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SC001Q01TA" sheetId="2" r:id="rId2"/>
    <s:sheet name="SC003Q01TA" sheetId="3" r:id="rId3"/>
    <s:sheet name="SC053Q01TA" sheetId="4" r:id="rId4"/>
    <s:sheet name="SC053Q02TA" sheetId="5" r:id="rId5"/>
    <s:sheet name="SC053Q03TA" sheetId="6" r:id="rId6"/>
    <s:sheet name="SC053Q04TA" sheetId="7" r:id="rId7"/>
    <s:sheet name="SC053Q05NA" sheetId="8" r:id="rId8"/>
    <s:sheet name="SC053Q06NA" sheetId="9" r:id="rId9"/>
    <s:sheet name="SC053Q07TA" sheetId="10" r:id="rId10"/>
    <s:sheet name="SC053Q08TA" sheetId="11" r:id="rId11"/>
    <s:sheet name="SC053Q09TA" sheetId="12" r:id="rId12"/>
    <s:sheet name="SC053Q10TA" sheetId="13" r:id="rId13"/>
    <s:sheet name="SC059Q01NA" sheetId="14" r:id="rId14"/>
    <s:sheet name="SC059Q02NA" sheetId="15" r:id="rId15"/>
    <s:sheet name="SC059Q03NA" sheetId="16" r:id="rId16"/>
    <s:sheet name="SC059Q04NA" sheetId="17" r:id="rId17"/>
    <s:sheet name="SC059Q05NA" sheetId="18" r:id="rId18"/>
    <s:sheet name="SC059Q06NA" sheetId="19" r:id="rId19"/>
    <s:sheet name="SC059Q07NA" sheetId="20" r:id="rId20"/>
    <s:sheet name="SC059Q08NA" sheetId="21" r:id="rId21"/>
    <s:sheet name="SC052Q01NA" sheetId="22" r:id="rId22"/>
    <s:sheet name="SC052Q02NA" sheetId="23" r:id="rId23"/>
    <s:sheet name="SC009Q01TA" sheetId="24" r:id="rId24"/>
    <s:sheet name="SC009Q02TA" sheetId="25" r:id="rId25"/>
    <s:sheet name="SC009Q03TA" sheetId="26" r:id="rId26"/>
    <s:sheet name="SC009Q04TA" sheetId="27" r:id="rId27"/>
    <s:sheet name="SC009Q05TA" sheetId="28" r:id="rId28"/>
    <s:sheet name="SC009Q06TA" sheetId="29" r:id="rId29"/>
    <s:sheet name="SC009Q07TA" sheetId="30" r:id="rId30"/>
    <s:sheet name="SC009Q08TA" sheetId="31" r:id="rId31"/>
    <s:sheet name="SC009Q09TA" sheetId="32" r:id="rId32"/>
    <s:sheet name="SC009Q10TA" sheetId="33" r:id="rId33"/>
    <s:sheet name="SC009Q11TA" sheetId="34" r:id="rId34"/>
    <s:sheet name="SC009Q12TA" sheetId="35" r:id="rId35"/>
    <s:sheet name="SC009Q13TA" sheetId="36" r:id="rId36"/>
    <s:sheet name="SC010Q01TA" sheetId="37" r:id="rId37"/>
    <s:sheet name="SC010Q01TB" sheetId="38" r:id="rId38"/>
    <s:sheet name="SC010Q01TC" sheetId="39" r:id="rId39"/>
    <s:sheet name="SC010Q01TD" sheetId="40" r:id="rId40"/>
    <s:sheet name="SC010Q01TE" sheetId="41" r:id="rId41"/>
    <s:sheet name="SC010Q02TA" sheetId="42" r:id="rId42"/>
    <s:sheet name="SC010Q02TB" sheetId="43" r:id="rId43"/>
    <s:sheet name="SC010Q02TC" sheetId="44" r:id="rId44"/>
    <s:sheet name="SC010Q02TD" sheetId="45" r:id="rId45"/>
    <s:sheet name="SC010Q02TE" sheetId="46" r:id="rId46"/>
    <s:sheet name="SC010Q03TA" sheetId="47" r:id="rId47"/>
    <s:sheet name="SC010Q03TB" sheetId="48" r:id="rId48"/>
    <s:sheet name="SC010Q03TC" sheetId="49" r:id="rId49"/>
    <s:sheet name="SC010Q03TD" sheetId="50" r:id="rId50"/>
    <s:sheet name="SC010Q03TE" sheetId="51" r:id="rId51"/>
    <s:sheet name="SC010Q04TA" sheetId="52" r:id="rId52"/>
    <s:sheet name="SC010Q04TB" sheetId="53" r:id="rId53"/>
    <s:sheet name="SC010Q04TC" sheetId="54" r:id="rId54"/>
    <s:sheet name="SC010Q04TD" sheetId="55" r:id="rId55"/>
    <s:sheet name="SC010Q04TE" sheetId="56" r:id="rId56"/>
    <s:sheet name="SC010Q05TA" sheetId="57" r:id="rId57"/>
    <s:sheet name="SC010Q05TB" sheetId="58" r:id="rId58"/>
    <s:sheet name="SC010Q05TC" sheetId="59" r:id="rId59"/>
    <s:sheet name="SC010Q05TD" sheetId="60" r:id="rId60"/>
    <s:sheet name="SC010Q05TE" sheetId="61" r:id="rId61"/>
    <s:sheet name="SC010Q06TA" sheetId="62" r:id="rId62"/>
    <s:sheet name="SC010Q06TB" sheetId="63" r:id="rId63"/>
    <s:sheet name="SC010Q06TC" sheetId="64" r:id="rId64"/>
    <s:sheet name="SC010Q06TD" sheetId="65" r:id="rId65"/>
    <s:sheet name="SC010Q06TE" sheetId="66" r:id="rId66"/>
    <s:sheet name="SC010Q07TA" sheetId="67" r:id="rId67"/>
    <s:sheet name="SC010Q07TB" sheetId="68" r:id="rId68"/>
    <s:sheet name="SC010Q07TC" sheetId="69" r:id="rId69"/>
    <s:sheet name="SC010Q07TD" sheetId="70" r:id="rId70"/>
    <s:sheet name="SC010Q07TE" sheetId="71" r:id="rId71"/>
    <s:sheet name="SC010Q08TA" sheetId="72" r:id="rId72"/>
    <s:sheet name="SC010Q08TB" sheetId="73" r:id="rId73"/>
    <s:sheet name="SC010Q08TC" sheetId="74" r:id="rId74"/>
    <s:sheet name="SC010Q08TD" sheetId="75" r:id="rId75"/>
    <s:sheet name="SC010Q08TE" sheetId="76" r:id="rId76"/>
    <s:sheet name="SC010Q09TA" sheetId="77" r:id="rId77"/>
    <s:sheet name="SC010Q09TB" sheetId="78" r:id="rId78"/>
    <s:sheet name="SC010Q09TC" sheetId="79" r:id="rId79"/>
    <s:sheet name="SC010Q09TD" sheetId="80" r:id="rId80"/>
    <s:sheet name="SC010Q09TE" sheetId="81" r:id="rId81"/>
    <s:sheet name="SC010Q10TA" sheetId="82" r:id="rId82"/>
    <s:sheet name="SC010Q10TB" sheetId="83" r:id="rId83"/>
    <s:sheet name="SC010Q10TC" sheetId="84" r:id="rId84"/>
    <s:sheet name="SC010Q10TD" sheetId="85" r:id="rId85"/>
    <s:sheet name="SC010Q10TE" sheetId="86" r:id="rId86"/>
    <s:sheet name="SC010Q11TA" sheetId="87" r:id="rId87"/>
    <s:sheet name="SC010Q11TB" sheetId="88" r:id="rId88"/>
    <s:sheet name="SC010Q11TC" sheetId="89" r:id="rId89"/>
    <s:sheet name="SC010Q11TD" sheetId="90" r:id="rId90"/>
    <s:sheet name="SC010Q11TE" sheetId="91" r:id="rId91"/>
    <s:sheet name="SC010Q12TA" sheetId="92" r:id="rId92"/>
    <s:sheet name="SC010Q12TB" sheetId="93" r:id="rId93"/>
    <s:sheet name="SC010Q12TC" sheetId="94" r:id="rId94"/>
    <s:sheet name="SC010Q12TD" sheetId="95" r:id="rId95"/>
    <s:sheet name="SC010Q12TE" sheetId="96" r:id="rId96"/>
    <s:sheet name="SC012Q01TA" sheetId="97" r:id="rId97"/>
    <s:sheet name="SC012Q02TA" sheetId="98" r:id="rId98"/>
    <s:sheet name="SC012Q03TA" sheetId="99" r:id="rId99"/>
    <s:sheet name="SC012Q04TA" sheetId="100" r:id="rId100"/>
    <s:sheet name="SC012Q05TA" sheetId="101" r:id="rId101"/>
    <s:sheet name="SC012Q06TA" sheetId="102" r:id="rId102"/>
    <s:sheet name="SC012Q07TA" sheetId="103" r:id="rId103"/>
    <s:sheet name="SC013Q01TA" sheetId="104" r:id="rId104"/>
    <s:sheet name="SC014Q01NA" sheetId="105" r:id="rId105"/>
    <s:sheet name="SC017Q01NA" sheetId="106" r:id="rId106"/>
    <s:sheet name="SC017Q02NA" sheetId="107" r:id="rId107"/>
    <s:sheet name="SC017Q03NA" sheetId="108" r:id="rId108"/>
    <s:sheet name="SC017Q04NA" sheetId="109" r:id="rId109"/>
    <s:sheet name="SC017Q05NA" sheetId="110" r:id="rId110"/>
    <s:sheet name="SC017Q06NA" sheetId="111" r:id="rId111"/>
    <s:sheet name="SC017Q07NA" sheetId="112" r:id="rId112"/>
    <s:sheet name="SC017Q08NA" sheetId="113" r:id="rId113"/>
    <s:sheet name="SC027Q01NA" sheetId="114" r:id="rId114"/>
    <s:sheet name="SC027Q02NA" sheetId="115" r:id="rId115"/>
    <s:sheet name="SC027Q03NA" sheetId="116" r:id="rId116"/>
    <s:sheet name="SC027Q04NA" sheetId="117" r:id="rId117"/>
    <s:sheet name="SC032Q01TA" sheetId="118" r:id="rId118"/>
    <s:sheet name="SC032Q02TA" sheetId="119" r:id="rId119"/>
    <s:sheet name="SC032Q03TA" sheetId="120" r:id="rId120"/>
    <s:sheet name="SC032Q04TA" sheetId="121" r:id="rId121"/>
    <s:sheet name="SC034Q01NA" sheetId="122" r:id="rId122"/>
    <s:sheet name="SC034Q02NA" sheetId="123" r:id="rId123"/>
    <s:sheet name="SC034Q03TA" sheetId="124" r:id="rId124"/>
    <s:sheet name="SC034Q04TA" sheetId="125" r:id="rId125"/>
    <s:sheet name="SC035Q01NA" sheetId="126" r:id="rId126"/>
    <s:sheet name="SC035Q01NB" sheetId="127" r:id="rId127"/>
    <s:sheet name="SC035Q02TA" sheetId="128" r:id="rId128"/>
    <s:sheet name="SC035Q02TB" sheetId="129" r:id="rId129"/>
    <s:sheet name="SC035Q03TA" sheetId="130" r:id="rId130"/>
    <s:sheet name="SC035Q03TB" sheetId="131" r:id="rId131"/>
    <s:sheet name="SC035Q04TA" sheetId="132" r:id="rId132"/>
    <s:sheet name="SC035Q04TB" sheetId="133" r:id="rId133"/>
    <s:sheet name="SC035Q05TA" sheetId="134" r:id="rId134"/>
    <s:sheet name="SC035Q05TB" sheetId="135" r:id="rId135"/>
    <s:sheet name="SC035Q06TA" sheetId="136" r:id="rId136"/>
    <s:sheet name="SC035Q06TB" sheetId="137" r:id="rId137"/>
    <s:sheet name="SC035Q07TA" sheetId="138" r:id="rId138"/>
    <s:sheet name="SC035Q07TB" sheetId="139" r:id="rId139"/>
    <s:sheet name="SC035Q08TA" sheetId="140" r:id="rId140"/>
    <s:sheet name="SC035Q08TB" sheetId="141" r:id="rId141"/>
    <s:sheet name="SC035Q09NA" sheetId="142" r:id="rId142"/>
    <s:sheet name="SC035Q09NB" sheetId="143" r:id="rId143"/>
    <s:sheet name="SC035Q10TA" sheetId="144" r:id="rId144"/>
    <s:sheet name="SC035Q10TB" sheetId="145" r:id="rId145"/>
    <s:sheet name="SC035Q11NA" sheetId="146" r:id="rId146"/>
    <s:sheet name="SC035Q11NB" sheetId="147" r:id="rId147"/>
    <s:sheet name="SC036Q01TA" sheetId="148" r:id="rId148"/>
    <s:sheet name="SC036Q02TA" sheetId="149" r:id="rId149"/>
    <s:sheet name="SC036Q03NA" sheetId="150" r:id="rId150"/>
    <s:sheet name="SC037Q01TA" sheetId="151" r:id="rId151"/>
    <s:sheet name="SC037Q02TA" sheetId="152" r:id="rId152"/>
    <s:sheet name="SC037Q03TA" sheetId="153" r:id="rId153"/>
    <s:sheet name="SC037Q04TA" sheetId="154" r:id="rId154"/>
    <s:sheet name="SC037Q05NA" sheetId="155" r:id="rId155"/>
    <s:sheet name="SC037Q06NA" sheetId="156" r:id="rId156"/>
    <s:sheet name="SC037Q07TA" sheetId="157" r:id="rId157"/>
    <s:sheet name="SC037Q08TA" sheetId="158" r:id="rId158"/>
    <s:sheet name="SC037Q09TA" sheetId="159" r:id="rId159"/>
    <s:sheet name="SC037Q10NA" sheetId="160" r:id="rId160"/>
    <s:sheet name="SC040Q02NA" sheetId="161" r:id="rId161"/>
    <s:sheet name="SC040Q03NA" sheetId="162" r:id="rId162"/>
    <s:sheet name="SC040Q05NA" sheetId="163" r:id="rId163"/>
    <s:sheet name="SC040Q11NA" sheetId="164" r:id="rId164"/>
    <s:sheet name="SC040Q12NA" sheetId="165" r:id="rId165"/>
    <s:sheet name="SC040Q15NA" sheetId="166" r:id="rId166"/>
    <s:sheet name="SC040Q16NA" sheetId="167" r:id="rId167"/>
    <s:sheet name="SC040Q17NA" sheetId="168" r:id="rId168"/>
    <s:sheet name="SC041Q01NA" sheetId="169" r:id="rId169"/>
    <s:sheet name="SC041Q03NA" sheetId="170" r:id="rId170"/>
    <s:sheet name="SC041Q04NA" sheetId="171" r:id="rId171"/>
    <s:sheet name="SC041Q05NA" sheetId="172" r:id="rId172"/>
    <s:sheet name="SC041Q06NA" sheetId="173" r:id="rId173"/>
    <s:sheet name="SC042Q01TA" sheetId="174" r:id="rId174"/>
    <s:sheet name="SC042Q02TA" sheetId="175" r:id="rId175"/>
    <s:sheet name="SC061Q01TA" sheetId="176" r:id="rId176"/>
    <s:sheet name="SC061Q02TA" sheetId="177" r:id="rId177"/>
    <s:sheet name="SC061Q03TA" sheetId="178" r:id="rId178"/>
    <s:sheet name="SC061Q04TA" sheetId="179" r:id="rId179"/>
    <s:sheet name="SC061Q05TA" sheetId="180" r:id="rId180"/>
    <s:sheet name="SC061Q06TA" sheetId="181" r:id="rId181"/>
    <s:sheet name="SC061Q07TA" sheetId="182" r:id="rId182"/>
    <s:sheet name="SC061Q08TA" sheetId="183" r:id="rId183"/>
    <s:sheet name="SC061Q09TA" sheetId="184" r:id="rId184"/>
    <s:sheet name="SC061Q10TA" sheetId="185" r:id="rId185"/>
    <s:sheet name="SC063Q02NA" sheetId="186" r:id="rId186"/>
    <s:sheet name="SC063Q03NA" sheetId="187" r:id="rId187"/>
    <s:sheet name="SC063Q04NA" sheetId="188" r:id="rId188"/>
    <s:sheet name="SC063Q06NA" sheetId="189" r:id="rId189"/>
    <s:sheet name="SC063Q07NA" sheetId="190" r:id="rId190"/>
    <s:sheet name="SC063Q09NA" sheetId="191" r:id="rId191"/>
    <s:sheet name="SCHLTYPE" sheetId="192" r:id="rId192"/>
  </s:sheets>
  <s:definedNames/>
  <s:calcPr calcId="124519" fullCalcOnLoad="1"/>
</s:workbook>
</file>

<file path=xl/sharedStrings.xml><?xml version="1.0" encoding="utf-8"?>
<sst xmlns="http://schemas.openxmlformats.org/spreadsheetml/2006/main" uniqueCount="728">
  <si>
    <t>Table of Contents</t>
  </si>
  <si>
    <t>SC001Q01TA</t>
  </si>
  <si>
    <t>Which of the following definitions best describes the community in which your school is located?</t>
  </si>
  <si>
    <t>SC003Q01TA</t>
  </si>
  <si>
    <t>What is the average size of &lt;test language&gt; classes in &lt;national modal grade for 15-year-olds&gt; in your school?</t>
  </si>
  <si>
    <t>SC053Q01TA</t>
  </si>
  <si>
    <t>&lt;This academic year&gt;,follow. activities\school offers&lt;national modal grade for 15-year-olds&gt;? Band, orchestra\choir</t>
  </si>
  <si>
    <t>SC053Q02TA</t>
  </si>
  <si>
    <t>&lt;This academic year&gt;,follow. activities\school offers&lt;national modal grade for 15-year-olds&gt;? School play\musical</t>
  </si>
  <si>
    <t>SC053Q03TA</t>
  </si>
  <si>
    <t>&lt;This academic year&gt;,follow. activities\school offers&lt;national modal grade for 15-year-olds&gt;? School yrbk, newspaper</t>
  </si>
  <si>
    <t>SC053Q04TA</t>
  </si>
  <si>
    <t>&lt;This academic year&gt;,follow. activities\school offers&lt;national modal grade for 15-year-olds&gt;?  Volunteering or servic</t>
  </si>
  <si>
    <t>SC053Q05NA</t>
  </si>
  <si>
    <t>&lt;This academic year&gt;,follow. activities\school offers&lt;national modal grade for 15-year-olds&gt;? Science club</t>
  </si>
  <si>
    <t>SC053Q06NA</t>
  </si>
  <si>
    <t>&lt;This academic year&gt;,follow. activities\school offers&lt;national modal grade for 15-year-olds&gt;?  Science competitions</t>
  </si>
  <si>
    <t>SC053Q07TA</t>
  </si>
  <si>
    <t>&lt;This academic year&gt;,follow. activities\school offers&lt;national modal grade for 15-year-olds&gt;? Chess club</t>
  </si>
  <si>
    <t>SC053Q08TA</t>
  </si>
  <si>
    <t>&lt;This academic year&gt;,follow. activities\school offers&lt;national modal grade for 15-year-olds&gt;? Inform\Commun. Tech.</t>
  </si>
  <si>
    <t>SC053Q09TA</t>
  </si>
  <si>
    <t>&lt;This academic year&gt;,follow. activities\school offers&lt;national modal grade for 15-year-olds&gt;? Art club\activities.</t>
  </si>
  <si>
    <t>SC053Q10TA</t>
  </si>
  <si>
    <t>&lt;This academic year&gt;,follow. activities\school offers&lt;national modal grade for 15-year-olds&gt;? Sport team\activities</t>
  </si>
  <si>
    <t>SC059Q01NA</t>
  </si>
  <si>
    <t>Compared to other departments, our school's &lt;school science department&gt; is well equipped.</t>
  </si>
  <si>
    <t>SC059Q02NA</t>
  </si>
  <si>
    <t>If we ever have some extra funding, a big share goes into improvement of our &lt;school science&gt; teaching.</t>
  </si>
  <si>
    <t>SC059Q03NA</t>
  </si>
  <si>
    <t>&lt;School science&gt; teachers are among our best educated staff members.</t>
  </si>
  <si>
    <t>SC059Q04NA</t>
  </si>
  <si>
    <t>Compared to similar schools, we have a well equipped laboratory.</t>
  </si>
  <si>
    <t>SC059Q05NA</t>
  </si>
  <si>
    <t>The material for hands-on activities in &lt;school science&gt; is in good shape.</t>
  </si>
  <si>
    <t>SC059Q06NA</t>
  </si>
  <si>
    <t>We have enough laboratory material that all courses can regularly use it.</t>
  </si>
  <si>
    <t>SC059Q07NA</t>
  </si>
  <si>
    <t>We have extra laboratory staff that helps support &lt;school science&gt; teaching.</t>
  </si>
  <si>
    <t>SC059Q08NA</t>
  </si>
  <si>
    <t>Our school spends extra money on up-to-date &lt;school science&gt; equipment.</t>
  </si>
  <si>
    <t>SC052Q01NA</t>
  </si>
  <si>
    <t>Does your school provide study help? Room(s) where the students can do their homework</t>
  </si>
  <si>
    <t>SC052Q02NA</t>
  </si>
  <si>
    <t>Does your school provide the following study help? Staff help with homework</t>
  </si>
  <si>
    <t>SC009Q01TA</t>
  </si>
  <si>
    <t>Frequency of &lt;the last academic year&gt;. I use student performance results to develop the school's educational goal</t>
  </si>
  <si>
    <t>SC009Q02TA</t>
  </si>
  <si>
    <t>Frequency of &lt;the last academic year&gt;. I make sure that the professional development activities of teachers are in</t>
  </si>
  <si>
    <t>SC009Q03TA</t>
  </si>
  <si>
    <t>Frequency of &lt;the last academic year&gt;. I ensure that teachers work according to the school's educational goals.</t>
  </si>
  <si>
    <t>SC009Q04TA</t>
  </si>
  <si>
    <t>Frequency of &lt;the last academic year&gt;. I promote teaching practices based on recent educational research.</t>
  </si>
  <si>
    <t>SC009Q05TA</t>
  </si>
  <si>
    <t>Frequency of &lt;the last academic year&gt;. I praise teachers whose students are actively participating in learning.</t>
  </si>
  <si>
    <t>SC009Q06TA</t>
  </si>
  <si>
    <t>Frequency of &lt;the last academic year&gt;. When a teacher has problems in his\her classroom, I take the initiative to</t>
  </si>
  <si>
    <t>SC009Q07TA</t>
  </si>
  <si>
    <t>Frequency of &lt;the last academic year&gt;. I draw teachers' attention to the importance of pupils development of cri</t>
  </si>
  <si>
    <t>SC009Q08TA</t>
  </si>
  <si>
    <t>Frequency of &lt;the last academic year&gt;. I pay attention to disruptive behaviour in classrooms.</t>
  </si>
  <si>
    <t>SC009Q09TA</t>
  </si>
  <si>
    <t>Frequency of &lt;the last academic year&gt;. I provide staff with opportunities to participate in school decision-making</t>
  </si>
  <si>
    <t>SC009Q10TA</t>
  </si>
  <si>
    <t>Frequency of &lt;the last academic year&gt;. I engage teachers to help build a school culture of continuous improvement.</t>
  </si>
  <si>
    <t>SC009Q11TA</t>
  </si>
  <si>
    <t>Frequency of &lt;the last academic year&gt;. I ask teachers to participate in reviewing management practices.</t>
  </si>
  <si>
    <t>SC009Q12TA</t>
  </si>
  <si>
    <t>Frequency of &lt;the last academic year&gt;. When a teacher brings up a classroom problem, we solve the problem together</t>
  </si>
  <si>
    <t>SC009Q13TA</t>
  </si>
  <si>
    <t>Frequency of &lt;the last academic year&gt;. I discuss the school's academic goals with teachers at faculty meetings.</t>
  </si>
  <si>
    <t>SC010Q01TA</t>
  </si>
  <si>
    <t>Selecting teachers for hire: Principal</t>
  </si>
  <si>
    <t>SC010Q01TB</t>
  </si>
  <si>
    <t>Selecting teachers for hire: Teachers</t>
  </si>
  <si>
    <t>SC010Q01TC</t>
  </si>
  <si>
    <t>Selecting teachers for hire: &lt;School governing board&gt;</t>
  </si>
  <si>
    <t>SC010Q01TD</t>
  </si>
  <si>
    <t>Selecting teachers for hire: &lt;Regional or local education authority&gt;</t>
  </si>
  <si>
    <t>SC010Q01TE</t>
  </si>
  <si>
    <t>Selecting teachers for hire: National education authority</t>
  </si>
  <si>
    <t>SC010Q02TA</t>
  </si>
  <si>
    <t>Firing teachers: Principal</t>
  </si>
  <si>
    <t>SC010Q02TB</t>
  </si>
  <si>
    <t>Firing teachers: Teachers</t>
  </si>
  <si>
    <t>SC010Q02TC</t>
  </si>
  <si>
    <t>Firing teachers: &lt;School governing board&gt;</t>
  </si>
  <si>
    <t>SC010Q02TD</t>
  </si>
  <si>
    <t>Firing teachers: &lt;Regional or local education authority&gt;</t>
  </si>
  <si>
    <t>SC010Q02TE</t>
  </si>
  <si>
    <t>Firing teachers: National education authority</t>
  </si>
  <si>
    <t>SC010Q03TA</t>
  </si>
  <si>
    <t>Establishing teachers' starting salaries: Principal</t>
  </si>
  <si>
    <t>SC010Q03TB</t>
  </si>
  <si>
    <t>Establishing teachers' starting salaries: Teachers</t>
  </si>
  <si>
    <t>SC010Q03TC</t>
  </si>
  <si>
    <t>Establishing teachers' starting salaries: &lt;School governing board&gt;</t>
  </si>
  <si>
    <t>SC010Q03TD</t>
  </si>
  <si>
    <t>Establishing teachers' starting salaries: &lt;Regional or local education authority&gt;</t>
  </si>
  <si>
    <t>SC010Q03TE</t>
  </si>
  <si>
    <t>Establishing teachers' starting salaries: National education authority</t>
  </si>
  <si>
    <t>SC010Q04TA</t>
  </si>
  <si>
    <t>Determining teachers' salary increases: Principal</t>
  </si>
  <si>
    <t>SC010Q04TB</t>
  </si>
  <si>
    <t>Determining teachers' salary increases: Teachers</t>
  </si>
  <si>
    <t>SC010Q04TC</t>
  </si>
  <si>
    <t>Determining teachers' salary increases: &lt;School governing board&gt;</t>
  </si>
  <si>
    <t>SC010Q04TD</t>
  </si>
  <si>
    <t>Determining teachers' salary increases: &lt;Regional or local education authority&gt;</t>
  </si>
  <si>
    <t>SC010Q04TE</t>
  </si>
  <si>
    <t>Determining teachers' salary increases: National education authority</t>
  </si>
  <si>
    <t>SC010Q05TA</t>
  </si>
  <si>
    <t>Formulating the school budget: Principal</t>
  </si>
  <si>
    <t>SC010Q05TB</t>
  </si>
  <si>
    <t>Formulating the school budget: Teachers</t>
  </si>
  <si>
    <t>SC010Q05TC</t>
  </si>
  <si>
    <t>Formulating the school budget: &lt;School governing board&gt;</t>
  </si>
  <si>
    <t>SC010Q05TD</t>
  </si>
  <si>
    <t>Formulating the school budget: &lt;Regional or local education authority&gt;</t>
  </si>
  <si>
    <t>SC010Q05TE</t>
  </si>
  <si>
    <t>Formulating the school budget: National education authority</t>
  </si>
  <si>
    <t>SC010Q06TA</t>
  </si>
  <si>
    <t>Deciding on budget allocations within the school: Principal</t>
  </si>
  <si>
    <t>SC010Q06TB</t>
  </si>
  <si>
    <t>Deciding on budget allocations within the school: Teachers</t>
  </si>
  <si>
    <t>SC010Q06TC</t>
  </si>
  <si>
    <t>Deciding on budget allocations within the school: &lt;School governing board&gt;</t>
  </si>
  <si>
    <t>SC010Q06TD</t>
  </si>
  <si>
    <t>Deciding on budget allocations within the school: &lt;Regional or local education authority&gt;</t>
  </si>
  <si>
    <t>SC010Q06TE</t>
  </si>
  <si>
    <t>Deciding on budget allocations within the school: National education authority</t>
  </si>
  <si>
    <t>SC010Q07TA</t>
  </si>
  <si>
    <t>Establishing student disciplinary policies: Principal</t>
  </si>
  <si>
    <t>SC010Q07TB</t>
  </si>
  <si>
    <t>Establishing student disciplinary policies: Teachers</t>
  </si>
  <si>
    <t>SC010Q07TC</t>
  </si>
  <si>
    <t>Establishing student disciplinary policies: &lt;School governing board&gt;</t>
  </si>
  <si>
    <t>SC010Q07TD</t>
  </si>
  <si>
    <t>Establishing student disciplinary policies: &lt;Regional or local education authority&gt;</t>
  </si>
  <si>
    <t>SC010Q07TE</t>
  </si>
  <si>
    <t>Establishing student disciplinary policies: National education authority</t>
  </si>
  <si>
    <t>SC010Q08TA</t>
  </si>
  <si>
    <t>Establishing student assessment policies: Principal</t>
  </si>
  <si>
    <t>SC010Q08TB</t>
  </si>
  <si>
    <t>Establishing student assessment policies: Teachers</t>
  </si>
  <si>
    <t>SC010Q08TC</t>
  </si>
  <si>
    <t>Establishing student assessment policies: &lt;School governing board&gt;</t>
  </si>
  <si>
    <t>SC010Q08TD</t>
  </si>
  <si>
    <t>Establishing student assessment policies: &lt;Regional or local education authority&gt;</t>
  </si>
  <si>
    <t>SC010Q08TE</t>
  </si>
  <si>
    <t>Establishing student assessment policies: National education authority</t>
  </si>
  <si>
    <t>SC010Q09TA</t>
  </si>
  <si>
    <t>Approving students for admission to the school: Principal</t>
  </si>
  <si>
    <t>SC010Q09TB</t>
  </si>
  <si>
    <t>Approving students for admission to the school: Teachers</t>
  </si>
  <si>
    <t>SC010Q09TC</t>
  </si>
  <si>
    <t>Approving students for admission to the school: &lt;School governing board&gt;</t>
  </si>
  <si>
    <t>SC010Q09TD</t>
  </si>
  <si>
    <t>Approving students for admission to the school: &lt;Regional or local education authority&gt;</t>
  </si>
  <si>
    <t>SC010Q09TE</t>
  </si>
  <si>
    <t>Approving students for admission to the school: National education authority</t>
  </si>
  <si>
    <t>SC010Q10TA</t>
  </si>
  <si>
    <t>Choosing which textbooks are used: Principal</t>
  </si>
  <si>
    <t>SC010Q10TB</t>
  </si>
  <si>
    <t>Choosing which textbooks are used: Teachers</t>
  </si>
  <si>
    <t>SC010Q10TC</t>
  </si>
  <si>
    <t>Choosing which textbooks are used: &lt;School governing board&gt;</t>
  </si>
  <si>
    <t>SC010Q10TD</t>
  </si>
  <si>
    <t>Choosing which textbooks are used: &lt;Regional or local education authority&gt;</t>
  </si>
  <si>
    <t>SC010Q10TE</t>
  </si>
  <si>
    <t>Choosing which textbooks are used: National education authority</t>
  </si>
  <si>
    <t>SC010Q11TA</t>
  </si>
  <si>
    <t>Determining course content: Principal</t>
  </si>
  <si>
    <t>SC010Q11TB</t>
  </si>
  <si>
    <t>Determining course content: Teachers</t>
  </si>
  <si>
    <t>SC010Q11TC</t>
  </si>
  <si>
    <t>Determining course content: &lt;School governing board&gt;</t>
  </si>
  <si>
    <t>SC010Q11TD</t>
  </si>
  <si>
    <t>Determining course content: &lt;Regional or local education authority&gt;</t>
  </si>
  <si>
    <t>SC010Q11TE</t>
  </si>
  <si>
    <t>Determining course content: National education authority</t>
  </si>
  <si>
    <t>SC010Q12TA</t>
  </si>
  <si>
    <t>Deciding which courses are offered: Principal</t>
  </si>
  <si>
    <t>SC010Q12TB</t>
  </si>
  <si>
    <t>Deciding which courses are offered: Teachers</t>
  </si>
  <si>
    <t>SC010Q12TC</t>
  </si>
  <si>
    <t>Deciding which courses are offered: &lt;School governing board&gt;</t>
  </si>
  <si>
    <t>SC010Q12TD</t>
  </si>
  <si>
    <t>Deciding which courses are offered: &lt;Regional or local education authority&gt;</t>
  </si>
  <si>
    <t>SC010Q12TE</t>
  </si>
  <si>
    <t>Deciding which courses are offered: National education authority</t>
  </si>
  <si>
    <t>SC012Q01TA</t>
  </si>
  <si>
    <t>Student admission to school: Student's record of academic performance (including placement tests)</t>
  </si>
  <si>
    <t>SC012Q02TA</t>
  </si>
  <si>
    <t>Student admission to school: Recommendation of feeder schools</t>
  </si>
  <si>
    <t>SC012Q03TA</t>
  </si>
  <si>
    <t>Student admission to school: Parents' endorsement of the instructional or religious philosophy of the school</t>
  </si>
  <si>
    <t>SC012Q04TA</t>
  </si>
  <si>
    <t>Student admission to school: Whether the student requires or is interested in a special programme</t>
  </si>
  <si>
    <t>SC012Q05TA</t>
  </si>
  <si>
    <t>Student admission to school: Preference given to family members of current or former students</t>
  </si>
  <si>
    <t>SC012Q06TA</t>
  </si>
  <si>
    <t>Student admission to school: Residence in a particular area</t>
  </si>
  <si>
    <t>SC012Q07TA</t>
  </si>
  <si>
    <t>Student admission to school: Other</t>
  </si>
  <si>
    <t>SC013Q01TA</t>
  </si>
  <si>
    <t>Is your school a public or a private school?</t>
  </si>
  <si>
    <t>SC014Q01NA</t>
  </si>
  <si>
    <t>What kind of organisation runs your school?</t>
  </si>
  <si>
    <t>SC017Q01NA</t>
  </si>
  <si>
    <t>School instruction hindered by: A lack of teaching staff.</t>
  </si>
  <si>
    <t>SC017Q02NA</t>
  </si>
  <si>
    <t>School instruction hindered by: Inadequate or poorly qualified teaching staff.</t>
  </si>
  <si>
    <t>SC017Q03NA</t>
  </si>
  <si>
    <t>School instruction hindered by: A lack of assisting staff.</t>
  </si>
  <si>
    <t>SC017Q04NA</t>
  </si>
  <si>
    <t>School instruction hindered by: Inadequate or poorly qualified assisting staff.</t>
  </si>
  <si>
    <t>SC017Q05NA</t>
  </si>
  <si>
    <t>School instruction hindered by: Lack of educational material (e.g. textbooks, IT equipment, library or lab material).</t>
  </si>
  <si>
    <t>SC017Q06NA</t>
  </si>
  <si>
    <t>School instruction hindered by: Inadequate or poor quality educational material (e.g. textbooks, IT equipment).</t>
  </si>
  <si>
    <t>SC017Q07NA</t>
  </si>
  <si>
    <t>School instruction hindered by: Lack of physical infrastructure (building, grounds, heating\cooling, lighting).</t>
  </si>
  <si>
    <t>SC017Q08NA</t>
  </si>
  <si>
    <t>School instruction hindered by: Inadequate\poor quality phys infrastructure (building, grounds, heating\cooling).</t>
  </si>
  <si>
    <t>SC027Q01NA</t>
  </si>
  <si>
    <t>Teachers in our school cooperate by exchanging ideas or material when teaching specific units or series of lessons.</t>
  </si>
  <si>
    <t>SC027Q02NA</t>
  </si>
  <si>
    <t>Our school invites specialists to conduct in-service training for teachers.</t>
  </si>
  <si>
    <t>SC027Q03NA</t>
  </si>
  <si>
    <t>Our school organises in-service workshops which deal with specific issues that our school faces.</t>
  </si>
  <si>
    <t>SC027Q04NA</t>
  </si>
  <si>
    <t>Our school organises in-service workshops for specific groups of teachers (e.g. newly appointed teachers).</t>
  </si>
  <si>
    <t>SC032Q01TA</t>
  </si>
  <si>
    <t>During &lt;the last academic year&gt;, used to monitor the practice of teachers? Tests or assessments of student achieve.</t>
  </si>
  <si>
    <t>SC032Q02TA</t>
  </si>
  <si>
    <t>During &lt;the last academic year&gt;, used to monitor the practice of teachers? Teacher peer review</t>
  </si>
  <si>
    <t>SC032Q03TA</t>
  </si>
  <si>
    <t>During &lt;the last academic year&gt;, used to monitor the practice of teachers? Principal or senior staff observ lessons</t>
  </si>
  <si>
    <t>SC032Q04TA</t>
  </si>
  <si>
    <t>During &lt;the last academic year&gt;, used to monitor the practice of teachers? Observation of classes by inspect.</t>
  </si>
  <si>
    <t>SC034Q01NA</t>
  </si>
  <si>
    <t>How often are students assessed? Mandatory &lt;standardized tests&gt;</t>
  </si>
  <si>
    <t>SC034Q02NA</t>
  </si>
  <si>
    <t>How often are students assessed? Nonmandatory &lt;standardized tests&gt;</t>
  </si>
  <si>
    <t>SC034Q03TA</t>
  </si>
  <si>
    <t>How often are students assessed? Teacher-developed tests</t>
  </si>
  <si>
    <t>SC034Q04TA</t>
  </si>
  <si>
    <t>How often are students assessed? Teachers judgmental ratings</t>
  </si>
  <si>
    <t>SC035Q01NA</t>
  </si>
  <si>
    <t>Are &lt;standardized tests&gt; used in school? Guide student learning</t>
  </si>
  <si>
    <t>SC035Q01NB</t>
  </si>
  <si>
    <t>Are teacher-developed tests used in school? Guide student learning</t>
  </si>
  <si>
    <t>SC035Q02TA</t>
  </si>
  <si>
    <t>Are &lt;standardized tests&gt; used in school? To inform parents about child's progress</t>
  </si>
  <si>
    <t>SC035Q02TB</t>
  </si>
  <si>
    <t>Are teacher-developed tests used in school? To inform parents about child's progress</t>
  </si>
  <si>
    <t>SC035Q03TA</t>
  </si>
  <si>
    <t>Are &lt;standardized tests&gt; used in school? To make decisions about students' retention or promotion</t>
  </si>
  <si>
    <t>SC035Q03TB</t>
  </si>
  <si>
    <t>Are teacher-developed tests used in school? To make decisions about students' retention or promotion</t>
  </si>
  <si>
    <t>SC035Q04TA</t>
  </si>
  <si>
    <t>Are &lt;standardized tests&gt; used in school? To group students for instructional purposes</t>
  </si>
  <si>
    <t>SC035Q04TB</t>
  </si>
  <si>
    <t>Are teacher-developed tests used in school? To group students for instructional purposes</t>
  </si>
  <si>
    <t>SC035Q05TA</t>
  </si>
  <si>
    <t>Are &lt;standardized tests&gt; used in school? To compare the school to &lt;district or national&gt; performance</t>
  </si>
  <si>
    <t>SC035Q05TB</t>
  </si>
  <si>
    <t>Are teacher-developed tests used in school? To compare the school to &lt;district or national&gt; performance</t>
  </si>
  <si>
    <t>SC035Q06TA</t>
  </si>
  <si>
    <t>Are &lt;standardized tests&gt; used in school? To monitor the school's progress from year to year</t>
  </si>
  <si>
    <t>SC035Q06TB</t>
  </si>
  <si>
    <t>Are teacher-developed tests used in school? To monitor the school's progress from year to year</t>
  </si>
  <si>
    <t>SC035Q07TA</t>
  </si>
  <si>
    <t>Are &lt;standardized tests&gt; used in school? To make judgements about teachers' effectiveness</t>
  </si>
  <si>
    <t>SC035Q07TB</t>
  </si>
  <si>
    <t>Are teacher-developed tests used in school? To make judgements about teachers' effectiveness</t>
  </si>
  <si>
    <t>SC035Q08TA</t>
  </si>
  <si>
    <t>Are &lt;standardized tests&gt; used in school? To identify aspects of instruction or curriculum that should be improved</t>
  </si>
  <si>
    <t>SC035Q08TB</t>
  </si>
  <si>
    <t>Are teacher-developed tests used in school? To identify aspects of instruction or curriculum that should be improved</t>
  </si>
  <si>
    <t>SC035Q09NA</t>
  </si>
  <si>
    <t>Are &lt;standardized tests&gt; used in school? To adapt teaching to the students' needs</t>
  </si>
  <si>
    <t>SC035Q09NB</t>
  </si>
  <si>
    <t>Are teacher-developed tests used in school? To adapt teaching to the students' needs</t>
  </si>
  <si>
    <t>SC035Q10TA</t>
  </si>
  <si>
    <t>Are &lt;standardized tests&gt; used in school? To compare the school with other schools</t>
  </si>
  <si>
    <t>SC035Q10TB</t>
  </si>
  <si>
    <t>Are teacher-developed tests used in school? To compare the school with other schools</t>
  </si>
  <si>
    <t>SC035Q11NA</t>
  </si>
  <si>
    <t>Are &lt;standardized tests&gt; used in school? To award certification to students</t>
  </si>
  <si>
    <t>SC035Q11NB</t>
  </si>
  <si>
    <t>Are teacher-developed tests used in school? To award certification to students</t>
  </si>
  <si>
    <t>SC036Q01TA</t>
  </si>
  <si>
    <t>Achievement data used in any of the following &lt;accountability procedures&gt;? Achievement data are posted publicly</t>
  </si>
  <si>
    <t>SC036Q02TA</t>
  </si>
  <si>
    <t>Achievement data used in any of the following &lt;accountability procedures&gt;? Achievement data\tracked over time\admin</t>
  </si>
  <si>
    <t>SC036Q03NA</t>
  </si>
  <si>
    <t>Achievement data used in any of the following &lt;accountability procedures&gt;? Achievement data\provided to parents</t>
  </si>
  <si>
    <t>SC037Q01TA</t>
  </si>
  <si>
    <t>Internal evaluation \ Self-evaluation</t>
  </si>
  <si>
    <t>SC037Q02TA</t>
  </si>
  <si>
    <t>Does improvement exist at school? External evaluation</t>
  </si>
  <si>
    <t>SC037Q03TA</t>
  </si>
  <si>
    <t>Does improvement exist at school? Written specification of the schools curricular profile and educational goals</t>
  </si>
  <si>
    <t>SC037Q04TA</t>
  </si>
  <si>
    <t>Does improvement exist at school? Written specification of student performance standards</t>
  </si>
  <si>
    <t>SC037Q05NA</t>
  </si>
  <si>
    <t>Does improvement exist at school? Systematic recording of data such as attendance and professional development</t>
  </si>
  <si>
    <t>SC037Q06NA</t>
  </si>
  <si>
    <t>Does improvement exist at school? Systematic recording of student test results and graduation rates</t>
  </si>
  <si>
    <t>SC037Q07TA</t>
  </si>
  <si>
    <t>Does improvement exist at school? Seeking written feedback from students (e.g. regarding lessons, teachers, resources</t>
  </si>
  <si>
    <t>SC037Q08TA</t>
  </si>
  <si>
    <t>Does improvement exist at school? Teacher mentoring</t>
  </si>
  <si>
    <t>SC037Q09TA</t>
  </si>
  <si>
    <t>Does improvement exist at school? Consultation aimed at school improvement\experts over a period of six months</t>
  </si>
  <si>
    <t>SC037Q10NA</t>
  </si>
  <si>
    <t>Does improvement exist at school? Implementation of a standardised policy for science subjects</t>
  </si>
  <si>
    <t>SC040Q02NA</t>
  </si>
  <si>
    <t>Did your school implement any measures in: Educational staff (e.g. workload, personal requirm.)</t>
  </si>
  <si>
    <t>SC040Q03NA</t>
  </si>
  <si>
    <t>Did your school implement any measures in: Implementation of the curriculum</t>
  </si>
  <si>
    <t>SC040Q05NA</t>
  </si>
  <si>
    <t>Did your school implement any measures in: Quality of teaching and learning</t>
  </si>
  <si>
    <t>SC040Q11NA</t>
  </si>
  <si>
    <t>Did your school implement any measures in: Parental engagement in school</t>
  </si>
  <si>
    <t>SC040Q12NA</t>
  </si>
  <si>
    <t>Did your school implement any measures in: Teacher professional development</t>
  </si>
  <si>
    <t>SC040Q15NA</t>
  </si>
  <si>
    <t>Did your school implement any measures in: Student achievement</t>
  </si>
  <si>
    <t>SC040Q16NA</t>
  </si>
  <si>
    <t>Did your school implement any measures in: Students' cross-curricular competencies</t>
  </si>
  <si>
    <t>SC040Q17NA</t>
  </si>
  <si>
    <t>Did your school implement any measures in: Equity in school</t>
  </si>
  <si>
    <t>SC041Q01NA</t>
  </si>
  <si>
    <t>The results of external evaluations led to changes in school policies.</t>
  </si>
  <si>
    <t>SC041Q03NA</t>
  </si>
  <si>
    <t>We used the data to plan specific action for school development.</t>
  </si>
  <si>
    <t>SC041Q04NA</t>
  </si>
  <si>
    <t>We used the data to plan specific action for the improvement of teaching.</t>
  </si>
  <si>
    <t>SC041Q05NA</t>
  </si>
  <si>
    <t>We put measures derived from the results of external evaluations into practice promptly.</t>
  </si>
  <si>
    <t>SC041Q06NA</t>
  </si>
  <si>
    <t>The impetus triggered by the external evaluation ''disappeared'' very quickly at our school.</t>
  </si>
  <si>
    <t>SC042Q01TA</t>
  </si>
  <si>
    <t>School's policy\for students in &lt;national modal grade for 15-year-olds&gt;? Students\group.ability into differ. classes.</t>
  </si>
  <si>
    <t>SC042Q02TA</t>
  </si>
  <si>
    <t>School's policy\for students in &lt;national modal grade for 15-year-olds&gt;? Students\group.ability within\classes.</t>
  </si>
  <si>
    <t>SC061Q01TA</t>
  </si>
  <si>
    <t>Extent to which student learning is hindered by: Student truancy</t>
  </si>
  <si>
    <t>SC061Q02TA</t>
  </si>
  <si>
    <t>Extent to which student learning is hindered by: Students skipping classes</t>
  </si>
  <si>
    <t>SC061Q03TA</t>
  </si>
  <si>
    <t>Extent to which student learning is hindered by: Students lacking respect for teachers</t>
  </si>
  <si>
    <t>SC061Q04TA</t>
  </si>
  <si>
    <t>Extent to which student learning is hindered by: Student use of alcohol or illegal drugs</t>
  </si>
  <si>
    <t>SC061Q05TA</t>
  </si>
  <si>
    <t>Extent to which student learning is hindered by: Students intimidating or bullying other students</t>
  </si>
  <si>
    <t>SC061Q06TA</t>
  </si>
  <si>
    <t>Extent to which student learning is hindered by: Teachers not meeting individual students' needs</t>
  </si>
  <si>
    <t>SC061Q07TA</t>
  </si>
  <si>
    <t>Extent to which student learning is hindered by: Teacher absenteeism</t>
  </si>
  <si>
    <t>SC061Q08TA</t>
  </si>
  <si>
    <t>Extent to which student learning is hindered by: Staff resisting change</t>
  </si>
  <si>
    <t>SC061Q09TA</t>
  </si>
  <si>
    <t>Extent to which student learning is hindered by: Teachers being too strict with students</t>
  </si>
  <si>
    <t>SC061Q10TA</t>
  </si>
  <si>
    <t>Extent to which student learning is hindered by: Teachers not being well prepared for classes</t>
  </si>
  <si>
    <t>SC063Q02NA</t>
  </si>
  <si>
    <t>School provides a welcoming and accepting atmosphere for parents to get involved.</t>
  </si>
  <si>
    <t>SC063Q03NA</t>
  </si>
  <si>
    <t>School designs effective forms of school-to-home\home-to-school communications\school progra\child's progress.</t>
  </si>
  <si>
    <t>SC063Q04NA</t>
  </si>
  <si>
    <t>School includes parents in school decisions.</t>
  </si>
  <si>
    <t>SC063Q06NA</t>
  </si>
  <si>
    <t>School provides information\ideas to families about help at home hmwk and other curriculum-related activities</t>
  </si>
  <si>
    <t>SC063Q07NA</t>
  </si>
  <si>
    <t>School identifies and integrates resources and services from the community to strengthen</t>
  </si>
  <si>
    <t>SC063Q09NA</t>
  </si>
  <si>
    <t>There is a &lt;national, state, or district legislation&gt; on including parents in school activities.</t>
  </si>
  <si>
    <t>SCHLTYPE</t>
  </si>
  <si>
    <t>School Ownership</t>
  </si>
  <si>
    <t>School questionnaire: Science results</t>
  </si>
  <si>
    <t>SC001Q01TA: Which of the following definitions best describes the community in which your school is located?</t>
  </si>
  <si>
    <t>N</t>
  </si>
  <si>
    <t>System</t>
  </si>
  <si>
    <t>A village, hamlet or rural area (fewer than 3 000 people)</t>
  </si>
  <si>
    <t>A small town (3 000 to about 15 000 people)</t>
  </si>
  <si>
    <t>A town (15 000 to about 100 000 people)</t>
  </si>
  <si>
    <t>A city (100 000 to about 1 000 000 people)</t>
  </si>
  <si>
    <t>A large city (with over 1 000 000 people)</t>
  </si>
  <si>
    <t>Valid Skip</t>
  </si>
  <si>
    <t>Not Reached</t>
  </si>
  <si>
    <t>Not Applicable</t>
  </si>
  <si>
    <t>Invalid</t>
  </si>
  <si>
    <t>No Response</t>
  </si>
  <si>
    <t>All</t>
  </si>
  <si>
    <t>Missing %</t>
  </si>
  <si>
    <t>Valid</t>
  </si>
  <si>
    <t>mean</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</si>
  <si>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</si>
  <si>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</si>
  <si>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</si>
  <si>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</si>
  <si>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</si>
  <si>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</si>
  <si>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</si>
  <si>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</si>
  <si>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</si>
  <si>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</si>
  <si>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</si>
  <si>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</si>
  <si>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</si>
  <si>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</si>
  <si>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</si>
  <si>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</si>
  <si>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</si>
  <si>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</si>
  <si>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</si>
  <si>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</si>
  <si>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</si>
  <si>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</si>
  <si>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</si>
  <si>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</si>
  <si>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</si>
  <si>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</si>
  <si>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</si>
  <si>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</si>
  <si>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</si>
  <si>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</si>
  <si>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</si>
  <si>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</si>
  <si>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</si>
  <si>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</si>
  <si>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</si>
  <si>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</si>
  <si>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</si>
  <si>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</si>
  <si>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</si>
  <si>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</si>
  <si>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</si>
  <si>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</si>
  <si>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</si>
  <si>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</si>
  <si>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</si>
  <si>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</si>
  <si>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</si>
  <si>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</si>
  <si>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</si>
  <si>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</si>
  <si>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</si>
  <si>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</si>
  <si>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</si>
  <si>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</si>
  <si>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</si>
  <si>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</si>
  <si>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</si>
  <si>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</si>
  <si>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</si>
  <si>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</si>
  <si>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</si>
  <si>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</si>
  <si>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</si>
  <si>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</si>
  <si>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</si>
  <si>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</si>
  <si>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</si>
  <si>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</si>
  <si>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</si>
  <si>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</si>
  <si>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</si>
  <si>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</si>
  <si>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</si>
  <si>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</si>
  <si>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</si>
  <si>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</si>
  <si>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</si>
  <si>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</si>
  <si>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</si>
  <si>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</si>
  <si>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</si>
  <si>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</si>
  <si>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questionnaires refers to the percentage of data missing because a respondent did not see a question although they were given the opportunity to see it. This may have occurred when a respondent exited the assessment early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</si>
  <si>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</si>
  <si>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</si>
  <si>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</si>
  <si>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</si>
  <si>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</si>
  <si>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</si>
  <si>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</si>
  <si>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</si>
  <si>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</si>
  <si>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SC003Q01TA: What is the average size of &lt;test language&gt; classes in &lt;national modal grade for 15-year-olds&gt; in your school?</t>
  </si>
  <si>
    <t>15 students or fewer</t>
  </si>
  <si>
    <t>16-20 students</t>
  </si>
  <si>
    <t>21-25 students</t>
  </si>
  <si>
    <t>26-30 students</t>
  </si>
  <si>
    <t>31-35 students</t>
  </si>
  <si>
    <t>36-40 students</t>
  </si>
  <si>
    <t>41-45 students</t>
  </si>
  <si>
    <t>46-50 students</t>
  </si>
  <si>
    <t>More than 50 students</t>
  </si>
  <si>
    <t>SC053Q01TA: &lt;This academic year&gt;,follow. activities\school offers&lt;national modal grade for 15-year-olds&gt;? Band, orchestra\choir</t>
  </si>
  <si>
    <t>Yes</t>
  </si>
  <si>
    <t>No</t>
  </si>
  <si>
    <t>SC053Q02TA: &lt;This academic year&gt;,follow. activities\school offers&lt;national modal grade for 15-year-olds&gt;? School play\musical</t>
  </si>
  <si>
    <t>SC053Q03TA: &lt;This academic year&gt;,follow. activities\school offers&lt;national modal grade for 15-year-olds&gt;? School yrbk, newspaper</t>
  </si>
  <si>
    <t>SC053Q04TA: &lt;This academic year&gt;,follow. activities\school offers&lt;national modal grade for 15-year-olds&gt;?  Volunteering or servic</t>
  </si>
  <si>
    <t>SC053Q05NA: &lt;This academic year&gt;,follow. activities\school offers&lt;national modal grade for 15-year-olds&gt;? Science club</t>
  </si>
  <si>
    <t>SC053Q06NA: &lt;This academic year&gt;,follow. activities\school offers&lt;national modal grade for 15-year-olds&gt;?  Science competitions</t>
  </si>
  <si>
    <t>SC053Q07TA: &lt;This academic year&gt;,follow. activities\school offers&lt;national modal grade for 15-year-olds&gt;? Chess club</t>
  </si>
  <si>
    <t>SC053Q08TA: &lt;This academic year&gt;,follow. activities\school offers&lt;national modal grade for 15-year-olds&gt;? Inform\Commun. Tech.</t>
  </si>
  <si>
    <t>SC053Q09TA: &lt;This academic year&gt;,follow. activities\school offers&lt;national modal grade for 15-year-olds&gt;? Art club\activities.</t>
  </si>
  <si>
    <t>SC053Q10TA: &lt;This academic year&gt;,follow. activities\school offers&lt;national modal grade for 15-year-olds&gt;? Sport team\activities</t>
  </si>
  <si>
    <t>SC059Q01NA: Compared to other departments, our school's &lt;school science department&gt; is well equipped.</t>
  </si>
  <si>
    <t>SC059Q02NA: If we ever have some extra funding, a big share goes into improvement of our &lt;school science&gt; teaching.</t>
  </si>
  <si>
    <t>SC059Q03NA: &lt;School science&gt; teachers are among our best educated staff members.</t>
  </si>
  <si>
    <t>SC059Q04NA: Compared to similar schools, we have a well equipped laboratory.</t>
  </si>
  <si>
    <t>SC059Q05NA: The material for hands-on activities in &lt;school science&gt; is in good shape.</t>
  </si>
  <si>
    <t>SC059Q06NA: We have enough laboratory material that all courses can regularly use it.</t>
  </si>
  <si>
    <t>SC059Q07NA: We have extra laboratory staff that helps support &lt;school science&gt; teaching.</t>
  </si>
  <si>
    <t>SC059Q08NA: Our school spends extra money on up-to-date &lt;school science&gt; equipment.</t>
  </si>
  <si>
    <t>SC052Q01NA: Does your school provide study help? Room(s) where the students can do their homework</t>
  </si>
  <si>
    <t>SC052Q02NA: Does your school provide the following study help? Staff help with homework</t>
  </si>
  <si>
    <t>SC009Q01TA: Frequency of &lt;the last academic year&gt;. I use student performance results to develop the school's educational goal</t>
  </si>
  <si>
    <t>Did not occur</t>
  </si>
  <si>
    <t>1-2 times during the year</t>
  </si>
  <si>
    <t>3-4 times during the year</t>
  </si>
  <si>
    <t>Once a month</t>
  </si>
  <si>
    <t>Once a week</t>
  </si>
  <si>
    <t>More than once a week</t>
  </si>
  <si>
    <t>SC009Q02TA: Frequency of &lt;the last academic year&gt;. I make sure that the professional development activities of teachers are in</t>
  </si>
  <si>
    <t>SC009Q03TA: Frequency of &lt;the last academic year&gt;. I ensure that teachers work according to the school's educational goals.</t>
  </si>
  <si>
    <t>SC009Q04TA: Frequency of &lt;the last academic year&gt;. I promote teaching practices based on recent educational research.</t>
  </si>
  <si>
    <t>SC009Q05TA: Frequency of &lt;the last academic year&gt;. I praise teachers whose students are actively participating in learning.</t>
  </si>
  <si>
    <t>SC009Q06TA: Frequency of &lt;the last academic year&gt;. When a teacher has problems in his\her classroom, I take the initiative to</t>
  </si>
  <si>
    <t>SC009Q07TA: Frequency of &lt;the last academic year&gt;. I draw teachers' attention to the importance of pupils development of cri</t>
  </si>
  <si>
    <t>SC009Q08TA: Frequency of &lt;the last academic year&gt;. I pay attention to disruptive behaviour in classrooms.</t>
  </si>
  <si>
    <t>SC009Q09TA: Frequency of &lt;the last academic year&gt;. I provide staff with opportunities to participate in school decision-making</t>
  </si>
  <si>
    <t>SC009Q10TA: Frequency of &lt;the last academic year&gt;. I engage teachers to help build a school culture of continuous improvement.</t>
  </si>
  <si>
    <t>SC009Q11TA: Frequency of &lt;the last academic year&gt;. I ask teachers to participate in reviewing management practices.</t>
  </si>
  <si>
    <t>SC009Q12TA: Frequency of &lt;the last academic year&gt;. When a teacher brings up a classroom problem, we solve the problem together</t>
  </si>
  <si>
    <t>SC009Q13TA: Frequency of &lt;the last academic year&gt;. I discuss the school's academic goals with teachers at faculty meetings.</t>
  </si>
  <si>
    <t>SC010Q01TA: Selecting teachers for hire: Principal</t>
  </si>
  <si>
    <t>Not checked</t>
  </si>
  <si>
    <t>Checked</t>
  </si>
  <si>
    <t>SC010Q01TB: Selecting teachers for hire: Teachers</t>
  </si>
  <si>
    <t>SC010Q01TC: Selecting teachers for hire: &lt;School governing board&gt;</t>
  </si>
  <si>
    <t>SC010Q01TD: Selecting teachers for hire: &lt;Regional or local education authority&gt;</t>
  </si>
  <si>
    <t>SC010Q01TE: Selecting teachers for hire: National education authority</t>
  </si>
  <si>
    <t>SC010Q02TA: Firing teachers: Principal</t>
  </si>
  <si>
    <t>SC010Q02TB: Firing teachers: Teachers</t>
  </si>
  <si>
    <t>SC010Q02TC: Firing teachers: &lt;School governing board&gt;</t>
  </si>
  <si>
    <t>SC010Q02TD: Firing teachers: &lt;Regional or local education authority&gt;</t>
  </si>
  <si>
    <t>SC010Q02TE: Firing teachers: National education authority</t>
  </si>
  <si>
    <t>SC010Q03TA: Establishing teachers' starting salaries: Principal</t>
  </si>
  <si>
    <t>SC010Q03TB: Establishing teachers' starting salaries: Teachers</t>
  </si>
  <si>
    <t>SC010Q03TC: Establishing teachers' starting salaries: &lt;School governing board&gt;</t>
  </si>
  <si>
    <t>SC010Q03TD: Establishing teachers' starting salaries: &lt;Regional or local education authority&gt;</t>
  </si>
  <si>
    <t>SC010Q03TE: Establishing teachers' starting salaries: National education authority</t>
  </si>
  <si>
    <t>SC010Q04TA: Determining teachers' salary increases: Principal</t>
  </si>
  <si>
    <t>SC010Q04TB: Determining teachers' salary increases: Teachers</t>
  </si>
  <si>
    <t>SC010Q04TC: Determining teachers' salary increases: &lt;School governing board&gt;</t>
  </si>
  <si>
    <t>SC010Q04TD: Determining teachers' salary increases: &lt;Regional or local education authority&gt;</t>
  </si>
  <si>
    <t>SC010Q04TE: Determining teachers' salary increases: National education authority</t>
  </si>
  <si>
    <t>SC010Q05TA: Formulating the school budget: Principal</t>
  </si>
  <si>
    <t>SC010Q05TB: Formulating the school budget: Teachers</t>
  </si>
  <si>
    <t>SC010Q05TC: Formulating the school budget: &lt;School governing board&gt;</t>
  </si>
  <si>
    <t>SC010Q05TD: Formulating the school budget: &lt;Regional or local education authority&gt;</t>
  </si>
  <si>
    <t>SC010Q05TE: Formulating the school budget: National education authority</t>
  </si>
  <si>
    <t>SC010Q06TA: Deciding on budget allocations within the school: Principal</t>
  </si>
  <si>
    <t>SC010Q06TB: Deciding on budget allocations within the school: Teachers</t>
  </si>
  <si>
    <t>SC010Q06TC: Deciding on budget allocations within the school: &lt;School governing board&gt;</t>
  </si>
  <si>
    <t>SC010Q06TD: Deciding on budget allocations within the school: &lt;Regional or local education authority&gt;</t>
  </si>
  <si>
    <t>SC010Q06TE: Deciding on budget allocations within the school: National education authority</t>
  </si>
  <si>
    <t>SC010Q07TA: Establishing student disciplinary policies: Principal</t>
  </si>
  <si>
    <t>SC010Q07TB: Establishing student disciplinary policies: Teachers</t>
  </si>
  <si>
    <t>SC010Q07TC: Establishing student disciplinary policies: &lt;School governing board&gt;</t>
  </si>
  <si>
    <t>SC010Q07TD: Establishing student disciplinary policies: &lt;Regional or local education authority&gt;</t>
  </si>
  <si>
    <t>SC010Q07TE: Establishing student disciplinary policies: National education authority</t>
  </si>
  <si>
    <t>SC010Q08TA: Establishing student assessment policies: Principal</t>
  </si>
  <si>
    <t>SC010Q08TB: Establishing student assessment policies: Teachers</t>
  </si>
  <si>
    <t>SC010Q08TC: Establishing student assessment policies: &lt;School governing board&gt;</t>
  </si>
  <si>
    <t>SC010Q08TD: Establishing student assessment policies: &lt;Regional or local education authority&gt;</t>
  </si>
  <si>
    <t>SC010Q08TE: Establishing student assessment policies: National education authority</t>
  </si>
  <si>
    <t>SC010Q09TA: Approving students for admission to the school: Principal</t>
  </si>
  <si>
    <t>SC010Q09TB: Approving students for admission to the school: Teachers</t>
  </si>
  <si>
    <t>SC010Q09TC: Approving students for admission to the school: &lt;School governing board&gt;</t>
  </si>
  <si>
    <t>SC010Q09TD: Approving students for admission to the school: &lt;Regional or local education authority&gt;</t>
  </si>
  <si>
    <t>SC010Q09TE: Approving students for admission to the school: National education authority</t>
  </si>
  <si>
    <t>SC010Q10TA: Choosing which textbooks are used: Principal</t>
  </si>
  <si>
    <t>SC010Q10TB: Choosing which textbooks are used: Teachers</t>
  </si>
  <si>
    <t>SC010Q10TC: Choosing which textbooks are used: &lt;School governing board&gt;</t>
  </si>
  <si>
    <t>SC010Q10TD: Choosing which textbooks are used: &lt;Regional or local education authority&gt;</t>
  </si>
  <si>
    <t>SC010Q10TE: Choosing which textbooks are used: National education authority</t>
  </si>
  <si>
    <t>SC010Q11TA: Determining course content: Principal</t>
  </si>
  <si>
    <t>SC010Q11TB: Determining course content: Teachers</t>
  </si>
  <si>
    <t>SC010Q11TC: Determining course content: &lt;School governing board&gt;</t>
  </si>
  <si>
    <t>SC010Q11TD: Determining course content: &lt;Regional or local education authority&gt;</t>
  </si>
  <si>
    <t>SC010Q11TE: Determining course content: National education authority</t>
  </si>
  <si>
    <t>SC010Q12TA: Deciding which courses are offered: Principal</t>
  </si>
  <si>
    <t>SC010Q12TB: Deciding which courses are offered: Teachers</t>
  </si>
  <si>
    <t>SC010Q12TC: Deciding which courses are offered: &lt;School governing board&gt;</t>
  </si>
  <si>
    <t>SC010Q12TD: Deciding which courses are offered: &lt;Regional or local education authority&gt;</t>
  </si>
  <si>
    <t>SC010Q12TE: Deciding which courses are offered: National education authority</t>
  </si>
  <si>
    <t>SC012Q01TA: Student admission to school: Student's record of academic performance (including placement tests)</t>
  </si>
  <si>
    <t>Never</t>
  </si>
  <si>
    <t>Sometimes</t>
  </si>
  <si>
    <t>Always</t>
  </si>
  <si>
    <t>SC012Q02TA: Student admission to school: Recommendation of feeder schools</t>
  </si>
  <si>
    <t>SC012Q03TA: Student admission to school: Parents' endorsement of the instructional or religious philosophy of the school</t>
  </si>
  <si>
    <t>SC012Q04TA: Student admission to school: Whether the student requires or is interested in a special programme</t>
  </si>
  <si>
    <t>SC012Q05TA: Student admission to school: Preference given to family members of current or former students</t>
  </si>
  <si>
    <t>SC012Q06TA: Student admission to school: Residence in a particular area</t>
  </si>
  <si>
    <t>SC012Q07TA: Student admission to school: Other</t>
  </si>
  <si>
    <t>SC013Q01TA: Is your school a public or a private school?</t>
  </si>
  <si>
    <t>A public school</t>
  </si>
  <si>
    <t>A private school</t>
  </si>
  <si>
    <t>SC014Q01NA: What kind of organisation runs your school?</t>
  </si>
  <si>
    <t>A church or other religious organisation</t>
  </si>
  <si>
    <t>Another not-for-profit organisation</t>
  </si>
  <si>
    <t>A for-profit organisation</t>
  </si>
  <si>
    <t>SC017Q01NA: School instruction hindered by: A lack of teaching staff.</t>
  </si>
  <si>
    <t>Not at all</t>
  </si>
  <si>
    <t>Very little</t>
  </si>
  <si>
    <t>To some extent</t>
  </si>
  <si>
    <t>A lot</t>
  </si>
  <si>
    <t>SC017Q02NA: School instruction hindered by: Inadequate or poorly qualified teaching staff.</t>
  </si>
  <si>
    <t>SC017Q03NA: School instruction hindered by: A lack of assisting staff.</t>
  </si>
  <si>
    <t>SC017Q04NA: School instruction hindered by: Inadequate or poorly qualified assisting staff.</t>
  </si>
  <si>
    <t>SC017Q05NA: School instruction hindered by: Lack of educational material (e.g. textbooks, IT equipment, library or lab material).</t>
  </si>
  <si>
    <t>SC017Q06NA: School instruction hindered by: Inadequate or poor quality educational material (e.g. textbooks, IT equipment).</t>
  </si>
  <si>
    <t>SC017Q07NA: School instruction hindered by: Lack of physical infrastructure (building, grounds, heating\cooling, lighting).</t>
  </si>
  <si>
    <t>SC017Q08NA: School instruction hindered by: Inadequate\poor quality phys infrastructure (building, grounds, heating\cooling).</t>
  </si>
  <si>
    <t>SC027Q01NA: Teachers in our school cooperate by exchanging ideas or material when teaching specific units or series of lessons.</t>
  </si>
  <si>
    <t>SC027Q02NA: Our school invites specialists to conduct in-service training for teachers.</t>
  </si>
  <si>
    <t>SC027Q03NA: Our school organises in-service workshops which deal with specific issues that our school faces.</t>
  </si>
  <si>
    <t>SC027Q04NA: Our school organises in-service workshops for specific groups of teachers (e.g. newly appointed teachers).</t>
  </si>
  <si>
    <t>SC032Q01TA: During &lt;the last academic year&gt;, used to monitor the practice of teachers? Tests or assessments of student achieve.</t>
  </si>
  <si>
    <t>SC032Q02TA: During &lt;the last academic year&gt;, used to monitor the practice of teachers? Teacher peer review</t>
  </si>
  <si>
    <t>SC032Q03TA: During &lt;the last academic year&gt;, used to monitor the practice of teachers? Principal or senior staff observ lessons</t>
  </si>
  <si>
    <t>SC032Q04TA: During &lt;the last academic year&gt;, used to monitor the practice of teachers? Observation of classes by inspect.</t>
  </si>
  <si>
    <t>SC034Q01NA: How often are students assessed? Mandatory &lt;standardized tests&gt;</t>
  </si>
  <si>
    <t>1-2 times a year</t>
  </si>
  <si>
    <t>3-5 times a year</t>
  </si>
  <si>
    <t>Monthly</t>
  </si>
  <si>
    <t>More than once a month</t>
  </si>
  <si>
    <t>SC034Q02NA: How often are students assessed? Nonmandatory &lt;standardized tests&gt;</t>
  </si>
  <si>
    <t>SC034Q03TA: How often are students assessed? Teacher-developed tests</t>
  </si>
  <si>
    <t>SC034Q04TA: How often are students assessed? Teachers judgmental ratings</t>
  </si>
  <si>
    <t>SC035Q01NA: Are &lt;standardized tests&gt; used in school? Guide student learning</t>
  </si>
  <si>
    <t>SC035Q01NB: Are teacher-developed tests used in school? Guide student learning</t>
  </si>
  <si>
    <t>SC035Q02TA: Are &lt;standardized tests&gt; used in school? To inform parents about child's progress</t>
  </si>
  <si>
    <t>SC035Q02TB: Are teacher-developed tests used in school? To inform parents about child's progress</t>
  </si>
  <si>
    <t>SC035Q03TA: Are &lt;standardized tests&gt; used in school? To make decisions about students' retention or promotion</t>
  </si>
  <si>
    <t>SC035Q03TB: Are teacher-developed tests used in school? To make decisions about students' retention or promotion</t>
  </si>
  <si>
    <t>SC035Q04TA: Are &lt;standardized tests&gt; used in school? To group students for instructional purposes</t>
  </si>
  <si>
    <t>SC035Q04TB: Are teacher-developed tests used in school? To group students for instructional purposes</t>
  </si>
  <si>
    <t>SC035Q05TA: Are &lt;standardized tests&gt; used in school? To compare the school to &lt;district or national&gt; performance</t>
  </si>
  <si>
    <t>SC035Q05TB: Are teacher-developed tests used in school? To compare the school to &lt;district or national&gt; performance</t>
  </si>
  <si>
    <t>SC035Q06TA: Are &lt;standardized tests&gt; used in school? To monitor the school's progress from year to year</t>
  </si>
  <si>
    <t>SC035Q06TB: Are teacher-developed tests used in school? To monitor the school's progress from year to year</t>
  </si>
  <si>
    <t>SC035Q07TA: Are &lt;standardized tests&gt; used in school? To make judgements about teachers' effectiveness</t>
  </si>
  <si>
    <t>SC035Q07TB: Are teacher-developed tests used in school? To make judgements about teachers' effectiveness</t>
  </si>
  <si>
    <t>SC035Q08TA: Are &lt;standardized tests&gt; used in school? To identify aspects of instruction or curriculum that should be improved</t>
  </si>
  <si>
    <t>SC035Q08TB: Are teacher-developed tests used in school? To identify aspects of instruction or curriculum that should be improved</t>
  </si>
  <si>
    <t>SC035Q09NA: Are &lt;standardized tests&gt; used in school? To adapt teaching to the students' needs</t>
  </si>
  <si>
    <t>SC035Q09NB: Are teacher-developed tests used in school? To adapt teaching to the students' needs</t>
  </si>
  <si>
    <t>SC035Q10TA: Are &lt;standardized tests&gt; used in school? To compare the school with other schools</t>
  </si>
  <si>
    <t>SC035Q10TB: Are teacher-developed tests used in school? To compare the school with other schools</t>
  </si>
  <si>
    <t>SC035Q11NA: Are &lt;standardized tests&gt; used in school? To award certification to students</t>
  </si>
  <si>
    <t>SC035Q11NB: Are teacher-developed tests used in school? To award certification to students</t>
  </si>
  <si>
    <t>SC036Q01TA: Achievement data used in any of the following &lt;accountability procedures&gt;? Achievement data are posted publicly</t>
  </si>
  <si>
    <t>SC036Q02TA: Achievement data used in any of the following &lt;accountability procedures&gt;? Achievement data\tracked over time\admin</t>
  </si>
  <si>
    <t>SC036Q03NA: Achievement data used in any of the following &lt;accountability procedures&gt;? Achievement data\provided to parents</t>
  </si>
  <si>
    <t>SC037Q01TA: Internal evaluation \ Self-evaluation</t>
  </si>
  <si>
    <t>Yes, this is mandatory, e.g. based on district or ministry policies</t>
  </si>
  <si>
    <t>Yes, based on school initiative</t>
  </si>
  <si>
    <t>SC037Q02TA: Does improvement exist at school? External evaluation</t>
  </si>
  <si>
    <t>SC037Q03TA: Does improvement exist at school? Written specification of the schools curricular profile and educational goals</t>
  </si>
  <si>
    <t>SC037Q04TA: Does improvement exist at school? Written specification of student performance standards</t>
  </si>
  <si>
    <t>SC037Q05NA: Does improvement exist at school? Systematic recording of data such as attendance and professional development</t>
  </si>
  <si>
    <t>SC037Q06NA: Does improvement exist at school? Systematic recording of student test results and graduation rates</t>
  </si>
  <si>
    <t>SC037Q07TA: Does improvement exist at school? Seeking written feedback from students (e.g. regarding lessons, teachers, resources</t>
  </si>
  <si>
    <t>SC037Q08TA: Does improvement exist at school? Teacher mentoring</t>
  </si>
  <si>
    <t>SC037Q09TA: Does improvement exist at school? Consultation aimed at school improvement\experts over a period of six months</t>
  </si>
  <si>
    <t>SC037Q10NA: Does improvement exist at school? Implementation of a standardised policy for science subjects</t>
  </si>
  <si>
    <t>SC040Q02NA: Did your school implement any measures in: Educational staff (e.g. workload, personal requirm.)</t>
  </si>
  <si>
    <t>No, because results were satisfactory</t>
  </si>
  <si>
    <t>No for other reasons</t>
  </si>
  <si>
    <t>SC040Q03NA: Did your school implement any measures in: Implementation of the curriculum</t>
  </si>
  <si>
    <t>SC040Q05NA: Did your school implement any measures in: Quality of teaching and learning</t>
  </si>
  <si>
    <t>SC040Q11NA: Did your school implement any measures in: Parental engagement in school</t>
  </si>
  <si>
    <t>SC040Q12NA: Did your school implement any measures in: Teacher professional development</t>
  </si>
  <si>
    <t>SC040Q15NA: Did your school implement any measures in: Student achievement</t>
  </si>
  <si>
    <t>SC040Q16NA: Did your school implement any measures in: Students' cross-curricular competencies</t>
  </si>
  <si>
    <t>SC040Q17NA: Did your school implement any measures in: Equity in school</t>
  </si>
  <si>
    <t>SC041Q01NA: The results of external evaluations led to changes in school policies.</t>
  </si>
  <si>
    <t>SC041Q03NA: We used the data to plan specific action for school development.</t>
  </si>
  <si>
    <t>SC041Q04NA: We used the data to plan specific action for the improvement of teaching.</t>
  </si>
  <si>
    <t>SC041Q05NA: We put measures derived from the results of external evaluations into practice promptly.</t>
  </si>
  <si>
    <t>SC041Q06NA: The impetus triggered by the external evaluation ''disappeared'' very quickly at our school.</t>
  </si>
  <si>
    <t>SC042Q01TA: School's policy\for students in &lt;national modal grade for 15-year-olds&gt;? Students\group.ability into differ. classes.</t>
  </si>
  <si>
    <t>For all subjects</t>
  </si>
  <si>
    <t>For some subjects</t>
  </si>
  <si>
    <t>Not for any subjects</t>
  </si>
  <si>
    <t>SC042Q02TA: School's policy\for students in &lt;national modal grade for 15-year-olds&gt;? Students\group.ability within\classes.</t>
  </si>
  <si>
    <t>SC061Q01TA: Extent to which student learning is hindered by: Student truancy</t>
  </si>
  <si>
    <t>SC061Q02TA: Extent to which student learning is hindered by: Students skipping classes</t>
  </si>
  <si>
    <t>SC061Q03TA: Extent to which student learning is hindered by: Students lacking respect for teachers</t>
  </si>
  <si>
    <t>SC061Q04TA: Extent to which student learning is hindered by: Student use of alcohol or illegal drugs</t>
  </si>
  <si>
    <t>SC061Q05TA: Extent to which student learning is hindered by: Students intimidating or bullying other students</t>
  </si>
  <si>
    <t>SC061Q06TA: Extent to which student learning is hindered by: Teachers not meeting individual students' needs</t>
  </si>
  <si>
    <t>SC061Q07TA: Extent to which student learning is hindered by: Teacher absenteeism</t>
  </si>
  <si>
    <t>SC061Q08TA: Extent to which student learning is hindered by: Staff resisting change</t>
  </si>
  <si>
    <t>SC061Q09TA: Extent to which student learning is hindered by: Teachers being too strict with students</t>
  </si>
  <si>
    <t>SC061Q10TA: Extent to which student learning is hindered by: Teachers not being well prepared for classes</t>
  </si>
  <si>
    <t>SC063Q02NA: School provides a welcoming and accepting atmosphere for parents to get involved.</t>
  </si>
  <si>
    <t>SC063Q03NA: School designs effective forms of school-to-home\home-to-school communications\school progra\child's progress.</t>
  </si>
  <si>
    <t>SC063Q04NA: School includes parents in school decisions.</t>
  </si>
  <si>
    <t>SC063Q06NA: School provides information\ideas to families about help at home hmwk and other curriculum-related activities</t>
  </si>
  <si>
    <t>SC063Q07NA: School identifies and integrates resources and services from the community to strengthen</t>
  </si>
  <si>
    <t>SC063Q09NA: There is a &lt;national, state, or district legislation&gt; on including parents in school activities.</t>
  </si>
  <si>
    <t>SCHLTYPE: School Ownership</t>
  </si>
  <si>
    <t>Private Independent</t>
  </si>
  <si>
    <t>Private Government-dependent</t>
  </si>
  <si>
    <t>Public</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</si>
</sst>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4">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worksheets/sheet167.xml" Type="http://schemas.openxmlformats.org/officeDocument/2006/relationships/worksheet"/><Relationship Id="rId168" Target="worksheets/sheet168.xml" Type="http://schemas.openxmlformats.org/officeDocument/2006/relationships/worksheet"/><Relationship Id="rId169" Target="worksheets/sheet169.xml" Type="http://schemas.openxmlformats.org/officeDocument/2006/relationships/worksheet"/><Relationship Id="rId170" Target="worksheets/sheet170.xml" Type="http://schemas.openxmlformats.org/officeDocument/2006/relationships/worksheet"/><Relationship Id="rId171" Target="worksheets/sheet171.xml" Type="http://schemas.openxmlformats.org/officeDocument/2006/relationships/worksheet"/><Relationship Id="rId172" Target="worksheets/sheet172.xml" Type="http://schemas.openxmlformats.org/officeDocument/2006/relationships/worksheet"/><Relationship Id="rId173" Target="worksheets/sheet173.xml" Type="http://schemas.openxmlformats.org/officeDocument/2006/relationships/worksheet"/><Relationship Id="rId174" Target="worksheets/sheet174.xml" Type="http://schemas.openxmlformats.org/officeDocument/2006/relationships/worksheet"/><Relationship Id="rId175" Target="worksheets/sheet175.xml" Type="http://schemas.openxmlformats.org/officeDocument/2006/relationships/worksheet"/><Relationship Id="rId176" Target="worksheets/sheet176.xml" Type="http://schemas.openxmlformats.org/officeDocument/2006/relationships/worksheet"/><Relationship Id="rId177" Target="worksheets/sheet177.xml" Type="http://schemas.openxmlformats.org/officeDocument/2006/relationships/worksheet"/><Relationship Id="rId178" Target="worksheets/sheet178.xml" Type="http://schemas.openxmlformats.org/officeDocument/2006/relationships/worksheet"/><Relationship Id="rId179" Target="worksheets/sheet179.xml" Type="http://schemas.openxmlformats.org/officeDocument/2006/relationships/worksheet"/><Relationship Id="rId180" Target="worksheets/sheet180.xml" Type="http://schemas.openxmlformats.org/officeDocument/2006/relationships/worksheet"/><Relationship Id="rId181" Target="worksheets/sheet181.xml" Type="http://schemas.openxmlformats.org/officeDocument/2006/relationships/worksheet"/><Relationship Id="rId182" Target="worksheets/sheet182.xml" Type="http://schemas.openxmlformats.org/officeDocument/2006/relationships/worksheet"/><Relationship Id="rId183" Target="worksheets/sheet183.xml" Type="http://schemas.openxmlformats.org/officeDocument/2006/relationships/worksheet"/><Relationship Id="rId184" Target="worksheets/sheet184.xml" Type="http://schemas.openxmlformats.org/officeDocument/2006/relationships/worksheet"/><Relationship Id="rId185" Target="worksheets/sheet185.xml" Type="http://schemas.openxmlformats.org/officeDocument/2006/relationships/worksheet"/><Relationship Id="rId186" Target="worksheets/sheet186.xml" Type="http://schemas.openxmlformats.org/officeDocument/2006/relationships/worksheet"/><Relationship Id="rId187" Target="worksheets/sheet187.xml" Type="http://schemas.openxmlformats.org/officeDocument/2006/relationships/worksheet"/><Relationship Id="rId188" Target="worksheets/sheet188.xml" Type="http://schemas.openxmlformats.org/officeDocument/2006/relationships/worksheet"/><Relationship Id="rId189" Target="worksheets/sheet189.xml" Type="http://schemas.openxmlformats.org/officeDocument/2006/relationships/worksheet"/><Relationship Id="rId190" Target="worksheets/sheet190.xml" Type="http://schemas.openxmlformats.org/officeDocument/2006/relationships/worksheet"/><Relationship Id="rId191" Target="worksheets/sheet191.xml" Type="http://schemas.openxmlformats.org/officeDocument/2006/relationships/worksheet"/><Relationship Id="rId192" Target="worksheets/sheet192.xml" Type="http://schemas.openxmlformats.org/officeDocument/2006/relationships/worksheet"/><Relationship Id="rId193" Target="sharedStrings.xml" Type="http://schemas.openxmlformats.org/officeDocument/2006/relationships/sharedStrings"/><Relationship Id="rId194" Target="styles.xml" Type="http://schemas.openxmlformats.org/officeDocument/2006/relationships/styles"/><Relationship Id="rId19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SC001Q01TA'!A6" TargetMode="External" Type="http://schemas.openxmlformats.org/officeDocument/2006/relationships/hyperlink"/><Relationship Id="rId2" Target="#'SC003Q01TA'!A6" TargetMode="External" Type="http://schemas.openxmlformats.org/officeDocument/2006/relationships/hyperlink"/><Relationship Id="rId3" Target="#'SC053Q01TA'!A6" TargetMode="External" Type="http://schemas.openxmlformats.org/officeDocument/2006/relationships/hyperlink"/><Relationship Id="rId4" Target="#'SC053Q02TA'!A6" TargetMode="External" Type="http://schemas.openxmlformats.org/officeDocument/2006/relationships/hyperlink"/><Relationship Id="rId5" Target="#'SC053Q03TA'!A6" TargetMode="External" Type="http://schemas.openxmlformats.org/officeDocument/2006/relationships/hyperlink"/><Relationship Id="rId6" Target="#'SC053Q04TA'!A6" TargetMode="External" Type="http://schemas.openxmlformats.org/officeDocument/2006/relationships/hyperlink"/><Relationship Id="rId7" Target="#'SC053Q05NA'!A6" TargetMode="External" Type="http://schemas.openxmlformats.org/officeDocument/2006/relationships/hyperlink"/><Relationship Id="rId8" Target="#'SC053Q06NA'!A6" TargetMode="External" Type="http://schemas.openxmlformats.org/officeDocument/2006/relationships/hyperlink"/><Relationship Id="rId9" Target="#'SC053Q07TA'!A6" TargetMode="External" Type="http://schemas.openxmlformats.org/officeDocument/2006/relationships/hyperlink"/><Relationship Id="rId10" Target="#'SC053Q08TA'!A6" TargetMode="External" Type="http://schemas.openxmlformats.org/officeDocument/2006/relationships/hyperlink"/><Relationship Id="rId11" Target="#'SC053Q09TA'!A6" TargetMode="External" Type="http://schemas.openxmlformats.org/officeDocument/2006/relationships/hyperlink"/><Relationship Id="rId12" Target="#'SC053Q10TA'!A6" TargetMode="External" Type="http://schemas.openxmlformats.org/officeDocument/2006/relationships/hyperlink"/><Relationship Id="rId13" Target="#'SC059Q01NA'!A6" TargetMode="External" Type="http://schemas.openxmlformats.org/officeDocument/2006/relationships/hyperlink"/><Relationship Id="rId14" Target="#'SC059Q02NA'!A6" TargetMode="External" Type="http://schemas.openxmlformats.org/officeDocument/2006/relationships/hyperlink"/><Relationship Id="rId15" Target="#'SC059Q03NA'!A6" TargetMode="External" Type="http://schemas.openxmlformats.org/officeDocument/2006/relationships/hyperlink"/><Relationship Id="rId16" Target="#'SC059Q04NA'!A6" TargetMode="External" Type="http://schemas.openxmlformats.org/officeDocument/2006/relationships/hyperlink"/><Relationship Id="rId17" Target="#'SC059Q05NA'!A6" TargetMode="External" Type="http://schemas.openxmlformats.org/officeDocument/2006/relationships/hyperlink"/><Relationship Id="rId18" Target="#'SC059Q06NA'!A6" TargetMode="External" Type="http://schemas.openxmlformats.org/officeDocument/2006/relationships/hyperlink"/><Relationship Id="rId19" Target="#'SC059Q07NA'!A6" TargetMode="External" Type="http://schemas.openxmlformats.org/officeDocument/2006/relationships/hyperlink"/><Relationship Id="rId20" Target="#'SC059Q08NA'!A6" TargetMode="External" Type="http://schemas.openxmlformats.org/officeDocument/2006/relationships/hyperlink"/><Relationship Id="rId21" Target="#'SC052Q01NA'!A6" TargetMode="External" Type="http://schemas.openxmlformats.org/officeDocument/2006/relationships/hyperlink"/><Relationship Id="rId22" Target="#'SC052Q02NA'!A6" TargetMode="External" Type="http://schemas.openxmlformats.org/officeDocument/2006/relationships/hyperlink"/><Relationship Id="rId23" Target="#'SC009Q01TA'!A6" TargetMode="External" Type="http://schemas.openxmlformats.org/officeDocument/2006/relationships/hyperlink"/><Relationship Id="rId24" Target="#'SC009Q02TA'!A6" TargetMode="External" Type="http://schemas.openxmlformats.org/officeDocument/2006/relationships/hyperlink"/><Relationship Id="rId25" Target="#'SC009Q03TA'!A6" TargetMode="External" Type="http://schemas.openxmlformats.org/officeDocument/2006/relationships/hyperlink"/><Relationship Id="rId26" Target="#'SC009Q04TA'!A6" TargetMode="External" Type="http://schemas.openxmlformats.org/officeDocument/2006/relationships/hyperlink"/><Relationship Id="rId27" Target="#'SC009Q05TA'!A6" TargetMode="External" Type="http://schemas.openxmlformats.org/officeDocument/2006/relationships/hyperlink"/><Relationship Id="rId28" Target="#'SC009Q06TA'!A6" TargetMode="External" Type="http://schemas.openxmlformats.org/officeDocument/2006/relationships/hyperlink"/><Relationship Id="rId29" Target="#'SC009Q07TA'!A6" TargetMode="External" Type="http://schemas.openxmlformats.org/officeDocument/2006/relationships/hyperlink"/><Relationship Id="rId30" Target="#'SC009Q08TA'!A6" TargetMode="External" Type="http://schemas.openxmlformats.org/officeDocument/2006/relationships/hyperlink"/><Relationship Id="rId31" Target="#'SC009Q09TA'!A6" TargetMode="External" Type="http://schemas.openxmlformats.org/officeDocument/2006/relationships/hyperlink"/><Relationship Id="rId32" Target="#'SC009Q10TA'!A6" TargetMode="External" Type="http://schemas.openxmlformats.org/officeDocument/2006/relationships/hyperlink"/><Relationship Id="rId33" Target="#'SC009Q11TA'!A6" TargetMode="External" Type="http://schemas.openxmlformats.org/officeDocument/2006/relationships/hyperlink"/><Relationship Id="rId34" Target="#'SC009Q12TA'!A6" TargetMode="External" Type="http://schemas.openxmlformats.org/officeDocument/2006/relationships/hyperlink"/><Relationship Id="rId35" Target="#'SC009Q13TA'!A6" TargetMode="External" Type="http://schemas.openxmlformats.org/officeDocument/2006/relationships/hyperlink"/><Relationship Id="rId36" Target="#'SC010Q01TA'!A6" TargetMode="External" Type="http://schemas.openxmlformats.org/officeDocument/2006/relationships/hyperlink"/><Relationship Id="rId37" Target="#'SC010Q01TB'!A6" TargetMode="External" Type="http://schemas.openxmlformats.org/officeDocument/2006/relationships/hyperlink"/><Relationship Id="rId38" Target="#'SC010Q01TC'!A6" TargetMode="External" Type="http://schemas.openxmlformats.org/officeDocument/2006/relationships/hyperlink"/><Relationship Id="rId39" Target="#'SC010Q01TD'!A6" TargetMode="External" Type="http://schemas.openxmlformats.org/officeDocument/2006/relationships/hyperlink"/><Relationship Id="rId40" Target="#'SC010Q01TE'!A6" TargetMode="External" Type="http://schemas.openxmlformats.org/officeDocument/2006/relationships/hyperlink"/><Relationship Id="rId41" Target="#'SC010Q02TA'!A6" TargetMode="External" Type="http://schemas.openxmlformats.org/officeDocument/2006/relationships/hyperlink"/><Relationship Id="rId42" Target="#'SC010Q02TB'!A6" TargetMode="External" Type="http://schemas.openxmlformats.org/officeDocument/2006/relationships/hyperlink"/><Relationship Id="rId43" Target="#'SC010Q02TC'!A6" TargetMode="External" Type="http://schemas.openxmlformats.org/officeDocument/2006/relationships/hyperlink"/><Relationship Id="rId44" Target="#'SC010Q02TD'!A6" TargetMode="External" Type="http://schemas.openxmlformats.org/officeDocument/2006/relationships/hyperlink"/><Relationship Id="rId45" Target="#'SC010Q02TE'!A6" TargetMode="External" Type="http://schemas.openxmlformats.org/officeDocument/2006/relationships/hyperlink"/><Relationship Id="rId46" Target="#'SC010Q03TA'!A6" TargetMode="External" Type="http://schemas.openxmlformats.org/officeDocument/2006/relationships/hyperlink"/><Relationship Id="rId47" Target="#'SC010Q03TB'!A6" TargetMode="External" Type="http://schemas.openxmlformats.org/officeDocument/2006/relationships/hyperlink"/><Relationship Id="rId48" Target="#'SC010Q03TC'!A6" TargetMode="External" Type="http://schemas.openxmlformats.org/officeDocument/2006/relationships/hyperlink"/><Relationship Id="rId49" Target="#'SC010Q03TD'!A6" TargetMode="External" Type="http://schemas.openxmlformats.org/officeDocument/2006/relationships/hyperlink"/><Relationship Id="rId50" Target="#'SC010Q03TE'!A6" TargetMode="External" Type="http://schemas.openxmlformats.org/officeDocument/2006/relationships/hyperlink"/><Relationship Id="rId51" Target="#'SC010Q04TA'!A6" TargetMode="External" Type="http://schemas.openxmlformats.org/officeDocument/2006/relationships/hyperlink"/><Relationship Id="rId52" Target="#'SC010Q04TB'!A6" TargetMode="External" Type="http://schemas.openxmlformats.org/officeDocument/2006/relationships/hyperlink"/><Relationship Id="rId53" Target="#'SC010Q04TC'!A6" TargetMode="External" Type="http://schemas.openxmlformats.org/officeDocument/2006/relationships/hyperlink"/><Relationship Id="rId54" Target="#'SC010Q04TD'!A6" TargetMode="External" Type="http://schemas.openxmlformats.org/officeDocument/2006/relationships/hyperlink"/><Relationship Id="rId55" Target="#'SC010Q04TE'!A6" TargetMode="External" Type="http://schemas.openxmlformats.org/officeDocument/2006/relationships/hyperlink"/><Relationship Id="rId56" Target="#'SC010Q05TA'!A6" TargetMode="External" Type="http://schemas.openxmlformats.org/officeDocument/2006/relationships/hyperlink"/><Relationship Id="rId57" Target="#'SC010Q05TB'!A6" TargetMode="External" Type="http://schemas.openxmlformats.org/officeDocument/2006/relationships/hyperlink"/><Relationship Id="rId58" Target="#'SC010Q05TC'!A6" TargetMode="External" Type="http://schemas.openxmlformats.org/officeDocument/2006/relationships/hyperlink"/><Relationship Id="rId59" Target="#'SC010Q05TD'!A6" TargetMode="External" Type="http://schemas.openxmlformats.org/officeDocument/2006/relationships/hyperlink"/><Relationship Id="rId60" Target="#'SC010Q05TE'!A6" TargetMode="External" Type="http://schemas.openxmlformats.org/officeDocument/2006/relationships/hyperlink"/><Relationship Id="rId61" Target="#'SC010Q06TA'!A6" TargetMode="External" Type="http://schemas.openxmlformats.org/officeDocument/2006/relationships/hyperlink"/><Relationship Id="rId62" Target="#'SC010Q06TB'!A6" TargetMode="External" Type="http://schemas.openxmlformats.org/officeDocument/2006/relationships/hyperlink"/><Relationship Id="rId63" Target="#'SC010Q06TC'!A6" TargetMode="External" Type="http://schemas.openxmlformats.org/officeDocument/2006/relationships/hyperlink"/><Relationship Id="rId64" Target="#'SC010Q06TD'!A6" TargetMode="External" Type="http://schemas.openxmlformats.org/officeDocument/2006/relationships/hyperlink"/><Relationship Id="rId65" Target="#'SC010Q06TE'!A6" TargetMode="External" Type="http://schemas.openxmlformats.org/officeDocument/2006/relationships/hyperlink"/><Relationship Id="rId66" Target="#'SC010Q07TA'!A6" TargetMode="External" Type="http://schemas.openxmlformats.org/officeDocument/2006/relationships/hyperlink"/><Relationship Id="rId67" Target="#'SC010Q07TB'!A6" TargetMode="External" Type="http://schemas.openxmlformats.org/officeDocument/2006/relationships/hyperlink"/><Relationship Id="rId68" Target="#'SC010Q07TC'!A6" TargetMode="External" Type="http://schemas.openxmlformats.org/officeDocument/2006/relationships/hyperlink"/><Relationship Id="rId69" Target="#'SC010Q07TD'!A6" TargetMode="External" Type="http://schemas.openxmlformats.org/officeDocument/2006/relationships/hyperlink"/><Relationship Id="rId70" Target="#'SC010Q07TE'!A6" TargetMode="External" Type="http://schemas.openxmlformats.org/officeDocument/2006/relationships/hyperlink"/><Relationship Id="rId71" Target="#'SC010Q08TA'!A6" TargetMode="External" Type="http://schemas.openxmlformats.org/officeDocument/2006/relationships/hyperlink"/><Relationship Id="rId72" Target="#'SC010Q08TB'!A6" TargetMode="External" Type="http://schemas.openxmlformats.org/officeDocument/2006/relationships/hyperlink"/><Relationship Id="rId73" Target="#'SC010Q08TC'!A6" TargetMode="External" Type="http://schemas.openxmlformats.org/officeDocument/2006/relationships/hyperlink"/><Relationship Id="rId74" Target="#'SC010Q08TD'!A6" TargetMode="External" Type="http://schemas.openxmlformats.org/officeDocument/2006/relationships/hyperlink"/><Relationship Id="rId75" Target="#'SC010Q08TE'!A6" TargetMode="External" Type="http://schemas.openxmlformats.org/officeDocument/2006/relationships/hyperlink"/><Relationship Id="rId76" Target="#'SC010Q09TA'!A6" TargetMode="External" Type="http://schemas.openxmlformats.org/officeDocument/2006/relationships/hyperlink"/><Relationship Id="rId77" Target="#'SC010Q09TB'!A6" TargetMode="External" Type="http://schemas.openxmlformats.org/officeDocument/2006/relationships/hyperlink"/><Relationship Id="rId78" Target="#'SC010Q09TC'!A6" TargetMode="External" Type="http://schemas.openxmlformats.org/officeDocument/2006/relationships/hyperlink"/><Relationship Id="rId79" Target="#'SC010Q09TD'!A6" TargetMode="External" Type="http://schemas.openxmlformats.org/officeDocument/2006/relationships/hyperlink"/><Relationship Id="rId80" Target="#'SC010Q09TE'!A6" TargetMode="External" Type="http://schemas.openxmlformats.org/officeDocument/2006/relationships/hyperlink"/><Relationship Id="rId81" Target="#'SC010Q10TA'!A6" TargetMode="External" Type="http://schemas.openxmlformats.org/officeDocument/2006/relationships/hyperlink"/><Relationship Id="rId82" Target="#'SC010Q10TB'!A6" TargetMode="External" Type="http://schemas.openxmlformats.org/officeDocument/2006/relationships/hyperlink"/><Relationship Id="rId83" Target="#'SC010Q10TC'!A6" TargetMode="External" Type="http://schemas.openxmlformats.org/officeDocument/2006/relationships/hyperlink"/><Relationship Id="rId84" Target="#'SC010Q10TD'!A6" TargetMode="External" Type="http://schemas.openxmlformats.org/officeDocument/2006/relationships/hyperlink"/><Relationship Id="rId85" Target="#'SC010Q10TE'!A6" TargetMode="External" Type="http://schemas.openxmlformats.org/officeDocument/2006/relationships/hyperlink"/><Relationship Id="rId86" Target="#'SC010Q11TA'!A6" TargetMode="External" Type="http://schemas.openxmlformats.org/officeDocument/2006/relationships/hyperlink"/><Relationship Id="rId87" Target="#'SC010Q11TB'!A6" TargetMode="External" Type="http://schemas.openxmlformats.org/officeDocument/2006/relationships/hyperlink"/><Relationship Id="rId88" Target="#'SC010Q11TC'!A6" TargetMode="External" Type="http://schemas.openxmlformats.org/officeDocument/2006/relationships/hyperlink"/><Relationship Id="rId89" Target="#'SC010Q11TD'!A6" TargetMode="External" Type="http://schemas.openxmlformats.org/officeDocument/2006/relationships/hyperlink"/><Relationship Id="rId90" Target="#'SC010Q11TE'!A6" TargetMode="External" Type="http://schemas.openxmlformats.org/officeDocument/2006/relationships/hyperlink"/><Relationship Id="rId91" Target="#'SC010Q12TA'!A6" TargetMode="External" Type="http://schemas.openxmlformats.org/officeDocument/2006/relationships/hyperlink"/><Relationship Id="rId92" Target="#'SC010Q12TB'!A6" TargetMode="External" Type="http://schemas.openxmlformats.org/officeDocument/2006/relationships/hyperlink"/><Relationship Id="rId93" Target="#'SC010Q12TC'!A6" TargetMode="External" Type="http://schemas.openxmlformats.org/officeDocument/2006/relationships/hyperlink"/><Relationship Id="rId94" Target="#'SC010Q12TD'!A6" TargetMode="External" Type="http://schemas.openxmlformats.org/officeDocument/2006/relationships/hyperlink"/><Relationship Id="rId95" Target="#'SC010Q12TE'!A6" TargetMode="External" Type="http://schemas.openxmlformats.org/officeDocument/2006/relationships/hyperlink"/><Relationship Id="rId96" Target="#'SC012Q01TA'!A6" TargetMode="External" Type="http://schemas.openxmlformats.org/officeDocument/2006/relationships/hyperlink"/><Relationship Id="rId97" Target="#'SC012Q02TA'!A6" TargetMode="External" Type="http://schemas.openxmlformats.org/officeDocument/2006/relationships/hyperlink"/><Relationship Id="rId98" Target="#'SC012Q03TA'!A6" TargetMode="External" Type="http://schemas.openxmlformats.org/officeDocument/2006/relationships/hyperlink"/><Relationship Id="rId99" Target="#'SC012Q04TA'!A6" TargetMode="External" Type="http://schemas.openxmlformats.org/officeDocument/2006/relationships/hyperlink"/><Relationship Id="rId100" Target="#'SC012Q05TA'!A6" TargetMode="External" Type="http://schemas.openxmlformats.org/officeDocument/2006/relationships/hyperlink"/><Relationship Id="rId101" Target="#'SC012Q06TA'!A6" TargetMode="External" Type="http://schemas.openxmlformats.org/officeDocument/2006/relationships/hyperlink"/><Relationship Id="rId102" Target="#'SC012Q07TA'!A6" TargetMode="External" Type="http://schemas.openxmlformats.org/officeDocument/2006/relationships/hyperlink"/><Relationship Id="rId103" Target="#'SC013Q01TA'!A6" TargetMode="External" Type="http://schemas.openxmlformats.org/officeDocument/2006/relationships/hyperlink"/><Relationship Id="rId104" Target="#'SC014Q01NA'!A6" TargetMode="External" Type="http://schemas.openxmlformats.org/officeDocument/2006/relationships/hyperlink"/><Relationship Id="rId105" Target="#'SC017Q01NA'!A6" TargetMode="External" Type="http://schemas.openxmlformats.org/officeDocument/2006/relationships/hyperlink"/><Relationship Id="rId106" Target="#'SC017Q02NA'!A6" TargetMode="External" Type="http://schemas.openxmlformats.org/officeDocument/2006/relationships/hyperlink"/><Relationship Id="rId107" Target="#'SC017Q03NA'!A6" TargetMode="External" Type="http://schemas.openxmlformats.org/officeDocument/2006/relationships/hyperlink"/><Relationship Id="rId108" Target="#'SC017Q04NA'!A6" TargetMode="External" Type="http://schemas.openxmlformats.org/officeDocument/2006/relationships/hyperlink"/><Relationship Id="rId109" Target="#'SC017Q05NA'!A6" TargetMode="External" Type="http://schemas.openxmlformats.org/officeDocument/2006/relationships/hyperlink"/><Relationship Id="rId110" Target="#'SC017Q06NA'!A6" TargetMode="External" Type="http://schemas.openxmlformats.org/officeDocument/2006/relationships/hyperlink"/><Relationship Id="rId111" Target="#'SC017Q07NA'!A6" TargetMode="External" Type="http://schemas.openxmlformats.org/officeDocument/2006/relationships/hyperlink"/><Relationship Id="rId112" Target="#'SC017Q08NA'!A6" TargetMode="External" Type="http://schemas.openxmlformats.org/officeDocument/2006/relationships/hyperlink"/><Relationship Id="rId113" Target="#'SC027Q01NA'!A6" TargetMode="External" Type="http://schemas.openxmlformats.org/officeDocument/2006/relationships/hyperlink"/><Relationship Id="rId114" Target="#'SC027Q02NA'!A6" TargetMode="External" Type="http://schemas.openxmlformats.org/officeDocument/2006/relationships/hyperlink"/><Relationship Id="rId115" Target="#'SC027Q03NA'!A6" TargetMode="External" Type="http://schemas.openxmlformats.org/officeDocument/2006/relationships/hyperlink"/><Relationship Id="rId116" Target="#'SC027Q04NA'!A6" TargetMode="External" Type="http://schemas.openxmlformats.org/officeDocument/2006/relationships/hyperlink"/><Relationship Id="rId117" Target="#'SC032Q01TA'!A6" TargetMode="External" Type="http://schemas.openxmlformats.org/officeDocument/2006/relationships/hyperlink"/><Relationship Id="rId118" Target="#'SC032Q02TA'!A6" TargetMode="External" Type="http://schemas.openxmlformats.org/officeDocument/2006/relationships/hyperlink"/><Relationship Id="rId119" Target="#'SC032Q03TA'!A6" TargetMode="External" Type="http://schemas.openxmlformats.org/officeDocument/2006/relationships/hyperlink"/><Relationship Id="rId120" Target="#'SC032Q04TA'!A6" TargetMode="External" Type="http://schemas.openxmlformats.org/officeDocument/2006/relationships/hyperlink"/><Relationship Id="rId121" Target="#'SC034Q01NA'!A6" TargetMode="External" Type="http://schemas.openxmlformats.org/officeDocument/2006/relationships/hyperlink"/><Relationship Id="rId122" Target="#'SC034Q02NA'!A6" TargetMode="External" Type="http://schemas.openxmlformats.org/officeDocument/2006/relationships/hyperlink"/><Relationship Id="rId123" Target="#'SC034Q03TA'!A6" TargetMode="External" Type="http://schemas.openxmlformats.org/officeDocument/2006/relationships/hyperlink"/><Relationship Id="rId124" Target="#'SC034Q04TA'!A6" TargetMode="External" Type="http://schemas.openxmlformats.org/officeDocument/2006/relationships/hyperlink"/><Relationship Id="rId125" Target="#'SC035Q01NA'!A6" TargetMode="External" Type="http://schemas.openxmlformats.org/officeDocument/2006/relationships/hyperlink"/><Relationship Id="rId126" Target="#'SC035Q01NB'!A6" TargetMode="External" Type="http://schemas.openxmlformats.org/officeDocument/2006/relationships/hyperlink"/><Relationship Id="rId127" Target="#'SC035Q02TA'!A6" TargetMode="External" Type="http://schemas.openxmlformats.org/officeDocument/2006/relationships/hyperlink"/><Relationship Id="rId128" Target="#'SC035Q02TB'!A6" TargetMode="External" Type="http://schemas.openxmlformats.org/officeDocument/2006/relationships/hyperlink"/><Relationship Id="rId129" Target="#'SC035Q03TA'!A6" TargetMode="External" Type="http://schemas.openxmlformats.org/officeDocument/2006/relationships/hyperlink"/><Relationship Id="rId130" Target="#'SC035Q03TB'!A6" TargetMode="External" Type="http://schemas.openxmlformats.org/officeDocument/2006/relationships/hyperlink"/><Relationship Id="rId131" Target="#'SC035Q04TA'!A6" TargetMode="External" Type="http://schemas.openxmlformats.org/officeDocument/2006/relationships/hyperlink"/><Relationship Id="rId132" Target="#'SC035Q04TB'!A6" TargetMode="External" Type="http://schemas.openxmlformats.org/officeDocument/2006/relationships/hyperlink"/><Relationship Id="rId133" Target="#'SC035Q05TA'!A6" TargetMode="External" Type="http://schemas.openxmlformats.org/officeDocument/2006/relationships/hyperlink"/><Relationship Id="rId134" Target="#'SC035Q05TB'!A6" TargetMode="External" Type="http://schemas.openxmlformats.org/officeDocument/2006/relationships/hyperlink"/><Relationship Id="rId135" Target="#'SC035Q06TA'!A6" TargetMode="External" Type="http://schemas.openxmlformats.org/officeDocument/2006/relationships/hyperlink"/><Relationship Id="rId136" Target="#'SC035Q06TB'!A6" TargetMode="External" Type="http://schemas.openxmlformats.org/officeDocument/2006/relationships/hyperlink"/><Relationship Id="rId137" Target="#'SC035Q07TA'!A6" TargetMode="External" Type="http://schemas.openxmlformats.org/officeDocument/2006/relationships/hyperlink"/><Relationship Id="rId138" Target="#'SC035Q07TB'!A6" TargetMode="External" Type="http://schemas.openxmlformats.org/officeDocument/2006/relationships/hyperlink"/><Relationship Id="rId139" Target="#'SC035Q08TA'!A6" TargetMode="External" Type="http://schemas.openxmlformats.org/officeDocument/2006/relationships/hyperlink"/><Relationship Id="rId140" Target="#'SC035Q08TB'!A6" TargetMode="External" Type="http://schemas.openxmlformats.org/officeDocument/2006/relationships/hyperlink"/><Relationship Id="rId141" Target="#'SC035Q09NA'!A6" TargetMode="External" Type="http://schemas.openxmlformats.org/officeDocument/2006/relationships/hyperlink"/><Relationship Id="rId142" Target="#'SC035Q09NB'!A6" TargetMode="External" Type="http://schemas.openxmlformats.org/officeDocument/2006/relationships/hyperlink"/><Relationship Id="rId143" Target="#'SC035Q10TA'!A6" TargetMode="External" Type="http://schemas.openxmlformats.org/officeDocument/2006/relationships/hyperlink"/><Relationship Id="rId144" Target="#'SC035Q10TB'!A6" TargetMode="External" Type="http://schemas.openxmlformats.org/officeDocument/2006/relationships/hyperlink"/><Relationship Id="rId145" Target="#'SC035Q11NA'!A6" TargetMode="External" Type="http://schemas.openxmlformats.org/officeDocument/2006/relationships/hyperlink"/><Relationship Id="rId146" Target="#'SC035Q11NB'!A6" TargetMode="External" Type="http://schemas.openxmlformats.org/officeDocument/2006/relationships/hyperlink"/><Relationship Id="rId147" Target="#'SC036Q01TA'!A6" TargetMode="External" Type="http://schemas.openxmlformats.org/officeDocument/2006/relationships/hyperlink"/><Relationship Id="rId148" Target="#'SC036Q02TA'!A6" TargetMode="External" Type="http://schemas.openxmlformats.org/officeDocument/2006/relationships/hyperlink"/><Relationship Id="rId149" Target="#'SC036Q03NA'!A6" TargetMode="External" Type="http://schemas.openxmlformats.org/officeDocument/2006/relationships/hyperlink"/><Relationship Id="rId150" Target="#'SC037Q01TA'!A6" TargetMode="External" Type="http://schemas.openxmlformats.org/officeDocument/2006/relationships/hyperlink"/><Relationship Id="rId151" Target="#'SC037Q02TA'!A6" TargetMode="External" Type="http://schemas.openxmlformats.org/officeDocument/2006/relationships/hyperlink"/><Relationship Id="rId152" Target="#'SC037Q03TA'!A6" TargetMode="External" Type="http://schemas.openxmlformats.org/officeDocument/2006/relationships/hyperlink"/><Relationship Id="rId153" Target="#'SC037Q04TA'!A6" TargetMode="External" Type="http://schemas.openxmlformats.org/officeDocument/2006/relationships/hyperlink"/><Relationship Id="rId154" Target="#'SC037Q05NA'!A6" TargetMode="External" Type="http://schemas.openxmlformats.org/officeDocument/2006/relationships/hyperlink"/><Relationship Id="rId155" Target="#'SC037Q06NA'!A6" TargetMode="External" Type="http://schemas.openxmlformats.org/officeDocument/2006/relationships/hyperlink"/><Relationship Id="rId156" Target="#'SC037Q07TA'!A6" TargetMode="External" Type="http://schemas.openxmlformats.org/officeDocument/2006/relationships/hyperlink"/><Relationship Id="rId157" Target="#'SC037Q08TA'!A6" TargetMode="External" Type="http://schemas.openxmlformats.org/officeDocument/2006/relationships/hyperlink"/><Relationship Id="rId158" Target="#'SC037Q09TA'!A6" TargetMode="External" Type="http://schemas.openxmlformats.org/officeDocument/2006/relationships/hyperlink"/><Relationship Id="rId159" Target="#'SC037Q10NA'!A6" TargetMode="External" Type="http://schemas.openxmlformats.org/officeDocument/2006/relationships/hyperlink"/><Relationship Id="rId160" Target="#'SC040Q02NA'!A6" TargetMode="External" Type="http://schemas.openxmlformats.org/officeDocument/2006/relationships/hyperlink"/><Relationship Id="rId161" Target="#'SC040Q03NA'!A6" TargetMode="External" Type="http://schemas.openxmlformats.org/officeDocument/2006/relationships/hyperlink"/><Relationship Id="rId162" Target="#'SC040Q05NA'!A6" TargetMode="External" Type="http://schemas.openxmlformats.org/officeDocument/2006/relationships/hyperlink"/><Relationship Id="rId163" Target="#'SC040Q11NA'!A6" TargetMode="External" Type="http://schemas.openxmlformats.org/officeDocument/2006/relationships/hyperlink"/><Relationship Id="rId164" Target="#'SC040Q12NA'!A6" TargetMode="External" Type="http://schemas.openxmlformats.org/officeDocument/2006/relationships/hyperlink"/><Relationship Id="rId165" Target="#'SC040Q15NA'!A6" TargetMode="External" Type="http://schemas.openxmlformats.org/officeDocument/2006/relationships/hyperlink"/><Relationship Id="rId166" Target="#'SC040Q16NA'!A6" TargetMode="External" Type="http://schemas.openxmlformats.org/officeDocument/2006/relationships/hyperlink"/><Relationship Id="rId167" Target="#'SC040Q17NA'!A6" TargetMode="External" Type="http://schemas.openxmlformats.org/officeDocument/2006/relationships/hyperlink"/><Relationship Id="rId168" Target="#'SC041Q01NA'!A6" TargetMode="External" Type="http://schemas.openxmlformats.org/officeDocument/2006/relationships/hyperlink"/><Relationship Id="rId169" Target="#'SC041Q03NA'!A6" TargetMode="External" Type="http://schemas.openxmlformats.org/officeDocument/2006/relationships/hyperlink"/><Relationship Id="rId170" Target="#'SC041Q04NA'!A6" TargetMode="External" Type="http://schemas.openxmlformats.org/officeDocument/2006/relationships/hyperlink"/><Relationship Id="rId171" Target="#'SC041Q05NA'!A6" TargetMode="External" Type="http://schemas.openxmlformats.org/officeDocument/2006/relationships/hyperlink"/><Relationship Id="rId172" Target="#'SC041Q06NA'!A6" TargetMode="External" Type="http://schemas.openxmlformats.org/officeDocument/2006/relationships/hyperlink"/><Relationship Id="rId173" Target="#'SC042Q01TA'!A6" TargetMode="External" Type="http://schemas.openxmlformats.org/officeDocument/2006/relationships/hyperlink"/><Relationship Id="rId174" Target="#'SC042Q02TA'!A6" TargetMode="External" Type="http://schemas.openxmlformats.org/officeDocument/2006/relationships/hyperlink"/><Relationship Id="rId175" Target="#'SC061Q01TA'!A6" TargetMode="External" Type="http://schemas.openxmlformats.org/officeDocument/2006/relationships/hyperlink"/><Relationship Id="rId176" Target="#'SC061Q02TA'!A6" TargetMode="External" Type="http://schemas.openxmlformats.org/officeDocument/2006/relationships/hyperlink"/><Relationship Id="rId177" Target="#'SC061Q03TA'!A6" TargetMode="External" Type="http://schemas.openxmlformats.org/officeDocument/2006/relationships/hyperlink"/><Relationship Id="rId178" Target="#'SC061Q04TA'!A6" TargetMode="External" Type="http://schemas.openxmlformats.org/officeDocument/2006/relationships/hyperlink"/><Relationship Id="rId179" Target="#'SC061Q05TA'!A6" TargetMode="External" Type="http://schemas.openxmlformats.org/officeDocument/2006/relationships/hyperlink"/><Relationship Id="rId180" Target="#'SC061Q06TA'!A6" TargetMode="External" Type="http://schemas.openxmlformats.org/officeDocument/2006/relationships/hyperlink"/><Relationship Id="rId181" Target="#'SC061Q07TA'!A6" TargetMode="External" Type="http://schemas.openxmlformats.org/officeDocument/2006/relationships/hyperlink"/><Relationship Id="rId182" Target="#'SC061Q08TA'!A6" TargetMode="External" Type="http://schemas.openxmlformats.org/officeDocument/2006/relationships/hyperlink"/><Relationship Id="rId183" Target="#'SC061Q09TA'!A6" TargetMode="External" Type="http://schemas.openxmlformats.org/officeDocument/2006/relationships/hyperlink"/><Relationship Id="rId184" Target="#'SC061Q10TA'!A6" TargetMode="External" Type="http://schemas.openxmlformats.org/officeDocument/2006/relationships/hyperlink"/><Relationship Id="rId185" Target="#'SC063Q02NA'!A6" TargetMode="External" Type="http://schemas.openxmlformats.org/officeDocument/2006/relationships/hyperlink"/><Relationship Id="rId186" Target="#'SC063Q03NA'!A6" TargetMode="External" Type="http://schemas.openxmlformats.org/officeDocument/2006/relationships/hyperlink"/><Relationship Id="rId187" Target="#'SC063Q04NA'!A6" TargetMode="External" Type="http://schemas.openxmlformats.org/officeDocument/2006/relationships/hyperlink"/><Relationship Id="rId188" Target="#'SC063Q06NA'!A6" TargetMode="External" Type="http://schemas.openxmlformats.org/officeDocument/2006/relationships/hyperlink"/><Relationship Id="rId189" Target="#'SC063Q07NA'!A6" TargetMode="External" Type="http://schemas.openxmlformats.org/officeDocument/2006/relationships/hyperlink"/><Relationship Id="rId190" Target="#'SC063Q09NA'!A6" TargetMode="External" Type="http://schemas.openxmlformats.org/officeDocument/2006/relationships/hyperlink"/><Relationship Id="rId191" Target="#'SCHLTYPE'!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192"/>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row r="167" spans="1:2">
      <c r="A167" s="2" t="s">
        <v>331</v>
      </c>
      <c r="B167" s="3" t="s">
        <v>332</v>
      </c>
    </row>
    <row r="168" spans="1:2">
      <c r="A168" s="2" t="s">
        <v>333</v>
      </c>
      <c r="B168" s="3" t="s">
        <v>334</v>
      </c>
    </row>
    <row r="169" spans="1:2">
      <c r="A169" s="2" t="s">
        <v>335</v>
      </c>
      <c r="B169" s="3" t="s">
        <v>336</v>
      </c>
    </row>
    <row r="170" spans="1:2">
      <c r="A170" s="2" t="s">
        <v>337</v>
      </c>
      <c r="B170" s="3" t="s">
        <v>338</v>
      </c>
    </row>
    <row r="171" spans="1:2">
      <c r="A171" s="2" t="s">
        <v>339</v>
      </c>
      <c r="B171" s="3" t="s">
        <v>340</v>
      </c>
    </row>
    <row r="172" spans="1:2">
      <c r="A172" s="2" t="s">
        <v>341</v>
      </c>
      <c r="B172" s="3" t="s">
        <v>342</v>
      </c>
    </row>
    <row r="173" spans="1:2">
      <c r="A173" s="2" t="s">
        <v>343</v>
      </c>
      <c r="B173" s="3" t="s">
        <v>344</v>
      </c>
    </row>
    <row r="174" spans="1:2">
      <c r="A174" s="2" t="s">
        <v>345</v>
      </c>
      <c r="B174" s="3" t="s">
        <v>346</v>
      </c>
    </row>
    <row r="175" spans="1:2">
      <c r="A175" s="2" t="s">
        <v>347</v>
      </c>
      <c r="B175" s="3" t="s">
        <v>348</v>
      </c>
    </row>
    <row r="176" spans="1:2">
      <c r="A176" s="2" t="s">
        <v>349</v>
      </c>
      <c r="B176" s="3" t="s">
        <v>350</v>
      </c>
    </row>
    <row r="177" spans="1:2">
      <c r="A177" s="2" t="s">
        <v>351</v>
      </c>
      <c r="B177" s="3" t="s">
        <v>352</v>
      </c>
    </row>
    <row r="178" spans="1:2">
      <c r="A178" s="2" t="s">
        <v>353</v>
      </c>
      <c r="B178" s="3" t="s">
        <v>354</v>
      </c>
    </row>
    <row r="179" spans="1:2">
      <c r="A179" s="2" t="s">
        <v>355</v>
      </c>
      <c r="B179" s="3" t="s">
        <v>356</v>
      </c>
    </row>
    <row r="180" spans="1:2">
      <c r="A180" s="2" t="s">
        <v>357</v>
      </c>
      <c r="B180" s="3" t="s">
        <v>358</v>
      </c>
    </row>
    <row r="181" spans="1:2">
      <c r="A181" s="2" t="s">
        <v>359</v>
      </c>
      <c r="B181" s="3" t="s">
        <v>360</v>
      </c>
    </row>
    <row r="182" spans="1:2">
      <c r="A182" s="2" t="s">
        <v>361</v>
      </c>
      <c r="B182" s="3" t="s">
        <v>362</v>
      </c>
    </row>
    <row r="183" spans="1:2">
      <c r="A183" s="2" t="s">
        <v>363</v>
      </c>
      <c r="B183" s="3" t="s">
        <v>364</v>
      </c>
    </row>
    <row r="184" spans="1:2">
      <c r="A184" s="2" t="s">
        <v>365</v>
      </c>
      <c r="B184" s="3" t="s">
        <v>366</v>
      </c>
    </row>
    <row r="185" spans="1:2">
      <c r="A185" s="2" t="s">
        <v>367</v>
      </c>
      <c r="B185" s="3" t="s">
        <v>368</v>
      </c>
    </row>
    <row r="186" spans="1:2">
      <c r="A186" s="2" t="s">
        <v>369</v>
      </c>
      <c r="B186" s="3" t="s">
        <v>370</v>
      </c>
    </row>
    <row r="187" spans="1:2">
      <c r="A187" s="2" t="s">
        <v>371</v>
      </c>
      <c r="B187" s="3" t="s">
        <v>372</v>
      </c>
    </row>
    <row r="188" spans="1:2">
      <c r="A188" s="2" t="s">
        <v>373</v>
      </c>
      <c r="B188" s="3" t="s">
        <v>374</v>
      </c>
    </row>
    <row r="189" spans="1:2">
      <c r="A189" s="2" t="s">
        <v>375</v>
      </c>
      <c r="B189" s="3" t="s">
        <v>376</v>
      </c>
    </row>
    <row r="190" spans="1:2">
      <c r="A190" s="2" t="s">
        <v>377</v>
      </c>
      <c r="B190" s="3" t="s">
        <v>378</v>
      </c>
    </row>
    <row r="191" spans="1:2">
      <c r="A191" s="2" t="s">
        <v>379</v>
      </c>
      <c r="B191" s="3" t="s">
        <v>380</v>
      </c>
    </row>
    <row r="192" spans="1:2">
      <c r="A192" s="2" t="s">
        <v>381</v>
      </c>
      <c r="B192" s="3" t="s">
        <v>382</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383</v>
      </c>
    </row>
    <row r="2" spans="1:24">
      <c r="A2" s="5" t="s">
        <v>384</v>
      </c>
    </row>
    <row customHeight="1" ht="30" r="4" spans="1:24">
      <c r="A4" s="6" t="n"/>
      <c r="B4" s="7" t="s">
        <v>385</v>
      </c>
      <c r="C4" s="7" t="s">
        <v>386</v>
      </c>
      <c r="D4" s="8" t="s">
        <v>385</v>
      </c>
      <c r="E4" s="9" t="s">
        <v>387</v>
      </c>
      <c r="F4" s="10" t="n"/>
      <c r="G4" s="9" t="s">
        <v>388</v>
      </c>
      <c r="H4" s="10" t="n"/>
      <c r="I4" s="9" t="s">
        <v>389</v>
      </c>
      <c r="J4" s="10" t="n"/>
      <c r="K4" s="9" t="s">
        <v>390</v>
      </c>
      <c r="L4" s="10" t="n"/>
      <c r="M4" s="9" t="s">
        <v>391</v>
      </c>
      <c r="N4" s="10" t="n"/>
      <c r="O4" s="9" t="s">
        <v>392</v>
      </c>
      <c r="P4" s="10" t="n"/>
      <c r="Q4" s="9" t="s">
        <v>393</v>
      </c>
      <c r="R4" s="10" t="n"/>
      <c r="S4" s="9" t="s">
        <v>394</v>
      </c>
      <c r="T4" s="10" t="n"/>
      <c r="U4" s="9" t="s">
        <v>395</v>
      </c>
      <c r="V4" s="10" t="n"/>
      <c r="W4" s="9" t="s">
        <v>396</v>
      </c>
      <c r="X4" s="10" t="n"/>
    </row>
    <row r="5" spans="1:24">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row>
    <row r="6" spans="1:24">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403</v>
      </c>
      <c r="B7" s="17" t="n">
        <v>14530</v>
      </c>
      <c r="C7" s="18">
        <f>(1087.0/B7*100)</f>
        <v/>
      </c>
      <c r="D7" s="19" t="n">
        <v>13443</v>
      </c>
      <c r="E7" s="18" t="n">
        <v>482.68373468</v>
      </c>
      <c r="F7" s="20" t="n">
        <v>7.73457343</v>
      </c>
      <c r="G7" s="18" t="n">
        <v>488.00715847</v>
      </c>
      <c r="H7" s="20" t="n">
        <v>4.80336668</v>
      </c>
      <c r="I7" s="18" t="n">
        <v>493.21201659</v>
      </c>
      <c r="J7" s="20" t="n">
        <v>4.58486617</v>
      </c>
      <c r="K7" s="18" t="n">
        <v>513.70622336</v>
      </c>
      <c r="L7" s="20" t="n">
        <v>3.96249972</v>
      </c>
      <c r="M7" s="18" t="n">
        <v>522.35507335</v>
      </c>
      <c r="N7" s="20" t="n">
        <v>3.22040047</v>
      </c>
      <c r="O7" s="18" t="s">
        <v>404</v>
      </c>
      <c r="P7" s="20" t="s">
        <v>404</v>
      </c>
      <c r="Q7" s="18" t="s">
        <v>404</v>
      </c>
      <c r="R7" s="20" t="s">
        <v>404</v>
      </c>
      <c r="S7" s="18" t="s">
        <v>404</v>
      </c>
      <c r="T7" s="20" t="s">
        <v>404</v>
      </c>
      <c r="U7" s="18" t="s">
        <v>404</v>
      </c>
      <c r="V7" s="20" t="s">
        <v>404</v>
      </c>
      <c r="W7" s="18" t="n">
        <v>506.15170463</v>
      </c>
      <c r="X7" s="20" t="n">
        <v>12.255746</v>
      </c>
    </row>
    <row r="8" spans="1:24">
      <c r="A8" s="15" t="s">
        <v>405</v>
      </c>
      <c r="B8" s="17" t="n">
        <v>7007</v>
      </c>
      <c r="C8" s="18">
        <f>(0.0/B8*100)</f>
        <v/>
      </c>
      <c r="D8" s="19" t="n">
        <v>7007</v>
      </c>
      <c r="E8" s="18" t="n">
        <v>470.87967646</v>
      </c>
      <c r="F8" s="20" t="n">
        <v>11.47178541</v>
      </c>
      <c r="G8" s="18" t="n">
        <v>495.89172189</v>
      </c>
      <c r="H8" s="20" t="n">
        <v>5.82708666</v>
      </c>
      <c r="I8" s="18" t="n">
        <v>505.14140121</v>
      </c>
      <c r="J8" s="20" t="n">
        <v>6.88341333</v>
      </c>
      <c r="K8" s="18" t="n">
        <v>517.10549124</v>
      </c>
      <c r="L8" s="20" t="n">
        <v>11.50339273</v>
      </c>
      <c r="M8" s="18" t="n">
        <v>479.41753775</v>
      </c>
      <c r="N8" s="20" t="n">
        <v>8.59276273</v>
      </c>
      <c r="O8" s="18" t="s">
        <v>404</v>
      </c>
      <c r="P8" s="20" t="s">
        <v>404</v>
      </c>
      <c r="Q8" s="18" t="s">
        <v>404</v>
      </c>
      <c r="R8" s="20" t="s">
        <v>404</v>
      </c>
      <c r="S8" s="18" t="s">
        <v>404</v>
      </c>
      <c r="T8" s="20" t="s">
        <v>404</v>
      </c>
      <c r="U8" s="18" t="s">
        <v>404</v>
      </c>
      <c r="V8" s="20" t="s">
        <v>404</v>
      </c>
      <c r="W8" s="18" t="n">
        <v>467.62099496</v>
      </c>
      <c r="X8" s="20" t="n">
        <v>49.60565274</v>
      </c>
    </row>
    <row r="9" spans="1:24">
      <c r="A9" s="15" t="s">
        <v>406</v>
      </c>
      <c r="B9" s="17" t="n">
        <v>9651</v>
      </c>
      <c r="C9" s="18">
        <f>(200.0/B9*100)</f>
        <v/>
      </c>
      <c r="D9" s="19" t="n">
        <v>9451</v>
      </c>
      <c r="E9" s="18" t="n">
        <v>547.18978328</v>
      </c>
      <c r="F9" s="20" t="n">
        <v>16.93092845</v>
      </c>
      <c r="G9" s="18" t="n">
        <v>504.74538806</v>
      </c>
      <c r="H9" s="20" t="n">
        <v>5.94442682</v>
      </c>
      <c r="I9" s="18" t="n">
        <v>517.07724756</v>
      </c>
      <c r="J9" s="20" t="n">
        <v>5.36122077</v>
      </c>
      <c r="K9" s="18" t="n">
        <v>475.86620505</v>
      </c>
      <c r="L9" s="20" t="n">
        <v>9.92581687</v>
      </c>
      <c r="M9" s="18" t="n">
        <v>482.47971055</v>
      </c>
      <c r="N9" s="20" t="n">
        <v>14.41487407</v>
      </c>
      <c r="O9" s="18" t="s">
        <v>404</v>
      </c>
      <c r="P9" s="20" t="s">
        <v>404</v>
      </c>
      <c r="Q9" s="18" t="s">
        <v>404</v>
      </c>
      <c r="R9" s="20" t="s">
        <v>404</v>
      </c>
      <c r="S9" s="18" t="s">
        <v>404</v>
      </c>
      <c r="T9" s="20" t="s">
        <v>404</v>
      </c>
      <c r="U9" s="18" t="s">
        <v>404</v>
      </c>
      <c r="V9" s="20" t="s">
        <v>404</v>
      </c>
      <c r="W9" s="18" t="n">
        <v>473.7879525</v>
      </c>
      <c r="X9" s="20" t="n">
        <v>21.10187461</v>
      </c>
    </row>
    <row r="10" spans="1:24">
      <c r="A10" s="15" t="s">
        <v>407</v>
      </c>
      <c r="B10" s="17" t="n">
        <v>20058</v>
      </c>
      <c r="C10" s="18">
        <f>(2725.0/B10*100)</f>
        <v/>
      </c>
      <c r="D10" s="19" t="n">
        <v>17333</v>
      </c>
      <c r="E10" s="18" t="n">
        <v>507.69837334</v>
      </c>
      <c r="F10" s="20" t="n">
        <v>8.417548699999999</v>
      </c>
      <c r="G10" s="18" t="n">
        <v>517.51069104</v>
      </c>
      <c r="H10" s="20" t="n">
        <v>6.10703779</v>
      </c>
      <c r="I10" s="18" t="n">
        <v>525.53880216</v>
      </c>
      <c r="J10" s="20" t="n">
        <v>3.22892086</v>
      </c>
      <c r="K10" s="18" t="n">
        <v>537.28881815</v>
      </c>
      <c r="L10" s="20" t="n">
        <v>3.70394957</v>
      </c>
      <c r="M10" s="18" t="n">
        <v>534.6735406</v>
      </c>
      <c r="N10" s="20" t="n">
        <v>5.49759499</v>
      </c>
      <c r="O10" s="18" t="s">
        <v>404</v>
      </c>
      <c r="P10" s="20" t="s">
        <v>404</v>
      </c>
      <c r="Q10" s="18" t="s">
        <v>404</v>
      </c>
      <c r="R10" s="20" t="s">
        <v>404</v>
      </c>
      <c r="S10" s="18" t="s">
        <v>404</v>
      </c>
      <c r="T10" s="20" t="s">
        <v>404</v>
      </c>
      <c r="U10" s="18" t="s">
        <v>404</v>
      </c>
      <c r="V10" s="20" t="s">
        <v>404</v>
      </c>
      <c r="W10" s="18" t="n">
        <v>518.16240769</v>
      </c>
      <c r="X10" s="20" t="n">
        <v>9.64007992</v>
      </c>
    </row>
    <row r="11" spans="1:24">
      <c r="A11" s="15" t="s">
        <v>408</v>
      </c>
      <c r="B11" s="17" t="n">
        <v>7053</v>
      </c>
      <c r="C11" s="18">
        <f>(137.0/B11*100)</f>
        <v/>
      </c>
      <c r="D11" s="19" t="n">
        <v>6916</v>
      </c>
      <c r="E11" s="18" t="n">
        <v>407.27149164</v>
      </c>
      <c r="F11" s="20" t="n">
        <v>20.34954075</v>
      </c>
      <c r="G11" s="18" t="n">
        <v>405.85850771</v>
      </c>
      <c r="H11" s="20" t="n">
        <v>9.38687874</v>
      </c>
      <c r="I11" s="18" t="n">
        <v>438.75477191</v>
      </c>
      <c r="J11" s="20" t="n">
        <v>7.81023243</v>
      </c>
      <c r="K11" s="18" t="n">
        <v>453.81526891</v>
      </c>
      <c r="L11" s="20" t="n">
        <v>5.69488975</v>
      </c>
      <c r="M11" s="18" t="n">
        <v>464.75536742</v>
      </c>
      <c r="N11" s="20" t="n">
        <v>7.06573664</v>
      </c>
      <c r="O11" s="18" t="s">
        <v>404</v>
      </c>
      <c r="P11" s="20" t="s">
        <v>404</v>
      </c>
      <c r="Q11" s="18" t="s">
        <v>404</v>
      </c>
      <c r="R11" s="20" t="s">
        <v>404</v>
      </c>
      <c r="S11" s="18" t="s">
        <v>404</v>
      </c>
      <c r="T11" s="20" t="s">
        <v>404</v>
      </c>
      <c r="U11" s="18" t="s">
        <v>404</v>
      </c>
      <c r="V11" s="20" t="s">
        <v>404</v>
      </c>
      <c r="W11" s="18" t="n">
        <v>440.5491267</v>
      </c>
      <c r="X11" s="20" t="n">
        <v>11.24721472</v>
      </c>
    </row>
    <row r="12" spans="1:24">
      <c r="A12" s="15" t="s">
        <v>409</v>
      </c>
      <c r="B12" s="17" t="n">
        <v>6894</v>
      </c>
      <c r="C12" s="18">
        <f>(106.0/B12*100)</f>
        <v/>
      </c>
      <c r="D12" s="19" t="n">
        <v>6788</v>
      </c>
      <c r="E12" s="18" t="n">
        <v>464.35410097</v>
      </c>
      <c r="F12" s="20" t="n">
        <v>6.46933454</v>
      </c>
      <c r="G12" s="18" t="n">
        <v>481.53800503</v>
      </c>
      <c r="H12" s="20" t="n">
        <v>6.76199085</v>
      </c>
      <c r="I12" s="18" t="n">
        <v>490.38114679</v>
      </c>
      <c r="J12" s="20" t="n">
        <v>4.86803368</v>
      </c>
      <c r="K12" s="18" t="n">
        <v>526.0839485</v>
      </c>
      <c r="L12" s="20" t="n">
        <v>8.388857850000001</v>
      </c>
      <c r="M12" s="18" t="n">
        <v>524.52244564</v>
      </c>
      <c r="N12" s="20" t="n">
        <v>5.22629147</v>
      </c>
      <c r="O12" s="18" t="s">
        <v>404</v>
      </c>
      <c r="P12" s="20" t="s">
        <v>404</v>
      </c>
      <c r="Q12" s="18" t="s">
        <v>404</v>
      </c>
      <c r="R12" s="20" t="s">
        <v>404</v>
      </c>
      <c r="S12" s="18" t="s">
        <v>404</v>
      </c>
      <c r="T12" s="20" t="s">
        <v>404</v>
      </c>
      <c r="U12" s="18" t="s">
        <v>404</v>
      </c>
      <c r="V12" s="20" t="s">
        <v>404</v>
      </c>
      <c r="W12" s="18" t="n">
        <v>433.95094735</v>
      </c>
      <c r="X12" s="20" t="n">
        <v>26.89982462</v>
      </c>
    </row>
    <row r="13" spans="1:24">
      <c r="A13" s="15" t="s">
        <v>410</v>
      </c>
      <c r="B13" s="17" t="n">
        <v>7161</v>
      </c>
      <c r="C13" s="18">
        <f>(1175.0/B13*100)</f>
        <v/>
      </c>
      <c r="D13" s="19" t="n">
        <v>5986</v>
      </c>
      <c r="E13" s="18" t="n">
        <v>493.04429745</v>
      </c>
      <c r="F13" s="20" t="n">
        <v>6.09325472</v>
      </c>
      <c r="G13" s="18" t="n">
        <v>503.3652322</v>
      </c>
      <c r="H13" s="20" t="n">
        <v>5.04841063</v>
      </c>
      <c r="I13" s="18" t="n">
        <v>501.96759227</v>
      </c>
      <c r="J13" s="20" t="n">
        <v>3.86465215</v>
      </c>
      <c r="K13" s="18" t="n">
        <v>512.10472923</v>
      </c>
      <c r="L13" s="20" t="n">
        <v>7.50945389</v>
      </c>
      <c r="M13" s="18" t="n">
        <v>495.84704937</v>
      </c>
      <c r="N13" s="20" t="n">
        <v>11.1556187</v>
      </c>
      <c r="O13" s="18" t="s">
        <v>404</v>
      </c>
      <c r="P13" s="20" t="s">
        <v>404</v>
      </c>
      <c r="Q13" s="18" t="s">
        <v>404</v>
      </c>
      <c r="R13" s="20" t="s">
        <v>404</v>
      </c>
      <c r="S13" s="18" t="s">
        <v>404</v>
      </c>
      <c r="T13" s="20" t="s">
        <v>404</v>
      </c>
      <c r="U13" s="18" t="s">
        <v>404</v>
      </c>
      <c r="V13" s="20" t="s">
        <v>404</v>
      </c>
      <c r="W13" s="18" t="n">
        <v>479.89381342</v>
      </c>
      <c r="X13" s="20" t="n">
        <v>20.77725382</v>
      </c>
    </row>
    <row r="14" spans="1:24">
      <c r="A14" s="15" t="s">
        <v>411</v>
      </c>
      <c r="B14" s="17" t="n">
        <v>5587</v>
      </c>
      <c r="C14" s="18">
        <f>(0.0/B14*100)</f>
        <v/>
      </c>
      <c r="D14" s="19" t="n">
        <v>5587</v>
      </c>
      <c r="E14" s="18" t="n">
        <v>525.13043437</v>
      </c>
      <c r="F14" s="20" t="n">
        <v>5.63702353</v>
      </c>
      <c r="G14" s="18" t="n">
        <v>533.7952901899999</v>
      </c>
      <c r="H14" s="20" t="n">
        <v>4.11278717</v>
      </c>
      <c r="I14" s="18" t="n">
        <v>530.04816726</v>
      </c>
      <c r="J14" s="20" t="n">
        <v>3.83626215</v>
      </c>
      <c r="K14" s="18" t="n">
        <v>545.30388935</v>
      </c>
      <c r="L14" s="20" t="n">
        <v>4.55497934</v>
      </c>
      <c r="M14" s="18" t="s">
        <v>404</v>
      </c>
      <c r="N14" s="20" t="s">
        <v>404</v>
      </c>
      <c r="O14" s="18" t="s">
        <v>404</v>
      </c>
      <c r="P14" s="20" t="s">
        <v>404</v>
      </c>
      <c r="Q14" s="18" t="s">
        <v>404</v>
      </c>
      <c r="R14" s="20" t="s">
        <v>404</v>
      </c>
      <c r="S14" s="18" t="s">
        <v>404</v>
      </c>
      <c r="T14" s="20" t="s">
        <v>404</v>
      </c>
      <c r="U14" s="18" t="s">
        <v>404</v>
      </c>
      <c r="V14" s="20" t="s">
        <v>404</v>
      </c>
      <c r="W14" s="18" t="n">
        <v>529.25198098</v>
      </c>
      <c r="X14" s="20" t="n">
        <v>18.73985109</v>
      </c>
    </row>
    <row r="15" spans="1:24">
      <c r="A15" s="15" t="s">
        <v>412</v>
      </c>
      <c r="B15" s="17" t="n">
        <v>5882</v>
      </c>
      <c r="C15" s="18">
        <f>(0.0/B15*100)</f>
        <v/>
      </c>
      <c r="D15" s="19" t="n">
        <v>5882</v>
      </c>
      <c r="E15" s="18" t="n">
        <v>529.12172966</v>
      </c>
      <c r="F15" s="20" t="n">
        <v>5.05334799</v>
      </c>
      <c r="G15" s="18" t="n">
        <v>519.12851272</v>
      </c>
      <c r="H15" s="20" t="n">
        <v>4.06265809</v>
      </c>
      <c r="I15" s="18" t="n">
        <v>529.77448247</v>
      </c>
      <c r="J15" s="20" t="n">
        <v>3.36073376</v>
      </c>
      <c r="K15" s="18" t="n">
        <v>540.39019272</v>
      </c>
      <c r="L15" s="20" t="n">
        <v>6.05045842</v>
      </c>
      <c r="M15" s="18" t="s">
        <v>404</v>
      </c>
      <c r="N15" s="20" t="s">
        <v>404</v>
      </c>
      <c r="O15" s="18" t="s">
        <v>404</v>
      </c>
      <c r="P15" s="20" t="s">
        <v>404</v>
      </c>
      <c r="Q15" s="18" t="s">
        <v>404</v>
      </c>
      <c r="R15" s="20" t="s">
        <v>404</v>
      </c>
      <c r="S15" s="18" t="s">
        <v>404</v>
      </c>
      <c r="T15" s="20" t="s">
        <v>404</v>
      </c>
      <c r="U15" s="18" t="s">
        <v>404</v>
      </c>
      <c r="V15" s="20" t="s">
        <v>404</v>
      </c>
      <c r="W15" s="18" t="n">
        <v>595.6422296</v>
      </c>
      <c r="X15" s="20" t="n">
        <v>4.84781591</v>
      </c>
    </row>
    <row r="16" spans="1:24">
      <c r="A16" s="15" t="s">
        <v>413</v>
      </c>
      <c r="B16" s="17" t="n">
        <v>6108</v>
      </c>
      <c r="C16" s="18">
        <f>(315.0/B16*100)</f>
        <v/>
      </c>
      <c r="D16" s="19" t="n">
        <v>5793</v>
      </c>
      <c r="E16" s="18" t="n">
        <v>479.59964153</v>
      </c>
      <c r="F16" s="20" t="n">
        <v>18.70583876</v>
      </c>
      <c r="G16" s="18" t="n">
        <v>478.97386513</v>
      </c>
      <c r="H16" s="20" t="n">
        <v>9.364053419999999</v>
      </c>
      <c r="I16" s="18" t="n">
        <v>501.07848552</v>
      </c>
      <c r="J16" s="20" t="n">
        <v>5.476851</v>
      </c>
      <c r="K16" s="18" t="n">
        <v>501.5445002</v>
      </c>
      <c r="L16" s="20" t="n">
        <v>10.05726122</v>
      </c>
      <c r="M16" s="18" t="n">
        <v>513.55383722</v>
      </c>
      <c r="N16" s="20" t="n">
        <v>17.45829741</v>
      </c>
      <c r="O16" s="18" t="s">
        <v>404</v>
      </c>
      <c r="P16" s="20" t="s">
        <v>404</v>
      </c>
      <c r="Q16" s="18" t="s">
        <v>404</v>
      </c>
      <c r="R16" s="20" t="s">
        <v>404</v>
      </c>
      <c r="S16" s="18" t="s">
        <v>404</v>
      </c>
      <c r="T16" s="20" t="s">
        <v>404</v>
      </c>
      <c r="U16" s="18" t="s">
        <v>404</v>
      </c>
      <c r="V16" s="20" t="s">
        <v>404</v>
      </c>
      <c r="W16" s="18" t="n">
        <v>512.16982781</v>
      </c>
      <c r="X16" s="20" t="n">
        <v>27.42995736</v>
      </c>
    </row>
    <row r="17" spans="1:24">
      <c r="A17" s="15" t="s">
        <v>414</v>
      </c>
      <c r="B17" s="17" t="n">
        <v>6504</v>
      </c>
      <c r="C17" s="18">
        <f>(1325.0/B17*100)</f>
        <v/>
      </c>
      <c r="D17" s="19" t="n">
        <v>5179</v>
      </c>
      <c r="E17" s="18" t="n">
        <v>521.0052137599999</v>
      </c>
      <c r="F17" s="20" t="n">
        <v>15.33754994</v>
      </c>
      <c r="G17" s="18" t="n">
        <v>501.55804212</v>
      </c>
      <c r="H17" s="20" t="n">
        <v>9.53540198</v>
      </c>
      <c r="I17" s="18" t="n">
        <v>513.70601456</v>
      </c>
      <c r="J17" s="20" t="n">
        <v>6.6418836</v>
      </c>
      <c r="K17" s="18" t="n">
        <v>509.33581901</v>
      </c>
      <c r="L17" s="20" t="n">
        <v>11.68199825</v>
      </c>
      <c r="M17" s="18" t="n">
        <v>505.10130475</v>
      </c>
      <c r="N17" s="20" t="n">
        <v>20.46915711</v>
      </c>
      <c r="O17" s="18" t="s">
        <v>404</v>
      </c>
      <c r="P17" s="20" t="s">
        <v>404</v>
      </c>
      <c r="Q17" s="18" t="s">
        <v>404</v>
      </c>
      <c r="R17" s="20" t="s">
        <v>404</v>
      </c>
      <c r="S17" s="18" t="s">
        <v>404</v>
      </c>
      <c r="T17" s="20" t="s">
        <v>404</v>
      </c>
      <c r="U17" s="18" t="s">
        <v>404</v>
      </c>
      <c r="V17" s="20" t="s">
        <v>404</v>
      </c>
      <c r="W17" s="18" t="n">
        <v>497.01558384</v>
      </c>
      <c r="X17" s="20" t="n">
        <v>64.40976036000001</v>
      </c>
    </row>
    <row r="18" spans="1:24">
      <c r="A18" s="15" t="s">
        <v>415</v>
      </c>
      <c r="B18" s="17" t="n">
        <v>5532</v>
      </c>
      <c r="C18" s="18">
        <f>(0.0/B18*100)</f>
        <v/>
      </c>
      <c r="D18" s="19" t="n">
        <v>5532</v>
      </c>
      <c r="E18" s="18" t="n">
        <v>421.46028932</v>
      </c>
      <c r="F18" s="20" t="n">
        <v>8.19344489</v>
      </c>
      <c r="G18" s="18" t="n">
        <v>448.50461829</v>
      </c>
      <c r="H18" s="20" t="n">
        <v>9.70770523</v>
      </c>
      <c r="I18" s="18" t="n">
        <v>446.77958167</v>
      </c>
      <c r="J18" s="20" t="n">
        <v>7.92066414</v>
      </c>
      <c r="K18" s="18" t="n">
        <v>475.92649698</v>
      </c>
      <c r="L18" s="20" t="n">
        <v>5.94141999</v>
      </c>
      <c r="M18" s="18" t="n">
        <v>479.40990374</v>
      </c>
      <c r="N18" s="20" t="n">
        <v>14.86248236</v>
      </c>
      <c r="O18" s="18" t="s">
        <v>404</v>
      </c>
      <c r="P18" s="20" t="s">
        <v>404</v>
      </c>
      <c r="Q18" s="18" t="s">
        <v>404</v>
      </c>
      <c r="R18" s="20" t="s">
        <v>404</v>
      </c>
      <c r="S18" s="18" t="s">
        <v>404</v>
      </c>
      <c r="T18" s="20" t="s">
        <v>404</v>
      </c>
      <c r="U18" s="18" t="s">
        <v>404</v>
      </c>
      <c r="V18" s="20" t="s">
        <v>404</v>
      </c>
      <c r="W18" s="18" t="n">
        <v>460.64244983</v>
      </c>
      <c r="X18" s="20" t="n">
        <v>21.13722422</v>
      </c>
    </row>
    <row r="19" spans="1:24">
      <c r="A19" s="15" t="s">
        <v>416</v>
      </c>
      <c r="B19" s="17" t="n">
        <v>5658</v>
      </c>
      <c r="C19" s="18">
        <f>(327.0/B19*100)</f>
        <v/>
      </c>
      <c r="D19" s="19" t="n">
        <v>5331</v>
      </c>
      <c r="E19" s="18" t="n">
        <v>352.46766575</v>
      </c>
      <c r="F19" s="20" t="n">
        <v>7.68980021</v>
      </c>
      <c r="G19" s="18" t="n">
        <v>446.63611534</v>
      </c>
      <c r="H19" s="20" t="n">
        <v>12.236767</v>
      </c>
      <c r="I19" s="18" t="n">
        <v>476.53742162</v>
      </c>
      <c r="J19" s="20" t="n">
        <v>7.73466504</v>
      </c>
      <c r="K19" s="18" t="n">
        <v>483.4302403</v>
      </c>
      <c r="L19" s="20" t="n">
        <v>7.79969722</v>
      </c>
      <c r="M19" s="18" t="n">
        <v>513.24488702</v>
      </c>
      <c r="N19" s="20" t="n">
        <v>5.95199906</v>
      </c>
      <c r="O19" s="18" t="s">
        <v>404</v>
      </c>
      <c r="P19" s="20" t="s">
        <v>404</v>
      </c>
      <c r="Q19" s="18" t="s">
        <v>404</v>
      </c>
      <c r="R19" s="20" t="s">
        <v>404</v>
      </c>
      <c r="S19" s="18" t="s">
        <v>404</v>
      </c>
      <c r="T19" s="20" t="s">
        <v>404</v>
      </c>
      <c r="U19" s="18" t="s">
        <v>404</v>
      </c>
      <c r="V19" s="20" t="s">
        <v>404</v>
      </c>
      <c r="W19" s="18" t="s">
        <v>404</v>
      </c>
      <c r="X19" s="20" t="s">
        <v>404</v>
      </c>
    </row>
    <row r="20" spans="1:24">
      <c r="A20" s="15" t="s">
        <v>417</v>
      </c>
      <c r="B20" s="17" t="n">
        <v>3371</v>
      </c>
      <c r="C20" s="18">
        <f>(24.0/B20*100)</f>
        <v/>
      </c>
      <c r="D20" s="19" t="n">
        <v>3347</v>
      </c>
      <c r="E20" s="18" t="n">
        <v>461.86857319</v>
      </c>
      <c r="F20" s="20" t="n">
        <v>3.47291563</v>
      </c>
      <c r="G20" s="18" t="n">
        <v>477.67801888</v>
      </c>
      <c r="H20" s="20" t="n">
        <v>3.52055309</v>
      </c>
      <c r="I20" s="18" t="n">
        <v>470.7571739</v>
      </c>
      <c r="J20" s="20" t="n">
        <v>2.72561448</v>
      </c>
      <c r="K20" s="18" t="n">
        <v>478.89594407</v>
      </c>
      <c r="L20" s="20" t="n">
        <v>3.36228879</v>
      </c>
      <c r="M20" s="18" t="s">
        <v>404</v>
      </c>
      <c r="N20" s="20" t="s">
        <v>404</v>
      </c>
      <c r="O20" s="18" t="s">
        <v>404</v>
      </c>
      <c r="P20" s="20" t="s">
        <v>404</v>
      </c>
      <c r="Q20" s="18" t="s">
        <v>404</v>
      </c>
      <c r="R20" s="20" t="s">
        <v>404</v>
      </c>
      <c r="S20" s="18" t="s">
        <v>404</v>
      </c>
      <c r="T20" s="20" t="s">
        <v>404</v>
      </c>
      <c r="U20" s="18" t="s">
        <v>404</v>
      </c>
      <c r="V20" s="20" t="s">
        <v>404</v>
      </c>
      <c r="W20" s="18" t="s">
        <v>404</v>
      </c>
      <c r="X20" s="20" t="s">
        <v>404</v>
      </c>
    </row>
    <row r="21" spans="1:24">
      <c r="A21" s="15" t="s">
        <v>418</v>
      </c>
      <c r="B21" s="17" t="n">
        <v>5741</v>
      </c>
      <c r="C21" s="18">
        <f>(0.0/B21*100)</f>
        <v/>
      </c>
      <c r="D21" s="19" t="n">
        <v>5741</v>
      </c>
      <c r="E21" s="18" t="n">
        <v>495.18311034</v>
      </c>
      <c r="F21" s="20" t="n">
        <v>5.42116155</v>
      </c>
      <c r="G21" s="18" t="n">
        <v>499.24799098</v>
      </c>
      <c r="H21" s="20" t="n">
        <v>4.78088297</v>
      </c>
      <c r="I21" s="18" t="n">
        <v>501.07296069</v>
      </c>
      <c r="J21" s="20" t="n">
        <v>5.05452785</v>
      </c>
      <c r="K21" s="18" t="n">
        <v>502.86321583</v>
      </c>
      <c r="L21" s="20" t="n">
        <v>13.75540617</v>
      </c>
      <c r="M21" s="18" t="n">
        <v>518.46999291</v>
      </c>
      <c r="N21" s="20" t="n">
        <v>6.3617795</v>
      </c>
      <c r="O21" s="18" t="s">
        <v>404</v>
      </c>
      <c r="P21" s="20" t="s">
        <v>404</v>
      </c>
      <c r="Q21" s="18" t="s">
        <v>404</v>
      </c>
      <c r="R21" s="20" t="s">
        <v>404</v>
      </c>
      <c r="S21" s="18" t="s">
        <v>404</v>
      </c>
      <c r="T21" s="20" t="s">
        <v>404</v>
      </c>
      <c r="U21" s="18" t="s">
        <v>404</v>
      </c>
      <c r="V21" s="20" t="s">
        <v>404</v>
      </c>
      <c r="W21" s="18" t="n">
        <v>490.71200485</v>
      </c>
      <c r="X21" s="20" t="n">
        <v>9.031806639999999</v>
      </c>
    </row>
    <row r="22" spans="1:24">
      <c r="A22" s="15" t="s">
        <v>419</v>
      </c>
      <c r="B22" s="17" t="n">
        <v>6598</v>
      </c>
      <c r="C22" s="18">
        <f>(0.0/B22*100)</f>
        <v/>
      </c>
      <c r="D22" s="19" t="n">
        <v>6598</v>
      </c>
      <c r="E22" s="18" t="n">
        <v>475.13443076</v>
      </c>
      <c r="F22" s="20" t="n">
        <v>11.3914087</v>
      </c>
      <c r="G22" s="18" t="n">
        <v>441.67636054</v>
      </c>
      <c r="H22" s="20" t="n">
        <v>13.639858</v>
      </c>
      <c r="I22" s="18" t="n">
        <v>467.67963798</v>
      </c>
      <c r="J22" s="20" t="n">
        <v>7.84351423</v>
      </c>
      <c r="K22" s="18" t="n">
        <v>470.88161066</v>
      </c>
      <c r="L22" s="20" t="n">
        <v>7.12818556</v>
      </c>
      <c r="M22" s="18" t="s">
        <v>404</v>
      </c>
      <c r="N22" s="20" t="s">
        <v>404</v>
      </c>
      <c r="O22" s="18" t="s">
        <v>404</v>
      </c>
      <c r="P22" s="20" t="s">
        <v>404</v>
      </c>
      <c r="Q22" s="18" t="s">
        <v>404</v>
      </c>
      <c r="R22" s="20" t="s">
        <v>404</v>
      </c>
      <c r="S22" s="18" t="s">
        <v>404</v>
      </c>
      <c r="T22" s="20" t="s">
        <v>404</v>
      </c>
      <c r="U22" s="18" t="s">
        <v>404</v>
      </c>
      <c r="V22" s="20" t="s">
        <v>404</v>
      </c>
      <c r="W22" s="18" t="n">
        <v>515.62684984</v>
      </c>
      <c r="X22" s="20" t="n">
        <v>4.32839612</v>
      </c>
    </row>
    <row r="23" spans="1:24">
      <c r="A23" s="15" t="s">
        <v>420</v>
      </c>
      <c r="B23" s="17" t="n">
        <v>11583</v>
      </c>
      <c r="C23" s="18">
        <f>(3015.0/B23*100)</f>
        <v/>
      </c>
      <c r="D23" s="19" t="n">
        <v>8568</v>
      </c>
      <c r="E23" s="18" t="n">
        <v>451.83511029</v>
      </c>
      <c r="F23" s="20" t="n">
        <v>21.4673598</v>
      </c>
      <c r="G23" s="18" t="n">
        <v>463.23453121</v>
      </c>
      <c r="H23" s="20" t="n">
        <v>8.382137050000001</v>
      </c>
      <c r="I23" s="18" t="n">
        <v>482.67785938</v>
      </c>
      <c r="J23" s="20" t="n">
        <v>5.43497369</v>
      </c>
      <c r="K23" s="18" t="n">
        <v>504.27380547</v>
      </c>
      <c r="L23" s="20" t="n">
        <v>8.37467006</v>
      </c>
      <c r="M23" s="18" t="n">
        <v>500.20073093</v>
      </c>
      <c r="N23" s="20" t="n">
        <v>11.66564392</v>
      </c>
      <c r="O23" s="18" t="s">
        <v>404</v>
      </c>
      <c r="P23" s="20" t="s">
        <v>404</v>
      </c>
      <c r="Q23" s="18" t="s">
        <v>404</v>
      </c>
      <c r="R23" s="20" t="s">
        <v>404</v>
      </c>
      <c r="S23" s="18" t="s">
        <v>404</v>
      </c>
      <c r="T23" s="20" t="s">
        <v>404</v>
      </c>
      <c r="U23" s="18" t="s">
        <v>404</v>
      </c>
      <c r="V23" s="20" t="s">
        <v>404</v>
      </c>
      <c r="W23" s="18" t="n">
        <v>472.16888508</v>
      </c>
      <c r="X23" s="20" t="n">
        <v>13.70658348</v>
      </c>
    </row>
    <row r="24" spans="1:24">
      <c r="A24" s="15" t="s">
        <v>421</v>
      </c>
      <c r="B24" s="17" t="n">
        <v>6647</v>
      </c>
      <c r="C24" s="18">
        <f>(0.0/B24*100)</f>
        <v/>
      </c>
      <c r="D24" s="19" t="n">
        <v>6647</v>
      </c>
      <c r="E24" s="18" t="n">
        <v>483.35867935</v>
      </c>
      <c r="F24" s="20" t="n">
        <v>5.66236692</v>
      </c>
      <c r="G24" s="18" t="n">
        <v>483.45992816</v>
      </c>
      <c r="H24" s="20" t="n">
        <v>20.92077378</v>
      </c>
      <c r="I24" s="18" t="n">
        <v>526.56624176</v>
      </c>
      <c r="J24" s="20" t="n">
        <v>7.34487597</v>
      </c>
      <c r="K24" s="18" t="n">
        <v>538.97140042</v>
      </c>
      <c r="L24" s="20" t="n">
        <v>5.02482387</v>
      </c>
      <c r="M24" s="18" t="n">
        <v>555.11282261</v>
      </c>
      <c r="N24" s="20" t="n">
        <v>10.63533456</v>
      </c>
      <c r="O24" s="18" t="s">
        <v>404</v>
      </c>
      <c r="P24" s="20" t="s">
        <v>404</v>
      </c>
      <c r="Q24" s="18" t="s">
        <v>404</v>
      </c>
      <c r="R24" s="20" t="s">
        <v>404</v>
      </c>
      <c r="S24" s="18" t="s">
        <v>404</v>
      </c>
      <c r="T24" s="20" t="s">
        <v>404</v>
      </c>
      <c r="U24" s="18" t="s">
        <v>404</v>
      </c>
      <c r="V24" s="20" t="s">
        <v>404</v>
      </c>
      <c r="W24" s="18" t="s">
        <v>404</v>
      </c>
      <c r="X24" s="20" t="s">
        <v>404</v>
      </c>
    </row>
    <row r="25" spans="1:24">
      <c r="A25" s="15" t="s">
        <v>422</v>
      </c>
      <c r="B25" s="17" t="n">
        <v>5581</v>
      </c>
      <c r="C25" s="18">
        <f>(0.0/B25*100)</f>
        <v/>
      </c>
      <c r="D25" s="19" t="n">
        <v>5581</v>
      </c>
      <c r="E25" s="18" t="n">
        <v>463.00475554</v>
      </c>
      <c r="F25" s="20" t="n">
        <v>20.06792939</v>
      </c>
      <c r="G25" s="18" t="n">
        <v>559.52013332</v>
      </c>
      <c r="H25" s="20" t="n">
        <v>24.31601406</v>
      </c>
      <c r="I25" s="18" t="n">
        <v>506.42907427</v>
      </c>
      <c r="J25" s="20" t="n">
        <v>10.6895782</v>
      </c>
      <c r="K25" s="18" t="n">
        <v>514.58453495</v>
      </c>
      <c r="L25" s="20" t="n">
        <v>5.98056268</v>
      </c>
      <c r="M25" s="18" t="n">
        <v>518.03370603</v>
      </c>
      <c r="N25" s="20" t="n">
        <v>4.92761626</v>
      </c>
      <c r="O25" s="18" t="s">
        <v>404</v>
      </c>
      <c r="P25" s="20" t="s">
        <v>404</v>
      </c>
      <c r="Q25" s="18" t="s">
        <v>404</v>
      </c>
      <c r="R25" s="20" t="s">
        <v>404</v>
      </c>
      <c r="S25" s="18" t="s">
        <v>404</v>
      </c>
      <c r="T25" s="20" t="s">
        <v>404</v>
      </c>
      <c r="U25" s="18" t="s">
        <v>404</v>
      </c>
      <c r="V25" s="20" t="s">
        <v>404</v>
      </c>
      <c r="W25" s="18" t="s">
        <v>404</v>
      </c>
      <c r="X25" s="20" t="s">
        <v>404</v>
      </c>
    </row>
    <row r="26" spans="1:24">
      <c r="A26" s="15" t="s">
        <v>423</v>
      </c>
      <c r="B26" s="17" t="n">
        <v>4869</v>
      </c>
      <c r="C26" s="18">
        <f>(11.0/B26*100)</f>
        <v/>
      </c>
      <c r="D26" s="19" t="n">
        <v>4858</v>
      </c>
      <c r="E26" s="18" t="n">
        <v>461.49563922</v>
      </c>
      <c r="F26" s="20" t="n">
        <v>4.44974094</v>
      </c>
      <c r="G26" s="18" t="n">
        <v>487.19558624</v>
      </c>
      <c r="H26" s="20" t="n">
        <v>4.06131293</v>
      </c>
      <c r="I26" s="18" t="n">
        <v>496.9029488</v>
      </c>
      <c r="J26" s="20" t="n">
        <v>3.45729799</v>
      </c>
      <c r="K26" s="18" t="n">
        <v>509.53244861</v>
      </c>
      <c r="L26" s="20" t="n">
        <v>3.17951181</v>
      </c>
      <c r="M26" s="18" t="s">
        <v>404</v>
      </c>
      <c r="N26" s="20" t="s">
        <v>404</v>
      </c>
      <c r="O26" s="18" t="s">
        <v>404</v>
      </c>
      <c r="P26" s="20" t="s">
        <v>404</v>
      </c>
      <c r="Q26" s="18" t="s">
        <v>404</v>
      </c>
      <c r="R26" s="20" t="s">
        <v>404</v>
      </c>
      <c r="S26" s="18" t="s">
        <v>404</v>
      </c>
      <c r="T26" s="20" t="s">
        <v>404</v>
      </c>
      <c r="U26" s="18" t="s">
        <v>404</v>
      </c>
      <c r="V26" s="20" t="s">
        <v>404</v>
      </c>
      <c r="W26" s="18" t="n">
        <v>453.61352325</v>
      </c>
      <c r="X26" s="20" t="n">
        <v>16.64158199</v>
      </c>
    </row>
    <row r="27" spans="1:24">
      <c r="A27" s="15" t="s">
        <v>424</v>
      </c>
      <c r="B27" s="17" t="n">
        <v>5299</v>
      </c>
      <c r="C27" s="18">
        <f>(0.0/B27*100)</f>
        <v/>
      </c>
      <c r="D27" s="19" t="n">
        <v>5299</v>
      </c>
      <c r="E27" s="18" t="s">
        <v>404</v>
      </c>
      <c r="F27" s="20" t="s">
        <v>404</v>
      </c>
      <c r="G27" s="18" t="n">
        <v>476.83353691</v>
      </c>
      <c r="H27" s="20" t="n">
        <v>1.85615806</v>
      </c>
      <c r="I27" s="18" t="n">
        <v>443.74702272</v>
      </c>
      <c r="J27" s="20" t="n">
        <v>2.28118719</v>
      </c>
      <c r="K27" s="18" t="n">
        <v>508.90080359</v>
      </c>
      <c r="L27" s="20" t="n">
        <v>1.47767688</v>
      </c>
      <c r="M27" s="18" t="s">
        <v>404</v>
      </c>
      <c r="N27" s="20" t="s">
        <v>404</v>
      </c>
      <c r="O27" s="18" t="s">
        <v>404</v>
      </c>
      <c r="P27" s="20" t="s">
        <v>404</v>
      </c>
      <c r="Q27" s="18" t="s">
        <v>404</v>
      </c>
      <c r="R27" s="20" t="s">
        <v>404</v>
      </c>
      <c r="S27" s="18" t="s">
        <v>404</v>
      </c>
      <c r="T27" s="20" t="s">
        <v>404</v>
      </c>
      <c r="U27" s="18" t="s">
        <v>404</v>
      </c>
      <c r="V27" s="20" t="s">
        <v>404</v>
      </c>
      <c r="W27" s="18" t="n">
        <v>410.99246904</v>
      </c>
      <c r="X27" s="20" t="n">
        <v>16.88022335</v>
      </c>
    </row>
    <row r="28" spans="1:24">
      <c r="A28" s="15" t="s">
        <v>425</v>
      </c>
      <c r="B28" s="17" t="n">
        <v>7568</v>
      </c>
      <c r="C28" s="18">
        <f>(0.0/B28*100)</f>
        <v/>
      </c>
      <c r="D28" s="19" t="n">
        <v>7568</v>
      </c>
      <c r="E28" s="18" t="n">
        <v>374.20489132</v>
      </c>
      <c r="F28" s="20" t="n">
        <v>4.04116324</v>
      </c>
      <c r="G28" s="18" t="n">
        <v>405.49568969</v>
      </c>
      <c r="H28" s="20" t="n">
        <v>5.99017742</v>
      </c>
      <c r="I28" s="18" t="n">
        <v>420.48368992</v>
      </c>
      <c r="J28" s="20" t="n">
        <v>5.80039463</v>
      </c>
      <c r="K28" s="18" t="n">
        <v>426.92792176</v>
      </c>
      <c r="L28" s="20" t="n">
        <v>4.00834906</v>
      </c>
      <c r="M28" s="18" t="n">
        <v>438.74298176</v>
      </c>
      <c r="N28" s="20" t="n">
        <v>5.29486369</v>
      </c>
      <c r="O28" s="18" t="s">
        <v>404</v>
      </c>
      <c r="P28" s="20" t="s">
        <v>404</v>
      </c>
      <c r="Q28" s="18" t="s">
        <v>404</v>
      </c>
      <c r="R28" s="20" t="s">
        <v>404</v>
      </c>
      <c r="S28" s="18" t="s">
        <v>404</v>
      </c>
      <c r="T28" s="20" t="s">
        <v>404</v>
      </c>
      <c r="U28" s="18" t="s">
        <v>404</v>
      </c>
      <c r="V28" s="20" t="s">
        <v>404</v>
      </c>
      <c r="W28" s="18" t="n">
        <v>414.09248095</v>
      </c>
      <c r="X28" s="20" t="n">
        <v>5.38716405</v>
      </c>
    </row>
    <row r="29" spans="1:24">
      <c r="A29" s="15" t="s">
        <v>426</v>
      </c>
      <c r="B29" s="17" t="n">
        <v>5385</v>
      </c>
      <c r="C29" s="18">
        <f>(1123.0/B29*100)</f>
        <v/>
      </c>
      <c r="D29" s="19" t="n">
        <v>4262</v>
      </c>
      <c r="E29" s="18" t="n">
        <v>524.9346809</v>
      </c>
      <c r="F29" s="20" t="n">
        <v>11.925417</v>
      </c>
      <c r="G29" s="18" t="n">
        <v>476.13921462</v>
      </c>
      <c r="H29" s="20" t="n">
        <v>10.90471509</v>
      </c>
      <c r="I29" s="18" t="n">
        <v>508.68166262</v>
      </c>
      <c r="J29" s="20" t="n">
        <v>7.62864106</v>
      </c>
      <c r="K29" s="18" t="n">
        <v>516.83416099</v>
      </c>
      <c r="L29" s="20" t="n">
        <v>13.51946897</v>
      </c>
      <c r="M29" s="18" t="s">
        <v>404</v>
      </c>
      <c r="N29" s="20" t="s">
        <v>404</v>
      </c>
      <c r="O29" s="18" t="s">
        <v>404</v>
      </c>
      <c r="P29" s="20" t="s">
        <v>404</v>
      </c>
      <c r="Q29" s="18" t="s">
        <v>404</v>
      </c>
      <c r="R29" s="20" t="s">
        <v>404</v>
      </c>
      <c r="S29" s="18" t="s">
        <v>404</v>
      </c>
      <c r="T29" s="20" t="s">
        <v>404</v>
      </c>
      <c r="U29" s="18" t="s">
        <v>404</v>
      </c>
      <c r="V29" s="20" t="s">
        <v>404</v>
      </c>
      <c r="W29" s="18" t="n">
        <v>507.29635109</v>
      </c>
      <c r="X29" s="20" t="n">
        <v>20.12470618</v>
      </c>
    </row>
    <row r="30" spans="1:24">
      <c r="A30" s="15" t="s">
        <v>427</v>
      </c>
      <c r="B30" s="17" t="n">
        <v>4520</v>
      </c>
      <c r="C30" s="18">
        <f>(722.0/B30*100)</f>
        <v/>
      </c>
      <c r="D30" s="19" t="n">
        <v>3798</v>
      </c>
      <c r="E30" s="18" t="n">
        <v>483.1436335</v>
      </c>
      <c r="F30" s="20" t="n">
        <v>16.90754045</v>
      </c>
      <c r="G30" s="18" t="n">
        <v>502.37369305</v>
      </c>
      <c r="H30" s="20" t="n">
        <v>8.5245535</v>
      </c>
      <c r="I30" s="18" t="n">
        <v>509.07835818</v>
      </c>
      <c r="J30" s="20" t="n">
        <v>4.99953174</v>
      </c>
      <c r="K30" s="18" t="n">
        <v>537.90773832</v>
      </c>
      <c r="L30" s="20" t="n">
        <v>5.82733207</v>
      </c>
      <c r="M30" s="18" t="n">
        <v>514.2641814</v>
      </c>
      <c r="N30" s="20" t="n">
        <v>6.64947937</v>
      </c>
      <c r="O30" s="18" t="s">
        <v>404</v>
      </c>
      <c r="P30" s="20" t="s">
        <v>404</v>
      </c>
      <c r="Q30" s="18" t="s">
        <v>404</v>
      </c>
      <c r="R30" s="20" t="s">
        <v>404</v>
      </c>
      <c r="S30" s="18" t="s">
        <v>404</v>
      </c>
      <c r="T30" s="20" t="s">
        <v>404</v>
      </c>
      <c r="U30" s="18" t="s">
        <v>404</v>
      </c>
      <c r="V30" s="20" t="s">
        <v>404</v>
      </c>
      <c r="W30" s="18" t="n">
        <v>478.18331274</v>
      </c>
      <c r="X30" s="20" t="n">
        <v>16.7461381</v>
      </c>
    </row>
    <row r="31" spans="1:24">
      <c r="A31" s="15" t="s">
        <v>428</v>
      </c>
      <c r="B31" s="17" t="n">
        <v>5456</v>
      </c>
      <c r="C31" s="18">
        <f>(502.0/B31*100)</f>
        <v/>
      </c>
      <c r="D31" s="19" t="n">
        <v>4954</v>
      </c>
      <c r="E31" s="18" t="n">
        <v>484.60021256</v>
      </c>
      <c r="F31" s="20" t="n">
        <v>6.42432632</v>
      </c>
      <c r="G31" s="18" t="n">
        <v>497.11607922</v>
      </c>
      <c r="H31" s="20" t="n">
        <v>3.39147762</v>
      </c>
      <c r="I31" s="18" t="n">
        <v>502.33996582</v>
      </c>
      <c r="J31" s="20" t="n">
        <v>3.54079222</v>
      </c>
      <c r="K31" s="18" t="n">
        <v>510.0840495</v>
      </c>
      <c r="L31" s="20" t="n">
        <v>5.46482091</v>
      </c>
      <c r="M31" s="18" t="s">
        <v>404</v>
      </c>
      <c r="N31" s="20" t="s">
        <v>404</v>
      </c>
      <c r="O31" s="18" t="s">
        <v>404</v>
      </c>
      <c r="P31" s="20" t="s">
        <v>404</v>
      </c>
      <c r="Q31" s="18" t="s">
        <v>404</v>
      </c>
      <c r="R31" s="20" t="s">
        <v>404</v>
      </c>
      <c r="S31" s="18" t="s">
        <v>404</v>
      </c>
      <c r="T31" s="20" t="s">
        <v>404</v>
      </c>
      <c r="U31" s="18" t="s">
        <v>404</v>
      </c>
      <c r="V31" s="20" t="s">
        <v>404</v>
      </c>
      <c r="W31" s="18" t="n">
        <v>493.50383465</v>
      </c>
      <c r="X31" s="20" t="n">
        <v>21.120998</v>
      </c>
    </row>
    <row r="32" spans="1:24">
      <c r="A32" s="15" t="s">
        <v>429</v>
      </c>
      <c r="B32" s="17" t="n">
        <v>4478</v>
      </c>
      <c r="C32" s="18">
        <f>(0.0/B32*100)</f>
        <v/>
      </c>
      <c r="D32" s="19" t="n">
        <v>4478</v>
      </c>
      <c r="E32" s="18" t="n">
        <v>482.99296909</v>
      </c>
      <c r="F32" s="20" t="n">
        <v>3.36937553</v>
      </c>
      <c r="G32" s="18" t="n">
        <v>488.52333841</v>
      </c>
      <c r="H32" s="20" t="n">
        <v>6.55161193</v>
      </c>
      <c r="I32" s="18" t="n">
        <v>512.18038375</v>
      </c>
      <c r="J32" s="20" t="n">
        <v>5.66922616</v>
      </c>
      <c r="K32" s="18" t="n">
        <v>526.96079726</v>
      </c>
      <c r="L32" s="20" t="n">
        <v>6.44425481</v>
      </c>
      <c r="M32" s="18" t="n">
        <v>522.01336962</v>
      </c>
      <c r="N32" s="20" t="n">
        <v>20.64469926</v>
      </c>
      <c r="O32" s="18" t="s">
        <v>404</v>
      </c>
      <c r="P32" s="20" t="s">
        <v>404</v>
      </c>
      <c r="Q32" s="18" t="s">
        <v>404</v>
      </c>
      <c r="R32" s="20" t="s">
        <v>404</v>
      </c>
      <c r="S32" s="18" t="s">
        <v>404</v>
      </c>
      <c r="T32" s="20" t="s">
        <v>404</v>
      </c>
      <c r="U32" s="18" t="s">
        <v>404</v>
      </c>
      <c r="V32" s="20" t="s">
        <v>404</v>
      </c>
      <c r="W32" s="18" t="n">
        <v>518.6078377</v>
      </c>
      <c r="X32" s="20" t="n">
        <v>24.27144681</v>
      </c>
    </row>
    <row r="33" spans="1:24">
      <c r="A33" s="15" t="s">
        <v>430</v>
      </c>
      <c r="B33" s="17" t="n">
        <v>7325</v>
      </c>
      <c r="C33" s="18">
        <f>(29.0/B33*100)</f>
        <v/>
      </c>
      <c r="D33" s="19" t="n">
        <v>7296</v>
      </c>
      <c r="E33" s="18" t="n">
        <v>448.65047831</v>
      </c>
      <c r="F33" s="20" t="n">
        <v>14.22735671</v>
      </c>
      <c r="G33" s="18" t="n">
        <v>483.11935682</v>
      </c>
      <c r="H33" s="20" t="n">
        <v>6.76886324</v>
      </c>
      <c r="I33" s="18" t="n">
        <v>502.77901604</v>
      </c>
      <c r="J33" s="20" t="n">
        <v>3.96476635</v>
      </c>
      <c r="K33" s="18" t="n">
        <v>528.36653728</v>
      </c>
      <c r="L33" s="20" t="n">
        <v>8.640146059999999</v>
      </c>
      <c r="M33" s="18" t="n">
        <v>528.842795</v>
      </c>
      <c r="N33" s="20" t="n">
        <v>17.866058</v>
      </c>
      <c r="O33" s="18" t="s">
        <v>404</v>
      </c>
      <c r="P33" s="20" t="s">
        <v>404</v>
      </c>
      <c r="Q33" s="18" t="s">
        <v>404</v>
      </c>
      <c r="R33" s="20" t="s">
        <v>404</v>
      </c>
      <c r="S33" s="18" t="s">
        <v>404</v>
      </c>
      <c r="T33" s="20" t="s">
        <v>404</v>
      </c>
      <c r="U33" s="18" t="s">
        <v>404</v>
      </c>
      <c r="V33" s="20" t="s">
        <v>404</v>
      </c>
      <c r="W33" s="18" t="n">
        <v>545.80126016</v>
      </c>
      <c r="X33" s="20" t="n">
        <v>33.76190264</v>
      </c>
    </row>
    <row r="34" spans="1:24">
      <c r="A34" s="15" t="s">
        <v>431</v>
      </c>
      <c r="B34" s="17" t="n">
        <v>6350</v>
      </c>
      <c r="C34" s="18">
        <f>(0.0/B34*100)</f>
        <v/>
      </c>
      <c r="D34" s="19" t="n">
        <v>6350</v>
      </c>
      <c r="E34" s="18" t="n">
        <v>405.07991842</v>
      </c>
      <c r="F34" s="20" t="n">
        <v>6.7832676</v>
      </c>
      <c r="G34" s="18" t="n">
        <v>454.23311856</v>
      </c>
      <c r="H34" s="20" t="n">
        <v>7.71893813</v>
      </c>
      <c r="I34" s="18" t="n">
        <v>472.53126764</v>
      </c>
      <c r="J34" s="20" t="n">
        <v>3.9989251</v>
      </c>
      <c r="K34" s="18" t="n">
        <v>502.41849416</v>
      </c>
      <c r="L34" s="20" t="n">
        <v>9.056931110000001</v>
      </c>
      <c r="M34" s="18" t="s">
        <v>404</v>
      </c>
      <c r="N34" s="20" t="s">
        <v>404</v>
      </c>
      <c r="O34" s="18" t="s">
        <v>404</v>
      </c>
      <c r="P34" s="20" t="s">
        <v>404</v>
      </c>
      <c r="Q34" s="18" t="s">
        <v>404</v>
      </c>
      <c r="R34" s="20" t="s">
        <v>404</v>
      </c>
      <c r="S34" s="18" t="s">
        <v>404</v>
      </c>
      <c r="T34" s="20" t="s">
        <v>404</v>
      </c>
      <c r="U34" s="18" t="s">
        <v>404</v>
      </c>
      <c r="V34" s="20" t="s">
        <v>404</v>
      </c>
      <c r="W34" s="18" t="s">
        <v>404</v>
      </c>
      <c r="X34" s="20" t="s">
        <v>404</v>
      </c>
    </row>
    <row r="35" spans="1:24">
      <c r="A35" s="15" t="s">
        <v>432</v>
      </c>
      <c r="B35" s="17" t="n">
        <v>6406</v>
      </c>
      <c r="C35" s="18">
        <f>(443.0/B35*100)</f>
        <v/>
      </c>
      <c r="D35" s="19" t="n">
        <v>5963</v>
      </c>
      <c r="E35" s="18" t="n">
        <v>488.86638931</v>
      </c>
      <c r="F35" s="20" t="n">
        <v>7.43585367</v>
      </c>
      <c r="G35" s="18" t="n">
        <v>513.65506089</v>
      </c>
      <c r="H35" s="20" t="n">
        <v>2.53834188</v>
      </c>
      <c r="I35" s="18" t="n">
        <v>508.60943187</v>
      </c>
      <c r="J35" s="20" t="n">
        <v>1.84342772</v>
      </c>
      <c r="K35" s="18" t="n">
        <v>525.8101910399999</v>
      </c>
      <c r="L35" s="20" t="n">
        <v>3.26750581</v>
      </c>
      <c r="M35" s="18" t="s">
        <v>404</v>
      </c>
      <c r="N35" s="20" t="s">
        <v>404</v>
      </c>
      <c r="O35" s="18" t="s">
        <v>404</v>
      </c>
      <c r="P35" s="20" t="s">
        <v>404</v>
      </c>
      <c r="Q35" s="18" t="s">
        <v>404</v>
      </c>
      <c r="R35" s="20" t="s">
        <v>404</v>
      </c>
      <c r="S35" s="18" t="s">
        <v>404</v>
      </c>
      <c r="T35" s="20" t="s">
        <v>404</v>
      </c>
      <c r="U35" s="18" t="s">
        <v>404</v>
      </c>
      <c r="V35" s="20" t="s">
        <v>404</v>
      </c>
      <c r="W35" s="18" t="n">
        <v>551.11366686</v>
      </c>
      <c r="X35" s="20" t="n">
        <v>7.35093411</v>
      </c>
    </row>
    <row r="36" spans="1:24">
      <c r="A36" s="15" t="s">
        <v>433</v>
      </c>
      <c r="B36" s="17" t="n">
        <v>6736</v>
      </c>
      <c r="C36" s="18">
        <f>(10.0/B36*100)</f>
        <v/>
      </c>
      <c r="D36" s="19" t="n">
        <v>6726</v>
      </c>
      <c r="E36" s="18" t="n">
        <v>500.21347262</v>
      </c>
      <c r="F36" s="20" t="n">
        <v>7.84946542</v>
      </c>
      <c r="G36" s="18" t="n">
        <v>487.49810013</v>
      </c>
      <c r="H36" s="20" t="n">
        <v>4.39914539</v>
      </c>
      <c r="I36" s="18" t="n">
        <v>488.85360311</v>
      </c>
      <c r="J36" s="20" t="n">
        <v>3.34031194</v>
      </c>
      <c r="K36" s="18" t="n">
        <v>496.45735392</v>
      </c>
      <c r="L36" s="20" t="n">
        <v>5.30995073</v>
      </c>
      <c r="M36" s="18" t="n">
        <v>509.60148154</v>
      </c>
      <c r="N36" s="20" t="n">
        <v>10.45104928</v>
      </c>
      <c r="O36" s="18" t="s">
        <v>404</v>
      </c>
      <c r="P36" s="20" t="s">
        <v>404</v>
      </c>
      <c r="Q36" s="18" t="s">
        <v>404</v>
      </c>
      <c r="R36" s="20" t="s">
        <v>404</v>
      </c>
      <c r="S36" s="18" t="s">
        <v>404</v>
      </c>
      <c r="T36" s="20" t="s">
        <v>404</v>
      </c>
      <c r="U36" s="18" t="s">
        <v>404</v>
      </c>
      <c r="V36" s="20" t="s">
        <v>404</v>
      </c>
      <c r="W36" s="18" t="s">
        <v>404</v>
      </c>
      <c r="X36" s="20" t="s">
        <v>404</v>
      </c>
    </row>
    <row r="37" spans="1:24">
      <c r="A37" s="15" t="s">
        <v>434</v>
      </c>
      <c r="B37" s="17" t="n">
        <v>5458</v>
      </c>
      <c r="C37" s="18">
        <f>(0.0/B37*100)</f>
        <v/>
      </c>
      <c r="D37" s="19" t="n">
        <v>5458</v>
      </c>
      <c r="E37" s="18" t="s">
        <v>404</v>
      </c>
      <c r="F37" s="20" t="s">
        <v>404</v>
      </c>
      <c r="G37" s="18" t="s">
        <v>404</v>
      </c>
      <c r="H37" s="20" t="s">
        <v>404</v>
      </c>
      <c r="I37" s="18" t="s">
        <v>404</v>
      </c>
      <c r="J37" s="20" t="s">
        <v>404</v>
      </c>
      <c r="K37" s="18" t="s">
        <v>404</v>
      </c>
      <c r="L37" s="20" t="s">
        <v>404</v>
      </c>
      <c r="M37" s="18" t="s">
        <v>404</v>
      </c>
      <c r="N37" s="20" t="s">
        <v>404</v>
      </c>
      <c r="O37" s="18" t="s">
        <v>404</v>
      </c>
      <c r="P37" s="20" t="s">
        <v>404</v>
      </c>
      <c r="Q37" s="18" t="s">
        <v>404</v>
      </c>
      <c r="R37" s="20" t="s">
        <v>404</v>
      </c>
      <c r="S37" s="18" t="s">
        <v>404</v>
      </c>
      <c r="T37" s="20" t="s">
        <v>404</v>
      </c>
      <c r="U37" s="18" t="n">
        <v>493.42235631</v>
      </c>
      <c r="V37" s="20" t="n">
        <v>3.60072073</v>
      </c>
      <c r="W37" s="18" t="s">
        <v>404</v>
      </c>
      <c r="X37" s="20" t="s">
        <v>404</v>
      </c>
    </row>
    <row r="38" spans="1:24">
      <c r="A38" s="15" t="s">
        <v>435</v>
      </c>
      <c r="B38" s="17" t="n">
        <v>5860</v>
      </c>
      <c r="C38" s="18">
        <f>(268.0/B38*100)</f>
        <v/>
      </c>
      <c r="D38" s="19" t="n">
        <v>5592</v>
      </c>
      <c r="E38" s="18" t="n">
        <v>505.43914358</v>
      </c>
      <c r="F38" s="20" t="n">
        <v>7.68335682</v>
      </c>
      <c r="G38" s="18" t="n">
        <v>494.73560476</v>
      </c>
      <c r="H38" s="20" t="n">
        <v>5.44019816</v>
      </c>
      <c r="I38" s="18" t="n">
        <v>512.44849542</v>
      </c>
      <c r="J38" s="20" t="n">
        <v>9.974698650000001</v>
      </c>
      <c r="K38" s="18" t="n">
        <v>519.18444947</v>
      </c>
      <c r="L38" s="20" t="n">
        <v>8.42453974</v>
      </c>
      <c r="M38" s="18" t="s">
        <v>404</v>
      </c>
      <c r="N38" s="20" t="s">
        <v>404</v>
      </c>
      <c r="O38" s="18" t="s">
        <v>404</v>
      </c>
      <c r="P38" s="20" t="s">
        <v>404</v>
      </c>
      <c r="Q38" s="18" t="s">
        <v>404</v>
      </c>
      <c r="R38" s="20" t="s">
        <v>404</v>
      </c>
      <c r="S38" s="18" t="s">
        <v>404</v>
      </c>
      <c r="T38" s="20" t="s">
        <v>404</v>
      </c>
      <c r="U38" s="18" t="s">
        <v>404</v>
      </c>
      <c r="V38" s="20" t="s">
        <v>404</v>
      </c>
      <c r="W38" s="18" t="n">
        <v>612.44483484</v>
      </c>
      <c r="X38" s="20" t="n">
        <v>7.28158996</v>
      </c>
    </row>
    <row r="39" spans="1:24">
      <c r="A39" s="15" t="s">
        <v>436</v>
      </c>
      <c r="B39" s="17" t="n">
        <v>5895</v>
      </c>
      <c r="C39" s="18">
        <f>(0.0/B39*100)</f>
        <v/>
      </c>
      <c r="D39" s="19" t="n">
        <v>5895</v>
      </c>
      <c r="E39" s="18" t="n">
        <v>344.34919762</v>
      </c>
      <c r="F39" s="20" t="n">
        <v>16.15303191</v>
      </c>
      <c r="G39" s="18" t="n">
        <v>396.04497495</v>
      </c>
      <c r="H39" s="20" t="n">
        <v>21.32092085</v>
      </c>
      <c r="I39" s="18" t="n">
        <v>427.72910084</v>
      </c>
      <c r="J39" s="20" t="n">
        <v>9.45369883</v>
      </c>
      <c r="K39" s="18" t="n">
        <v>420.89331976</v>
      </c>
      <c r="L39" s="20" t="n">
        <v>9.183909659999999</v>
      </c>
      <c r="M39" s="18" t="n">
        <v>434.49886226</v>
      </c>
      <c r="N39" s="20" t="n">
        <v>5.84183335</v>
      </c>
      <c r="O39" s="18" t="s">
        <v>404</v>
      </c>
      <c r="P39" s="20" t="s">
        <v>404</v>
      </c>
      <c r="Q39" s="18" t="s">
        <v>404</v>
      </c>
      <c r="R39" s="20" t="s">
        <v>404</v>
      </c>
      <c r="S39" s="18" t="s">
        <v>404</v>
      </c>
      <c r="T39" s="20" t="s">
        <v>404</v>
      </c>
      <c r="U39" s="18" t="s">
        <v>404</v>
      </c>
      <c r="V39" s="20" t="s">
        <v>404</v>
      </c>
      <c r="W39" s="18" t="n">
        <v>380.47909094</v>
      </c>
      <c r="X39" s="20" t="n">
        <v>6.55250458</v>
      </c>
    </row>
    <row r="40" spans="1:24">
      <c r="A40" s="15" t="s">
        <v>437</v>
      </c>
      <c r="B40" s="17" t="n">
        <v>14157</v>
      </c>
      <c r="C40" s="18">
        <f>(2463.0/B40*100)</f>
        <v/>
      </c>
      <c r="D40" s="19" t="n">
        <v>11694</v>
      </c>
      <c r="E40" s="18" t="n">
        <v>538.89093674</v>
      </c>
      <c r="F40" s="20" t="n">
        <v>11.51265517</v>
      </c>
      <c r="G40" s="18" t="n">
        <v>528.80637941</v>
      </c>
      <c r="H40" s="20" t="n">
        <v>7.43173577</v>
      </c>
      <c r="I40" s="18" t="n">
        <v>511.14015781</v>
      </c>
      <c r="J40" s="20" t="n">
        <v>4.10795825</v>
      </c>
      <c r="K40" s="18" t="n">
        <v>483.87835276</v>
      </c>
      <c r="L40" s="20" t="n">
        <v>7.55705639</v>
      </c>
      <c r="M40" s="18" t="n">
        <v>499.31634445</v>
      </c>
      <c r="N40" s="20" t="n">
        <v>14.5345589</v>
      </c>
      <c r="O40" s="18" t="s">
        <v>404</v>
      </c>
      <c r="P40" s="20" t="s">
        <v>404</v>
      </c>
      <c r="Q40" s="18" t="s">
        <v>404</v>
      </c>
      <c r="R40" s="20" t="s">
        <v>404</v>
      </c>
      <c r="S40" s="18" t="s">
        <v>404</v>
      </c>
      <c r="T40" s="20" t="s">
        <v>404</v>
      </c>
      <c r="U40" s="18" t="s">
        <v>404</v>
      </c>
      <c r="V40" s="20" t="s">
        <v>404</v>
      </c>
      <c r="W40" s="18" t="n">
        <v>515.77788692</v>
      </c>
      <c r="X40" s="20" t="n">
        <v>12.04102935</v>
      </c>
    </row>
    <row r="41" spans="1:24">
      <c r="A41" s="15" t="s">
        <v>438</v>
      </c>
      <c r="B41" s="17" t="n">
        <v>5712</v>
      </c>
      <c r="C41" s="18">
        <f>(64.0/B41*100)</f>
        <v/>
      </c>
      <c r="D41" s="19" t="n">
        <v>5648</v>
      </c>
      <c r="E41" s="18" t="n">
        <v>512.6722532</v>
      </c>
      <c r="F41" s="20" t="n">
        <v>7.10608466</v>
      </c>
      <c r="G41" s="18" t="n">
        <v>496.64394208</v>
      </c>
      <c r="H41" s="20" t="n">
        <v>8.261753000000001</v>
      </c>
      <c r="I41" s="18" t="n">
        <v>507.96292482</v>
      </c>
      <c r="J41" s="20" t="n">
        <v>5.13131898</v>
      </c>
      <c r="K41" s="18" t="n">
        <v>489.98997808</v>
      </c>
      <c r="L41" s="20" t="n">
        <v>8.77637402</v>
      </c>
      <c r="M41" s="18" t="n">
        <v>462.66962886</v>
      </c>
      <c r="N41" s="20" t="n">
        <v>10.70397146</v>
      </c>
      <c r="O41" s="18" t="s">
        <v>404</v>
      </c>
      <c r="P41" s="20" t="s">
        <v>404</v>
      </c>
      <c r="Q41" s="18" t="s">
        <v>404</v>
      </c>
      <c r="R41" s="20" t="s">
        <v>404</v>
      </c>
      <c r="S41" s="18" t="s">
        <v>404</v>
      </c>
      <c r="T41" s="20" t="s">
        <v>404</v>
      </c>
      <c r="U41" s="18" t="s">
        <v>404</v>
      </c>
      <c r="V41" s="20" t="s">
        <v>404</v>
      </c>
      <c r="W41" s="18" t="s">
        <v>404</v>
      </c>
      <c r="X41" s="20" t="s">
        <v>404</v>
      </c>
    </row>
    <row r="42" spans="1:24">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441</v>
      </c>
      <c r="B44" s="17" t="n">
        <v>5215</v>
      </c>
      <c r="C44" s="18">
        <f>(0.0/B44*100)</f>
        <v/>
      </c>
      <c r="D44" s="19" t="n">
        <v>5215</v>
      </c>
      <c r="E44" s="18" t="n">
        <v>411.23821396</v>
      </c>
      <c r="F44" s="20" t="n">
        <v>3.81404124</v>
      </c>
      <c r="G44" s="18" t="n">
        <v>409.28919204</v>
      </c>
      <c r="H44" s="20" t="n">
        <v>5.49831045</v>
      </c>
      <c r="I44" s="18" t="n">
        <v>426.84335628</v>
      </c>
      <c r="J44" s="20" t="n">
        <v>5.36003667</v>
      </c>
      <c r="K44" s="18" t="n">
        <v>450.04757611</v>
      </c>
      <c r="L44" s="20" t="n">
        <v>7.21269785</v>
      </c>
      <c r="M44" s="18" t="s">
        <v>404</v>
      </c>
      <c r="N44" s="20" t="s">
        <v>404</v>
      </c>
      <c r="O44" s="18" t="s">
        <v>404</v>
      </c>
      <c r="P44" s="20" t="s">
        <v>404</v>
      </c>
      <c r="Q44" s="18" t="s">
        <v>404</v>
      </c>
      <c r="R44" s="20" t="s">
        <v>404</v>
      </c>
      <c r="S44" s="18" t="s">
        <v>404</v>
      </c>
      <c r="T44" s="20" t="s">
        <v>404</v>
      </c>
      <c r="U44" s="18" t="s">
        <v>404</v>
      </c>
      <c r="V44" s="20" t="s">
        <v>404</v>
      </c>
      <c r="W44" s="18" t="n">
        <v>402.84043998</v>
      </c>
      <c r="X44" s="20" t="n">
        <v>36.62012566</v>
      </c>
    </row>
    <row r="45" spans="1:24">
      <c r="A45" s="15" t="s">
        <v>442</v>
      </c>
      <c r="B45" s="17" t="n">
        <v>5519</v>
      </c>
      <c r="C45" s="18">
        <f>(0.0/B45*100)</f>
        <v/>
      </c>
      <c r="D45" s="19" t="n">
        <v>5519</v>
      </c>
      <c r="E45" s="18" t="n">
        <v>376.80779071</v>
      </c>
      <c r="F45" s="20" t="n">
        <v>6.50325477</v>
      </c>
      <c r="G45" s="18" t="n">
        <v>365.37799243</v>
      </c>
      <c r="H45" s="20" t="n">
        <v>4.57054545</v>
      </c>
      <c r="I45" s="18" t="n">
        <v>373.00912306</v>
      </c>
      <c r="J45" s="20" t="n">
        <v>5.24026353</v>
      </c>
      <c r="K45" s="18" t="n">
        <v>391.16984234</v>
      </c>
      <c r="L45" s="20" t="n">
        <v>13.29466688</v>
      </c>
      <c r="M45" s="18" t="n">
        <v>417.70499697</v>
      </c>
      <c r="N45" s="20" t="n">
        <v>18.312116</v>
      </c>
      <c r="O45" s="18" t="s">
        <v>404</v>
      </c>
      <c r="P45" s="20" t="s">
        <v>404</v>
      </c>
      <c r="Q45" s="18" t="s">
        <v>404</v>
      </c>
      <c r="R45" s="20" t="s">
        <v>404</v>
      </c>
      <c r="S45" s="18" t="s">
        <v>404</v>
      </c>
      <c r="T45" s="20" t="s">
        <v>404</v>
      </c>
      <c r="U45" s="18" t="n">
        <v>426.52592385</v>
      </c>
      <c r="V45" s="20" t="n">
        <v>17.07686337</v>
      </c>
      <c r="W45" s="18" t="n">
        <v>346.11863651</v>
      </c>
      <c r="X45" s="20" t="n">
        <v>8.95814843</v>
      </c>
    </row>
    <row r="46" spans="1:24">
      <c r="A46" s="15" t="s">
        <v>443</v>
      </c>
      <c r="B46" s="17" t="n">
        <v>23141</v>
      </c>
      <c r="C46" s="18">
        <f>(4196.0/B46*100)</f>
        <v/>
      </c>
      <c r="D46" s="19" t="n">
        <v>18945</v>
      </c>
      <c r="E46" s="18" t="n">
        <v>359.53789216</v>
      </c>
      <c r="F46" s="20" t="n">
        <v>9.469730950000001</v>
      </c>
      <c r="G46" s="18" t="n">
        <v>375.41524425</v>
      </c>
      <c r="H46" s="20" t="n">
        <v>5.81966211</v>
      </c>
      <c r="I46" s="18" t="n">
        <v>397.46705129</v>
      </c>
      <c r="J46" s="20" t="n">
        <v>4.28542998</v>
      </c>
      <c r="K46" s="18" t="n">
        <v>418.23153176</v>
      </c>
      <c r="L46" s="20" t="n">
        <v>5.38802968</v>
      </c>
      <c r="M46" s="18" t="n">
        <v>419.14715123</v>
      </c>
      <c r="N46" s="20" t="n">
        <v>6.97861602</v>
      </c>
      <c r="O46" s="18" t="s">
        <v>404</v>
      </c>
      <c r="P46" s="20" t="s">
        <v>404</v>
      </c>
      <c r="Q46" s="18" t="s">
        <v>404</v>
      </c>
      <c r="R46" s="20" t="s">
        <v>404</v>
      </c>
      <c r="S46" s="18" t="s">
        <v>404</v>
      </c>
      <c r="T46" s="20" t="s">
        <v>404</v>
      </c>
      <c r="U46" s="18" t="s">
        <v>404</v>
      </c>
      <c r="V46" s="20" t="s">
        <v>404</v>
      </c>
      <c r="W46" s="18" t="n">
        <v>396.90340726</v>
      </c>
      <c r="X46" s="20" t="n">
        <v>20.36101654</v>
      </c>
    </row>
    <row r="47" spans="1:24">
      <c r="A47" s="15" t="s">
        <v>444</v>
      </c>
      <c r="B47" s="17" t="n">
        <v>5928</v>
      </c>
      <c r="C47" s="18">
        <f>(0.0/B47*100)</f>
        <v/>
      </c>
      <c r="D47" s="19" t="n">
        <v>5928</v>
      </c>
      <c r="E47" s="18" t="n">
        <v>347.71727224</v>
      </c>
      <c r="F47" s="20" t="n">
        <v>7.86733093</v>
      </c>
      <c r="G47" s="18" t="n">
        <v>410.04298111</v>
      </c>
      <c r="H47" s="20" t="n">
        <v>9.10014894</v>
      </c>
      <c r="I47" s="18" t="n">
        <v>441.95160603</v>
      </c>
      <c r="J47" s="20" t="n">
        <v>7.30394828</v>
      </c>
      <c r="K47" s="18" t="n">
        <v>458.72770559</v>
      </c>
      <c r="L47" s="20" t="n">
        <v>10.07762464</v>
      </c>
      <c r="M47" s="18" t="n">
        <v>499.07874467</v>
      </c>
      <c r="N47" s="20" t="n">
        <v>14.28202994</v>
      </c>
      <c r="O47" s="18" t="s">
        <v>404</v>
      </c>
      <c r="P47" s="20" t="s">
        <v>404</v>
      </c>
      <c r="Q47" s="18" t="s">
        <v>404</v>
      </c>
      <c r="R47" s="20" t="s">
        <v>404</v>
      </c>
      <c r="S47" s="18" t="s">
        <v>404</v>
      </c>
      <c r="T47" s="20" t="s">
        <v>404</v>
      </c>
      <c r="U47" s="18" t="s">
        <v>404</v>
      </c>
      <c r="V47" s="20" t="s">
        <v>404</v>
      </c>
      <c r="W47" s="18" t="s">
        <v>404</v>
      </c>
      <c r="X47" s="20" t="s">
        <v>404</v>
      </c>
    </row>
    <row r="48" spans="1:24">
      <c r="A48" s="15" t="s">
        <v>445</v>
      </c>
      <c r="B48" s="17" t="n">
        <v>9841</v>
      </c>
      <c r="C48" s="18">
        <f>(0.0/B48*100)</f>
        <v/>
      </c>
      <c r="D48" s="19" t="n">
        <v>9841</v>
      </c>
      <c r="E48" s="18" t="n">
        <v>464.50129106</v>
      </c>
      <c r="F48" s="20" t="n">
        <v>16.83579511</v>
      </c>
      <c r="G48" s="18" t="n">
        <v>475.60981252</v>
      </c>
      <c r="H48" s="20" t="n">
        <v>8.26319764</v>
      </c>
      <c r="I48" s="18" t="n">
        <v>519.51066209</v>
      </c>
      <c r="J48" s="20" t="n">
        <v>13.17313484</v>
      </c>
      <c r="K48" s="18" t="n">
        <v>542.35546099</v>
      </c>
      <c r="L48" s="20" t="n">
        <v>9.997096709999999</v>
      </c>
      <c r="M48" s="18" t="n">
        <v>588.27741073</v>
      </c>
      <c r="N48" s="20" t="n">
        <v>9.3045882</v>
      </c>
      <c r="O48" s="18" t="s">
        <v>404</v>
      </c>
      <c r="P48" s="20" t="s">
        <v>404</v>
      </c>
      <c r="Q48" s="18" t="s">
        <v>404</v>
      </c>
      <c r="R48" s="20" t="s">
        <v>404</v>
      </c>
      <c r="S48" s="18" t="s">
        <v>404</v>
      </c>
      <c r="T48" s="20" t="s">
        <v>404</v>
      </c>
      <c r="U48" s="18" t="s">
        <v>404</v>
      </c>
      <c r="V48" s="20" t="s">
        <v>404</v>
      </c>
      <c r="W48" s="18" t="n">
        <v>455.20303993</v>
      </c>
      <c r="X48" s="20" t="n">
        <v>12.60894456</v>
      </c>
    </row>
    <row r="49" spans="1:24">
      <c r="A49" s="15" t="s">
        <v>446</v>
      </c>
      <c r="B49" s="17" t="n">
        <v>6349</v>
      </c>
      <c r="C49" s="18">
        <f>(52.0/B49*100)</f>
        <v/>
      </c>
      <c r="D49" s="19" t="n">
        <v>6297</v>
      </c>
      <c r="E49" s="18" t="n">
        <v>402.45397779</v>
      </c>
      <c r="F49" s="20" t="n">
        <v>9.651488349999999</v>
      </c>
      <c r="G49" s="18" t="n">
        <v>421.46007825</v>
      </c>
      <c r="H49" s="20" t="n">
        <v>6.55012361</v>
      </c>
      <c r="I49" s="18" t="n">
        <v>429.00647818</v>
      </c>
      <c r="J49" s="20" t="n">
        <v>5.72670821</v>
      </c>
      <c r="K49" s="18" t="n">
        <v>436.69570981</v>
      </c>
      <c r="L49" s="20" t="n">
        <v>6.29501155</v>
      </c>
      <c r="M49" s="18" t="n">
        <v>462.02188843</v>
      </c>
      <c r="N49" s="20" t="n">
        <v>9.328421820000001</v>
      </c>
      <c r="O49" s="18" t="s">
        <v>404</v>
      </c>
      <c r="P49" s="20" t="s">
        <v>404</v>
      </c>
      <c r="Q49" s="18" t="s">
        <v>404</v>
      </c>
      <c r="R49" s="20" t="s">
        <v>404</v>
      </c>
      <c r="S49" s="18" t="s">
        <v>404</v>
      </c>
      <c r="T49" s="20" t="s">
        <v>404</v>
      </c>
      <c r="U49" s="18" t="s">
        <v>404</v>
      </c>
      <c r="V49" s="20" t="s">
        <v>404</v>
      </c>
      <c r="W49" s="18" t="n">
        <v>404.18991984</v>
      </c>
      <c r="X49" s="20" t="n">
        <v>26.55410866</v>
      </c>
    </row>
    <row r="50" spans="1:24">
      <c r="A50" s="15" t="s">
        <v>447</v>
      </c>
      <c r="B50" s="17" t="n">
        <v>11795</v>
      </c>
      <c r="C50" s="18">
        <f>(1031.0/B50*100)</f>
        <v/>
      </c>
      <c r="D50" s="19" t="n">
        <v>10764</v>
      </c>
      <c r="E50" s="18" t="n">
        <v>394.56279174</v>
      </c>
      <c r="F50" s="20" t="n">
        <v>8.908981989999999</v>
      </c>
      <c r="G50" s="18" t="n">
        <v>392.95849718</v>
      </c>
      <c r="H50" s="20" t="n">
        <v>8.943952749999999</v>
      </c>
      <c r="I50" s="18" t="n">
        <v>413.61044852</v>
      </c>
      <c r="J50" s="20" t="n">
        <v>5.74337817</v>
      </c>
      <c r="K50" s="18" t="n">
        <v>423.3218384</v>
      </c>
      <c r="L50" s="20" t="n">
        <v>6.04804965</v>
      </c>
      <c r="M50" s="18" t="n">
        <v>439.64904965</v>
      </c>
      <c r="N50" s="20" t="n">
        <v>4.23662209</v>
      </c>
      <c r="O50" s="18" t="s">
        <v>404</v>
      </c>
      <c r="P50" s="20" t="s">
        <v>404</v>
      </c>
      <c r="Q50" s="18" t="s">
        <v>404</v>
      </c>
      <c r="R50" s="20" t="s">
        <v>404</v>
      </c>
      <c r="S50" s="18" t="s">
        <v>404</v>
      </c>
      <c r="T50" s="20" t="s">
        <v>404</v>
      </c>
      <c r="U50" s="18" t="s">
        <v>404</v>
      </c>
      <c r="V50" s="20" t="s">
        <v>404</v>
      </c>
      <c r="W50" s="18" t="n">
        <v>426.6521846</v>
      </c>
      <c r="X50" s="20" t="n">
        <v>16.52001569</v>
      </c>
    </row>
    <row r="51" spans="1:24">
      <c r="A51" s="15" t="s">
        <v>448</v>
      </c>
      <c r="B51" s="17" t="n">
        <v>6866</v>
      </c>
      <c r="C51" s="18">
        <f>(0.0/B51*100)</f>
        <v/>
      </c>
      <c r="D51" s="19" t="n">
        <v>6866</v>
      </c>
      <c r="E51" s="18" t="n">
        <v>409.97141003</v>
      </c>
      <c r="F51" s="20" t="n">
        <v>4.57694031</v>
      </c>
      <c r="G51" s="18" t="n">
        <v>418.99100282</v>
      </c>
      <c r="H51" s="20" t="n">
        <v>4.48069567</v>
      </c>
      <c r="I51" s="18" t="n">
        <v>426.72413091</v>
      </c>
      <c r="J51" s="20" t="n">
        <v>4.71142921</v>
      </c>
      <c r="K51" s="18" t="n">
        <v>411.66708917</v>
      </c>
      <c r="L51" s="20" t="n">
        <v>7.19294304</v>
      </c>
      <c r="M51" s="18" t="n">
        <v>470.37581694</v>
      </c>
      <c r="N51" s="20" t="n">
        <v>4.883545</v>
      </c>
      <c r="O51" s="18" t="s">
        <v>404</v>
      </c>
      <c r="P51" s="20" t="s">
        <v>404</v>
      </c>
      <c r="Q51" s="18" t="s">
        <v>404</v>
      </c>
      <c r="R51" s="20" t="s">
        <v>404</v>
      </c>
      <c r="S51" s="18" t="s">
        <v>404</v>
      </c>
      <c r="T51" s="20" t="s">
        <v>404</v>
      </c>
      <c r="U51" s="18" t="s">
        <v>404</v>
      </c>
      <c r="V51" s="20" t="s">
        <v>404</v>
      </c>
      <c r="W51" s="18" t="n">
        <v>450.18506716</v>
      </c>
      <c r="X51" s="20" t="n">
        <v>29.32909302</v>
      </c>
    </row>
    <row r="52" spans="1:24">
      <c r="A52" s="15" t="s">
        <v>449</v>
      </c>
      <c r="B52" s="17" t="n">
        <v>5809</v>
      </c>
      <c r="C52" s="18">
        <f>(0.0/B52*100)</f>
        <v/>
      </c>
      <c r="D52" s="19" t="n">
        <v>5809</v>
      </c>
      <c r="E52" s="18" t="n">
        <v>432.89794172</v>
      </c>
      <c r="F52" s="20" t="n">
        <v>19.32544566</v>
      </c>
      <c r="G52" s="18" t="n">
        <v>469.39860473</v>
      </c>
      <c r="H52" s="20" t="n">
        <v>7.9934525</v>
      </c>
      <c r="I52" s="18" t="n">
        <v>463.49654155</v>
      </c>
      <c r="J52" s="20" t="n">
        <v>4.05899518</v>
      </c>
      <c r="K52" s="18" t="n">
        <v>489.60604548</v>
      </c>
      <c r="L52" s="20" t="n">
        <v>5.72040439</v>
      </c>
      <c r="M52" s="18" t="n">
        <v>510.40138698</v>
      </c>
      <c r="N52" s="20" t="n">
        <v>12.51892516</v>
      </c>
      <c r="O52" s="18" t="s">
        <v>404</v>
      </c>
      <c r="P52" s="20" t="s">
        <v>404</v>
      </c>
      <c r="Q52" s="18" t="s">
        <v>404</v>
      </c>
      <c r="R52" s="20" t="s">
        <v>404</v>
      </c>
      <c r="S52" s="18" t="s">
        <v>404</v>
      </c>
      <c r="T52" s="20" t="s">
        <v>404</v>
      </c>
      <c r="U52" s="18" t="s">
        <v>404</v>
      </c>
      <c r="V52" s="20" t="s">
        <v>404</v>
      </c>
      <c r="W52" s="18" t="s">
        <v>404</v>
      </c>
      <c r="X52" s="20" t="s">
        <v>404</v>
      </c>
    </row>
    <row r="53" spans="1:24">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s">
        <v>404</v>
      </c>
      <c r="N53" s="20" t="s">
        <v>404</v>
      </c>
      <c r="O53" s="18" t="s">
        <v>404</v>
      </c>
      <c r="P53" s="20" t="s">
        <v>404</v>
      </c>
      <c r="Q53" s="18" t="s">
        <v>404</v>
      </c>
      <c r="R53" s="20" t="s">
        <v>404</v>
      </c>
      <c r="S53" s="18" t="s">
        <v>404</v>
      </c>
      <c r="T53" s="20" t="s">
        <v>404</v>
      </c>
      <c r="U53" s="18" t="n">
        <v>432.5767659</v>
      </c>
      <c r="V53" s="20" t="n">
        <v>1.3789965</v>
      </c>
      <c r="W53" s="18" t="s">
        <v>404</v>
      </c>
      <c r="X53" s="20" t="s">
        <v>404</v>
      </c>
    </row>
    <row r="54" spans="1:24">
      <c r="A54" s="15" t="s">
        <v>451</v>
      </c>
      <c r="B54" s="17" t="n">
        <v>4740</v>
      </c>
      <c r="C54" s="18">
        <f>(199.0/B54*100)</f>
        <v/>
      </c>
      <c r="D54" s="19" t="n">
        <v>4541</v>
      </c>
      <c r="E54" s="18" t="n">
        <v>300.72621221</v>
      </c>
      <c r="F54" s="20" t="n">
        <v>4.70660866</v>
      </c>
      <c r="G54" s="18" t="n">
        <v>312.31300831</v>
      </c>
      <c r="H54" s="20" t="n">
        <v>4.26136719</v>
      </c>
      <c r="I54" s="18" t="n">
        <v>344.40350735</v>
      </c>
      <c r="J54" s="20" t="n">
        <v>6.38180119</v>
      </c>
      <c r="K54" s="18" t="n">
        <v>339.93791646</v>
      </c>
      <c r="L54" s="20" t="n">
        <v>7.21247853</v>
      </c>
      <c r="M54" s="18" t="n">
        <v>399.26165417</v>
      </c>
      <c r="N54" s="20" t="n">
        <v>15.34367589</v>
      </c>
      <c r="O54" s="18" t="s">
        <v>404</v>
      </c>
      <c r="P54" s="20" t="s">
        <v>404</v>
      </c>
      <c r="Q54" s="18" t="s">
        <v>404</v>
      </c>
      <c r="R54" s="20" t="s">
        <v>404</v>
      </c>
      <c r="S54" s="18" t="s">
        <v>404</v>
      </c>
      <c r="T54" s="20" t="s">
        <v>404</v>
      </c>
      <c r="U54" s="18" t="s">
        <v>404</v>
      </c>
      <c r="V54" s="20" t="s">
        <v>404</v>
      </c>
      <c r="W54" s="18" t="n">
        <v>308.56249373</v>
      </c>
      <c r="X54" s="20" t="n">
        <v>7.66495742</v>
      </c>
    </row>
    <row r="55" spans="1:24">
      <c r="A55" s="15" t="s">
        <v>452</v>
      </c>
      <c r="B55" s="17" t="n">
        <v>5316</v>
      </c>
      <c r="C55" s="18">
        <f>(43.0/B55*100)</f>
        <v/>
      </c>
      <c r="D55" s="19" t="n">
        <v>5273</v>
      </c>
      <c r="E55" s="18" t="n">
        <v>386.59056077</v>
      </c>
      <c r="F55" s="20" t="n">
        <v>4.09817631</v>
      </c>
      <c r="G55" s="18" t="n">
        <v>399.02167169</v>
      </c>
      <c r="H55" s="20" t="n">
        <v>9.0631948</v>
      </c>
      <c r="I55" s="18" t="n">
        <v>406.89285244</v>
      </c>
      <c r="J55" s="20" t="n">
        <v>7.27302334</v>
      </c>
      <c r="K55" s="18" t="n">
        <v>413.25866982</v>
      </c>
      <c r="L55" s="20" t="n">
        <v>8.581167929999999</v>
      </c>
      <c r="M55" s="18" t="n">
        <v>448.48126492</v>
      </c>
      <c r="N55" s="20" t="n">
        <v>5.34771893</v>
      </c>
      <c r="O55" s="18" t="s">
        <v>404</v>
      </c>
      <c r="P55" s="20" t="s">
        <v>404</v>
      </c>
      <c r="Q55" s="18" t="s">
        <v>404</v>
      </c>
      <c r="R55" s="20" t="s">
        <v>404</v>
      </c>
      <c r="S55" s="18" t="s">
        <v>404</v>
      </c>
      <c r="T55" s="20" t="s">
        <v>404</v>
      </c>
      <c r="U55" s="18" t="s">
        <v>404</v>
      </c>
      <c r="V55" s="20" t="s">
        <v>404</v>
      </c>
      <c r="W55" s="18" t="n">
        <v>431.46268606</v>
      </c>
      <c r="X55" s="20" t="n">
        <v>16.35060181</v>
      </c>
    </row>
    <row r="56" spans="1:24">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523.27744776</v>
      </c>
      <c r="N56" s="20" t="n">
        <v>2.54722797</v>
      </c>
      <c r="O56" s="18" t="s">
        <v>404</v>
      </c>
      <c r="P56" s="20" t="s">
        <v>404</v>
      </c>
      <c r="Q56" s="18" t="s">
        <v>404</v>
      </c>
      <c r="R56" s="20" t="s">
        <v>404</v>
      </c>
      <c r="S56" s="18" t="s">
        <v>404</v>
      </c>
      <c r="T56" s="20" t="s">
        <v>404</v>
      </c>
      <c r="U56" s="18" t="s">
        <v>404</v>
      </c>
      <c r="V56" s="20" t="s">
        <v>404</v>
      </c>
      <c r="W56" s="18" t="s">
        <v>404</v>
      </c>
      <c r="X56" s="20" t="s">
        <v>404</v>
      </c>
    </row>
    <row r="57" spans="1:24">
      <c r="A57" s="15" t="s">
        <v>454</v>
      </c>
      <c r="B57" s="17" t="n">
        <v>6513</v>
      </c>
      <c r="C57" s="18">
        <f>(0.0/B57*100)</f>
        <v/>
      </c>
      <c r="D57" s="19" t="n">
        <v>6513</v>
      </c>
      <c r="E57" s="18" t="n">
        <v>378.81081229</v>
      </c>
      <c r="F57" s="20" t="n">
        <v>4.49805358</v>
      </c>
      <c r="G57" s="18" t="n">
        <v>404.98770833</v>
      </c>
      <c r="H57" s="20" t="n">
        <v>3.62698753</v>
      </c>
      <c r="I57" s="18" t="n">
        <v>415.85720103</v>
      </c>
      <c r="J57" s="20" t="n">
        <v>11.05903112</v>
      </c>
      <c r="K57" s="18" t="n">
        <v>431.14657246</v>
      </c>
      <c r="L57" s="20" t="n">
        <v>17.64443659</v>
      </c>
      <c r="M57" s="18" t="n">
        <v>444.04882737</v>
      </c>
      <c r="N57" s="20" t="n">
        <v>13.1467478</v>
      </c>
      <c r="O57" s="18" t="s">
        <v>404</v>
      </c>
      <c r="P57" s="20" t="s">
        <v>404</v>
      </c>
      <c r="Q57" s="18" t="s">
        <v>404</v>
      </c>
      <c r="R57" s="20" t="s">
        <v>404</v>
      </c>
      <c r="S57" s="18" t="s">
        <v>404</v>
      </c>
      <c r="T57" s="20" t="s">
        <v>404</v>
      </c>
      <c r="U57" s="18" t="s">
        <v>404</v>
      </c>
      <c r="V57" s="20" t="s">
        <v>404</v>
      </c>
      <c r="W57" s="18" t="n">
        <v>374.05884068</v>
      </c>
      <c r="X57" s="20" t="n">
        <v>11.34358213</v>
      </c>
    </row>
    <row r="58" spans="1:24">
      <c r="A58" s="15" t="s">
        <v>455</v>
      </c>
      <c r="B58" s="17" t="n">
        <v>7267</v>
      </c>
      <c r="C58" s="18">
        <f>(0.0/B58*100)</f>
        <v/>
      </c>
      <c r="D58" s="19" t="n">
        <v>7267</v>
      </c>
      <c r="E58" s="18" t="n">
        <v>387.729092</v>
      </c>
      <c r="F58" s="20" t="n">
        <v>6.79963802</v>
      </c>
      <c r="G58" s="18" t="n">
        <v>400.9899173</v>
      </c>
      <c r="H58" s="20" t="n">
        <v>7.02893867</v>
      </c>
      <c r="I58" s="18" t="n">
        <v>413.12032762</v>
      </c>
      <c r="J58" s="20" t="n">
        <v>6.99222877</v>
      </c>
      <c r="K58" s="18" t="n">
        <v>412.88289009</v>
      </c>
      <c r="L58" s="20" t="n">
        <v>6.86209703</v>
      </c>
      <c r="M58" s="18" t="n">
        <v>429.19178142</v>
      </c>
      <c r="N58" s="20" t="n">
        <v>5.68470863</v>
      </c>
      <c r="O58" s="18" t="s">
        <v>404</v>
      </c>
      <c r="P58" s="20" t="s">
        <v>404</v>
      </c>
      <c r="Q58" s="18" t="s">
        <v>404</v>
      </c>
      <c r="R58" s="20" t="s">
        <v>404</v>
      </c>
      <c r="S58" s="18" t="s">
        <v>404</v>
      </c>
      <c r="T58" s="20" t="s">
        <v>404</v>
      </c>
      <c r="U58" s="18" t="s">
        <v>404</v>
      </c>
      <c r="V58" s="20" t="s">
        <v>404</v>
      </c>
      <c r="W58" s="18" t="n">
        <v>417.99803592</v>
      </c>
      <c r="X58" s="20" t="n">
        <v>9.822138519999999</v>
      </c>
    </row>
    <row r="59" spans="1:24">
      <c r="A59" s="15" t="s">
        <v>456</v>
      </c>
      <c r="B59" s="17" t="n">
        <v>4826</v>
      </c>
      <c r="C59" s="18">
        <f>(0.0/B59*100)</f>
        <v/>
      </c>
      <c r="D59" s="19" t="n">
        <v>4826</v>
      </c>
      <c r="E59" s="18" t="n">
        <v>355.64918751</v>
      </c>
      <c r="F59" s="20" t="n">
        <v>4.27901307</v>
      </c>
      <c r="G59" s="18" t="n">
        <v>367.25092064</v>
      </c>
      <c r="H59" s="20" t="n">
        <v>3.23660537</v>
      </c>
      <c r="I59" s="18" t="n">
        <v>380.27253219</v>
      </c>
      <c r="J59" s="20" t="n">
        <v>2.19608644</v>
      </c>
      <c r="K59" s="18" t="n">
        <v>394.72645434</v>
      </c>
      <c r="L59" s="20" t="n">
        <v>3.17961591</v>
      </c>
      <c r="M59" s="18" t="s">
        <v>404</v>
      </c>
      <c r="N59" s="20" t="s">
        <v>404</v>
      </c>
      <c r="O59" s="18" t="s">
        <v>404</v>
      </c>
      <c r="P59" s="20" t="s">
        <v>404</v>
      </c>
      <c r="Q59" s="18" t="s">
        <v>404</v>
      </c>
      <c r="R59" s="20" t="s">
        <v>404</v>
      </c>
      <c r="S59" s="18" t="s">
        <v>404</v>
      </c>
      <c r="T59" s="20" t="s">
        <v>404</v>
      </c>
      <c r="U59" s="18" t="s">
        <v>404</v>
      </c>
      <c r="V59" s="20" t="s">
        <v>404</v>
      </c>
      <c r="W59" s="18" t="n">
        <v>370.23171305</v>
      </c>
      <c r="X59" s="20" t="n">
        <v>10.2767406</v>
      </c>
    </row>
    <row r="60" spans="1:24">
      <c r="A60" s="15" t="s">
        <v>457</v>
      </c>
      <c r="B60" s="17" t="n">
        <v>4546</v>
      </c>
      <c r="C60" s="18">
        <f>(0.0/B60*100)</f>
        <v/>
      </c>
      <c r="D60" s="19" t="n">
        <v>4546</v>
      </c>
      <c r="E60" s="18" t="n">
        <v>375.13689355</v>
      </c>
      <c r="F60" s="20" t="n">
        <v>10.50450532</v>
      </c>
      <c r="G60" s="18" t="n">
        <v>368.77350993</v>
      </c>
      <c r="H60" s="20" t="n">
        <v>6.24678693</v>
      </c>
      <c r="I60" s="18" t="n">
        <v>392.43976047</v>
      </c>
      <c r="J60" s="20" t="n">
        <v>7.39559321</v>
      </c>
      <c r="K60" s="18" t="n">
        <v>408.18885758</v>
      </c>
      <c r="L60" s="20" t="n">
        <v>9.53045502</v>
      </c>
      <c r="M60" s="18" t="n">
        <v>450.76162756</v>
      </c>
      <c r="N60" s="20" t="n">
        <v>27.48347036</v>
      </c>
      <c r="O60" s="18" t="s">
        <v>404</v>
      </c>
      <c r="P60" s="20" t="s">
        <v>404</v>
      </c>
      <c r="Q60" s="18" t="s">
        <v>404</v>
      </c>
      <c r="R60" s="20" t="s">
        <v>404</v>
      </c>
      <c r="S60" s="18" t="s">
        <v>404</v>
      </c>
      <c r="T60" s="20" t="s">
        <v>404</v>
      </c>
      <c r="U60" s="18" t="s">
        <v>404</v>
      </c>
      <c r="V60" s="20" t="s">
        <v>404</v>
      </c>
      <c r="W60" s="18" t="n">
        <v>367.16684075</v>
      </c>
      <c r="X60" s="20" t="n">
        <v>19.67986055</v>
      </c>
    </row>
    <row r="61" spans="1:24">
      <c r="A61" s="15" t="s">
        <v>458</v>
      </c>
      <c r="B61" s="17" t="n">
        <v>6525</v>
      </c>
      <c r="C61" s="18">
        <f>(0.0/B61*100)</f>
        <v/>
      </c>
      <c r="D61" s="19" t="n">
        <v>6525</v>
      </c>
      <c r="E61" s="18" t="n">
        <v>443.69544451</v>
      </c>
      <c r="F61" s="20" t="n">
        <v>4.14201301</v>
      </c>
      <c r="G61" s="18" t="n">
        <v>461.71951134</v>
      </c>
      <c r="H61" s="20" t="n">
        <v>5.83229055</v>
      </c>
      <c r="I61" s="18" t="n">
        <v>478.09152052</v>
      </c>
      <c r="J61" s="20" t="n">
        <v>6.86284243</v>
      </c>
      <c r="K61" s="18" t="n">
        <v>499.31165676</v>
      </c>
      <c r="L61" s="20" t="n">
        <v>6.03897125</v>
      </c>
      <c r="M61" s="18" t="s">
        <v>404</v>
      </c>
      <c r="N61" s="20" t="s">
        <v>404</v>
      </c>
      <c r="O61" s="18" t="s">
        <v>404</v>
      </c>
      <c r="P61" s="20" t="s">
        <v>404</v>
      </c>
      <c r="Q61" s="18" t="s">
        <v>404</v>
      </c>
      <c r="R61" s="20" t="s">
        <v>404</v>
      </c>
      <c r="S61" s="18" t="s">
        <v>404</v>
      </c>
      <c r="T61" s="20" t="s">
        <v>404</v>
      </c>
      <c r="U61" s="18" t="s">
        <v>404</v>
      </c>
      <c r="V61" s="20" t="s">
        <v>404</v>
      </c>
      <c r="W61" s="18" t="s">
        <v>404</v>
      </c>
      <c r="X61" s="20" t="s">
        <v>404</v>
      </c>
    </row>
    <row r="62" spans="1:24">
      <c r="A62" s="15" t="s">
        <v>459</v>
      </c>
      <c r="B62" s="17" t="n">
        <v>4476</v>
      </c>
      <c r="C62" s="18">
        <f>(0.0/B62*100)</f>
        <v/>
      </c>
      <c r="D62" s="19" t="n">
        <v>4476</v>
      </c>
      <c r="E62" s="18" t="n">
        <v>422.2813375</v>
      </c>
      <c r="F62" s="20" t="n">
        <v>24.43065676</v>
      </c>
      <c r="G62" s="18" t="s">
        <v>404</v>
      </c>
      <c r="H62" s="20" t="s">
        <v>404</v>
      </c>
      <c r="I62" s="18" t="n">
        <v>442.99788333</v>
      </c>
      <c r="J62" s="20" t="n">
        <v>22.0393245</v>
      </c>
      <c r="K62" s="18" t="n">
        <v>528.96786776</v>
      </c>
      <c r="L62" s="20" t="n">
        <v>1.0550822</v>
      </c>
      <c r="M62" s="18" t="s">
        <v>404</v>
      </c>
      <c r="N62" s="20" t="s">
        <v>404</v>
      </c>
      <c r="O62" s="18" t="s">
        <v>404</v>
      </c>
      <c r="P62" s="20" t="s">
        <v>404</v>
      </c>
      <c r="Q62" s="18" t="s">
        <v>404</v>
      </c>
      <c r="R62" s="20" t="s">
        <v>404</v>
      </c>
      <c r="S62" s="18" t="s">
        <v>404</v>
      </c>
      <c r="T62" s="20" t="s">
        <v>404</v>
      </c>
      <c r="U62" s="18" t="s">
        <v>404</v>
      </c>
      <c r="V62" s="20" t="s">
        <v>404</v>
      </c>
      <c r="W62" s="18" t="s">
        <v>404</v>
      </c>
      <c r="X62" s="20" t="s">
        <v>404</v>
      </c>
    </row>
    <row r="63" spans="1:24">
      <c r="A63" s="15" t="s">
        <v>460</v>
      </c>
      <c r="B63" s="17" t="n">
        <v>5324</v>
      </c>
      <c r="C63" s="18">
        <f>(0.0/B63*100)</f>
        <v/>
      </c>
      <c r="D63" s="19" t="n">
        <v>5324</v>
      </c>
      <c r="E63" s="18" t="n">
        <v>320.47413078</v>
      </c>
      <c r="F63" s="20" t="n">
        <v>7.59454318</v>
      </c>
      <c r="G63" s="18" t="n">
        <v>380.63908418</v>
      </c>
      <c r="H63" s="20" t="n">
        <v>3.66385145</v>
      </c>
      <c r="I63" s="18" t="n">
        <v>381.32080938</v>
      </c>
      <c r="J63" s="20" t="n">
        <v>1.98897571</v>
      </c>
      <c r="K63" s="18" t="n">
        <v>383.09561017</v>
      </c>
      <c r="L63" s="20" t="n">
        <v>1.88848694</v>
      </c>
      <c r="M63" s="18" t="n">
        <v>379.11551294</v>
      </c>
      <c r="N63" s="20" t="n">
        <v>67.02323946</v>
      </c>
      <c r="O63" s="18" t="s">
        <v>404</v>
      </c>
      <c r="P63" s="20" t="s">
        <v>404</v>
      </c>
      <c r="Q63" s="18" t="s">
        <v>404</v>
      </c>
      <c r="R63" s="20" t="s">
        <v>404</v>
      </c>
      <c r="S63" s="18" t="s">
        <v>404</v>
      </c>
      <c r="T63" s="20" t="s">
        <v>404</v>
      </c>
      <c r="U63" s="18" t="s">
        <v>404</v>
      </c>
      <c r="V63" s="20" t="s">
        <v>404</v>
      </c>
      <c r="W63" s="18" t="n">
        <v>423.80755905</v>
      </c>
      <c r="X63" s="20" t="n">
        <v>4.5178534</v>
      </c>
    </row>
    <row r="64" spans="1:24">
      <c r="A64" s="15" t="s">
        <v>461</v>
      </c>
      <c r="B64" s="17" t="n">
        <v>3634</v>
      </c>
      <c r="C64" s="18">
        <f>(27.0/B64*100)</f>
        <v/>
      </c>
      <c r="D64" s="19" t="n">
        <v>3607</v>
      </c>
      <c r="E64" s="18" t="n">
        <v>457.44203569</v>
      </c>
      <c r="F64" s="20" t="n">
        <v>4.14264741</v>
      </c>
      <c r="G64" s="18" t="n">
        <v>471.8389061</v>
      </c>
      <c r="H64" s="20" t="n">
        <v>2.1768183</v>
      </c>
      <c r="I64" s="18" t="n">
        <v>455.52708101</v>
      </c>
      <c r="J64" s="20" t="n">
        <v>3.29218386</v>
      </c>
      <c r="K64" s="18" t="s">
        <v>404</v>
      </c>
      <c r="L64" s="20" t="s">
        <v>404</v>
      </c>
      <c r="M64" s="18" t="s">
        <v>404</v>
      </c>
      <c r="N64" s="20" t="s">
        <v>404</v>
      </c>
      <c r="O64" s="18" t="s">
        <v>404</v>
      </c>
      <c r="P64" s="20" t="s">
        <v>404</v>
      </c>
      <c r="Q64" s="18" t="s">
        <v>404</v>
      </c>
      <c r="R64" s="20" t="s">
        <v>404</v>
      </c>
      <c r="S64" s="18" t="s">
        <v>404</v>
      </c>
      <c r="T64" s="20" t="s">
        <v>404</v>
      </c>
      <c r="U64" s="18" t="s">
        <v>404</v>
      </c>
      <c r="V64" s="20" t="s">
        <v>404</v>
      </c>
      <c r="W64" s="18" t="n">
        <v>372.5776</v>
      </c>
      <c r="X64" s="20" t="n">
        <v>20.81094089</v>
      </c>
    </row>
    <row r="65" spans="1:24">
      <c r="A65" s="15" t="s">
        <v>462</v>
      </c>
      <c r="B65" s="17" t="n">
        <v>5325</v>
      </c>
      <c r="C65" s="18">
        <f>(0.0/B65*100)</f>
        <v/>
      </c>
      <c r="D65" s="19" t="n">
        <v>5325</v>
      </c>
      <c r="E65" s="18" t="n">
        <v>409.66648177</v>
      </c>
      <c r="F65" s="20" t="n">
        <v>2.52764547</v>
      </c>
      <c r="G65" s="18" t="n">
        <v>433.13911366</v>
      </c>
      <c r="H65" s="20" t="n">
        <v>6.38289849</v>
      </c>
      <c r="I65" s="18" t="n">
        <v>447.17115091</v>
      </c>
      <c r="J65" s="20" t="n">
        <v>8.877314910000001</v>
      </c>
      <c r="K65" s="18" t="n">
        <v>463.70072954</v>
      </c>
      <c r="L65" s="20" t="n">
        <v>5.93491529</v>
      </c>
      <c r="M65" s="18" t="s">
        <v>404</v>
      </c>
      <c r="N65" s="20" t="s">
        <v>404</v>
      </c>
      <c r="O65" s="18" t="s">
        <v>404</v>
      </c>
      <c r="P65" s="20" t="s">
        <v>404</v>
      </c>
      <c r="Q65" s="18" t="s">
        <v>404</v>
      </c>
      <c r="R65" s="20" t="s">
        <v>404</v>
      </c>
      <c r="S65" s="18" t="s">
        <v>404</v>
      </c>
      <c r="T65" s="20" t="s">
        <v>404</v>
      </c>
      <c r="U65" s="18" t="s">
        <v>404</v>
      </c>
      <c r="V65" s="20" t="s">
        <v>404</v>
      </c>
      <c r="W65" s="18" t="n">
        <v>395.58265877</v>
      </c>
      <c r="X65" s="20" t="n">
        <v>10.07940353</v>
      </c>
    </row>
    <row r="66" spans="1:24">
      <c r="A66" s="15" t="s">
        <v>463</v>
      </c>
      <c r="B66" s="17" t="n">
        <v>5665</v>
      </c>
      <c r="C66" s="18">
        <f>(0.0/B66*100)</f>
        <v/>
      </c>
      <c r="D66" s="19" t="n">
        <v>5665</v>
      </c>
      <c r="E66" s="18" t="n">
        <v>375.69402345</v>
      </c>
      <c r="F66" s="20" t="n">
        <v>12.83850928</v>
      </c>
      <c r="G66" s="18" t="n">
        <v>405.57379243</v>
      </c>
      <c r="H66" s="20" t="n">
        <v>3.14899706</v>
      </c>
      <c r="I66" s="18" t="n">
        <v>408.55289579</v>
      </c>
      <c r="J66" s="20" t="n">
        <v>1.43675275</v>
      </c>
      <c r="K66" s="18" t="n">
        <v>418.95104506</v>
      </c>
      <c r="L66" s="20" t="n">
        <v>2.14677006</v>
      </c>
      <c r="M66" s="18" t="s">
        <v>404</v>
      </c>
      <c r="N66" s="20" t="s">
        <v>404</v>
      </c>
      <c r="O66" s="18" t="s">
        <v>404</v>
      </c>
      <c r="P66" s="20" t="s">
        <v>404</v>
      </c>
      <c r="Q66" s="18" t="s">
        <v>404</v>
      </c>
      <c r="R66" s="20" t="s">
        <v>404</v>
      </c>
      <c r="S66" s="18" t="s">
        <v>404</v>
      </c>
      <c r="T66" s="20" t="s">
        <v>404</v>
      </c>
      <c r="U66" s="18" t="s">
        <v>404</v>
      </c>
      <c r="V66" s="20" t="s">
        <v>404</v>
      </c>
      <c r="W66" s="18" t="s">
        <v>404</v>
      </c>
      <c r="X66" s="20" t="s">
        <v>404</v>
      </c>
    </row>
    <row r="67" spans="1:24">
      <c r="A67" s="15" t="s">
        <v>464</v>
      </c>
      <c r="B67" s="17" t="n">
        <v>6971</v>
      </c>
      <c r="C67" s="18">
        <f>(0.0/B67*100)</f>
        <v/>
      </c>
      <c r="D67" s="19" t="n">
        <v>6971</v>
      </c>
      <c r="E67" s="18" t="n">
        <v>361.33657789</v>
      </c>
      <c r="F67" s="20" t="n">
        <v>5.34377562</v>
      </c>
      <c r="G67" s="18" t="n">
        <v>397.89968814</v>
      </c>
      <c r="H67" s="20" t="n">
        <v>5.81092601</v>
      </c>
      <c r="I67" s="18" t="n">
        <v>412.30276527</v>
      </c>
      <c r="J67" s="20" t="n">
        <v>4.3332432</v>
      </c>
      <c r="K67" s="18" t="n">
        <v>427.15268498</v>
      </c>
      <c r="L67" s="20" t="n">
        <v>8.722766010000001</v>
      </c>
      <c r="M67" s="18" t="n">
        <v>406.82653263</v>
      </c>
      <c r="N67" s="20" t="n">
        <v>13.7213125</v>
      </c>
      <c r="O67" s="18" t="s">
        <v>404</v>
      </c>
      <c r="P67" s="20" t="s">
        <v>404</v>
      </c>
      <c r="Q67" s="18" t="s">
        <v>404</v>
      </c>
      <c r="R67" s="20" t="s">
        <v>404</v>
      </c>
      <c r="S67" s="18" t="s">
        <v>404</v>
      </c>
      <c r="T67" s="20" t="s">
        <v>404</v>
      </c>
      <c r="U67" s="18" t="s">
        <v>404</v>
      </c>
      <c r="V67" s="20" t="s">
        <v>404</v>
      </c>
      <c r="W67" s="18" t="n">
        <v>402.65135388</v>
      </c>
      <c r="X67" s="20" t="n">
        <v>11.06434396</v>
      </c>
    </row>
    <row r="68" spans="1:24">
      <c r="A68" s="15" t="s">
        <v>465</v>
      </c>
      <c r="B68" s="17" t="n">
        <v>12083</v>
      </c>
      <c r="C68" s="18">
        <f>(0.0/B68*100)</f>
        <v/>
      </c>
      <c r="D68" s="19" t="n">
        <v>12083</v>
      </c>
      <c r="E68" s="18" t="n">
        <v>390.66710679</v>
      </c>
      <c r="F68" s="20" t="n">
        <v>4.29765403</v>
      </c>
      <c r="G68" s="18" t="n">
        <v>391.03016199</v>
      </c>
      <c r="H68" s="20" t="n">
        <v>1.89587432</v>
      </c>
      <c r="I68" s="18" t="n">
        <v>404.80311772</v>
      </c>
      <c r="J68" s="20" t="n">
        <v>1.59569825</v>
      </c>
      <c r="K68" s="18" t="n">
        <v>437.59481511</v>
      </c>
      <c r="L68" s="20" t="n">
        <v>1.58316822</v>
      </c>
      <c r="M68" s="18" t="n">
        <v>437.52883982</v>
      </c>
      <c r="N68" s="20" t="n">
        <v>1.91758373</v>
      </c>
      <c r="O68" s="18" t="s">
        <v>404</v>
      </c>
      <c r="P68" s="20" t="s">
        <v>404</v>
      </c>
      <c r="Q68" s="18" t="s">
        <v>404</v>
      </c>
      <c r="R68" s="20" t="s">
        <v>404</v>
      </c>
      <c r="S68" s="18" t="s">
        <v>404</v>
      </c>
      <c r="T68" s="20" t="s">
        <v>404</v>
      </c>
      <c r="U68" s="18" t="s">
        <v>404</v>
      </c>
      <c r="V68" s="20" t="s">
        <v>404</v>
      </c>
      <c r="W68" s="18" t="s">
        <v>404</v>
      </c>
      <c r="X68" s="20" t="s">
        <v>404</v>
      </c>
    </row>
    <row r="69" spans="1:24">
      <c r="A69" s="15" t="s">
        <v>466</v>
      </c>
      <c r="B69" s="17" t="n">
        <v>4876</v>
      </c>
      <c r="C69" s="18">
        <f>(0.0/B69*100)</f>
        <v/>
      </c>
      <c r="D69" s="19" t="n">
        <v>4876</v>
      </c>
      <c r="E69" s="18" t="n">
        <v>396.76256382</v>
      </c>
      <c r="F69" s="20" t="n">
        <v>7.04556577</v>
      </c>
      <c r="G69" s="18" t="n">
        <v>413.30189657</v>
      </c>
      <c r="H69" s="20" t="n">
        <v>6.9634681</v>
      </c>
      <c r="I69" s="18" t="n">
        <v>437.50333641</v>
      </c>
      <c r="J69" s="20" t="n">
        <v>4.90168362</v>
      </c>
      <c r="K69" s="18" t="n">
        <v>461.94885335</v>
      </c>
      <c r="L69" s="20" t="n">
        <v>7.40164707</v>
      </c>
      <c r="M69" s="18" t="n">
        <v>453.04445688</v>
      </c>
      <c r="N69" s="20" t="n">
        <v>18.68339751</v>
      </c>
      <c r="O69" s="18" t="s">
        <v>404</v>
      </c>
      <c r="P69" s="20" t="s">
        <v>404</v>
      </c>
      <c r="Q69" s="18" t="s">
        <v>404</v>
      </c>
      <c r="R69" s="20" t="s">
        <v>404</v>
      </c>
      <c r="S69" s="18" t="s">
        <v>404</v>
      </c>
      <c r="T69" s="20" t="s">
        <v>404</v>
      </c>
      <c r="U69" s="18" t="s">
        <v>404</v>
      </c>
      <c r="V69" s="20" t="s">
        <v>404</v>
      </c>
      <c r="W69" s="18" t="s">
        <v>404</v>
      </c>
      <c r="X69" s="20" t="s">
        <v>404</v>
      </c>
    </row>
    <row r="70" spans="1:24">
      <c r="A70" s="15" t="s">
        <v>467</v>
      </c>
      <c r="B70" s="17" t="n">
        <v>6036</v>
      </c>
      <c r="C70" s="18">
        <f>(0.0/B70*100)</f>
        <v/>
      </c>
      <c r="D70" s="19" t="n">
        <v>6036</v>
      </c>
      <c r="E70" s="18" t="n">
        <v>461.67362009</v>
      </c>
      <c r="F70" s="20" t="n">
        <v>7.7030045</v>
      </c>
      <c r="G70" s="18" t="n">
        <v>476.58206056</v>
      </c>
      <c r="H70" s="20" t="n">
        <v>6.95295396</v>
      </c>
      <c r="I70" s="18" t="n">
        <v>472.96526916</v>
      </c>
      <c r="J70" s="20" t="n">
        <v>6.4817977</v>
      </c>
      <c r="K70" s="18" t="n">
        <v>498.02018869</v>
      </c>
      <c r="L70" s="20" t="n">
        <v>6.1089889</v>
      </c>
      <c r="M70" s="18" t="n">
        <v>507.48847045</v>
      </c>
      <c r="N70" s="20" t="n">
        <v>4.56392037</v>
      </c>
      <c r="O70" s="18" t="s">
        <v>404</v>
      </c>
      <c r="P70" s="20" t="s">
        <v>404</v>
      </c>
      <c r="Q70" s="18" t="s">
        <v>404</v>
      </c>
      <c r="R70" s="20" t="s">
        <v>404</v>
      </c>
      <c r="S70" s="18" t="s">
        <v>404</v>
      </c>
      <c r="T70" s="20" t="s">
        <v>404</v>
      </c>
      <c r="U70" s="18" t="s">
        <v>404</v>
      </c>
      <c r="V70" s="20" t="s">
        <v>404</v>
      </c>
      <c r="W70" s="18" t="n">
        <v>465.78045714</v>
      </c>
      <c r="X70" s="20" t="n">
        <v>14.98967057</v>
      </c>
    </row>
    <row r="71" spans="1:24">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556.19429224</v>
      </c>
      <c r="N71" s="20" t="n">
        <v>1.33848283</v>
      </c>
      <c r="O71" s="18" t="s">
        <v>404</v>
      </c>
      <c r="P71" s="20" t="s">
        <v>404</v>
      </c>
      <c r="Q71" s="18" t="s">
        <v>404</v>
      </c>
      <c r="R71" s="20" t="s">
        <v>404</v>
      </c>
      <c r="S71" s="18" t="s">
        <v>404</v>
      </c>
      <c r="T71" s="20" t="s">
        <v>404</v>
      </c>
      <c r="U71" s="18" t="s">
        <v>404</v>
      </c>
      <c r="V71" s="20" t="s">
        <v>404</v>
      </c>
      <c r="W71" s="18" t="n">
        <v>551.61472381</v>
      </c>
      <c r="X71" s="20" t="n">
        <v>3.19848785</v>
      </c>
    </row>
    <row r="72" spans="1:24">
      <c r="A72" s="15" t="s">
        <v>469</v>
      </c>
      <c r="B72" s="17" t="n">
        <v>7708</v>
      </c>
      <c r="C72" s="18">
        <f>(0.0/B72*100)</f>
        <v/>
      </c>
      <c r="D72" s="19" t="n">
        <v>7708</v>
      </c>
      <c r="E72" s="18" t="n">
        <v>489.49604706</v>
      </c>
      <c r="F72" s="20" t="n">
        <v>17.96392244</v>
      </c>
      <c r="G72" s="18" t="n">
        <v>477.58139691</v>
      </c>
      <c r="H72" s="20" t="n">
        <v>8.60464603</v>
      </c>
      <c r="I72" s="18" t="n">
        <v>502.93569493</v>
      </c>
      <c r="J72" s="20" t="n">
        <v>5.47193343</v>
      </c>
      <c r="K72" s="18" t="n">
        <v>542.91392404</v>
      </c>
      <c r="L72" s="20" t="n">
        <v>7.85079299</v>
      </c>
      <c r="M72" s="18" t="n">
        <v>564.87599096</v>
      </c>
      <c r="N72" s="20" t="n">
        <v>6.56284966</v>
      </c>
      <c r="O72" s="18" t="s">
        <v>404</v>
      </c>
      <c r="P72" s="20" t="s">
        <v>404</v>
      </c>
      <c r="Q72" s="18" t="s">
        <v>404</v>
      </c>
      <c r="R72" s="20" t="s">
        <v>404</v>
      </c>
      <c r="S72" s="18" t="s">
        <v>404</v>
      </c>
      <c r="T72" s="20" t="s">
        <v>404</v>
      </c>
      <c r="U72" s="18" t="s">
        <v>404</v>
      </c>
      <c r="V72" s="20" t="s">
        <v>404</v>
      </c>
      <c r="W72" s="18" t="s">
        <v>404</v>
      </c>
      <c r="X72" s="20" t="s">
        <v>404</v>
      </c>
    </row>
    <row r="73" spans="1:24">
      <c r="A73" s="15" t="s">
        <v>470</v>
      </c>
      <c r="B73" s="17" t="n">
        <v>8249</v>
      </c>
      <c r="C73" s="18">
        <f>(0.0/B73*100)</f>
        <v/>
      </c>
      <c r="D73" s="19" t="n">
        <v>8249</v>
      </c>
      <c r="E73" s="18" t="n">
        <v>388.99341468</v>
      </c>
      <c r="F73" s="20" t="n">
        <v>4.06653113</v>
      </c>
      <c r="G73" s="18" t="n">
        <v>413.10338639</v>
      </c>
      <c r="H73" s="20" t="n">
        <v>5.54168324</v>
      </c>
      <c r="I73" s="18" t="n">
        <v>427.09840277</v>
      </c>
      <c r="J73" s="20" t="n">
        <v>5.48703458</v>
      </c>
      <c r="K73" s="18" t="n">
        <v>446.01985816</v>
      </c>
      <c r="L73" s="20" t="n">
        <v>9.34068939</v>
      </c>
      <c r="M73" s="18" t="n">
        <v>463.41370286</v>
      </c>
      <c r="N73" s="20" t="n">
        <v>17.17722256</v>
      </c>
      <c r="O73" s="18" t="s">
        <v>404</v>
      </c>
      <c r="P73" s="20" t="s">
        <v>404</v>
      </c>
      <c r="Q73" s="18" t="s">
        <v>404</v>
      </c>
      <c r="R73" s="20" t="s">
        <v>404</v>
      </c>
      <c r="S73" s="18" t="s">
        <v>404</v>
      </c>
      <c r="T73" s="20" t="s">
        <v>404</v>
      </c>
      <c r="U73" s="18" t="s">
        <v>404</v>
      </c>
      <c r="V73" s="20" t="s">
        <v>404</v>
      </c>
      <c r="W73" s="18" t="n">
        <v>414.34409911</v>
      </c>
      <c r="X73" s="20" t="n">
        <v>17.84285513</v>
      </c>
    </row>
    <row r="74" spans="1:24">
      <c r="A74" s="15" t="s">
        <v>471</v>
      </c>
      <c r="B74" s="17" t="n">
        <v>4692</v>
      </c>
      <c r="C74" s="18">
        <f>(484.0/B74*100)</f>
        <v/>
      </c>
      <c r="D74" s="19" t="n">
        <v>4208</v>
      </c>
      <c r="E74" s="18" t="n">
        <v>385.00888196</v>
      </c>
      <c r="F74" s="20" t="n">
        <v>2.57198476</v>
      </c>
      <c r="G74" s="18" t="n">
        <v>417.35212555</v>
      </c>
      <c r="H74" s="20" t="n">
        <v>1.87299348</v>
      </c>
      <c r="I74" s="18" t="n">
        <v>450.19296269</v>
      </c>
      <c r="J74" s="20" t="n">
        <v>2.60429717</v>
      </c>
      <c r="K74" s="18" t="s">
        <v>404</v>
      </c>
      <c r="L74" s="20" t="s">
        <v>404</v>
      </c>
      <c r="M74" s="18" t="s">
        <v>404</v>
      </c>
      <c r="N74" s="20" t="s">
        <v>404</v>
      </c>
      <c r="O74" s="18" t="s">
        <v>404</v>
      </c>
      <c r="P74" s="20" t="s">
        <v>404</v>
      </c>
      <c r="Q74" s="18" t="s">
        <v>404</v>
      </c>
      <c r="R74" s="20" t="s">
        <v>404</v>
      </c>
      <c r="S74" s="18" t="s">
        <v>404</v>
      </c>
      <c r="T74" s="20" t="s">
        <v>404</v>
      </c>
      <c r="U74" s="18" t="s">
        <v>404</v>
      </c>
      <c r="V74" s="20" t="s">
        <v>404</v>
      </c>
      <c r="W74" s="18" t="n">
        <v>388.62133115</v>
      </c>
      <c r="X74" s="20" t="n">
        <v>10.87665546</v>
      </c>
    </row>
    <row r="75" spans="1:24">
      <c r="A75" s="15" t="s">
        <v>472</v>
      </c>
      <c r="B75" s="17" t="n">
        <v>5375</v>
      </c>
      <c r="C75" s="18">
        <f>(483.0/B75*100)</f>
        <v/>
      </c>
      <c r="D75" s="19" t="n">
        <v>4892</v>
      </c>
      <c r="E75" s="18" t="n">
        <v>346.93000216</v>
      </c>
      <c r="F75" s="20" t="n">
        <v>8.49555091</v>
      </c>
      <c r="G75" s="18" t="n">
        <v>372.87872208</v>
      </c>
      <c r="H75" s="20" t="n">
        <v>5.2142465</v>
      </c>
      <c r="I75" s="18" t="n">
        <v>384.65590866</v>
      </c>
      <c r="J75" s="20" t="n">
        <v>4.08860793</v>
      </c>
      <c r="K75" s="18" t="n">
        <v>408.42307337</v>
      </c>
      <c r="L75" s="20" t="n">
        <v>7.57409756</v>
      </c>
      <c r="M75" s="18" t="n">
        <v>389.15085376</v>
      </c>
      <c r="N75" s="20" t="n">
        <v>20.04627339</v>
      </c>
      <c r="O75" s="18" t="s">
        <v>404</v>
      </c>
      <c r="P75" s="20" t="s">
        <v>404</v>
      </c>
      <c r="Q75" s="18" t="s">
        <v>404</v>
      </c>
      <c r="R75" s="20" t="s">
        <v>404</v>
      </c>
      <c r="S75" s="18" t="s">
        <v>404</v>
      </c>
      <c r="T75" s="20" t="s">
        <v>404</v>
      </c>
      <c r="U75" s="18" t="s">
        <v>404</v>
      </c>
      <c r="V75" s="20" t="s">
        <v>404</v>
      </c>
      <c r="W75" s="18" t="n">
        <v>400.82271291</v>
      </c>
      <c r="X75" s="20" t="n">
        <v>13.37060543</v>
      </c>
    </row>
    <row r="76" spans="1:24">
      <c r="A76" s="15" t="s">
        <v>473</v>
      </c>
      <c r="B76" s="17" t="n">
        <v>14167</v>
      </c>
      <c r="C76" s="18">
        <f>(1400.0/B76*100)</f>
        <v/>
      </c>
      <c r="D76" s="19" t="n">
        <v>12767</v>
      </c>
      <c r="E76" s="18" t="n">
        <v>392.02680656</v>
      </c>
      <c r="F76" s="20" t="n">
        <v>10.80074986</v>
      </c>
      <c r="G76" s="18" t="n">
        <v>400.82304855</v>
      </c>
      <c r="H76" s="20" t="n">
        <v>7.20362028</v>
      </c>
      <c r="I76" s="18" t="n">
        <v>419.19704811</v>
      </c>
      <c r="J76" s="20" t="n">
        <v>10.28360823</v>
      </c>
      <c r="K76" s="18" t="n">
        <v>431.14540045</v>
      </c>
      <c r="L76" s="20" t="n">
        <v>5.66550565</v>
      </c>
      <c r="M76" s="18" t="n">
        <v>481.36561954</v>
      </c>
      <c r="N76" s="20" t="n">
        <v>4.33395672</v>
      </c>
      <c r="O76" s="18" t="s">
        <v>404</v>
      </c>
      <c r="P76" s="20" t="s">
        <v>404</v>
      </c>
      <c r="Q76" s="18" t="s">
        <v>404</v>
      </c>
      <c r="R76" s="20" t="s">
        <v>404</v>
      </c>
      <c r="S76" s="18" t="s">
        <v>404</v>
      </c>
      <c r="T76" s="20" t="s">
        <v>404</v>
      </c>
      <c r="U76" s="18" t="s">
        <v>404</v>
      </c>
      <c r="V76" s="20" t="s">
        <v>404</v>
      </c>
      <c r="W76" s="18" t="n">
        <v>461.44640518</v>
      </c>
      <c r="X76" s="20" t="n">
        <v>10.29187246</v>
      </c>
    </row>
    <row r="77" spans="1:24">
      <c r="A77" s="15" t="s">
        <v>474</v>
      </c>
      <c r="B77" s="17" t="n">
        <v>6062</v>
      </c>
      <c r="C77" s="18">
        <f>(0.0/B77*100)</f>
        <v/>
      </c>
      <c r="D77" s="19" t="n">
        <v>6062</v>
      </c>
      <c r="E77" s="18" t="n">
        <v>407.04412425</v>
      </c>
      <c r="F77" s="20" t="n">
        <v>6.65486722</v>
      </c>
      <c r="G77" s="18" t="n">
        <v>426.67862133</v>
      </c>
      <c r="H77" s="20" t="n">
        <v>6.0799586</v>
      </c>
      <c r="I77" s="18" t="n">
        <v>424.26390257</v>
      </c>
      <c r="J77" s="20" t="n">
        <v>4.24537085</v>
      </c>
      <c r="K77" s="18" t="n">
        <v>432.91754966</v>
      </c>
      <c r="L77" s="20" t="n">
        <v>7.83235958</v>
      </c>
      <c r="M77" s="18" t="n">
        <v>461.02997527</v>
      </c>
      <c r="N77" s="20" t="n">
        <v>6.48297107</v>
      </c>
      <c r="O77" s="18" t="s">
        <v>404</v>
      </c>
      <c r="P77" s="20" t="s">
        <v>404</v>
      </c>
      <c r="Q77" s="18" t="s">
        <v>404</v>
      </c>
      <c r="R77" s="20" t="s">
        <v>404</v>
      </c>
      <c r="S77" s="18" t="s">
        <v>404</v>
      </c>
      <c r="T77" s="20" t="s">
        <v>404</v>
      </c>
      <c r="U77" s="18" t="s">
        <v>404</v>
      </c>
      <c r="V77" s="20" t="s">
        <v>404</v>
      </c>
      <c r="W77" s="18" t="s">
        <v>404</v>
      </c>
      <c r="X77" s="20" t="s">
        <v>404</v>
      </c>
    </row>
    <row r="78" spans="1:24">
      <c r="A78" s="15" t="s">
        <v>475</v>
      </c>
      <c r="B78" s="17" t="n">
        <v>5826</v>
      </c>
      <c r="C78" s="18">
        <f>(0.0/B78*100)</f>
        <v/>
      </c>
      <c r="D78" s="19" t="n">
        <v>5826</v>
      </c>
      <c r="E78" s="18" t="n">
        <v>514.42499721</v>
      </c>
      <c r="F78" s="20" t="n">
        <v>5.30494865</v>
      </c>
      <c r="G78" s="18" t="n">
        <v>507.05807012</v>
      </c>
      <c r="H78" s="20" t="n">
        <v>6.24229569</v>
      </c>
      <c r="I78" s="18" t="n">
        <v>540.2203133199999</v>
      </c>
      <c r="J78" s="20" t="n">
        <v>11.07017173</v>
      </c>
      <c r="K78" s="18" t="n">
        <v>554.21228836</v>
      </c>
      <c r="L78" s="20" t="n">
        <v>13.16572009</v>
      </c>
      <c r="M78" s="18" t="n">
        <v>551.23210936</v>
      </c>
      <c r="N78" s="20" t="n">
        <v>10.49224542</v>
      </c>
      <c r="O78" s="18" t="s">
        <v>404</v>
      </c>
      <c r="P78" s="20" t="s">
        <v>404</v>
      </c>
      <c r="Q78" s="18" t="s">
        <v>404</v>
      </c>
      <c r="R78" s="20" t="s">
        <v>404</v>
      </c>
      <c r="S78" s="18" t="s">
        <v>404</v>
      </c>
      <c r="T78" s="20" t="s">
        <v>404</v>
      </c>
      <c r="U78" s="18" t="n">
        <v>543.92726214</v>
      </c>
      <c r="V78" s="20" t="n">
        <v>5.61670573</v>
      </c>
      <c r="W78" s="18" t="s">
        <v>404</v>
      </c>
      <c r="X78" s="20" t="s">
        <v>404</v>
      </c>
    </row>
    <row customHeight="1" ht="25" r="79" spans="1:24">
      <c r="A79" s="15" t="s">
        <v>476</v>
      </c>
      <c r="B79" s="17" t="n">
        <v>1657</v>
      </c>
      <c r="C79" s="18">
        <f>(21.0/B79*100)</f>
        <v/>
      </c>
      <c r="D79" s="19" t="n">
        <v>1636</v>
      </c>
      <c r="E79" s="18" t="s">
        <v>404</v>
      </c>
      <c r="F79" s="20" t="s">
        <v>404</v>
      </c>
      <c r="G79" s="18" t="s">
        <v>404</v>
      </c>
      <c r="H79" s="20" t="s">
        <v>404</v>
      </c>
      <c r="I79" s="18" t="n">
        <v>425.06758192</v>
      </c>
      <c r="J79" s="20" t="n">
        <v>22.79165225</v>
      </c>
      <c r="K79" s="18" t="n">
        <v>503.06108872</v>
      </c>
      <c r="L79" s="20" t="n">
        <v>14.54889644</v>
      </c>
      <c r="M79" s="18" t="n">
        <v>475.82592223</v>
      </c>
      <c r="N79" s="20" t="n">
        <v>7.20884847</v>
      </c>
      <c r="O79" s="18" t="s">
        <v>404</v>
      </c>
      <c r="P79" s="20" t="s">
        <v>404</v>
      </c>
      <c r="Q79" s="18" t="s">
        <v>404</v>
      </c>
      <c r="R79" s="20" t="s">
        <v>404</v>
      </c>
      <c r="S79" s="18" t="s">
        <v>404</v>
      </c>
      <c r="T79" s="20" t="s">
        <v>404</v>
      </c>
      <c r="U79" s="18" t="s">
        <v>404</v>
      </c>
      <c r="V79" s="20" t="s">
        <v>404</v>
      </c>
      <c r="W79" s="18" t="n">
        <v>493.64914292</v>
      </c>
      <c r="X79" s="20" t="n">
        <v>11.13206688</v>
      </c>
    </row>
    <row r="80" spans="1:24">
      <c r="A80" s="15" t="s">
        <v>477</v>
      </c>
      <c r="B80" s="17" t="n">
        <v>7841</v>
      </c>
      <c r="C80" s="18">
        <f>(0.0/B80*100)</f>
        <v/>
      </c>
      <c r="D80" s="19" t="n">
        <v>7841</v>
      </c>
      <c r="E80" s="18" t="n">
        <v>443.83899891</v>
      </c>
      <c r="F80" s="20" t="n">
        <v>7.2088187</v>
      </c>
      <c r="G80" s="18" t="n">
        <v>442.96132182</v>
      </c>
      <c r="H80" s="20" t="n">
        <v>9.86782786</v>
      </c>
      <c r="I80" s="18" t="n">
        <v>460.02361483</v>
      </c>
      <c r="J80" s="20" t="n">
        <v>7.71528303</v>
      </c>
      <c r="K80" s="18" t="n">
        <v>471.49338109</v>
      </c>
      <c r="L80" s="20" t="n">
        <v>6.19650745</v>
      </c>
      <c r="M80" s="18" t="n">
        <v>461.55845245</v>
      </c>
      <c r="N80" s="20" t="n">
        <v>10.85354632</v>
      </c>
      <c r="O80" s="18" t="s">
        <v>404</v>
      </c>
      <c r="P80" s="20" t="s">
        <v>404</v>
      </c>
      <c r="Q80" s="18" t="s">
        <v>404</v>
      </c>
      <c r="R80" s="20" t="s">
        <v>404</v>
      </c>
      <c r="S80" s="18" t="s">
        <v>404</v>
      </c>
      <c r="T80" s="20" t="s">
        <v>404</v>
      </c>
      <c r="U80" s="18" t="s">
        <v>404</v>
      </c>
      <c r="V80" s="20" t="s">
        <v>404</v>
      </c>
      <c r="W80" s="18" t="s">
        <v>404</v>
      </c>
      <c r="X80" s="20" t="s">
        <v>404</v>
      </c>
    </row>
    <row r="81" spans="1:24">
      <c r="A81" s="21" t="s">
        <v>478</v>
      </c>
      <c r="B81" s="17" t="n">
        <v>8861</v>
      </c>
      <c r="C81" s="18">
        <f>(0.0/B81*100)</f>
        <v/>
      </c>
      <c r="D81" s="19" t="n">
        <v>8861</v>
      </c>
      <c r="E81" s="18" t="n">
        <v>420.65023139</v>
      </c>
      <c r="F81" s="20" t="n">
        <v>6.88894249</v>
      </c>
      <c r="G81" s="18" t="n">
        <v>431.29867621</v>
      </c>
      <c r="H81" s="20" t="n">
        <v>4.79155956</v>
      </c>
      <c r="I81" s="18" t="n">
        <v>446.87498784</v>
      </c>
      <c r="J81" s="20" t="n">
        <v>5.75557359</v>
      </c>
      <c r="K81" s="18" t="n">
        <v>454.10118886</v>
      </c>
      <c r="L81" s="20" t="n">
        <v>5.75653597</v>
      </c>
      <c r="M81" s="18" t="n">
        <v>466.4722049</v>
      </c>
      <c r="N81" s="20" t="n">
        <v>14.57367118</v>
      </c>
      <c r="O81" s="18" t="s">
        <v>404</v>
      </c>
      <c r="P81" s="20" t="s">
        <v>404</v>
      </c>
      <c r="Q81" s="18" t="s">
        <v>404</v>
      </c>
      <c r="R81" s="20" t="s">
        <v>404</v>
      </c>
      <c r="S81" s="18" t="s">
        <v>404</v>
      </c>
      <c r="T81" s="20" t="s">
        <v>404</v>
      </c>
      <c r="U81" s="18" t="s">
        <v>404</v>
      </c>
      <c r="V81" s="20" t="s">
        <v>404</v>
      </c>
      <c r="W81" s="18" t="n">
        <v>439.06786671</v>
      </c>
      <c r="X81" s="20" t="n">
        <v>8.61585112</v>
      </c>
    </row>
    <row r="82" spans="1:24">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row>
    <row r="83" spans="1:24">
      <c r="A83" s="3" t="s">
        <v>480</v>
      </c>
    </row>
    <row r="84" spans="1:24">
      <c r="A84" s="23" t="s">
        <v>481</v>
      </c>
    </row>
    <row r="85" spans="1:24">
      <c r="A85" s="23" t="s">
        <v>482</v>
      </c>
    </row>
    <row customHeight="1" ht="30" r="86" spans="1:24">
      <c r="A86" s="23" t="s">
        <v>483</v>
      </c>
    </row>
    <row customHeight="1" ht="30" r="87" spans="1:24">
      <c r="A87" s="23" t="s">
        <v>479</v>
      </c>
    </row>
    <row customHeight="1" ht="30" r="88" spans="1:24">
      <c r="A88" s="23" t="s">
        <v>484</v>
      </c>
    </row>
    <row customHeight="1" ht="30" r="89" spans="1:24">
      <c r="A89" s="23" t="s">
        <v>485</v>
      </c>
    </row>
    <row customHeight="1" ht="30" r="90" spans="1:24">
      <c r="A90" s="23" t="s">
        <v>486</v>
      </c>
    </row>
    <row customHeight="1" ht="30" r="91" spans="1:24">
      <c r="A91" s="23" t="s">
        <v>487</v>
      </c>
    </row>
    <row customHeight="1" ht="30" r="92" spans="1:24">
      <c r="A92" s="23" t="s">
        <v>488</v>
      </c>
    </row>
    <row customHeight="1" ht="30" r="93" spans="1:24">
      <c r="A93" s="23" t="s">
        <v>489</v>
      </c>
    </row>
    <row customHeight="1" ht="30" r="94" spans="1:24">
      <c r="A94" s="23" t="s">
        <v>490</v>
      </c>
    </row>
    <row customHeight="1" ht="30" r="95" spans="1:24">
      <c r="A95" s="23" t="s">
        <v>491</v>
      </c>
    </row>
    <row customHeight="1" ht="30" r="96" spans="1:24">
      <c r="A96" s="23" t="s">
        <v>492</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AF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2">
      <c r="A1" s="4" t="s">
        <v>383</v>
      </c>
    </row>
    <row r="2" spans="1:32">
      <c r="A2" s="5" t="s">
        <v>493</v>
      </c>
    </row>
    <row customHeight="1" ht="30" r="4" spans="1:32">
      <c r="A4" s="6" t="n"/>
      <c r="B4" s="7" t="s">
        <v>385</v>
      </c>
      <c r="C4" s="7" t="s">
        <v>386</v>
      </c>
      <c r="D4" s="8" t="s">
        <v>385</v>
      </c>
      <c r="E4" s="9" t="s">
        <v>494</v>
      </c>
      <c r="F4" s="10" t="n"/>
      <c r="G4" s="9" t="s">
        <v>495</v>
      </c>
      <c r="H4" s="10" t="n"/>
      <c r="I4" s="9" t="s">
        <v>496</v>
      </c>
      <c r="J4" s="10" t="n"/>
      <c r="K4" s="9" t="s">
        <v>497</v>
      </c>
      <c r="L4" s="10" t="n"/>
      <c r="M4" s="9" t="s">
        <v>498</v>
      </c>
      <c r="N4" s="10" t="n"/>
      <c r="O4" s="9" t="s">
        <v>499</v>
      </c>
      <c r="P4" s="10" t="n"/>
      <c r="Q4" s="9" t="s">
        <v>500</v>
      </c>
      <c r="R4" s="10" t="n"/>
      <c r="S4" s="9" t="s">
        <v>501</v>
      </c>
      <c r="T4" s="10" t="n"/>
      <c r="U4" s="9" t="s">
        <v>502</v>
      </c>
      <c r="V4" s="10" t="n"/>
      <c r="W4" s="9" t="s">
        <v>392</v>
      </c>
      <c r="X4" s="10" t="n"/>
      <c r="Y4" s="9" t="s">
        <v>393</v>
      </c>
      <c r="Z4" s="10" t="n"/>
      <c r="AA4" s="9" t="s">
        <v>394</v>
      </c>
      <c r="AB4" s="10" t="n"/>
      <c r="AC4" s="9" t="s">
        <v>395</v>
      </c>
      <c r="AD4" s="10" t="n"/>
      <c r="AE4" s="9" t="s">
        <v>396</v>
      </c>
      <c r="AF4" s="10" t="n"/>
    </row>
    <row r="5" spans="1:3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c r="AA5" s="12" t="s">
        <v>400</v>
      </c>
      <c r="AB5" s="11" t="s">
        <v>401</v>
      </c>
      <c r="AC5" s="12" t="s">
        <v>400</v>
      </c>
      <c r="AD5" s="11" t="s">
        <v>401</v>
      </c>
      <c r="AE5" s="12" t="s">
        <v>400</v>
      </c>
      <c r="AF5" s="11" t="s">
        <v>401</v>
      </c>
    </row>
    <row r="6" spans="1:3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5" t="n"/>
      <c r="AE6" s="14" t="n"/>
      <c r="AF6" s="16" t="n"/>
    </row>
    <row r="7" spans="1:32">
      <c r="A7" s="15" t="s">
        <v>403</v>
      </c>
      <c r="B7" s="17" t="n">
        <v>14530</v>
      </c>
      <c r="C7" s="18">
        <f>(1135.0/B7*100)</f>
        <v/>
      </c>
      <c r="D7" s="19" t="n">
        <v>13395</v>
      </c>
      <c r="E7" s="18" t="n">
        <v>489.62784882</v>
      </c>
      <c r="F7" s="20" t="n">
        <v>16.14989939</v>
      </c>
      <c r="G7" s="18" t="n">
        <v>514.33920799</v>
      </c>
      <c r="H7" s="20" t="n">
        <v>13.0628399</v>
      </c>
      <c r="I7" s="18" t="n">
        <v>507.41315499</v>
      </c>
      <c r="J7" s="20" t="n">
        <v>3.22690421</v>
      </c>
      <c r="K7" s="18" t="n">
        <v>512.92452781</v>
      </c>
      <c r="L7" s="20" t="n">
        <v>2.85287181</v>
      </c>
      <c r="M7" s="18" t="n">
        <v>529.28583102</v>
      </c>
      <c r="N7" s="20" t="n">
        <v>8.257271080000001</v>
      </c>
      <c r="O7" s="18" t="n">
        <v>474.64087233</v>
      </c>
      <c r="P7" s="20" t="n">
        <v>16.66637196</v>
      </c>
      <c r="Q7" s="18" t="s">
        <v>404</v>
      </c>
      <c r="R7" s="20" t="s">
        <v>404</v>
      </c>
      <c r="S7" s="18" t="s">
        <v>404</v>
      </c>
      <c r="T7" s="20" t="s">
        <v>404</v>
      </c>
      <c r="U7" s="18" t="s">
        <v>404</v>
      </c>
      <c r="V7" s="20" t="s">
        <v>404</v>
      </c>
      <c r="W7" s="18" t="s">
        <v>404</v>
      </c>
      <c r="X7" s="20" t="s">
        <v>404</v>
      </c>
      <c r="Y7" s="18" t="s">
        <v>404</v>
      </c>
      <c r="Z7" s="20" t="s">
        <v>404</v>
      </c>
      <c r="AA7" s="18" t="s">
        <v>404</v>
      </c>
      <c r="AB7" s="20" t="s">
        <v>404</v>
      </c>
      <c r="AC7" s="18" t="s">
        <v>404</v>
      </c>
      <c r="AD7" s="20" t="s">
        <v>404</v>
      </c>
      <c r="AE7" s="18" t="n">
        <v>472.53960996</v>
      </c>
      <c r="AF7" s="20" t="n">
        <v>7.25830158</v>
      </c>
    </row>
    <row r="8" spans="1:32">
      <c r="A8" s="15" t="s">
        <v>405</v>
      </c>
      <c r="B8" s="17" t="n">
        <v>7007</v>
      </c>
      <c r="C8" s="18">
        <f>(0.0/B8*100)</f>
        <v/>
      </c>
      <c r="D8" s="19" t="n">
        <v>7007</v>
      </c>
      <c r="E8" s="18" t="n">
        <v>436.69877666</v>
      </c>
      <c r="F8" s="20" t="n">
        <v>9.80824694</v>
      </c>
      <c r="G8" s="18" t="n">
        <v>460.92865143</v>
      </c>
      <c r="H8" s="20" t="n">
        <v>11.68555711</v>
      </c>
      <c r="I8" s="18" t="n">
        <v>503.17343164</v>
      </c>
      <c r="J8" s="20" t="n">
        <v>5.28720089</v>
      </c>
      <c r="K8" s="18" t="n">
        <v>513.9791993600001</v>
      </c>
      <c r="L8" s="20" t="n">
        <v>7.46204929</v>
      </c>
      <c r="M8" s="18" t="n">
        <v>527.92967842</v>
      </c>
      <c r="N8" s="20" t="n">
        <v>18.27957239</v>
      </c>
      <c r="O8" s="18" t="s">
        <v>404</v>
      </c>
      <c r="P8" s="20" t="s">
        <v>404</v>
      </c>
      <c r="Q8" s="18" t="n">
        <v>426.14287355</v>
      </c>
      <c r="R8" s="20" t="n">
        <v>6.59912016</v>
      </c>
      <c r="S8" s="18" t="n">
        <v>539.45987167</v>
      </c>
      <c r="T8" s="20" t="n">
        <v>4.67376499</v>
      </c>
      <c r="U8" s="18" t="n">
        <v>467.58219545</v>
      </c>
      <c r="V8" s="20" t="n">
        <v>39.41324074</v>
      </c>
      <c r="W8" s="18" t="s">
        <v>404</v>
      </c>
      <c r="X8" s="20" t="s">
        <v>404</v>
      </c>
      <c r="Y8" s="18" t="s">
        <v>404</v>
      </c>
      <c r="Z8" s="20" t="s">
        <v>404</v>
      </c>
      <c r="AA8" s="18" t="s">
        <v>404</v>
      </c>
      <c r="AB8" s="20" t="s">
        <v>404</v>
      </c>
      <c r="AC8" s="18" t="s">
        <v>404</v>
      </c>
      <c r="AD8" s="20" t="s">
        <v>404</v>
      </c>
      <c r="AE8" s="18" t="n">
        <v>581.66068955</v>
      </c>
      <c r="AF8" s="20" t="n">
        <v>21.97311622</v>
      </c>
    </row>
    <row r="9" spans="1:32">
      <c r="A9" s="15" t="s">
        <v>406</v>
      </c>
      <c r="B9" s="17" t="n">
        <v>9651</v>
      </c>
      <c r="C9" s="18">
        <f>(200.0/B9*100)</f>
        <v/>
      </c>
      <c r="D9" s="19" t="n">
        <v>9451</v>
      </c>
      <c r="E9" s="18" t="n">
        <v>429.98611336</v>
      </c>
      <c r="F9" s="20" t="n">
        <v>9.0382579</v>
      </c>
      <c r="G9" s="18" t="n">
        <v>500.21477992</v>
      </c>
      <c r="H9" s="20" t="n">
        <v>5.19224589</v>
      </c>
      <c r="I9" s="18" t="n">
        <v>536.33748817</v>
      </c>
      <c r="J9" s="20" t="n">
        <v>5.30472156</v>
      </c>
      <c r="K9" s="18" t="n">
        <v>559.50356672</v>
      </c>
      <c r="L9" s="20" t="n">
        <v>9.694582499999999</v>
      </c>
      <c r="M9" s="18" t="s">
        <v>404</v>
      </c>
      <c r="N9" s="20" t="s">
        <v>404</v>
      </c>
      <c r="O9" s="18" t="s">
        <v>404</v>
      </c>
      <c r="P9" s="20" t="s">
        <v>404</v>
      </c>
      <c r="Q9" s="18" t="s">
        <v>404</v>
      </c>
      <c r="R9" s="20" t="s">
        <v>404</v>
      </c>
      <c r="S9" s="18" t="s">
        <v>404</v>
      </c>
      <c r="T9" s="20" t="s">
        <v>404</v>
      </c>
      <c r="U9" s="18" t="n">
        <v>486.81400998</v>
      </c>
      <c r="V9" s="20" t="n">
        <v>61.0094879</v>
      </c>
      <c r="W9" s="18" t="s">
        <v>404</v>
      </c>
      <c r="X9" s="20" t="s">
        <v>404</v>
      </c>
      <c r="Y9" s="18" t="s">
        <v>404</v>
      </c>
      <c r="Z9" s="20" t="s">
        <v>404</v>
      </c>
      <c r="AA9" s="18" t="s">
        <v>404</v>
      </c>
      <c r="AB9" s="20" t="s">
        <v>404</v>
      </c>
      <c r="AC9" s="18" t="s">
        <v>404</v>
      </c>
      <c r="AD9" s="20" t="s">
        <v>404</v>
      </c>
      <c r="AE9" s="18" t="n">
        <v>424.88412748</v>
      </c>
      <c r="AF9" s="20" t="n">
        <v>12.56649566</v>
      </c>
    </row>
    <row r="10" spans="1:32">
      <c r="A10" s="15" t="s">
        <v>407</v>
      </c>
      <c r="B10" s="17" t="n">
        <v>20058</v>
      </c>
      <c r="C10" s="18">
        <f>(2769.0/B10*100)</f>
        <v/>
      </c>
      <c r="D10" s="19" t="n">
        <v>17289</v>
      </c>
      <c r="E10" s="18" t="n">
        <v>518.94255624</v>
      </c>
      <c r="F10" s="20" t="n">
        <v>16.84003989</v>
      </c>
      <c r="G10" s="18" t="n">
        <v>515.48427105</v>
      </c>
      <c r="H10" s="20" t="n">
        <v>6.92836702</v>
      </c>
      <c r="I10" s="18" t="n">
        <v>516.89451665</v>
      </c>
      <c r="J10" s="20" t="n">
        <v>3.71315619</v>
      </c>
      <c r="K10" s="18" t="n">
        <v>534.40427677</v>
      </c>
      <c r="L10" s="20" t="n">
        <v>3.43439452</v>
      </c>
      <c r="M10" s="18" t="n">
        <v>542.06577815</v>
      </c>
      <c r="N10" s="20" t="n">
        <v>5.95361421</v>
      </c>
      <c r="O10" s="18" t="n">
        <v>561.88652891</v>
      </c>
      <c r="P10" s="20" t="n">
        <v>12.4121008</v>
      </c>
      <c r="Q10" s="18" t="s">
        <v>404</v>
      </c>
      <c r="R10" s="20" t="s">
        <v>404</v>
      </c>
      <c r="S10" s="18" t="s">
        <v>404</v>
      </c>
      <c r="T10" s="20" t="s">
        <v>404</v>
      </c>
      <c r="U10" s="18" t="n">
        <v>521.34937</v>
      </c>
      <c r="V10" s="20" t="n">
        <v>10.37693686</v>
      </c>
      <c r="W10" s="18" t="s">
        <v>404</v>
      </c>
      <c r="X10" s="20" t="s">
        <v>404</v>
      </c>
      <c r="Y10" s="18" t="s">
        <v>404</v>
      </c>
      <c r="Z10" s="20" t="s">
        <v>404</v>
      </c>
      <c r="AA10" s="18" t="s">
        <v>404</v>
      </c>
      <c r="AB10" s="20" t="s">
        <v>404</v>
      </c>
      <c r="AC10" s="18" t="s">
        <v>404</v>
      </c>
      <c r="AD10" s="20" t="s">
        <v>404</v>
      </c>
      <c r="AE10" s="18" t="n">
        <v>517.5508773400001</v>
      </c>
      <c r="AF10" s="20" t="n">
        <v>9.066694249999999</v>
      </c>
    </row>
    <row r="11" spans="1:32">
      <c r="A11" s="15" t="s">
        <v>408</v>
      </c>
      <c r="B11" s="17" t="n">
        <v>7053</v>
      </c>
      <c r="C11" s="18">
        <f>(137.0/B11*100)</f>
        <v/>
      </c>
      <c r="D11" s="19" t="n">
        <v>6916</v>
      </c>
      <c r="E11" s="18" t="n">
        <v>421.89054357</v>
      </c>
      <c r="F11" s="20" t="n">
        <v>42.5754334</v>
      </c>
      <c r="G11" s="18" t="n">
        <v>433.83955729</v>
      </c>
      <c r="H11" s="20" t="n">
        <v>19.95022049</v>
      </c>
      <c r="I11" s="18" t="n">
        <v>440.62976463</v>
      </c>
      <c r="J11" s="20" t="n">
        <v>14.34005936</v>
      </c>
      <c r="K11" s="18" t="n">
        <v>445.77639774</v>
      </c>
      <c r="L11" s="20" t="n">
        <v>8.43635828</v>
      </c>
      <c r="M11" s="18" t="n">
        <v>439.52924475</v>
      </c>
      <c r="N11" s="20" t="n">
        <v>6.58705433</v>
      </c>
      <c r="O11" s="18" t="n">
        <v>438.60103904</v>
      </c>
      <c r="P11" s="20" t="n">
        <v>5.31188094</v>
      </c>
      <c r="Q11" s="18" t="n">
        <v>480.07263883</v>
      </c>
      <c r="R11" s="20" t="n">
        <v>9.38773329</v>
      </c>
      <c r="S11" s="18" t="s">
        <v>404</v>
      </c>
      <c r="T11" s="20" t="s">
        <v>404</v>
      </c>
      <c r="U11" s="18" t="n">
        <v>504.30540912</v>
      </c>
      <c r="V11" s="20" t="n">
        <v>7.23124847</v>
      </c>
      <c r="W11" s="18" t="s">
        <v>404</v>
      </c>
      <c r="X11" s="20" t="s">
        <v>404</v>
      </c>
      <c r="Y11" s="18" t="s">
        <v>404</v>
      </c>
      <c r="Z11" s="20" t="s">
        <v>404</v>
      </c>
      <c r="AA11" s="18" t="s">
        <v>404</v>
      </c>
      <c r="AB11" s="20" t="s">
        <v>404</v>
      </c>
      <c r="AC11" s="18" t="s">
        <v>404</v>
      </c>
      <c r="AD11" s="20" t="s">
        <v>404</v>
      </c>
      <c r="AE11" s="18" t="n">
        <v>435.87106981</v>
      </c>
      <c r="AF11" s="20" t="n">
        <v>8.604912669999999</v>
      </c>
    </row>
    <row r="12" spans="1:32">
      <c r="A12" s="15" t="s">
        <v>409</v>
      </c>
      <c r="B12" s="17" t="n">
        <v>6894</v>
      </c>
      <c r="C12" s="18">
        <f>(106.0/B12*100)</f>
        <v/>
      </c>
      <c r="D12" s="19" t="n">
        <v>6788</v>
      </c>
      <c r="E12" s="18" t="n">
        <v>437.08462351</v>
      </c>
      <c r="F12" s="20" t="n">
        <v>13.8833893</v>
      </c>
      <c r="G12" s="18" t="n">
        <v>462.11328236</v>
      </c>
      <c r="H12" s="20" t="n">
        <v>5.45347534</v>
      </c>
      <c r="I12" s="18" t="n">
        <v>474.93239258</v>
      </c>
      <c r="J12" s="20" t="n">
        <v>4.01112151</v>
      </c>
      <c r="K12" s="18" t="n">
        <v>523.87111844</v>
      </c>
      <c r="L12" s="20" t="n">
        <v>6.15030076</v>
      </c>
      <c r="M12" s="18" t="n">
        <v>584.07153528</v>
      </c>
      <c r="N12" s="20" t="n">
        <v>10.26565297</v>
      </c>
      <c r="O12" s="18" t="s">
        <v>404</v>
      </c>
      <c r="P12" s="20" t="s">
        <v>404</v>
      </c>
      <c r="Q12" s="18" t="s">
        <v>404</v>
      </c>
      <c r="R12" s="20" t="s">
        <v>404</v>
      </c>
      <c r="S12" s="18" t="s">
        <v>404</v>
      </c>
      <c r="T12" s="20" t="s">
        <v>404</v>
      </c>
      <c r="U12" s="18" t="s">
        <v>404</v>
      </c>
      <c r="V12" s="20" t="s">
        <v>404</v>
      </c>
      <c r="W12" s="18" t="s">
        <v>404</v>
      </c>
      <c r="X12" s="20" t="s">
        <v>404</v>
      </c>
      <c r="Y12" s="18" t="s">
        <v>404</v>
      </c>
      <c r="Z12" s="20" t="s">
        <v>404</v>
      </c>
      <c r="AA12" s="18" t="s">
        <v>404</v>
      </c>
      <c r="AB12" s="20" t="s">
        <v>404</v>
      </c>
      <c r="AC12" s="18" t="s">
        <v>404</v>
      </c>
      <c r="AD12" s="20" t="s">
        <v>404</v>
      </c>
      <c r="AE12" s="18" t="n">
        <v>437.32519264</v>
      </c>
      <c r="AF12" s="20" t="n">
        <v>20.4333475</v>
      </c>
    </row>
    <row r="13" spans="1:32">
      <c r="A13" s="15" t="s">
        <v>410</v>
      </c>
      <c r="B13" s="17" t="n">
        <v>7161</v>
      </c>
      <c r="C13" s="18">
        <f>(1175.0/B13*100)</f>
        <v/>
      </c>
      <c r="D13" s="19" t="n">
        <v>5986</v>
      </c>
      <c r="E13" s="18" t="n">
        <v>484.08297421</v>
      </c>
      <c r="F13" s="20" t="n">
        <v>16.18215954</v>
      </c>
      <c r="G13" s="18" t="n">
        <v>499.89450946</v>
      </c>
      <c r="H13" s="20" t="n">
        <v>4.03231351</v>
      </c>
      <c r="I13" s="18" t="n">
        <v>501.9342789</v>
      </c>
      <c r="J13" s="20" t="n">
        <v>3.09451533</v>
      </c>
      <c r="K13" s="18" t="n">
        <v>518.70489938</v>
      </c>
      <c r="L13" s="20" t="n">
        <v>15.34668325</v>
      </c>
      <c r="M13" s="18" t="n">
        <v>438.59721101</v>
      </c>
      <c r="N13" s="20" t="n">
        <v>8.08841668</v>
      </c>
      <c r="O13" s="18" t="s">
        <v>404</v>
      </c>
      <c r="P13" s="20" t="s">
        <v>404</v>
      </c>
      <c r="Q13" s="18" t="s">
        <v>404</v>
      </c>
      <c r="R13" s="20" t="s">
        <v>404</v>
      </c>
      <c r="S13" s="18" t="n">
        <v>474.262542</v>
      </c>
      <c r="T13" s="20" t="n">
        <v>16.89898547</v>
      </c>
      <c r="U13" s="18" t="s">
        <v>404</v>
      </c>
      <c r="V13" s="20" t="s">
        <v>404</v>
      </c>
      <c r="W13" s="18" t="s">
        <v>404</v>
      </c>
      <c r="X13" s="20" t="s">
        <v>404</v>
      </c>
      <c r="Y13" s="18" t="s">
        <v>404</v>
      </c>
      <c r="Z13" s="20" t="s">
        <v>404</v>
      </c>
      <c r="AA13" s="18" t="s">
        <v>404</v>
      </c>
      <c r="AB13" s="20" t="s">
        <v>404</v>
      </c>
      <c r="AC13" s="18" t="s">
        <v>404</v>
      </c>
      <c r="AD13" s="20" t="s">
        <v>404</v>
      </c>
      <c r="AE13" s="18" t="n">
        <v>496.31760117</v>
      </c>
      <c r="AF13" s="20" t="n">
        <v>12.27273565</v>
      </c>
    </row>
    <row r="14" spans="1:32">
      <c r="A14" s="15" t="s">
        <v>411</v>
      </c>
      <c r="B14" s="17" t="n">
        <v>5587</v>
      </c>
      <c r="C14" s="18">
        <f>(0.0/B14*100)</f>
        <v/>
      </c>
      <c r="D14" s="19" t="n">
        <v>5587</v>
      </c>
      <c r="E14" s="18" t="n">
        <v>518.66525283</v>
      </c>
      <c r="F14" s="20" t="n">
        <v>5.83807959</v>
      </c>
      <c r="G14" s="18" t="n">
        <v>529.3992276499999</v>
      </c>
      <c r="H14" s="20" t="n">
        <v>5.5216657</v>
      </c>
      <c r="I14" s="18" t="n">
        <v>534.35799595</v>
      </c>
      <c r="J14" s="20" t="n">
        <v>3.46257079</v>
      </c>
      <c r="K14" s="18" t="n">
        <v>558.80892098</v>
      </c>
      <c r="L14" s="20" t="n">
        <v>9.37647681</v>
      </c>
      <c r="M14" s="18" t="n">
        <v>521.0154702900001</v>
      </c>
      <c r="N14" s="20" t="n">
        <v>7.81697952</v>
      </c>
      <c r="O14" s="18" t="n">
        <v>492.59712147</v>
      </c>
      <c r="P14" s="20" t="n">
        <v>26.56740101</v>
      </c>
      <c r="Q14" s="18" t="s">
        <v>404</v>
      </c>
      <c r="R14" s="20" t="s">
        <v>404</v>
      </c>
      <c r="S14" s="18" t="n">
        <v>502.82036113</v>
      </c>
      <c r="T14" s="20" t="n">
        <v>15.8249622</v>
      </c>
      <c r="U14" s="18" t="n">
        <v>553.9746123899999</v>
      </c>
      <c r="V14" s="20" t="n">
        <v>6.22887898</v>
      </c>
      <c r="W14" s="18" t="s">
        <v>404</v>
      </c>
      <c r="X14" s="20" t="s">
        <v>404</v>
      </c>
      <c r="Y14" s="18" t="s">
        <v>404</v>
      </c>
      <c r="Z14" s="20" t="s">
        <v>404</v>
      </c>
      <c r="AA14" s="18" t="s">
        <v>404</v>
      </c>
      <c r="AB14" s="20" t="s">
        <v>404</v>
      </c>
      <c r="AC14" s="18" t="s">
        <v>404</v>
      </c>
      <c r="AD14" s="20" t="s">
        <v>404</v>
      </c>
      <c r="AE14" s="18" t="n">
        <v>540.40616668</v>
      </c>
      <c r="AF14" s="20" t="n">
        <v>13.19460542</v>
      </c>
    </row>
    <row r="15" spans="1:32">
      <c r="A15" s="15" t="s">
        <v>412</v>
      </c>
      <c r="B15" s="17" t="n">
        <v>5882</v>
      </c>
      <c r="C15" s="18">
        <f>(0.0/B15*100)</f>
        <v/>
      </c>
      <c r="D15" s="19" t="n">
        <v>5882</v>
      </c>
      <c r="E15" s="18" t="n">
        <v>512.7871076500001</v>
      </c>
      <c r="F15" s="20" t="n">
        <v>11.59943307</v>
      </c>
      <c r="G15" s="18" t="n">
        <v>527.73382621</v>
      </c>
      <c r="H15" s="20" t="n">
        <v>2.90739481</v>
      </c>
      <c r="I15" s="18" t="n">
        <v>537.67740541</v>
      </c>
      <c r="J15" s="20" t="n">
        <v>4.10332738</v>
      </c>
      <c r="K15" s="18" t="n">
        <v>646.96831114</v>
      </c>
      <c r="L15" s="20" t="n">
        <v>7.33427817</v>
      </c>
      <c r="M15" s="18" t="s">
        <v>404</v>
      </c>
      <c r="N15" s="20" t="s">
        <v>404</v>
      </c>
      <c r="O15" s="18" t="s">
        <v>404</v>
      </c>
      <c r="P15" s="20" t="s">
        <v>404</v>
      </c>
      <c r="Q15" s="18" t="s">
        <v>404</v>
      </c>
      <c r="R15" s="20" t="s">
        <v>404</v>
      </c>
      <c r="S15" s="18" t="s">
        <v>404</v>
      </c>
      <c r="T15" s="20" t="s">
        <v>404</v>
      </c>
      <c r="U15" s="18" t="s">
        <v>404</v>
      </c>
      <c r="V15" s="20" t="s">
        <v>404</v>
      </c>
      <c r="W15" s="18" t="s">
        <v>404</v>
      </c>
      <c r="X15" s="20" t="s">
        <v>404</v>
      </c>
      <c r="Y15" s="18" t="s">
        <v>404</v>
      </c>
      <c r="Z15" s="20" t="s">
        <v>404</v>
      </c>
      <c r="AA15" s="18" t="s">
        <v>404</v>
      </c>
      <c r="AB15" s="20" t="s">
        <v>404</v>
      </c>
      <c r="AC15" s="18" t="s">
        <v>404</v>
      </c>
      <c r="AD15" s="20" t="s">
        <v>404</v>
      </c>
      <c r="AE15" s="18" t="n">
        <v>600.92162326</v>
      </c>
      <c r="AF15" s="20" t="n">
        <v>11.19364259</v>
      </c>
    </row>
    <row r="16" spans="1:32">
      <c r="A16" s="15" t="s">
        <v>413</v>
      </c>
      <c r="B16" s="17" t="n">
        <v>6108</v>
      </c>
      <c r="C16" s="18">
        <f>(339.0/B16*100)</f>
        <v/>
      </c>
      <c r="D16" s="19" t="n">
        <v>5769</v>
      </c>
      <c r="E16" s="18" t="n">
        <v>400.27453788</v>
      </c>
      <c r="F16" s="20" t="n">
        <v>20.481987</v>
      </c>
      <c r="G16" s="18" t="n">
        <v>426.13485392</v>
      </c>
      <c r="H16" s="20" t="n">
        <v>13.27367692</v>
      </c>
      <c r="I16" s="18" t="n">
        <v>417.58941747</v>
      </c>
      <c r="J16" s="20" t="n">
        <v>11.07932595</v>
      </c>
      <c r="K16" s="18" t="n">
        <v>463.22569264</v>
      </c>
      <c r="L16" s="20" t="n">
        <v>7.48621389</v>
      </c>
      <c r="M16" s="18" t="n">
        <v>543.71226991</v>
      </c>
      <c r="N16" s="20" t="n">
        <v>3.46912043</v>
      </c>
      <c r="O16" s="18" t="n">
        <v>569.71752093</v>
      </c>
      <c r="P16" s="20" t="n">
        <v>10.26272328</v>
      </c>
      <c r="Q16" s="18" t="s">
        <v>404</v>
      </c>
      <c r="R16" s="20" t="s">
        <v>404</v>
      </c>
      <c r="S16" s="18" t="s">
        <v>404</v>
      </c>
      <c r="T16" s="20" t="s">
        <v>404</v>
      </c>
      <c r="U16" s="18" t="n">
        <v>360.3443689</v>
      </c>
      <c r="V16" s="20" t="n">
        <v>8.50259962</v>
      </c>
      <c r="W16" s="18" t="s">
        <v>404</v>
      </c>
      <c r="X16" s="20" t="s">
        <v>404</v>
      </c>
      <c r="Y16" s="18" t="s">
        <v>404</v>
      </c>
      <c r="Z16" s="20" t="s">
        <v>404</v>
      </c>
      <c r="AA16" s="18" t="s">
        <v>404</v>
      </c>
      <c r="AB16" s="20" t="s">
        <v>404</v>
      </c>
      <c r="AC16" s="18" t="s">
        <v>404</v>
      </c>
      <c r="AD16" s="20" t="s">
        <v>404</v>
      </c>
      <c r="AE16" s="18" t="n">
        <v>486.78944026</v>
      </c>
      <c r="AF16" s="20" t="n">
        <v>17.95372163</v>
      </c>
    </row>
    <row r="17" spans="1:32">
      <c r="A17" s="15" t="s">
        <v>414</v>
      </c>
      <c r="B17" s="17" t="n">
        <v>6504</v>
      </c>
      <c r="C17" s="18">
        <f>(1325.0/B17*100)</f>
        <v/>
      </c>
      <c r="D17" s="19" t="n">
        <v>5179</v>
      </c>
      <c r="E17" s="18" t="n">
        <v>370.79595065</v>
      </c>
      <c r="F17" s="20" t="n">
        <v>13.53652865</v>
      </c>
      <c r="G17" s="18" t="n">
        <v>456.77444189</v>
      </c>
      <c r="H17" s="20" t="n">
        <v>12.42080254</v>
      </c>
      <c r="I17" s="18" t="n">
        <v>504.03459752</v>
      </c>
      <c r="J17" s="20" t="n">
        <v>7.87812277</v>
      </c>
      <c r="K17" s="18" t="n">
        <v>534.06796382</v>
      </c>
      <c r="L17" s="20" t="n">
        <v>5.24764498</v>
      </c>
      <c r="M17" s="18" t="n">
        <v>555.95623102</v>
      </c>
      <c r="N17" s="20" t="n">
        <v>9.13277706</v>
      </c>
      <c r="O17" s="18" t="n">
        <v>506.67278474</v>
      </c>
      <c r="P17" s="20" t="n">
        <v>6.90636264</v>
      </c>
      <c r="Q17" s="18" t="s">
        <v>404</v>
      </c>
      <c r="R17" s="20" t="s">
        <v>404</v>
      </c>
      <c r="S17" s="18" t="s">
        <v>404</v>
      </c>
      <c r="T17" s="20" t="s">
        <v>404</v>
      </c>
      <c r="U17" s="18" t="n">
        <v>429.50110692</v>
      </c>
      <c r="V17" s="20" t="n">
        <v>4.32088962</v>
      </c>
      <c r="W17" s="18" t="s">
        <v>404</v>
      </c>
      <c r="X17" s="20" t="s">
        <v>404</v>
      </c>
      <c r="Y17" s="18" t="s">
        <v>404</v>
      </c>
      <c r="Z17" s="20" t="s">
        <v>404</v>
      </c>
      <c r="AA17" s="18" t="s">
        <v>404</v>
      </c>
      <c r="AB17" s="20" t="s">
        <v>404</v>
      </c>
      <c r="AC17" s="18" t="s">
        <v>404</v>
      </c>
      <c r="AD17" s="20" t="s">
        <v>404</v>
      </c>
      <c r="AE17" s="18" t="n">
        <v>541.0179805</v>
      </c>
      <c r="AF17" s="20" t="n">
        <v>40.69727834</v>
      </c>
    </row>
    <row r="18" spans="1:32">
      <c r="A18" s="15" t="s">
        <v>415</v>
      </c>
      <c r="B18" s="17" t="n">
        <v>5532</v>
      </c>
      <c r="C18" s="18">
        <f>(0.0/B18*100)</f>
        <v/>
      </c>
      <c r="D18" s="19" t="n">
        <v>5532</v>
      </c>
      <c r="E18" s="18" t="n">
        <v>411.41109324</v>
      </c>
      <c r="F18" s="20" t="n">
        <v>23.67663201</v>
      </c>
      <c r="G18" s="18" t="n">
        <v>430.79764078</v>
      </c>
      <c r="H18" s="20" t="n">
        <v>11.75464421</v>
      </c>
      <c r="I18" s="18" t="n">
        <v>454.29449816</v>
      </c>
      <c r="J18" s="20" t="n">
        <v>4.77333988</v>
      </c>
      <c r="K18" s="18" t="n">
        <v>506.44930931</v>
      </c>
      <c r="L18" s="20" t="n">
        <v>9.446517679999999</v>
      </c>
      <c r="M18" s="18" t="n">
        <v>428.89528261</v>
      </c>
      <c r="N18" s="20" t="n">
        <v>6.30198339</v>
      </c>
      <c r="O18" s="18" t="s">
        <v>404</v>
      </c>
      <c r="P18" s="20" t="s">
        <v>404</v>
      </c>
      <c r="Q18" s="18" t="n">
        <v>511.90668826</v>
      </c>
      <c r="R18" s="20" t="n">
        <v>6.12821432</v>
      </c>
      <c r="S18" s="18" t="s">
        <v>404</v>
      </c>
      <c r="T18" s="20" t="s">
        <v>404</v>
      </c>
      <c r="U18" s="18" t="n">
        <v>415.05978498</v>
      </c>
      <c r="V18" s="20" t="n">
        <v>25.6442304</v>
      </c>
      <c r="W18" s="18" t="s">
        <v>404</v>
      </c>
      <c r="X18" s="20" t="s">
        <v>404</v>
      </c>
      <c r="Y18" s="18" t="s">
        <v>404</v>
      </c>
      <c r="Z18" s="20" t="s">
        <v>404</v>
      </c>
      <c r="AA18" s="18" t="s">
        <v>404</v>
      </c>
      <c r="AB18" s="20" t="s">
        <v>404</v>
      </c>
      <c r="AC18" s="18" t="s">
        <v>404</v>
      </c>
      <c r="AD18" s="20" t="s">
        <v>404</v>
      </c>
      <c r="AE18" s="18" t="n">
        <v>465.4786391</v>
      </c>
      <c r="AF18" s="20" t="n">
        <v>18.44673647</v>
      </c>
    </row>
    <row r="19" spans="1:32">
      <c r="A19" s="15" t="s">
        <v>416</v>
      </c>
      <c r="B19" s="17" t="n">
        <v>5658</v>
      </c>
      <c r="C19" s="18">
        <f>(327.0/B19*100)</f>
        <v/>
      </c>
      <c r="D19" s="19" t="n">
        <v>5331</v>
      </c>
      <c r="E19" s="18" t="n">
        <v>421.50854332</v>
      </c>
      <c r="F19" s="20" t="n">
        <v>27.34466312</v>
      </c>
      <c r="G19" s="18" t="n">
        <v>393.99448351</v>
      </c>
      <c r="H19" s="20" t="n">
        <v>10.35975087</v>
      </c>
      <c r="I19" s="18" t="n">
        <v>465.22771863</v>
      </c>
      <c r="J19" s="20" t="n">
        <v>9.74219809</v>
      </c>
      <c r="K19" s="18" t="n">
        <v>485.3158834</v>
      </c>
      <c r="L19" s="20" t="n">
        <v>6.65819541</v>
      </c>
      <c r="M19" s="18" t="n">
        <v>524.2069878900001</v>
      </c>
      <c r="N19" s="20" t="n">
        <v>7.2358663</v>
      </c>
      <c r="O19" s="18" t="n">
        <v>521.48294469</v>
      </c>
      <c r="P19" s="20" t="n">
        <v>31.22613443</v>
      </c>
      <c r="Q19" s="18" t="s">
        <v>404</v>
      </c>
      <c r="R19" s="20" t="s">
        <v>404</v>
      </c>
      <c r="S19" s="18" t="n">
        <v>448.47153987</v>
      </c>
      <c r="T19" s="20" t="n">
        <v>20.19969461</v>
      </c>
      <c r="U19" s="18" t="n">
        <v>497.50953739</v>
      </c>
      <c r="V19" s="20" t="n">
        <v>21.18858608</v>
      </c>
      <c r="W19" s="18" t="s">
        <v>404</v>
      </c>
      <c r="X19" s="20" t="s">
        <v>404</v>
      </c>
      <c r="Y19" s="18" t="s">
        <v>404</v>
      </c>
      <c r="Z19" s="20" t="s">
        <v>404</v>
      </c>
      <c r="AA19" s="18" t="s">
        <v>404</v>
      </c>
      <c r="AB19" s="20" t="s">
        <v>404</v>
      </c>
      <c r="AC19" s="18" t="s">
        <v>404</v>
      </c>
      <c r="AD19" s="20" t="s">
        <v>404</v>
      </c>
      <c r="AE19" s="18" t="n">
        <v>393.34687477</v>
      </c>
      <c r="AF19" s="20" t="n">
        <v>33.44897088</v>
      </c>
    </row>
    <row r="20" spans="1:32">
      <c r="A20" s="15" t="s">
        <v>417</v>
      </c>
      <c r="B20" s="17" t="n">
        <v>3371</v>
      </c>
      <c r="C20" s="18">
        <f>(24.0/B20*100)</f>
        <v/>
      </c>
      <c r="D20" s="19" t="n">
        <v>3347</v>
      </c>
      <c r="E20" s="18" t="n">
        <v>466.85429632</v>
      </c>
      <c r="F20" s="20" t="n">
        <v>3.64698429</v>
      </c>
      <c r="G20" s="18" t="n">
        <v>469.27610692</v>
      </c>
      <c r="H20" s="20" t="n">
        <v>2.9058093</v>
      </c>
      <c r="I20" s="18" t="n">
        <v>477.92759573</v>
      </c>
      <c r="J20" s="20" t="n">
        <v>2.50500943</v>
      </c>
      <c r="K20" s="18" t="n">
        <v>475.94675489</v>
      </c>
      <c r="L20" s="20" t="n">
        <v>7.09110324</v>
      </c>
      <c r="M20" s="18" t="s">
        <v>404</v>
      </c>
      <c r="N20" s="20" t="s">
        <v>404</v>
      </c>
      <c r="O20" s="18" t="n">
        <v>486.0040641</v>
      </c>
      <c r="P20" s="20" t="n">
        <v>14.67273257</v>
      </c>
      <c r="Q20" s="18" t="n">
        <v>462.96614435</v>
      </c>
      <c r="R20" s="20" t="n">
        <v>12.73941264</v>
      </c>
      <c r="S20" s="18" t="s">
        <v>404</v>
      </c>
      <c r="T20" s="20" t="s">
        <v>404</v>
      </c>
      <c r="U20" s="18" t="s">
        <v>404</v>
      </c>
      <c r="V20" s="20" t="s">
        <v>404</v>
      </c>
      <c r="W20" s="18" t="s">
        <v>404</v>
      </c>
      <c r="X20" s="20" t="s">
        <v>404</v>
      </c>
      <c r="Y20" s="18" t="s">
        <v>404</v>
      </c>
      <c r="Z20" s="20" t="s">
        <v>404</v>
      </c>
      <c r="AA20" s="18" t="s">
        <v>404</v>
      </c>
      <c r="AB20" s="20" t="s">
        <v>404</v>
      </c>
      <c r="AC20" s="18" t="s">
        <v>404</v>
      </c>
      <c r="AD20" s="20" t="s">
        <v>404</v>
      </c>
      <c r="AE20" s="18" t="s">
        <v>404</v>
      </c>
      <c r="AF20" s="20" t="s">
        <v>404</v>
      </c>
    </row>
    <row r="21" spans="1:32">
      <c r="A21" s="15" t="s">
        <v>418</v>
      </c>
      <c r="B21" s="17" t="n">
        <v>5741</v>
      </c>
      <c r="C21" s="18">
        <f>(0.0/B21*100)</f>
        <v/>
      </c>
      <c r="D21" s="19" t="n">
        <v>5741</v>
      </c>
      <c r="E21" s="18" t="n">
        <v>499.92987016</v>
      </c>
      <c r="F21" s="20" t="n">
        <v>16.19850728</v>
      </c>
      <c r="G21" s="18" t="n">
        <v>476.8869194</v>
      </c>
      <c r="H21" s="20" t="n">
        <v>12.86903035</v>
      </c>
      <c r="I21" s="18" t="n">
        <v>503.21920846</v>
      </c>
      <c r="J21" s="20" t="n">
        <v>4.73863891</v>
      </c>
      <c r="K21" s="18" t="n">
        <v>508.53774056</v>
      </c>
      <c r="L21" s="20" t="n">
        <v>3.69685793</v>
      </c>
      <c r="M21" s="18" t="s">
        <v>404</v>
      </c>
      <c r="N21" s="20" t="s">
        <v>404</v>
      </c>
      <c r="O21" s="18" t="s">
        <v>404</v>
      </c>
      <c r="P21" s="20" t="s">
        <v>404</v>
      </c>
      <c r="Q21" s="18" t="s">
        <v>404</v>
      </c>
      <c r="R21" s="20" t="s">
        <v>404</v>
      </c>
      <c r="S21" s="18" t="s">
        <v>404</v>
      </c>
      <c r="T21" s="20" t="s">
        <v>404</v>
      </c>
      <c r="U21" s="18" t="s">
        <v>404</v>
      </c>
      <c r="V21" s="20" t="s">
        <v>404</v>
      </c>
      <c r="W21" s="18" t="s">
        <v>404</v>
      </c>
      <c r="X21" s="20" t="s">
        <v>404</v>
      </c>
      <c r="Y21" s="18" t="s">
        <v>404</v>
      </c>
      <c r="Z21" s="20" t="s">
        <v>404</v>
      </c>
      <c r="AA21" s="18" t="s">
        <v>404</v>
      </c>
      <c r="AB21" s="20" t="s">
        <v>404</v>
      </c>
      <c r="AC21" s="18" t="s">
        <v>404</v>
      </c>
      <c r="AD21" s="20" t="s">
        <v>404</v>
      </c>
      <c r="AE21" s="18" t="n">
        <v>492.27796644</v>
      </c>
      <c r="AF21" s="20" t="n">
        <v>9.22579196</v>
      </c>
    </row>
    <row r="22" spans="1:32">
      <c r="A22" s="15" t="s">
        <v>419</v>
      </c>
      <c r="B22" s="17" t="n">
        <v>6598</v>
      </c>
      <c r="C22" s="18">
        <f>(0.0/B22*100)</f>
        <v/>
      </c>
      <c r="D22" s="19" t="n">
        <v>6598</v>
      </c>
      <c r="E22" s="18" t="n">
        <v>433.76431408</v>
      </c>
      <c r="F22" s="20" t="n">
        <v>23.9328665</v>
      </c>
      <c r="G22" s="18" t="n">
        <v>411.10045637</v>
      </c>
      <c r="H22" s="20" t="n">
        <v>19.9555149</v>
      </c>
      <c r="I22" s="18" t="n">
        <v>449.44324156</v>
      </c>
      <c r="J22" s="20" t="n">
        <v>10.9723056</v>
      </c>
      <c r="K22" s="18" t="n">
        <v>451.35578557</v>
      </c>
      <c r="L22" s="20" t="n">
        <v>8.51422073</v>
      </c>
      <c r="M22" s="18" t="n">
        <v>483.93665764</v>
      </c>
      <c r="N22" s="20" t="n">
        <v>8.797507270000001</v>
      </c>
      <c r="O22" s="18" t="n">
        <v>507.1601056</v>
      </c>
      <c r="P22" s="20" t="n">
        <v>9.971079339999999</v>
      </c>
      <c r="Q22" s="18" t="n">
        <v>497.31185594</v>
      </c>
      <c r="R22" s="20" t="n">
        <v>19.43555471</v>
      </c>
      <c r="S22" s="18" t="n">
        <v>490.87804048</v>
      </c>
      <c r="T22" s="20" t="n">
        <v>6.20959708</v>
      </c>
      <c r="U22" s="18" t="s">
        <v>404</v>
      </c>
      <c r="V22" s="20" t="s">
        <v>404</v>
      </c>
      <c r="W22" s="18" t="s">
        <v>404</v>
      </c>
      <c r="X22" s="20" t="s">
        <v>404</v>
      </c>
      <c r="Y22" s="18" t="s">
        <v>404</v>
      </c>
      <c r="Z22" s="20" t="s">
        <v>404</v>
      </c>
      <c r="AA22" s="18" t="s">
        <v>404</v>
      </c>
      <c r="AB22" s="20" t="s">
        <v>404</v>
      </c>
      <c r="AC22" s="18" t="s">
        <v>404</v>
      </c>
      <c r="AD22" s="20" t="s">
        <v>404</v>
      </c>
      <c r="AE22" s="18" t="n">
        <v>445.37071614</v>
      </c>
      <c r="AF22" s="20" t="n">
        <v>25.92833752</v>
      </c>
    </row>
    <row r="23" spans="1:32">
      <c r="A23" s="15" t="s">
        <v>420</v>
      </c>
      <c r="B23" s="17" t="n">
        <v>11583</v>
      </c>
      <c r="C23" s="18">
        <f>(3069.0/B23*100)</f>
        <v/>
      </c>
      <c r="D23" s="19" t="n">
        <v>8514</v>
      </c>
      <c r="E23" s="18" t="n">
        <v>443.40333929</v>
      </c>
      <c r="F23" s="20" t="n">
        <v>11.81719013</v>
      </c>
      <c r="G23" s="18" t="n">
        <v>447.35583824</v>
      </c>
      <c r="H23" s="20" t="n">
        <v>7.93991311</v>
      </c>
      <c r="I23" s="18" t="n">
        <v>492.78571039</v>
      </c>
      <c r="J23" s="20" t="n">
        <v>4.24390952</v>
      </c>
      <c r="K23" s="18" t="n">
        <v>514.24323534</v>
      </c>
      <c r="L23" s="20" t="n">
        <v>8.89148541</v>
      </c>
      <c r="M23" s="18" t="s">
        <v>404</v>
      </c>
      <c r="N23" s="20" t="s">
        <v>404</v>
      </c>
      <c r="O23" s="18" t="s">
        <v>404</v>
      </c>
      <c r="P23" s="20" t="s">
        <v>404</v>
      </c>
      <c r="Q23" s="18" t="s">
        <v>404</v>
      </c>
      <c r="R23" s="20" t="s">
        <v>404</v>
      </c>
      <c r="S23" s="18" t="s">
        <v>404</v>
      </c>
      <c r="T23" s="20" t="s">
        <v>404</v>
      </c>
      <c r="U23" s="18" t="n">
        <v>461.24730644</v>
      </c>
      <c r="V23" s="20" t="n">
        <v>22.49206118</v>
      </c>
      <c r="W23" s="18" t="s">
        <v>404</v>
      </c>
      <c r="X23" s="20" t="s">
        <v>404</v>
      </c>
      <c r="Y23" s="18" t="s">
        <v>404</v>
      </c>
      <c r="Z23" s="20" t="s">
        <v>404</v>
      </c>
      <c r="AA23" s="18" t="s">
        <v>404</v>
      </c>
      <c r="AB23" s="20" t="s">
        <v>404</v>
      </c>
      <c r="AC23" s="18" t="s">
        <v>404</v>
      </c>
      <c r="AD23" s="20" t="s">
        <v>404</v>
      </c>
      <c r="AE23" s="18" t="n">
        <v>491.53139589</v>
      </c>
      <c r="AF23" s="20" t="n">
        <v>7.74065465</v>
      </c>
    </row>
    <row r="24" spans="1:32">
      <c r="A24" s="15" t="s">
        <v>421</v>
      </c>
      <c r="B24" s="17" t="n">
        <v>6647</v>
      </c>
      <c r="C24" s="18">
        <f>(0.0/B24*100)</f>
        <v/>
      </c>
      <c r="D24" s="19" t="n">
        <v>6647</v>
      </c>
      <c r="E24" s="18" t="n">
        <v>462.05822274</v>
      </c>
      <c r="F24" s="20" t="n">
        <v>17.54089964</v>
      </c>
      <c r="G24" s="18" t="n">
        <v>456.33600009</v>
      </c>
      <c r="H24" s="20" t="n">
        <v>18.88745996</v>
      </c>
      <c r="I24" s="18" t="n">
        <v>494.28520392</v>
      </c>
      <c r="J24" s="20" t="n">
        <v>21.12897606</v>
      </c>
      <c r="K24" s="18" t="n">
        <v>485.93968575</v>
      </c>
      <c r="L24" s="20" t="n">
        <v>13.80057552</v>
      </c>
      <c r="M24" s="18" t="n">
        <v>500.2927914</v>
      </c>
      <c r="N24" s="20" t="n">
        <v>8.73488143</v>
      </c>
      <c r="O24" s="18" t="n">
        <v>553.14883866</v>
      </c>
      <c r="P24" s="20" t="n">
        <v>4.42106787</v>
      </c>
      <c r="Q24" s="18" t="n">
        <v>578.2002738800001</v>
      </c>
      <c r="R24" s="20" t="n">
        <v>10.51237822</v>
      </c>
      <c r="S24" s="18" t="s">
        <v>404</v>
      </c>
      <c r="T24" s="20" t="s">
        <v>404</v>
      </c>
      <c r="U24" s="18" t="n">
        <v>550.88916492</v>
      </c>
      <c r="V24" s="20" t="n">
        <v>49.71362166</v>
      </c>
      <c r="W24" s="18" t="s">
        <v>404</v>
      </c>
      <c r="X24" s="20" t="s">
        <v>404</v>
      </c>
      <c r="Y24" s="18" t="s">
        <v>404</v>
      </c>
      <c r="Z24" s="20" t="s">
        <v>404</v>
      </c>
      <c r="AA24" s="18" t="s">
        <v>404</v>
      </c>
      <c r="AB24" s="20" t="s">
        <v>404</v>
      </c>
      <c r="AC24" s="18" t="s">
        <v>404</v>
      </c>
      <c r="AD24" s="20" t="s">
        <v>404</v>
      </c>
      <c r="AE24" s="18" t="s">
        <v>404</v>
      </c>
      <c r="AF24" s="20" t="s">
        <v>404</v>
      </c>
    </row>
    <row r="25" spans="1:32">
      <c r="A25" s="15" t="s">
        <v>422</v>
      </c>
      <c r="B25" s="17" t="n">
        <v>5581</v>
      </c>
      <c r="C25" s="18">
        <f>(0.0/B25*100)</f>
        <v/>
      </c>
      <c r="D25" s="19" t="n">
        <v>5581</v>
      </c>
      <c r="E25" s="18" t="s">
        <v>404</v>
      </c>
      <c r="F25" s="20" t="s">
        <v>404</v>
      </c>
      <c r="G25" s="18" t="n">
        <v>547.12557341</v>
      </c>
      <c r="H25" s="20" t="n">
        <v>18.09780226</v>
      </c>
      <c r="I25" s="18" t="n">
        <v>476.55090874</v>
      </c>
      <c r="J25" s="20" t="n">
        <v>16.47366331</v>
      </c>
      <c r="K25" s="18" t="n">
        <v>497.73942973</v>
      </c>
      <c r="L25" s="20" t="n">
        <v>6.02266884</v>
      </c>
      <c r="M25" s="18" t="n">
        <v>524.58097593</v>
      </c>
      <c r="N25" s="20" t="n">
        <v>5.59283211</v>
      </c>
      <c r="O25" s="18" t="n">
        <v>540.40687756</v>
      </c>
      <c r="P25" s="20" t="n">
        <v>9.24760891</v>
      </c>
      <c r="Q25" s="18" t="s">
        <v>404</v>
      </c>
      <c r="R25" s="20" t="s">
        <v>404</v>
      </c>
      <c r="S25" s="18" t="s">
        <v>404</v>
      </c>
      <c r="T25" s="20" t="s">
        <v>404</v>
      </c>
      <c r="U25" s="18" t="s">
        <v>404</v>
      </c>
      <c r="V25" s="20" t="s">
        <v>404</v>
      </c>
      <c r="W25" s="18" t="s">
        <v>404</v>
      </c>
      <c r="X25" s="20" t="s">
        <v>404</v>
      </c>
      <c r="Y25" s="18" t="s">
        <v>404</v>
      </c>
      <c r="Z25" s="20" t="s">
        <v>404</v>
      </c>
      <c r="AA25" s="18" t="s">
        <v>404</v>
      </c>
      <c r="AB25" s="20" t="s">
        <v>404</v>
      </c>
      <c r="AC25" s="18" t="s">
        <v>404</v>
      </c>
      <c r="AD25" s="20" t="s">
        <v>404</v>
      </c>
      <c r="AE25" s="18" t="s">
        <v>404</v>
      </c>
      <c r="AF25" s="20" t="s">
        <v>404</v>
      </c>
    </row>
    <row r="26" spans="1:32">
      <c r="A26" s="15" t="s">
        <v>423</v>
      </c>
      <c r="B26" s="17" t="n">
        <v>4869</v>
      </c>
      <c r="C26" s="18">
        <f>(11.0/B26*100)</f>
        <v/>
      </c>
      <c r="D26" s="19" t="n">
        <v>4858</v>
      </c>
      <c r="E26" s="18" t="n">
        <v>470.82327113</v>
      </c>
      <c r="F26" s="20" t="n">
        <v>4.25952784</v>
      </c>
      <c r="G26" s="18" t="n">
        <v>481.25994802</v>
      </c>
      <c r="H26" s="20" t="n">
        <v>3.44175918</v>
      </c>
      <c r="I26" s="18" t="n">
        <v>494.63589205</v>
      </c>
      <c r="J26" s="20" t="n">
        <v>3.59418107</v>
      </c>
      <c r="K26" s="18" t="n">
        <v>516.89188143</v>
      </c>
      <c r="L26" s="20" t="n">
        <v>3.59224779</v>
      </c>
      <c r="M26" s="18" t="n">
        <v>522.30400791</v>
      </c>
      <c r="N26" s="20" t="n">
        <v>11.70394751</v>
      </c>
      <c r="O26" s="18" t="n">
        <v>468.66451551</v>
      </c>
      <c r="P26" s="20" t="n">
        <v>41.14404901</v>
      </c>
      <c r="Q26" s="18" t="n">
        <v>506.98696857</v>
      </c>
      <c r="R26" s="20" t="n">
        <v>3.65806171</v>
      </c>
      <c r="S26" s="18" t="n">
        <v>480.81754793</v>
      </c>
      <c r="T26" s="20" t="n">
        <v>5.6948171</v>
      </c>
      <c r="U26" s="18" t="n">
        <v>546.2839831</v>
      </c>
      <c r="V26" s="20" t="n">
        <v>14.94716886</v>
      </c>
      <c r="W26" s="18" t="s">
        <v>404</v>
      </c>
      <c r="X26" s="20" t="s">
        <v>404</v>
      </c>
      <c r="Y26" s="18" t="s">
        <v>404</v>
      </c>
      <c r="Z26" s="20" t="s">
        <v>404</v>
      </c>
      <c r="AA26" s="18" t="s">
        <v>404</v>
      </c>
      <c r="AB26" s="20" t="s">
        <v>404</v>
      </c>
      <c r="AC26" s="18" t="s">
        <v>404</v>
      </c>
      <c r="AD26" s="20" t="s">
        <v>404</v>
      </c>
      <c r="AE26" s="18" t="n">
        <v>447.22807859</v>
      </c>
      <c r="AF26" s="20" t="n">
        <v>9.999162610000001</v>
      </c>
    </row>
    <row r="27" spans="1:32">
      <c r="A27" s="15" t="s">
        <v>424</v>
      </c>
      <c r="B27" s="17" t="n">
        <v>5299</v>
      </c>
      <c r="C27" s="18">
        <f>(0.0/B27*100)</f>
        <v/>
      </c>
      <c r="D27" s="19" t="n">
        <v>5299</v>
      </c>
      <c r="E27" s="18" t="s">
        <v>404</v>
      </c>
      <c r="F27" s="20" t="s">
        <v>404</v>
      </c>
      <c r="G27" s="18" t="n">
        <v>452.19068085</v>
      </c>
      <c r="H27" s="20" t="n">
        <v>1.98543689</v>
      </c>
      <c r="I27" s="18" t="n">
        <v>495.89512913</v>
      </c>
      <c r="J27" s="20" t="n">
        <v>1.32563757</v>
      </c>
      <c r="K27" s="18" t="n">
        <v>596.0968642300001</v>
      </c>
      <c r="L27" s="20" t="n">
        <v>7.94882232</v>
      </c>
      <c r="M27" s="18" t="s">
        <v>404</v>
      </c>
      <c r="N27" s="20" t="s">
        <v>404</v>
      </c>
      <c r="O27" s="18" t="s">
        <v>404</v>
      </c>
      <c r="P27" s="20" t="s">
        <v>404</v>
      </c>
      <c r="Q27" s="18" t="s">
        <v>404</v>
      </c>
      <c r="R27" s="20" t="s">
        <v>404</v>
      </c>
      <c r="S27" s="18" t="s">
        <v>404</v>
      </c>
      <c r="T27" s="20" t="s">
        <v>404</v>
      </c>
      <c r="U27" s="18" t="s">
        <v>404</v>
      </c>
      <c r="V27" s="20" t="s">
        <v>404</v>
      </c>
      <c r="W27" s="18" t="s">
        <v>404</v>
      </c>
      <c r="X27" s="20" t="s">
        <v>404</v>
      </c>
      <c r="Y27" s="18" t="s">
        <v>404</v>
      </c>
      <c r="Z27" s="20" t="s">
        <v>404</v>
      </c>
      <c r="AA27" s="18" t="s">
        <v>404</v>
      </c>
      <c r="AB27" s="20" t="s">
        <v>404</v>
      </c>
      <c r="AC27" s="18" t="s">
        <v>404</v>
      </c>
      <c r="AD27" s="20" t="s">
        <v>404</v>
      </c>
      <c r="AE27" s="18" t="n">
        <v>435.41720695</v>
      </c>
      <c r="AF27" s="20" t="n">
        <v>13.61266694</v>
      </c>
    </row>
    <row r="28" spans="1:32">
      <c r="A28" s="15" t="s">
        <v>425</v>
      </c>
      <c r="B28" s="17" t="n">
        <v>7568</v>
      </c>
      <c r="C28" s="18">
        <f>(0.0/B28*100)</f>
        <v/>
      </c>
      <c r="D28" s="19" t="n">
        <v>7568</v>
      </c>
      <c r="E28" s="18" t="n">
        <v>393.69746385</v>
      </c>
      <c r="F28" s="20" t="n">
        <v>9.92662646</v>
      </c>
      <c r="G28" s="18" t="n">
        <v>393.24814766</v>
      </c>
      <c r="H28" s="20" t="n">
        <v>10.72072368</v>
      </c>
      <c r="I28" s="18" t="n">
        <v>417.45527804</v>
      </c>
      <c r="J28" s="20" t="n">
        <v>17.98575551</v>
      </c>
      <c r="K28" s="18" t="n">
        <v>405.58215225</v>
      </c>
      <c r="L28" s="20" t="n">
        <v>7.76745499</v>
      </c>
      <c r="M28" s="18" t="n">
        <v>408.69632171</v>
      </c>
      <c r="N28" s="20" t="n">
        <v>7.67524869</v>
      </c>
      <c r="O28" s="18" t="n">
        <v>410.19954862</v>
      </c>
      <c r="P28" s="20" t="n">
        <v>5.32556661</v>
      </c>
      <c r="Q28" s="18" t="n">
        <v>430.78956986</v>
      </c>
      <c r="R28" s="20" t="n">
        <v>5.80602809</v>
      </c>
      <c r="S28" s="18" t="n">
        <v>436.91051468</v>
      </c>
      <c r="T28" s="20" t="n">
        <v>5.56700311</v>
      </c>
      <c r="U28" s="18" t="n">
        <v>414.03542892</v>
      </c>
      <c r="V28" s="20" t="n">
        <v>6.60319965</v>
      </c>
      <c r="W28" s="18" t="s">
        <v>404</v>
      </c>
      <c r="X28" s="20" t="s">
        <v>404</v>
      </c>
      <c r="Y28" s="18" t="s">
        <v>404</v>
      </c>
      <c r="Z28" s="20" t="s">
        <v>404</v>
      </c>
      <c r="AA28" s="18" t="s">
        <v>404</v>
      </c>
      <c r="AB28" s="20" t="s">
        <v>404</v>
      </c>
      <c r="AC28" s="18" t="s">
        <v>404</v>
      </c>
      <c r="AD28" s="20" t="s">
        <v>404</v>
      </c>
      <c r="AE28" s="18" t="n">
        <v>340.74236681</v>
      </c>
      <c r="AF28" s="20" t="n">
        <v>20.96351519</v>
      </c>
    </row>
    <row r="29" spans="1:32">
      <c r="A29" s="15" t="s">
        <v>426</v>
      </c>
      <c r="B29" s="17" t="n">
        <v>5385</v>
      </c>
      <c r="C29" s="18">
        <f>(1123.0/B29*100)</f>
        <v/>
      </c>
      <c r="D29" s="19" t="n">
        <v>4262</v>
      </c>
      <c r="E29" s="18" t="n">
        <v>359.06780999</v>
      </c>
      <c r="F29" s="20" t="n">
        <v>9.14294391</v>
      </c>
      <c r="G29" s="18" t="n">
        <v>412.69795492</v>
      </c>
      <c r="H29" s="20" t="n">
        <v>13.84467559</v>
      </c>
      <c r="I29" s="18" t="n">
        <v>473.17830038</v>
      </c>
      <c r="J29" s="20" t="n">
        <v>10.88512386</v>
      </c>
      <c r="K29" s="18" t="n">
        <v>544.46448737</v>
      </c>
      <c r="L29" s="20" t="n">
        <v>6.4727114</v>
      </c>
      <c r="M29" s="18" t="n">
        <v>584.84324722</v>
      </c>
      <c r="N29" s="20" t="n">
        <v>10.52895538</v>
      </c>
      <c r="O29" s="18" t="n">
        <v>484.47084934</v>
      </c>
      <c r="P29" s="20" t="n">
        <v>4.61462448</v>
      </c>
      <c r="Q29" s="18" t="s">
        <v>404</v>
      </c>
      <c r="R29" s="20" t="s">
        <v>404</v>
      </c>
      <c r="S29" s="18" t="n">
        <v>394.51665716</v>
      </c>
      <c r="T29" s="20" t="n">
        <v>5.93248862</v>
      </c>
      <c r="U29" s="18" t="n">
        <v>574.07769099</v>
      </c>
      <c r="V29" s="20" t="n">
        <v>5.40085813</v>
      </c>
      <c r="W29" s="18" t="s">
        <v>404</v>
      </c>
      <c r="X29" s="20" t="s">
        <v>404</v>
      </c>
      <c r="Y29" s="18" t="s">
        <v>404</v>
      </c>
      <c r="Z29" s="20" t="s">
        <v>404</v>
      </c>
      <c r="AA29" s="18" t="s">
        <v>404</v>
      </c>
      <c r="AB29" s="20" t="s">
        <v>404</v>
      </c>
      <c r="AC29" s="18" t="s">
        <v>404</v>
      </c>
      <c r="AD29" s="20" t="s">
        <v>404</v>
      </c>
      <c r="AE29" s="18" t="n">
        <v>503.49702699</v>
      </c>
      <c r="AF29" s="20" t="n">
        <v>18.71300395</v>
      </c>
    </row>
    <row r="30" spans="1:32">
      <c r="A30" s="15" t="s">
        <v>427</v>
      </c>
      <c r="B30" s="17" t="n">
        <v>4520</v>
      </c>
      <c r="C30" s="18">
        <f>(816.0/B30*100)</f>
        <v/>
      </c>
      <c r="D30" s="19" t="n">
        <v>3704</v>
      </c>
      <c r="E30" s="18" t="n">
        <v>496.27120107</v>
      </c>
      <c r="F30" s="20" t="n">
        <v>23.78794188</v>
      </c>
      <c r="G30" s="18" t="n">
        <v>536.00731042</v>
      </c>
      <c r="H30" s="20" t="n">
        <v>15.13856027</v>
      </c>
      <c r="I30" s="18" t="n">
        <v>501.13542689</v>
      </c>
      <c r="J30" s="20" t="n">
        <v>5.67138846</v>
      </c>
      <c r="K30" s="18" t="n">
        <v>521.29892832</v>
      </c>
      <c r="L30" s="20" t="n">
        <v>5.09574284</v>
      </c>
      <c r="M30" s="18" t="n">
        <v>580.83414871</v>
      </c>
      <c r="N30" s="20" t="n">
        <v>25.5257635</v>
      </c>
      <c r="O30" s="18" t="s">
        <v>404</v>
      </c>
      <c r="P30" s="20" t="s">
        <v>404</v>
      </c>
      <c r="Q30" s="18" t="s">
        <v>404</v>
      </c>
      <c r="R30" s="20" t="s">
        <v>404</v>
      </c>
      <c r="S30" s="18" t="s">
        <v>404</v>
      </c>
      <c r="T30" s="20" t="s">
        <v>404</v>
      </c>
      <c r="U30" s="18" t="s">
        <v>404</v>
      </c>
      <c r="V30" s="20" t="s">
        <v>404</v>
      </c>
      <c r="W30" s="18" t="s">
        <v>404</v>
      </c>
      <c r="X30" s="20" t="s">
        <v>404</v>
      </c>
      <c r="Y30" s="18" t="s">
        <v>404</v>
      </c>
      <c r="Z30" s="20" t="s">
        <v>404</v>
      </c>
      <c r="AA30" s="18" t="s">
        <v>404</v>
      </c>
      <c r="AB30" s="20" t="s">
        <v>404</v>
      </c>
      <c r="AC30" s="18" t="s">
        <v>404</v>
      </c>
      <c r="AD30" s="20" t="s">
        <v>404</v>
      </c>
      <c r="AE30" s="18" t="n">
        <v>484.17181258</v>
      </c>
      <c r="AF30" s="20" t="n">
        <v>13.0678618</v>
      </c>
    </row>
    <row r="31" spans="1:32">
      <c r="A31" s="15" t="s">
        <v>428</v>
      </c>
      <c r="B31" s="17" t="n">
        <v>5456</v>
      </c>
      <c r="C31" s="18">
        <f>(502.0/B31*100)</f>
        <v/>
      </c>
      <c r="D31" s="19" t="n">
        <v>4954</v>
      </c>
      <c r="E31" s="18" t="n">
        <v>498.180853</v>
      </c>
      <c r="F31" s="20" t="n">
        <v>8.2103818</v>
      </c>
      <c r="G31" s="18" t="n">
        <v>492.29090398</v>
      </c>
      <c r="H31" s="20" t="n">
        <v>6.73285758</v>
      </c>
      <c r="I31" s="18" t="n">
        <v>496.4584402</v>
      </c>
      <c r="J31" s="20" t="n">
        <v>4.06290372</v>
      </c>
      <c r="K31" s="18" t="n">
        <v>502.28336176</v>
      </c>
      <c r="L31" s="20" t="n">
        <v>3.31892452</v>
      </c>
      <c r="M31" s="18" t="n">
        <v>550.29787293</v>
      </c>
      <c r="N31" s="20" t="n">
        <v>2.18511085</v>
      </c>
      <c r="O31" s="18" t="s">
        <v>404</v>
      </c>
      <c r="P31" s="20" t="s">
        <v>404</v>
      </c>
      <c r="Q31" s="18" t="s">
        <v>404</v>
      </c>
      <c r="R31" s="20" t="s">
        <v>404</v>
      </c>
      <c r="S31" s="18" t="s">
        <v>404</v>
      </c>
      <c r="T31" s="20" t="s">
        <v>404</v>
      </c>
      <c r="U31" s="18" t="s">
        <v>404</v>
      </c>
      <c r="V31" s="20" t="s">
        <v>404</v>
      </c>
      <c r="W31" s="18" t="s">
        <v>404</v>
      </c>
      <c r="X31" s="20" t="s">
        <v>404</v>
      </c>
      <c r="Y31" s="18" t="s">
        <v>404</v>
      </c>
      <c r="Z31" s="20" t="s">
        <v>404</v>
      </c>
      <c r="AA31" s="18" t="s">
        <v>404</v>
      </c>
      <c r="AB31" s="20" t="s">
        <v>404</v>
      </c>
      <c r="AC31" s="18" t="s">
        <v>404</v>
      </c>
      <c r="AD31" s="20" t="s">
        <v>404</v>
      </c>
      <c r="AE31" s="18" t="n">
        <v>494.28201024</v>
      </c>
      <c r="AF31" s="20" t="n">
        <v>21.73248087</v>
      </c>
    </row>
    <row r="32" spans="1:32">
      <c r="A32" s="15" t="s">
        <v>429</v>
      </c>
      <c r="B32" s="17" t="n">
        <v>4478</v>
      </c>
      <c r="C32" s="18">
        <f>(0.0/B32*100)</f>
        <v/>
      </c>
      <c r="D32" s="19" t="n">
        <v>4478</v>
      </c>
      <c r="E32" s="18" t="n">
        <v>509.30635947</v>
      </c>
      <c r="F32" s="20" t="n">
        <v>17.39413368</v>
      </c>
      <c r="G32" s="18" t="n">
        <v>487.69698092</v>
      </c>
      <c r="H32" s="20" t="n">
        <v>6.4609904</v>
      </c>
      <c r="I32" s="18" t="n">
        <v>495.46586351</v>
      </c>
      <c r="J32" s="20" t="n">
        <v>3.97127018</v>
      </c>
      <c r="K32" s="18" t="n">
        <v>514.3517012</v>
      </c>
      <c r="L32" s="20" t="n">
        <v>5.20356905</v>
      </c>
      <c r="M32" s="18" t="n">
        <v>538.065748</v>
      </c>
      <c r="N32" s="20" t="n">
        <v>20.71619209</v>
      </c>
      <c r="O32" s="18" t="n">
        <v>458.19199176</v>
      </c>
      <c r="P32" s="20" t="n">
        <v>9.22580589</v>
      </c>
      <c r="Q32" s="18" t="n">
        <v>506.88604776</v>
      </c>
      <c r="R32" s="20" t="n">
        <v>5.81230216</v>
      </c>
      <c r="S32" s="18" t="n">
        <v>464.57223182</v>
      </c>
      <c r="T32" s="20" t="n">
        <v>5.80237781</v>
      </c>
      <c r="U32" s="18" t="n">
        <v>500.13511547</v>
      </c>
      <c r="V32" s="20" t="n">
        <v>6.55406992</v>
      </c>
      <c r="W32" s="18" t="s">
        <v>404</v>
      </c>
      <c r="X32" s="20" t="s">
        <v>404</v>
      </c>
      <c r="Y32" s="18" t="s">
        <v>404</v>
      </c>
      <c r="Z32" s="20" t="s">
        <v>404</v>
      </c>
      <c r="AA32" s="18" t="s">
        <v>404</v>
      </c>
      <c r="AB32" s="20" t="s">
        <v>404</v>
      </c>
      <c r="AC32" s="18" t="s">
        <v>404</v>
      </c>
      <c r="AD32" s="20" t="s">
        <v>404</v>
      </c>
      <c r="AE32" s="18" t="n">
        <v>533.58308212</v>
      </c>
      <c r="AF32" s="20" t="n">
        <v>17.50440443</v>
      </c>
    </row>
    <row r="33" spans="1:32">
      <c r="A33" s="15" t="s">
        <v>430</v>
      </c>
      <c r="B33" s="17" t="n">
        <v>7325</v>
      </c>
      <c r="C33" s="18">
        <f>(29.0/B33*100)</f>
        <v/>
      </c>
      <c r="D33" s="19" t="n">
        <v>7296</v>
      </c>
      <c r="E33" s="18" t="n">
        <v>433.12076158</v>
      </c>
      <c r="F33" s="20" t="n">
        <v>19.88934686</v>
      </c>
      <c r="G33" s="18" t="n">
        <v>492.23617725</v>
      </c>
      <c r="H33" s="20" t="n">
        <v>21.99117147</v>
      </c>
      <c r="I33" s="18" t="n">
        <v>499.89404747</v>
      </c>
      <c r="J33" s="20" t="n">
        <v>6.49391121</v>
      </c>
      <c r="K33" s="18" t="n">
        <v>519.13764585</v>
      </c>
      <c r="L33" s="20" t="n">
        <v>3.01962452</v>
      </c>
      <c r="M33" s="18" t="n">
        <v>478.12209395</v>
      </c>
      <c r="N33" s="20" t="n">
        <v>44.12246442</v>
      </c>
      <c r="O33" s="18" t="s">
        <v>404</v>
      </c>
      <c r="P33" s="20" t="s">
        <v>404</v>
      </c>
      <c r="Q33" s="18" t="s">
        <v>404</v>
      </c>
      <c r="R33" s="20" t="s">
        <v>404</v>
      </c>
      <c r="S33" s="18" t="s">
        <v>404</v>
      </c>
      <c r="T33" s="20" t="s">
        <v>404</v>
      </c>
      <c r="U33" s="18" t="s">
        <v>404</v>
      </c>
      <c r="V33" s="20" t="s">
        <v>404</v>
      </c>
      <c r="W33" s="18" t="s">
        <v>404</v>
      </c>
      <c r="X33" s="20" t="s">
        <v>404</v>
      </c>
      <c r="Y33" s="18" t="s">
        <v>404</v>
      </c>
      <c r="Z33" s="20" t="s">
        <v>404</v>
      </c>
      <c r="AA33" s="18" t="s">
        <v>404</v>
      </c>
      <c r="AB33" s="20" t="s">
        <v>404</v>
      </c>
      <c r="AC33" s="18" t="s">
        <v>404</v>
      </c>
      <c r="AD33" s="20" t="s">
        <v>404</v>
      </c>
      <c r="AE33" s="18" t="n">
        <v>439.89212409</v>
      </c>
      <c r="AF33" s="20" t="n">
        <v>9.54241188</v>
      </c>
    </row>
    <row r="34" spans="1:32">
      <c r="A34" s="15" t="s">
        <v>431</v>
      </c>
      <c r="B34" s="17" t="n">
        <v>6350</v>
      </c>
      <c r="C34" s="18">
        <f>(0.0/B34*100)</f>
        <v/>
      </c>
      <c r="D34" s="19" t="n">
        <v>6350</v>
      </c>
      <c r="E34" s="18" t="n">
        <v>391.19814565</v>
      </c>
      <c r="F34" s="20" t="n">
        <v>10.82906936</v>
      </c>
      <c r="G34" s="18" t="n">
        <v>436.6026467</v>
      </c>
      <c r="H34" s="20" t="n">
        <v>7.01184273</v>
      </c>
      <c r="I34" s="18" t="n">
        <v>463.79146238</v>
      </c>
      <c r="J34" s="20" t="n">
        <v>4.45018218</v>
      </c>
      <c r="K34" s="18" t="n">
        <v>506.36028155</v>
      </c>
      <c r="L34" s="20" t="n">
        <v>7.97886954</v>
      </c>
      <c r="M34" s="18" t="n">
        <v>552.22290127</v>
      </c>
      <c r="N34" s="20" t="n">
        <v>32.23118894</v>
      </c>
      <c r="O34" s="18" t="s">
        <v>404</v>
      </c>
      <c r="P34" s="20" t="s">
        <v>404</v>
      </c>
      <c r="Q34" s="18" t="s">
        <v>404</v>
      </c>
      <c r="R34" s="20" t="s">
        <v>404</v>
      </c>
      <c r="S34" s="18" t="s">
        <v>404</v>
      </c>
      <c r="T34" s="20" t="s">
        <v>404</v>
      </c>
      <c r="U34" s="18" t="s">
        <v>404</v>
      </c>
      <c r="V34" s="20" t="s">
        <v>404</v>
      </c>
      <c r="W34" s="18" t="s">
        <v>404</v>
      </c>
      <c r="X34" s="20" t="s">
        <v>404</v>
      </c>
      <c r="Y34" s="18" t="s">
        <v>404</v>
      </c>
      <c r="Z34" s="20" t="s">
        <v>404</v>
      </c>
      <c r="AA34" s="18" t="s">
        <v>404</v>
      </c>
      <c r="AB34" s="20" t="s">
        <v>404</v>
      </c>
      <c r="AC34" s="18" t="s">
        <v>404</v>
      </c>
      <c r="AD34" s="20" t="s">
        <v>404</v>
      </c>
      <c r="AE34" s="18" t="s">
        <v>404</v>
      </c>
      <c r="AF34" s="20" t="s">
        <v>404</v>
      </c>
    </row>
    <row r="35" spans="1:32">
      <c r="A35" s="15" t="s">
        <v>432</v>
      </c>
      <c r="B35" s="17" t="n">
        <v>6406</v>
      </c>
      <c r="C35" s="18">
        <f>(443.0/B35*100)</f>
        <v/>
      </c>
      <c r="D35" s="19" t="n">
        <v>5963</v>
      </c>
      <c r="E35" s="18" t="n">
        <v>412.44073338</v>
      </c>
      <c r="F35" s="20" t="n">
        <v>7.46048825</v>
      </c>
      <c r="G35" s="18" t="n">
        <v>483.58587929</v>
      </c>
      <c r="H35" s="20" t="n">
        <v>4.99828321</v>
      </c>
      <c r="I35" s="18" t="n">
        <v>489.7081206</v>
      </c>
      <c r="J35" s="20" t="n">
        <v>2.53699134</v>
      </c>
      <c r="K35" s="18" t="n">
        <v>527.21985714</v>
      </c>
      <c r="L35" s="20" t="n">
        <v>1.71897003</v>
      </c>
      <c r="M35" s="18" t="n">
        <v>608.92934937</v>
      </c>
      <c r="N35" s="20" t="n">
        <v>8.894763920000001</v>
      </c>
      <c r="O35" s="18" t="s">
        <v>404</v>
      </c>
      <c r="P35" s="20" t="s">
        <v>404</v>
      </c>
      <c r="Q35" s="18" t="s">
        <v>404</v>
      </c>
      <c r="R35" s="20" t="s">
        <v>404</v>
      </c>
      <c r="S35" s="18" t="s">
        <v>404</v>
      </c>
      <c r="T35" s="20" t="s">
        <v>404</v>
      </c>
      <c r="U35" s="18" t="s">
        <v>404</v>
      </c>
      <c r="V35" s="20" t="s">
        <v>404</v>
      </c>
      <c r="W35" s="18" t="s">
        <v>404</v>
      </c>
      <c r="X35" s="20" t="s">
        <v>404</v>
      </c>
      <c r="Y35" s="18" t="s">
        <v>404</v>
      </c>
      <c r="Z35" s="20" t="s">
        <v>404</v>
      </c>
      <c r="AA35" s="18" t="s">
        <v>404</v>
      </c>
      <c r="AB35" s="20" t="s">
        <v>404</v>
      </c>
      <c r="AC35" s="18" t="s">
        <v>404</v>
      </c>
      <c r="AD35" s="20" t="s">
        <v>404</v>
      </c>
      <c r="AE35" s="18" t="n">
        <v>462.95510009</v>
      </c>
      <c r="AF35" s="20" t="n">
        <v>10.11560777</v>
      </c>
    </row>
    <row r="36" spans="1:32">
      <c r="A36" s="15" t="s">
        <v>433</v>
      </c>
      <c r="B36" s="17" t="n">
        <v>6736</v>
      </c>
      <c r="C36" s="18">
        <f>(10.0/B36*100)</f>
        <v/>
      </c>
      <c r="D36" s="19" t="n">
        <v>6726</v>
      </c>
      <c r="E36" s="18" t="n">
        <v>495.10049945</v>
      </c>
      <c r="F36" s="20" t="n">
        <v>12.93625845</v>
      </c>
      <c r="G36" s="18" t="n">
        <v>495.80639955</v>
      </c>
      <c r="H36" s="20" t="n">
        <v>7.36521945</v>
      </c>
      <c r="I36" s="18" t="n">
        <v>485.597476</v>
      </c>
      <c r="J36" s="20" t="n">
        <v>4.4378424</v>
      </c>
      <c r="K36" s="18" t="n">
        <v>495.04716992</v>
      </c>
      <c r="L36" s="20" t="n">
        <v>2.96182929</v>
      </c>
      <c r="M36" s="18" t="n">
        <v>498.78922058</v>
      </c>
      <c r="N36" s="20" t="n">
        <v>8.536177690000001</v>
      </c>
      <c r="O36" s="18" t="n">
        <v>519.29026045</v>
      </c>
      <c r="P36" s="20" t="n">
        <v>18.56313954</v>
      </c>
      <c r="Q36" s="18" t="n">
        <v>468.21316739</v>
      </c>
      <c r="R36" s="20" t="n">
        <v>21.02932871</v>
      </c>
      <c r="S36" s="18" t="n">
        <v>512.26435941</v>
      </c>
      <c r="T36" s="20" t="n">
        <v>20.60248076</v>
      </c>
      <c r="U36" s="18" t="n">
        <v>486.66227357</v>
      </c>
      <c r="V36" s="20" t="n">
        <v>18.01863288</v>
      </c>
      <c r="W36" s="18" t="s">
        <v>404</v>
      </c>
      <c r="X36" s="20" t="s">
        <v>404</v>
      </c>
      <c r="Y36" s="18" t="s">
        <v>404</v>
      </c>
      <c r="Z36" s="20" t="s">
        <v>404</v>
      </c>
      <c r="AA36" s="18" t="s">
        <v>404</v>
      </c>
      <c r="AB36" s="20" t="s">
        <v>404</v>
      </c>
      <c r="AC36" s="18" t="s">
        <v>404</v>
      </c>
      <c r="AD36" s="20" t="s">
        <v>404</v>
      </c>
      <c r="AE36" s="18" t="n">
        <v>514.60541428</v>
      </c>
      <c r="AF36" s="20" t="n">
        <v>7.02657608</v>
      </c>
    </row>
    <row r="37" spans="1:32">
      <c r="A37" s="15" t="s">
        <v>434</v>
      </c>
      <c r="B37" s="17" t="n">
        <v>5458</v>
      </c>
      <c r="C37" s="18">
        <f>(0.0/B37*100)</f>
        <v/>
      </c>
      <c r="D37" s="19" t="n">
        <v>5458</v>
      </c>
      <c r="E37" s="18" t="s">
        <v>404</v>
      </c>
      <c r="F37" s="20" t="s">
        <v>404</v>
      </c>
      <c r="G37" s="18" t="s">
        <v>404</v>
      </c>
      <c r="H37" s="20" t="s">
        <v>404</v>
      </c>
      <c r="I37" s="18" t="s">
        <v>404</v>
      </c>
      <c r="J37" s="20" t="s">
        <v>404</v>
      </c>
      <c r="K37" s="18" t="s">
        <v>404</v>
      </c>
      <c r="L37" s="20" t="s">
        <v>404</v>
      </c>
      <c r="M37" s="18" t="s">
        <v>404</v>
      </c>
      <c r="N37" s="20" t="s">
        <v>404</v>
      </c>
      <c r="O37" s="18" t="s">
        <v>404</v>
      </c>
      <c r="P37" s="20" t="s">
        <v>404</v>
      </c>
      <c r="Q37" s="18" t="s">
        <v>404</v>
      </c>
      <c r="R37" s="20" t="s">
        <v>404</v>
      </c>
      <c r="S37" s="18" t="s">
        <v>404</v>
      </c>
      <c r="T37" s="20" t="s">
        <v>404</v>
      </c>
      <c r="U37" s="18" t="s">
        <v>404</v>
      </c>
      <c r="V37" s="20" t="s">
        <v>404</v>
      </c>
      <c r="W37" s="18" t="s">
        <v>404</v>
      </c>
      <c r="X37" s="20" t="s">
        <v>404</v>
      </c>
      <c r="Y37" s="18" t="s">
        <v>404</v>
      </c>
      <c r="Z37" s="20" t="s">
        <v>404</v>
      </c>
      <c r="AA37" s="18" t="s">
        <v>404</v>
      </c>
      <c r="AB37" s="20" t="s">
        <v>404</v>
      </c>
      <c r="AC37" s="18" t="n">
        <v>493.42235631</v>
      </c>
      <c r="AD37" s="20" t="n">
        <v>3.60072073</v>
      </c>
      <c r="AE37" s="18" t="s">
        <v>404</v>
      </c>
      <c r="AF37" s="20" t="s">
        <v>404</v>
      </c>
    </row>
    <row r="38" spans="1:32">
      <c r="A38" s="15" t="s">
        <v>435</v>
      </c>
      <c r="B38" s="17" t="n">
        <v>5860</v>
      </c>
      <c r="C38" s="18">
        <f>(268.0/B38*100)</f>
        <v/>
      </c>
      <c r="D38" s="19" t="n">
        <v>5592</v>
      </c>
      <c r="E38" s="18" t="n">
        <v>493.23297456</v>
      </c>
      <c r="F38" s="20" t="n">
        <v>12.35702837</v>
      </c>
      <c r="G38" s="18" t="n">
        <v>486.17553296</v>
      </c>
      <c r="H38" s="20" t="n">
        <v>4.87342341</v>
      </c>
      <c r="I38" s="18" t="n">
        <v>545.07818309</v>
      </c>
      <c r="J38" s="20" t="n">
        <v>7.84337426</v>
      </c>
      <c r="K38" s="18" t="n">
        <v>468.62908091</v>
      </c>
      <c r="L38" s="20" t="n">
        <v>32.84837418</v>
      </c>
      <c r="M38" s="18" t="s">
        <v>404</v>
      </c>
      <c r="N38" s="20" t="s">
        <v>404</v>
      </c>
      <c r="O38" s="18" t="s">
        <v>404</v>
      </c>
      <c r="P38" s="20" t="s">
        <v>404</v>
      </c>
      <c r="Q38" s="18" t="n">
        <v>473.43186833</v>
      </c>
      <c r="R38" s="20" t="n">
        <v>3.78986098</v>
      </c>
      <c r="S38" s="18" t="n">
        <v>556.71375431</v>
      </c>
      <c r="T38" s="20" t="n">
        <v>8.398464629999999</v>
      </c>
      <c r="U38" s="18" t="n">
        <v>479.89919241</v>
      </c>
      <c r="V38" s="20" t="n">
        <v>32.30713789</v>
      </c>
      <c r="W38" s="18" t="s">
        <v>404</v>
      </c>
      <c r="X38" s="20" t="s">
        <v>404</v>
      </c>
      <c r="Y38" s="18" t="s">
        <v>404</v>
      </c>
      <c r="Z38" s="20" t="s">
        <v>404</v>
      </c>
      <c r="AA38" s="18" t="s">
        <v>404</v>
      </c>
      <c r="AB38" s="20" t="s">
        <v>404</v>
      </c>
      <c r="AC38" s="18" t="s">
        <v>404</v>
      </c>
      <c r="AD38" s="20" t="s">
        <v>404</v>
      </c>
      <c r="AE38" s="18" t="n">
        <v>542.55882654</v>
      </c>
      <c r="AF38" s="20" t="n">
        <v>48.56897066</v>
      </c>
    </row>
    <row r="39" spans="1:32">
      <c r="A39" s="15" t="s">
        <v>436</v>
      </c>
      <c r="B39" s="17" t="n">
        <v>5895</v>
      </c>
      <c r="C39" s="18">
        <f>(0.0/B39*100)</f>
        <v/>
      </c>
      <c r="D39" s="19" t="n">
        <v>5895</v>
      </c>
      <c r="E39" s="18" t="n">
        <v>438.39413197</v>
      </c>
      <c r="F39" s="20" t="n">
        <v>28.64836037</v>
      </c>
      <c r="G39" s="18" t="n">
        <v>354.40737097</v>
      </c>
      <c r="H39" s="20" t="n">
        <v>15.76920238</v>
      </c>
      <c r="I39" s="18" t="n">
        <v>378.80972512</v>
      </c>
      <c r="J39" s="20" t="n">
        <v>23.00598085</v>
      </c>
      <c r="K39" s="18" t="n">
        <v>381.42093481</v>
      </c>
      <c r="L39" s="20" t="n">
        <v>10.46016762</v>
      </c>
      <c r="M39" s="18" t="n">
        <v>444.44866501</v>
      </c>
      <c r="N39" s="20" t="n">
        <v>10.87057921</v>
      </c>
      <c r="O39" s="18" t="n">
        <v>384.23399449</v>
      </c>
      <c r="P39" s="20" t="n">
        <v>7.58798624</v>
      </c>
      <c r="Q39" s="18" t="s">
        <v>404</v>
      </c>
      <c r="R39" s="20" t="s">
        <v>404</v>
      </c>
      <c r="S39" s="18" t="n">
        <v>389.99903145</v>
      </c>
      <c r="T39" s="20" t="n">
        <v>44.93682537</v>
      </c>
      <c r="U39" s="18" t="n">
        <v>428.91868407</v>
      </c>
      <c r="V39" s="20" t="n">
        <v>5.06723349</v>
      </c>
      <c r="W39" s="18" t="s">
        <v>404</v>
      </c>
      <c r="X39" s="20" t="s">
        <v>404</v>
      </c>
      <c r="Y39" s="18" t="s">
        <v>404</v>
      </c>
      <c r="Z39" s="20" t="s">
        <v>404</v>
      </c>
      <c r="AA39" s="18" t="s">
        <v>404</v>
      </c>
      <c r="AB39" s="20" t="s">
        <v>404</v>
      </c>
      <c r="AC39" s="18" t="s">
        <v>404</v>
      </c>
      <c r="AD39" s="20" t="s">
        <v>404</v>
      </c>
      <c r="AE39" s="18" t="n">
        <v>361.86392217</v>
      </c>
      <c r="AF39" s="20" t="n">
        <v>16.81084887</v>
      </c>
    </row>
    <row r="40" spans="1:32">
      <c r="A40" s="15" t="s">
        <v>437</v>
      </c>
      <c r="B40" s="17" t="n">
        <v>14157</v>
      </c>
      <c r="C40" s="18">
        <f>(2551.0/B40*100)</f>
        <v/>
      </c>
      <c r="D40" s="19" t="n">
        <v>11606</v>
      </c>
      <c r="E40" s="18" t="n">
        <v>524.48644266</v>
      </c>
      <c r="F40" s="20" t="n">
        <v>23.71965111</v>
      </c>
      <c r="G40" s="18" t="n">
        <v>507.30381431</v>
      </c>
      <c r="H40" s="20" t="n">
        <v>9.16415961</v>
      </c>
      <c r="I40" s="18" t="n">
        <v>503.42249137</v>
      </c>
      <c r="J40" s="20" t="n">
        <v>5.1804815</v>
      </c>
      <c r="K40" s="18" t="n">
        <v>517.5976045800001</v>
      </c>
      <c r="L40" s="20" t="n">
        <v>5.45955816</v>
      </c>
      <c r="M40" s="18" t="n">
        <v>472.90521214</v>
      </c>
      <c r="N40" s="20" t="n">
        <v>6.16735328</v>
      </c>
      <c r="O40" s="18" t="s">
        <v>404</v>
      </c>
      <c r="P40" s="20" t="s">
        <v>404</v>
      </c>
      <c r="Q40" s="18" t="s">
        <v>404</v>
      </c>
      <c r="R40" s="20" t="s">
        <v>404</v>
      </c>
      <c r="S40" s="18" t="s">
        <v>404</v>
      </c>
      <c r="T40" s="20" t="s">
        <v>404</v>
      </c>
      <c r="U40" s="18" t="n">
        <v>454.53049908</v>
      </c>
      <c r="V40" s="20" t="n">
        <v>7.47924433</v>
      </c>
      <c r="W40" s="18" t="s">
        <v>404</v>
      </c>
      <c r="X40" s="20" t="s">
        <v>404</v>
      </c>
      <c r="Y40" s="18" t="s">
        <v>404</v>
      </c>
      <c r="Z40" s="20" t="s">
        <v>404</v>
      </c>
      <c r="AA40" s="18" t="s">
        <v>404</v>
      </c>
      <c r="AB40" s="20" t="s">
        <v>404</v>
      </c>
      <c r="AC40" s="18" t="s">
        <v>404</v>
      </c>
      <c r="AD40" s="20" t="s">
        <v>404</v>
      </c>
      <c r="AE40" s="18" t="n">
        <v>508.70086573</v>
      </c>
      <c r="AF40" s="20" t="n">
        <v>11.57901861</v>
      </c>
    </row>
    <row r="41" spans="1:32">
      <c r="A41" s="15" t="s">
        <v>438</v>
      </c>
      <c r="B41" s="17" t="n">
        <v>5712</v>
      </c>
      <c r="C41" s="18">
        <f>(64.0/B41*100)</f>
        <v/>
      </c>
      <c r="D41" s="19" t="n">
        <v>5648</v>
      </c>
      <c r="E41" s="18" t="n">
        <v>484.29415779</v>
      </c>
      <c r="F41" s="20" t="n">
        <v>16.91720043</v>
      </c>
      <c r="G41" s="18" t="n">
        <v>503.09291548</v>
      </c>
      <c r="H41" s="20" t="n">
        <v>9.354558300000001</v>
      </c>
      <c r="I41" s="18" t="n">
        <v>500.30448936</v>
      </c>
      <c r="J41" s="20" t="n">
        <v>7.10039604</v>
      </c>
      <c r="K41" s="18" t="n">
        <v>495.57424855</v>
      </c>
      <c r="L41" s="20" t="n">
        <v>5.80553511</v>
      </c>
      <c r="M41" s="18" t="n">
        <v>490.40923315</v>
      </c>
      <c r="N41" s="20" t="n">
        <v>7.86905128</v>
      </c>
      <c r="O41" s="18" t="n">
        <v>492.99396693</v>
      </c>
      <c r="P41" s="20" t="n">
        <v>21.22363392</v>
      </c>
      <c r="Q41" s="18" t="s">
        <v>404</v>
      </c>
      <c r="R41" s="20" t="s">
        <v>404</v>
      </c>
      <c r="S41" s="18" t="s">
        <v>404</v>
      </c>
      <c r="T41" s="20" t="s">
        <v>404</v>
      </c>
      <c r="U41" s="18" t="s">
        <v>404</v>
      </c>
      <c r="V41" s="20" t="s">
        <v>404</v>
      </c>
      <c r="W41" s="18" t="s">
        <v>404</v>
      </c>
      <c r="X41" s="20" t="s">
        <v>404</v>
      </c>
      <c r="Y41" s="18" t="s">
        <v>404</v>
      </c>
      <c r="Z41" s="20" t="s">
        <v>404</v>
      </c>
      <c r="AA41" s="18" t="s">
        <v>404</v>
      </c>
      <c r="AB41" s="20" t="s">
        <v>404</v>
      </c>
      <c r="AC41" s="18" t="s">
        <v>404</v>
      </c>
      <c r="AD41" s="20" t="s">
        <v>404</v>
      </c>
      <c r="AE41" s="18" t="s">
        <v>404</v>
      </c>
      <c r="AF41" s="20" t="s">
        <v>404</v>
      </c>
    </row>
    <row r="42" spans="1:3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c r="AE42" s="18">
        <f>IF(COUNT(AE7:AE41) &gt; 0, AVERAGE(AE7:AE41), "—")</f>
        <v/>
      </c>
      <c r="AF42" s="20">
        <f>IF(COUNT(AF7:AF41) &gt; 0, SQRT(SUMSQ(AF7:AF41)/(COUNT(AF7:AF41)*COUNT(AF7:AF41)) ), "—")</f>
        <v/>
      </c>
    </row>
    <row r="43" spans="1:3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5" t="n"/>
      <c r="AE43" s="14" t="n"/>
      <c r="AF43" s="16" t="n"/>
    </row>
    <row r="44" spans="1:32">
      <c r="A44" s="15" t="s">
        <v>441</v>
      </c>
      <c r="B44" s="17" t="n">
        <v>5215</v>
      </c>
      <c r="C44" s="18">
        <f>(0.0/B44*100)</f>
        <v/>
      </c>
      <c r="D44" s="19" t="n">
        <v>5215</v>
      </c>
      <c r="E44" s="18" t="n">
        <v>429.49492656</v>
      </c>
      <c r="F44" s="20" t="n">
        <v>24.02399864</v>
      </c>
      <c r="G44" s="18" t="n">
        <v>428.77159676</v>
      </c>
      <c r="H44" s="20" t="n">
        <v>14.72550204</v>
      </c>
      <c r="I44" s="18" t="n">
        <v>416.41335968</v>
      </c>
      <c r="J44" s="20" t="n">
        <v>5.2297678</v>
      </c>
      <c r="K44" s="18" t="n">
        <v>416.43698944</v>
      </c>
      <c r="L44" s="20" t="n">
        <v>4.46543019</v>
      </c>
      <c r="M44" s="18" t="n">
        <v>438.65512755</v>
      </c>
      <c r="N44" s="20" t="n">
        <v>6.23295075</v>
      </c>
      <c r="O44" s="18" t="n">
        <v>453.11121273</v>
      </c>
      <c r="P44" s="20" t="n">
        <v>8.02846055</v>
      </c>
      <c r="Q44" s="18" t="n">
        <v>421.30982838</v>
      </c>
      <c r="R44" s="20" t="n">
        <v>9.735999290000001</v>
      </c>
      <c r="S44" s="18" t="s">
        <v>404</v>
      </c>
      <c r="T44" s="20" t="s">
        <v>404</v>
      </c>
      <c r="U44" s="18" t="s">
        <v>404</v>
      </c>
      <c r="V44" s="20" t="s">
        <v>404</v>
      </c>
      <c r="W44" s="18" t="s">
        <v>404</v>
      </c>
      <c r="X44" s="20" t="s">
        <v>404</v>
      </c>
      <c r="Y44" s="18" t="s">
        <v>404</v>
      </c>
      <c r="Z44" s="20" t="s">
        <v>404</v>
      </c>
      <c r="AA44" s="18" t="s">
        <v>404</v>
      </c>
      <c r="AB44" s="20" t="s">
        <v>404</v>
      </c>
      <c r="AC44" s="18" t="n">
        <v>426.63722122</v>
      </c>
      <c r="AD44" s="20" t="n">
        <v>10.36935351</v>
      </c>
      <c r="AE44" s="18" t="n">
        <v>483.64621317</v>
      </c>
      <c r="AF44" s="20" t="n">
        <v>22.53751647</v>
      </c>
    </row>
    <row r="45" spans="1:32">
      <c r="A45" s="15" t="s">
        <v>442</v>
      </c>
      <c r="B45" s="17" t="n">
        <v>5519</v>
      </c>
      <c r="C45" s="18">
        <f>(0.0/B45*100)</f>
        <v/>
      </c>
      <c r="D45" s="19" t="n">
        <v>5519</v>
      </c>
      <c r="E45" s="18" t="n">
        <v>377.69885718</v>
      </c>
      <c r="F45" s="20" t="n">
        <v>19.41183131</v>
      </c>
      <c r="G45" s="18" t="n">
        <v>386.26580674</v>
      </c>
      <c r="H45" s="20" t="n">
        <v>8.793196529999999</v>
      </c>
      <c r="I45" s="18" t="n">
        <v>397.41488679</v>
      </c>
      <c r="J45" s="20" t="n">
        <v>12.34205912</v>
      </c>
      <c r="K45" s="18" t="n">
        <v>357.75552757</v>
      </c>
      <c r="L45" s="20" t="n">
        <v>4.9836652</v>
      </c>
      <c r="M45" s="18" t="n">
        <v>361.32702816</v>
      </c>
      <c r="N45" s="20" t="n">
        <v>4.72217217</v>
      </c>
      <c r="O45" s="18" t="n">
        <v>389.4797966</v>
      </c>
      <c r="P45" s="20" t="n">
        <v>8.300538039999999</v>
      </c>
      <c r="Q45" s="18" t="n">
        <v>390.24263476</v>
      </c>
      <c r="R45" s="20" t="n">
        <v>14.19790465</v>
      </c>
      <c r="S45" s="18" t="s">
        <v>404</v>
      </c>
      <c r="T45" s="20" t="s">
        <v>404</v>
      </c>
      <c r="U45" s="18" t="s">
        <v>404</v>
      </c>
      <c r="V45" s="20" t="s">
        <v>404</v>
      </c>
      <c r="W45" s="18" t="s">
        <v>404</v>
      </c>
      <c r="X45" s="20" t="s">
        <v>404</v>
      </c>
      <c r="Y45" s="18" t="s">
        <v>404</v>
      </c>
      <c r="Z45" s="20" t="s">
        <v>404</v>
      </c>
      <c r="AA45" s="18" t="s">
        <v>404</v>
      </c>
      <c r="AB45" s="20" t="s">
        <v>404</v>
      </c>
      <c r="AC45" s="18" t="s">
        <v>404</v>
      </c>
      <c r="AD45" s="20" t="s">
        <v>404</v>
      </c>
      <c r="AE45" s="18" t="n">
        <v>332.60038405</v>
      </c>
      <c r="AF45" s="20" t="n">
        <v>16.85830723</v>
      </c>
    </row>
    <row r="46" spans="1:32">
      <c r="A46" s="15" t="s">
        <v>443</v>
      </c>
      <c r="B46" s="17" t="n">
        <v>23141</v>
      </c>
      <c r="C46" s="18">
        <f>(4196.0/B46*100)</f>
        <v/>
      </c>
      <c r="D46" s="19" t="n">
        <v>18945</v>
      </c>
      <c r="E46" s="18" t="n">
        <v>400.27043795</v>
      </c>
      <c r="F46" s="20" t="n">
        <v>14.05706639</v>
      </c>
      <c r="G46" s="18" t="n">
        <v>395.18156539</v>
      </c>
      <c r="H46" s="20" t="n">
        <v>17.25036177</v>
      </c>
      <c r="I46" s="18" t="n">
        <v>412.34278343</v>
      </c>
      <c r="J46" s="20" t="n">
        <v>12.11568947</v>
      </c>
      <c r="K46" s="18" t="n">
        <v>438.96249325</v>
      </c>
      <c r="L46" s="20" t="n">
        <v>10.81356663</v>
      </c>
      <c r="M46" s="18" t="n">
        <v>413.41531778</v>
      </c>
      <c r="N46" s="20" t="n">
        <v>8.454719710000001</v>
      </c>
      <c r="O46" s="18" t="n">
        <v>408.74562514</v>
      </c>
      <c r="P46" s="20" t="n">
        <v>4.18038212</v>
      </c>
      <c r="Q46" s="18" t="n">
        <v>402.6265091</v>
      </c>
      <c r="R46" s="20" t="n">
        <v>7.80772576</v>
      </c>
      <c r="S46" s="18" t="n">
        <v>400.10638818</v>
      </c>
      <c r="T46" s="20" t="n">
        <v>9.500249220000001</v>
      </c>
      <c r="U46" s="18" t="n">
        <v>428.38142452</v>
      </c>
      <c r="V46" s="20" t="n">
        <v>23.02301505</v>
      </c>
      <c r="W46" s="18" t="s">
        <v>404</v>
      </c>
      <c r="X46" s="20" t="s">
        <v>404</v>
      </c>
      <c r="Y46" s="18" t="s">
        <v>404</v>
      </c>
      <c r="Z46" s="20" t="s">
        <v>404</v>
      </c>
      <c r="AA46" s="18" t="s">
        <v>404</v>
      </c>
      <c r="AB46" s="20" t="s">
        <v>404</v>
      </c>
      <c r="AC46" s="18" t="s">
        <v>404</v>
      </c>
      <c r="AD46" s="20" t="s">
        <v>404</v>
      </c>
      <c r="AE46" s="18" t="n">
        <v>353.77742482</v>
      </c>
      <c r="AF46" s="20" t="n">
        <v>5.55978893</v>
      </c>
    </row>
    <row r="47" spans="1:32">
      <c r="A47" s="15" t="s">
        <v>444</v>
      </c>
      <c r="B47" s="17" t="n">
        <v>5928</v>
      </c>
      <c r="C47" s="18">
        <f>(0.0/B47*100)</f>
        <v/>
      </c>
      <c r="D47" s="19" t="n">
        <v>5928</v>
      </c>
      <c r="E47" s="18" t="n">
        <v>395.76881207</v>
      </c>
      <c r="F47" s="20" t="n">
        <v>32.31975193</v>
      </c>
      <c r="G47" s="18" t="n">
        <v>412.02933537</v>
      </c>
      <c r="H47" s="20" t="n">
        <v>13.43974729</v>
      </c>
      <c r="I47" s="18" t="n">
        <v>429.63733134</v>
      </c>
      <c r="J47" s="20" t="n">
        <v>6.33154769</v>
      </c>
      <c r="K47" s="18" t="n">
        <v>484.56287282</v>
      </c>
      <c r="L47" s="20" t="n">
        <v>8.081202960000001</v>
      </c>
      <c r="M47" s="18" t="n">
        <v>462.7286011</v>
      </c>
      <c r="N47" s="20" t="n">
        <v>70.97227373</v>
      </c>
      <c r="O47" s="18" t="n">
        <v>374.37192775</v>
      </c>
      <c r="P47" s="20" t="n">
        <v>8.33483777</v>
      </c>
      <c r="Q47" s="18" t="s">
        <v>404</v>
      </c>
      <c r="R47" s="20" t="s">
        <v>404</v>
      </c>
      <c r="S47" s="18" t="n">
        <v>394.82870739</v>
      </c>
      <c r="T47" s="20" t="n">
        <v>5.95452732</v>
      </c>
      <c r="U47" s="18" t="n">
        <v>511.39250342</v>
      </c>
      <c r="V47" s="20" t="n">
        <v>4.85288153</v>
      </c>
      <c r="W47" s="18" t="s">
        <v>404</v>
      </c>
      <c r="X47" s="20" t="s">
        <v>404</v>
      </c>
      <c r="Y47" s="18" t="s">
        <v>404</v>
      </c>
      <c r="Z47" s="20" t="s">
        <v>404</v>
      </c>
      <c r="AA47" s="18" t="s">
        <v>404</v>
      </c>
      <c r="AB47" s="20" t="s">
        <v>404</v>
      </c>
      <c r="AC47" s="18" t="s">
        <v>404</v>
      </c>
      <c r="AD47" s="20" t="s">
        <v>404</v>
      </c>
      <c r="AE47" s="18" t="n">
        <v>346.17772124</v>
      </c>
      <c r="AF47" s="20" t="n">
        <v>14.4705709</v>
      </c>
    </row>
    <row r="48" spans="1:32">
      <c r="A48" s="15" t="s">
        <v>445</v>
      </c>
      <c r="B48" s="17" t="n">
        <v>9841</v>
      </c>
      <c r="C48" s="18">
        <f>(0.0/B48*100)</f>
        <v/>
      </c>
      <c r="D48" s="19" t="n">
        <v>9841</v>
      </c>
      <c r="E48" s="18" t="n">
        <v>482.59786667</v>
      </c>
      <c r="F48" s="20" t="n">
        <v>47.98985362</v>
      </c>
      <c r="G48" s="18" t="n">
        <v>503.00037659</v>
      </c>
      <c r="H48" s="20" t="n">
        <v>29.58688214</v>
      </c>
      <c r="I48" s="18" t="n">
        <v>575.92292768</v>
      </c>
      <c r="J48" s="20" t="n">
        <v>36.91615557</v>
      </c>
      <c r="K48" s="18" t="n">
        <v>496.72639061</v>
      </c>
      <c r="L48" s="20" t="n">
        <v>29.41776731</v>
      </c>
      <c r="M48" s="18" t="n">
        <v>545.23501755</v>
      </c>
      <c r="N48" s="20" t="n">
        <v>20.62133232</v>
      </c>
      <c r="O48" s="18" t="n">
        <v>540.73512964</v>
      </c>
      <c r="P48" s="20" t="n">
        <v>9.86340616</v>
      </c>
      <c r="Q48" s="18" t="n">
        <v>517.76982455</v>
      </c>
      <c r="R48" s="20" t="n">
        <v>10.74267817</v>
      </c>
      <c r="S48" s="18" t="n">
        <v>508.02388445</v>
      </c>
      <c r="T48" s="20" t="n">
        <v>15.95059611</v>
      </c>
      <c r="U48" s="18" t="n">
        <v>519.6855311100001</v>
      </c>
      <c r="V48" s="20" t="n">
        <v>12.13580884</v>
      </c>
      <c r="W48" s="18" t="s">
        <v>404</v>
      </c>
      <c r="X48" s="20" t="s">
        <v>404</v>
      </c>
      <c r="Y48" s="18" t="s">
        <v>404</v>
      </c>
      <c r="Z48" s="20" t="s">
        <v>404</v>
      </c>
      <c r="AA48" s="18" t="s">
        <v>404</v>
      </c>
      <c r="AB48" s="20" t="s">
        <v>404</v>
      </c>
      <c r="AC48" s="18" t="s">
        <v>404</v>
      </c>
      <c r="AD48" s="20" t="s">
        <v>404</v>
      </c>
      <c r="AE48" s="18" t="n">
        <v>451.43742571</v>
      </c>
      <c r="AF48" s="20" t="n">
        <v>15.82043704</v>
      </c>
    </row>
    <row r="49" spans="1:32">
      <c r="A49" s="15" t="s">
        <v>446</v>
      </c>
      <c r="B49" s="17" t="n">
        <v>6349</v>
      </c>
      <c r="C49" s="18">
        <f>(52.0/B49*100)</f>
        <v/>
      </c>
      <c r="D49" s="19" t="n">
        <v>6297</v>
      </c>
      <c r="E49" s="18" t="n">
        <v>409.40942992</v>
      </c>
      <c r="F49" s="20" t="n">
        <v>11.04272027</v>
      </c>
      <c r="G49" s="18" t="n">
        <v>440.92131769</v>
      </c>
      <c r="H49" s="20" t="n">
        <v>8.267756589999999</v>
      </c>
      <c r="I49" s="18" t="n">
        <v>419.43220682</v>
      </c>
      <c r="J49" s="20" t="n">
        <v>10.19418931</v>
      </c>
      <c r="K49" s="18" t="n">
        <v>427.99589035</v>
      </c>
      <c r="L49" s="20" t="n">
        <v>10.892157</v>
      </c>
      <c r="M49" s="18" t="n">
        <v>451.18696795</v>
      </c>
      <c r="N49" s="20" t="n">
        <v>9.63974739</v>
      </c>
      <c r="O49" s="18" t="n">
        <v>448.39390552</v>
      </c>
      <c r="P49" s="20" t="n">
        <v>16.25922063</v>
      </c>
      <c r="Q49" s="18" t="n">
        <v>445.18548689</v>
      </c>
      <c r="R49" s="20" t="n">
        <v>26.92348885</v>
      </c>
      <c r="S49" s="18" t="n">
        <v>418.86551644</v>
      </c>
      <c r="T49" s="20" t="n">
        <v>12.89388056</v>
      </c>
      <c r="U49" s="18" t="n">
        <v>434.51973241</v>
      </c>
      <c r="V49" s="20" t="n">
        <v>4.67372592</v>
      </c>
      <c r="W49" s="18" t="s">
        <v>404</v>
      </c>
      <c r="X49" s="20" t="s">
        <v>404</v>
      </c>
      <c r="Y49" s="18" t="s">
        <v>404</v>
      </c>
      <c r="Z49" s="20" t="s">
        <v>404</v>
      </c>
      <c r="AA49" s="18" t="s">
        <v>404</v>
      </c>
      <c r="AB49" s="20" t="s">
        <v>404</v>
      </c>
      <c r="AC49" s="18" t="s">
        <v>404</v>
      </c>
      <c r="AD49" s="20" t="s">
        <v>404</v>
      </c>
      <c r="AE49" s="18" t="n">
        <v>435.32384056</v>
      </c>
      <c r="AF49" s="20" t="n">
        <v>22.33469154</v>
      </c>
    </row>
    <row r="50" spans="1:32">
      <c r="A50" s="15" t="s">
        <v>447</v>
      </c>
      <c r="B50" s="17" t="n">
        <v>11795</v>
      </c>
      <c r="C50" s="18">
        <f>(1031.0/B50*100)</f>
        <v/>
      </c>
      <c r="D50" s="19" t="n">
        <v>10764</v>
      </c>
      <c r="E50" s="18" t="n">
        <v>384.16457296</v>
      </c>
      <c r="F50" s="20" t="n">
        <v>12.92403195</v>
      </c>
      <c r="G50" s="18" t="n">
        <v>439.92519053</v>
      </c>
      <c r="H50" s="20" t="n">
        <v>26.43185388</v>
      </c>
      <c r="I50" s="18" t="n">
        <v>426.82887701</v>
      </c>
      <c r="J50" s="20" t="n">
        <v>18.21572934</v>
      </c>
      <c r="K50" s="18" t="n">
        <v>407.9575293</v>
      </c>
      <c r="L50" s="20" t="n">
        <v>6.85189645</v>
      </c>
      <c r="M50" s="18" t="n">
        <v>432.71932126</v>
      </c>
      <c r="N50" s="20" t="n">
        <v>11.45131317</v>
      </c>
      <c r="O50" s="18" t="n">
        <v>413.49000242</v>
      </c>
      <c r="P50" s="20" t="n">
        <v>4.53207081</v>
      </c>
      <c r="Q50" s="18" t="n">
        <v>420.08672557</v>
      </c>
      <c r="R50" s="20" t="n">
        <v>6.31263725</v>
      </c>
      <c r="S50" s="18" t="n">
        <v>412.80279604</v>
      </c>
      <c r="T50" s="20" t="n">
        <v>14.06825064</v>
      </c>
      <c r="U50" s="18" t="n">
        <v>424.30017195</v>
      </c>
      <c r="V50" s="20" t="n">
        <v>7.21044697</v>
      </c>
      <c r="W50" s="18" t="s">
        <v>404</v>
      </c>
      <c r="X50" s="20" t="s">
        <v>404</v>
      </c>
      <c r="Y50" s="18" t="s">
        <v>404</v>
      </c>
      <c r="Z50" s="20" t="s">
        <v>404</v>
      </c>
      <c r="AA50" s="18" t="s">
        <v>404</v>
      </c>
      <c r="AB50" s="20" t="s">
        <v>404</v>
      </c>
      <c r="AC50" s="18" t="s">
        <v>404</v>
      </c>
      <c r="AD50" s="20" t="s">
        <v>404</v>
      </c>
      <c r="AE50" s="18" t="n">
        <v>408.34425217</v>
      </c>
      <c r="AF50" s="20" t="n">
        <v>15.44058257</v>
      </c>
    </row>
    <row r="51" spans="1:32">
      <c r="A51" s="15" t="s">
        <v>448</v>
      </c>
      <c r="B51" s="17" t="n">
        <v>6866</v>
      </c>
      <c r="C51" s="18">
        <f>(0.0/B51*100)</f>
        <v/>
      </c>
      <c r="D51" s="19" t="n">
        <v>6866</v>
      </c>
      <c r="E51" s="18" t="n">
        <v>412.63377001</v>
      </c>
      <c r="F51" s="20" t="n">
        <v>12.8018636</v>
      </c>
      <c r="G51" s="18" t="n">
        <v>431.02547977</v>
      </c>
      <c r="H51" s="20" t="n">
        <v>8.33120132</v>
      </c>
      <c r="I51" s="18" t="n">
        <v>415.07156237</v>
      </c>
      <c r="J51" s="20" t="n">
        <v>4.51005265</v>
      </c>
      <c r="K51" s="18" t="n">
        <v>420.28213935</v>
      </c>
      <c r="L51" s="20" t="n">
        <v>5.28089558</v>
      </c>
      <c r="M51" s="18" t="n">
        <v>423.63990236</v>
      </c>
      <c r="N51" s="20" t="n">
        <v>7.50308135</v>
      </c>
      <c r="O51" s="18" t="n">
        <v>440.42099706</v>
      </c>
      <c r="P51" s="20" t="n">
        <v>11.7040008</v>
      </c>
      <c r="Q51" s="18" t="n">
        <v>386.01753845</v>
      </c>
      <c r="R51" s="20" t="n">
        <v>12.99225155</v>
      </c>
      <c r="S51" s="18" t="n">
        <v>382.20556378</v>
      </c>
      <c r="T51" s="20" t="n">
        <v>5.37877076</v>
      </c>
      <c r="U51" s="18" t="n">
        <v>385.3573378</v>
      </c>
      <c r="V51" s="20" t="n">
        <v>5.66409579</v>
      </c>
      <c r="W51" s="18" t="s">
        <v>404</v>
      </c>
      <c r="X51" s="20" t="s">
        <v>404</v>
      </c>
      <c r="Y51" s="18" t="s">
        <v>404</v>
      </c>
      <c r="Z51" s="20" t="s">
        <v>404</v>
      </c>
      <c r="AA51" s="18" t="s">
        <v>404</v>
      </c>
      <c r="AB51" s="20" t="s">
        <v>404</v>
      </c>
      <c r="AC51" s="18" t="s">
        <v>404</v>
      </c>
      <c r="AD51" s="20" t="s">
        <v>404</v>
      </c>
      <c r="AE51" s="18" t="n">
        <v>397.41093033</v>
      </c>
      <c r="AF51" s="20" t="n">
        <v>8.32520611</v>
      </c>
    </row>
    <row r="52" spans="1:32">
      <c r="A52" s="15" t="s">
        <v>449</v>
      </c>
      <c r="B52" s="17" t="n">
        <v>5809</v>
      </c>
      <c r="C52" s="18">
        <f>(0.0/B52*100)</f>
        <v/>
      </c>
      <c r="D52" s="19" t="n">
        <v>5809</v>
      </c>
      <c r="E52" s="18" t="n">
        <v>444.30615693</v>
      </c>
      <c r="F52" s="20" t="n">
        <v>9.59566184</v>
      </c>
      <c r="G52" s="18" t="n">
        <v>423.49663066</v>
      </c>
      <c r="H52" s="20" t="n">
        <v>10.45841827</v>
      </c>
      <c r="I52" s="18" t="n">
        <v>460.88889024</v>
      </c>
      <c r="J52" s="20" t="n">
        <v>4.27555988</v>
      </c>
      <c r="K52" s="18" t="n">
        <v>498.3414292</v>
      </c>
      <c r="L52" s="20" t="n">
        <v>5.36103642</v>
      </c>
      <c r="M52" s="18" t="n">
        <v>556.67162236</v>
      </c>
      <c r="N52" s="20" t="n">
        <v>28.38983002</v>
      </c>
      <c r="O52" s="18" t="s">
        <v>404</v>
      </c>
      <c r="P52" s="20" t="s">
        <v>404</v>
      </c>
      <c r="Q52" s="18" t="s">
        <v>404</v>
      </c>
      <c r="R52" s="20" t="s">
        <v>404</v>
      </c>
      <c r="S52" s="18" t="s">
        <v>404</v>
      </c>
      <c r="T52" s="20" t="s">
        <v>404</v>
      </c>
      <c r="U52" s="18" t="s">
        <v>404</v>
      </c>
      <c r="V52" s="20" t="s">
        <v>404</v>
      </c>
      <c r="W52" s="18" t="s">
        <v>404</v>
      </c>
      <c r="X52" s="20" t="s">
        <v>404</v>
      </c>
      <c r="Y52" s="18" t="s">
        <v>404</v>
      </c>
      <c r="Z52" s="20" t="s">
        <v>404</v>
      </c>
      <c r="AA52" s="18" t="s">
        <v>404</v>
      </c>
      <c r="AB52" s="20" t="s">
        <v>404</v>
      </c>
      <c r="AC52" s="18" t="s">
        <v>404</v>
      </c>
      <c r="AD52" s="20" t="s">
        <v>404</v>
      </c>
      <c r="AE52" s="18" t="s">
        <v>404</v>
      </c>
      <c r="AF52" s="20" t="s">
        <v>404</v>
      </c>
    </row>
    <row r="53" spans="1:32">
      <c r="A53" s="15" t="s">
        <v>450</v>
      </c>
      <c r="B53" s="17" t="n">
        <v>5571</v>
      </c>
      <c r="C53" s="18">
        <f>(0.0/B53*100)</f>
        <v/>
      </c>
      <c r="D53" s="19" t="n">
        <v>5571</v>
      </c>
      <c r="E53" s="18" t="n">
        <v>424.92344011</v>
      </c>
      <c r="F53" s="20" t="n">
        <v>5.88348484</v>
      </c>
      <c r="G53" s="18" t="n">
        <v>411.79350345</v>
      </c>
      <c r="H53" s="20" t="n">
        <v>3.20165609</v>
      </c>
      <c r="I53" s="18" t="n">
        <v>437.78618753</v>
      </c>
      <c r="J53" s="20" t="n">
        <v>1.57545611</v>
      </c>
      <c r="K53" s="18" t="n">
        <v>426.04208136</v>
      </c>
      <c r="L53" s="20" t="n">
        <v>8.45402385</v>
      </c>
      <c r="M53" s="18" t="s">
        <v>404</v>
      </c>
      <c r="N53" s="20" t="s">
        <v>404</v>
      </c>
      <c r="O53" s="18" t="s">
        <v>404</v>
      </c>
      <c r="P53" s="20" t="s">
        <v>404</v>
      </c>
      <c r="Q53" s="18" t="s">
        <v>404</v>
      </c>
      <c r="R53" s="20" t="s">
        <v>404</v>
      </c>
      <c r="S53" s="18" t="n">
        <v>429.21081021</v>
      </c>
      <c r="T53" s="20" t="n">
        <v>7.94814028</v>
      </c>
      <c r="U53" s="18" t="n">
        <v>441.13368544</v>
      </c>
      <c r="V53" s="20" t="n">
        <v>6.70717371</v>
      </c>
      <c r="W53" s="18" t="s">
        <v>404</v>
      </c>
      <c r="X53" s="20" t="s">
        <v>404</v>
      </c>
      <c r="Y53" s="18" t="s">
        <v>404</v>
      </c>
      <c r="Z53" s="20" t="s">
        <v>404</v>
      </c>
      <c r="AA53" s="18" t="s">
        <v>404</v>
      </c>
      <c r="AB53" s="20" t="s">
        <v>404</v>
      </c>
      <c r="AC53" s="18" t="s">
        <v>404</v>
      </c>
      <c r="AD53" s="20" t="s">
        <v>404</v>
      </c>
      <c r="AE53" s="18" t="n">
        <v>357.53793388</v>
      </c>
      <c r="AF53" s="20" t="n">
        <v>6.57558927</v>
      </c>
    </row>
    <row r="54" spans="1:32">
      <c r="A54" s="15" t="s">
        <v>451</v>
      </c>
      <c r="B54" s="17" t="n">
        <v>4740</v>
      </c>
      <c r="C54" s="18">
        <f>(199.0/B54*100)</f>
        <v/>
      </c>
      <c r="D54" s="19" t="n">
        <v>4541</v>
      </c>
      <c r="E54" s="18" t="n">
        <v>333.4798888</v>
      </c>
      <c r="F54" s="20" t="n">
        <v>25.99995156</v>
      </c>
      <c r="G54" s="18" t="n">
        <v>312.35840149</v>
      </c>
      <c r="H54" s="20" t="n">
        <v>11.60101411</v>
      </c>
      <c r="I54" s="18" t="n">
        <v>336.02988657</v>
      </c>
      <c r="J54" s="20" t="n">
        <v>9.036841300000001</v>
      </c>
      <c r="K54" s="18" t="n">
        <v>334.88336722</v>
      </c>
      <c r="L54" s="20" t="n">
        <v>12.50048782</v>
      </c>
      <c r="M54" s="18" t="n">
        <v>345.47168964</v>
      </c>
      <c r="N54" s="20" t="n">
        <v>11.92596506</v>
      </c>
      <c r="O54" s="18" t="n">
        <v>340.76595075</v>
      </c>
      <c r="P54" s="20" t="n">
        <v>8.21538621</v>
      </c>
      <c r="Q54" s="18" t="n">
        <v>350.52780142</v>
      </c>
      <c r="R54" s="20" t="n">
        <v>15.47612315</v>
      </c>
      <c r="S54" s="18" t="n">
        <v>350.87311789</v>
      </c>
      <c r="T54" s="20" t="n">
        <v>10.31795776</v>
      </c>
      <c r="U54" s="18" t="n">
        <v>321.06437899</v>
      </c>
      <c r="V54" s="20" t="n">
        <v>8.634584329999999</v>
      </c>
      <c r="W54" s="18" t="s">
        <v>404</v>
      </c>
      <c r="X54" s="20" t="s">
        <v>404</v>
      </c>
      <c r="Y54" s="18" t="s">
        <v>404</v>
      </c>
      <c r="Z54" s="20" t="s">
        <v>404</v>
      </c>
      <c r="AA54" s="18" t="s">
        <v>404</v>
      </c>
      <c r="AB54" s="20" t="s">
        <v>404</v>
      </c>
      <c r="AC54" s="18" t="s">
        <v>404</v>
      </c>
      <c r="AD54" s="20" t="s">
        <v>404</v>
      </c>
      <c r="AE54" s="18" t="n">
        <v>294.42654058</v>
      </c>
      <c r="AF54" s="20" t="n">
        <v>5.45579038</v>
      </c>
    </row>
    <row r="55" spans="1:32">
      <c r="A55" s="15" t="s">
        <v>452</v>
      </c>
      <c r="B55" s="17" t="n">
        <v>5316</v>
      </c>
      <c r="C55" s="18">
        <f>(43.0/B55*100)</f>
        <v/>
      </c>
      <c r="D55" s="19" t="n">
        <v>5273</v>
      </c>
      <c r="E55" s="18" t="n">
        <v>394.20000297</v>
      </c>
      <c r="F55" s="20" t="n">
        <v>8.32742908</v>
      </c>
      <c r="G55" s="18" t="n">
        <v>399.01349398</v>
      </c>
      <c r="H55" s="20" t="n">
        <v>8.824402429999999</v>
      </c>
      <c r="I55" s="18" t="n">
        <v>411.25941562</v>
      </c>
      <c r="J55" s="20" t="n">
        <v>10.26760899</v>
      </c>
      <c r="K55" s="18" t="n">
        <v>404.84931416</v>
      </c>
      <c r="L55" s="20" t="n">
        <v>12.44842369</v>
      </c>
      <c r="M55" s="18" t="n">
        <v>415.54137015</v>
      </c>
      <c r="N55" s="20" t="n">
        <v>14.35431987</v>
      </c>
      <c r="O55" s="18" t="n">
        <v>412.15127179</v>
      </c>
      <c r="P55" s="20" t="n">
        <v>9.438985049999999</v>
      </c>
      <c r="Q55" s="18" t="n">
        <v>399.18240219</v>
      </c>
      <c r="R55" s="20" t="n">
        <v>19.40820383</v>
      </c>
      <c r="S55" s="18" t="n">
        <v>387.16606354</v>
      </c>
      <c r="T55" s="20" t="n">
        <v>10.2954723</v>
      </c>
      <c r="U55" s="18" t="n">
        <v>420.68555965</v>
      </c>
      <c r="V55" s="20" t="n">
        <v>3.97535169</v>
      </c>
      <c r="W55" s="18" t="s">
        <v>404</v>
      </c>
      <c r="X55" s="20" t="s">
        <v>404</v>
      </c>
      <c r="Y55" s="18" t="s">
        <v>404</v>
      </c>
      <c r="Z55" s="20" t="s">
        <v>404</v>
      </c>
      <c r="AA55" s="18" t="s">
        <v>404</v>
      </c>
      <c r="AB55" s="20" t="s">
        <v>404</v>
      </c>
      <c r="AC55" s="18" t="n">
        <v>419.80889679</v>
      </c>
      <c r="AD55" s="20" t="n">
        <v>6.51417069</v>
      </c>
      <c r="AE55" s="18" t="n">
        <v>321.63786712</v>
      </c>
      <c r="AF55" s="20" t="n">
        <v>8.82666523</v>
      </c>
    </row>
    <row r="56" spans="1:32">
      <c r="A56" s="15" t="s">
        <v>453</v>
      </c>
      <c r="B56" s="17" t="n">
        <v>5359</v>
      </c>
      <c r="C56" s="18">
        <f>(0.0/B56*100)</f>
        <v/>
      </c>
      <c r="D56" s="19" t="n">
        <v>5359</v>
      </c>
      <c r="E56" s="18" t="n">
        <v>496.67121512</v>
      </c>
      <c r="F56" s="20" t="n">
        <v>47.28372001</v>
      </c>
      <c r="G56" s="18" t="s">
        <v>404</v>
      </c>
      <c r="H56" s="20" t="s">
        <v>404</v>
      </c>
      <c r="I56" s="18" t="n">
        <v>474.07337465</v>
      </c>
      <c r="J56" s="20" t="n">
        <v>15.15745255</v>
      </c>
      <c r="K56" s="18" t="n">
        <v>516.18943783</v>
      </c>
      <c r="L56" s="20" t="n">
        <v>4.93951323</v>
      </c>
      <c r="M56" s="18" t="n">
        <v>534.46940283</v>
      </c>
      <c r="N56" s="20" t="n">
        <v>5.70538344</v>
      </c>
      <c r="O56" s="18" t="n">
        <v>544.75226118</v>
      </c>
      <c r="P56" s="20" t="n">
        <v>8.48247439</v>
      </c>
      <c r="Q56" s="18" t="n">
        <v>529.95458367</v>
      </c>
      <c r="R56" s="20" t="n">
        <v>3.35189719</v>
      </c>
      <c r="S56" s="18" t="s">
        <v>404</v>
      </c>
      <c r="T56" s="20" t="s">
        <v>404</v>
      </c>
      <c r="U56" s="18" t="s">
        <v>404</v>
      </c>
      <c r="V56" s="20" t="s">
        <v>404</v>
      </c>
      <c r="W56" s="18" t="s">
        <v>404</v>
      </c>
      <c r="X56" s="20" t="s">
        <v>404</v>
      </c>
      <c r="Y56" s="18" t="s">
        <v>404</v>
      </c>
      <c r="Z56" s="20" t="s">
        <v>404</v>
      </c>
      <c r="AA56" s="18" t="s">
        <v>404</v>
      </c>
      <c r="AB56" s="20" t="s">
        <v>404</v>
      </c>
      <c r="AC56" s="18" t="s">
        <v>404</v>
      </c>
      <c r="AD56" s="20" t="s">
        <v>404</v>
      </c>
      <c r="AE56" s="18" t="s">
        <v>404</v>
      </c>
      <c r="AF56" s="20" t="s">
        <v>404</v>
      </c>
    </row>
    <row r="57" spans="1:32">
      <c r="A57" s="15" t="s">
        <v>454</v>
      </c>
      <c r="B57" s="17" t="n">
        <v>6513</v>
      </c>
      <c r="C57" s="18">
        <f>(0.0/B57*100)</f>
        <v/>
      </c>
      <c r="D57" s="19" t="n">
        <v>6513</v>
      </c>
      <c r="E57" s="18" t="n">
        <v>386.14525637</v>
      </c>
      <c r="F57" s="20" t="n">
        <v>11.16657632</v>
      </c>
      <c r="G57" s="18" t="n">
        <v>374.01957453</v>
      </c>
      <c r="H57" s="20" t="n">
        <v>13.56340952</v>
      </c>
      <c r="I57" s="18" t="n">
        <v>388.68629129</v>
      </c>
      <c r="J57" s="20" t="n">
        <v>7.44355109</v>
      </c>
      <c r="K57" s="18" t="n">
        <v>404.09002489</v>
      </c>
      <c r="L57" s="20" t="n">
        <v>5.5076474</v>
      </c>
      <c r="M57" s="18" t="n">
        <v>412.82572395</v>
      </c>
      <c r="N57" s="20" t="n">
        <v>6.27882497</v>
      </c>
      <c r="O57" s="18" t="n">
        <v>409.42930468</v>
      </c>
      <c r="P57" s="20" t="n">
        <v>6.15769263</v>
      </c>
      <c r="Q57" s="18" t="n">
        <v>404.63474439</v>
      </c>
      <c r="R57" s="20" t="n">
        <v>21.85175032</v>
      </c>
      <c r="S57" s="18" t="n">
        <v>397.3055</v>
      </c>
      <c r="T57" s="20" t="n">
        <v>3.96366096</v>
      </c>
      <c r="U57" s="18" t="n">
        <v>416.57625736</v>
      </c>
      <c r="V57" s="20" t="n">
        <v>19.93279606</v>
      </c>
      <c r="W57" s="18" t="s">
        <v>404</v>
      </c>
      <c r="X57" s="20" t="s">
        <v>404</v>
      </c>
      <c r="Y57" s="18" t="s">
        <v>404</v>
      </c>
      <c r="Z57" s="20" t="s">
        <v>404</v>
      </c>
      <c r="AA57" s="18" t="s">
        <v>404</v>
      </c>
      <c r="AB57" s="20" t="s">
        <v>404</v>
      </c>
      <c r="AC57" s="18" t="n">
        <v>398.17985926</v>
      </c>
      <c r="AD57" s="20" t="n">
        <v>7.47205876</v>
      </c>
      <c r="AE57" s="18" t="n">
        <v>363.74542727</v>
      </c>
      <c r="AF57" s="20" t="n">
        <v>9.700557399999999</v>
      </c>
    </row>
    <row r="58" spans="1:32">
      <c r="A58" s="15" t="s">
        <v>455</v>
      </c>
      <c r="B58" s="17" t="n">
        <v>7267</v>
      </c>
      <c r="C58" s="18">
        <f>(0.0/B58*100)</f>
        <v/>
      </c>
      <c r="D58" s="19" t="n">
        <v>7267</v>
      </c>
      <c r="E58" s="18" t="n">
        <v>377.57074282</v>
      </c>
      <c r="F58" s="20" t="n">
        <v>10.09346946</v>
      </c>
      <c r="G58" s="18" t="n">
        <v>421.21835749</v>
      </c>
      <c r="H58" s="20" t="n">
        <v>10.82951763</v>
      </c>
      <c r="I58" s="18" t="n">
        <v>401.19085076</v>
      </c>
      <c r="J58" s="20" t="n">
        <v>11.19689436</v>
      </c>
      <c r="K58" s="18" t="n">
        <v>391.7066688</v>
      </c>
      <c r="L58" s="20" t="n">
        <v>8.503999629999999</v>
      </c>
      <c r="M58" s="18" t="n">
        <v>409.57658317</v>
      </c>
      <c r="N58" s="20" t="n">
        <v>6.06037946</v>
      </c>
      <c r="O58" s="18" t="n">
        <v>413.32285043</v>
      </c>
      <c r="P58" s="20" t="n">
        <v>8.14934186</v>
      </c>
      <c r="Q58" s="18" t="n">
        <v>422.57856711</v>
      </c>
      <c r="R58" s="20" t="n">
        <v>7.82482704</v>
      </c>
      <c r="S58" s="18" t="n">
        <v>407.12105355</v>
      </c>
      <c r="T58" s="20" t="n">
        <v>9.862019719999999</v>
      </c>
      <c r="U58" s="18" t="n">
        <v>453.0166909</v>
      </c>
      <c r="V58" s="20" t="n">
        <v>22.19053874</v>
      </c>
      <c r="W58" s="18" t="s">
        <v>404</v>
      </c>
      <c r="X58" s="20" t="s">
        <v>404</v>
      </c>
      <c r="Y58" s="18" t="s">
        <v>404</v>
      </c>
      <c r="Z58" s="20" t="s">
        <v>404</v>
      </c>
      <c r="AA58" s="18" t="s">
        <v>404</v>
      </c>
      <c r="AB58" s="20" t="s">
        <v>404</v>
      </c>
      <c r="AC58" s="18" t="n">
        <v>443.1586375</v>
      </c>
      <c r="AD58" s="20" t="n">
        <v>4.42848464</v>
      </c>
      <c r="AE58" s="18" t="n">
        <v>413.2470337</v>
      </c>
      <c r="AF58" s="20" t="n">
        <v>7.90867925</v>
      </c>
    </row>
    <row r="59" spans="1:32">
      <c r="A59" s="15" t="s">
        <v>456</v>
      </c>
      <c r="B59" s="17" t="n">
        <v>4826</v>
      </c>
      <c r="C59" s="18">
        <f>(0.0/B59*100)</f>
        <v/>
      </c>
      <c r="D59" s="19" t="n">
        <v>4826</v>
      </c>
      <c r="E59" s="18" t="n">
        <v>355.71068658</v>
      </c>
      <c r="F59" s="20" t="n">
        <v>8.74702068</v>
      </c>
      <c r="G59" s="18" t="n">
        <v>339.17462777</v>
      </c>
      <c r="H59" s="20" t="n">
        <v>3.9462263</v>
      </c>
      <c r="I59" s="18" t="n">
        <v>358.59951877</v>
      </c>
      <c r="J59" s="20" t="n">
        <v>2.97947284</v>
      </c>
      <c r="K59" s="18" t="n">
        <v>365.65814367</v>
      </c>
      <c r="L59" s="20" t="n">
        <v>3.46106895</v>
      </c>
      <c r="M59" s="18" t="n">
        <v>407.50432394</v>
      </c>
      <c r="N59" s="20" t="n">
        <v>2.28688136</v>
      </c>
      <c r="O59" s="18" t="n">
        <v>384.18925098</v>
      </c>
      <c r="P59" s="20" t="n">
        <v>5.90932213</v>
      </c>
      <c r="Q59" s="18" t="s">
        <v>404</v>
      </c>
      <c r="R59" s="20" t="s">
        <v>404</v>
      </c>
      <c r="S59" s="18" t="s">
        <v>404</v>
      </c>
      <c r="T59" s="20" t="s">
        <v>404</v>
      </c>
      <c r="U59" s="18" t="s">
        <v>404</v>
      </c>
      <c r="V59" s="20" t="s">
        <v>404</v>
      </c>
      <c r="W59" s="18" t="s">
        <v>404</v>
      </c>
      <c r="X59" s="20" t="s">
        <v>404</v>
      </c>
      <c r="Y59" s="18" t="s">
        <v>404</v>
      </c>
      <c r="Z59" s="20" t="s">
        <v>404</v>
      </c>
      <c r="AA59" s="18" t="s">
        <v>404</v>
      </c>
      <c r="AB59" s="20" t="s">
        <v>404</v>
      </c>
      <c r="AC59" s="18" t="s">
        <v>404</v>
      </c>
      <c r="AD59" s="20" t="s">
        <v>404</v>
      </c>
      <c r="AE59" s="18" t="s">
        <v>404</v>
      </c>
      <c r="AF59" s="20" t="s">
        <v>404</v>
      </c>
    </row>
    <row r="60" spans="1:32">
      <c r="A60" s="15" t="s">
        <v>457</v>
      </c>
      <c r="B60" s="17" t="n">
        <v>4546</v>
      </c>
      <c r="C60" s="18">
        <f>(0.0/B60*100)</f>
        <v/>
      </c>
      <c r="D60" s="19" t="n">
        <v>4546</v>
      </c>
      <c r="E60" s="18" t="n">
        <v>359.18381909</v>
      </c>
      <c r="F60" s="20" t="n">
        <v>13.49159905</v>
      </c>
      <c r="G60" s="18" t="n">
        <v>358.15851796</v>
      </c>
      <c r="H60" s="20" t="n">
        <v>13.1883832</v>
      </c>
      <c r="I60" s="18" t="n">
        <v>400.16308909</v>
      </c>
      <c r="J60" s="20" t="n">
        <v>8.921733420000001</v>
      </c>
      <c r="K60" s="18" t="n">
        <v>414.55051638</v>
      </c>
      <c r="L60" s="20" t="n">
        <v>6.37433071</v>
      </c>
      <c r="M60" s="18" t="n">
        <v>401.06282471</v>
      </c>
      <c r="N60" s="20" t="n">
        <v>15.6003739</v>
      </c>
      <c r="O60" s="18" t="n">
        <v>470.30247188</v>
      </c>
      <c r="P60" s="20" t="n">
        <v>7.80158855</v>
      </c>
      <c r="Q60" s="18" t="n">
        <v>413.64258387</v>
      </c>
      <c r="R60" s="20" t="n">
        <v>25.81102343</v>
      </c>
      <c r="S60" s="18" t="s">
        <v>404</v>
      </c>
      <c r="T60" s="20" t="s">
        <v>404</v>
      </c>
      <c r="U60" s="18" t="n">
        <v>350.40368931</v>
      </c>
      <c r="V60" s="20" t="n">
        <v>8.06413109</v>
      </c>
      <c r="W60" s="18" t="s">
        <v>404</v>
      </c>
      <c r="X60" s="20" t="s">
        <v>404</v>
      </c>
      <c r="Y60" s="18" t="s">
        <v>404</v>
      </c>
      <c r="Z60" s="20" t="s">
        <v>404</v>
      </c>
      <c r="AA60" s="18" t="s">
        <v>404</v>
      </c>
      <c r="AB60" s="20" t="s">
        <v>404</v>
      </c>
      <c r="AC60" s="18" t="s">
        <v>404</v>
      </c>
      <c r="AD60" s="20" t="s">
        <v>404</v>
      </c>
      <c r="AE60" s="18" t="n">
        <v>329.52346429</v>
      </c>
      <c r="AF60" s="20" t="n">
        <v>8.13133197</v>
      </c>
    </row>
    <row r="61" spans="1:32">
      <c r="A61" s="15" t="s">
        <v>458</v>
      </c>
      <c r="B61" s="17" t="n">
        <v>6525</v>
      </c>
      <c r="C61" s="18">
        <f>(0.0/B61*100)</f>
        <v/>
      </c>
      <c r="D61" s="19" t="n">
        <v>6525</v>
      </c>
      <c r="E61" s="18" t="n">
        <v>429.35343952</v>
      </c>
      <c r="F61" s="20" t="n">
        <v>7.21494196</v>
      </c>
      <c r="G61" s="18" t="n">
        <v>430.60191953</v>
      </c>
      <c r="H61" s="20" t="n">
        <v>5.51446665</v>
      </c>
      <c r="I61" s="18" t="n">
        <v>467.49815154</v>
      </c>
      <c r="J61" s="20" t="n">
        <v>4.57969044</v>
      </c>
      <c r="K61" s="18" t="n">
        <v>498.91632003</v>
      </c>
      <c r="L61" s="20" t="n">
        <v>4.54577349</v>
      </c>
      <c r="M61" s="18" t="n">
        <v>505.33028065</v>
      </c>
      <c r="N61" s="20" t="n">
        <v>26.97535959</v>
      </c>
      <c r="O61" s="18" t="s">
        <v>404</v>
      </c>
      <c r="P61" s="20" t="s">
        <v>404</v>
      </c>
      <c r="Q61" s="18" t="s">
        <v>404</v>
      </c>
      <c r="R61" s="20" t="s">
        <v>404</v>
      </c>
      <c r="S61" s="18" t="s">
        <v>404</v>
      </c>
      <c r="T61" s="20" t="s">
        <v>404</v>
      </c>
      <c r="U61" s="18" t="s">
        <v>404</v>
      </c>
      <c r="V61" s="20" t="s">
        <v>404</v>
      </c>
      <c r="W61" s="18" t="s">
        <v>404</v>
      </c>
      <c r="X61" s="20" t="s">
        <v>404</v>
      </c>
      <c r="Y61" s="18" t="s">
        <v>404</v>
      </c>
      <c r="Z61" s="20" t="s">
        <v>404</v>
      </c>
      <c r="AA61" s="18" t="s">
        <v>404</v>
      </c>
      <c r="AB61" s="20" t="s">
        <v>404</v>
      </c>
      <c r="AC61" s="18" t="s">
        <v>404</v>
      </c>
      <c r="AD61" s="20" t="s">
        <v>404</v>
      </c>
      <c r="AE61" s="18" t="s">
        <v>404</v>
      </c>
      <c r="AF61" s="20" t="s">
        <v>404</v>
      </c>
    </row>
    <row r="62" spans="1:32">
      <c r="A62" s="15" t="s">
        <v>459</v>
      </c>
      <c r="B62" s="17" t="n">
        <v>4476</v>
      </c>
      <c r="C62" s="18">
        <f>(0.0/B62*100)</f>
        <v/>
      </c>
      <c r="D62" s="19" t="n">
        <v>4476</v>
      </c>
      <c r="E62" s="18" t="n">
        <v>476.32782446</v>
      </c>
      <c r="F62" s="20" t="n">
        <v>13.35704806</v>
      </c>
      <c r="G62" s="18" t="n">
        <v>439.97685126</v>
      </c>
      <c r="H62" s="20" t="n">
        <v>8.14698783</v>
      </c>
      <c r="I62" s="18" t="n">
        <v>511.61088685</v>
      </c>
      <c r="J62" s="20" t="n">
        <v>4.89408549</v>
      </c>
      <c r="K62" s="18" t="n">
        <v>537.1890619</v>
      </c>
      <c r="L62" s="20" t="n">
        <v>2.80427157</v>
      </c>
      <c r="M62" s="18" t="n">
        <v>514.29575948</v>
      </c>
      <c r="N62" s="20" t="n">
        <v>1.66107073</v>
      </c>
      <c r="O62" s="18" t="n">
        <v>549.97392099</v>
      </c>
      <c r="P62" s="20" t="n">
        <v>2.27024959</v>
      </c>
      <c r="Q62" s="18" t="n">
        <v>541.26199267</v>
      </c>
      <c r="R62" s="20" t="n">
        <v>2.76343402</v>
      </c>
      <c r="S62" s="18" t="n">
        <v>438.87553684</v>
      </c>
      <c r="T62" s="20" t="n">
        <v>4.92184172</v>
      </c>
      <c r="U62" s="18" t="n">
        <v>583.85220444</v>
      </c>
      <c r="V62" s="20" t="n">
        <v>3.76923922</v>
      </c>
      <c r="W62" s="18" t="s">
        <v>404</v>
      </c>
      <c r="X62" s="20" t="s">
        <v>404</v>
      </c>
      <c r="Y62" s="18" t="s">
        <v>404</v>
      </c>
      <c r="Z62" s="20" t="s">
        <v>404</v>
      </c>
      <c r="AA62" s="18" t="s">
        <v>404</v>
      </c>
      <c r="AB62" s="20" t="s">
        <v>404</v>
      </c>
      <c r="AC62" s="18" t="s">
        <v>404</v>
      </c>
      <c r="AD62" s="20" t="s">
        <v>404</v>
      </c>
      <c r="AE62" s="18" t="s">
        <v>404</v>
      </c>
      <c r="AF62" s="20" t="s">
        <v>404</v>
      </c>
    </row>
    <row r="63" spans="1:32">
      <c r="A63" s="15" t="s">
        <v>460</v>
      </c>
      <c r="B63" s="17" t="n">
        <v>5324</v>
      </c>
      <c r="C63" s="18">
        <f>(0.0/B63*100)</f>
        <v/>
      </c>
      <c r="D63" s="19" t="n">
        <v>5324</v>
      </c>
      <c r="E63" s="18" t="n">
        <v>347.82432747</v>
      </c>
      <c r="F63" s="20" t="n">
        <v>5.52090083</v>
      </c>
      <c r="G63" s="18" t="n">
        <v>366.64719867</v>
      </c>
      <c r="H63" s="20" t="n">
        <v>2.75358172</v>
      </c>
      <c r="I63" s="18" t="n">
        <v>385.65479411</v>
      </c>
      <c r="J63" s="20" t="n">
        <v>2.4749135</v>
      </c>
      <c r="K63" s="18" t="n">
        <v>372.44133556</v>
      </c>
      <c r="L63" s="20" t="n">
        <v>2.80872813</v>
      </c>
      <c r="M63" s="18" t="n">
        <v>419.43848217</v>
      </c>
      <c r="N63" s="20" t="n">
        <v>3.02715954</v>
      </c>
      <c r="O63" s="18" t="s">
        <v>404</v>
      </c>
      <c r="P63" s="20" t="s">
        <v>404</v>
      </c>
      <c r="Q63" s="18" t="s">
        <v>404</v>
      </c>
      <c r="R63" s="20" t="s">
        <v>404</v>
      </c>
      <c r="S63" s="18" t="s">
        <v>404</v>
      </c>
      <c r="T63" s="20" t="s">
        <v>404</v>
      </c>
      <c r="U63" s="18" t="n">
        <v>330.48767571</v>
      </c>
      <c r="V63" s="20" t="n">
        <v>5.82352358</v>
      </c>
      <c r="W63" s="18" t="s">
        <v>404</v>
      </c>
      <c r="X63" s="20" t="s">
        <v>404</v>
      </c>
      <c r="Y63" s="18" t="s">
        <v>404</v>
      </c>
      <c r="Z63" s="20" t="s">
        <v>404</v>
      </c>
      <c r="AA63" s="18" t="s">
        <v>404</v>
      </c>
      <c r="AB63" s="20" t="s">
        <v>404</v>
      </c>
      <c r="AC63" s="18" t="s">
        <v>404</v>
      </c>
      <c r="AD63" s="20" t="s">
        <v>404</v>
      </c>
      <c r="AE63" s="18" t="n">
        <v>422.69171303</v>
      </c>
      <c r="AF63" s="20" t="n">
        <v>5.58032087</v>
      </c>
    </row>
    <row r="64" spans="1:32">
      <c r="A64" s="15" t="s">
        <v>461</v>
      </c>
      <c r="B64" s="17" t="n">
        <v>3634</v>
      </c>
      <c r="C64" s="18">
        <f>(27.0/B64*100)</f>
        <v/>
      </c>
      <c r="D64" s="19" t="n">
        <v>3607</v>
      </c>
      <c r="E64" s="18" t="n">
        <v>348.47357917</v>
      </c>
      <c r="F64" s="20" t="n">
        <v>7.35754343</v>
      </c>
      <c r="G64" s="18" t="n">
        <v>449.51839132</v>
      </c>
      <c r="H64" s="20" t="n">
        <v>2.78819396</v>
      </c>
      <c r="I64" s="18" t="n">
        <v>498.23478226</v>
      </c>
      <c r="J64" s="20" t="n">
        <v>2.60731083</v>
      </c>
      <c r="K64" s="18" t="s">
        <v>404</v>
      </c>
      <c r="L64" s="20" t="s">
        <v>404</v>
      </c>
      <c r="M64" s="18" t="s">
        <v>404</v>
      </c>
      <c r="N64" s="20" t="s">
        <v>404</v>
      </c>
      <c r="O64" s="18" t="s">
        <v>404</v>
      </c>
      <c r="P64" s="20" t="s">
        <v>404</v>
      </c>
      <c r="Q64" s="18" t="s">
        <v>404</v>
      </c>
      <c r="R64" s="20" t="s">
        <v>404</v>
      </c>
      <c r="S64" s="18" t="s">
        <v>404</v>
      </c>
      <c r="T64" s="20" t="s">
        <v>404</v>
      </c>
      <c r="U64" s="18" t="s">
        <v>404</v>
      </c>
      <c r="V64" s="20" t="s">
        <v>404</v>
      </c>
      <c r="W64" s="18" t="s">
        <v>404</v>
      </c>
      <c r="X64" s="20" t="s">
        <v>404</v>
      </c>
      <c r="Y64" s="18" t="s">
        <v>404</v>
      </c>
      <c r="Z64" s="20" t="s">
        <v>404</v>
      </c>
      <c r="AA64" s="18" t="s">
        <v>404</v>
      </c>
      <c r="AB64" s="20" t="s">
        <v>404</v>
      </c>
      <c r="AC64" s="18" t="n">
        <v>396.34927779</v>
      </c>
      <c r="AD64" s="20" t="n">
        <v>14.44668636</v>
      </c>
      <c r="AE64" s="18" t="n">
        <v>437.54903132</v>
      </c>
      <c r="AF64" s="20" t="n">
        <v>6.59840537</v>
      </c>
    </row>
    <row r="65" spans="1:32">
      <c r="A65" s="15" t="s">
        <v>462</v>
      </c>
      <c r="B65" s="17" t="n">
        <v>5325</v>
      </c>
      <c r="C65" s="18">
        <f>(0.0/B65*100)</f>
        <v/>
      </c>
      <c r="D65" s="19" t="n">
        <v>5325</v>
      </c>
      <c r="E65" s="18" t="n">
        <v>416.41268112</v>
      </c>
      <c r="F65" s="20" t="n">
        <v>4.92242908</v>
      </c>
      <c r="G65" s="18" t="n">
        <v>424.7203527</v>
      </c>
      <c r="H65" s="20" t="n">
        <v>4.39467514</v>
      </c>
      <c r="I65" s="18" t="n">
        <v>427.41158519</v>
      </c>
      <c r="J65" s="20" t="n">
        <v>5.67735952</v>
      </c>
      <c r="K65" s="18" t="n">
        <v>433.61873137</v>
      </c>
      <c r="L65" s="20" t="n">
        <v>7.3646448</v>
      </c>
      <c r="M65" s="18" t="n">
        <v>424.10788733</v>
      </c>
      <c r="N65" s="20" t="n">
        <v>11.88764199</v>
      </c>
      <c r="O65" s="18" t="n">
        <v>440.5687411</v>
      </c>
      <c r="P65" s="20" t="n">
        <v>15.00327591</v>
      </c>
      <c r="Q65" s="18" t="n">
        <v>421.03612556</v>
      </c>
      <c r="R65" s="20" t="n">
        <v>13.94826797</v>
      </c>
      <c r="S65" s="18" t="n">
        <v>428.16871451</v>
      </c>
      <c r="T65" s="20" t="n">
        <v>18.20316905</v>
      </c>
      <c r="U65" s="18" t="n">
        <v>470.11786364</v>
      </c>
      <c r="V65" s="20" t="n">
        <v>15.48803327</v>
      </c>
      <c r="W65" s="18" t="s">
        <v>404</v>
      </c>
      <c r="X65" s="20" t="s">
        <v>404</v>
      </c>
      <c r="Y65" s="18" t="s">
        <v>404</v>
      </c>
      <c r="Z65" s="20" t="s">
        <v>404</v>
      </c>
      <c r="AA65" s="18" t="n">
        <v>445.88430504</v>
      </c>
      <c r="AB65" s="20" t="n">
        <v>7.26409594</v>
      </c>
      <c r="AC65" s="18" t="s">
        <v>404</v>
      </c>
      <c r="AD65" s="20" t="s">
        <v>404</v>
      </c>
      <c r="AE65" s="18" t="n">
        <v>426.50945478</v>
      </c>
      <c r="AF65" s="20" t="n">
        <v>24.6445837</v>
      </c>
    </row>
    <row r="66" spans="1:32">
      <c r="A66" s="15" t="s">
        <v>463</v>
      </c>
      <c r="B66" s="17" t="n">
        <v>5665</v>
      </c>
      <c r="C66" s="18">
        <f>(0.0/B66*100)</f>
        <v/>
      </c>
      <c r="D66" s="19" t="n">
        <v>5665</v>
      </c>
      <c r="E66" s="18" t="n">
        <v>396.28790106</v>
      </c>
      <c r="F66" s="20" t="n">
        <v>4.97844454</v>
      </c>
      <c r="G66" s="18" t="n">
        <v>377.5479627</v>
      </c>
      <c r="H66" s="20" t="n">
        <v>8.96510924</v>
      </c>
      <c r="I66" s="18" t="n">
        <v>391.83973304</v>
      </c>
      <c r="J66" s="20" t="n">
        <v>3.00052854</v>
      </c>
      <c r="K66" s="18" t="n">
        <v>415.35818196</v>
      </c>
      <c r="L66" s="20" t="n">
        <v>1.53651857</v>
      </c>
      <c r="M66" s="18" t="n">
        <v>419.79671703</v>
      </c>
      <c r="N66" s="20" t="n">
        <v>2.0970275</v>
      </c>
      <c r="O66" s="18" t="n">
        <v>411.94392079</v>
      </c>
      <c r="P66" s="20" t="n">
        <v>4.78432638</v>
      </c>
      <c r="Q66" s="18" t="s">
        <v>404</v>
      </c>
      <c r="R66" s="20" t="s">
        <v>404</v>
      </c>
      <c r="S66" s="18" t="n">
        <v>343.06308801</v>
      </c>
      <c r="T66" s="20" t="n">
        <v>16.07260933</v>
      </c>
      <c r="U66" s="18" t="s">
        <v>404</v>
      </c>
      <c r="V66" s="20" t="s">
        <v>404</v>
      </c>
      <c r="W66" s="18" t="s">
        <v>404</v>
      </c>
      <c r="X66" s="20" t="s">
        <v>404</v>
      </c>
      <c r="Y66" s="18" t="s">
        <v>404</v>
      </c>
      <c r="Z66" s="20" t="s">
        <v>404</v>
      </c>
      <c r="AA66" s="18" t="s">
        <v>404</v>
      </c>
      <c r="AB66" s="20" t="s">
        <v>404</v>
      </c>
      <c r="AC66" s="18" t="s">
        <v>404</v>
      </c>
      <c r="AD66" s="20" t="s">
        <v>404</v>
      </c>
      <c r="AE66" s="18" t="s">
        <v>404</v>
      </c>
      <c r="AF66" s="20" t="s">
        <v>404</v>
      </c>
    </row>
    <row r="67" spans="1:32">
      <c r="A67" s="15" t="s">
        <v>464</v>
      </c>
      <c r="B67" s="17" t="n">
        <v>6971</v>
      </c>
      <c r="C67" s="18">
        <f>(0.0/B67*100)</f>
        <v/>
      </c>
      <c r="D67" s="19" t="n">
        <v>6971</v>
      </c>
      <c r="E67" s="18" t="n">
        <v>371.90096046</v>
      </c>
      <c r="F67" s="20" t="n">
        <v>6.86213683</v>
      </c>
      <c r="G67" s="18" t="n">
        <v>372.61923981</v>
      </c>
      <c r="H67" s="20" t="n">
        <v>7.67107046</v>
      </c>
      <c r="I67" s="18" t="n">
        <v>389.67306572</v>
      </c>
      <c r="J67" s="20" t="n">
        <v>7.27509704</v>
      </c>
      <c r="K67" s="18" t="n">
        <v>408.68110845</v>
      </c>
      <c r="L67" s="20" t="n">
        <v>5.61799504</v>
      </c>
      <c r="M67" s="18" t="n">
        <v>406.2081034</v>
      </c>
      <c r="N67" s="20" t="n">
        <v>6.90045539</v>
      </c>
      <c r="O67" s="18" t="n">
        <v>412.03795158</v>
      </c>
      <c r="P67" s="20" t="n">
        <v>10.55489856</v>
      </c>
      <c r="Q67" s="18" t="n">
        <v>401.39110997</v>
      </c>
      <c r="R67" s="20" t="n">
        <v>13.7247752</v>
      </c>
      <c r="S67" s="18" t="n">
        <v>435.15884887</v>
      </c>
      <c r="T67" s="20" t="n">
        <v>10.34878693</v>
      </c>
      <c r="U67" s="18" t="n">
        <v>355.79118569</v>
      </c>
      <c r="V67" s="20" t="n">
        <v>27.01354495</v>
      </c>
      <c r="W67" s="18" t="s">
        <v>404</v>
      </c>
      <c r="X67" s="20" t="s">
        <v>404</v>
      </c>
      <c r="Y67" s="18" t="s">
        <v>404</v>
      </c>
      <c r="Z67" s="20" t="s">
        <v>404</v>
      </c>
      <c r="AA67" s="18" t="s">
        <v>404</v>
      </c>
      <c r="AB67" s="20" t="s">
        <v>404</v>
      </c>
      <c r="AC67" s="18" t="s">
        <v>404</v>
      </c>
      <c r="AD67" s="20" t="s">
        <v>404</v>
      </c>
      <c r="AE67" s="18" t="n">
        <v>364.60681549</v>
      </c>
      <c r="AF67" s="20" t="n">
        <v>11.78033622</v>
      </c>
    </row>
    <row r="68" spans="1:32">
      <c r="A68" s="15" t="s">
        <v>465</v>
      </c>
      <c r="B68" s="17" t="n">
        <v>12083</v>
      </c>
      <c r="C68" s="18">
        <f>(0.0/B68*100)</f>
        <v/>
      </c>
      <c r="D68" s="19" t="n">
        <v>12083</v>
      </c>
      <c r="E68" s="18" t="n">
        <v>414.98262472</v>
      </c>
      <c r="F68" s="20" t="n">
        <v>6.37625479</v>
      </c>
      <c r="G68" s="18" t="n">
        <v>464.43076702</v>
      </c>
      <c r="H68" s="20" t="n">
        <v>2.96568131</v>
      </c>
      <c r="I68" s="18" t="n">
        <v>412.45404683</v>
      </c>
      <c r="J68" s="20" t="n">
        <v>1.77951564</v>
      </c>
      <c r="K68" s="18" t="n">
        <v>414.19946875</v>
      </c>
      <c r="L68" s="20" t="n">
        <v>1.42435855</v>
      </c>
      <c r="M68" s="18" t="n">
        <v>404.75381091</v>
      </c>
      <c r="N68" s="20" t="n">
        <v>2.13099941</v>
      </c>
      <c r="O68" s="18" t="n">
        <v>464.88697583</v>
      </c>
      <c r="P68" s="20" t="n">
        <v>3.48907305</v>
      </c>
      <c r="Q68" s="18" t="n">
        <v>377.79840159</v>
      </c>
      <c r="R68" s="20" t="n">
        <v>18.16933711</v>
      </c>
      <c r="S68" s="18" t="s">
        <v>404</v>
      </c>
      <c r="T68" s="20" t="s">
        <v>404</v>
      </c>
      <c r="U68" s="18" t="n">
        <v>400.56408449</v>
      </c>
      <c r="V68" s="20" t="n">
        <v>2.91936619</v>
      </c>
      <c r="W68" s="18" t="s">
        <v>404</v>
      </c>
      <c r="X68" s="20" t="s">
        <v>404</v>
      </c>
      <c r="Y68" s="18" t="s">
        <v>404</v>
      </c>
      <c r="Z68" s="20" t="s">
        <v>404</v>
      </c>
      <c r="AA68" s="18" t="s">
        <v>404</v>
      </c>
      <c r="AB68" s="20" t="s">
        <v>404</v>
      </c>
      <c r="AC68" s="18" t="s">
        <v>404</v>
      </c>
      <c r="AD68" s="20" t="s">
        <v>404</v>
      </c>
      <c r="AE68" s="18" t="n">
        <v>439.84475592</v>
      </c>
      <c r="AF68" s="20" t="n">
        <v>12.49637931</v>
      </c>
    </row>
    <row r="69" spans="1:32">
      <c r="A69" s="15" t="s">
        <v>466</v>
      </c>
      <c r="B69" s="17" t="n">
        <v>4876</v>
      </c>
      <c r="C69" s="18">
        <f>(0.0/B69*100)</f>
        <v/>
      </c>
      <c r="D69" s="19" t="n">
        <v>4876</v>
      </c>
      <c r="E69" s="18" t="n">
        <v>437.5755057</v>
      </c>
      <c r="F69" s="20" t="n">
        <v>16.07413692</v>
      </c>
      <c r="G69" s="18" t="n">
        <v>409.3222118</v>
      </c>
      <c r="H69" s="20" t="n">
        <v>9.99492137</v>
      </c>
      <c r="I69" s="18" t="n">
        <v>400.95736121</v>
      </c>
      <c r="J69" s="20" t="n">
        <v>6.8188985</v>
      </c>
      <c r="K69" s="18" t="n">
        <v>448.78247084</v>
      </c>
      <c r="L69" s="20" t="n">
        <v>4.39124642</v>
      </c>
      <c r="M69" s="18" t="n">
        <v>442.1291501</v>
      </c>
      <c r="N69" s="20" t="n">
        <v>15.1761116</v>
      </c>
      <c r="O69" s="18" t="s">
        <v>404</v>
      </c>
      <c r="P69" s="20" t="s">
        <v>404</v>
      </c>
      <c r="Q69" s="18" t="s">
        <v>404</v>
      </c>
      <c r="R69" s="20" t="s">
        <v>404</v>
      </c>
      <c r="S69" s="18" t="n">
        <v>445.11092456</v>
      </c>
      <c r="T69" s="20" t="n">
        <v>18.34395837</v>
      </c>
      <c r="U69" s="18" t="n">
        <v>447.12315838</v>
      </c>
      <c r="V69" s="20" t="n">
        <v>32.24721142</v>
      </c>
      <c r="W69" s="18" t="s">
        <v>404</v>
      </c>
      <c r="X69" s="20" t="s">
        <v>404</v>
      </c>
      <c r="Y69" s="18" t="s">
        <v>404</v>
      </c>
      <c r="Z69" s="20" t="s">
        <v>404</v>
      </c>
      <c r="AA69" s="18" t="s">
        <v>404</v>
      </c>
      <c r="AB69" s="20" t="s">
        <v>404</v>
      </c>
      <c r="AC69" s="18" t="s">
        <v>404</v>
      </c>
      <c r="AD69" s="20" t="s">
        <v>404</v>
      </c>
      <c r="AE69" s="18" t="s">
        <v>404</v>
      </c>
      <c r="AF69" s="20" t="s">
        <v>404</v>
      </c>
    </row>
    <row r="70" spans="1:32">
      <c r="A70" s="15" t="s">
        <v>467</v>
      </c>
      <c r="B70" s="17" t="n">
        <v>6036</v>
      </c>
      <c r="C70" s="18">
        <f>(0.0/B70*100)</f>
        <v/>
      </c>
      <c r="D70" s="19" t="n">
        <v>6036</v>
      </c>
      <c r="E70" s="18" t="n">
        <v>461.81879054</v>
      </c>
      <c r="F70" s="20" t="n">
        <v>9.27304689</v>
      </c>
      <c r="G70" s="18" t="n">
        <v>466.08729188</v>
      </c>
      <c r="H70" s="20" t="n">
        <v>7.97502594</v>
      </c>
      <c r="I70" s="18" t="n">
        <v>487.24899612</v>
      </c>
      <c r="J70" s="20" t="n">
        <v>4.3701189</v>
      </c>
      <c r="K70" s="18" t="n">
        <v>506.2052062</v>
      </c>
      <c r="L70" s="20" t="n">
        <v>4.88858761</v>
      </c>
      <c r="M70" s="18" t="n">
        <v>476.43506812</v>
      </c>
      <c r="N70" s="20" t="n">
        <v>15.89407213</v>
      </c>
      <c r="O70" s="18" t="s">
        <v>404</v>
      </c>
      <c r="P70" s="20" t="s">
        <v>404</v>
      </c>
      <c r="Q70" s="18" t="s">
        <v>404</v>
      </c>
      <c r="R70" s="20" t="s">
        <v>404</v>
      </c>
      <c r="S70" s="18" t="s">
        <v>404</v>
      </c>
      <c r="T70" s="20" t="s">
        <v>404</v>
      </c>
      <c r="U70" s="18" t="s">
        <v>404</v>
      </c>
      <c r="V70" s="20" t="s">
        <v>404</v>
      </c>
      <c r="W70" s="18" t="s">
        <v>404</v>
      </c>
      <c r="X70" s="20" t="s">
        <v>404</v>
      </c>
      <c r="Y70" s="18" t="s">
        <v>404</v>
      </c>
      <c r="Z70" s="20" t="s">
        <v>404</v>
      </c>
      <c r="AA70" s="18" t="s">
        <v>404</v>
      </c>
      <c r="AB70" s="20" t="s">
        <v>404</v>
      </c>
      <c r="AC70" s="18" t="s">
        <v>404</v>
      </c>
      <c r="AD70" s="20" t="s">
        <v>404</v>
      </c>
      <c r="AE70" s="18" t="n">
        <v>465.78045714</v>
      </c>
      <c r="AF70" s="20" t="n">
        <v>14.98967057</v>
      </c>
    </row>
    <row r="71" spans="1:32">
      <c r="A71" s="15" t="s">
        <v>468</v>
      </c>
      <c r="B71" s="17" t="n">
        <v>6115</v>
      </c>
      <c r="C71" s="18">
        <f>(0.0/B71*100)</f>
        <v/>
      </c>
      <c r="D71" s="19" t="n">
        <v>6115</v>
      </c>
      <c r="E71" s="18" t="n">
        <v>541.92503622</v>
      </c>
      <c r="F71" s="20" t="n">
        <v>18.21546884</v>
      </c>
      <c r="G71" s="18" t="n">
        <v>480.79173256</v>
      </c>
      <c r="H71" s="20" t="n">
        <v>11.60916706</v>
      </c>
      <c r="I71" s="18" t="n">
        <v>587.9752375</v>
      </c>
      <c r="J71" s="20" t="n">
        <v>8.70387925</v>
      </c>
      <c r="K71" s="18" t="n">
        <v>522.16292953</v>
      </c>
      <c r="L71" s="20" t="n">
        <v>5.01370411</v>
      </c>
      <c r="M71" s="18" t="n">
        <v>574.28576098</v>
      </c>
      <c r="N71" s="20" t="n">
        <v>2.27648514</v>
      </c>
      <c r="O71" s="18" t="n">
        <v>551.22215298</v>
      </c>
      <c r="P71" s="20" t="n">
        <v>1.74139066</v>
      </c>
      <c r="Q71" s="18" t="n">
        <v>535.0147428</v>
      </c>
      <c r="R71" s="20" t="n">
        <v>8.44673658</v>
      </c>
      <c r="S71" s="18" t="s">
        <v>404</v>
      </c>
      <c r="T71" s="20" t="s">
        <v>404</v>
      </c>
      <c r="U71" s="18" t="n">
        <v>512.22913471</v>
      </c>
      <c r="V71" s="20" t="n">
        <v>12.14694858</v>
      </c>
      <c r="W71" s="18" t="s">
        <v>404</v>
      </c>
      <c r="X71" s="20" t="s">
        <v>404</v>
      </c>
      <c r="Y71" s="18" t="s">
        <v>404</v>
      </c>
      <c r="Z71" s="20" t="s">
        <v>404</v>
      </c>
      <c r="AA71" s="18" t="s">
        <v>404</v>
      </c>
      <c r="AB71" s="20" t="s">
        <v>404</v>
      </c>
      <c r="AC71" s="18" t="s">
        <v>404</v>
      </c>
      <c r="AD71" s="20" t="s">
        <v>404</v>
      </c>
      <c r="AE71" s="18" t="n">
        <v>520.16054479</v>
      </c>
      <c r="AF71" s="20" t="n">
        <v>11.6916043</v>
      </c>
    </row>
    <row r="72" spans="1:32">
      <c r="A72" s="15" t="s">
        <v>469</v>
      </c>
      <c r="B72" s="17" t="n">
        <v>7708</v>
      </c>
      <c r="C72" s="18">
        <f>(0.0/B72*100)</f>
        <v/>
      </c>
      <c r="D72" s="19" t="n">
        <v>7708</v>
      </c>
      <c r="E72" s="18" t="s">
        <v>404</v>
      </c>
      <c r="F72" s="20" t="s">
        <v>404</v>
      </c>
      <c r="G72" s="18" t="n">
        <v>445.42962963</v>
      </c>
      <c r="H72" s="20" t="n">
        <v>15.25810043</v>
      </c>
      <c r="I72" s="18" t="n">
        <v>470.07151956</v>
      </c>
      <c r="J72" s="20" t="n">
        <v>17.07252028</v>
      </c>
      <c r="K72" s="18" t="n">
        <v>519.50940729</v>
      </c>
      <c r="L72" s="20" t="n">
        <v>5.2174199</v>
      </c>
      <c r="M72" s="18" t="n">
        <v>544.18331553</v>
      </c>
      <c r="N72" s="20" t="n">
        <v>6.51700297</v>
      </c>
      <c r="O72" s="18" t="n">
        <v>537.95392954</v>
      </c>
      <c r="P72" s="20" t="n">
        <v>8.46993215</v>
      </c>
      <c r="Q72" s="18" t="n">
        <v>542.76930212</v>
      </c>
      <c r="R72" s="20" t="n">
        <v>11.49427995</v>
      </c>
      <c r="S72" s="18" t="n">
        <v>511.08931891</v>
      </c>
      <c r="T72" s="20" t="n">
        <v>10.31230282</v>
      </c>
      <c r="U72" s="18" t="n">
        <v>573.95102066</v>
      </c>
      <c r="V72" s="20" t="n">
        <v>81.13424329</v>
      </c>
      <c r="W72" s="18" t="s">
        <v>404</v>
      </c>
      <c r="X72" s="20" t="s">
        <v>404</v>
      </c>
      <c r="Y72" s="18" t="s">
        <v>404</v>
      </c>
      <c r="Z72" s="20" t="s">
        <v>404</v>
      </c>
      <c r="AA72" s="18" t="s">
        <v>404</v>
      </c>
      <c r="AB72" s="20" t="s">
        <v>404</v>
      </c>
      <c r="AC72" s="18" t="s">
        <v>404</v>
      </c>
      <c r="AD72" s="20" t="s">
        <v>404</v>
      </c>
      <c r="AE72" s="18" t="n">
        <v>391.59612872</v>
      </c>
      <c r="AF72" s="20" t="n">
        <v>3.72905641</v>
      </c>
    </row>
    <row r="73" spans="1:32">
      <c r="A73" s="15" t="s">
        <v>470</v>
      </c>
      <c r="B73" s="17" t="n">
        <v>8249</v>
      </c>
      <c r="C73" s="18">
        <f>(0.0/B73*100)</f>
        <v/>
      </c>
      <c r="D73" s="19" t="n">
        <v>8249</v>
      </c>
      <c r="E73" s="18" t="n">
        <v>415.37491298</v>
      </c>
      <c r="F73" s="20" t="n">
        <v>15.42773029</v>
      </c>
      <c r="G73" s="18" t="n">
        <v>383.28929986</v>
      </c>
      <c r="H73" s="20" t="n">
        <v>9.089948120000001</v>
      </c>
      <c r="I73" s="18" t="n">
        <v>395.09804382</v>
      </c>
      <c r="J73" s="20" t="n">
        <v>8.74595182</v>
      </c>
      <c r="K73" s="18" t="n">
        <v>395.77377716</v>
      </c>
      <c r="L73" s="20" t="n">
        <v>10.35423555</v>
      </c>
      <c r="M73" s="18" t="n">
        <v>402.96618254</v>
      </c>
      <c r="N73" s="20" t="n">
        <v>4.71969897</v>
      </c>
      <c r="O73" s="18" t="n">
        <v>427.8479637</v>
      </c>
      <c r="P73" s="20" t="n">
        <v>5.66522759</v>
      </c>
      <c r="Q73" s="18" t="n">
        <v>428.6701045</v>
      </c>
      <c r="R73" s="20" t="n">
        <v>7.89544607</v>
      </c>
      <c r="S73" s="18" t="n">
        <v>462.17366838</v>
      </c>
      <c r="T73" s="20" t="n">
        <v>10.46303424</v>
      </c>
      <c r="U73" s="18" t="n">
        <v>385.19596515</v>
      </c>
      <c r="V73" s="20" t="n">
        <v>36.14001475</v>
      </c>
      <c r="W73" s="18" t="s">
        <v>404</v>
      </c>
      <c r="X73" s="20" t="s">
        <v>404</v>
      </c>
      <c r="Y73" s="18" t="s">
        <v>404</v>
      </c>
      <c r="Z73" s="20" t="s">
        <v>404</v>
      </c>
      <c r="AA73" s="18" t="s">
        <v>404</v>
      </c>
      <c r="AB73" s="20" t="s">
        <v>404</v>
      </c>
      <c r="AC73" s="18" t="s">
        <v>404</v>
      </c>
      <c r="AD73" s="20" t="s">
        <v>404</v>
      </c>
      <c r="AE73" s="18" t="n">
        <v>396.86375999</v>
      </c>
      <c r="AF73" s="20" t="n">
        <v>25.9076996</v>
      </c>
    </row>
    <row r="74" spans="1:32">
      <c r="A74" s="15" t="s">
        <v>471</v>
      </c>
      <c r="B74" s="17" t="n">
        <v>4692</v>
      </c>
      <c r="C74" s="18">
        <f>(484.0/B74*100)</f>
        <v/>
      </c>
      <c r="D74" s="19" t="n">
        <v>4208</v>
      </c>
      <c r="E74" s="18" t="n">
        <v>327.25768197</v>
      </c>
      <c r="F74" s="20" t="n">
        <v>8.5485582</v>
      </c>
      <c r="G74" s="18" t="n">
        <v>365.25204567</v>
      </c>
      <c r="H74" s="20" t="n">
        <v>4.45128844</v>
      </c>
      <c r="I74" s="18" t="n">
        <v>370.60726816</v>
      </c>
      <c r="J74" s="20" t="n">
        <v>2.74888068</v>
      </c>
      <c r="K74" s="18" t="n">
        <v>428.12086492</v>
      </c>
      <c r="L74" s="20" t="n">
        <v>3.22939843</v>
      </c>
      <c r="M74" s="18" t="n">
        <v>455.08218975</v>
      </c>
      <c r="N74" s="20" t="n">
        <v>2.69641664</v>
      </c>
      <c r="O74" s="18" t="n">
        <v>464.60532844</v>
      </c>
      <c r="P74" s="20" t="n">
        <v>4.31827864</v>
      </c>
      <c r="Q74" s="18" t="n">
        <v>501.88207318</v>
      </c>
      <c r="R74" s="20" t="n">
        <v>9.183618559999999</v>
      </c>
      <c r="S74" s="18" t="s">
        <v>404</v>
      </c>
      <c r="T74" s="20" t="s">
        <v>404</v>
      </c>
      <c r="U74" s="18" t="n">
        <v>473.66409151</v>
      </c>
      <c r="V74" s="20" t="n">
        <v>9.509771949999999</v>
      </c>
      <c r="W74" s="18" t="s">
        <v>404</v>
      </c>
      <c r="X74" s="20" t="s">
        <v>404</v>
      </c>
      <c r="Y74" s="18" t="s">
        <v>404</v>
      </c>
      <c r="Z74" s="20" t="s">
        <v>404</v>
      </c>
      <c r="AA74" s="18" t="s">
        <v>404</v>
      </c>
      <c r="AB74" s="20" t="s">
        <v>404</v>
      </c>
      <c r="AC74" s="18" t="s">
        <v>404</v>
      </c>
      <c r="AD74" s="20" t="s">
        <v>404</v>
      </c>
      <c r="AE74" s="18" t="n">
        <v>322.97518508</v>
      </c>
      <c r="AF74" s="20" t="n">
        <v>9.052719870000001</v>
      </c>
    </row>
    <row r="75" spans="1:32">
      <c r="A75" s="15" t="s">
        <v>472</v>
      </c>
      <c r="B75" s="17" t="n">
        <v>5375</v>
      </c>
      <c r="C75" s="18">
        <f>(483.0/B75*100)</f>
        <v/>
      </c>
      <c r="D75" s="19" t="n">
        <v>4892</v>
      </c>
      <c r="E75" s="18" t="n">
        <v>388.50060014</v>
      </c>
      <c r="F75" s="20" t="n">
        <v>25.89720808</v>
      </c>
      <c r="G75" s="18" t="n">
        <v>385.48075309</v>
      </c>
      <c r="H75" s="20" t="n">
        <v>11.97317574</v>
      </c>
      <c r="I75" s="18" t="n">
        <v>377.22155926</v>
      </c>
      <c r="J75" s="20" t="n">
        <v>5.83715376</v>
      </c>
      <c r="K75" s="18" t="n">
        <v>390.81066642</v>
      </c>
      <c r="L75" s="20" t="n">
        <v>5.18084506</v>
      </c>
      <c r="M75" s="18" t="n">
        <v>399.58062614</v>
      </c>
      <c r="N75" s="20" t="n">
        <v>10.27013297</v>
      </c>
      <c r="O75" s="18" t="n">
        <v>428.79339325</v>
      </c>
      <c r="P75" s="20" t="n">
        <v>6.83945783</v>
      </c>
      <c r="Q75" s="18" t="s">
        <v>404</v>
      </c>
      <c r="R75" s="20" t="s">
        <v>404</v>
      </c>
      <c r="S75" s="18" t="s">
        <v>404</v>
      </c>
      <c r="T75" s="20" t="s">
        <v>404</v>
      </c>
      <c r="U75" s="18" t="n">
        <v>357.89319626</v>
      </c>
      <c r="V75" s="20" t="n">
        <v>20.37318202</v>
      </c>
      <c r="W75" s="18" t="s">
        <v>404</v>
      </c>
      <c r="X75" s="20" t="s">
        <v>404</v>
      </c>
      <c r="Y75" s="18" t="s">
        <v>404</v>
      </c>
      <c r="Z75" s="20" t="s">
        <v>404</v>
      </c>
      <c r="AA75" s="18" t="s">
        <v>404</v>
      </c>
      <c r="AB75" s="20" t="s">
        <v>404</v>
      </c>
      <c r="AC75" s="18" t="s">
        <v>404</v>
      </c>
      <c r="AD75" s="20" t="s">
        <v>404</v>
      </c>
      <c r="AE75" s="18" t="n">
        <v>376.64846049</v>
      </c>
      <c r="AF75" s="20" t="n">
        <v>11.86805392</v>
      </c>
    </row>
    <row r="76" spans="1:32">
      <c r="A76" s="15" t="s">
        <v>473</v>
      </c>
      <c r="B76" s="17" t="n">
        <v>14167</v>
      </c>
      <c r="C76" s="18">
        <f>(1400.0/B76*100)</f>
        <v/>
      </c>
      <c r="D76" s="19" t="n">
        <v>12767</v>
      </c>
      <c r="E76" s="18" t="n">
        <v>394.18759073</v>
      </c>
      <c r="F76" s="20" t="n">
        <v>14.81247034</v>
      </c>
      <c r="G76" s="18" t="n">
        <v>479.34423534</v>
      </c>
      <c r="H76" s="20" t="n">
        <v>12.17137265</v>
      </c>
      <c r="I76" s="18" t="n">
        <v>441.33145518</v>
      </c>
      <c r="J76" s="20" t="n">
        <v>8.48227966</v>
      </c>
      <c r="K76" s="18" t="n">
        <v>440.77138305</v>
      </c>
      <c r="L76" s="20" t="n">
        <v>4.89246432</v>
      </c>
      <c r="M76" s="18" t="n">
        <v>462.67948493</v>
      </c>
      <c r="N76" s="20" t="n">
        <v>6.40785605</v>
      </c>
      <c r="O76" s="18" t="n">
        <v>463.58517963</v>
      </c>
      <c r="P76" s="20" t="n">
        <v>17.23112315</v>
      </c>
      <c r="Q76" s="18" t="n">
        <v>421.68074803</v>
      </c>
      <c r="R76" s="20" t="n">
        <v>11.5098396</v>
      </c>
      <c r="S76" s="18" t="n">
        <v>380.66606554</v>
      </c>
      <c r="T76" s="20" t="n">
        <v>16.33692909</v>
      </c>
      <c r="U76" s="18" t="n">
        <v>409.53090864</v>
      </c>
      <c r="V76" s="20" t="n">
        <v>5.90777956</v>
      </c>
      <c r="W76" s="18" t="s">
        <v>404</v>
      </c>
      <c r="X76" s="20" t="s">
        <v>404</v>
      </c>
      <c r="Y76" s="18" t="s">
        <v>404</v>
      </c>
      <c r="Z76" s="20" t="s">
        <v>404</v>
      </c>
      <c r="AA76" s="18" t="s">
        <v>404</v>
      </c>
      <c r="AB76" s="20" t="s">
        <v>404</v>
      </c>
      <c r="AC76" s="18" t="s">
        <v>404</v>
      </c>
      <c r="AD76" s="20" t="s">
        <v>404</v>
      </c>
      <c r="AE76" s="18" t="n">
        <v>391.09345281</v>
      </c>
      <c r="AF76" s="20" t="n">
        <v>14.68026542</v>
      </c>
    </row>
    <row r="77" spans="1:32">
      <c r="A77" s="15" t="s">
        <v>474</v>
      </c>
      <c r="B77" s="17" t="n">
        <v>6062</v>
      </c>
      <c r="C77" s="18">
        <f>(0.0/B77*100)</f>
        <v/>
      </c>
      <c r="D77" s="19" t="n">
        <v>6062</v>
      </c>
      <c r="E77" s="18" t="n">
        <v>432.52034841</v>
      </c>
      <c r="F77" s="20" t="n">
        <v>10.85013335</v>
      </c>
      <c r="G77" s="18" t="n">
        <v>421.42162057</v>
      </c>
      <c r="H77" s="20" t="n">
        <v>11.96697306</v>
      </c>
      <c r="I77" s="18" t="n">
        <v>420.45792865</v>
      </c>
      <c r="J77" s="20" t="n">
        <v>6.50924994</v>
      </c>
      <c r="K77" s="18" t="n">
        <v>448.39738705</v>
      </c>
      <c r="L77" s="20" t="n">
        <v>5.97417449</v>
      </c>
      <c r="M77" s="18" t="n">
        <v>438.63262547</v>
      </c>
      <c r="N77" s="20" t="n">
        <v>5.58163647</v>
      </c>
      <c r="O77" s="18" t="n">
        <v>454.79067272</v>
      </c>
      <c r="P77" s="20" t="n">
        <v>11.14052346</v>
      </c>
      <c r="Q77" s="18" t="n">
        <v>448.41482073</v>
      </c>
      <c r="R77" s="20" t="n">
        <v>13.18179513</v>
      </c>
      <c r="S77" s="18" t="n">
        <v>393.61352694</v>
      </c>
      <c r="T77" s="20" t="n">
        <v>30.24644215</v>
      </c>
      <c r="U77" s="18" t="n">
        <v>374.05136061</v>
      </c>
      <c r="V77" s="20" t="n">
        <v>17.83519886</v>
      </c>
      <c r="W77" s="18" t="s">
        <v>404</v>
      </c>
      <c r="X77" s="20" t="s">
        <v>404</v>
      </c>
      <c r="Y77" s="18" t="s">
        <v>404</v>
      </c>
      <c r="Z77" s="20" t="s">
        <v>404</v>
      </c>
      <c r="AA77" s="18" t="s">
        <v>404</v>
      </c>
      <c r="AB77" s="20" t="s">
        <v>404</v>
      </c>
      <c r="AC77" s="18" t="s">
        <v>404</v>
      </c>
      <c r="AD77" s="20" t="s">
        <v>404</v>
      </c>
      <c r="AE77" s="18" t="s">
        <v>404</v>
      </c>
      <c r="AF77" s="20" t="s">
        <v>404</v>
      </c>
    </row>
    <row r="78" spans="1:32">
      <c r="A78" s="15" t="s">
        <v>475</v>
      </c>
      <c r="B78" s="17" t="n">
        <v>5826</v>
      </c>
      <c r="C78" s="18">
        <f>(0.0/B78*100)</f>
        <v/>
      </c>
      <c r="D78" s="19" t="n">
        <v>5826</v>
      </c>
      <c r="E78" s="18" t="n">
        <v>437.7508525</v>
      </c>
      <c r="F78" s="20" t="n">
        <v>9.80432177</v>
      </c>
      <c r="G78" s="18" t="n">
        <v>474.5586489</v>
      </c>
      <c r="H78" s="20" t="n">
        <v>26.26725073</v>
      </c>
      <c r="I78" s="18" t="n">
        <v>626.08188362</v>
      </c>
      <c r="J78" s="20" t="n">
        <v>104.41507556</v>
      </c>
      <c r="K78" s="18" t="n">
        <v>505.72183999</v>
      </c>
      <c r="L78" s="20" t="n">
        <v>27.83737509</v>
      </c>
      <c r="M78" s="18" t="n">
        <v>512.31708624</v>
      </c>
      <c r="N78" s="20" t="n">
        <v>14.33961703</v>
      </c>
      <c r="O78" s="18" t="n">
        <v>521.81077295</v>
      </c>
      <c r="P78" s="20" t="n">
        <v>4.79856968</v>
      </c>
      <c r="Q78" s="18" t="n">
        <v>546.5500236</v>
      </c>
      <c r="R78" s="20" t="n">
        <v>5.24634989</v>
      </c>
      <c r="S78" s="18" t="n">
        <v>550.0605272</v>
      </c>
      <c r="T78" s="20" t="n">
        <v>12.2653079</v>
      </c>
      <c r="U78" s="18" t="n">
        <v>517.5031686900001</v>
      </c>
      <c r="V78" s="20" t="n">
        <v>9.130677629999999</v>
      </c>
      <c r="W78" s="18" t="s">
        <v>404</v>
      </c>
      <c r="X78" s="20" t="s">
        <v>404</v>
      </c>
      <c r="Y78" s="18" t="s">
        <v>404</v>
      </c>
      <c r="Z78" s="20" t="s">
        <v>404</v>
      </c>
      <c r="AA78" s="18" t="s">
        <v>404</v>
      </c>
      <c r="AB78" s="20" t="s">
        <v>404</v>
      </c>
      <c r="AC78" s="18" t="n">
        <v>530.51323529</v>
      </c>
      <c r="AD78" s="20" t="n">
        <v>3.94017246</v>
      </c>
      <c r="AE78" s="18" t="s">
        <v>404</v>
      </c>
      <c r="AF78" s="20" t="s">
        <v>404</v>
      </c>
    </row>
    <row customHeight="1" ht="25" r="79" spans="1:32">
      <c r="A79" s="15" t="s">
        <v>476</v>
      </c>
      <c r="B79" s="17" t="n">
        <v>1657</v>
      </c>
      <c r="C79" s="18">
        <f>(21.0/B79*100)</f>
        <v/>
      </c>
      <c r="D79" s="19" t="n">
        <v>1636</v>
      </c>
      <c r="E79" s="18" t="n">
        <v>371.34735723</v>
      </c>
      <c r="F79" s="20" t="n">
        <v>14.33719908</v>
      </c>
      <c r="G79" s="18" t="n">
        <v>459.62215593</v>
      </c>
      <c r="H79" s="20" t="n">
        <v>20.59540307</v>
      </c>
      <c r="I79" s="18" t="n">
        <v>407.61584874</v>
      </c>
      <c r="J79" s="20" t="n">
        <v>17.34516896</v>
      </c>
      <c r="K79" s="18" t="n">
        <v>496.33427484</v>
      </c>
      <c r="L79" s="20" t="n">
        <v>24.17717132</v>
      </c>
      <c r="M79" s="18" t="n">
        <v>486.04216824</v>
      </c>
      <c r="N79" s="20" t="n">
        <v>19.68929138</v>
      </c>
      <c r="O79" s="18" t="n">
        <v>499.84764352</v>
      </c>
      <c r="P79" s="20" t="n">
        <v>19.94781098</v>
      </c>
      <c r="Q79" s="18" t="n">
        <v>420.2277674</v>
      </c>
      <c r="R79" s="20" t="n">
        <v>44.06178793</v>
      </c>
      <c r="S79" s="18" t="n">
        <v>526.87425484</v>
      </c>
      <c r="T79" s="20" t="n">
        <v>8.98071556</v>
      </c>
      <c r="U79" s="18" t="n">
        <v>471.25096007</v>
      </c>
      <c r="V79" s="20" t="n">
        <v>11.10618816</v>
      </c>
      <c r="W79" s="18" t="s">
        <v>404</v>
      </c>
      <c r="X79" s="20" t="s">
        <v>404</v>
      </c>
      <c r="Y79" s="18" t="s">
        <v>404</v>
      </c>
      <c r="Z79" s="20" t="s">
        <v>404</v>
      </c>
      <c r="AA79" s="18" t="s">
        <v>404</v>
      </c>
      <c r="AB79" s="20" t="s">
        <v>404</v>
      </c>
      <c r="AC79" s="18" t="s">
        <v>404</v>
      </c>
      <c r="AD79" s="20" t="s">
        <v>404</v>
      </c>
      <c r="AE79" s="18" t="n">
        <v>493.64914292</v>
      </c>
      <c r="AF79" s="20" t="n">
        <v>11.13206688</v>
      </c>
    </row>
    <row r="80" spans="1:32">
      <c r="A80" s="15" t="s">
        <v>477</v>
      </c>
      <c r="B80" s="17" t="n">
        <v>7841</v>
      </c>
      <c r="C80" s="18">
        <f>(0.0/B80*100)</f>
        <v/>
      </c>
      <c r="D80" s="19" t="n">
        <v>7841</v>
      </c>
      <c r="E80" s="18" t="n">
        <v>450.30050913</v>
      </c>
      <c r="F80" s="20" t="n">
        <v>8.34280255</v>
      </c>
      <c r="G80" s="18" t="n">
        <v>460.58099023</v>
      </c>
      <c r="H80" s="20" t="n">
        <v>9.45911824</v>
      </c>
      <c r="I80" s="18" t="n">
        <v>456.35499884</v>
      </c>
      <c r="J80" s="20" t="n">
        <v>7.473346</v>
      </c>
      <c r="K80" s="18" t="n">
        <v>473.06639848</v>
      </c>
      <c r="L80" s="20" t="n">
        <v>10.36427296</v>
      </c>
      <c r="M80" s="18" t="n">
        <v>436.38252413</v>
      </c>
      <c r="N80" s="20" t="n">
        <v>15.2921965</v>
      </c>
      <c r="O80" s="18" t="n">
        <v>538.29590176</v>
      </c>
      <c r="P80" s="20" t="n">
        <v>34.69879961</v>
      </c>
      <c r="Q80" s="18" t="n">
        <v>432.7304935</v>
      </c>
      <c r="R80" s="20" t="n">
        <v>10.55948642</v>
      </c>
      <c r="S80" s="18" t="n">
        <v>427.91139026</v>
      </c>
      <c r="T80" s="20" t="n">
        <v>17.29909836</v>
      </c>
      <c r="U80" s="18" t="n">
        <v>448.17822306</v>
      </c>
      <c r="V80" s="20" t="n">
        <v>8.758700839999999</v>
      </c>
      <c r="W80" s="18" t="s">
        <v>404</v>
      </c>
      <c r="X80" s="20" t="s">
        <v>404</v>
      </c>
      <c r="Y80" s="18" t="s">
        <v>404</v>
      </c>
      <c r="Z80" s="20" t="s">
        <v>404</v>
      </c>
      <c r="AA80" s="18" t="s">
        <v>404</v>
      </c>
      <c r="AB80" s="20" t="s">
        <v>404</v>
      </c>
      <c r="AC80" s="18" t="s">
        <v>404</v>
      </c>
      <c r="AD80" s="20" t="s">
        <v>404</v>
      </c>
      <c r="AE80" s="18" t="s">
        <v>404</v>
      </c>
      <c r="AF80" s="20" t="s">
        <v>404</v>
      </c>
    </row>
    <row r="81" spans="1:32">
      <c r="A81" s="21" t="s">
        <v>478</v>
      </c>
      <c r="B81" s="17" t="n">
        <v>8861</v>
      </c>
      <c r="C81" s="18">
        <f>(0.0/B81*100)</f>
        <v/>
      </c>
      <c r="D81" s="19" t="n">
        <v>8861</v>
      </c>
      <c r="E81" s="18" t="n">
        <v>452.00522703</v>
      </c>
      <c r="F81" s="20" t="n">
        <v>5.31045987</v>
      </c>
      <c r="G81" s="18" t="n">
        <v>429.87980391</v>
      </c>
      <c r="H81" s="20" t="n">
        <v>19.99668672</v>
      </c>
      <c r="I81" s="18" t="n">
        <v>451.00699177</v>
      </c>
      <c r="J81" s="20" t="n">
        <v>11.43832888</v>
      </c>
      <c r="K81" s="18" t="n">
        <v>448.59245954</v>
      </c>
      <c r="L81" s="20" t="n">
        <v>6.22207865</v>
      </c>
      <c r="M81" s="18" t="n">
        <v>439.5931705</v>
      </c>
      <c r="N81" s="20" t="n">
        <v>5.3117333</v>
      </c>
      <c r="O81" s="18" t="n">
        <v>439.14007427</v>
      </c>
      <c r="P81" s="20" t="n">
        <v>5.80131889</v>
      </c>
      <c r="Q81" s="18" t="n">
        <v>433.12935364</v>
      </c>
      <c r="R81" s="20" t="n">
        <v>10.86111238</v>
      </c>
      <c r="S81" s="18" t="s">
        <v>404</v>
      </c>
      <c r="T81" s="20" t="s">
        <v>404</v>
      </c>
      <c r="U81" s="18" t="n">
        <v>464.88527502</v>
      </c>
      <c r="V81" s="20" t="n">
        <v>24.76002047</v>
      </c>
      <c r="W81" s="18" t="s">
        <v>404</v>
      </c>
      <c r="X81" s="20" t="s">
        <v>404</v>
      </c>
      <c r="Y81" s="18" t="s">
        <v>404</v>
      </c>
      <c r="Z81" s="20" t="s">
        <v>404</v>
      </c>
      <c r="AA81" s="18" t="s">
        <v>404</v>
      </c>
      <c r="AB81" s="20" t="s">
        <v>404</v>
      </c>
      <c r="AC81" s="18" t="s">
        <v>404</v>
      </c>
      <c r="AD81" s="20" t="s">
        <v>404</v>
      </c>
      <c r="AE81" s="18" t="n">
        <v>435.55589429</v>
      </c>
      <c r="AF81" s="20" t="n">
        <v>9.96580722</v>
      </c>
    </row>
    <row r="82" spans="1:3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c r="AA82" s="22" t="s">
        <v>479</v>
      </c>
      <c r="AB82" s="22" t="s">
        <v>479</v>
      </c>
      <c r="AC82" s="22" t="s">
        <v>479</v>
      </c>
      <c r="AD82" s="22" t="s">
        <v>479</v>
      </c>
      <c r="AE82" s="22" t="s">
        <v>479</v>
      </c>
      <c r="AF82" s="22" t="s">
        <v>479</v>
      </c>
    </row>
    <row r="83" spans="1:32">
      <c r="A83" s="3" t="s">
        <v>480</v>
      </c>
    </row>
    <row r="84" spans="1:32">
      <c r="A84" s="23" t="s">
        <v>481</v>
      </c>
    </row>
    <row r="85" spans="1:32">
      <c r="A85" s="23" t="s">
        <v>482</v>
      </c>
    </row>
    <row customHeight="1" ht="30" r="86" spans="1:32">
      <c r="A86" s="23" t="s">
        <v>483</v>
      </c>
    </row>
    <row customHeight="1" ht="30" r="87" spans="1:32">
      <c r="A87" s="23" t="s">
        <v>479</v>
      </c>
    </row>
    <row customHeight="1" ht="30" r="88" spans="1:32">
      <c r="A88" s="23" t="s">
        <v>484</v>
      </c>
    </row>
    <row customHeight="1" ht="30" r="89" spans="1:32">
      <c r="A89" s="23" t="s">
        <v>485</v>
      </c>
    </row>
    <row customHeight="1" ht="30" r="90" spans="1:32">
      <c r="A90" s="23" t="s">
        <v>486</v>
      </c>
    </row>
    <row customHeight="1" ht="30" r="91" spans="1:32">
      <c r="A91" s="23" t="s">
        <v>487</v>
      </c>
    </row>
    <row customHeight="1" ht="30" r="92" spans="1:32">
      <c r="A92" s="23" t="s">
        <v>488</v>
      </c>
    </row>
    <row customHeight="1" ht="30" r="93" spans="1:32">
      <c r="A93" s="23" t="s">
        <v>489</v>
      </c>
    </row>
    <row customHeight="1" ht="30" r="94" spans="1:32">
      <c r="A94" s="23" t="s">
        <v>490</v>
      </c>
    </row>
    <row customHeight="1" ht="30" r="95" spans="1:32">
      <c r="A95" s="23" t="s">
        <v>491</v>
      </c>
    </row>
    <row customHeight="1" ht="30" r="96" spans="1:32">
      <c r="A96" s="23" t="s">
        <v>492</v>
      </c>
    </row>
  </sheetData>
  <mergeCells count="29">
    <mergeCell ref="E4:F4"/>
    <mergeCell ref="G4:H4"/>
    <mergeCell ref="I4:J4"/>
    <mergeCell ref="K4:L4"/>
    <mergeCell ref="M4:N4"/>
    <mergeCell ref="O4:P4"/>
    <mergeCell ref="Q4:R4"/>
    <mergeCell ref="S4:T4"/>
    <mergeCell ref="U4:V4"/>
    <mergeCell ref="W4:X4"/>
    <mergeCell ref="Y4:Z4"/>
    <mergeCell ref="AA4:AB4"/>
    <mergeCell ref="AC4:AD4"/>
    <mergeCell ref="AE4:AF4"/>
    <mergeCell ref="A1:AF1"/>
    <mergeCell ref="A2:AF2"/>
    <mergeCell ref="A84:AF84"/>
    <mergeCell ref="A85:AF85"/>
    <mergeCell ref="A86:AF86"/>
    <mergeCell ref="A87:AF87"/>
    <mergeCell ref="A88:AF88"/>
    <mergeCell ref="A89:AF89"/>
    <mergeCell ref="A90:AF90"/>
    <mergeCell ref="A91:AF91"/>
    <mergeCell ref="A92:AF92"/>
    <mergeCell ref="A93:AF93"/>
    <mergeCell ref="A94:AF94"/>
    <mergeCell ref="A95:AF95"/>
    <mergeCell ref="A96:AF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503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513.88099284</v>
      </c>
      <c r="F7" s="20" t="n">
        <v>1.78753936</v>
      </c>
      <c r="G7" s="18" t="n">
        <v>476.56743965</v>
      </c>
      <c r="H7" s="20" t="n">
        <v>7.55998051</v>
      </c>
      <c r="I7" s="18" t="s">
        <v>404</v>
      </c>
      <c r="J7" s="20" t="s">
        <v>404</v>
      </c>
      <c r="K7" s="18" t="s">
        <v>404</v>
      </c>
      <c r="L7" s="20" t="s">
        <v>404</v>
      </c>
      <c r="M7" s="18" t="s">
        <v>404</v>
      </c>
      <c r="N7" s="20" t="s">
        <v>404</v>
      </c>
      <c r="O7" s="18" t="s">
        <v>404</v>
      </c>
      <c r="P7" s="20" t="s">
        <v>404</v>
      </c>
      <c r="Q7" s="18" t="n">
        <v>492.29055557</v>
      </c>
      <c r="R7" s="20" t="n">
        <v>9.645980420000001</v>
      </c>
    </row>
    <row r="8" spans="1:18">
      <c r="A8" s="15" t="s">
        <v>405</v>
      </c>
      <c r="B8" s="17" t="n">
        <v>7007</v>
      </c>
      <c r="C8" s="18">
        <f>(0.0/B8*100)</f>
        <v/>
      </c>
      <c r="D8" s="19" t="n">
        <v>7007</v>
      </c>
      <c r="E8" s="18" t="n">
        <v>533.69658637</v>
      </c>
      <c r="F8" s="20" t="n">
        <v>4.88317552</v>
      </c>
      <c r="G8" s="18" t="n">
        <v>462.54279032</v>
      </c>
      <c r="H8" s="20" t="n">
        <v>5.26020544</v>
      </c>
      <c r="I8" s="18" t="s">
        <v>404</v>
      </c>
      <c r="J8" s="20" t="s">
        <v>404</v>
      </c>
      <c r="K8" s="18" t="s">
        <v>404</v>
      </c>
      <c r="L8" s="20" t="s">
        <v>404</v>
      </c>
      <c r="M8" s="18" t="s">
        <v>404</v>
      </c>
      <c r="N8" s="20" t="s">
        <v>404</v>
      </c>
      <c r="O8" s="18" t="s">
        <v>404</v>
      </c>
      <c r="P8" s="20" t="s">
        <v>404</v>
      </c>
      <c r="Q8" s="18" t="n">
        <v>468.57593417</v>
      </c>
      <c r="R8" s="20" t="n">
        <v>13.30050382</v>
      </c>
    </row>
    <row r="9" spans="1:18">
      <c r="A9" s="15" t="s">
        <v>406</v>
      </c>
      <c r="B9" s="17" t="n">
        <v>9651</v>
      </c>
      <c r="C9" s="18">
        <f>(200.0/B9*100)</f>
        <v/>
      </c>
      <c r="D9" s="19" t="n">
        <v>9451</v>
      </c>
      <c r="E9" s="18" t="n">
        <v>539.39549855</v>
      </c>
      <c r="F9" s="20" t="n">
        <v>6.43943389</v>
      </c>
      <c r="G9" s="18" t="n">
        <v>494.07081457</v>
      </c>
      <c r="H9" s="20" t="n">
        <v>3.6465713</v>
      </c>
      <c r="I9" s="18" t="s">
        <v>404</v>
      </c>
      <c r="J9" s="20" t="s">
        <v>404</v>
      </c>
      <c r="K9" s="18" t="s">
        <v>404</v>
      </c>
      <c r="L9" s="20" t="s">
        <v>404</v>
      </c>
      <c r="M9" s="18" t="s">
        <v>404</v>
      </c>
      <c r="N9" s="20" t="s">
        <v>404</v>
      </c>
      <c r="O9" s="18" t="s">
        <v>404</v>
      </c>
      <c r="P9" s="20" t="s">
        <v>404</v>
      </c>
      <c r="Q9" s="18" t="n">
        <v>444.5183579</v>
      </c>
      <c r="R9" s="20" t="n">
        <v>11.96262012</v>
      </c>
    </row>
    <row r="10" spans="1:18">
      <c r="A10" s="15" t="s">
        <v>407</v>
      </c>
      <c r="B10" s="17" t="n">
        <v>20058</v>
      </c>
      <c r="C10" s="18">
        <f>(2798.0/B10*100)</f>
        <v/>
      </c>
      <c r="D10" s="19" t="n">
        <v>17260</v>
      </c>
      <c r="E10" s="18" t="n">
        <v>529.65020555</v>
      </c>
      <c r="F10" s="20" t="n">
        <v>2.18315497</v>
      </c>
      <c r="G10" s="18" t="n">
        <v>527.16862962</v>
      </c>
      <c r="H10" s="20" t="n">
        <v>6.6662104</v>
      </c>
      <c r="I10" s="18" t="s">
        <v>404</v>
      </c>
      <c r="J10" s="20" t="s">
        <v>404</v>
      </c>
      <c r="K10" s="18" t="s">
        <v>404</v>
      </c>
      <c r="L10" s="20" t="s">
        <v>404</v>
      </c>
      <c r="M10" s="18" t="s">
        <v>404</v>
      </c>
      <c r="N10" s="20" t="s">
        <v>404</v>
      </c>
      <c r="O10" s="18" t="s">
        <v>404</v>
      </c>
      <c r="P10" s="20" t="s">
        <v>404</v>
      </c>
      <c r="Q10" s="18" t="n">
        <v>494.3469891</v>
      </c>
      <c r="R10" s="20" t="n">
        <v>8.660287909999999</v>
      </c>
    </row>
    <row r="11" spans="1:18">
      <c r="A11" s="15" t="s">
        <v>408</v>
      </c>
      <c r="B11" s="17" t="n">
        <v>7053</v>
      </c>
      <c r="C11" s="18">
        <f>(137.0/B11*100)</f>
        <v/>
      </c>
      <c r="D11" s="19" t="n">
        <v>6916</v>
      </c>
      <c r="E11" s="18" t="n">
        <v>458.01973491</v>
      </c>
      <c r="F11" s="20" t="n">
        <v>3.49923405</v>
      </c>
      <c r="G11" s="18" t="n">
        <v>421.19127095</v>
      </c>
      <c r="H11" s="20" t="n">
        <v>6.01533922</v>
      </c>
      <c r="I11" s="18" t="s">
        <v>404</v>
      </c>
      <c r="J11" s="20" t="s">
        <v>404</v>
      </c>
      <c r="K11" s="18" t="s">
        <v>404</v>
      </c>
      <c r="L11" s="20" t="s">
        <v>404</v>
      </c>
      <c r="M11" s="18" t="s">
        <v>404</v>
      </c>
      <c r="N11" s="20" t="s">
        <v>404</v>
      </c>
      <c r="O11" s="18" t="s">
        <v>404</v>
      </c>
      <c r="P11" s="20" t="s">
        <v>404</v>
      </c>
      <c r="Q11" s="18" t="n">
        <v>434.40190649</v>
      </c>
      <c r="R11" s="20" t="n">
        <v>13.96025789</v>
      </c>
    </row>
    <row r="12" spans="1:18">
      <c r="A12" s="15" t="s">
        <v>409</v>
      </c>
      <c r="B12" s="17" t="n">
        <v>6894</v>
      </c>
      <c r="C12" s="18">
        <f>(106.0/B12*100)</f>
        <v/>
      </c>
      <c r="D12" s="19" t="n">
        <v>6788</v>
      </c>
      <c r="E12" s="18" t="n">
        <v>519.9548032</v>
      </c>
      <c r="F12" s="20" t="n">
        <v>5.07856677</v>
      </c>
      <c r="G12" s="18" t="n">
        <v>474.52121086</v>
      </c>
      <c r="H12" s="20" t="n">
        <v>3.007029</v>
      </c>
      <c r="I12" s="18" t="s">
        <v>404</v>
      </c>
      <c r="J12" s="20" t="s">
        <v>404</v>
      </c>
      <c r="K12" s="18" t="s">
        <v>404</v>
      </c>
      <c r="L12" s="20" t="s">
        <v>404</v>
      </c>
      <c r="M12" s="18" t="s">
        <v>404</v>
      </c>
      <c r="N12" s="20" t="s">
        <v>404</v>
      </c>
      <c r="O12" s="18" t="s">
        <v>404</v>
      </c>
      <c r="P12" s="20" t="s">
        <v>404</v>
      </c>
      <c r="Q12" s="18" t="n">
        <v>466.19557558</v>
      </c>
      <c r="R12" s="20" t="n">
        <v>24.20855015</v>
      </c>
    </row>
    <row r="13" spans="1:18">
      <c r="A13" s="15" t="s">
        <v>410</v>
      </c>
      <c r="B13" s="17" t="n">
        <v>7161</v>
      </c>
      <c r="C13" s="18">
        <f>(1175.0/B13*100)</f>
        <v/>
      </c>
      <c r="D13" s="19" t="n">
        <v>5986</v>
      </c>
      <c r="E13" s="18" t="n">
        <v>507.56639705</v>
      </c>
      <c r="F13" s="20" t="n">
        <v>3.8262625</v>
      </c>
      <c r="G13" s="18" t="n">
        <v>497.22261898</v>
      </c>
      <c r="H13" s="20" t="n">
        <v>3.84387883</v>
      </c>
      <c r="I13" s="18" t="s">
        <v>404</v>
      </c>
      <c r="J13" s="20" t="s">
        <v>404</v>
      </c>
      <c r="K13" s="18" t="s">
        <v>404</v>
      </c>
      <c r="L13" s="20" t="s">
        <v>404</v>
      </c>
      <c r="M13" s="18" t="s">
        <v>404</v>
      </c>
      <c r="N13" s="20" t="s">
        <v>404</v>
      </c>
      <c r="O13" s="18" t="s">
        <v>404</v>
      </c>
      <c r="P13" s="20" t="s">
        <v>404</v>
      </c>
      <c r="Q13" s="18" t="n">
        <v>505.94214511</v>
      </c>
      <c r="R13" s="20" t="n">
        <v>9.98157484</v>
      </c>
    </row>
    <row r="14" spans="1:18">
      <c r="A14" s="15" t="s">
        <v>411</v>
      </c>
      <c r="B14" s="17" t="n">
        <v>5587</v>
      </c>
      <c r="C14" s="18">
        <f>(0.0/B14*100)</f>
        <v/>
      </c>
      <c r="D14" s="19" t="n">
        <v>5587</v>
      </c>
      <c r="E14" s="18" t="n">
        <v>541.37912564</v>
      </c>
      <c r="F14" s="20" t="n">
        <v>2.20265258</v>
      </c>
      <c r="G14" s="18" t="n">
        <v>508.67160295</v>
      </c>
      <c r="H14" s="20" t="n">
        <v>3.97598256</v>
      </c>
      <c r="I14" s="18" t="s">
        <v>404</v>
      </c>
      <c r="J14" s="20" t="s">
        <v>404</v>
      </c>
      <c r="K14" s="18" t="s">
        <v>404</v>
      </c>
      <c r="L14" s="20" t="s">
        <v>404</v>
      </c>
      <c r="M14" s="18" t="s">
        <v>404</v>
      </c>
      <c r="N14" s="20" t="s">
        <v>404</v>
      </c>
      <c r="O14" s="18" t="s">
        <v>404</v>
      </c>
      <c r="P14" s="20" t="s">
        <v>404</v>
      </c>
      <c r="Q14" s="18" t="n">
        <v>494.02076128</v>
      </c>
      <c r="R14" s="20" t="n">
        <v>15.09801784</v>
      </c>
    </row>
    <row r="15" spans="1:18">
      <c r="A15" s="15" t="s">
        <v>412</v>
      </c>
      <c r="B15" s="17" t="n">
        <v>5882</v>
      </c>
      <c r="C15" s="18">
        <f>(0.0/B15*100)</f>
        <v/>
      </c>
      <c r="D15" s="19" t="n">
        <v>5882</v>
      </c>
      <c r="E15" s="18" t="n">
        <v>532.23035821</v>
      </c>
      <c r="F15" s="20" t="n">
        <v>2.7196823</v>
      </c>
      <c r="G15" s="18" t="n">
        <v>520.8523414700001</v>
      </c>
      <c r="H15" s="20" t="n">
        <v>6.07628238</v>
      </c>
      <c r="I15" s="18" t="s">
        <v>404</v>
      </c>
      <c r="J15" s="20" t="s">
        <v>404</v>
      </c>
      <c r="K15" s="18" t="s">
        <v>404</v>
      </c>
      <c r="L15" s="20" t="s">
        <v>404</v>
      </c>
      <c r="M15" s="18" t="s">
        <v>404</v>
      </c>
      <c r="N15" s="20" t="s">
        <v>404</v>
      </c>
      <c r="O15" s="18" t="s">
        <v>404</v>
      </c>
      <c r="P15" s="20" t="s">
        <v>404</v>
      </c>
      <c r="Q15" s="18" t="n">
        <v>556.85557085</v>
      </c>
      <c r="R15" s="20" t="n">
        <v>20.4624387</v>
      </c>
    </row>
    <row r="16" spans="1:18">
      <c r="A16" s="15" t="s">
        <v>413</v>
      </c>
      <c r="B16" s="17" t="n">
        <v>6108</v>
      </c>
      <c r="C16" s="18">
        <f>(339.0/B16*100)</f>
        <v/>
      </c>
      <c r="D16" s="19" t="n">
        <v>5769</v>
      </c>
      <c r="E16" s="18" t="n">
        <v>483.40682772</v>
      </c>
      <c r="F16" s="20" t="n">
        <v>6.16296895</v>
      </c>
      <c r="G16" s="18" t="n">
        <v>510.4346766</v>
      </c>
      <c r="H16" s="20" t="n">
        <v>4.61915817</v>
      </c>
      <c r="I16" s="18" t="s">
        <v>404</v>
      </c>
      <c r="J16" s="20" t="s">
        <v>404</v>
      </c>
      <c r="K16" s="18" t="s">
        <v>404</v>
      </c>
      <c r="L16" s="20" t="s">
        <v>404</v>
      </c>
      <c r="M16" s="18" t="s">
        <v>404</v>
      </c>
      <c r="N16" s="20" t="s">
        <v>404</v>
      </c>
      <c r="O16" s="18" t="s">
        <v>404</v>
      </c>
      <c r="P16" s="20" t="s">
        <v>404</v>
      </c>
      <c r="Q16" s="18" t="n">
        <v>481.84359545</v>
      </c>
      <c r="R16" s="20" t="n">
        <v>13.5881162</v>
      </c>
    </row>
    <row r="17" spans="1:18">
      <c r="A17" s="15" t="s">
        <v>414</v>
      </c>
      <c r="B17" s="17" t="n">
        <v>6504</v>
      </c>
      <c r="C17" s="18">
        <f>(1325.0/B17*100)</f>
        <v/>
      </c>
      <c r="D17" s="19" t="n">
        <v>5179</v>
      </c>
      <c r="E17" s="18" t="n">
        <v>522.10734066</v>
      </c>
      <c r="F17" s="20" t="n">
        <v>3.91724707</v>
      </c>
      <c r="G17" s="18" t="n">
        <v>463.19318769</v>
      </c>
      <c r="H17" s="20" t="n">
        <v>8.14780676</v>
      </c>
      <c r="I17" s="18" t="s">
        <v>404</v>
      </c>
      <c r="J17" s="20" t="s">
        <v>404</v>
      </c>
      <c r="K17" s="18" t="s">
        <v>404</v>
      </c>
      <c r="L17" s="20" t="s">
        <v>404</v>
      </c>
      <c r="M17" s="18" t="s">
        <v>404</v>
      </c>
      <c r="N17" s="20" t="s">
        <v>404</v>
      </c>
      <c r="O17" s="18" t="s">
        <v>404</v>
      </c>
      <c r="P17" s="20" t="s">
        <v>404</v>
      </c>
      <c r="Q17" s="18" t="n">
        <v>536.21079546</v>
      </c>
      <c r="R17" s="20" t="n">
        <v>24.7790423</v>
      </c>
    </row>
    <row r="18" spans="1:18">
      <c r="A18" s="15" t="s">
        <v>415</v>
      </c>
      <c r="B18" s="17" t="n">
        <v>5532</v>
      </c>
      <c r="C18" s="18">
        <f>(0.0/B18*100)</f>
        <v/>
      </c>
      <c r="D18" s="19" t="n">
        <v>5532</v>
      </c>
      <c r="E18" s="18" t="n">
        <v>451.66352935</v>
      </c>
      <c r="F18" s="20" t="n">
        <v>5.59110097</v>
      </c>
      <c r="G18" s="18" t="n">
        <v>455.31370513</v>
      </c>
      <c r="H18" s="20" t="n">
        <v>6.32187803</v>
      </c>
      <c r="I18" s="18" t="s">
        <v>404</v>
      </c>
      <c r="J18" s="20" t="s">
        <v>404</v>
      </c>
      <c r="K18" s="18" t="s">
        <v>404</v>
      </c>
      <c r="L18" s="20" t="s">
        <v>404</v>
      </c>
      <c r="M18" s="18" t="s">
        <v>404</v>
      </c>
      <c r="N18" s="20" t="s">
        <v>404</v>
      </c>
      <c r="O18" s="18" t="s">
        <v>404</v>
      </c>
      <c r="P18" s="20" t="s">
        <v>404</v>
      </c>
      <c r="Q18" s="18" t="n">
        <v>479.01393459</v>
      </c>
      <c r="R18" s="20" t="n">
        <v>15.49458192</v>
      </c>
    </row>
    <row r="19" spans="1:18">
      <c r="A19" s="15" t="s">
        <v>416</v>
      </c>
      <c r="B19" s="17" t="n">
        <v>5658</v>
      </c>
      <c r="C19" s="18">
        <f>(327.0/B19*100)</f>
        <v/>
      </c>
      <c r="D19" s="19" t="n">
        <v>5331</v>
      </c>
      <c r="E19" s="18" t="n">
        <v>501.54073785</v>
      </c>
      <c r="F19" s="20" t="n">
        <v>5.51886744</v>
      </c>
      <c r="G19" s="18" t="n">
        <v>456.0779675</v>
      </c>
      <c r="H19" s="20" t="n">
        <v>5.4315615</v>
      </c>
      <c r="I19" s="18" t="s">
        <v>404</v>
      </c>
      <c r="J19" s="20" t="s">
        <v>404</v>
      </c>
      <c r="K19" s="18" t="s">
        <v>404</v>
      </c>
      <c r="L19" s="20" t="s">
        <v>404</v>
      </c>
      <c r="M19" s="18" t="s">
        <v>404</v>
      </c>
      <c r="N19" s="20" t="s">
        <v>404</v>
      </c>
      <c r="O19" s="18" t="s">
        <v>404</v>
      </c>
      <c r="P19" s="20" t="s">
        <v>404</v>
      </c>
      <c r="Q19" s="18" t="n">
        <v>420.87945966</v>
      </c>
      <c r="R19" s="20" t="n">
        <v>25.22672637</v>
      </c>
    </row>
    <row r="20" spans="1:18">
      <c r="A20" s="15" t="s">
        <v>417</v>
      </c>
      <c r="B20" s="17" t="n">
        <v>3371</v>
      </c>
      <c r="C20" s="18">
        <f>(24.0/B20*100)</f>
        <v/>
      </c>
      <c r="D20" s="19" t="n">
        <v>3347</v>
      </c>
      <c r="E20" s="18" t="n">
        <v>479.78232261</v>
      </c>
      <c r="F20" s="20" t="n">
        <v>2.28191225</v>
      </c>
      <c r="G20" s="18" t="n">
        <v>466.22958827</v>
      </c>
      <c r="H20" s="20" t="n">
        <v>2.52610891</v>
      </c>
      <c r="I20" s="18" t="s">
        <v>404</v>
      </c>
      <c r="J20" s="20" t="s">
        <v>404</v>
      </c>
      <c r="K20" s="18" t="s">
        <v>404</v>
      </c>
      <c r="L20" s="20" t="s">
        <v>404</v>
      </c>
      <c r="M20" s="18" t="s">
        <v>404</v>
      </c>
      <c r="N20" s="20" t="s">
        <v>404</v>
      </c>
      <c r="O20" s="18" t="s">
        <v>404</v>
      </c>
      <c r="P20" s="20" t="s">
        <v>404</v>
      </c>
      <c r="Q20" s="18" t="n">
        <v>483.89879855</v>
      </c>
      <c r="R20" s="20" t="n">
        <v>10.45778665</v>
      </c>
    </row>
    <row r="21" spans="1:18">
      <c r="A21" s="15" t="s">
        <v>418</v>
      </c>
      <c r="B21" s="17" t="n">
        <v>5741</v>
      </c>
      <c r="C21" s="18">
        <f>(0.0/B21*100)</f>
        <v/>
      </c>
      <c r="D21" s="19" t="n">
        <v>5741</v>
      </c>
      <c r="E21" s="18" t="n">
        <v>503.59964038</v>
      </c>
      <c r="F21" s="20" t="n">
        <v>3.00447517</v>
      </c>
      <c r="G21" s="18" t="n">
        <v>501.62511122</v>
      </c>
      <c r="H21" s="20" t="n">
        <v>5.85984394</v>
      </c>
      <c r="I21" s="18" t="s">
        <v>404</v>
      </c>
      <c r="J21" s="20" t="s">
        <v>404</v>
      </c>
      <c r="K21" s="18" t="s">
        <v>404</v>
      </c>
      <c r="L21" s="20" t="s">
        <v>404</v>
      </c>
      <c r="M21" s="18" t="s">
        <v>404</v>
      </c>
      <c r="N21" s="20" t="s">
        <v>404</v>
      </c>
      <c r="O21" s="18" t="s">
        <v>404</v>
      </c>
      <c r="P21" s="20" t="s">
        <v>404</v>
      </c>
      <c r="Q21" s="18" t="n">
        <v>495.92511492</v>
      </c>
      <c r="R21" s="20" t="n">
        <v>7.08782584</v>
      </c>
    </row>
    <row r="22" spans="1:18">
      <c r="A22" s="15" t="s">
        <v>419</v>
      </c>
      <c r="B22" s="17" t="n">
        <v>6598</v>
      </c>
      <c r="C22" s="18">
        <f>(0.0/B22*100)</f>
        <v/>
      </c>
      <c r="D22" s="19" t="n">
        <v>6598</v>
      </c>
      <c r="E22" s="18" t="n">
        <v>483.20828766</v>
      </c>
      <c r="F22" s="20" t="n">
        <v>6.05680851</v>
      </c>
      <c r="G22" s="18" t="n">
        <v>446.70570931</v>
      </c>
      <c r="H22" s="20" t="n">
        <v>6.86982357</v>
      </c>
      <c r="I22" s="18" t="s">
        <v>404</v>
      </c>
      <c r="J22" s="20" t="s">
        <v>404</v>
      </c>
      <c r="K22" s="18" t="s">
        <v>404</v>
      </c>
      <c r="L22" s="20" t="s">
        <v>404</v>
      </c>
      <c r="M22" s="18" t="s">
        <v>404</v>
      </c>
      <c r="N22" s="20" t="s">
        <v>404</v>
      </c>
      <c r="O22" s="18" t="s">
        <v>404</v>
      </c>
      <c r="P22" s="20" t="s">
        <v>404</v>
      </c>
      <c r="Q22" s="18" t="n">
        <v>471.22624459</v>
      </c>
      <c r="R22" s="20" t="n">
        <v>32.1208693</v>
      </c>
    </row>
    <row r="23" spans="1:18">
      <c r="A23" s="15" t="s">
        <v>420</v>
      </c>
      <c r="B23" s="17" t="n">
        <v>11583</v>
      </c>
      <c r="C23" s="18">
        <f>(3069.0/B23*100)</f>
        <v/>
      </c>
      <c r="D23" s="19" t="n">
        <v>8514</v>
      </c>
      <c r="E23" s="18" t="n">
        <v>503.18837507</v>
      </c>
      <c r="F23" s="20" t="n">
        <v>8.528738000000001</v>
      </c>
      <c r="G23" s="18" t="n">
        <v>479.9464772</v>
      </c>
      <c r="H23" s="20" t="n">
        <v>3.98109875</v>
      </c>
      <c r="I23" s="18" t="s">
        <v>404</v>
      </c>
      <c r="J23" s="20" t="s">
        <v>404</v>
      </c>
      <c r="K23" s="18" t="s">
        <v>404</v>
      </c>
      <c r="L23" s="20" t="s">
        <v>404</v>
      </c>
      <c r="M23" s="18" t="s">
        <v>404</v>
      </c>
      <c r="N23" s="20" t="s">
        <v>404</v>
      </c>
      <c r="O23" s="18" t="s">
        <v>404</v>
      </c>
      <c r="P23" s="20" t="s">
        <v>404</v>
      </c>
      <c r="Q23" s="18" t="n">
        <v>481.31239548</v>
      </c>
      <c r="R23" s="20" t="n">
        <v>19.53003195</v>
      </c>
    </row>
    <row r="24" spans="1:18">
      <c r="A24" s="15" t="s">
        <v>421</v>
      </c>
      <c r="B24" s="17" t="n">
        <v>6647</v>
      </c>
      <c r="C24" s="18">
        <f>(0.0/B24*100)</f>
        <v/>
      </c>
      <c r="D24" s="19" t="n">
        <v>6647</v>
      </c>
      <c r="E24" s="18" t="n">
        <v>541.72432602</v>
      </c>
      <c r="F24" s="20" t="n">
        <v>3.17811908</v>
      </c>
      <c r="G24" s="18" t="n">
        <v>504.62246377</v>
      </c>
      <c r="H24" s="20" t="n">
        <v>13.76382873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518.42083883</v>
      </c>
      <c r="F25" s="20" t="n">
        <v>3.69242274</v>
      </c>
      <c r="G25" s="18" t="n">
        <v>500.02093864</v>
      </c>
      <c r="H25" s="20" t="n">
        <v>9.30099038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496.84894003</v>
      </c>
      <c r="F26" s="20" t="n">
        <v>1.87352382</v>
      </c>
      <c r="G26" s="18" t="n">
        <v>470.25814362</v>
      </c>
      <c r="H26" s="20" t="n">
        <v>4.14269734</v>
      </c>
      <c r="I26" s="18" t="s">
        <v>404</v>
      </c>
      <c r="J26" s="20" t="s">
        <v>404</v>
      </c>
      <c r="K26" s="18" t="s">
        <v>404</v>
      </c>
      <c r="L26" s="20" t="s">
        <v>404</v>
      </c>
      <c r="M26" s="18" t="s">
        <v>404</v>
      </c>
      <c r="N26" s="20" t="s">
        <v>404</v>
      </c>
      <c r="O26" s="18" t="s">
        <v>404</v>
      </c>
      <c r="P26" s="20" t="s">
        <v>404</v>
      </c>
      <c r="Q26" s="18" t="n">
        <v>460.20499925</v>
      </c>
      <c r="R26" s="20" t="n">
        <v>10.08641188</v>
      </c>
    </row>
    <row r="27" spans="1:18">
      <c r="A27" s="15" t="s">
        <v>424</v>
      </c>
      <c r="B27" s="17" t="n">
        <v>5299</v>
      </c>
      <c r="C27" s="18">
        <f>(0.0/B27*100)</f>
        <v/>
      </c>
      <c r="D27" s="19" t="n">
        <v>5299</v>
      </c>
      <c r="E27" s="18" t="n">
        <v>490.35929056</v>
      </c>
      <c r="F27" s="20" t="n">
        <v>1.13980957</v>
      </c>
      <c r="G27" s="18" t="n">
        <v>433.10483291</v>
      </c>
      <c r="H27" s="20" t="n">
        <v>2.73590298</v>
      </c>
      <c r="I27" s="18" t="s">
        <v>404</v>
      </c>
      <c r="J27" s="20" t="s">
        <v>404</v>
      </c>
      <c r="K27" s="18" t="s">
        <v>404</v>
      </c>
      <c r="L27" s="20" t="s">
        <v>404</v>
      </c>
      <c r="M27" s="18" t="s">
        <v>404</v>
      </c>
      <c r="N27" s="20" t="s">
        <v>404</v>
      </c>
      <c r="O27" s="18" t="s">
        <v>404</v>
      </c>
      <c r="P27" s="20" t="s">
        <v>404</v>
      </c>
      <c r="Q27" s="18" t="n">
        <v>517.16488855</v>
      </c>
      <c r="R27" s="20" t="n">
        <v>6.32020105</v>
      </c>
    </row>
    <row r="28" spans="1:18">
      <c r="A28" s="15" t="s">
        <v>425</v>
      </c>
      <c r="B28" s="17" t="n">
        <v>7568</v>
      </c>
      <c r="C28" s="18">
        <f>(0.0/B28*100)</f>
        <v/>
      </c>
      <c r="D28" s="19" t="n">
        <v>7568</v>
      </c>
      <c r="E28" s="18" t="n">
        <v>432.51332526</v>
      </c>
      <c r="F28" s="20" t="n">
        <v>3.67477169</v>
      </c>
      <c r="G28" s="18" t="n">
        <v>404.24843483</v>
      </c>
      <c r="H28" s="20" t="n">
        <v>3.03625233</v>
      </c>
      <c r="I28" s="18" t="s">
        <v>404</v>
      </c>
      <c r="J28" s="20" t="s">
        <v>404</v>
      </c>
      <c r="K28" s="18" t="s">
        <v>404</v>
      </c>
      <c r="L28" s="20" t="s">
        <v>404</v>
      </c>
      <c r="M28" s="18" t="s">
        <v>404</v>
      </c>
      <c r="N28" s="20" t="s">
        <v>404</v>
      </c>
      <c r="O28" s="18" t="s">
        <v>404</v>
      </c>
      <c r="P28" s="20" t="s">
        <v>404</v>
      </c>
      <c r="Q28" s="18" t="n">
        <v>397.59450929</v>
      </c>
      <c r="R28" s="20" t="n">
        <v>15.00887795</v>
      </c>
    </row>
    <row r="29" spans="1:18">
      <c r="A29" s="15" t="s">
        <v>426</v>
      </c>
      <c r="B29" s="17" t="n">
        <v>5385</v>
      </c>
      <c r="C29" s="18">
        <f>(1123.0/B29*100)</f>
        <v/>
      </c>
      <c r="D29" s="19" t="n">
        <v>4262</v>
      </c>
      <c r="E29" s="18" t="n">
        <v>531.14108804</v>
      </c>
      <c r="F29" s="20" t="n">
        <v>8.25795978</v>
      </c>
      <c r="G29" s="18" t="n">
        <v>483.02442106</v>
      </c>
      <c r="H29" s="20" t="n">
        <v>9.516540279999999</v>
      </c>
      <c r="I29" s="18" t="s">
        <v>404</v>
      </c>
      <c r="J29" s="20" t="s">
        <v>404</v>
      </c>
      <c r="K29" s="18" t="s">
        <v>404</v>
      </c>
      <c r="L29" s="20" t="s">
        <v>404</v>
      </c>
      <c r="M29" s="18" t="s">
        <v>404</v>
      </c>
      <c r="N29" s="20" t="s">
        <v>404</v>
      </c>
      <c r="O29" s="18" t="s">
        <v>404</v>
      </c>
      <c r="P29" s="20" t="s">
        <v>404</v>
      </c>
      <c r="Q29" s="18" t="n">
        <v>501.8126278</v>
      </c>
      <c r="R29" s="20" t="n">
        <v>14.84263362</v>
      </c>
    </row>
    <row r="30" spans="1:18">
      <c r="A30" s="15" t="s">
        <v>427</v>
      </c>
      <c r="B30" s="17" t="n">
        <v>4520</v>
      </c>
      <c r="C30" s="18">
        <f>(904.0/B30*100)</f>
        <v/>
      </c>
      <c r="D30" s="19" t="n">
        <v>3616</v>
      </c>
      <c r="E30" s="18" t="n">
        <v>517.12281138</v>
      </c>
      <c r="F30" s="20" t="n">
        <v>3.02591468</v>
      </c>
      <c r="G30" s="18" t="n">
        <v>464.81146679</v>
      </c>
      <c r="H30" s="20" t="n">
        <v>10.50696844</v>
      </c>
      <c r="I30" s="18" t="s">
        <v>404</v>
      </c>
      <c r="J30" s="20" t="s">
        <v>404</v>
      </c>
      <c r="K30" s="18" t="s">
        <v>404</v>
      </c>
      <c r="L30" s="20" t="s">
        <v>404</v>
      </c>
      <c r="M30" s="18" t="s">
        <v>404</v>
      </c>
      <c r="N30" s="20" t="s">
        <v>404</v>
      </c>
      <c r="O30" s="18" t="s">
        <v>404</v>
      </c>
      <c r="P30" s="20" t="s">
        <v>404</v>
      </c>
      <c r="Q30" s="18" t="n">
        <v>495.37597339</v>
      </c>
      <c r="R30" s="20" t="n">
        <v>20.07187195</v>
      </c>
    </row>
    <row r="31" spans="1:18">
      <c r="A31" s="15" t="s">
        <v>428</v>
      </c>
      <c r="B31" s="17" t="n">
        <v>5456</v>
      </c>
      <c r="C31" s="18">
        <f>(502.0/B31*100)</f>
        <v/>
      </c>
      <c r="D31" s="19" t="n">
        <v>4954</v>
      </c>
      <c r="E31" s="18" t="n">
        <v>501.45438779</v>
      </c>
      <c r="F31" s="20" t="n">
        <v>4.80179613</v>
      </c>
      <c r="G31" s="18" t="n">
        <v>497.7425337</v>
      </c>
      <c r="H31" s="20" t="n">
        <v>2.66442864</v>
      </c>
      <c r="I31" s="18" t="s">
        <v>404</v>
      </c>
      <c r="J31" s="20" t="s">
        <v>404</v>
      </c>
      <c r="K31" s="18" t="s">
        <v>404</v>
      </c>
      <c r="L31" s="20" t="s">
        <v>404</v>
      </c>
      <c r="M31" s="18" t="s">
        <v>404</v>
      </c>
      <c r="N31" s="20" t="s">
        <v>404</v>
      </c>
      <c r="O31" s="18" t="s">
        <v>404</v>
      </c>
      <c r="P31" s="20" t="s">
        <v>404</v>
      </c>
      <c r="Q31" s="18" t="n">
        <v>498.20070047</v>
      </c>
      <c r="R31" s="20" t="n">
        <v>10.46933752</v>
      </c>
    </row>
    <row r="32" spans="1:18">
      <c r="A32" s="15" t="s">
        <v>429</v>
      </c>
      <c r="B32" s="17" t="n">
        <v>4478</v>
      </c>
      <c r="C32" s="18">
        <f>(0.0/B32*100)</f>
        <v/>
      </c>
      <c r="D32" s="19" t="n">
        <v>4478</v>
      </c>
      <c r="E32" s="18" t="n">
        <v>506.85206468</v>
      </c>
      <c r="F32" s="20" t="n">
        <v>3.51493459</v>
      </c>
      <c r="G32" s="18" t="n">
        <v>491.66200799</v>
      </c>
      <c r="H32" s="20" t="n">
        <v>4.30659711</v>
      </c>
      <c r="I32" s="18" t="s">
        <v>404</v>
      </c>
      <c r="J32" s="20" t="s">
        <v>404</v>
      </c>
      <c r="K32" s="18" t="s">
        <v>404</v>
      </c>
      <c r="L32" s="20" t="s">
        <v>404</v>
      </c>
      <c r="M32" s="18" t="s">
        <v>404</v>
      </c>
      <c r="N32" s="20" t="s">
        <v>404</v>
      </c>
      <c r="O32" s="18" t="s">
        <v>404</v>
      </c>
      <c r="P32" s="20" t="s">
        <v>404</v>
      </c>
      <c r="Q32" s="18" t="n">
        <v>499.70966338</v>
      </c>
      <c r="R32" s="20" t="n">
        <v>16.46322638</v>
      </c>
    </row>
    <row r="33" spans="1:18">
      <c r="A33" s="15" t="s">
        <v>430</v>
      </c>
      <c r="B33" s="17" t="n">
        <v>7325</v>
      </c>
      <c r="C33" s="18">
        <f>(29.0/B33*100)</f>
        <v/>
      </c>
      <c r="D33" s="19" t="n">
        <v>7296</v>
      </c>
      <c r="E33" s="18" t="n">
        <v>510.10491988</v>
      </c>
      <c r="F33" s="20" t="n">
        <v>4.81282944</v>
      </c>
      <c r="G33" s="18" t="n">
        <v>509.95744809</v>
      </c>
      <c r="H33" s="20" t="n">
        <v>3.36243876</v>
      </c>
      <c r="I33" s="18" t="s">
        <v>404</v>
      </c>
      <c r="J33" s="20" t="s">
        <v>404</v>
      </c>
      <c r="K33" s="18" t="s">
        <v>404</v>
      </c>
      <c r="L33" s="20" t="s">
        <v>404</v>
      </c>
      <c r="M33" s="18" t="s">
        <v>404</v>
      </c>
      <c r="N33" s="20" t="s">
        <v>404</v>
      </c>
      <c r="O33" s="18" t="s">
        <v>404</v>
      </c>
      <c r="P33" s="20" t="s">
        <v>404</v>
      </c>
      <c r="Q33" s="18" t="n">
        <v>455.21980998</v>
      </c>
      <c r="R33" s="20" t="n">
        <v>9.10639123</v>
      </c>
    </row>
    <row r="34" spans="1:18">
      <c r="A34" s="15" t="s">
        <v>431</v>
      </c>
      <c r="B34" s="17" t="n">
        <v>6350</v>
      </c>
      <c r="C34" s="18">
        <f>(0.0/B34*100)</f>
        <v/>
      </c>
      <c r="D34" s="19" t="n">
        <v>6350</v>
      </c>
      <c r="E34" s="18" t="n">
        <v>469.48837685</v>
      </c>
      <c r="F34" s="20" t="n">
        <v>7.65382124</v>
      </c>
      <c r="G34" s="18" t="n">
        <v>456.14393566</v>
      </c>
      <c r="H34" s="20" t="n">
        <v>4.2173002</v>
      </c>
      <c r="I34" s="18" t="s">
        <v>404</v>
      </c>
      <c r="J34" s="20" t="s">
        <v>404</v>
      </c>
      <c r="K34" s="18" t="s">
        <v>404</v>
      </c>
      <c r="L34" s="20" t="s">
        <v>404</v>
      </c>
      <c r="M34" s="18" t="s">
        <v>404</v>
      </c>
      <c r="N34" s="20" t="s">
        <v>404</v>
      </c>
      <c r="O34" s="18" t="s">
        <v>404</v>
      </c>
      <c r="P34" s="20" t="s">
        <v>404</v>
      </c>
      <c r="Q34" s="18" t="n">
        <v>460.78979603</v>
      </c>
      <c r="R34" s="20" t="n">
        <v>14.11134729</v>
      </c>
    </row>
    <row r="35" spans="1:18">
      <c r="A35" s="15" t="s">
        <v>432</v>
      </c>
      <c r="B35" s="17" t="n">
        <v>6406</v>
      </c>
      <c r="C35" s="18">
        <f>(443.0/B35*100)</f>
        <v/>
      </c>
      <c r="D35" s="19" t="n">
        <v>5963</v>
      </c>
      <c r="E35" s="18" t="n">
        <v>523.8159760999999</v>
      </c>
      <c r="F35" s="20" t="n">
        <v>1.85573782</v>
      </c>
      <c r="G35" s="18" t="n">
        <v>496.36569801</v>
      </c>
      <c r="H35" s="20" t="n">
        <v>2.20126852</v>
      </c>
      <c r="I35" s="18" t="s">
        <v>404</v>
      </c>
      <c r="J35" s="20" t="s">
        <v>404</v>
      </c>
      <c r="K35" s="18" t="s">
        <v>404</v>
      </c>
      <c r="L35" s="20" t="s">
        <v>404</v>
      </c>
      <c r="M35" s="18" t="s">
        <v>404</v>
      </c>
      <c r="N35" s="20" t="s">
        <v>404</v>
      </c>
      <c r="O35" s="18" t="s">
        <v>404</v>
      </c>
      <c r="P35" s="20" t="s">
        <v>404</v>
      </c>
      <c r="Q35" s="18" t="n">
        <v>491.40265996</v>
      </c>
      <c r="R35" s="20" t="n">
        <v>8.11781678</v>
      </c>
    </row>
    <row r="36" spans="1:18">
      <c r="A36" s="15" t="s">
        <v>433</v>
      </c>
      <c r="B36" s="17" t="n">
        <v>6736</v>
      </c>
      <c r="C36" s="18">
        <f>(10.0/B36*100)</f>
        <v/>
      </c>
      <c r="D36" s="19" t="n">
        <v>6726</v>
      </c>
      <c r="E36" s="18" t="n">
        <v>501.67999447</v>
      </c>
      <c r="F36" s="20" t="n">
        <v>4.68544243</v>
      </c>
      <c r="G36" s="18" t="n">
        <v>488.9512406</v>
      </c>
      <c r="H36" s="20" t="n">
        <v>2.40900037</v>
      </c>
      <c r="I36" s="18" t="s">
        <v>404</v>
      </c>
      <c r="J36" s="20" t="s">
        <v>404</v>
      </c>
      <c r="K36" s="18" t="s">
        <v>404</v>
      </c>
      <c r="L36" s="20" t="s">
        <v>404</v>
      </c>
      <c r="M36" s="18" t="s">
        <v>404</v>
      </c>
      <c r="N36" s="20" t="s">
        <v>404</v>
      </c>
      <c r="O36" s="18" t="s">
        <v>404</v>
      </c>
      <c r="P36" s="20" t="s">
        <v>404</v>
      </c>
      <c r="Q36" s="18" t="n">
        <v>497.97474846</v>
      </c>
      <c r="R36" s="20" t="n">
        <v>10.32167754</v>
      </c>
    </row>
    <row r="37" spans="1:18">
      <c r="A37" s="15" t="s">
        <v>434</v>
      </c>
      <c r="B37" s="17" t="n">
        <v>5458</v>
      </c>
      <c r="C37" s="18">
        <f>(0.0/B37*100)</f>
        <v/>
      </c>
      <c r="D37" s="19" t="n">
        <v>5458</v>
      </c>
      <c r="E37" s="18" t="n">
        <v>496.79171913</v>
      </c>
      <c r="F37" s="20" t="n">
        <v>4.19729257</v>
      </c>
      <c r="G37" s="18" t="n">
        <v>485.44707512</v>
      </c>
      <c r="H37" s="20" t="n">
        <v>5.6969324</v>
      </c>
      <c r="I37" s="18" t="s">
        <v>404</v>
      </c>
      <c r="J37" s="20" t="s">
        <v>404</v>
      </c>
      <c r="K37" s="18" t="s">
        <v>404</v>
      </c>
      <c r="L37" s="20" t="s">
        <v>404</v>
      </c>
      <c r="M37" s="18" t="s">
        <v>404</v>
      </c>
      <c r="N37" s="20" t="s">
        <v>404</v>
      </c>
      <c r="O37" s="18" t="s">
        <v>404</v>
      </c>
      <c r="P37" s="20" t="s">
        <v>404</v>
      </c>
      <c r="Q37" s="18" t="n">
        <v>569.23268073</v>
      </c>
      <c r="R37" s="20" t="n">
        <v>37.64266637</v>
      </c>
    </row>
    <row r="38" spans="1:18">
      <c r="A38" s="15" t="s">
        <v>435</v>
      </c>
      <c r="B38" s="17" t="n">
        <v>5860</v>
      </c>
      <c r="C38" s="18">
        <f>(268.0/B38*100)</f>
        <v/>
      </c>
      <c r="D38" s="19" t="n">
        <v>5592</v>
      </c>
      <c r="E38" s="18" t="n">
        <v>506.95366677</v>
      </c>
      <c r="F38" s="20" t="n">
        <v>4.03230054</v>
      </c>
      <c r="G38" s="18" t="n">
        <v>499.95769317</v>
      </c>
      <c r="H38" s="20" t="n">
        <v>5.90125339</v>
      </c>
      <c r="I38" s="18" t="s">
        <v>404</v>
      </c>
      <c r="J38" s="20" t="s">
        <v>404</v>
      </c>
      <c r="K38" s="18" t="s">
        <v>404</v>
      </c>
      <c r="L38" s="20" t="s">
        <v>404</v>
      </c>
      <c r="M38" s="18" t="s">
        <v>404</v>
      </c>
      <c r="N38" s="20" t="s">
        <v>404</v>
      </c>
      <c r="O38" s="18" t="s">
        <v>404</v>
      </c>
      <c r="P38" s="20" t="s">
        <v>404</v>
      </c>
      <c r="Q38" s="18" t="n">
        <v>509.44985648</v>
      </c>
      <c r="R38" s="20" t="n">
        <v>23.46091859</v>
      </c>
    </row>
    <row r="39" spans="1:18">
      <c r="A39" s="15" t="s">
        <v>436</v>
      </c>
      <c r="B39" s="17" t="n">
        <v>5895</v>
      </c>
      <c r="C39" s="18">
        <f>(0.0/B39*100)</f>
        <v/>
      </c>
      <c r="D39" s="19" t="n">
        <v>5895</v>
      </c>
      <c r="E39" s="18" t="n">
        <v>450.18841649</v>
      </c>
      <c r="F39" s="20" t="n">
        <v>6.59752995</v>
      </c>
      <c r="G39" s="18" t="n">
        <v>410.89438122</v>
      </c>
      <c r="H39" s="20" t="n">
        <v>6.20969313</v>
      </c>
      <c r="I39" s="18" t="s">
        <v>404</v>
      </c>
      <c r="J39" s="20" t="s">
        <v>404</v>
      </c>
      <c r="K39" s="18" t="s">
        <v>404</v>
      </c>
      <c r="L39" s="20" t="s">
        <v>404</v>
      </c>
      <c r="M39" s="18" t="s">
        <v>404</v>
      </c>
      <c r="N39" s="20" t="s">
        <v>404</v>
      </c>
      <c r="O39" s="18" t="s">
        <v>404</v>
      </c>
      <c r="P39" s="20" t="s">
        <v>404</v>
      </c>
      <c r="Q39" s="18" t="n">
        <v>402.2242877</v>
      </c>
      <c r="R39" s="20" t="n">
        <v>17.85362702</v>
      </c>
    </row>
    <row r="40" spans="1:18">
      <c r="A40" s="15" t="s">
        <v>437</v>
      </c>
      <c r="B40" s="17" t="n">
        <v>14157</v>
      </c>
      <c r="C40" s="18">
        <f>(2602.0/B40*100)</f>
        <v/>
      </c>
      <c r="D40" s="19" t="n">
        <v>11555</v>
      </c>
      <c r="E40" s="18" t="n">
        <v>510.44898187</v>
      </c>
      <c r="F40" s="20" t="n">
        <v>3.43633678</v>
      </c>
      <c r="G40" s="18" t="n">
        <v>502.91717086</v>
      </c>
      <c r="H40" s="20" t="n">
        <v>13.73304129</v>
      </c>
      <c r="I40" s="18" t="s">
        <v>404</v>
      </c>
      <c r="J40" s="20" t="s">
        <v>404</v>
      </c>
      <c r="K40" s="18" t="s">
        <v>404</v>
      </c>
      <c r="L40" s="20" t="s">
        <v>404</v>
      </c>
      <c r="M40" s="18" t="s">
        <v>404</v>
      </c>
      <c r="N40" s="20" t="s">
        <v>404</v>
      </c>
      <c r="O40" s="18" t="s">
        <v>404</v>
      </c>
      <c r="P40" s="20" t="s">
        <v>404</v>
      </c>
      <c r="Q40" s="18" t="n">
        <v>517.21744819</v>
      </c>
      <c r="R40" s="20" t="n">
        <v>13.33203282</v>
      </c>
    </row>
    <row r="41" spans="1:18">
      <c r="A41" s="15" t="s">
        <v>438</v>
      </c>
      <c r="B41" s="17" t="n">
        <v>5712</v>
      </c>
      <c r="C41" s="18">
        <f>(70.0/B41*100)</f>
        <v/>
      </c>
      <c r="D41" s="19" t="n">
        <v>5642</v>
      </c>
      <c r="E41" s="18" t="n">
        <v>497.83098928</v>
      </c>
      <c r="F41" s="20" t="n">
        <v>3.05875998</v>
      </c>
      <c r="G41" s="18" t="n">
        <v>485.22970004</v>
      </c>
      <c r="H41" s="20" t="n">
        <v>23.7425475</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428.26536627</v>
      </c>
      <c r="F44" s="20" t="n">
        <v>4.29082922</v>
      </c>
      <c r="G44" s="18" t="n">
        <v>425.86182136</v>
      </c>
      <c r="H44" s="20" t="n">
        <v>4.32740089</v>
      </c>
      <c r="I44" s="18" t="s">
        <v>404</v>
      </c>
      <c r="J44" s="20" t="s">
        <v>404</v>
      </c>
      <c r="K44" s="18" t="s">
        <v>404</v>
      </c>
      <c r="L44" s="20" t="s">
        <v>404</v>
      </c>
      <c r="M44" s="18" t="s">
        <v>404</v>
      </c>
      <c r="N44" s="20" t="s">
        <v>404</v>
      </c>
      <c r="O44" s="18" t="s">
        <v>404</v>
      </c>
      <c r="P44" s="20" t="s">
        <v>404</v>
      </c>
      <c r="Q44" s="18" t="n">
        <v>427.35141453</v>
      </c>
      <c r="R44" s="20" t="n">
        <v>15.01883698</v>
      </c>
    </row>
    <row r="45" spans="1:18">
      <c r="A45" s="15" t="s">
        <v>442</v>
      </c>
      <c r="B45" s="17" t="n">
        <v>5519</v>
      </c>
      <c r="C45" s="18">
        <f>(0.0/B45*100)</f>
        <v/>
      </c>
      <c r="D45" s="19" t="n">
        <v>5519</v>
      </c>
      <c r="E45" s="18" t="n">
        <v>393.38217343</v>
      </c>
      <c r="F45" s="20" t="n">
        <v>6.65093972</v>
      </c>
      <c r="G45" s="18" t="n">
        <v>368.02878787</v>
      </c>
      <c r="H45" s="20" t="n">
        <v>3.56922067</v>
      </c>
      <c r="I45" s="18" t="s">
        <v>404</v>
      </c>
      <c r="J45" s="20" t="s">
        <v>404</v>
      </c>
      <c r="K45" s="18" t="s">
        <v>404</v>
      </c>
      <c r="L45" s="20" t="s">
        <v>404</v>
      </c>
      <c r="M45" s="18" t="s">
        <v>404</v>
      </c>
      <c r="N45" s="20" t="s">
        <v>404</v>
      </c>
      <c r="O45" s="18" t="s">
        <v>404</v>
      </c>
      <c r="P45" s="20" t="s">
        <v>404</v>
      </c>
      <c r="Q45" s="18" t="n">
        <v>372.23479773</v>
      </c>
      <c r="R45" s="20" t="n">
        <v>7.85976689</v>
      </c>
    </row>
    <row r="46" spans="1:18">
      <c r="A46" s="15" t="s">
        <v>443</v>
      </c>
      <c r="B46" s="17" t="n">
        <v>23141</v>
      </c>
      <c r="C46" s="18">
        <f>(4196.0/B46*100)</f>
        <v/>
      </c>
      <c r="D46" s="19" t="n">
        <v>18945</v>
      </c>
      <c r="E46" s="18" t="n">
        <v>411.42234702</v>
      </c>
      <c r="F46" s="20" t="n">
        <v>5.45176706</v>
      </c>
      <c r="G46" s="18" t="n">
        <v>410.95818354</v>
      </c>
      <c r="H46" s="20" t="n">
        <v>3.73486779</v>
      </c>
      <c r="I46" s="18" t="s">
        <v>404</v>
      </c>
      <c r="J46" s="20" t="s">
        <v>404</v>
      </c>
      <c r="K46" s="18" t="s">
        <v>404</v>
      </c>
      <c r="L46" s="20" t="s">
        <v>404</v>
      </c>
      <c r="M46" s="18" t="s">
        <v>404</v>
      </c>
      <c r="N46" s="20" t="s">
        <v>404</v>
      </c>
      <c r="O46" s="18" t="s">
        <v>404</v>
      </c>
      <c r="P46" s="20" t="s">
        <v>404</v>
      </c>
      <c r="Q46" s="18" t="n">
        <v>359.53303046</v>
      </c>
      <c r="R46" s="20" t="n">
        <v>6.4884934</v>
      </c>
    </row>
    <row r="47" spans="1:18">
      <c r="A47" s="15" t="s">
        <v>444</v>
      </c>
      <c r="B47" s="17" t="n">
        <v>5928</v>
      </c>
      <c r="C47" s="18">
        <f>(0.0/B47*100)</f>
        <v/>
      </c>
      <c r="D47" s="19" t="n">
        <v>5928</v>
      </c>
      <c r="E47" s="18" t="n">
        <v>476.22202888</v>
      </c>
      <c r="F47" s="20" t="n">
        <v>7.62892893</v>
      </c>
      <c r="G47" s="18" t="n">
        <v>428.00921909</v>
      </c>
      <c r="H47" s="20" t="n">
        <v>6.23994665</v>
      </c>
      <c r="I47" s="18" t="s">
        <v>404</v>
      </c>
      <c r="J47" s="20" t="s">
        <v>404</v>
      </c>
      <c r="K47" s="18" t="s">
        <v>404</v>
      </c>
      <c r="L47" s="20" t="s">
        <v>404</v>
      </c>
      <c r="M47" s="18" t="s">
        <v>404</v>
      </c>
      <c r="N47" s="20" t="s">
        <v>404</v>
      </c>
      <c r="O47" s="18" t="s">
        <v>404</v>
      </c>
      <c r="P47" s="20" t="s">
        <v>404</v>
      </c>
      <c r="Q47" s="18" t="n">
        <v>421.40446179</v>
      </c>
      <c r="R47" s="20" t="n">
        <v>31.41567192</v>
      </c>
    </row>
    <row r="48" spans="1:18">
      <c r="A48" s="15" t="s">
        <v>445</v>
      </c>
      <c r="B48" s="17" t="n">
        <v>9841</v>
      </c>
      <c r="C48" s="18">
        <f>(0.0/B48*100)</f>
        <v/>
      </c>
      <c r="D48" s="19" t="n">
        <v>9841</v>
      </c>
      <c r="E48" s="18" t="n">
        <v>535.56891569</v>
      </c>
      <c r="F48" s="20" t="n">
        <v>6.81203252</v>
      </c>
      <c r="G48" s="18" t="n">
        <v>483.373314</v>
      </c>
      <c r="H48" s="20" t="n">
        <v>8.601890259999999</v>
      </c>
      <c r="I48" s="18" t="s">
        <v>404</v>
      </c>
      <c r="J48" s="20" t="s">
        <v>404</v>
      </c>
      <c r="K48" s="18" t="s">
        <v>404</v>
      </c>
      <c r="L48" s="20" t="s">
        <v>404</v>
      </c>
      <c r="M48" s="18" t="s">
        <v>404</v>
      </c>
      <c r="N48" s="20" t="s">
        <v>404</v>
      </c>
      <c r="O48" s="18" t="s">
        <v>404</v>
      </c>
      <c r="P48" s="20" t="s">
        <v>404</v>
      </c>
      <c r="Q48" s="18" t="n">
        <v>488.2811638</v>
      </c>
      <c r="R48" s="20" t="n">
        <v>18.32130959</v>
      </c>
    </row>
    <row r="49" spans="1:18">
      <c r="A49" s="15" t="s">
        <v>446</v>
      </c>
      <c r="B49" s="17" t="n">
        <v>6349</v>
      </c>
      <c r="C49" s="18">
        <f>(52.0/B49*100)</f>
        <v/>
      </c>
      <c r="D49" s="19" t="n">
        <v>6297</v>
      </c>
      <c r="E49" s="18" t="n">
        <v>438.84559179</v>
      </c>
      <c r="F49" s="20" t="n">
        <v>5.32082061</v>
      </c>
      <c r="G49" s="18" t="n">
        <v>429.68582655</v>
      </c>
      <c r="H49" s="20" t="n">
        <v>3.69966324</v>
      </c>
      <c r="I49" s="18" t="s">
        <v>404</v>
      </c>
      <c r="J49" s="20" t="s">
        <v>404</v>
      </c>
      <c r="K49" s="18" t="s">
        <v>404</v>
      </c>
      <c r="L49" s="20" t="s">
        <v>404</v>
      </c>
      <c r="M49" s="18" t="s">
        <v>404</v>
      </c>
      <c r="N49" s="20" t="s">
        <v>404</v>
      </c>
      <c r="O49" s="18" t="s">
        <v>404</v>
      </c>
      <c r="P49" s="20" t="s">
        <v>404</v>
      </c>
      <c r="Q49" s="18" t="n">
        <v>392.85647993</v>
      </c>
      <c r="R49" s="20" t="n">
        <v>28.07530845</v>
      </c>
    </row>
    <row r="50" spans="1:18">
      <c r="A50" s="15" t="s">
        <v>447</v>
      </c>
      <c r="B50" s="17" t="n">
        <v>11795</v>
      </c>
      <c r="C50" s="18">
        <f>(1031.0/B50*100)</f>
        <v/>
      </c>
      <c r="D50" s="19" t="n">
        <v>10764</v>
      </c>
      <c r="E50" s="18" t="n">
        <v>439.22038034</v>
      </c>
      <c r="F50" s="20" t="n">
        <v>4.64609756</v>
      </c>
      <c r="G50" s="18" t="n">
        <v>403.96620623</v>
      </c>
      <c r="H50" s="20" t="n">
        <v>3.75811785</v>
      </c>
      <c r="I50" s="18" t="s">
        <v>404</v>
      </c>
      <c r="J50" s="20" t="s">
        <v>404</v>
      </c>
      <c r="K50" s="18" t="s">
        <v>404</v>
      </c>
      <c r="L50" s="20" t="s">
        <v>404</v>
      </c>
      <c r="M50" s="18" t="s">
        <v>404</v>
      </c>
      <c r="N50" s="20" t="s">
        <v>404</v>
      </c>
      <c r="O50" s="18" t="s">
        <v>404</v>
      </c>
      <c r="P50" s="20" t="s">
        <v>404</v>
      </c>
      <c r="Q50" s="18" t="n">
        <v>413.01465817</v>
      </c>
      <c r="R50" s="20" t="n">
        <v>10.2769009</v>
      </c>
    </row>
    <row r="51" spans="1:18">
      <c r="A51" s="15" t="s">
        <v>448</v>
      </c>
      <c r="B51" s="17" t="n">
        <v>6866</v>
      </c>
      <c r="C51" s="18">
        <f>(0.0/B51*100)</f>
        <v/>
      </c>
      <c r="D51" s="19" t="n">
        <v>6866</v>
      </c>
      <c r="E51" s="18" t="n">
        <v>421.29102715</v>
      </c>
      <c r="F51" s="20" t="n">
        <v>2.40682773</v>
      </c>
      <c r="G51" s="18" t="n">
        <v>415.31134315</v>
      </c>
      <c r="H51" s="20" t="n">
        <v>5.56685916</v>
      </c>
      <c r="I51" s="18" t="s">
        <v>404</v>
      </c>
      <c r="J51" s="20" t="s">
        <v>404</v>
      </c>
      <c r="K51" s="18" t="s">
        <v>404</v>
      </c>
      <c r="L51" s="20" t="s">
        <v>404</v>
      </c>
      <c r="M51" s="18" t="s">
        <v>404</v>
      </c>
      <c r="N51" s="20" t="s">
        <v>404</v>
      </c>
      <c r="O51" s="18" t="s">
        <v>404</v>
      </c>
      <c r="P51" s="20" t="s">
        <v>404</v>
      </c>
      <c r="Q51" s="18" t="n">
        <v>389.66378043</v>
      </c>
      <c r="R51" s="20" t="n">
        <v>20.46293085</v>
      </c>
    </row>
    <row r="52" spans="1:18">
      <c r="A52" s="15" t="s">
        <v>449</v>
      </c>
      <c r="B52" s="17" t="n">
        <v>5809</v>
      </c>
      <c r="C52" s="18">
        <f>(0.0/B52*100)</f>
        <v/>
      </c>
      <c r="D52" s="19" t="n">
        <v>5809</v>
      </c>
      <c r="E52" s="18" t="n">
        <v>501.50361016</v>
      </c>
      <c r="F52" s="20" t="n">
        <v>5.4182598</v>
      </c>
      <c r="G52" s="18" t="n">
        <v>456.74479901</v>
      </c>
      <c r="H52" s="20" t="n">
        <v>4.11179407</v>
      </c>
      <c r="I52" s="18" t="s">
        <v>404</v>
      </c>
      <c r="J52" s="20" t="s">
        <v>404</v>
      </c>
      <c r="K52" s="18" t="s">
        <v>404</v>
      </c>
      <c r="L52" s="20" t="s">
        <v>404</v>
      </c>
      <c r="M52" s="18" t="s">
        <v>404</v>
      </c>
      <c r="N52" s="20" t="s">
        <v>404</v>
      </c>
      <c r="O52" s="18" t="s">
        <v>404</v>
      </c>
      <c r="P52" s="20" t="s">
        <v>404</v>
      </c>
      <c r="Q52" s="18" t="n">
        <v>458.79280706</v>
      </c>
      <c r="R52" s="20" t="n">
        <v>12.00782289</v>
      </c>
    </row>
    <row r="53" spans="1:18">
      <c r="A53" s="15" t="s">
        <v>450</v>
      </c>
      <c r="B53" s="17" t="n">
        <v>5571</v>
      </c>
      <c r="C53" s="18">
        <f>(0.0/B53*100)</f>
        <v/>
      </c>
      <c r="D53" s="19" t="n">
        <v>5571</v>
      </c>
      <c r="E53" s="18" t="n">
        <v>435.49498527</v>
      </c>
      <c r="F53" s="20" t="n">
        <v>1.4056146</v>
      </c>
      <c r="G53" s="18" t="n">
        <v>339.71849283</v>
      </c>
      <c r="H53" s="20" t="n">
        <v>7.60761823</v>
      </c>
      <c r="I53" s="18" t="s">
        <v>404</v>
      </c>
      <c r="J53" s="20" t="s">
        <v>404</v>
      </c>
      <c r="K53" s="18" t="s">
        <v>404</v>
      </c>
      <c r="L53" s="20" t="s">
        <v>404</v>
      </c>
      <c r="M53" s="18" t="s">
        <v>404</v>
      </c>
      <c r="N53" s="20" t="s">
        <v>404</v>
      </c>
      <c r="O53" s="18" t="s">
        <v>404</v>
      </c>
      <c r="P53" s="20" t="s">
        <v>404</v>
      </c>
      <c r="Q53" s="18" t="n">
        <v>386.26013998</v>
      </c>
      <c r="R53" s="20" t="n">
        <v>5.12582982</v>
      </c>
    </row>
    <row r="54" spans="1:18">
      <c r="A54" s="15" t="s">
        <v>451</v>
      </c>
      <c r="B54" s="17" t="n">
        <v>4740</v>
      </c>
      <c r="C54" s="18">
        <f>(199.0/B54*100)</f>
        <v/>
      </c>
      <c r="D54" s="19" t="n">
        <v>4541</v>
      </c>
      <c r="E54" s="18" t="n">
        <v>350.8190095</v>
      </c>
      <c r="F54" s="20" t="n">
        <v>4.98346745</v>
      </c>
      <c r="G54" s="18" t="n">
        <v>322.80462584</v>
      </c>
      <c r="H54" s="20" t="n">
        <v>4.25083736</v>
      </c>
      <c r="I54" s="18" t="s">
        <v>404</v>
      </c>
      <c r="J54" s="20" t="s">
        <v>404</v>
      </c>
      <c r="K54" s="18" t="s">
        <v>404</v>
      </c>
      <c r="L54" s="20" t="s">
        <v>404</v>
      </c>
      <c r="M54" s="18" t="s">
        <v>404</v>
      </c>
      <c r="N54" s="20" t="s">
        <v>404</v>
      </c>
      <c r="O54" s="18" t="s">
        <v>404</v>
      </c>
      <c r="P54" s="20" t="s">
        <v>404</v>
      </c>
      <c r="Q54" s="18" t="n">
        <v>303.53204046</v>
      </c>
      <c r="R54" s="20" t="n">
        <v>5.19281122</v>
      </c>
    </row>
    <row r="55" spans="1:18">
      <c r="A55" s="15" t="s">
        <v>452</v>
      </c>
      <c r="B55" s="17" t="n">
        <v>5316</v>
      </c>
      <c r="C55" s="18">
        <f>(43.0/B55*100)</f>
        <v/>
      </c>
      <c r="D55" s="19" t="n">
        <v>5273</v>
      </c>
      <c r="E55" s="18" t="n">
        <v>416.49807215</v>
      </c>
      <c r="F55" s="20" t="n">
        <v>5.5660372</v>
      </c>
      <c r="G55" s="18" t="n">
        <v>408.46185205</v>
      </c>
      <c r="H55" s="20" t="n">
        <v>3.41280456</v>
      </c>
      <c r="I55" s="18" t="s">
        <v>404</v>
      </c>
      <c r="J55" s="20" t="s">
        <v>404</v>
      </c>
      <c r="K55" s="18" t="s">
        <v>404</v>
      </c>
      <c r="L55" s="20" t="s">
        <v>404</v>
      </c>
      <c r="M55" s="18" t="s">
        <v>404</v>
      </c>
      <c r="N55" s="20" t="s">
        <v>404</v>
      </c>
      <c r="O55" s="18" t="s">
        <v>404</v>
      </c>
      <c r="P55" s="20" t="s">
        <v>404</v>
      </c>
      <c r="Q55" s="18" t="n">
        <v>411.60303619</v>
      </c>
      <c r="R55" s="20" t="n">
        <v>11.19732202</v>
      </c>
    </row>
    <row r="56" spans="1:18">
      <c r="A56" s="15" t="s">
        <v>453</v>
      </c>
      <c r="B56" s="17" t="n">
        <v>5359</v>
      </c>
      <c r="C56" s="18">
        <f>(0.0/B56*100)</f>
        <v/>
      </c>
      <c r="D56" s="19" t="n">
        <v>5359</v>
      </c>
      <c r="E56" s="18" t="n">
        <v>527.97380323</v>
      </c>
      <c r="F56" s="20" t="n">
        <v>2.92026583</v>
      </c>
      <c r="G56" s="18" t="n">
        <v>457.45629147</v>
      </c>
      <c r="H56" s="20" t="n">
        <v>12.93260772</v>
      </c>
      <c r="I56" s="18" t="s">
        <v>404</v>
      </c>
      <c r="J56" s="20" t="s">
        <v>404</v>
      </c>
      <c r="K56" s="18" t="s">
        <v>404</v>
      </c>
      <c r="L56" s="20" t="s">
        <v>404</v>
      </c>
      <c r="M56" s="18" t="s">
        <v>404</v>
      </c>
      <c r="N56" s="20" t="s">
        <v>404</v>
      </c>
      <c r="O56" s="18" t="s">
        <v>404</v>
      </c>
      <c r="P56" s="20" t="s">
        <v>404</v>
      </c>
      <c r="Q56" s="18" t="n">
        <v>510.4661109</v>
      </c>
      <c r="R56" s="20" t="n">
        <v>13.41279231</v>
      </c>
    </row>
    <row r="57" spans="1:18">
      <c r="A57" s="15" t="s">
        <v>454</v>
      </c>
      <c r="B57" s="17" t="n">
        <v>6513</v>
      </c>
      <c r="C57" s="18">
        <f>(0.0/B57*100)</f>
        <v/>
      </c>
      <c r="D57" s="19" t="n">
        <v>6513</v>
      </c>
      <c r="E57" s="18" t="n">
        <v>413.2345521</v>
      </c>
      <c r="F57" s="20" t="n">
        <v>3.94256881</v>
      </c>
      <c r="G57" s="18" t="n">
        <v>386.28538475</v>
      </c>
      <c r="H57" s="20" t="n">
        <v>4.68587186</v>
      </c>
      <c r="I57" s="18" t="s">
        <v>404</v>
      </c>
      <c r="J57" s="20" t="s">
        <v>404</v>
      </c>
      <c r="K57" s="18" t="s">
        <v>404</v>
      </c>
      <c r="L57" s="20" t="s">
        <v>404</v>
      </c>
      <c r="M57" s="18" t="s">
        <v>404</v>
      </c>
      <c r="N57" s="20" t="s">
        <v>404</v>
      </c>
      <c r="O57" s="18" t="s">
        <v>404</v>
      </c>
      <c r="P57" s="20" t="s">
        <v>404</v>
      </c>
      <c r="Q57" s="18" t="n">
        <v>397.858821</v>
      </c>
      <c r="R57" s="20" t="n">
        <v>9.54174063</v>
      </c>
    </row>
    <row r="58" spans="1:18">
      <c r="A58" s="15" t="s">
        <v>455</v>
      </c>
      <c r="B58" s="17" t="n">
        <v>7267</v>
      </c>
      <c r="C58" s="18">
        <f>(0.0/B58*100)</f>
        <v/>
      </c>
      <c r="D58" s="19" t="n">
        <v>7267</v>
      </c>
      <c r="E58" s="18" t="n">
        <v>424.9862265</v>
      </c>
      <c r="F58" s="20" t="n">
        <v>6.2964967</v>
      </c>
      <c r="G58" s="18" t="n">
        <v>404.22041066</v>
      </c>
      <c r="H58" s="20" t="n">
        <v>3.43258627</v>
      </c>
      <c r="I58" s="18" t="s">
        <v>404</v>
      </c>
      <c r="J58" s="20" t="s">
        <v>404</v>
      </c>
      <c r="K58" s="18" t="s">
        <v>404</v>
      </c>
      <c r="L58" s="20" t="s">
        <v>404</v>
      </c>
      <c r="M58" s="18" t="s">
        <v>404</v>
      </c>
      <c r="N58" s="20" t="s">
        <v>404</v>
      </c>
      <c r="O58" s="18" t="s">
        <v>404</v>
      </c>
      <c r="P58" s="20" t="s">
        <v>404</v>
      </c>
      <c r="Q58" s="18" t="n">
        <v>403.67319319</v>
      </c>
      <c r="R58" s="20" t="n">
        <v>8.719321969999999</v>
      </c>
    </row>
    <row r="59" spans="1:18">
      <c r="A59" s="15" t="s">
        <v>456</v>
      </c>
      <c r="B59" s="17" t="n">
        <v>4826</v>
      </c>
      <c r="C59" s="18">
        <f>(0.0/B59*100)</f>
        <v/>
      </c>
      <c r="D59" s="19" t="n">
        <v>4826</v>
      </c>
      <c r="E59" s="18" t="n">
        <v>384.83239453</v>
      </c>
      <c r="F59" s="20" t="n">
        <v>2.03611253</v>
      </c>
      <c r="G59" s="18" t="n">
        <v>369.97783264</v>
      </c>
      <c r="H59" s="20" t="n">
        <v>2.67874148</v>
      </c>
      <c r="I59" s="18" t="s">
        <v>404</v>
      </c>
      <c r="J59" s="20" t="s">
        <v>404</v>
      </c>
      <c r="K59" s="18" t="s">
        <v>404</v>
      </c>
      <c r="L59" s="20" t="s">
        <v>404</v>
      </c>
      <c r="M59" s="18" t="s">
        <v>404</v>
      </c>
      <c r="N59" s="20" t="s">
        <v>404</v>
      </c>
      <c r="O59" s="18" t="s">
        <v>404</v>
      </c>
      <c r="P59" s="20" t="s">
        <v>404</v>
      </c>
      <c r="Q59" s="18" t="n">
        <v>348.8508226</v>
      </c>
      <c r="R59" s="20" t="n">
        <v>8.77978124</v>
      </c>
    </row>
    <row r="60" spans="1:18">
      <c r="A60" s="15" t="s">
        <v>457</v>
      </c>
      <c r="B60" s="17" t="n">
        <v>4546</v>
      </c>
      <c r="C60" s="18">
        <f>(0.0/B60*100)</f>
        <v/>
      </c>
      <c r="D60" s="19" t="n">
        <v>4546</v>
      </c>
      <c r="E60" s="18" t="n">
        <v>417.04481682</v>
      </c>
      <c r="F60" s="20" t="n">
        <v>9.92620544</v>
      </c>
      <c r="G60" s="18" t="n">
        <v>392.97006142</v>
      </c>
      <c r="H60" s="20" t="n">
        <v>5.07902405</v>
      </c>
      <c r="I60" s="18" t="s">
        <v>404</v>
      </c>
      <c r="J60" s="20" t="s">
        <v>404</v>
      </c>
      <c r="K60" s="18" t="s">
        <v>404</v>
      </c>
      <c r="L60" s="20" t="s">
        <v>404</v>
      </c>
      <c r="M60" s="18" t="s">
        <v>404</v>
      </c>
      <c r="N60" s="20" t="s">
        <v>404</v>
      </c>
      <c r="O60" s="18" t="s">
        <v>404</v>
      </c>
      <c r="P60" s="20" t="s">
        <v>404</v>
      </c>
      <c r="Q60" s="18" t="n">
        <v>355.37939084</v>
      </c>
      <c r="R60" s="20" t="n">
        <v>7.33589145</v>
      </c>
    </row>
    <row r="61" spans="1:18">
      <c r="A61" s="15" t="s">
        <v>458</v>
      </c>
      <c r="B61" s="17" t="n">
        <v>6525</v>
      </c>
      <c r="C61" s="18">
        <f>(0.0/B61*100)</f>
        <v/>
      </c>
      <c r="D61" s="19" t="n">
        <v>6525</v>
      </c>
      <c r="E61" s="18" t="n">
        <v>477.86205784</v>
      </c>
      <c r="F61" s="20" t="n">
        <v>3.02125924</v>
      </c>
      <c r="G61" s="18" t="n">
        <v>456.51884975</v>
      </c>
      <c r="H61" s="20" t="n">
        <v>13.57443576</v>
      </c>
      <c r="I61" s="18" t="s">
        <v>404</v>
      </c>
      <c r="J61" s="20" t="s">
        <v>404</v>
      </c>
      <c r="K61" s="18" t="s">
        <v>404</v>
      </c>
      <c r="L61" s="20" t="s">
        <v>404</v>
      </c>
      <c r="M61" s="18" t="s">
        <v>404</v>
      </c>
      <c r="N61" s="20" t="s">
        <v>404</v>
      </c>
      <c r="O61" s="18" t="s">
        <v>404</v>
      </c>
      <c r="P61" s="20" t="s">
        <v>404</v>
      </c>
      <c r="Q61" s="18" t="n">
        <v>441.78952206</v>
      </c>
      <c r="R61" s="20" t="n">
        <v>34.62604228</v>
      </c>
    </row>
    <row r="62" spans="1:18">
      <c r="A62" s="15" t="s">
        <v>459</v>
      </c>
      <c r="B62" s="17" t="n">
        <v>4476</v>
      </c>
      <c r="C62" s="18">
        <f>(0.0/B62*100)</f>
        <v/>
      </c>
      <c r="D62" s="19" t="n">
        <v>4476</v>
      </c>
      <c r="E62" s="18" t="n">
        <v>531.55415453</v>
      </c>
      <c r="F62" s="20" t="n">
        <v>1.12244995</v>
      </c>
      <c r="G62" s="18" t="n">
        <v>482.60303241</v>
      </c>
      <c r="H62" s="20" t="n">
        <v>4.03735513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388.00001831</v>
      </c>
      <c r="F63" s="20" t="n">
        <v>1.48080197</v>
      </c>
      <c r="G63" s="18" t="n">
        <v>367.10520182</v>
      </c>
      <c r="H63" s="20" t="n">
        <v>2.44725534</v>
      </c>
      <c r="I63" s="18" t="s">
        <v>404</v>
      </c>
      <c r="J63" s="20" t="s">
        <v>404</v>
      </c>
      <c r="K63" s="18" t="s">
        <v>404</v>
      </c>
      <c r="L63" s="20" t="s">
        <v>404</v>
      </c>
      <c r="M63" s="18" t="s">
        <v>404</v>
      </c>
      <c r="N63" s="20" t="s">
        <v>404</v>
      </c>
      <c r="O63" s="18" t="s">
        <v>404</v>
      </c>
      <c r="P63" s="20" t="s">
        <v>404</v>
      </c>
      <c r="Q63" s="18" t="n">
        <v>400.93334177</v>
      </c>
      <c r="R63" s="20" t="n">
        <v>4.78200502</v>
      </c>
    </row>
    <row r="64" spans="1:18">
      <c r="A64" s="15" t="s">
        <v>461</v>
      </c>
      <c r="B64" s="17" t="n">
        <v>3634</v>
      </c>
      <c r="C64" s="18">
        <f>(27.0/B64*100)</f>
        <v/>
      </c>
      <c r="D64" s="19" t="n">
        <v>3607</v>
      </c>
      <c r="E64" s="18" t="n">
        <v>472.22725112</v>
      </c>
      <c r="F64" s="20" t="n">
        <v>1.89167535</v>
      </c>
      <c r="G64" s="18" t="n">
        <v>458.21394533</v>
      </c>
      <c r="H64" s="20" t="n">
        <v>2.9317694</v>
      </c>
      <c r="I64" s="18" t="s">
        <v>404</v>
      </c>
      <c r="J64" s="20" t="s">
        <v>404</v>
      </c>
      <c r="K64" s="18" t="s">
        <v>404</v>
      </c>
      <c r="L64" s="20" t="s">
        <v>404</v>
      </c>
      <c r="M64" s="18" t="s">
        <v>404</v>
      </c>
      <c r="N64" s="20" t="s">
        <v>404</v>
      </c>
      <c r="O64" s="18" t="s">
        <v>404</v>
      </c>
      <c r="P64" s="20" t="s">
        <v>404</v>
      </c>
      <c r="Q64" s="18" t="n">
        <v>367.87223435</v>
      </c>
      <c r="R64" s="20" t="n">
        <v>8.657134360000001</v>
      </c>
    </row>
    <row r="65" spans="1:18">
      <c r="A65" s="15" t="s">
        <v>462</v>
      </c>
      <c r="B65" s="17" t="n">
        <v>5325</v>
      </c>
      <c r="C65" s="18">
        <f>(0.0/B65*100)</f>
        <v/>
      </c>
      <c r="D65" s="19" t="n">
        <v>5325</v>
      </c>
      <c r="E65" s="18" t="n">
        <v>438.82980959</v>
      </c>
      <c r="F65" s="20" t="n">
        <v>4.46022737</v>
      </c>
      <c r="G65" s="18" t="n">
        <v>422.38450018</v>
      </c>
      <c r="H65" s="20" t="n">
        <v>3.18381284</v>
      </c>
      <c r="I65" s="18" t="s">
        <v>404</v>
      </c>
      <c r="J65" s="20" t="s">
        <v>404</v>
      </c>
      <c r="K65" s="18" t="s">
        <v>404</v>
      </c>
      <c r="L65" s="20" t="s">
        <v>404</v>
      </c>
      <c r="M65" s="18" t="s">
        <v>404</v>
      </c>
      <c r="N65" s="20" t="s">
        <v>404</v>
      </c>
      <c r="O65" s="18" t="s">
        <v>404</v>
      </c>
      <c r="P65" s="20" t="s">
        <v>404</v>
      </c>
      <c r="Q65" s="18" t="n">
        <v>434.91135591</v>
      </c>
      <c r="R65" s="20" t="n">
        <v>9.60362209</v>
      </c>
    </row>
    <row r="66" spans="1:18">
      <c r="A66" s="15" t="s">
        <v>463</v>
      </c>
      <c r="B66" s="17" t="n">
        <v>5665</v>
      </c>
      <c r="C66" s="18">
        <f>(0.0/B66*100)</f>
        <v/>
      </c>
      <c r="D66" s="19" t="n">
        <v>5665</v>
      </c>
      <c r="E66" s="18" t="n">
        <v>442.71943687</v>
      </c>
      <c r="F66" s="20" t="n">
        <v>2.06691052</v>
      </c>
      <c r="G66" s="18" t="n">
        <v>387.39406285</v>
      </c>
      <c r="H66" s="20" t="n">
        <v>1.26097562</v>
      </c>
      <c r="I66" s="18" t="s">
        <v>404</v>
      </c>
      <c r="J66" s="20" t="s">
        <v>404</v>
      </c>
      <c r="K66" s="18" t="s">
        <v>404</v>
      </c>
      <c r="L66" s="20" t="s">
        <v>404</v>
      </c>
      <c r="M66" s="18" t="s">
        <v>404</v>
      </c>
      <c r="N66" s="20" t="s">
        <v>404</v>
      </c>
      <c r="O66" s="18" t="s">
        <v>404</v>
      </c>
      <c r="P66" s="20" t="s">
        <v>404</v>
      </c>
      <c r="Q66" s="18" t="n">
        <v>411.94392079</v>
      </c>
      <c r="R66" s="20" t="n">
        <v>4.78432638</v>
      </c>
    </row>
    <row r="67" spans="1:18">
      <c r="A67" s="15" t="s">
        <v>464</v>
      </c>
      <c r="B67" s="17" t="n">
        <v>6971</v>
      </c>
      <c r="C67" s="18">
        <f>(0.0/B67*100)</f>
        <v/>
      </c>
      <c r="D67" s="19" t="n">
        <v>6971</v>
      </c>
      <c r="E67" s="18" t="n">
        <v>408.04069087</v>
      </c>
      <c r="F67" s="20" t="n">
        <v>4.10627797</v>
      </c>
      <c r="G67" s="18" t="n">
        <v>383.85344991</v>
      </c>
      <c r="H67" s="20" t="n">
        <v>3.41761237</v>
      </c>
      <c r="I67" s="18" t="s">
        <v>404</v>
      </c>
      <c r="J67" s="20" t="s">
        <v>404</v>
      </c>
      <c r="K67" s="18" t="s">
        <v>404</v>
      </c>
      <c r="L67" s="20" t="s">
        <v>404</v>
      </c>
      <c r="M67" s="18" t="s">
        <v>404</v>
      </c>
      <c r="N67" s="20" t="s">
        <v>404</v>
      </c>
      <c r="O67" s="18" t="s">
        <v>404</v>
      </c>
      <c r="P67" s="20" t="s">
        <v>404</v>
      </c>
      <c r="Q67" s="18" t="n">
        <v>429.75496351</v>
      </c>
      <c r="R67" s="20" t="n">
        <v>21.41364539</v>
      </c>
    </row>
    <row r="68" spans="1:18">
      <c r="A68" s="15" t="s">
        <v>465</v>
      </c>
      <c r="B68" s="17" t="n">
        <v>12083</v>
      </c>
      <c r="C68" s="18">
        <f>(0.0/B68*100)</f>
        <v/>
      </c>
      <c r="D68" s="19" t="n">
        <v>12083</v>
      </c>
      <c r="E68" s="18" t="n">
        <v>486.67974421</v>
      </c>
      <c r="F68" s="20" t="n">
        <v>1.65752174</v>
      </c>
      <c r="G68" s="18" t="n">
        <v>388.55295367</v>
      </c>
      <c r="H68" s="20" t="n">
        <v>1.12072136</v>
      </c>
      <c r="I68" s="18" t="s">
        <v>404</v>
      </c>
      <c r="J68" s="20" t="s">
        <v>404</v>
      </c>
      <c r="K68" s="18" t="s">
        <v>404</v>
      </c>
      <c r="L68" s="20" t="s">
        <v>404</v>
      </c>
      <c r="M68" s="18" t="s">
        <v>404</v>
      </c>
      <c r="N68" s="20" t="s">
        <v>404</v>
      </c>
      <c r="O68" s="18" t="s">
        <v>404</v>
      </c>
      <c r="P68" s="20" t="s">
        <v>404</v>
      </c>
      <c r="Q68" s="18" t="n">
        <v>409.13957748</v>
      </c>
      <c r="R68" s="20" t="n">
        <v>8.664337160000001</v>
      </c>
    </row>
    <row r="69" spans="1:18">
      <c r="A69" s="15" t="s">
        <v>466</v>
      </c>
      <c r="B69" s="17" t="n">
        <v>4876</v>
      </c>
      <c r="C69" s="18">
        <f>(0.0/B69*100)</f>
        <v/>
      </c>
      <c r="D69" s="19" t="n">
        <v>4876</v>
      </c>
      <c r="E69" s="18" t="n">
        <v>456.69327039</v>
      </c>
      <c r="F69" s="20" t="n">
        <v>6.09921539</v>
      </c>
      <c r="G69" s="18" t="n">
        <v>419.16949236</v>
      </c>
      <c r="H69" s="20" t="n">
        <v>4.43445612</v>
      </c>
      <c r="I69" s="18" t="s">
        <v>404</v>
      </c>
      <c r="J69" s="20" t="s">
        <v>404</v>
      </c>
      <c r="K69" s="18" t="s">
        <v>404</v>
      </c>
      <c r="L69" s="20" t="s">
        <v>404</v>
      </c>
      <c r="M69" s="18" t="s">
        <v>404</v>
      </c>
      <c r="N69" s="20" t="s">
        <v>404</v>
      </c>
      <c r="O69" s="18" t="s">
        <v>404</v>
      </c>
      <c r="P69" s="20" t="s">
        <v>404</v>
      </c>
      <c r="Q69" s="18" t="n">
        <v>369.51703429</v>
      </c>
      <c r="R69" s="20" t="n">
        <v>7.51447055</v>
      </c>
    </row>
    <row r="70" spans="1:18">
      <c r="A70" s="15" t="s">
        <v>467</v>
      </c>
      <c r="B70" s="17" t="n">
        <v>6036</v>
      </c>
      <c r="C70" s="18">
        <f>(0.0/B70*100)</f>
        <v/>
      </c>
      <c r="D70" s="19" t="n">
        <v>6036</v>
      </c>
      <c r="E70" s="18" t="n">
        <v>491.14857715</v>
      </c>
      <c r="F70" s="20" t="n">
        <v>3.5667567</v>
      </c>
      <c r="G70" s="18" t="n">
        <v>477.83861025</v>
      </c>
      <c r="H70" s="20" t="n">
        <v>5.77632053</v>
      </c>
      <c r="I70" s="18" t="s">
        <v>404</v>
      </c>
      <c r="J70" s="20" t="s">
        <v>404</v>
      </c>
      <c r="K70" s="18" t="s">
        <v>404</v>
      </c>
      <c r="L70" s="20" t="s">
        <v>404</v>
      </c>
      <c r="M70" s="18" t="s">
        <v>404</v>
      </c>
      <c r="N70" s="20" t="s">
        <v>404</v>
      </c>
      <c r="O70" s="18" t="s">
        <v>404</v>
      </c>
      <c r="P70" s="20" t="s">
        <v>404</v>
      </c>
      <c r="Q70" s="18" t="n">
        <v>466.68831338</v>
      </c>
      <c r="R70" s="20" t="n">
        <v>6.67137207</v>
      </c>
    </row>
    <row r="71" spans="1:18">
      <c r="A71" s="15" t="s">
        <v>468</v>
      </c>
      <c r="B71" s="17" t="n">
        <v>6115</v>
      </c>
      <c r="C71" s="18">
        <f>(0.0/B71*100)</f>
        <v/>
      </c>
      <c r="D71" s="19" t="n">
        <v>6115</v>
      </c>
      <c r="E71" s="18" t="n">
        <v>554.89493307</v>
      </c>
      <c r="F71" s="20" t="n">
        <v>1.16137056</v>
      </c>
      <c r="G71" s="18" t="n">
        <v>630.8340303700001</v>
      </c>
      <c r="H71" s="20" t="n">
        <v>8.248962499999999</v>
      </c>
      <c r="I71" s="18" t="s">
        <v>404</v>
      </c>
      <c r="J71" s="20" t="s">
        <v>404</v>
      </c>
      <c r="K71" s="18" t="s">
        <v>404</v>
      </c>
      <c r="L71" s="20" t="s">
        <v>404</v>
      </c>
      <c r="M71" s="18" t="s">
        <v>404</v>
      </c>
      <c r="N71" s="20" t="s">
        <v>404</v>
      </c>
      <c r="O71" s="18" t="s">
        <v>404</v>
      </c>
      <c r="P71" s="20" t="s">
        <v>404</v>
      </c>
      <c r="Q71" s="18" t="n">
        <v>547.18988999</v>
      </c>
      <c r="R71" s="20" t="n">
        <v>22.20609195</v>
      </c>
    </row>
    <row r="72" spans="1:18">
      <c r="A72" s="15" t="s">
        <v>469</v>
      </c>
      <c r="B72" s="17" t="n">
        <v>7708</v>
      </c>
      <c r="C72" s="18">
        <f>(0.0/B72*100)</f>
        <v/>
      </c>
      <c r="D72" s="19" t="n">
        <v>7708</v>
      </c>
      <c r="E72" s="18" t="n">
        <v>536.02861865</v>
      </c>
      <c r="F72" s="20" t="n">
        <v>2.99862593</v>
      </c>
      <c r="G72" s="18" t="n">
        <v>493.97932222</v>
      </c>
      <c r="H72" s="20" t="n">
        <v>10.49733948</v>
      </c>
      <c r="I72" s="18" t="s">
        <v>404</v>
      </c>
      <c r="J72" s="20" t="s">
        <v>404</v>
      </c>
      <c r="K72" s="18" t="s">
        <v>404</v>
      </c>
      <c r="L72" s="20" t="s">
        <v>404</v>
      </c>
      <c r="M72" s="18" t="s">
        <v>404</v>
      </c>
      <c r="N72" s="20" t="s">
        <v>404</v>
      </c>
      <c r="O72" s="18" t="s">
        <v>404</v>
      </c>
      <c r="P72" s="20" t="s">
        <v>404</v>
      </c>
      <c r="Q72" s="18" t="n">
        <v>523.68978326</v>
      </c>
      <c r="R72" s="20" t="n">
        <v>20.84944131</v>
      </c>
    </row>
    <row r="73" spans="1:18">
      <c r="A73" s="15" t="s">
        <v>470</v>
      </c>
      <c r="B73" s="17" t="n">
        <v>8249</v>
      </c>
      <c r="C73" s="18">
        <f>(0.0/B73*100)</f>
        <v/>
      </c>
      <c r="D73" s="19" t="n">
        <v>8249</v>
      </c>
      <c r="E73" s="18" t="n">
        <v>428.97195309</v>
      </c>
      <c r="F73" s="20" t="n">
        <v>3.48637193</v>
      </c>
      <c r="G73" s="18" t="n">
        <v>386.43102023</v>
      </c>
      <c r="H73" s="20" t="n">
        <v>5.02175087</v>
      </c>
      <c r="I73" s="18" t="s">
        <v>404</v>
      </c>
      <c r="J73" s="20" t="s">
        <v>404</v>
      </c>
      <c r="K73" s="18" t="s">
        <v>404</v>
      </c>
      <c r="L73" s="20" t="s">
        <v>404</v>
      </c>
      <c r="M73" s="18" t="s">
        <v>404</v>
      </c>
      <c r="N73" s="20" t="s">
        <v>404</v>
      </c>
      <c r="O73" s="18" t="s">
        <v>404</v>
      </c>
      <c r="P73" s="20" t="s">
        <v>404</v>
      </c>
      <c r="Q73" s="18" t="n">
        <v>425.54428598</v>
      </c>
      <c r="R73" s="20" t="n">
        <v>19.04214982</v>
      </c>
    </row>
    <row r="74" spans="1:18">
      <c r="A74" s="15" t="s">
        <v>471</v>
      </c>
      <c r="B74" s="17" t="n">
        <v>4692</v>
      </c>
      <c r="C74" s="18">
        <f>(484.0/B74*100)</f>
        <v/>
      </c>
      <c r="D74" s="19" t="n">
        <v>4208</v>
      </c>
      <c r="E74" s="18" t="n">
        <v>431.04295574</v>
      </c>
      <c r="F74" s="20" t="n">
        <v>1.98841524</v>
      </c>
      <c r="G74" s="18" t="n">
        <v>411.65047238</v>
      </c>
      <c r="H74" s="20" t="n">
        <v>2.22858743</v>
      </c>
      <c r="I74" s="18" t="s">
        <v>404</v>
      </c>
      <c r="J74" s="20" t="s">
        <v>404</v>
      </c>
      <c r="K74" s="18" t="s">
        <v>404</v>
      </c>
      <c r="L74" s="20" t="s">
        <v>404</v>
      </c>
      <c r="M74" s="18" t="s">
        <v>404</v>
      </c>
      <c r="N74" s="20" t="s">
        <v>404</v>
      </c>
      <c r="O74" s="18" t="s">
        <v>404</v>
      </c>
      <c r="P74" s="20" t="s">
        <v>404</v>
      </c>
      <c r="Q74" s="18" t="n">
        <v>367.99504976</v>
      </c>
      <c r="R74" s="20" t="n">
        <v>5.82259052</v>
      </c>
    </row>
    <row r="75" spans="1:18">
      <c r="A75" s="15" t="s">
        <v>472</v>
      </c>
      <c r="B75" s="17" t="n">
        <v>5375</v>
      </c>
      <c r="C75" s="18">
        <f>(483.0/B75*100)</f>
        <v/>
      </c>
      <c r="D75" s="19" t="n">
        <v>4892</v>
      </c>
      <c r="E75" s="18" t="n">
        <v>386.84701178</v>
      </c>
      <c r="F75" s="20" t="n">
        <v>8.95864302</v>
      </c>
      <c r="G75" s="18" t="n">
        <v>386.9866525</v>
      </c>
      <c r="H75" s="20" t="n">
        <v>3.38496906</v>
      </c>
      <c r="I75" s="18" t="s">
        <v>404</v>
      </c>
      <c r="J75" s="20" t="s">
        <v>404</v>
      </c>
      <c r="K75" s="18" t="s">
        <v>404</v>
      </c>
      <c r="L75" s="20" t="s">
        <v>404</v>
      </c>
      <c r="M75" s="18" t="s">
        <v>404</v>
      </c>
      <c r="N75" s="20" t="s">
        <v>404</v>
      </c>
      <c r="O75" s="18" t="s">
        <v>404</v>
      </c>
      <c r="P75" s="20" t="s">
        <v>404</v>
      </c>
      <c r="Q75" s="18" t="n">
        <v>385.67416866</v>
      </c>
      <c r="R75" s="20" t="n">
        <v>11.05615628</v>
      </c>
    </row>
    <row r="76" spans="1:18">
      <c r="A76" s="15" t="s">
        <v>473</v>
      </c>
      <c r="B76" s="17" t="n">
        <v>14167</v>
      </c>
      <c r="C76" s="18">
        <f>(1400.0/B76*100)</f>
        <v/>
      </c>
      <c r="D76" s="19" t="n">
        <v>12767</v>
      </c>
      <c r="E76" s="18" t="n">
        <v>489.90589176</v>
      </c>
      <c r="F76" s="20" t="n">
        <v>5.07967197</v>
      </c>
      <c r="G76" s="18" t="n">
        <v>416.78759189</v>
      </c>
      <c r="H76" s="20" t="n">
        <v>3.82364522</v>
      </c>
      <c r="I76" s="18" t="s">
        <v>404</v>
      </c>
      <c r="J76" s="20" t="s">
        <v>404</v>
      </c>
      <c r="K76" s="18" t="s">
        <v>404</v>
      </c>
      <c r="L76" s="20" t="s">
        <v>404</v>
      </c>
      <c r="M76" s="18" t="s">
        <v>404</v>
      </c>
      <c r="N76" s="20" t="s">
        <v>404</v>
      </c>
      <c r="O76" s="18" t="s">
        <v>404</v>
      </c>
      <c r="P76" s="20" t="s">
        <v>404</v>
      </c>
      <c r="Q76" s="18" t="n">
        <v>401.01598464</v>
      </c>
      <c r="R76" s="20" t="n">
        <v>10.18062301</v>
      </c>
    </row>
    <row r="77" spans="1:18">
      <c r="A77" s="15" t="s">
        <v>474</v>
      </c>
      <c r="B77" s="17" t="n">
        <v>6062</v>
      </c>
      <c r="C77" s="18">
        <f>(0.0/B77*100)</f>
        <v/>
      </c>
      <c r="D77" s="19" t="n">
        <v>6062</v>
      </c>
      <c r="E77" s="18" t="n">
        <v>440.09249735</v>
      </c>
      <c r="F77" s="20" t="n">
        <v>2.62991845</v>
      </c>
      <c r="G77" s="18" t="n">
        <v>427.72802407</v>
      </c>
      <c r="H77" s="20" t="n">
        <v>6.24806024</v>
      </c>
      <c r="I77" s="18" t="s">
        <v>404</v>
      </c>
      <c r="J77" s="20" t="s">
        <v>404</v>
      </c>
      <c r="K77" s="18" t="s">
        <v>404</v>
      </c>
      <c r="L77" s="20" t="s">
        <v>404</v>
      </c>
      <c r="M77" s="18" t="s">
        <v>404</v>
      </c>
      <c r="N77" s="20" t="s">
        <v>404</v>
      </c>
      <c r="O77" s="18" t="s">
        <v>404</v>
      </c>
      <c r="P77" s="20" t="s">
        <v>404</v>
      </c>
      <c r="Q77" s="18" t="n">
        <v>397.12356563</v>
      </c>
      <c r="R77" s="20" t="n">
        <v>16.63106586</v>
      </c>
    </row>
    <row r="78" spans="1:18">
      <c r="A78" s="15" t="s">
        <v>475</v>
      </c>
      <c r="B78" s="17" t="n">
        <v>5826</v>
      </c>
      <c r="C78" s="18">
        <f>(0.0/B78*100)</f>
        <v/>
      </c>
      <c r="D78" s="19" t="n">
        <v>5826</v>
      </c>
      <c r="E78" s="18" t="n">
        <v>546.04574824</v>
      </c>
      <c r="F78" s="20" t="n">
        <v>11.47574483</v>
      </c>
      <c r="G78" s="18" t="n">
        <v>518.0592224</v>
      </c>
      <c r="H78" s="20" t="n">
        <v>4.37544106</v>
      </c>
      <c r="I78" s="18" t="s">
        <v>404</v>
      </c>
      <c r="J78" s="20" t="s">
        <v>404</v>
      </c>
      <c r="K78" s="18" t="s">
        <v>404</v>
      </c>
      <c r="L78" s="20" t="s">
        <v>404</v>
      </c>
      <c r="M78" s="18" t="s">
        <v>404</v>
      </c>
      <c r="N78" s="20" t="s">
        <v>404</v>
      </c>
      <c r="O78" s="18" t="s">
        <v>404</v>
      </c>
      <c r="P78" s="20" t="s">
        <v>404</v>
      </c>
      <c r="Q78" s="18" t="n">
        <v>541.98759763</v>
      </c>
      <c r="R78" s="20" t="n">
        <v>6.18254944</v>
      </c>
    </row>
    <row customHeight="1" ht="25" r="79" spans="1:18">
      <c r="A79" s="15" t="s">
        <v>476</v>
      </c>
      <c r="B79" s="17" t="n">
        <v>1657</v>
      </c>
      <c r="C79" s="18">
        <f>(21.0/B79*100)</f>
        <v/>
      </c>
      <c r="D79" s="19" t="n">
        <v>1636</v>
      </c>
      <c r="E79" s="18" t="n">
        <v>488.73576184</v>
      </c>
      <c r="F79" s="20" t="n">
        <v>9.850187999999999</v>
      </c>
      <c r="G79" s="18" t="n">
        <v>454.60518904</v>
      </c>
      <c r="H79" s="20" t="n">
        <v>9.3897846</v>
      </c>
      <c r="I79" s="18" t="s">
        <v>404</v>
      </c>
      <c r="J79" s="20" t="s">
        <v>404</v>
      </c>
      <c r="K79" s="18" t="s">
        <v>404</v>
      </c>
      <c r="L79" s="20" t="s">
        <v>404</v>
      </c>
      <c r="M79" s="18" t="s">
        <v>404</v>
      </c>
      <c r="N79" s="20" t="s">
        <v>404</v>
      </c>
      <c r="O79" s="18" t="s">
        <v>404</v>
      </c>
      <c r="P79" s="20" t="s">
        <v>404</v>
      </c>
      <c r="Q79" s="18" t="n">
        <v>460.7703576</v>
      </c>
      <c r="R79" s="20" t="n">
        <v>36.49476213</v>
      </c>
    </row>
    <row r="80" spans="1:18">
      <c r="A80" s="15" t="s">
        <v>477</v>
      </c>
      <c r="B80" s="17" t="n">
        <v>7841</v>
      </c>
      <c r="C80" s="18">
        <f>(0.0/B80*100)</f>
        <v/>
      </c>
      <c r="D80" s="19" t="n">
        <v>7841</v>
      </c>
      <c r="E80" s="18" t="n">
        <v>456.28173414</v>
      </c>
      <c r="F80" s="20" t="n">
        <v>4.46911993</v>
      </c>
      <c r="G80" s="18" t="n">
        <v>456.98078673</v>
      </c>
      <c r="H80" s="20" t="n">
        <v>7.07063251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455.89124281</v>
      </c>
      <c r="F81" s="20" t="n">
        <v>6.41184053</v>
      </c>
      <c r="G81" s="18" t="n">
        <v>436.14392636</v>
      </c>
      <c r="H81" s="20" t="n">
        <v>3.31226195</v>
      </c>
      <c r="I81" s="18" t="s">
        <v>404</v>
      </c>
      <c r="J81" s="20" t="s">
        <v>404</v>
      </c>
      <c r="K81" s="18" t="s">
        <v>404</v>
      </c>
      <c r="L81" s="20" t="s">
        <v>404</v>
      </c>
      <c r="M81" s="18" t="s">
        <v>404</v>
      </c>
      <c r="N81" s="20" t="s">
        <v>404</v>
      </c>
      <c r="O81" s="18" t="s">
        <v>404</v>
      </c>
      <c r="P81" s="20" t="s">
        <v>404</v>
      </c>
      <c r="Q81" s="18" t="n">
        <v>428.83184296</v>
      </c>
      <c r="R81" s="20" t="n">
        <v>15.02559541</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506</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518.02380619</v>
      </c>
      <c r="F7" s="20" t="n">
        <v>2.1621077</v>
      </c>
      <c r="G7" s="18" t="n">
        <v>489.98725422</v>
      </c>
      <c r="H7" s="20" t="n">
        <v>3.77912319</v>
      </c>
      <c r="I7" s="18" t="s">
        <v>404</v>
      </c>
      <c r="J7" s="20" t="s">
        <v>404</v>
      </c>
      <c r="K7" s="18" t="s">
        <v>404</v>
      </c>
      <c r="L7" s="20" t="s">
        <v>404</v>
      </c>
      <c r="M7" s="18" t="s">
        <v>404</v>
      </c>
      <c r="N7" s="20" t="s">
        <v>404</v>
      </c>
      <c r="O7" s="18" t="s">
        <v>404</v>
      </c>
      <c r="P7" s="20" t="s">
        <v>404</v>
      </c>
      <c r="Q7" s="18" t="n">
        <v>502.05369817</v>
      </c>
      <c r="R7" s="20" t="n">
        <v>9.44951172</v>
      </c>
    </row>
    <row r="8" spans="1:18">
      <c r="A8" s="15" t="s">
        <v>405</v>
      </c>
      <c r="B8" s="17" t="n">
        <v>7007</v>
      </c>
      <c r="C8" s="18">
        <f>(0.0/B8*100)</f>
        <v/>
      </c>
      <c r="D8" s="19" t="n">
        <v>7007</v>
      </c>
      <c r="E8" s="18" t="n">
        <v>513.84634006</v>
      </c>
      <c r="F8" s="20" t="n">
        <v>6.55061509</v>
      </c>
      <c r="G8" s="18" t="n">
        <v>486.35929305</v>
      </c>
      <c r="H8" s="20" t="n">
        <v>3.78517699</v>
      </c>
      <c r="I8" s="18" t="s">
        <v>404</v>
      </c>
      <c r="J8" s="20" t="s">
        <v>404</v>
      </c>
      <c r="K8" s="18" t="s">
        <v>404</v>
      </c>
      <c r="L8" s="20" t="s">
        <v>404</v>
      </c>
      <c r="M8" s="18" t="s">
        <v>404</v>
      </c>
      <c r="N8" s="20" t="s">
        <v>404</v>
      </c>
      <c r="O8" s="18" t="s">
        <v>404</v>
      </c>
      <c r="P8" s="20" t="s">
        <v>404</v>
      </c>
      <c r="Q8" s="18" t="n">
        <v>477.83062666</v>
      </c>
      <c r="R8" s="20" t="n">
        <v>16.72489975</v>
      </c>
    </row>
    <row r="9" spans="1:18">
      <c r="A9" s="15" t="s">
        <v>406</v>
      </c>
      <c r="B9" s="17" t="n">
        <v>9651</v>
      </c>
      <c r="C9" s="18">
        <f>(200.0/B9*100)</f>
        <v/>
      </c>
      <c r="D9" s="19" t="n">
        <v>9451</v>
      </c>
      <c r="E9" s="18" t="n">
        <v>513.3701313399999</v>
      </c>
      <c r="F9" s="20" t="n">
        <v>5.21176257</v>
      </c>
      <c r="G9" s="18" t="n">
        <v>495.78003994</v>
      </c>
      <c r="H9" s="20" t="n">
        <v>4.26363778</v>
      </c>
      <c r="I9" s="18" t="s">
        <v>404</v>
      </c>
      <c r="J9" s="20" t="s">
        <v>404</v>
      </c>
      <c r="K9" s="18" t="s">
        <v>404</v>
      </c>
      <c r="L9" s="20" t="s">
        <v>404</v>
      </c>
      <c r="M9" s="18" t="s">
        <v>404</v>
      </c>
      <c r="N9" s="20" t="s">
        <v>404</v>
      </c>
      <c r="O9" s="18" t="s">
        <v>404</v>
      </c>
      <c r="P9" s="20" t="s">
        <v>404</v>
      </c>
      <c r="Q9" s="18" t="n">
        <v>460.21543067</v>
      </c>
      <c r="R9" s="20" t="n">
        <v>17.91109921</v>
      </c>
    </row>
    <row r="10" spans="1:18">
      <c r="A10" s="15" t="s">
        <v>407</v>
      </c>
      <c r="B10" s="17" t="n">
        <v>20058</v>
      </c>
      <c r="C10" s="18">
        <f>(2798.0/B10*100)</f>
        <v/>
      </c>
      <c r="D10" s="19" t="n">
        <v>17260</v>
      </c>
      <c r="E10" s="18" t="n">
        <v>531.78776407</v>
      </c>
      <c r="F10" s="20" t="n">
        <v>2.33972395</v>
      </c>
      <c r="G10" s="18" t="n">
        <v>511.14904745</v>
      </c>
      <c r="H10" s="20" t="n">
        <v>5.63225035</v>
      </c>
      <c r="I10" s="18" t="s">
        <v>404</v>
      </c>
      <c r="J10" s="20" t="s">
        <v>404</v>
      </c>
      <c r="K10" s="18" t="s">
        <v>404</v>
      </c>
      <c r="L10" s="20" t="s">
        <v>404</v>
      </c>
      <c r="M10" s="18" t="s">
        <v>404</v>
      </c>
      <c r="N10" s="20" t="s">
        <v>404</v>
      </c>
      <c r="O10" s="18" t="s">
        <v>404</v>
      </c>
      <c r="P10" s="20" t="s">
        <v>404</v>
      </c>
      <c r="Q10" s="18" t="n">
        <v>492.79071229</v>
      </c>
      <c r="R10" s="20" t="n">
        <v>8.37274092</v>
      </c>
    </row>
    <row r="11" spans="1:18">
      <c r="A11" s="15" t="s">
        <v>408</v>
      </c>
      <c r="B11" s="17" t="n">
        <v>7053</v>
      </c>
      <c r="C11" s="18">
        <f>(137.0/B11*100)</f>
        <v/>
      </c>
      <c r="D11" s="19" t="n">
        <v>6916</v>
      </c>
      <c r="E11" s="18" t="n">
        <v>459.1751061</v>
      </c>
      <c r="F11" s="20" t="n">
        <v>4.6561363</v>
      </c>
      <c r="G11" s="18" t="n">
        <v>432.12709208</v>
      </c>
      <c r="H11" s="20" t="n">
        <v>4.4126289</v>
      </c>
      <c r="I11" s="18" t="s">
        <v>404</v>
      </c>
      <c r="J11" s="20" t="s">
        <v>404</v>
      </c>
      <c r="K11" s="18" t="s">
        <v>404</v>
      </c>
      <c r="L11" s="20" t="s">
        <v>404</v>
      </c>
      <c r="M11" s="18" t="s">
        <v>404</v>
      </c>
      <c r="N11" s="20" t="s">
        <v>404</v>
      </c>
      <c r="O11" s="18" t="s">
        <v>404</v>
      </c>
      <c r="P11" s="20" t="s">
        <v>404</v>
      </c>
      <c r="Q11" s="18" t="n">
        <v>444.3952214</v>
      </c>
      <c r="R11" s="20" t="n">
        <v>17.61432867</v>
      </c>
    </row>
    <row r="12" spans="1:18">
      <c r="A12" s="15" t="s">
        <v>409</v>
      </c>
      <c r="B12" s="17" t="n">
        <v>6894</v>
      </c>
      <c r="C12" s="18">
        <f>(106.0/B12*100)</f>
        <v/>
      </c>
      <c r="D12" s="19" t="n">
        <v>6788</v>
      </c>
      <c r="E12" s="18" t="n">
        <v>512.02937955</v>
      </c>
      <c r="F12" s="20" t="n">
        <v>7.75261234</v>
      </c>
      <c r="G12" s="18" t="n">
        <v>486.20214222</v>
      </c>
      <c r="H12" s="20" t="n">
        <v>3.33419779</v>
      </c>
      <c r="I12" s="18" t="s">
        <v>404</v>
      </c>
      <c r="J12" s="20" t="s">
        <v>404</v>
      </c>
      <c r="K12" s="18" t="s">
        <v>404</v>
      </c>
      <c r="L12" s="20" t="s">
        <v>404</v>
      </c>
      <c r="M12" s="18" t="s">
        <v>404</v>
      </c>
      <c r="N12" s="20" t="s">
        <v>404</v>
      </c>
      <c r="O12" s="18" t="s">
        <v>404</v>
      </c>
      <c r="P12" s="20" t="s">
        <v>404</v>
      </c>
      <c r="Q12" s="18" t="n">
        <v>495.6283424</v>
      </c>
      <c r="R12" s="20" t="n">
        <v>21.39816413</v>
      </c>
    </row>
    <row r="13" spans="1:18">
      <c r="A13" s="15" t="s">
        <v>410</v>
      </c>
      <c r="B13" s="17" t="n">
        <v>7161</v>
      </c>
      <c r="C13" s="18">
        <f>(1175.0/B13*100)</f>
        <v/>
      </c>
      <c r="D13" s="19" t="n">
        <v>5986</v>
      </c>
      <c r="E13" s="18" t="n">
        <v>509.14441353</v>
      </c>
      <c r="F13" s="20" t="n">
        <v>5.79953577</v>
      </c>
      <c r="G13" s="18" t="n">
        <v>497.98935579</v>
      </c>
      <c r="H13" s="20" t="n">
        <v>3.06423025</v>
      </c>
      <c r="I13" s="18" t="s">
        <v>404</v>
      </c>
      <c r="J13" s="20" t="s">
        <v>404</v>
      </c>
      <c r="K13" s="18" t="s">
        <v>404</v>
      </c>
      <c r="L13" s="20" t="s">
        <v>404</v>
      </c>
      <c r="M13" s="18" t="s">
        <v>404</v>
      </c>
      <c r="N13" s="20" t="s">
        <v>404</v>
      </c>
      <c r="O13" s="18" t="s">
        <v>404</v>
      </c>
      <c r="P13" s="20" t="s">
        <v>404</v>
      </c>
      <c r="Q13" s="18" t="n">
        <v>493.42569747</v>
      </c>
      <c r="R13" s="20" t="n">
        <v>4.91233367</v>
      </c>
    </row>
    <row r="14" spans="1:18">
      <c r="A14" s="15" t="s">
        <v>411</v>
      </c>
      <c r="B14" s="17" t="n">
        <v>5587</v>
      </c>
      <c r="C14" s="18">
        <f>(0.0/B14*100)</f>
        <v/>
      </c>
      <c r="D14" s="19" t="n">
        <v>5587</v>
      </c>
      <c r="E14" s="18" t="n">
        <v>533.10631509</v>
      </c>
      <c r="F14" s="20" t="n">
        <v>3.27223762</v>
      </c>
      <c r="G14" s="18" t="n">
        <v>536.83664175</v>
      </c>
      <c r="H14" s="20" t="n">
        <v>3.48226203</v>
      </c>
      <c r="I14" s="18" t="s">
        <v>404</v>
      </c>
      <c r="J14" s="20" t="s">
        <v>404</v>
      </c>
      <c r="K14" s="18" t="s">
        <v>404</v>
      </c>
      <c r="L14" s="20" t="s">
        <v>404</v>
      </c>
      <c r="M14" s="18" t="s">
        <v>404</v>
      </c>
      <c r="N14" s="20" t="s">
        <v>404</v>
      </c>
      <c r="O14" s="18" t="s">
        <v>404</v>
      </c>
      <c r="P14" s="20" t="s">
        <v>404</v>
      </c>
      <c r="Q14" s="18" t="n">
        <v>518.3707180500001</v>
      </c>
      <c r="R14" s="20" t="n">
        <v>8.761302949999999</v>
      </c>
    </row>
    <row r="15" spans="1:18">
      <c r="A15" s="15" t="s">
        <v>412</v>
      </c>
      <c r="B15" s="17" t="n">
        <v>5882</v>
      </c>
      <c r="C15" s="18">
        <f>(0.0/B15*100)</f>
        <v/>
      </c>
      <c r="D15" s="19" t="n">
        <v>5882</v>
      </c>
      <c r="E15" s="18" t="n">
        <v>535.41916408</v>
      </c>
      <c r="F15" s="20" t="n">
        <v>3.66690998</v>
      </c>
      <c r="G15" s="18" t="n">
        <v>526.16741141</v>
      </c>
      <c r="H15" s="20" t="n">
        <v>3.53469694</v>
      </c>
      <c r="I15" s="18" t="s">
        <v>404</v>
      </c>
      <c r="J15" s="20" t="s">
        <v>404</v>
      </c>
      <c r="K15" s="18" t="s">
        <v>404</v>
      </c>
      <c r="L15" s="20" t="s">
        <v>404</v>
      </c>
      <c r="M15" s="18" t="s">
        <v>404</v>
      </c>
      <c r="N15" s="20" t="s">
        <v>404</v>
      </c>
      <c r="O15" s="18" t="s">
        <v>404</v>
      </c>
      <c r="P15" s="20" t="s">
        <v>404</v>
      </c>
      <c r="Q15" s="18" t="n">
        <v>552.50823468</v>
      </c>
      <c r="R15" s="20" t="n">
        <v>14.33215677</v>
      </c>
    </row>
    <row r="16" spans="1:18">
      <c r="A16" s="15" t="s">
        <v>413</v>
      </c>
      <c r="B16" s="17" t="n">
        <v>6108</v>
      </c>
      <c r="C16" s="18">
        <f>(339.0/B16*100)</f>
        <v/>
      </c>
      <c r="D16" s="19" t="n">
        <v>5769</v>
      </c>
      <c r="E16" s="18" t="n">
        <v>506.85968203</v>
      </c>
      <c r="F16" s="20" t="n">
        <v>4.03667411</v>
      </c>
      <c r="G16" s="18" t="n">
        <v>482.17804528</v>
      </c>
      <c r="H16" s="20" t="n">
        <v>8.315587320000001</v>
      </c>
      <c r="I16" s="18" t="s">
        <v>404</v>
      </c>
      <c r="J16" s="20" t="s">
        <v>404</v>
      </c>
      <c r="K16" s="18" t="s">
        <v>404</v>
      </c>
      <c r="L16" s="20" t="s">
        <v>404</v>
      </c>
      <c r="M16" s="18" t="s">
        <v>404</v>
      </c>
      <c r="N16" s="20" t="s">
        <v>404</v>
      </c>
      <c r="O16" s="18" t="s">
        <v>404</v>
      </c>
      <c r="P16" s="20" t="s">
        <v>404</v>
      </c>
      <c r="Q16" s="18" t="n">
        <v>474.24396681</v>
      </c>
      <c r="R16" s="20" t="n">
        <v>14.22253238</v>
      </c>
    </row>
    <row r="17" spans="1:18">
      <c r="A17" s="15" t="s">
        <v>414</v>
      </c>
      <c r="B17" s="17" t="n">
        <v>6504</v>
      </c>
      <c r="C17" s="18">
        <f>(1325.0/B17*100)</f>
        <v/>
      </c>
      <c r="D17" s="19" t="n">
        <v>5179</v>
      </c>
      <c r="E17" s="18" t="n">
        <v>522.37573772</v>
      </c>
      <c r="F17" s="20" t="n">
        <v>5.42027704</v>
      </c>
      <c r="G17" s="18" t="n">
        <v>484.45349212</v>
      </c>
      <c r="H17" s="20" t="n">
        <v>6.97265316</v>
      </c>
      <c r="I17" s="18" t="s">
        <v>404</v>
      </c>
      <c r="J17" s="20" t="s">
        <v>404</v>
      </c>
      <c r="K17" s="18" t="s">
        <v>404</v>
      </c>
      <c r="L17" s="20" t="s">
        <v>404</v>
      </c>
      <c r="M17" s="18" t="s">
        <v>404</v>
      </c>
      <c r="N17" s="20" t="s">
        <v>404</v>
      </c>
      <c r="O17" s="18" t="s">
        <v>404</v>
      </c>
      <c r="P17" s="20" t="s">
        <v>404</v>
      </c>
      <c r="Q17" s="18" t="n">
        <v>554.6264066799999</v>
      </c>
      <c r="R17" s="20" t="n">
        <v>15.28791855</v>
      </c>
    </row>
    <row r="18" spans="1:18">
      <c r="A18" s="15" t="s">
        <v>415</v>
      </c>
      <c r="B18" s="17" t="n">
        <v>5532</v>
      </c>
      <c r="C18" s="18">
        <f>(0.0/B18*100)</f>
        <v/>
      </c>
      <c r="D18" s="19" t="n">
        <v>5532</v>
      </c>
      <c r="E18" s="18" t="n">
        <v>468.7513867</v>
      </c>
      <c r="F18" s="20" t="n">
        <v>3.73820915</v>
      </c>
      <c r="G18" s="18" t="n">
        <v>434.78385622</v>
      </c>
      <c r="H18" s="20" t="n">
        <v>7.76209205</v>
      </c>
      <c r="I18" s="18" t="s">
        <v>404</v>
      </c>
      <c r="J18" s="20" t="s">
        <v>404</v>
      </c>
      <c r="K18" s="18" t="s">
        <v>404</v>
      </c>
      <c r="L18" s="20" t="s">
        <v>404</v>
      </c>
      <c r="M18" s="18" t="s">
        <v>404</v>
      </c>
      <c r="N18" s="20" t="s">
        <v>404</v>
      </c>
      <c r="O18" s="18" t="s">
        <v>404</v>
      </c>
      <c r="P18" s="20" t="s">
        <v>404</v>
      </c>
      <c r="Q18" s="18" t="n">
        <v>444.08004453</v>
      </c>
      <c r="R18" s="20" t="n">
        <v>13.79745328</v>
      </c>
    </row>
    <row r="19" spans="1:18">
      <c r="A19" s="15" t="s">
        <v>416</v>
      </c>
      <c r="B19" s="17" t="n">
        <v>5658</v>
      </c>
      <c r="C19" s="18">
        <f>(327.0/B19*100)</f>
        <v/>
      </c>
      <c r="D19" s="19" t="n">
        <v>5331</v>
      </c>
      <c r="E19" s="18" t="n">
        <v>504.61869524</v>
      </c>
      <c r="F19" s="20" t="n">
        <v>5.94863509</v>
      </c>
      <c r="G19" s="18" t="n">
        <v>456.69044872</v>
      </c>
      <c r="H19" s="20" t="n">
        <v>5.11951083</v>
      </c>
      <c r="I19" s="18" t="s">
        <v>404</v>
      </c>
      <c r="J19" s="20" t="s">
        <v>404</v>
      </c>
      <c r="K19" s="18" t="s">
        <v>404</v>
      </c>
      <c r="L19" s="20" t="s">
        <v>404</v>
      </c>
      <c r="M19" s="18" t="s">
        <v>404</v>
      </c>
      <c r="N19" s="20" t="s">
        <v>404</v>
      </c>
      <c r="O19" s="18" t="s">
        <v>404</v>
      </c>
      <c r="P19" s="20" t="s">
        <v>404</v>
      </c>
      <c r="Q19" s="18" t="n">
        <v>447.15066939</v>
      </c>
      <c r="R19" s="20" t="n">
        <v>41.28718641</v>
      </c>
    </row>
    <row r="20" spans="1:18">
      <c r="A20" s="15" t="s">
        <v>417</v>
      </c>
      <c r="B20" s="17" t="n">
        <v>3371</v>
      </c>
      <c r="C20" s="18">
        <f>(24.0/B20*100)</f>
        <v/>
      </c>
      <c r="D20" s="19" t="n">
        <v>3347</v>
      </c>
      <c r="E20" s="18" t="n">
        <v>471.2483555</v>
      </c>
      <c r="F20" s="20" t="n">
        <v>2.04417597</v>
      </c>
      <c r="G20" s="18" t="n">
        <v>479.24851903</v>
      </c>
      <c r="H20" s="20" t="n">
        <v>3.49810018</v>
      </c>
      <c r="I20" s="18" t="s">
        <v>404</v>
      </c>
      <c r="J20" s="20" t="s">
        <v>404</v>
      </c>
      <c r="K20" s="18" t="s">
        <v>404</v>
      </c>
      <c r="L20" s="20" t="s">
        <v>404</v>
      </c>
      <c r="M20" s="18" t="s">
        <v>404</v>
      </c>
      <c r="N20" s="20" t="s">
        <v>404</v>
      </c>
      <c r="O20" s="18" t="s">
        <v>404</v>
      </c>
      <c r="P20" s="20" t="s">
        <v>404</v>
      </c>
      <c r="Q20" s="18" t="n">
        <v>467.3399435</v>
      </c>
      <c r="R20" s="20" t="n">
        <v>8.852320410000001</v>
      </c>
    </row>
    <row r="21" spans="1:18">
      <c r="A21" s="15" t="s">
        <v>418</v>
      </c>
      <c r="B21" s="17" t="n">
        <v>5741</v>
      </c>
      <c r="C21" s="18">
        <f>(0.0/B21*100)</f>
        <v/>
      </c>
      <c r="D21" s="19" t="n">
        <v>5741</v>
      </c>
      <c r="E21" s="18" t="n">
        <v>505.57475622</v>
      </c>
      <c r="F21" s="20" t="n">
        <v>4.1845762</v>
      </c>
      <c r="G21" s="18" t="n">
        <v>502.25667012</v>
      </c>
      <c r="H21" s="20" t="n">
        <v>3.93434248</v>
      </c>
      <c r="I21" s="18" t="s">
        <v>404</v>
      </c>
      <c r="J21" s="20" t="s">
        <v>404</v>
      </c>
      <c r="K21" s="18" t="s">
        <v>404</v>
      </c>
      <c r="L21" s="20" t="s">
        <v>404</v>
      </c>
      <c r="M21" s="18" t="s">
        <v>404</v>
      </c>
      <c r="N21" s="20" t="s">
        <v>404</v>
      </c>
      <c r="O21" s="18" t="s">
        <v>404</v>
      </c>
      <c r="P21" s="20" t="s">
        <v>404</v>
      </c>
      <c r="Q21" s="18" t="n">
        <v>495.17070072</v>
      </c>
      <c r="R21" s="20" t="n">
        <v>6.44179661</v>
      </c>
    </row>
    <row r="22" spans="1:18">
      <c r="A22" s="15" t="s">
        <v>419</v>
      </c>
      <c r="B22" s="17" t="n">
        <v>6598</v>
      </c>
      <c r="C22" s="18">
        <f>(0.0/B22*100)</f>
        <v/>
      </c>
      <c r="D22" s="19" t="n">
        <v>6598</v>
      </c>
      <c r="E22" s="18" t="n">
        <v>482.02681293</v>
      </c>
      <c r="F22" s="20" t="n">
        <v>6.30925726</v>
      </c>
      <c r="G22" s="18" t="n">
        <v>452.02258057</v>
      </c>
      <c r="H22" s="20" t="n">
        <v>6.09956684</v>
      </c>
      <c r="I22" s="18" t="s">
        <v>404</v>
      </c>
      <c r="J22" s="20" t="s">
        <v>404</v>
      </c>
      <c r="K22" s="18" t="s">
        <v>404</v>
      </c>
      <c r="L22" s="20" t="s">
        <v>404</v>
      </c>
      <c r="M22" s="18" t="s">
        <v>404</v>
      </c>
      <c r="N22" s="20" t="s">
        <v>404</v>
      </c>
      <c r="O22" s="18" t="s">
        <v>404</v>
      </c>
      <c r="P22" s="20" t="s">
        <v>404</v>
      </c>
      <c r="Q22" s="18" t="n">
        <v>468.47579352</v>
      </c>
      <c r="R22" s="20" t="n">
        <v>31.42244928</v>
      </c>
    </row>
    <row r="23" spans="1:18">
      <c r="A23" s="15" t="s">
        <v>420</v>
      </c>
      <c r="B23" s="17" t="n">
        <v>11583</v>
      </c>
      <c r="C23" s="18">
        <f>(3069.0/B23*100)</f>
        <v/>
      </c>
      <c r="D23" s="19" t="n">
        <v>8514</v>
      </c>
      <c r="E23" s="18" t="n">
        <v>494.82327223</v>
      </c>
      <c r="F23" s="20" t="n">
        <v>4.78921137</v>
      </c>
      <c r="G23" s="18" t="n">
        <v>464.95808868</v>
      </c>
      <c r="H23" s="20" t="n">
        <v>7.65476796</v>
      </c>
      <c r="I23" s="18" t="s">
        <v>404</v>
      </c>
      <c r="J23" s="20" t="s">
        <v>404</v>
      </c>
      <c r="K23" s="18" t="s">
        <v>404</v>
      </c>
      <c r="L23" s="20" t="s">
        <v>404</v>
      </c>
      <c r="M23" s="18" t="s">
        <v>404</v>
      </c>
      <c r="N23" s="20" t="s">
        <v>404</v>
      </c>
      <c r="O23" s="18" t="s">
        <v>404</v>
      </c>
      <c r="P23" s="20" t="s">
        <v>404</v>
      </c>
      <c r="Q23" s="18" t="n">
        <v>473.2002337</v>
      </c>
      <c r="R23" s="20" t="n">
        <v>26.34271469</v>
      </c>
    </row>
    <row r="24" spans="1:18">
      <c r="A24" s="15" t="s">
        <v>421</v>
      </c>
      <c r="B24" s="17" t="n">
        <v>6647</v>
      </c>
      <c r="C24" s="18">
        <f>(0.0/B24*100)</f>
        <v/>
      </c>
      <c r="D24" s="19" t="n">
        <v>6647</v>
      </c>
      <c r="E24" s="18" t="n">
        <v>544.89896033</v>
      </c>
      <c r="F24" s="20" t="n">
        <v>5.74983453</v>
      </c>
      <c r="G24" s="18" t="n">
        <v>531.67916868</v>
      </c>
      <c r="H24" s="20" t="n">
        <v>6.25126753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523.32202432</v>
      </c>
      <c r="F25" s="20" t="n">
        <v>4.50678292</v>
      </c>
      <c r="G25" s="18" t="n">
        <v>506.79953474</v>
      </c>
      <c r="H25" s="20" t="n">
        <v>5.32600358</v>
      </c>
      <c r="I25" s="18" t="s">
        <v>404</v>
      </c>
      <c r="J25" s="20" t="s">
        <v>404</v>
      </c>
      <c r="K25" s="18" t="s">
        <v>404</v>
      </c>
      <c r="L25" s="20" t="s">
        <v>404</v>
      </c>
      <c r="M25" s="18" t="s">
        <v>404</v>
      </c>
      <c r="N25" s="20" t="s">
        <v>404</v>
      </c>
      <c r="O25" s="18" t="s">
        <v>404</v>
      </c>
      <c r="P25" s="20" t="s">
        <v>404</v>
      </c>
      <c r="Q25" s="18" t="n">
        <v>509.22725851</v>
      </c>
      <c r="R25" s="20" t="n">
        <v>14.11849386</v>
      </c>
    </row>
    <row r="26" spans="1:18">
      <c r="A26" s="15" t="s">
        <v>423</v>
      </c>
      <c r="B26" s="17" t="n">
        <v>4869</v>
      </c>
      <c r="C26" s="18">
        <f>(11.0/B26*100)</f>
        <v/>
      </c>
      <c r="D26" s="19" t="n">
        <v>4858</v>
      </c>
      <c r="E26" s="18" t="n">
        <v>494.34334961</v>
      </c>
      <c r="F26" s="20" t="n">
        <v>1.9984444</v>
      </c>
      <c r="G26" s="18" t="n">
        <v>482.51163987</v>
      </c>
      <c r="H26" s="20" t="n">
        <v>4.12129039</v>
      </c>
      <c r="I26" s="18" t="s">
        <v>404</v>
      </c>
      <c r="J26" s="20" t="s">
        <v>404</v>
      </c>
      <c r="K26" s="18" t="s">
        <v>404</v>
      </c>
      <c r="L26" s="20" t="s">
        <v>404</v>
      </c>
      <c r="M26" s="18" t="s">
        <v>404</v>
      </c>
      <c r="N26" s="20" t="s">
        <v>404</v>
      </c>
      <c r="O26" s="18" t="s">
        <v>404</v>
      </c>
      <c r="P26" s="20" t="s">
        <v>404</v>
      </c>
      <c r="Q26" s="18" t="n">
        <v>464.75652338</v>
      </c>
      <c r="R26" s="20" t="n">
        <v>6.9243185</v>
      </c>
    </row>
    <row r="27" spans="1:18">
      <c r="A27" s="15" t="s">
        <v>424</v>
      </c>
      <c r="B27" s="17" t="n">
        <v>5299</v>
      </c>
      <c r="C27" s="18">
        <f>(0.0/B27*100)</f>
        <v/>
      </c>
      <c r="D27" s="19" t="n">
        <v>5299</v>
      </c>
      <c r="E27" s="18" t="n">
        <v>486.47926653</v>
      </c>
      <c r="F27" s="20" t="n">
        <v>1.25132442</v>
      </c>
      <c r="G27" s="18" t="n">
        <v>455.74103685</v>
      </c>
      <c r="H27" s="20" t="n">
        <v>2.16999624</v>
      </c>
      <c r="I27" s="18" t="s">
        <v>404</v>
      </c>
      <c r="J27" s="20" t="s">
        <v>404</v>
      </c>
      <c r="K27" s="18" t="s">
        <v>404</v>
      </c>
      <c r="L27" s="20" t="s">
        <v>404</v>
      </c>
      <c r="M27" s="18" t="s">
        <v>404</v>
      </c>
      <c r="N27" s="20" t="s">
        <v>404</v>
      </c>
      <c r="O27" s="18" t="s">
        <v>404</v>
      </c>
      <c r="P27" s="20" t="s">
        <v>404</v>
      </c>
      <c r="Q27" s="18" t="n">
        <v>545.03983658</v>
      </c>
      <c r="R27" s="20" t="n">
        <v>4.75229634</v>
      </c>
    </row>
    <row r="28" spans="1:18">
      <c r="A28" s="15" t="s">
        <v>425</v>
      </c>
      <c r="B28" s="17" t="n">
        <v>7568</v>
      </c>
      <c r="C28" s="18">
        <f>(0.0/B28*100)</f>
        <v/>
      </c>
      <c r="D28" s="19" t="n">
        <v>7568</v>
      </c>
      <c r="E28" s="18" t="n">
        <v>428.55009826</v>
      </c>
      <c r="F28" s="20" t="n">
        <v>3.7038681</v>
      </c>
      <c r="G28" s="18" t="n">
        <v>404.21074659</v>
      </c>
      <c r="H28" s="20" t="n">
        <v>3.015988</v>
      </c>
      <c r="I28" s="18" t="s">
        <v>404</v>
      </c>
      <c r="J28" s="20" t="s">
        <v>404</v>
      </c>
      <c r="K28" s="18" t="s">
        <v>404</v>
      </c>
      <c r="L28" s="20" t="s">
        <v>404</v>
      </c>
      <c r="M28" s="18" t="s">
        <v>404</v>
      </c>
      <c r="N28" s="20" t="s">
        <v>404</v>
      </c>
      <c r="O28" s="18" t="s">
        <v>404</v>
      </c>
      <c r="P28" s="20" t="s">
        <v>404</v>
      </c>
      <c r="Q28" s="18" t="n">
        <v>389.94727505</v>
      </c>
      <c r="R28" s="20" t="n">
        <v>8.893150520000001</v>
      </c>
    </row>
    <row r="29" spans="1:18">
      <c r="A29" s="15" t="s">
        <v>426</v>
      </c>
      <c r="B29" s="17" t="n">
        <v>5385</v>
      </c>
      <c r="C29" s="18">
        <f>(1123.0/B29*100)</f>
        <v/>
      </c>
      <c r="D29" s="19" t="n">
        <v>4262</v>
      </c>
      <c r="E29" s="18" t="n">
        <v>528.16948682</v>
      </c>
      <c r="F29" s="20" t="n">
        <v>7.44466307</v>
      </c>
      <c r="G29" s="18" t="n">
        <v>481.90458666</v>
      </c>
      <c r="H29" s="20" t="n">
        <v>9.89604211</v>
      </c>
      <c r="I29" s="18" t="s">
        <v>404</v>
      </c>
      <c r="J29" s="20" t="s">
        <v>404</v>
      </c>
      <c r="K29" s="18" t="s">
        <v>404</v>
      </c>
      <c r="L29" s="20" t="s">
        <v>404</v>
      </c>
      <c r="M29" s="18" t="s">
        <v>404</v>
      </c>
      <c r="N29" s="20" t="s">
        <v>404</v>
      </c>
      <c r="O29" s="18" t="s">
        <v>404</v>
      </c>
      <c r="P29" s="20" t="s">
        <v>404</v>
      </c>
      <c r="Q29" s="18" t="n">
        <v>493.83174552</v>
      </c>
      <c r="R29" s="20" t="n">
        <v>15.92639844</v>
      </c>
    </row>
    <row r="30" spans="1:18">
      <c r="A30" s="15" t="s">
        <v>427</v>
      </c>
      <c r="B30" s="17" t="n">
        <v>4520</v>
      </c>
      <c r="C30" s="18">
        <f>(904.0/B30*100)</f>
        <v/>
      </c>
      <c r="D30" s="19" t="n">
        <v>3616</v>
      </c>
      <c r="E30" s="18" t="n">
        <v>521.00462394</v>
      </c>
      <c r="F30" s="20" t="n">
        <v>3.59855351</v>
      </c>
      <c r="G30" s="18" t="n">
        <v>495.23189459</v>
      </c>
      <c r="H30" s="20" t="n">
        <v>12.6300594</v>
      </c>
      <c r="I30" s="18" t="s">
        <v>404</v>
      </c>
      <c r="J30" s="20" t="s">
        <v>404</v>
      </c>
      <c r="K30" s="18" t="s">
        <v>404</v>
      </c>
      <c r="L30" s="20" t="s">
        <v>404</v>
      </c>
      <c r="M30" s="18" t="s">
        <v>404</v>
      </c>
      <c r="N30" s="20" t="s">
        <v>404</v>
      </c>
      <c r="O30" s="18" t="s">
        <v>404</v>
      </c>
      <c r="P30" s="20" t="s">
        <v>404</v>
      </c>
      <c r="Q30" s="18" t="n">
        <v>468.09942651</v>
      </c>
      <c r="R30" s="20" t="n">
        <v>22.01671143</v>
      </c>
    </row>
    <row r="31" spans="1:18">
      <c r="A31" s="15" t="s">
        <v>428</v>
      </c>
      <c r="B31" s="17" t="n">
        <v>5456</v>
      </c>
      <c r="C31" s="18">
        <f>(502.0/B31*100)</f>
        <v/>
      </c>
      <c r="D31" s="19" t="n">
        <v>4954</v>
      </c>
      <c r="E31" s="18" t="n">
        <v>499.01176058</v>
      </c>
      <c r="F31" s="20" t="n">
        <v>3.87219147</v>
      </c>
      <c r="G31" s="18" t="n">
        <v>498.38445693</v>
      </c>
      <c r="H31" s="20" t="n">
        <v>2.72908008</v>
      </c>
      <c r="I31" s="18" t="s">
        <v>404</v>
      </c>
      <c r="J31" s="20" t="s">
        <v>404</v>
      </c>
      <c r="K31" s="18" t="s">
        <v>404</v>
      </c>
      <c r="L31" s="20" t="s">
        <v>404</v>
      </c>
      <c r="M31" s="18" t="s">
        <v>404</v>
      </c>
      <c r="N31" s="20" t="s">
        <v>404</v>
      </c>
      <c r="O31" s="18" t="s">
        <v>404</v>
      </c>
      <c r="P31" s="20" t="s">
        <v>404</v>
      </c>
      <c r="Q31" s="18" t="n">
        <v>498.43891485</v>
      </c>
      <c r="R31" s="20" t="n">
        <v>11.18977481</v>
      </c>
    </row>
    <row r="32" spans="1:18">
      <c r="A32" s="15" t="s">
        <v>429</v>
      </c>
      <c r="B32" s="17" t="n">
        <v>4478</v>
      </c>
      <c r="C32" s="18">
        <f>(0.0/B32*100)</f>
        <v/>
      </c>
      <c r="D32" s="19" t="n">
        <v>4478</v>
      </c>
      <c r="E32" s="18" t="n">
        <v>501.06758355</v>
      </c>
      <c r="F32" s="20" t="n">
        <v>2.97642504</v>
      </c>
      <c r="G32" s="18" t="n">
        <v>497.55243679</v>
      </c>
      <c r="H32" s="20" t="n">
        <v>5.64642601</v>
      </c>
      <c r="I32" s="18" t="s">
        <v>404</v>
      </c>
      <c r="J32" s="20" t="s">
        <v>404</v>
      </c>
      <c r="K32" s="18" t="s">
        <v>404</v>
      </c>
      <c r="L32" s="20" t="s">
        <v>404</v>
      </c>
      <c r="M32" s="18" t="s">
        <v>404</v>
      </c>
      <c r="N32" s="20" t="s">
        <v>404</v>
      </c>
      <c r="O32" s="18" t="s">
        <v>404</v>
      </c>
      <c r="P32" s="20" t="s">
        <v>404</v>
      </c>
      <c r="Q32" s="18" t="n">
        <v>532.19968604</v>
      </c>
      <c r="R32" s="20" t="n">
        <v>13.39914157</v>
      </c>
    </row>
    <row r="33" spans="1:18">
      <c r="A33" s="15" t="s">
        <v>430</v>
      </c>
      <c r="B33" s="17" t="n">
        <v>7325</v>
      </c>
      <c r="C33" s="18">
        <f>(29.0/B33*100)</f>
        <v/>
      </c>
      <c r="D33" s="19" t="n">
        <v>7296</v>
      </c>
      <c r="E33" s="18" t="n">
        <v>511.38320946</v>
      </c>
      <c r="F33" s="20" t="n">
        <v>3.46891269</v>
      </c>
      <c r="G33" s="18" t="n">
        <v>507.69703728</v>
      </c>
      <c r="H33" s="20" t="n">
        <v>4.77579486</v>
      </c>
      <c r="I33" s="18" t="s">
        <v>404</v>
      </c>
      <c r="J33" s="20" t="s">
        <v>404</v>
      </c>
      <c r="K33" s="18" t="s">
        <v>404</v>
      </c>
      <c r="L33" s="20" t="s">
        <v>404</v>
      </c>
      <c r="M33" s="18" t="s">
        <v>404</v>
      </c>
      <c r="N33" s="20" t="s">
        <v>404</v>
      </c>
      <c r="O33" s="18" t="s">
        <v>404</v>
      </c>
      <c r="P33" s="20" t="s">
        <v>404</v>
      </c>
      <c r="Q33" s="18" t="n">
        <v>456.27203827</v>
      </c>
      <c r="R33" s="20" t="n">
        <v>8.96395749</v>
      </c>
    </row>
    <row r="34" spans="1:18">
      <c r="A34" s="15" t="s">
        <v>431</v>
      </c>
      <c r="B34" s="17" t="n">
        <v>6350</v>
      </c>
      <c r="C34" s="18">
        <f>(0.0/B34*100)</f>
        <v/>
      </c>
      <c r="D34" s="19" t="n">
        <v>6350</v>
      </c>
      <c r="E34" s="18" t="n">
        <v>468.7466683</v>
      </c>
      <c r="F34" s="20" t="n">
        <v>4.87066047</v>
      </c>
      <c r="G34" s="18" t="n">
        <v>454.03462389</v>
      </c>
      <c r="H34" s="20" t="n">
        <v>5.76099034</v>
      </c>
      <c r="I34" s="18" t="s">
        <v>404</v>
      </c>
      <c r="J34" s="20" t="s">
        <v>404</v>
      </c>
      <c r="K34" s="18" t="s">
        <v>404</v>
      </c>
      <c r="L34" s="20" t="s">
        <v>404</v>
      </c>
      <c r="M34" s="18" t="s">
        <v>404</v>
      </c>
      <c r="N34" s="20" t="s">
        <v>404</v>
      </c>
      <c r="O34" s="18" t="s">
        <v>404</v>
      </c>
      <c r="P34" s="20" t="s">
        <v>404</v>
      </c>
      <c r="Q34" s="18" t="n">
        <v>458.76998388</v>
      </c>
      <c r="R34" s="20" t="n">
        <v>14.62717484</v>
      </c>
    </row>
    <row r="35" spans="1:18">
      <c r="A35" s="15" t="s">
        <v>432</v>
      </c>
      <c r="B35" s="17" t="n">
        <v>6406</v>
      </c>
      <c r="C35" s="18">
        <f>(443.0/B35*100)</f>
        <v/>
      </c>
      <c r="D35" s="19" t="n">
        <v>5963</v>
      </c>
      <c r="E35" s="18" t="n">
        <v>521.54923376</v>
      </c>
      <c r="F35" s="20" t="n">
        <v>1.76492294</v>
      </c>
      <c r="G35" s="18" t="n">
        <v>500.64797434</v>
      </c>
      <c r="H35" s="20" t="n">
        <v>2.50418981</v>
      </c>
      <c r="I35" s="18" t="s">
        <v>404</v>
      </c>
      <c r="J35" s="20" t="s">
        <v>404</v>
      </c>
      <c r="K35" s="18" t="s">
        <v>404</v>
      </c>
      <c r="L35" s="20" t="s">
        <v>404</v>
      </c>
      <c r="M35" s="18" t="s">
        <v>404</v>
      </c>
      <c r="N35" s="20" t="s">
        <v>404</v>
      </c>
      <c r="O35" s="18" t="s">
        <v>404</v>
      </c>
      <c r="P35" s="20" t="s">
        <v>404</v>
      </c>
      <c r="Q35" s="18" t="n">
        <v>485.96174637</v>
      </c>
      <c r="R35" s="20" t="n">
        <v>7.01990848</v>
      </c>
    </row>
    <row r="36" spans="1:18">
      <c r="A36" s="15" t="s">
        <v>433</v>
      </c>
      <c r="B36" s="17" t="n">
        <v>6736</v>
      </c>
      <c r="C36" s="18">
        <f>(10.0/B36*100)</f>
        <v/>
      </c>
      <c r="D36" s="19" t="n">
        <v>6726</v>
      </c>
      <c r="E36" s="18" t="n">
        <v>498.39726892</v>
      </c>
      <c r="F36" s="20" t="n">
        <v>3.30680559</v>
      </c>
      <c r="G36" s="18" t="n">
        <v>487.47514386</v>
      </c>
      <c r="H36" s="20" t="n">
        <v>3.49733428</v>
      </c>
      <c r="I36" s="18" t="s">
        <v>404</v>
      </c>
      <c r="J36" s="20" t="s">
        <v>404</v>
      </c>
      <c r="K36" s="18" t="s">
        <v>404</v>
      </c>
      <c r="L36" s="20" t="s">
        <v>404</v>
      </c>
      <c r="M36" s="18" t="s">
        <v>404</v>
      </c>
      <c r="N36" s="20" t="s">
        <v>404</v>
      </c>
      <c r="O36" s="18" t="s">
        <v>404</v>
      </c>
      <c r="P36" s="20" t="s">
        <v>404</v>
      </c>
      <c r="Q36" s="18" t="n">
        <v>498.7283131</v>
      </c>
      <c r="R36" s="20" t="n">
        <v>8.388495750000001</v>
      </c>
    </row>
    <row r="37" spans="1:18">
      <c r="A37" s="15" t="s">
        <v>434</v>
      </c>
      <c r="B37" s="17" t="n">
        <v>5458</v>
      </c>
      <c r="C37" s="18">
        <f>(0.0/B37*100)</f>
        <v/>
      </c>
      <c r="D37" s="19" t="n">
        <v>5458</v>
      </c>
      <c r="E37" s="18" t="n">
        <v>496.82524944</v>
      </c>
      <c r="F37" s="20" t="n">
        <v>4.68168118</v>
      </c>
      <c r="G37" s="18" t="n">
        <v>488.37995915</v>
      </c>
      <c r="H37" s="20" t="n">
        <v>5.03263141</v>
      </c>
      <c r="I37" s="18" t="s">
        <v>404</v>
      </c>
      <c r="J37" s="20" t="s">
        <v>404</v>
      </c>
      <c r="K37" s="18" t="s">
        <v>404</v>
      </c>
      <c r="L37" s="20" t="s">
        <v>404</v>
      </c>
      <c r="M37" s="18" t="s">
        <v>404</v>
      </c>
      <c r="N37" s="20" t="s">
        <v>404</v>
      </c>
      <c r="O37" s="18" t="s">
        <v>404</v>
      </c>
      <c r="P37" s="20" t="s">
        <v>404</v>
      </c>
      <c r="Q37" s="18" t="n">
        <v>521.30601458</v>
      </c>
      <c r="R37" s="20" t="n">
        <v>28.5287682</v>
      </c>
    </row>
    <row r="38" spans="1:18">
      <c r="A38" s="15" t="s">
        <v>435</v>
      </c>
      <c r="B38" s="17" t="n">
        <v>5860</v>
      </c>
      <c r="C38" s="18">
        <f>(268.0/B38*100)</f>
        <v/>
      </c>
      <c r="D38" s="19" t="n">
        <v>5592</v>
      </c>
      <c r="E38" s="18" t="n">
        <v>519.00256239</v>
      </c>
      <c r="F38" s="20" t="n">
        <v>5.29600321</v>
      </c>
      <c r="G38" s="18" t="n">
        <v>489.4649383</v>
      </c>
      <c r="H38" s="20" t="n">
        <v>5.01295217</v>
      </c>
      <c r="I38" s="18" t="s">
        <v>404</v>
      </c>
      <c r="J38" s="20" t="s">
        <v>404</v>
      </c>
      <c r="K38" s="18" t="s">
        <v>404</v>
      </c>
      <c r="L38" s="20" t="s">
        <v>404</v>
      </c>
      <c r="M38" s="18" t="s">
        <v>404</v>
      </c>
      <c r="N38" s="20" t="s">
        <v>404</v>
      </c>
      <c r="O38" s="18" t="s">
        <v>404</v>
      </c>
      <c r="P38" s="20" t="s">
        <v>404</v>
      </c>
      <c r="Q38" s="18" t="n">
        <v>479.6391502</v>
      </c>
      <c r="R38" s="20" t="n">
        <v>26.88446919</v>
      </c>
    </row>
    <row r="39" spans="1:18">
      <c r="A39" s="15" t="s">
        <v>436</v>
      </c>
      <c r="B39" s="17" t="n">
        <v>5895</v>
      </c>
      <c r="C39" s="18">
        <f>(0.0/B39*100)</f>
        <v/>
      </c>
      <c r="D39" s="19" t="n">
        <v>5895</v>
      </c>
      <c r="E39" s="18" t="n">
        <v>430.53390828</v>
      </c>
      <c r="F39" s="20" t="n">
        <v>5.42913353</v>
      </c>
      <c r="G39" s="18" t="n">
        <v>419.94458808</v>
      </c>
      <c r="H39" s="20" t="n">
        <v>7.70487712</v>
      </c>
      <c r="I39" s="18" t="s">
        <v>404</v>
      </c>
      <c r="J39" s="20" t="s">
        <v>404</v>
      </c>
      <c r="K39" s="18" t="s">
        <v>404</v>
      </c>
      <c r="L39" s="20" t="s">
        <v>404</v>
      </c>
      <c r="M39" s="18" t="s">
        <v>404</v>
      </c>
      <c r="N39" s="20" t="s">
        <v>404</v>
      </c>
      <c r="O39" s="18" t="s">
        <v>404</v>
      </c>
      <c r="P39" s="20" t="s">
        <v>404</v>
      </c>
      <c r="Q39" s="18" t="n">
        <v>431.92479752</v>
      </c>
      <c r="R39" s="20" t="n">
        <v>25.18649914</v>
      </c>
    </row>
    <row r="40" spans="1:18">
      <c r="A40" s="15" t="s">
        <v>437</v>
      </c>
      <c r="B40" s="17" t="n">
        <v>14157</v>
      </c>
      <c r="C40" s="18">
        <f>(2602.0/B40*100)</f>
        <v/>
      </c>
      <c r="D40" s="19" t="n">
        <v>11555</v>
      </c>
      <c r="E40" s="18" t="n">
        <v>513.08768832</v>
      </c>
      <c r="F40" s="20" t="n">
        <v>3.43866169</v>
      </c>
      <c r="G40" s="18" t="n">
        <v>489.78689541</v>
      </c>
      <c r="H40" s="20" t="n">
        <v>8.12353396</v>
      </c>
      <c r="I40" s="18" t="s">
        <v>404</v>
      </c>
      <c r="J40" s="20" t="s">
        <v>404</v>
      </c>
      <c r="K40" s="18" t="s">
        <v>404</v>
      </c>
      <c r="L40" s="20" t="s">
        <v>404</v>
      </c>
      <c r="M40" s="18" t="s">
        <v>404</v>
      </c>
      <c r="N40" s="20" t="s">
        <v>404</v>
      </c>
      <c r="O40" s="18" t="s">
        <v>404</v>
      </c>
      <c r="P40" s="20" t="s">
        <v>404</v>
      </c>
      <c r="Q40" s="18" t="n">
        <v>516.1189604899999</v>
      </c>
      <c r="R40" s="20" t="n">
        <v>13.89210859</v>
      </c>
    </row>
    <row r="41" spans="1:18">
      <c r="A41" s="15" t="s">
        <v>438</v>
      </c>
      <c r="B41" s="17" t="n">
        <v>5712</v>
      </c>
      <c r="C41" s="18">
        <f>(70.0/B41*100)</f>
        <v/>
      </c>
      <c r="D41" s="19" t="n">
        <v>5642</v>
      </c>
      <c r="E41" s="18" t="n">
        <v>502.45804617</v>
      </c>
      <c r="F41" s="20" t="n">
        <v>3.11860408</v>
      </c>
      <c r="G41" s="18" t="n">
        <v>469.08560123</v>
      </c>
      <c r="H41" s="20" t="n">
        <v>13.56676255</v>
      </c>
      <c r="I41" s="18" t="s">
        <v>404</v>
      </c>
      <c r="J41" s="20" t="s">
        <v>404</v>
      </c>
      <c r="K41" s="18" t="s">
        <v>404</v>
      </c>
      <c r="L41" s="20" t="s">
        <v>404</v>
      </c>
      <c r="M41" s="18" t="s">
        <v>404</v>
      </c>
      <c r="N41" s="20" t="s">
        <v>404</v>
      </c>
      <c r="O41" s="18" t="s">
        <v>404</v>
      </c>
      <c r="P41" s="20" t="s">
        <v>404</v>
      </c>
      <c r="Q41" s="18" t="n">
        <v>464.01005352</v>
      </c>
      <c r="R41" s="20" t="n">
        <v>35.35011071</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429.63167864</v>
      </c>
      <c r="F44" s="20" t="n">
        <v>4.2238444</v>
      </c>
      <c r="G44" s="18" t="n">
        <v>424.78709966</v>
      </c>
      <c r="H44" s="20" t="n">
        <v>4.92309949</v>
      </c>
      <c r="I44" s="18" t="s">
        <v>404</v>
      </c>
      <c r="J44" s="20" t="s">
        <v>404</v>
      </c>
      <c r="K44" s="18" t="s">
        <v>404</v>
      </c>
      <c r="L44" s="20" t="s">
        <v>404</v>
      </c>
      <c r="M44" s="18" t="s">
        <v>404</v>
      </c>
      <c r="N44" s="20" t="s">
        <v>404</v>
      </c>
      <c r="O44" s="18" t="s">
        <v>404</v>
      </c>
      <c r="P44" s="20" t="s">
        <v>404</v>
      </c>
      <c r="Q44" s="18" t="n">
        <v>415.9768611</v>
      </c>
      <c r="R44" s="20" t="n">
        <v>15.367619</v>
      </c>
    </row>
    <row r="45" spans="1:18">
      <c r="A45" s="15" t="s">
        <v>442</v>
      </c>
      <c r="B45" s="17" t="n">
        <v>5519</v>
      </c>
      <c r="C45" s="18">
        <f>(0.0/B45*100)</f>
        <v/>
      </c>
      <c r="D45" s="19" t="n">
        <v>5519</v>
      </c>
      <c r="E45" s="18" t="n">
        <v>381.6955271</v>
      </c>
      <c r="F45" s="20" t="n">
        <v>4.30355399</v>
      </c>
      <c r="G45" s="18" t="n">
        <v>370.50724094</v>
      </c>
      <c r="H45" s="20" t="n">
        <v>5.31362381</v>
      </c>
      <c r="I45" s="18" t="s">
        <v>404</v>
      </c>
      <c r="J45" s="20" t="s">
        <v>404</v>
      </c>
      <c r="K45" s="18" t="s">
        <v>404</v>
      </c>
      <c r="L45" s="20" t="s">
        <v>404</v>
      </c>
      <c r="M45" s="18" t="s">
        <v>404</v>
      </c>
      <c r="N45" s="20" t="s">
        <v>404</v>
      </c>
      <c r="O45" s="18" t="s">
        <v>404</v>
      </c>
      <c r="P45" s="20" t="s">
        <v>404</v>
      </c>
      <c r="Q45" s="18" t="n">
        <v>360.00468481</v>
      </c>
      <c r="R45" s="20" t="n">
        <v>9.9997998</v>
      </c>
    </row>
    <row r="46" spans="1:18">
      <c r="A46" s="15" t="s">
        <v>443</v>
      </c>
      <c r="B46" s="17" t="n">
        <v>23141</v>
      </c>
      <c r="C46" s="18">
        <f>(4196.0/B46*100)</f>
        <v/>
      </c>
      <c r="D46" s="19" t="n">
        <v>18945</v>
      </c>
      <c r="E46" s="18" t="n">
        <v>415.88109111</v>
      </c>
      <c r="F46" s="20" t="n">
        <v>4.00940166</v>
      </c>
      <c r="G46" s="18" t="n">
        <v>405.91828479</v>
      </c>
      <c r="H46" s="20" t="n">
        <v>4.14762406</v>
      </c>
      <c r="I46" s="18" t="s">
        <v>404</v>
      </c>
      <c r="J46" s="20" t="s">
        <v>404</v>
      </c>
      <c r="K46" s="18" t="s">
        <v>404</v>
      </c>
      <c r="L46" s="20" t="s">
        <v>404</v>
      </c>
      <c r="M46" s="18" t="s">
        <v>404</v>
      </c>
      <c r="N46" s="20" t="s">
        <v>404</v>
      </c>
      <c r="O46" s="18" t="s">
        <v>404</v>
      </c>
      <c r="P46" s="20" t="s">
        <v>404</v>
      </c>
      <c r="Q46" s="18" t="n">
        <v>358.43554468</v>
      </c>
      <c r="R46" s="20" t="n">
        <v>5.53103562</v>
      </c>
    </row>
    <row r="47" spans="1:18">
      <c r="A47" s="15" t="s">
        <v>444</v>
      </c>
      <c r="B47" s="17" t="n">
        <v>5928</v>
      </c>
      <c r="C47" s="18">
        <f>(0.0/B47*100)</f>
        <v/>
      </c>
      <c r="D47" s="19" t="n">
        <v>5928</v>
      </c>
      <c r="E47" s="18" t="n">
        <v>478.1925594</v>
      </c>
      <c r="F47" s="20" t="n">
        <v>7.91503493</v>
      </c>
      <c r="G47" s="18" t="n">
        <v>424.05079673</v>
      </c>
      <c r="H47" s="20" t="n">
        <v>6.52487872</v>
      </c>
      <c r="I47" s="18" t="s">
        <v>404</v>
      </c>
      <c r="J47" s="20" t="s">
        <v>404</v>
      </c>
      <c r="K47" s="18" t="s">
        <v>404</v>
      </c>
      <c r="L47" s="20" t="s">
        <v>404</v>
      </c>
      <c r="M47" s="18" t="s">
        <v>404</v>
      </c>
      <c r="N47" s="20" t="s">
        <v>404</v>
      </c>
      <c r="O47" s="18" t="s">
        <v>404</v>
      </c>
      <c r="P47" s="20" t="s">
        <v>404</v>
      </c>
      <c r="Q47" s="18" t="n">
        <v>429.07159083</v>
      </c>
      <c r="R47" s="20" t="n">
        <v>26.73379406</v>
      </c>
    </row>
    <row r="48" spans="1:18">
      <c r="A48" s="15" t="s">
        <v>445</v>
      </c>
      <c r="B48" s="17" t="n">
        <v>9841</v>
      </c>
      <c r="C48" s="18">
        <f>(0.0/B48*100)</f>
        <v/>
      </c>
      <c r="D48" s="19" t="n">
        <v>9841</v>
      </c>
      <c r="E48" s="18" t="n">
        <v>543.61307139</v>
      </c>
      <c r="F48" s="20" t="n">
        <v>8.85386484</v>
      </c>
      <c r="G48" s="18" t="n">
        <v>487.59111702</v>
      </c>
      <c r="H48" s="20" t="n">
        <v>6.13569027</v>
      </c>
      <c r="I48" s="18" t="s">
        <v>404</v>
      </c>
      <c r="J48" s="20" t="s">
        <v>404</v>
      </c>
      <c r="K48" s="18" t="s">
        <v>404</v>
      </c>
      <c r="L48" s="20" t="s">
        <v>404</v>
      </c>
      <c r="M48" s="18" t="s">
        <v>404</v>
      </c>
      <c r="N48" s="20" t="s">
        <v>404</v>
      </c>
      <c r="O48" s="18" t="s">
        <v>404</v>
      </c>
      <c r="P48" s="20" t="s">
        <v>404</v>
      </c>
      <c r="Q48" s="18" t="n">
        <v>522.22080949</v>
      </c>
      <c r="R48" s="20" t="n">
        <v>25.33753807</v>
      </c>
    </row>
    <row r="49" spans="1:18">
      <c r="A49" s="15" t="s">
        <v>446</v>
      </c>
      <c r="B49" s="17" t="n">
        <v>6349</v>
      </c>
      <c r="C49" s="18">
        <f>(52.0/B49*100)</f>
        <v/>
      </c>
      <c r="D49" s="19" t="n">
        <v>6297</v>
      </c>
      <c r="E49" s="18" t="n">
        <v>435.58677879</v>
      </c>
      <c r="F49" s="20" t="n">
        <v>5.15950418</v>
      </c>
      <c r="G49" s="18" t="n">
        <v>431.3183045</v>
      </c>
      <c r="H49" s="20" t="n">
        <v>3.69677731</v>
      </c>
      <c r="I49" s="18" t="s">
        <v>404</v>
      </c>
      <c r="J49" s="20" t="s">
        <v>404</v>
      </c>
      <c r="K49" s="18" t="s">
        <v>404</v>
      </c>
      <c r="L49" s="20" t="s">
        <v>404</v>
      </c>
      <c r="M49" s="18" t="s">
        <v>404</v>
      </c>
      <c r="N49" s="20" t="s">
        <v>404</v>
      </c>
      <c r="O49" s="18" t="s">
        <v>404</v>
      </c>
      <c r="P49" s="20" t="s">
        <v>404</v>
      </c>
      <c r="Q49" s="18" t="n">
        <v>414.72333265</v>
      </c>
      <c r="R49" s="20" t="n">
        <v>14.90597521</v>
      </c>
    </row>
    <row r="50" spans="1:18">
      <c r="A50" s="15" t="s">
        <v>447</v>
      </c>
      <c r="B50" s="17" t="n">
        <v>11795</v>
      </c>
      <c r="C50" s="18">
        <f>(1031.0/B50*100)</f>
        <v/>
      </c>
      <c r="D50" s="19" t="n">
        <v>10764</v>
      </c>
      <c r="E50" s="18" t="n">
        <v>427.67657215</v>
      </c>
      <c r="F50" s="20" t="n">
        <v>4.98722552</v>
      </c>
      <c r="G50" s="18" t="n">
        <v>410.17400997</v>
      </c>
      <c r="H50" s="20" t="n">
        <v>3.68762692</v>
      </c>
      <c r="I50" s="18" t="s">
        <v>404</v>
      </c>
      <c r="J50" s="20" t="s">
        <v>404</v>
      </c>
      <c r="K50" s="18" t="s">
        <v>404</v>
      </c>
      <c r="L50" s="20" t="s">
        <v>404</v>
      </c>
      <c r="M50" s="18" t="s">
        <v>404</v>
      </c>
      <c r="N50" s="20" t="s">
        <v>404</v>
      </c>
      <c r="O50" s="18" t="s">
        <v>404</v>
      </c>
      <c r="P50" s="20" t="s">
        <v>404</v>
      </c>
      <c r="Q50" s="18" t="n">
        <v>419.64544048</v>
      </c>
      <c r="R50" s="20" t="n">
        <v>10.0047488</v>
      </c>
    </row>
    <row r="51" spans="1:18">
      <c r="A51" s="15" t="s">
        <v>448</v>
      </c>
      <c r="B51" s="17" t="n">
        <v>6866</v>
      </c>
      <c r="C51" s="18">
        <f>(0.0/B51*100)</f>
        <v/>
      </c>
      <c r="D51" s="19" t="n">
        <v>6866</v>
      </c>
      <c r="E51" s="18" t="n">
        <v>423.15233358</v>
      </c>
      <c r="F51" s="20" t="n">
        <v>3.08713158</v>
      </c>
      <c r="G51" s="18" t="n">
        <v>416.92711307</v>
      </c>
      <c r="H51" s="20" t="n">
        <v>4.27836482</v>
      </c>
      <c r="I51" s="18" t="s">
        <v>404</v>
      </c>
      <c r="J51" s="20" t="s">
        <v>404</v>
      </c>
      <c r="K51" s="18" t="s">
        <v>404</v>
      </c>
      <c r="L51" s="20" t="s">
        <v>404</v>
      </c>
      <c r="M51" s="18" t="s">
        <v>404</v>
      </c>
      <c r="N51" s="20" t="s">
        <v>404</v>
      </c>
      <c r="O51" s="18" t="s">
        <v>404</v>
      </c>
      <c r="P51" s="20" t="s">
        <v>404</v>
      </c>
      <c r="Q51" s="18" t="n">
        <v>391.38172342</v>
      </c>
      <c r="R51" s="20" t="n">
        <v>11.00727345</v>
      </c>
    </row>
    <row r="52" spans="1:18">
      <c r="A52" s="15" t="s">
        <v>449</v>
      </c>
      <c r="B52" s="17" t="n">
        <v>5809</v>
      </c>
      <c r="C52" s="18">
        <f>(0.0/B52*100)</f>
        <v/>
      </c>
      <c r="D52" s="19" t="n">
        <v>5809</v>
      </c>
      <c r="E52" s="18" t="n">
        <v>489.59597528</v>
      </c>
      <c r="F52" s="20" t="n">
        <v>4.6459752</v>
      </c>
      <c r="G52" s="18" t="n">
        <v>456.46234799</v>
      </c>
      <c r="H52" s="20" t="n">
        <v>5.30028122</v>
      </c>
      <c r="I52" s="18" t="s">
        <v>404</v>
      </c>
      <c r="J52" s="20" t="s">
        <v>404</v>
      </c>
      <c r="K52" s="18" t="s">
        <v>404</v>
      </c>
      <c r="L52" s="20" t="s">
        <v>404</v>
      </c>
      <c r="M52" s="18" t="s">
        <v>404</v>
      </c>
      <c r="N52" s="20" t="s">
        <v>404</v>
      </c>
      <c r="O52" s="18" t="s">
        <v>404</v>
      </c>
      <c r="P52" s="20" t="s">
        <v>404</v>
      </c>
      <c r="Q52" s="18" t="n">
        <v>473.08210917</v>
      </c>
      <c r="R52" s="20" t="n">
        <v>16.52935875</v>
      </c>
    </row>
    <row r="53" spans="1:18">
      <c r="A53" s="15" t="s">
        <v>450</v>
      </c>
      <c r="B53" s="17" t="n">
        <v>5571</v>
      </c>
      <c r="C53" s="18">
        <f>(0.0/B53*100)</f>
        <v/>
      </c>
      <c r="D53" s="19" t="n">
        <v>5571</v>
      </c>
      <c r="E53" s="18" t="n">
        <v>437.97907672</v>
      </c>
      <c r="F53" s="20" t="n">
        <v>1.40423794</v>
      </c>
      <c r="G53" s="18" t="n">
        <v>407.77451749</v>
      </c>
      <c r="H53" s="20" t="n">
        <v>3.18754044</v>
      </c>
      <c r="I53" s="18" t="s">
        <v>404</v>
      </c>
      <c r="J53" s="20" t="s">
        <v>404</v>
      </c>
      <c r="K53" s="18" t="s">
        <v>404</v>
      </c>
      <c r="L53" s="20" t="s">
        <v>404</v>
      </c>
      <c r="M53" s="18" t="s">
        <v>404</v>
      </c>
      <c r="N53" s="20" t="s">
        <v>404</v>
      </c>
      <c r="O53" s="18" t="s">
        <v>404</v>
      </c>
      <c r="P53" s="20" t="s">
        <v>404</v>
      </c>
      <c r="Q53" s="18" t="n">
        <v>354.25738396</v>
      </c>
      <c r="R53" s="20" t="n">
        <v>6.9031349</v>
      </c>
    </row>
    <row r="54" spans="1:18">
      <c r="A54" s="15" t="s">
        <v>451</v>
      </c>
      <c r="B54" s="17" t="n">
        <v>4740</v>
      </c>
      <c r="C54" s="18">
        <f>(199.0/B54*100)</f>
        <v/>
      </c>
      <c r="D54" s="19" t="n">
        <v>4541</v>
      </c>
      <c r="E54" s="18" t="n">
        <v>345.07597927</v>
      </c>
      <c r="F54" s="20" t="n">
        <v>4.43469645</v>
      </c>
      <c r="G54" s="18" t="n">
        <v>326.57529733</v>
      </c>
      <c r="H54" s="20" t="n">
        <v>5.74555963</v>
      </c>
      <c r="I54" s="18" t="s">
        <v>404</v>
      </c>
      <c r="J54" s="20" t="s">
        <v>404</v>
      </c>
      <c r="K54" s="18" t="s">
        <v>404</v>
      </c>
      <c r="L54" s="20" t="s">
        <v>404</v>
      </c>
      <c r="M54" s="18" t="s">
        <v>404</v>
      </c>
      <c r="N54" s="20" t="s">
        <v>404</v>
      </c>
      <c r="O54" s="18" t="s">
        <v>404</v>
      </c>
      <c r="P54" s="20" t="s">
        <v>404</v>
      </c>
      <c r="Q54" s="18" t="n">
        <v>300.26157512</v>
      </c>
      <c r="R54" s="20" t="n">
        <v>4.91736637</v>
      </c>
    </row>
    <row r="55" spans="1:18">
      <c r="A55" s="15" t="s">
        <v>452</v>
      </c>
      <c r="B55" s="17" t="n">
        <v>5316</v>
      </c>
      <c r="C55" s="18">
        <f>(43.0/B55*100)</f>
        <v/>
      </c>
      <c r="D55" s="19" t="n">
        <v>5273</v>
      </c>
      <c r="E55" s="18" t="n">
        <v>415.0138873</v>
      </c>
      <c r="F55" s="20" t="n">
        <v>3.49740914</v>
      </c>
      <c r="G55" s="18" t="n">
        <v>409.05087024</v>
      </c>
      <c r="H55" s="20" t="n">
        <v>4.07949954</v>
      </c>
      <c r="I55" s="18" t="s">
        <v>404</v>
      </c>
      <c r="J55" s="20" t="s">
        <v>404</v>
      </c>
      <c r="K55" s="18" t="s">
        <v>404</v>
      </c>
      <c r="L55" s="20" t="s">
        <v>404</v>
      </c>
      <c r="M55" s="18" t="s">
        <v>404</v>
      </c>
      <c r="N55" s="20" t="s">
        <v>404</v>
      </c>
      <c r="O55" s="18" t="n">
        <v>332.18791143</v>
      </c>
      <c r="P55" s="20" t="n">
        <v>16.16282254</v>
      </c>
      <c r="Q55" s="18" t="n">
        <v>399.87586782</v>
      </c>
      <c r="R55" s="20" t="n">
        <v>15.00603108</v>
      </c>
    </row>
    <row r="56" spans="1:18">
      <c r="A56" s="15" t="s">
        <v>453</v>
      </c>
      <c r="B56" s="17" t="n">
        <v>5359</v>
      </c>
      <c r="C56" s="18">
        <f>(0.0/B56*100)</f>
        <v/>
      </c>
      <c r="D56" s="19" t="n">
        <v>5359</v>
      </c>
      <c r="E56" s="18" t="n">
        <v>525.86702187</v>
      </c>
      <c r="F56" s="20" t="n">
        <v>3.38581869</v>
      </c>
      <c r="G56" s="18" t="n">
        <v>512.5148643700001</v>
      </c>
      <c r="H56" s="20" t="n">
        <v>9.704528590000001</v>
      </c>
      <c r="I56" s="18" t="s">
        <v>404</v>
      </c>
      <c r="J56" s="20" t="s">
        <v>404</v>
      </c>
      <c r="K56" s="18" t="s">
        <v>404</v>
      </c>
      <c r="L56" s="20" t="s">
        <v>404</v>
      </c>
      <c r="M56" s="18" t="s">
        <v>404</v>
      </c>
      <c r="N56" s="20" t="s">
        <v>404</v>
      </c>
      <c r="O56" s="18" t="s">
        <v>404</v>
      </c>
      <c r="P56" s="20" t="s">
        <v>404</v>
      </c>
      <c r="Q56" s="18" t="n">
        <v>522.69954846</v>
      </c>
      <c r="R56" s="20" t="n">
        <v>15.02645901</v>
      </c>
    </row>
    <row r="57" spans="1:18">
      <c r="A57" s="15" t="s">
        <v>454</v>
      </c>
      <c r="B57" s="17" t="n">
        <v>6513</v>
      </c>
      <c r="C57" s="18">
        <f>(0.0/B57*100)</f>
        <v/>
      </c>
      <c r="D57" s="19" t="n">
        <v>6513</v>
      </c>
      <c r="E57" s="18" t="n">
        <v>425.17110793</v>
      </c>
      <c r="F57" s="20" t="n">
        <v>5.07232085</v>
      </c>
      <c r="G57" s="18" t="n">
        <v>390.28756196</v>
      </c>
      <c r="H57" s="20" t="n">
        <v>3.57779145</v>
      </c>
      <c r="I57" s="18" t="s">
        <v>404</v>
      </c>
      <c r="J57" s="20" t="s">
        <v>404</v>
      </c>
      <c r="K57" s="18" t="s">
        <v>404</v>
      </c>
      <c r="L57" s="20" t="s">
        <v>404</v>
      </c>
      <c r="M57" s="18" t="s">
        <v>404</v>
      </c>
      <c r="N57" s="20" t="s">
        <v>404</v>
      </c>
      <c r="O57" s="18" t="s">
        <v>404</v>
      </c>
      <c r="P57" s="20" t="s">
        <v>404</v>
      </c>
      <c r="Q57" s="18" t="n">
        <v>403.87477003</v>
      </c>
      <c r="R57" s="20" t="n">
        <v>8.889108930000001</v>
      </c>
    </row>
    <row r="58" spans="1:18">
      <c r="A58" s="15" t="s">
        <v>455</v>
      </c>
      <c r="B58" s="17" t="n">
        <v>7267</v>
      </c>
      <c r="C58" s="18">
        <f>(0.0/B58*100)</f>
        <v/>
      </c>
      <c r="D58" s="19" t="n">
        <v>7267</v>
      </c>
      <c r="E58" s="18" t="n">
        <v>420.56403833</v>
      </c>
      <c r="F58" s="20" t="n">
        <v>3.94676935</v>
      </c>
      <c r="G58" s="18" t="n">
        <v>396.1061685</v>
      </c>
      <c r="H58" s="20" t="n">
        <v>4.78790339</v>
      </c>
      <c r="I58" s="18" t="s">
        <v>404</v>
      </c>
      <c r="J58" s="20" t="s">
        <v>404</v>
      </c>
      <c r="K58" s="18" t="s">
        <v>404</v>
      </c>
      <c r="L58" s="20" t="s">
        <v>404</v>
      </c>
      <c r="M58" s="18" t="s">
        <v>404</v>
      </c>
      <c r="N58" s="20" t="s">
        <v>404</v>
      </c>
      <c r="O58" s="18" t="n">
        <v>371.36116042</v>
      </c>
      <c r="P58" s="20" t="n">
        <v>6.93749747</v>
      </c>
      <c r="Q58" s="18" t="n">
        <v>398.37577276</v>
      </c>
      <c r="R58" s="20" t="n">
        <v>11.23129169</v>
      </c>
    </row>
    <row r="59" spans="1:18">
      <c r="A59" s="15" t="s">
        <v>456</v>
      </c>
      <c r="B59" s="17" t="n">
        <v>4826</v>
      </c>
      <c r="C59" s="18">
        <f>(0.0/B59*100)</f>
        <v/>
      </c>
      <c r="D59" s="19" t="n">
        <v>4826</v>
      </c>
      <c r="E59" s="18" t="n">
        <v>389.78217632</v>
      </c>
      <c r="F59" s="20" t="n">
        <v>2.4851029</v>
      </c>
      <c r="G59" s="18" t="n">
        <v>368.05908106</v>
      </c>
      <c r="H59" s="20" t="n">
        <v>2.08930095</v>
      </c>
      <c r="I59" s="18" t="s">
        <v>404</v>
      </c>
      <c r="J59" s="20" t="s">
        <v>404</v>
      </c>
      <c r="K59" s="18" t="s">
        <v>404</v>
      </c>
      <c r="L59" s="20" t="s">
        <v>404</v>
      </c>
      <c r="M59" s="18" t="s">
        <v>404</v>
      </c>
      <c r="N59" s="20" t="s">
        <v>404</v>
      </c>
      <c r="O59" s="18" t="s">
        <v>404</v>
      </c>
      <c r="P59" s="20" t="s">
        <v>404</v>
      </c>
      <c r="Q59" s="18" t="n">
        <v>372.85233785</v>
      </c>
      <c r="R59" s="20" t="n">
        <v>5.11261809</v>
      </c>
    </row>
    <row r="60" spans="1:18">
      <c r="A60" s="15" t="s">
        <v>457</v>
      </c>
      <c r="B60" s="17" t="n">
        <v>4546</v>
      </c>
      <c r="C60" s="18">
        <f>(0.0/B60*100)</f>
        <v/>
      </c>
      <c r="D60" s="19" t="n">
        <v>4546</v>
      </c>
      <c r="E60" s="18" t="n">
        <v>415.07391083</v>
      </c>
      <c r="F60" s="20" t="n">
        <v>6.94519083</v>
      </c>
      <c r="G60" s="18" t="n">
        <v>380.98314822</v>
      </c>
      <c r="H60" s="20" t="n">
        <v>5.99793257</v>
      </c>
      <c r="I60" s="18" t="s">
        <v>404</v>
      </c>
      <c r="J60" s="20" t="s">
        <v>404</v>
      </c>
      <c r="K60" s="18" t="s">
        <v>404</v>
      </c>
      <c r="L60" s="20" t="s">
        <v>404</v>
      </c>
      <c r="M60" s="18" t="s">
        <v>404</v>
      </c>
      <c r="N60" s="20" t="s">
        <v>404</v>
      </c>
      <c r="O60" s="18" t="s">
        <v>404</v>
      </c>
      <c r="P60" s="20" t="s">
        <v>404</v>
      </c>
      <c r="Q60" s="18" t="n">
        <v>347.48186982</v>
      </c>
      <c r="R60" s="20" t="n">
        <v>8.431894399999999</v>
      </c>
    </row>
    <row r="61" spans="1:18">
      <c r="A61" s="15" t="s">
        <v>458</v>
      </c>
      <c r="B61" s="17" t="n">
        <v>6525</v>
      </c>
      <c r="C61" s="18">
        <f>(0.0/B61*100)</f>
        <v/>
      </c>
      <c r="D61" s="19" t="n">
        <v>6525</v>
      </c>
      <c r="E61" s="18" t="n">
        <v>491.65284101</v>
      </c>
      <c r="F61" s="20" t="n">
        <v>3.84680276</v>
      </c>
      <c r="G61" s="18" t="n">
        <v>455.02379561</v>
      </c>
      <c r="H61" s="20" t="n">
        <v>3.71457234</v>
      </c>
      <c r="I61" s="18" t="s">
        <v>404</v>
      </c>
      <c r="J61" s="20" t="s">
        <v>404</v>
      </c>
      <c r="K61" s="18" t="s">
        <v>404</v>
      </c>
      <c r="L61" s="20" t="s">
        <v>404</v>
      </c>
      <c r="M61" s="18" t="s">
        <v>404</v>
      </c>
      <c r="N61" s="20" t="s">
        <v>404</v>
      </c>
      <c r="O61" s="18" t="s">
        <v>404</v>
      </c>
      <c r="P61" s="20" t="s">
        <v>404</v>
      </c>
      <c r="Q61" s="18" t="n">
        <v>467.38401834</v>
      </c>
      <c r="R61" s="20" t="n">
        <v>15.05362719</v>
      </c>
    </row>
    <row r="62" spans="1:18">
      <c r="A62" s="15" t="s">
        <v>459</v>
      </c>
      <c r="B62" s="17" t="n">
        <v>4476</v>
      </c>
      <c r="C62" s="18">
        <f>(0.0/B62*100)</f>
        <v/>
      </c>
      <c r="D62" s="19" t="n">
        <v>4476</v>
      </c>
      <c r="E62" s="18" t="n">
        <v>527.6357559099999</v>
      </c>
      <c r="F62" s="20" t="n">
        <v>1.11940584</v>
      </c>
      <c r="G62" s="18" t="n">
        <v>545.86007611</v>
      </c>
      <c r="H62" s="20" t="n">
        <v>4.64200432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389.36493925</v>
      </c>
      <c r="F63" s="20" t="n">
        <v>1.47070654</v>
      </c>
      <c r="G63" s="18" t="n">
        <v>365.81541027</v>
      </c>
      <c r="H63" s="20" t="n">
        <v>2.49624549</v>
      </c>
      <c r="I63" s="18" t="s">
        <v>404</v>
      </c>
      <c r="J63" s="20" t="s">
        <v>404</v>
      </c>
      <c r="K63" s="18" t="s">
        <v>404</v>
      </c>
      <c r="L63" s="20" t="s">
        <v>404</v>
      </c>
      <c r="M63" s="18" t="s">
        <v>404</v>
      </c>
      <c r="N63" s="20" t="s">
        <v>404</v>
      </c>
      <c r="O63" s="18" t="s">
        <v>404</v>
      </c>
      <c r="P63" s="20" t="s">
        <v>404</v>
      </c>
      <c r="Q63" s="18" t="n">
        <v>396.52729943</v>
      </c>
      <c r="R63" s="20" t="n">
        <v>4.73573467</v>
      </c>
    </row>
    <row r="64" spans="1:18">
      <c r="A64" s="15" t="s">
        <v>461</v>
      </c>
      <c r="B64" s="17" t="n">
        <v>3634</v>
      </c>
      <c r="C64" s="18">
        <f>(27.0/B64*100)</f>
        <v/>
      </c>
      <c r="D64" s="19" t="n">
        <v>3607</v>
      </c>
      <c r="E64" s="18" t="n">
        <v>472.35757711</v>
      </c>
      <c r="F64" s="20" t="n">
        <v>1.9218226</v>
      </c>
      <c r="G64" s="18" t="n">
        <v>452.8802357</v>
      </c>
      <c r="H64" s="20" t="n">
        <v>3.859092</v>
      </c>
      <c r="I64" s="18" t="s">
        <v>404</v>
      </c>
      <c r="J64" s="20" t="s">
        <v>404</v>
      </c>
      <c r="K64" s="18" t="s">
        <v>404</v>
      </c>
      <c r="L64" s="20" t="s">
        <v>404</v>
      </c>
      <c r="M64" s="18" t="s">
        <v>404</v>
      </c>
      <c r="N64" s="20" t="s">
        <v>404</v>
      </c>
      <c r="O64" s="18" t="s">
        <v>404</v>
      </c>
      <c r="P64" s="20" t="s">
        <v>404</v>
      </c>
      <c r="Q64" s="18" t="n">
        <v>331.43831811</v>
      </c>
      <c r="R64" s="20" t="n">
        <v>9.461149239999999</v>
      </c>
    </row>
    <row r="65" spans="1:18">
      <c r="A65" s="15" t="s">
        <v>462</v>
      </c>
      <c r="B65" s="17" t="n">
        <v>5325</v>
      </c>
      <c r="C65" s="18">
        <f>(0.0/B65*100)</f>
        <v/>
      </c>
      <c r="D65" s="19" t="n">
        <v>5325</v>
      </c>
      <c r="E65" s="18" t="n">
        <v>429.53881716</v>
      </c>
      <c r="F65" s="20" t="n">
        <v>4.07898979</v>
      </c>
      <c r="G65" s="18" t="n">
        <v>424.67503982</v>
      </c>
      <c r="H65" s="20" t="n">
        <v>3.72142767</v>
      </c>
      <c r="I65" s="18" t="s">
        <v>404</v>
      </c>
      <c r="J65" s="20" t="s">
        <v>404</v>
      </c>
      <c r="K65" s="18" t="s">
        <v>404</v>
      </c>
      <c r="L65" s="20" t="s">
        <v>404</v>
      </c>
      <c r="M65" s="18" t="s">
        <v>404</v>
      </c>
      <c r="N65" s="20" t="s">
        <v>404</v>
      </c>
      <c r="O65" s="18" t="s">
        <v>404</v>
      </c>
      <c r="P65" s="20" t="s">
        <v>404</v>
      </c>
      <c r="Q65" s="18" t="n">
        <v>448.5460978</v>
      </c>
      <c r="R65" s="20" t="n">
        <v>13.49765289</v>
      </c>
    </row>
    <row r="66" spans="1:18">
      <c r="A66" s="15" t="s">
        <v>463</v>
      </c>
      <c r="B66" s="17" t="n">
        <v>5665</v>
      </c>
      <c r="C66" s="18">
        <f>(0.0/B66*100)</f>
        <v/>
      </c>
      <c r="D66" s="19" t="n">
        <v>5665</v>
      </c>
      <c r="E66" s="18" t="n">
        <v>415.60576052</v>
      </c>
      <c r="F66" s="20" t="n">
        <v>1.35203763</v>
      </c>
      <c r="G66" s="18" t="n">
        <v>395.27190916</v>
      </c>
      <c r="H66" s="20" t="n">
        <v>2.18793317</v>
      </c>
      <c r="I66" s="18" t="s">
        <v>404</v>
      </c>
      <c r="J66" s="20" t="s">
        <v>404</v>
      </c>
      <c r="K66" s="18" t="s">
        <v>404</v>
      </c>
      <c r="L66" s="20" t="s">
        <v>404</v>
      </c>
      <c r="M66" s="18" t="s">
        <v>404</v>
      </c>
      <c r="N66" s="20" t="s">
        <v>404</v>
      </c>
      <c r="O66" s="18" t="s">
        <v>404</v>
      </c>
      <c r="P66" s="20" t="s">
        <v>404</v>
      </c>
      <c r="Q66" s="18" t="n">
        <v>411.94392079</v>
      </c>
      <c r="R66" s="20" t="n">
        <v>4.78432638</v>
      </c>
    </row>
    <row r="67" spans="1:18">
      <c r="A67" s="15" t="s">
        <v>464</v>
      </c>
      <c r="B67" s="17" t="n">
        <v>6971</v>
      </c>
      <c r="C67" s="18">
        <f>(0.0/B67*100)</f>
        <v/>
      </c>
      <c r="D67" s="19" t="n">
        <v>6971</v>
      </c>
      <c r="E67" s="18" t="n">
        <v>407.75458945</v>
      </c>
      <c r="F67" s="20" t="n">
        <v>3.73406363</v>
      </c>
      <c r="G67" s="18" t="n">
        <v>381.27784307</v>
      </c>
      <c r="H67" s="20" t="n">
        <v>3.61094297</v>
      </c>
      <c r="I67" s="18" t="s">
        <v>404</v>
      </c>
      <c r="J67" s="20" t="s">
        <v>404</v>
      </c>
      <c r="K67" s="18" t="s">
        <v>404</v>
      </c>
      <c r="L67" s="20" t="s">
        <v>404</v>
      </c>
      <c r="M67" s="18" t="s">
        <v>404</v>
      </c>
      <c r="N67" s="20" t="s">
        <v>404</v>
      </c>
      <c r="O67" s="18" t="s">
        <v>404</v>
      </c>
      <c r="P67" s="20" t="s">
        <v>404</v>
      </c>
      <c r="Q67" s="18" t="n">
        <v>415.14369107</v>
      </c>
      <c r="R67" s="20" t="n">
        <v>14.2137592</v>
      </c>
    </row>
    <row r="68" spans="1:18">
      <c r="A68" s="15" t="s">
        <v>465</v>
      </c>
      <c r="B68" s="17" t="n">
        <v>12083</v>
      </c>
      <c r="C68" s="18">
        <f>(0.0/B68*100)</f>
        <v/>
      </c>
      <c r="D68" s="19" t="n">
        <v>12083</v>
      </c>
      <c r="E68" s="18" t="n">
        <v>426.29541026</v>
      </c>
      <c r="F68" s="20" t="n">
        <v>1.04074106</v>
      </c>
      <c r="G68" s="18" t="n">
        <v>392.46861922</v>
      </c>
      <c r="H68" s="20" t="n">
        <v>1.66779994</v>
      </c>
      <c r="I68" s="18" t="s">
        <v>404</v>
      </c>
      <c r="J68" s="20" t="s">
        <v>404</v>
      </c>
      <c r="K68" s="18" t="s">
        <v>404</v>
      </c>
      <c r="L68" s="20" t="s">
        <v>404</v>
      </c>
      <c r="M68" s="18" t="s">
        <v>404</v>
      </c>
      <c r="N68" s="20" t="s">
        <v>404</v>
      </c>
      <c r="O68" s="18" t="s">
        <v>404</v>
      </c>
      <c r="P68" s="20" t="s">
        <v>404</v>
      </c>
      <c r="Q68" s="18" t="n">
        <v>427.62643125</v>
      </c>
      <c r="R68" s="20" t="n">
        <v>9.603979929999999</v>
      </c>
    </row>
    <row r="69" spans="1:18">
      <c r="A69" s="15" t="s">
        <v>466</v>
      </c>
      <c r="B69" s="17" t="n">
        <v>4876</v>
      </c>
      <c r="C69" s="18">
        <f>(0.0/B69*100)</f>
        <v/>
      </c>
      <c r="D69" s="19" t="n">
        <v>4876</v>
      </c>
      <c r="E69" s="18" t="n">
        <v>441.60543458</v>
      </c>
      <c r="F69" s="20" t="n">
        <v>3.94854599</v>
      </c>
      <c r="G69" s="18" t="n">
        <v>418.69216064</v>
      </c>
      <c r="H69" s="20" t="n">
        <v>6.34025581</v>
      </c>
      <c r="I69" s="18" t="s">
        <v>404</v>
      </c>
      <c r="J69" s="20" t="s">
        <v>404</v>
      </c>
      <c r="K69" s="18" t="s">
        <v>404</v>
      </c>
      <c r="L69" s="20" t="s">
        <v>404</v>
      </c>
      <c r="M69" s="18" t="s">
        <v>404</v>
      </c>
      <c r="N69" s="20" t="s">
        <v>404</v>
      </c>
      <c r="O69" s="18" t="s">
        <v>404</v>
      </c>
      <c r="P69" s="20" t="s">
        <v>404</v>
      </c>
      <c r="Q69" s="18" t="n">
        <v>460.46854904</v>
      </c>
      <c r="R69" s="20" t="n">
        <v>67.99302191</v>
      </c>
    </row>
    <row r="70" spans="1:18">
      <c r="A70" s="15" t="s">
        <v>467</v>
      </c>
      <c r="B70" s="17" t="n">
        <v>6036</v>
      </c>
      <c r="C70" s="18">
        <f>(0.0/B70*100)</f>
        <v/>
      </c>
      <c r="D70" s="19" t="n">
        <v>6036</v>
      </c>
      <c r="E70" s="18" t="n">
        <v>490.65292598</v>
      </c>
      <c r="F70" s="20" t="n">
        <v>4.48810793</v>
      </c>
      <c r="G70" s="18" t="n">
        <v>485.09083121</v>
      </c>
      <c r="H70" s="20" t="n">
        <v>4.22521048</v>
      </c>
      <c r="I70" s="18" t="s">
        <v>404</v>
      </c>
      <c r="J70" s="20" t="s">
        <v>404</v>
      </c>
      <c r="K70" s="18" t="s">
        <v>404</v>
      </c>
      <c r="L70" s="20" t="s">
        <v>404</v>
      </c>
      <c r="M70" s="18" t="s">
        <v>404</v>
      </c>
      <c r="N70" s="20" t="s">
        <v>404</v>
      </c>
      <c r="O70" s="18" t="s">
        <v>404</v>
      </c>
      <c r="P70" s="20" t="s">
        <v>404</v>
      </c>
      <c r="Q70" s="18" t="n">
        <v>459.41539636</v>
      </c>
      <c r="R70" s="20" t="n">
        <v>7.81044978</v>
      </c>
    </row>
    <row r="71" spans="1:18">
      <c r="A71" s="15" t="s">
        <v>468</v>
      </c>
      <c r="B71" s="17" t="n">
        <v>6115</v>
      </c>
      <c r="C71" s="18">
        <f>(0.0/B71*100)</f>
        <v/>
      </c>
      <c r="D71" s="19" t="n">
        <v>6115</v>
      </c>
      <c r="E71" s="18" t="n">
        <v>567.86324989</v>
      </c>
      <c r="F71" s="20" t="n">
        <v>1.37292748</v>
      </c>
      <c r="G71" s="18" t="n">
        <v>529.62016653</v>
      </c>
      <c r="H71" s="20" t="n">
        <v>3.32050256</v>
      </c>
      <c r="I71" s="18" t="s">
        <v>404</v>
      </c>
      <c r="J71" s="20" t="s">
        <v>404</v>
      </c>
      <c r="K71" s="18" t="s">
        <v>404</v>
      </c>
      <c r="L71" s="20" t="s">
        <v>404</v>
      </c>
      <c r="M71" s="18" t="s">
        <v>404</v>
      </c>
      <c r="N71" s="20" t="s">
        <v>404</v>
      </c>
      <c r="O71" s="18" t="s">
        <v>404</v>
      </c>
      <c r="P71" s="20" t="s">
        <v>404</v>
      </c>
      <c r="Q71" s="18" t="n">
        <v>529.4989543299999</v>
      </c>
      <c r="R71" s="20" t="n">
        <v>7.46940922</v>
      </c>
    </row>
    <row r="72" spans="1:18">
      <c r="A72" s="15" t="s">
        <v>469</v>
      </c>
      <c r="B72" s="17" t="n">
        <v>7708</v>
      </c>
      <c r="C72" s="18">
        <f>(0.0/B72*100)</f>
        <v/>
      </c>
      <c r="D72" s="19" t="n">
        <v>7708</v>
      </c>
      <c r="E72" s="18" t="n">
        <v>544.71902476</v>
      </c>
      <c r="F72" s="20" t="n">
        <v>4.22170237</v>
      </c>
      <c r="G72" s="18" t="n">
        <v>516.6144734</v>
      </c>
      <c r="H72" s="20" t="n">
        <v>4.94089215</v>
      </c>
      <c r="I72" s="18" t="s">
        <v>404</v>
      </c>
      <c r="J72" s="20" t="s">
        <v>404</v>
      </c>
      <c r="K72" s="18" t="s">
        <v>404</v>
      </c>
      <c r="L72" s="20" t="s">
        <v>404</v>
      </c>
      <c r="M72" s="18" t="s">
        <v>404</v>
      </c>
      <c r="N72" s="20" t="s">
        <v>404</v>
      </c>
      <c r="O72" s="18" t="s">
        <v>404</v>
      </c>
      <c r="P72" s="20" t="s">
        <v>404</v>
      </c>
      <c r="Q72" s="18" t="n">
        <v>504.07153506</v>
      </c>
      <c r="R72" s="20" t="n">
        <v>13.12731303</v>
      </c>
    </row>
    <row r="73" spans="1:18">
      <c r="A73" s="15" t="s">
        <v>470</v>
      </c>
      <c r="B73" s="17" t="n">
        <v>8249</v>
      </c>
      <c r="C73" s="18">
        <f>(0.0/B73*100)</f>
        <v/>
      </c>
      <c r="D73" s="19" t="n">
        <v>8249</v>
      </c>
      <c r="E73" s="18" t="n">
        <v>429.30984439</v>
      </c>
      <c r="F73" s="20" t="n">
        <v>3.54268451</v>
      </c>
      <c r="G73" s="18" t="n">
        <v>393.43278515</v>
      </c>
      <c r="H73" s="20" t="n">
        <v>5.58146809</v>
      </c>
      <c r="I73" s="18" t="s">
        <v>404</v>
      </c>
      <c r="J73" s="20" t="s">
        <v>404</v>
      </c>
      <c r="K73" s="18" t="s">
        <v>404</v>
      </c>
      <c r="L73" s="20" t="s">
        <v>404</v>
      </c>
      <c r="M73" s="18" t="s">
        <v>404</v>
      </c>
      <c r="N73" s="20" t="s">
        <v>404</v>
      </c>
      <c r="O73" s="18" t="s">
        <v>404</v>
      </c>
      <c r="P73" s="20" t="s">
        <v>404</v>
      </c>
      <c r="Q73" s="18" t="n">
        <v>411.04513635</v>
      </c>
      <c r="R73" s="20" t="n">
        <v>18.38371044</v>
      </c>
    </row>
    <row r="74" spans="1:18">
      <c r="A74" s="15" t="s">
        <v>471</v>
      </c>
      <c r="B74" s="17" t="n">
        <v>4692</v>
      </c>
      <c r="C74" s="18">
        <f>(484.0/B74*100)</f>
        <v/>
      </c>
      <c r="D74" s="19" t="n">
        <v>4208</v>
      </c>
      <c r="E74" s="18" t="n">
        <v>431.00791156</v>
      </c>
      <c r="F74" s="20" t="n">
        <v>2.43090566</v>
      </c>
      <c r="G74" s="18" t="n">
        <v>417.57433383</v>
      </c>
      <c r="H74" s="20" t="n">
        <v>1.82749249</v>
      </c>
      <c r="I74" s="18" t="s">
        <v>404</v>
      </c>
      <c r="J74" s="20" t="s">
        <v>404</v>
      </c>
      <c r="K74" s="18" t="s">
        <v>404</v>
      </c>
      <c r="L74" s="20" t="s">
        <v>404</v>
      </c>
      <c r="M74" s="18" t="s">
        <v>404</v>
      </c>
      <c r="N74" s="20" t="s">
        <v>404</v>
      </c>
      <c r="O74" s="18" t="s">
        <v>404</v>
      </c>
      <c r="P74" s="20" t="s">
        <v>404</v>
      </c>
      <c r="Q74" s="18" t="n">
        <v>396.54096335</v>
      </c>
      <c r="R74" s="20" t="n">
        <v>5.4463302</v>
      </c>
    </row>
    <row r="75" spans="1:18">
      <c r="A75" s="15" t="s">
        <v>472</v>
      </c>
      <c r="B75" s="17" t="n">
        <v>5375</v>
      </c>
      <c r="C75" s="18">
        <f>(483.0/B75*100)</f>
        <v/>
      </c>
      <c r="D75" s="19" t="n">
        <v>4892</v>
      </c>
      <c r="E75" s="18" t="n">
        <v>382.82961961</v>
      </c>
      <c r="F75" s="20" t="n">
        <v>5.4403356</v>
      </c>
      <c r="G75" s="18" t="n">
        <v>391.07464496</v>
      </c>
      <c r="H75" s="20" t="n">
        <v>4.57041394</v>
      </c>
      <c r="I75" s="18" t="s">
        <v>404</v>
      </c>
      <c r="J75" s="20" t="s">
        <v>404</v>
      </c>
      <c r="K75" s="18" t="s">
        <v>404</v>
      </c>
      <c r="L75" s="20" t="s">
        <v>404</v>
      </c>
      <c r="M75" s="18" t="s">
        <v>404</v>
      </c>
      <c r="N75" s="20" t="s">
        <v>404</v>
      </c>
      <c r="O75" s="18" t="s">
        <v>404</v>
      </c>
      <c r="P75" s="20" t="s">
        <v>404</v>
      </c>
      <c r="Q75" s="18" t="n">
        <v>382.00457559</v>
      </c>
      <c r="R75" s="20" t="n">
        <v>10.254003</v>
      </c>
    </row>
    <row r="76" spans="1:18">
      <c r="A76" s="15" t="s">
        <v>473</v>
      </c>
      <c r="B76" s="17" t="n">
        <v>14167</v>
      </c>
      <c r="C76" s="18">
        <f>(1400.0/B76*100)</f>
        <v/>
      </c>
      <c r="D76" s="19" t="n">
        <v>12767</v>
      </c>
      <c r="E76" s="18" t="n">
        <v>452.36363223</v>
      </c>
      <c r="F76" s="20" t="n">
        <v>3.80992806</v>
      </c>
      <c r="G76" s="18" t="n">
        <v>418.89325689</v>
      </c>
      <c r="H76" s="20" t="n">
        <v>3.84707884</v>
      </c>
      <c r="I76" s="18" t="s">
        <v>404</v>
      </c>
      <c r="J76" s="20" t="s">
        <v>404</v>
      </c>
      <c r="K76" s="18" t="s">
        <v>404</v>
      </c>
      <c r="L76" s="20" t="s">
        <v>404</v>
      </c>
      <c r="M76" s="18" t="s">
        <v>404</v>
      </c>
      <c r="N76" s="20" t="s">
        <v>404</v>
      </c>
      <c r="O76" s="18" t="s">
        <v>404</v>
      </c>
      <c r="P76" s="20" t="s">
        <v>404</v>
      </c>
      <c r="Q76" s="18" t="n">
        <v>398.27378042</v>
      </c>
      <c r="R76" s="20" t="n">
        <v>11.61513597</v>
      </c>
    </row>
    <row r="77" spans="1:18">
      <c r="A77" s="15" t="s">
        <v>474</v>
      </c>
      <c r="B77" s="17" t="n">
        <v>6062</v>
      </c>
      <c r="C77" s="18">
        <f>(0.0/B77*100)</f>
        <v/>
      </c>
      <c r="D77" s="19" t="n">
        <v>6062</v>
      </c>
      <c r="E77" s="18" t="n">
        <v>441.49972497</v>
      </c>
      <c r="F77" s="20" t="n">
        <v>5.01085321</v>
      </c>
      <c r="G77" s="18" t="n">
        <v>432.15501207</v>
      </c>
      <c r="H77" s="20" t="n">
        <v>4.30858483</v>
      </c>
      <c r="I77" s="18" t="s">
        <v>404</v>
      </c>
      <c r="J77" s="20" t="s">
        <v>404</v>
      </c>
      <c r="K77" s="18" t="s">
        <v>404</v>
      </c>
      <c r="L77" s="20" t="s">
        <v>404</v>
      </c>
      <c r="M77" s="18" t="s">
        <v>404</v>
      </c>
      <c r="N77" s="20" t="s">
        <v>404</v>
      </c>
      <c r="O77" s="18" t="s">
        <v>404</v>
      </c>
      <c r="P77" s="20" t="s">
        <v>404</v>
      </c>
      <c r="Q77" s="18" t="n">
        <v>420.25678974</v>
      </c>
      <c r="R77" s="20" t="n">
        <v>14.5448867</v>
      </c>
    </row>
    <row r="78" spans="1:18">
      <c r="A78" s="15" t="s">
        <v>475</v>
      </c>
      <c r="B78" s="17" t="n">
        <v>5826</v>
      </c>
      <c r="C78" s="18">
        <f>(0.0/B78*100)</f>
        <v/>
      </c>
      <c r="D78" s="19" t="n">
        <v>5826</v>
      </c>
      <c r="E78" s="18" t="n">
        <v>528.57097366</v>
      </c>
      <c r="F78" s="20" t="n">
        <v>4.12984427</v>
      </c>
      <c r="G78" s="18" t="n">
        <v>494.07208389</v>
      </c>
      <c r="H78" s="20" t="n">
        <v>7.74395281</v>
      </c>
      <c r="I78" s="18" t="s">
        <v>404</v>
      </c>
      <c r="J78" s="20" t="s">
        <v>404</v>
      </c>
      <c r="K78" s="18" t="s">
        <v>404</v>
      </c>
      <c r="L78" s="20" t="s">
        <v>404</v>
      </c>
      <c r="M78" s="18" t="s">
        <v>404</v>
      </c>
      <c r="N78" s="20" t="s">
        <v>404</v>
      </c>
      <c r="O78" s="18" t="s">
        <v>404</v>
      </c>
      <c r="P78" s="20" t="s">
        <v>404</v>
      </c>
      <c r="Q78" s="18" t="n">
        <v>472.14776103</v>
      </c>
      <c r="R78" s="20" t="n">
        <v>8.419648690000001</v>
      </c>
    </row>
    <row customHeight="1" ht="25" r="79" spans="1:18">
      <c r="A79" s="15" t="s">
        <v>476</v>
      </c>
      <c r="B79" s="17" t="n">
        <v>1657</v>
      </c>
      <c r="C79" s="18">
        <f>(21.0/B79*100)</f>
        <v/>
      </c>
      <c r="D79" s="19" t="n">
        <v>1636</v>
      </c>
      <c r="E79" s="18" t="n">
        <v>491.13888265</v>
      </c>
      <c r="F79" s="20" t="n">
        <v>9.55038485</v>
      </c>
      <c r="G79" s="18" t="n">
        <v>458.12036793</v>
      </c>
      <c r="H79" s="20" t="n">
        <v>7.59301361</v>
      </c>
      <c r="I79" s="18" t="s">
        <v>404</v>
      </c>
      <c r="J79" s="20" t="s">
        <v>404</v>
      </c>
      <c r="K79" s="18" t="s">
        <v>404</v>
      </c>
      <c r="L79" s="20" t="s">
        <v>404</v>
      </c>
      <c r="M79" s="18" t="s">
        <v>404</v>
      </c>
      <c r="N79" s="20" t="s">
        <v>404</v>
      </c>
      <c r="O79" s="18" t="s">
        <v>404</v>
      </c>
      <c r="P79" s="20" t="s">
        <v>404</v>
      </c>
      <c r="Q79" s="18" t="n">
        <v>460.7703576</v>
      </c>
      <c r="R79" s="20" t="n">
        <v>36.49476213</v>
      </c>
    </row>
    <row r="80" spans="1:18">
      <c r="A80" s="15" t="s">
        <v>477</v>
      </c>
      <c r="B80" s="17" t="n">
        <v>7841</v>
      </c>
      <c r="C80" s="18">
        <f>(0.0/B80*100)</f>
        <v/>
      </c>
      <c r="D80" s="19" t="n">
        <v>7841</v>
      </c>
      <c r="E80" s="18" t="n">
        <v>461.87211714</v>
      </c>
      <c r="F80" s="20" t="n">
        <v>6.35025292</v>
      </c>
      <c r="G80" s="18" t="n">
        <v>453.18127981</v>
      </c>
      <c r="H80" s="20" t="n">
        <v>5.06935228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450.62791455</v>
      </c>
      <c r="F81" s="20" t="n">
        <v>4.95672983</v>
      </c>
      <c r="G81" s="18" t="n">
        <v>437.72592194</v>
      </c>
      <c r="H81" s="20" t="n">
        <v>3.96884366</v>
      </c>
      <c r="I81" s="18" t="s">
        <v>404</v>
      </c>
      <c r="J81" s="20" t="s">
        <v>404</v>
      </c>
      <c r="K81" s="18" t="s">
        <v>404</v>
      </c>
      <c r="L81" s="20" t="s">
        <v>404</v>
      </c>
      <c r="M81" s="18" t="s">
        <v>404</v>
      </c>
      <c r="N81" s="20" t="s">
        <v>404</v>
      </c>
      <c r="O81" s="18" t="s">
        <v>404</v>
      </c>
      <c r="P81" s="20" t="s">
        <v>404</v>
      </c>
      <c r="Q81" s="18" t="n">
        <v>419.62324684</v>
      </c>
      <c r="R81" s="20" t="n">
        <v>10.66290724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507</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514.9784969999999</v>
      </c>
      <c r="F7" s="20" t="n">
        <v>2.06558032</v>
      </c>
      <c r="G7" s="18" t="n">
        <v>502.24673912</v>
      </c>
      <c r="H7" s="20" t="n">
        <v>3.71582773</v>
      </c>
      <c r="I7" s="18" t="s">
        <v>404</v>
      </c>
      <c r="J7" s="20" t="s">
        <v>404</v>
      </c>
      <c r="K7" s="18" t="s">
        <v>404</v>
      </c>
      <c r="L7" s="20" t="s">
        <v>404</v>
      </c>
      <c r="M7" s="18" t="s">
        <v>404</v>
      </c>
      <c r="N7" s="20" t="s">
        <v>404</v>
      </c>
      <c r="O7" s="18" t="s">
        <v>404</v>
      </c>
      <c r="P7" s="20" t="s">
        <v>404</v>
      </c>
      <c r="Q7" s="18" t="n">
        <v>492.62205255</v>
      </c>
      <c r="R7" s="20" t="n">
        <v>8.11101002</v>
      </c>
    </row>
    <row r="8" spans="1:18">
      <c r="A8" s="15" t="s">
        <v>405</v>
      </c>
      <c r="B8" s="17" t="n">
        <v>7007</v>
      </c>
      <c r="C8" s="18">
        <f>(0.0/B8*100)</f>
        <v/>
      </c>
      <c r="D8" s="19" t="n">
        <v>7007</v>
      </c>
      <c r="E8" s="18" t="n">
        <v>507.80394972</v>
      </c>
      <c r="F8" s="20" t="n">
        <v>6.43106914</v>
      </c>
      <c r="G8" s="18" t="n">
        <v>485.21938786</v>
      </c>
      <c r="H8" s="20" t="n">
        <v>5.13884526</v>
      </c>
      <c r="I8" s="18" t="s">
        <v>404</v>
      </c>
      <c r="J8" s="20" t="s">
        <v>404</v>
      </c>
      <c r="K8" s="18" t="s">
        <v>404</v>
      </c>
      <c r="L8" s="20" t="s">
        <v>404</v>
      </c>
      <c r="M8" s="18" t="s">
        <v>404</v>
      </c>
      <c r="N8" s="20" t="s">
        <v>404</v>
      </c>
      <c r="O8" s="18" t="s">
        <v>404</v>
      </c>
      <c r="P8" s="20" t="s">
        <v>404</v>
      </c>
      <c r="Q8" s="18" t="n">
        <v>500.02562558</v>
      </c>
      <c r="R8" s="20" t="n">
        <v>18.83046153</v>
      </c>
    </row>
    <row r="9" spans="1:18">
      <c r="A9" s="15" t="s">
        <v>406</v>
      </c>
      <c r="B9" s="17" t="n">
        <v>9651</v>
      </c>
      <c r="C9" s="18">
        <f>(200.0/B9*100)</f>
        <v/>
      </c>
      <c r="D9" s="19" t="n">
        <v>9451</v>
      </c>
      <c r="E9" s="18" t="n">
        <v>524.23824926</v>
      </c>
      <c r="F9" s="20" t="n">
        <v>5.47862884</v>
      </c>
      <c r="G9" s="18" t="n">
        <v>493.58940513</v>
      </c>
      <c r="H9" s="20" t="n">
        <v>4.13467559</v>
      </c>
      <c r="I9" s="18" t="s">
        <v>404</v>
      </c>
      <c r="J9" s="20" t="s">
        <v>404</v>
      </c>
      <c r="K9" s="18" t="s">
        <v>404</v>
      </c>
      <c r="L9" s="20" t="s">
        <v>404</v>
      </c>
      <c r="M9" s="18" t="s">
        <v>404</v>
      </c>
      <c r="N9" s="20" t="s">
        <v>404</v>
      </c>
      <c r="O9" s="18" t="s">
        <v>404</v>
      </c>
      <c r="P9" s="20" t="s">
        <v>404</v>
      </c>
      <c r="Q9" s="18" t="n">
        <v>472.92727387</v>
      </c>
      <c r="R9" s="20" t="n">
        <v>17.28715223</v>
      </c>
    </row>
    <row r="10" spans="1:18">
      <c r="A10" s="15" t="s">
        <v>407</v>
      </c>
      <c r="B10" s="17" t="n">
        <v>20058</v>
      </c>
      <c r="C10" s="18">
        <f>(2798.0/B10*100)</f>
        <v/>
      </c>
      <c r="D10" s="19" t="n">
        <v>17260</v>
      </c>
      <c r="E10" s="18" t="n">
        <v>529.6260069</v>
      </c>
      <c r="F10" s="20" t="n">
        <v>2.52732005</v>
      </c>
      <c r="G10" s="18" t="n">
        <v>524.78788009</v>
      </c>
      <c r="H10" s="20" t="n">
        <v>7.39163851</v>
      </c>
      <c r="I10" s="18" t="s">
        <v>404</v>
      </c>
      <c r="J10" s="20" t="s">
        <v>404</v>
      </c>
      <c r="K10" s="18" t="s">
        <v>404</v>
      </c>
      <c r="L10" s="20" t="s">
        <v>404</v>
      </c>
      <c r="M10" s="18" t="s">
        <v>404</v>
      </c>
      <c r="N10" s="20" t="s">
        <v>404</v>
      </c>
      <c r="O10" s="18" t="s">
        <v>404</v>
      </c>
      <c r="P10" s="20" t="s">
        <v>404</v>
      </c>
      <c r="Q10" s="18" t="n">
        <v>529.00968476</v>
      </c>
      <c r="R10" s="20" t="n">
        <v>8.334084470000001</v>
      </c>
    </row>
    <row r="11" spans="1:18">
      <c r="A11" s="15" t="s">
        <v>408</v>
      </c>
      <c r="B11" s="17" t="n">
        <v>7053</v>
      </c>
      <c r="C11" s="18">
        <f>(137.0/B11*100)</f>
        <v/>
      </c>
      <c r="D11" s="19" t="n">
        <v>6916</v>
      </c>
      <c r="E11" s="18" t="n">
        <v>470.15850223</v>
      </c>
      <c r="F11" s="20" t="n">
        <v>6.69134767</v>
      </c>
      <c r="G11" s="18" t="n">
        <v>438.43386062</v>
      </c>
      <c r="H11" s="20" t="n">
        <v>3.94993114</v>
      </c>
      <c r="I11" s="18" t="s">
        <v>404</v>
      </c>
      <c r="J11" s="20" t="s">
        <v>404</v>
      </c>
      <c r="K11" s="18" t="s">
        <v>404</v>
      </c>
      <c r="L11" s="20" t="s">
        <v>404</v>
      </c>
      <c r="M11" s="18" t="s">
        <v>404</v>
      </c>
      <c r="N11" s="20" t="s">
        <v>404</v>
      </c>
      <c r="O11" s="18" t="s">
        <v>404</v>
      </c>
      <c r="P11" s="20" t="s">
        <v>404</v>
      </c>
      <c r="Q11" s="18" t="n">
        <v>444.568861</v>
      </c>
      <c r="R11" s="20" t="n">
        <v>11.43157522</v>
      </c>
    </row>
    <row r="12" spans="1:18">
      <c r="A12" s="15" t="s">
        <v>409</v>
      </c>
      <c r="B12" s="17" t="n">
        <v>6894</v>
      </c>
      <c r="C12" s="18">
        <f>(106.0/B12*100)</f>
        <v/>
      </c>
      <c r="D12" s="19" t="n">
        <v>6788</v>
      </c>
      <c r="E12" s="18" t="n">
        <v>498.85483379</v>
      </c>
      <c r="F12" s="20" t="n">
        <v>4.00726111</v>
      </c>
      <c r="G12" s="18" t="n">
        <v>487.36194081</v>
      </c>
      <c r="H12" s="20" t="n">
        <v>3.3710773</v>
      </c>
      <c r="I12" s="18" t="s">
        <v>404</v>
      </c>
      <c r="J12" s="20" t="s">
        <v>404</v>
      </c>
      <c r="K12" s="18" t="s">
        <v>404</v>
      </c>
      <c r="L12" s="20" t="s">
        <v>404</v>
      </c>
      <c r="M12" s="18" t="s">
        <v>404</v>
      </c>
      <c r="N12" s="20" t="s">
        <v>404</v>
      </c>
      <c r="O12" s="18" t="s">
        <v>404</v>
      </c>
      <c r="P12" s="20" t="s">
        <v>404</v>
      </c>
      <c r="Q12" s="18" t="n">
        <v>464.53086866</v>
      </c>
      <c r="R12" s="20" t="n">
        <v>25.60255392</v>
      </c>
    </row>
    <row r="13" spans="1:18">
      <c r="A13" s="15" t="s">
        <v>410</v>
      </c>
      <c r="B13" s="17" t="n">
        <v>7161</v>
      </c>
      <c r="C13" s="18">
        <f>(1175.0/B13*100)</f>
        <v/>
      </c>
      <c r="D13" s="19" t="n">
        <v>5986</v>
      </c>
      <c r="E13" s="18" t="n">
        <v>501.5696021</v>
      </c>
      <c r="F13" s="20" t="n">
        <v>7.45291403</v>
      </c>
      <c r="G13" s="18" t="n">
        <v>502.06295047</v>
      </c>
      <c r="H13" s="20" t="n">
        <v>2.63853936</v>
      </c>
      <c r="I13" s="18" t="s">
        <v>404</v>
      </c>
      <c r="J13" s="20" t="s">
        <v>404</v>
      </c>
      <c r="K13" s="18" t="s">
        <v>404</v>
      </c>
      <c r="L13" s="20" t="s">
        <v>404</v>
      </c>
      <c r="M13" s="18" t="s">
        <v>404</v>
      </c>
      <c r="N13" s="20" t="s">
        <v>404</v>
      </c>
      <c r="O13" s="18" t="s">
        <v>404</v>
      </c>
      <c r="P13" s="20" t="s">
        <v>404</v>
      </c>
      <c r="Q13" s="18" t="n">
        <v>501.29932757</v>
      </c>
      <c r="R13" s="20" t="n">
        <v>7.86650699</v>
      </c>
    </row>
    <row r="14" spans="1:18">
      <c r="A14" s="15" t="s">
        <v>411</v>
      </c>
      <c r="B14" s="17" t="n">
        <v>5587</v>
      </c>
      <c r="C14" s="18">
        <f>(0.0/B14*100)</f>
        <v/>
      </c>
      <c r="D14" s="19" t="n">
        <v>5587</v>
      </c>
      <c r="E14" s="18" t="n">
        <v>541.45316177</v>
      </c>
      <c r="F14" s="20" t="n">
        <v>2.70730945</v>
      </c>
      <c r="G14" s="18" t="n">
        <v>525.88066881</v>
      </c>
      <c r="H14" s="20" t="n">
        <v>3.98917893</v>
      </c>
      <c r="I14" s="18" t="s">
        <v>404</v>
      </c>
      <c r="J14" s="20" t="s">
        <v>404</v>
      </c>
      <c r="K14" s="18" t="s">
        <v>404</v>
      </c>
      <c r="L14" s="20" t="s">
        <v>404</v>
      </c>
      <c r="M14" s="18" t="s">
        <v>404</v>
      </c>
      <c r="N14" s="20" t="s">
        <v>404</v>
      </c>
      <c r="O14" s="18" t="s">
        <v>404</v>
      </c>
      <c r="P14" s="20" t="s">
        <v>404</v>
      </c>
      <c r="Q14" s="18" t="n">
        <v>522.64998873</v>
      </c>
      <c r="R14" s="20" t="n">
        <v>12.55021371</v>
      </c>
    </row>
    <row r="15" spans="1:18">
      <c r="A15" s="15" t="s">
        <v>412</v>
      </c>
      <c r="B15" s="17" t="n">
        <v>5882</v>
      </c>
      <c r="C15" s="18">
        <f>(0.0/B15*100)</f>
        <v/>
      </c>
      <c r="D15" s="19" t="n">
        <v>5882</v>
      </c>
      <c r="E15" s="18" t="n">
        <v>534.32177995</v>
      </c>
      <c r="F15" s="20" t="n">
        <v>4.56291834</v>
      </c>
      <c r="G15" s="18" t="n">
        <v>526.95920453</v>
      </c>
      <c r="H15" s="20" t="n">
        <v>2.8221693</v>
      </c>
      <c r="I15" s="18" t="s">
        <v>404</v>
      </c>
      <c r="J15" s="20" t="s">
        <v>404</v>
      </c>
      <c r="K15" s="18" t="s">
        <v>404</v>
      </c>
      <c r="L15" s="20" t="s">
        <v>404</v>
      </c>
      <c r="M15" s="18" t="s">
        <v>404</v>
      </c>
      <c r="N15" s="20" t="s">
        <v>404</v>
      </c>
      <c r="O15" s="18" t="s">
        <v>404</v>
      </c>
      <c r="P15" s="20" t="s">
        <v>404</v>
      </c>
      <c r="Q15" s="18" t="n">
        <v>555.93941855</v>
      </c>
      <c r="R15" s="20" t="n">
        <v>15.67315046</v>
      </c>
    </row>
    <row r="16" spans="1:18">
      <c r="A16" s="15" t="s">
        <v>413</v>
      </c>
      <c r="B16" s="17" t="n">
        <v>6108</v>
      </c>
      <c r="C16" s="18">
        <f>(339.0/B16*100)</f>
        <v/>
      </c>
      <c r="D16" s="19" t="n">
        <v>5769</v>
      </c>
      <c r="E16" s="18" t="n">
        <v>506.97113579</v>
      </c>
      <c r="F16" s="20" t="n">
        <v>6.87219506</v>
      </c>
      <c r="G16" s="18" t="n">
        <v>495.42644011</v>
      </c>
      <c r="H16" s="20" t="n">
        <v>5.30041526</v>
      </c>
      <c r="I16" s="18" t="s">
        <v>404</v>
      </c>
      <c r="J16" s="20" t="s">
        <v>404</v>
      </c>
      <c r="K16" s="18" t="s">
        <v>404</v>
      </c>
      <c r="L16" s="20" t="s">
        <v>404</v>
      </c>
      <c r="M16" s="18" t="s">
        <v>404</v>
      </c>
      <c r="N16" s="20" t="s">
        <v>404</v>
      </c>
      <c r="O16" s="18" t="s">
        <v>404</v>
      </c>
      <c r="P16" s="20" t="s">
        <v>404</v>
      </c>
      <c r="Q16" s="18" t="n">
        <v>473.8949025</v>
      </c>
      <c r="R16" s="20" t="n">
        <v>12.92867801</v>
      </c>
    </row>
    <row r="17" spans="1:18">
      <c r="A17" s="15" t="s">
        <v>414</v>
      </c>
      <c r="B17" s="17" t="n">
        <v>6504</v>
      </c>
      <c r="C17" s="18">
        <f>(1325.0/B17*100)</f>
        <v/>
      </c>
      <c r="D17" s="19" t="n">
        <v>5179</v>
      </c>
      <c r="E17" s="18" t="n">
        <v>525.14957385</v>
      </c>
      <c r="F17" s="20" t="n">
        <v>5.88827366</v>
      </c>
      <c r="G17" s="18" t="n">
        <v>494.00863916</v>
      </c>
      <c r="H17" s="20" t="n">
        <v>6.29887893</v>
      </c>
      <c r="I17" s="18" t="s">
        <v>404</v>
      </c>
      <c r="J17" s="20" t="s">
        <v>404</v>
      </c>
      <c r="K17" s="18" t="s">
        <v>404</v>
      </c>
      <c r="L17" s="20" t="s">
        <v>404</v>
      </c>
      <c r="M17" s="18" t="s">
        <v>404</v>
      </c>
      <c r="N17" s="20" t="s">
        <v>404</v>
      </c>
      <c r="O17" s="18" t="s">
        <v>404</v>
      </c>
      <c r="P17" s="20" t="s">
        <v>404</v>
      </c>
      <c r="Q17" s="18" t="n">
        <v>490.34271681</v>
      </c>
      <c r="R17" s="20" t="n">
        <v>23.39436651</v>
      </c>
    </row>
    <row r="18" spans="1:18">
      <c r="A18" s="15" t="s">
        <v>415</v>
      </c>
      <c r="B18" s="17" t="n">
        <v>5532</v>
      </c>
      <c r="C18" s="18">
        <f>(0.0/B18*100)</f>
        <v/>
      </c>
      <c r="D18" s="19" t="n">
        <v>5532</v>
      </c>
      <c r="E18" s="18" t="n">
        <v>476.70439113</v>
      </c>
      <c r="F18" s="20" t="n">
        <v>6.8634668</v>
      </c>
      <c r="G18" s="18" t="n">
        <v>446.50242865</v>
      </c>
      <c r="H18" s="20" t="n">
        <v>5.19010993</v>
      </c>
      <c r="I18" s="18" t="s">
        <v>404</v>
      </c>
      <c r="J18" s="20" t="s">
        <v>404</v>
      </c>
      <c r="K18" s="18" t="s">
        <v>404</v>
      </c>
      <c r="L18" s="20" t="s">
        <v>404</v>
      </c>
      <c r="M18" s="18" t="s">
        <v>404</v>
      </c>
      <c r="N18" s="20" t="s">
        <v>404</v>
      </c>
      <c r="O18" s="18" t="s">
        <v>404</v>
      </c>
      <c r="P18" s="20" t="s">
        <v>404</v>
      </c>
      <c r="Q18" s="18" t="n">
        <v>460.18825007</v>
      </c>
      <c r="R18" s="20" t="n">
        <v>13.39815417</v>
      </c>
    </row>
    <row r="19" spans="1:18">
      <c r="A19" s="15" t="s">
        <v>416</v>
      </c>
      <c r="B19" s="17" t="n">
        <v>5658</v>
      </c>
      <c r="C19" s="18">
        <f>(327.0/B19*100)</f>
        <v/>
      </c>
      <c r="D19" s="19" t="n">
        <v>5331</v>
      </c>
      <c r="E19" s="18" t="n">
        <v>507.64623569</v>
      </c>
      <c r="F19" s="20" t="n">
        <v>5.3565294</v>
      </c>
      <c r="G19" s="18" t="n">
        <v>451.77072761</v>
      </c>
      <c r="H19" s="20" t="n">
        <v>5.20120332</v>
      </c>
      <c r="I19" s="18" t="s">
        <v>404</v>
      </c>
      <c r="J19" s="20" t="s">
        <v>404</v>
      </c>
      <c r="K19" s="18" t="s">
        <v>404</v>
      </c>
      <c r="L19" s="20" t="s">
        <v>404</v>
      </c>
      <c r="M19" s="18" t="s">
        <v>404</v>
      </c>
      <c r="N19" s="20" t="s">
        <v>404</v>
      </c>
      <c r="O19" s="18" t="s">
        <v>404</v>
      </c>
      <c r="P19" s="20" t="s">
        <v>404</v>
      </c>
      <c r="Q19" s="18" t="n">
        <v>417.95665584</v>
      </c>
      <c r="R19" s="20" t="n">
        <v>24.15951627</v>
      </c>
    </row>
    <row r="20" spans="1:18">
      <c r="A20" s="15" t="s">
        <v>417</v>
      </c>
      <c r="B20" s="17" t="n">
        <v>3371</v>
      </c>
      <c r="C20" s="18">
        <f>(24.0/B20*100)</f>
        <v/>
      </c>
      <c r="D20" s="19" t="n">
        <v>3347</v>
      </c>
      <c r="E20" s="18" t="n">
        <v>476.98485423</v>
      </c>
      <c r="F20" s="20" t="n">
        <v>2.22367676</v>
      </c>
      <c r="G20" s="18" t="n">
        <v>465.64315111</v>
      </c>
      <c r="H20" s="20" t="n">
        <v>2.98731888</v>
      </c>
      <c r="I20" s="18" t="s">
        <v>404</v>
      </c>
      <c r="J20" s="20" t="s">
        <v>404</v>
      </c>
      <c r="K20" s="18" t="s">
        <v>404</v>
      </c>
      <c r="L20" s="20" t="s">
        <v>404</v>
      </c>
      <c r="M20" s="18" t="s">
        <v>404</v>
      </c>
      <c r="N20" s="20" t="s">
        <v>404</v>
      </c>
      <c r="O20" s="18" t="s">
        <v>404</v>
      </c>
      <c r="P20" s="20" t="s">
        <v>404</v>
      </c>
      <c r="Q20" s="18" t="n">
        <v>460.48303653</v>
      </c>
      <c r="R20" s="20" t="n">
        <v>8.423761900000001</v>
      </c>
    </row>
    <row r="21" spans="1:18">
      <c r="A21" s="15" t="s">
        <v>418</v>
      </c>
      <c r="B21" s="17" t="n">
        <v>5741</v>
      </c>
      <c r="C21" s="18">
        <f>(0.0/B21*100)</f>
        <v/>
      </c>
      <c r="D21" s="19" t="n">
        <v>5741</v>
      </c>
      <c r="E21" s="18" t="n">
        <v>502.33647455</v>
      </c>
      <c r="F21" s="20" t="n">
        <v>4.57215117</v>
      </c>
      <c r="G21" s="18" t="n">
        <v>505.98486475</v>
      </c>
      <c r="H21" s="20" t="n">
        <v>3.59546919</v>
      </c>
      <c r="I21" s="18" t="s">
        <v>404</v>
      </c>
      <c r="J21" s="20" t="s">
        <v>404</v>
      </c>
      <c r="K21" s="18" t="s">
        <v>404</v>
      </c>
      <c r="L21" s="20" t="s">
        <v>404</v>
      </c>
      <c r="M21" s="18" t="s">
        <v>404</v>
      </c>
      <c r="N21" s="20" t="s">
        <v>404</v>
      </c>
      <c r="O21" s="18" t="s">
        <v>404</v>
      </c>
      <c r="P21" s="20" t="s">
        <v>404</v>
      </c>
      <c r="Q21" s="18" t="n">
        <v>491.91922796</v>
      </c>
      <c r="R21" s="20" t="n">
        <v>6.36000699</v>
      </c>
    </row>
    <row r="22" spans="1:18">
      <c r="A22" s="15" t="s">
        <v>419</v>
      </c>
      <c r="B22" s="17" t="n">
        <v>6598</v>
      </c>
      <c r="C22" s="18">
        <f>(0.0/B22*100)</f>
        <v/>
      </c>
      <c r="D22" s="19" t="n">
        <v>6598</v>
      </c>
      <c r="E22" s="18" t="n">
        <v>468.86827767</v>
      </c>
      <c r="F22" s="20" t="n">
        <v>6.22209414</v>
      </c>
      <c r="G22" s="18" t="n">
        <v>461.39414859</v>
      </c>
      <c r="H22" s="20" t="n">
        <v>7.74524167</v>
      </c>
      <c r="I22" s="18" t="s">
        <v>404</v>
      </c>
      <c r="J22" s="20" t="s">
        <v>404</v>
      </c>
      <c r="K22" s="18" t="s">
        <v>404</v>
      </c>
      <c r="L22" s="20" t="s">
        <v>404</v>
      </c>
      <c r="M22" s="18" t="s">
        <v>404</v>
      </c>
      <c r="N22" s="20" t="s">
        <v>404</v>
      </c>
      <c r="O22" s="18" t="s">
        <v>404</v>
      </c>
      <c r="P22" s="20" t="s">
        <v>404</v>
      </c>
      <c r="Q22" s="18" t="n">
        <v>484.44409626</v>
      </c>
      <c r="R22" s="20" t="n">
        <v>23.68960913</v>
      </c>
    </row>
    <row r="23" spans="1:18">
      <c r="A23" s="15" t="s">
        <v>420</v>
      </c>
      <c r="B23" s="17" t="n">
        <v>11583</v>
      </c>
      <c r="C23" s="18">
        <f>(3069.0/B23*100)</f>
        <v/>
      </c>
      <c r="D23" s="19" t="n">
        <v>8514</v>
      </c>
      <c r="E23" s="18" t="n">
        <v>497.64770857</v>
      </c>
      <c r="F23" s="20" t="n">
        <v>5.54587277</v>
      </c>
      <c r="G23" s="18" t="n">
        <v>471.00066712</v>
      </c>
      <c r="H23" s="20" t="n">
        <v>5.51090469</v>
      </c>
      <c r="I23" s="18" t="s">
        <v>404</v>
      </c>
      <c r="J23" s="20" t="s">
        <v>404</v>
      </c>
      <c r="K23" s="18" t="s">
        <v>404</v>
      </c>
      <c r="L23" s="20" t="s">
        <v>404</v>
      </c>
      <c r="M23" s="18" t="s">
        <v>404</v>
      </c>
      <c r="N23" s="20" t="s">
        <v>404</v>
      </c>
      <c r="O23" s="18" t="s">
        <v>404</v>
      </c>
      <c r="P23" s="20" t="s">
        <v>404</v>
      </c>
      <c r="Q23" s="18" t="n">
        <v>494.23756787</v>
      </c>
      <c r="R23" s="20" t="n">
        <v>12.56723991</v>
      </c>
    </row>
    <row r="24" spans="1:18">
      <c r="A24" s="15" t="s">
        <v>421</v>
      </c>
      <c r="B24" s="17" t="n">
        <v>6647</v>
      </c>
      <c r="C24" s="18">
        <f>(0.0/B24*100)</f>
        <v/>
      </c>
      <c r="D24" s="19" t="n">
        <v>6647</v>
      </c>
      <c r="E24" s="18" t="n">
        <v>554.56326784</v>
      </c>
      <c r="F24" s="20" t="n">
        <v>5.57876439</v>
      </c>
      <c r="G24" s="18" t="n">
        <v>523.5631705</v>
      </c>
      <c r="H24" s="20" t="n">
        <v>5.39175724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524.6781635</v>
      </c>
      <c r="F25" s="20" t="n">
        <v>3.53498133</v>
      </c>
      <c r="G25" s="18" t="n">
        <v>466.18652722</v>
      </c>
      <c r="H25" s="20" t="n">
        <v>8.853831169999999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491.93067906</v>
      </c>
      <c r="F26" s="20" t="n">
        <v>2.31082515</v>
      </c>
      <c r="G26" s="18" t="n">
        <v>490.16140793</v>
      </c>
      <c r="H26" s="20" t="n">
        <v>3.03285294</v>
      </c>
      <c r="I26" s="18" t="s">
        <v>404</v>
      </c>
      <c r="J26" s="20" t="s">
        <v>404</v>
      </c>
      <c r="K26" s="18" t="s">
        <v>404</v>
      </c>
      <c r="L26" s="20" t="s">
        <v>404</v>
      </c>
      <c r="M26" s="18" t="s">
        <v>404</v>
      </c>
      <c r="N26" s="20" t="s">
        <v>404</v>
      </c>
      <c r="O26" s="18" t="s">
        <v>404</v>
      </c>
      <c r="P26" s="20" t="s">
        <v>404</v>
      </c>
      <c r="Q26" s="18" t="n">
        <v>466.1612083</v>
      </c>
      <c r="R26" s="20" t="n">
        <v>7.73062697</v>
      </c>
    </row>
    <row r="27" spans="1:18">
      <c r="A27" s="15" t="s">
        <v>424</v>
      </c>
      <c r="B27" s="17" t="n">
        <v>5299</v>
      </c>
      <c r="C27" s="18">
        <f>(0.0/B27*100)</f>
        <v/>
      </c>
      <c r="D27" s="19" t="n">
        <v>5299</v>
      </c>
      <c r="E27" s="18" t="n">
        <v>495.39987131</v>
      </c>
      <c r="F27" s="20" t="n">
        <v>1.46849192</v>
      </c>
      <c r="G27" s="18" t="n">
        <v>466.32777509</v>
      </c>
      <c r="H27" s="20" t="n">
        <v>1.66243478</v>
      </c>
      <c r="I27" s="18" t="s">
        <v>404</v>
      </c>
      <c r="J27" s="20" t="s">
        <v>404</v>
      </c>
      <c r="K27" s="18" t="s">
        <v>404</v>
      </c>
      <c r="L27" s="20" t="s">
        <v>404</v>
      </c>
      <c r="M27" s="18" t="s">
        <v>404</v>
      </c>
      <c r="N27" s="20" t="s">
        <v>404</v>
      </c>
      <c r="O27" s="18" t="s">
        <v>404</v>
      </c>
      <c r="P27" s="20" t="s">
        <v>404</v>
      </c>
      <c r="Q27" s="18" t="n">
        <v>517.16488855</v>
      </c>
      <c r="R27" s="20" t="n">
        <v>6.32020105</v>
      </c>
    </row>
    <row r="28" spans="1:18">
      <c r="A28" s="15" t="s">
        <v>425</v>
      </c>
      <c r="B28" s="17" t="n">
        <v>7568</v>
      </c>
      <c r="C28" s="18">
        <f>(0.0/B28*100)</f>
        <v/>
      </c>
      <c r="D28" s="19" t="n">
        <v>7568</v>
      </c>
      <c r="E28" s="18" t="n">
        <v>421.53966492</v>
      </c>
      <c r="F28" s="20" t="n">
        <v>5.67414218</v>
      </c>
      <c r="G28" s="18" t="n">
        <v>413.82285549</v>
      </c>
      <c r="H28" s="20" t="n">
        <v>2.91618312</v>
      </c>
      <c r="I28" s="18" t="s">
        <v>404</v>
      </c>
      <c r="J28" s="20" t="s">
        <v>404</v>
      </c>
      <c r="K28" s="18" t="s">
        <v>404</v>
      </c>
      <c r="L28" s="20" t="s">
        <v>404</v>
      </c>
      <c r="M28" s="18" t="s">
        <v>404</v>
      </c>
      <c r="N28" s="20" t="s">
        <v>404</v>
      </c>
      <c r="O28" s="18" t="s">
        <v>404</v>
      </c>
      <c r="P28" s="20" t="s">
        <v>404</v>
      </c>
      <c r="Q28" s="18" t="n">
        <v>401.13497272</v>
      </c>
      <c r="R28" s="20" t="n">
        <v>7.06209221</v>
      </c>
    </row>
    <row r="29" spans="1:18">
      <c r="A29" s="15" t="s">
        <v>426</v>
      </c>
      <c r="B29" s="17" t="n">
        <v>5385</v>
      </c>
      <c r="C29" s="18">
        <f>(1123.0/B29*100)</f>
        <v/>
      </c>
      <c r="D29" s="19" t="n">
        <v>4262</v>
      </c>
      <c r="E29" s="18" t="n">
        <v>528.90855162</v>
      </c>
      <c r="F29" s="20" t="n">
        <v>9.87587074</v>
      </c>
      <c r="G29" s="18" t="n">
        <v>488.23699808</v>
      </c>
      <c r="H29" s="20" t="n">
        <v>7.6735489</v>
      </c>
      <c r="I29" s="18" t="s">
        <v>404</v>
      </c>
      <c r="J29" s="20" t="s">
        <v>404</v>
      </c>
      <c r="K29" s="18" t="s">
        <v>404</v>
      </c>
      <c r="L29" s="20" t="s">
        <v>404</v>
      </c>
      <c r="M29" s="18" t="s">
        <v>404</v>
      </c>
      <c r="N29" s="20" t="s">
        <v>404</v>
      </c>
      <c r="O29" s="18" t="s">
        <v>404</v>
      </c>
      <c r="P29" s="20" t="s">
        <v>404</v>
      </c>
      <c r="Q29" s="18" t="n">
        <v>502.21249931</v>
      </c>
      <c r="R29" s="20" t="n">
        <v>14.89538246</v>
      </c>
    </row>
    <row r="30" spans="1:18">
      <c r="A30" s="15" t="s">
        <v>427</v>
      </c>
      <c r="B30" s="17" t="n">
        <v>4520</v>
      </c>
      <c r="C30" s="18">
        <f>(904.0/B30*100)</f>
        <v/>
      </c>
      <c r="D30" s="19" t="n">
        <v>3616</v>
      </c>
      <c r="E30" s="18" t="n">
        <v>514.9899361400001</v>
      </c>
      <c r="F30" s="20" t="n">
        <v>3.64916025</v>
      </c>
      <c r="G30" s="18" t="n">
        <v>518.38973431</v>
      </c>
      <c r="H30" s="20" t="n">
        <v>8.04105143</v>
      </c>
      <c r="I30" s="18" t="s">
        <v>404</v>
      </c>
      <c r="J30" s="20" t="s">
        <v>404</v>
      </c>
      <c r="K30" s="18" t="s">
        <v>404</v>
      </c>
      <c r="L30" s="20" t="s">
        <v>404</v>
      </c>
      <c r="M30" s="18" t="s">
        <v>404</v>
      </c>
      <c r="N30" s="20" t="s">
        <v>404</v>
      </c>
      <c r="O30" s="18" t="s">
        <v>404</v>
      </c>
      <c r="P30" s="20" t="s">
        <v>404</v>
      </c>
      <c r="Q30" s="18" t="n">
        <v>499.66303123</v>
      </c>
      <c r="R30" s="20" t="n">
        <v>11.24548132</v>
      </c>
    </row>
    <row r="31" spans="1:18">
      <c r="A31" s="15" t="s">
        <v>428</v>
      </c>
      <c r="B31" s="17" t="n">
        <v>5456</v>
      </c>
      <c r="C31" s="18">
        <f>(502.0/B31*100)</f>
        <v/>
      </c>
      <c r="D31" s="19" t="n">
        <v>4954</v>
      </c>
      <c r="E31" s="18" t="n">
        <v>502.83709205</v>
      </c>
      <c r="F31" s="20" t="n">
        <v>4.08468119</v>
      </c>
      <c r="G31" s="18" t="n">
        <v>496.71787569</v>
      </c>
      <c r="H31" s="20" t="n">
        <v>2.93244195</v>
      </c>
      <c r="I31" s="18" t="s">
        <v>404</v>
      </c>
      <c r="J31" s="20" t="s">
        <v>404</v>
      </c>
      <c r="K31" s="18" t="s">
        <v>404</v>
      </c>
      <c r="L31" s="20" t="s">
        <v>404</v>
      </c>
      <c r="M31" s="18" t="s">
        <v>404</v>
      </c>
      <c r="N31" s="20" t="s">
        <v>404</v>
      </c>
      <c r="O31" s="18" t="s">
        <v>404</v>
      </c>
      <c r="P31" s="20" t="s">
        <v>404</v>
      </c>
      <c r="Q31" s="18" t="n">
        <v>501.41341089</v>
      </c>
      <c r="R31" s="20" t="n">
        <v>11.10667329</v>
      </c>
    </row>
    <row r="32" spans="1:18">
      <c r="A32" s="15" t="s">
        <v>429</v>
      </c>
      <c r="B32" s="17" t="n">
        <v>4478</v>
      </c>
      <c r="C32" s="18">
        <f>(0.0/B32*100)</f>
        <v/>
      </c>
      <c r="D32" s="19" t="n">
        <v>4478</v>
      </c>
      <c r="E32" s="18" t="n">
        <v>505.36799824</v>
      </c>
      <c r="F32" s="20" t="n">
        <v>3.15711958</v>
      </c>
      <c r="G32" s="18" t="n">
        <v>492.40618217</v>
      </c>
      <c r="H32" s="20" t="n">
        <v>4.08348674</v>
      </c>
      <c r="I32" s="18" t="s">
        <v>404</v>
      </c>
      <c r="J32" s="20" t="s">
        <v>404</v>
      </c>
      <c r="K32" s="18" t="s">
        <v>404</v>
      </c>
      <c r="L32" s="20" t="s">
        <v>404</v>
      </c>
      <c r="M32" s="18" t="s">
        <v>404</v>
      </c>
      <c r="N32" s="20" t="s">
        <v>404</v>
      </c>
      <c r="O32" s="18" t="s">
        <v>404</v>
      </c>
      <c r="P32" s="20" t="s">
        <v>404</v>
      </c>
      <c r="Q32" s="18" t="n">
        <v>518.55263848</v>
      </c>
      <c r="R32" s="20" t="n">
        <v>12.5926865</v>
      </c>
    </row>
    <row r="33" spans="1:18">
      <c r="A33" s="15" t="s">
        <v>430</v>
      </c>
      <c r="B33" s="17" t="n">
        <v>7325</v>
      </c>
      <c r="C33" s="18">
        <f>(29.0/B33*100)</f>
        <v/>
      </c>
      <c r="D33" s="19" t="n">
        <v>7296</v>
      </c>
      <c r="E33" s="18" t="n">
        <v>510.22597884</v>
      </c>
      <c r="F33" s="20" t="n">
        <v>3.6046295</v>
      </c>
      <c r="G33" s="18" t="n">
        <v>509.52802149</v>
      </c>
      <c r="H33" s="20" t="n">
        <v>4.85029865</v>
      </c>
      <c r="I33" s="18" t="s">
        <v>404</v>
      </c>
      <c r="J33" s="20" t="s">
        <v>404</v>
      </c>
      <c r="K33" s="18" t="s">
        <v>404</v>
      </c>
      <c r="L33" s="20" t="s">
        <v>404</v>
      </c>
      <c r="M33" s="18" t="s">
        <v>404</v>
      </c>
      <c r="N33" s="20" t="s">
        <v>404</v>
      </c>
      <c r="O33" s="18" t="s">
        <v>404</v>
      </c>
      <c r="P33" s="20" t="s">
        <v>404</v>
      </c>
      <c r="Q33" s="18" t="n">
        <v>449.00666255</v>
      </c>
      <c r="R33" s="20" t="n">
        <v>8.932554959999999</v>
      </c>
    </row>
    <row r="34" spans="1:18">
      <c r="A34" s="15" t="s">
        <v>431</v>
      </c>
      <c r="B34" s="17" t="n">
        <v>6350</v>
      </c>
      <c r="C34" s="18">
        <f>(0.0/B34*100)</f>
        <v/>
      </c>
      <c r="D34" s="19" t="n">
        <v>6350</v>
      </c>
      <c r="E34" s="18" t="n">
        <v>467.7203241</v>
      </c>
      <c r="F34" s="20" t="n">
        <v>3.38623676</v>
      </c>
      <c r="G34" s="18" t="n">
        <v>441.44744963</v>
      </c>
      <c r="H34" s="20" t="n">
        <v>7.28396202</v>
      </c>
      <c r="I34" s="18" t="s">
        <v>404</v>
      </c>
      <c r="J34" s="20" t="s">
        <v>404</v>
      </c>
      <c r="K34" s="18" t="s">
        <v>404</v>
      </c>
      <c r="L34" s="20" t="s">
        <v>404</v>
      </c>
      <c r="M34" s="18" t="s">
        <v>404</v>
      </c>
      <c r="N34" s="20" t="s">
        <v>404</v>
      </c>
      <c r="O34" s="18" t="s">
        <v>404</v>
      </c>
      <c r="P34" s="20" t="s">
        <v>404</v>
      </c>
      <c r="Q34" s="18" t="n">
        <v>470.26861125</v>
      </c>
      <c r="R34" s="20" t="n">
        <v>14.21390905</v>
      </c>
    </row>
    <row r="35" spans="1:18">
      <c r="A35" s="15" t="s">
        <v>432</v>
      </c>
      <c r="B35" s="17" t="n">
        <v>6406</v>
      </c>
      <c r="C35" s="18">
        <f>(443.0/B35*100)</f>
        <v/>
      </c>
      <c r="D35" s="19" t="n">
        <v>5963</v>
      </c>
      <c r="E35" s="18" t="n">
        <v>517.38908871</v>
      </c>
      <c r="F35" s="20" t="n">
        <v>1.64445718</v>
      </c>
      <c r="G35" s="18" t="n">
        <v>489.4271803</v>
      </c>
      <c r="H35" s="20" t="n">
        <v>3.57739379</v>
      </c>
      <c r="I35" s="18" t="s">
        <v>404</v>
      </c>
      <c r="J35" s="20" t="s">
        <v>404</v>
      </c>
      <c r="K35" s="18" t="s">
        <v>404</v>
      </c>
      <c r="L35" s="20" t="s">
        <v>404</v>
      </c>
      <c r="M35" s="18" t="s">
        <v>404</v>
      </c>
      <c r="N35" s="20" t="s">
        <v>404</v>
      </c>
      <c r="O35" s="18" t="s">
        <v>404</v>
      </c>
      <c r="P35" s="20" t="s">
        <v>404</v>
      </c>
      <c r="Q35" s="18" t="n">
        <v>585.0369816800001</v>
      </c>
      <c r="R35" s="20" t="n">
        <v>10.29428592</v>
      </c>
    </row>
    <row r="36" spans="1:18">
      <c r="A36" s="15" t="s">
        <v>433</v>
      </c>
      <c r="B36" s="17" t="n">
        <v>6736</v>
      </c>
      <c r="C36" s="18">
        <f>(10.0/B36*100)</f>
        <v/>
      </c>
      <c r="D36" s="19" t="n">
        <v>6726</v>
      </c>
      <c r="E36" s="18" t="n">
        <v>496.46909287</v>
      </c>
      <c r="F36" s="20" t="n">
        <v>3.20440765</v>
      </c>
      <c r="G36" s="18" t="n">
        <v>489.01440233</v>
      </c>
      <c r="H36" s="20" t="n">
        <v>3.32505571</v>
      </c>
      <c r="I36" s="18" t="s">
        <v>404</v>
      </c>
      <c r="J36" s="20" t="s">
        <v>404</v>
      </c>
      <c r="K36" s="18" t="s">
        <v>404</v>
      </c>
      <c r="L36" s="20" t="s">
        <v>404</v>
      </c>
      <c r="M36" s="18" t="s">
        <v>404</v>
      </c>
      <c r="N36" s="20" t="s">
        <v>404</v>
      </c>
      <c r="O36" s="18" t="s">
        <v>404</v>
      </c>
      <c r="P36" s="20" t="s">
        <v>404</v>
      </c>
      <c r="Q36" s="18" t="n">
        <v>502.00376881</v>
      </c>
      <c r="R36" s="20" t="n">
        <v>13.5378395</v>
      </c>
    </row>
    <row r="37" spans="1:18">
      <c r="A37" s="15" t="s">
        <v>434</v>
      </c>
      <c r="B37" s="17" t="n">
        <v>5458</v>
      </c>
      <c r="C37" s="18">
        <f>(0.0/B37*100)</f>
        <v/>
      </c>
      <c r="D37" s="19" t="n">
        <v>5458</v>
      </c>
      <c r="E37" s="18" t="n">
        <v>518.37219697</v>
      </c>
      <c r="F37" s="20" t="n">
        <v>8.26420197</v>
      </c>
      <c r="G37" s="18" t="n">
        <v>486.91347555</v>
      </c>
      <c r="H37" s="20" t="n">
        <v>3.99694611</v>
      </c>
      <c r="I37" s="18" t="s">
        <v>404</v>
      </c>
      <c r="J37" s="20" t="s">
        <v>404</v>
      </c>
      <c r="K37" s="18" t="s">
        <v>404</v>
      </c>
      <c r="L37" s="20" t="s">
        <v>404</v>
      </c>
      <c r="M37" s="18" t="s">
        <v>404</v>
      </c>
      <c r="N37" s="20" t="s">
        <v>404</v>
      </c>
      <c r="O37" s="18" t="s">
        <v>404</v>
      </c>
      <c r="P37" s="20" t="s">
        <v>404</v>
      </c>
      <c r="Q37" s="18" t="n">
        <v>484.9028555</v>
      </c>
      <c r="R37" s="20" t="n">
        <v>13.37773333</v>
      </c>
    </row>
    <row r="38" spans="1:18">
      <c r="A38" s="15" t="s">
        <v>435</v>
      </c>
      <c r="B38" s="17" t="n">
        <v>5860</v>
      </c>
      <c r="C38" s="18">
        <f>(268.0/B38*100)</f>
        <v/>
      </c>
      <c r="D38" s="19" t="n">
        <v>5592</v>
      </c>
      <c r="E38" s="18" t="n">
        <v>518.26232751</v>
      </c>
      <c r="F38" s="20" t="n">
        <v>9.06411862</v>
      </c>
      <c r="G38" s="18" t="n">
        <v>500.74259518</v>
      </c>
      <c r="H38" s="20" t="n">
        <v>3.92317816</v>
      </c>
      <c r="I38" s="18" t="s">
        <v>404</v>
      </c>
      <c r="J38" s="20" t="s">
        <v>404</v>
      </c>
      <c r="K38" s="18" t="s">
        <v>404</v>
      </c>
      <c r="L38" s="20" t="s">
        <v>404</v>
      </c>
      <c r="M38" s="18" t="s">
        <v>404</v>
      </c>
      <c r="N38" s="20" t="s">
        <v>404</v>
      </c>
      <c r="O38" s="18" t="s">
        <v>404</v>
      </c>
      <c r="P38" s="20" t="s">
        <v>404</v>
      </c>
      <c r="Q38" s="18" t="n">
        <v>492.35468411</v>
      </c>
      <c r="R38" s="20" t="n">
        <v>17.42912296</v>
      </c>
    </row>
    <row r="39" spans="1:18">
      <c r="A39" s="15" t="s">
        <v>436</v>
      </c>
      <c r="B39" s="17" t="n">
        <v>5895</v>
      </c>
      <c r="C39" s="18">
        <f>(0.0/B39*100)</f>
        <v/>
      </c>
      <c r="D39" s="19" t="n">
        <v>5895</v>
      </c>
      <c r="E39" s="18" t="n">
        <v>448.33565253</v>
      </c>
      <c r="F39" s="20" t="n">
        <v>7.27111671</v>
      </c>
      <c r="G39" s="18" t="n">
        <v>411.1434679</v>
      </c>
      <c r="H39" s="20" t="n">
        <v>5.07816062</v>
      </c>
      <c r="I39" s="18" t="s">
        <v>404</v>
      </c>
      <c r="J39" s="20" t="s">
        <v>404</v>
      </c>
      <c r="K39" s="18" t="s">
        <v>404</v>
      </c>
      <c r="L39" s="20" t="s">
        <v>404</v>
      </c>
      <c r="M39" s="18" t="s">
        <v>404</v>
      </c>
      <c r="N39" s="20" t="s">
        <v>404</v>
      </c>
      <c r="O39" s="18" t="s">
        <v>404</v>
      </c>
      <c r="P39" s="20" t="s">
        <v>404</v>
      </c>
      <c r="Q39" s="18" t="n">
        <v>381.48626657</v>
      </c>
      <c r="R39" s="20" t="n">
        <v>13.30054982</v>
      </c>
    </row>
    <row r="40" spans="1:18">
      <c r="A40" s="15" t="s">
        <v>437</v>
      </c>
      <c r="B40" s="17" t="n">
        <v>14157</v>
      </c>
      <c r="C40" s="18">
        <f>(2602.0/B40*100)</f>
        <v/>
      </c>
      <c r="D40" s="19" t="n">
        <v>11555</v>
      </c>
      <c r="E40" s="18" t="n">
        <v>512.63300402</v>
      </c>
      <c r="F40" s="20" t="n">
        <v>4.1131076</v>
      </c>
      <c r="G40" s="18" t="n">
        <v>504.10356974</v>
      </c>
      <c r="H40" s="20" t="n">
        <v>6.56428821</v>
      </c>
      <c r="I40" s="18" t="s">
        <v>404</v>
      </c>
      <c r="J40" s="20" t="s">
        <v>404</v>
      </c>
      <c r="K40" s="18" t="s">
        <v>404</v>
      </c>
      <c r="L40" s="20" t="s">
        <v>404</v>
      </c>
      <c r="M40" s="18" t="s">
        <v>404</v>
      </c>
      <c r="N40" s="20" t="s">
        <v>404</v>
      </c>
      <c r="O40" s="18" t="s">
        <v>404</v>
      </c>
      <c r="P40" s="20" t="s">
        <v>404</v>
      </c>
      <c r="Q40" s="18" t="n">
        <v>506.40319142</v>
      </c>
      <c r="R40" s="20" t="n">
        <v>9.89766945</v>
      </c>
    </row>
    <row r="41" spans="1:18">
      <c r="A41" s="15" t="s">
        <v>438</v>
      </c>
      <c r="B41" s="17" t="n">
        <v>5712</v>
      </c>
      <c r="C41" s="18">
        <f>(70.0/B41*100)</f>
        <v/>
      </c>
      <c r="D41" s="19" t="n">
        <v>5642</v>
      </c>
      <c r="E41" s="18" t="n">
        <v>498.19734663</v>
      </c>
      <c r="F41" s="20" t="n">
        <v>3.20006766</v>
      </c>
      <c r="G41" s="18" t="n">
        <v>471.05499178</v>
      </c>
      <c r="H41" s="20" t="n">
        <v>12.45871472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447.44085022</v>
      </c>
      <c r="F44" s="20" t="n">
        <v>6.30223987</v>
      </c>
      <c r="G44" s="18" t="n">
        <v>418.28331015</v>
      </c>
      <c r="H44" s="20" t="n">
        <v>2.99461494</v>
      </c>
      <c r="I44" s="18" t="s">
        <v>404</v>
      </c>
      <c r="J44" s="20" t="s">
        <v>404</v>
      </c>
      <c r="K44" s="18" t="s">
        <v>404</v>
      </c>
      <c r="L44" s="20" t="s">
        <v>404</v>
      </c>
      <c r="M44" s="18" t="s">
        <v>404</v>
      </c>
      <c r="N44" s="20" t="s">
        <v>404</v>
      </c>
      <c r="O44" s="18" t="s">
        <v>404</v>
      </c>
      <c r="P44" s="20" t="s">
        <v>404</v>
      </c>
      <c r="Q44" s="18" t="n">
        <v>409.51804363</v>
      </c>
      <c r="R44" s="20" t="n">
        <v>6.76321745</v>
      </c>
    </row>
    <row r="45" spans="1:18">
      <c r="A45" s="15" t="s">
        <v>442</v>
      </c>
      <c r="B45" s="17" t="n">
        <v>5519</v>
      </c>
      <c r="C45" s="18">
        <f>(0.0/B45*100)</f>
        <v/>
      </c>
      <c r="D45" s="19" t="n">
        <v>5519</v>
      </c>
      <c r="E45" s="18" t="n">
        <v>372.84167331</v>
      </c>
      <c r="F45" s="20" t="n">
        <v>4.83454884</v>
      </c>
      <c r="G45" s="18" t="n">
        <v>380.22427328</v>
      </c>
      <c r="H45" s="20" t="n">
        <v>5.05574388</v>
      </c>
      <c r="I45" s="18" t="s">
        <v>404</v>
      </c>
      <c r="J45" s="20" t="s">
        <v>404</v>
      </c>
      <c r="K45" s="18" t="s">
        <v>404</v>
      </c>
      <c r="L45" s="20" t="s">
        <v>404</v>
      </c>
      <c r="M45" s="18" t="s">
        <v>404</v>
      </c>
      <c r="N45" s="20" t="s">
        <v>404</v>
      </c>
      <c r="O45" s="18" t="s">
        <v>404</v>
      </c>
      <c r="P45" s="20" t="s">
        <v>404</v>
      </c>
      <c r="Q45" s="18" t="n">
        <v>366.98380411</v>
      </c>
      <c r="R45" s="20" t="n">
        <v>7.9328064</v>
      </c>
    </row>
    <row r="46" spans="1:18">
      <c r="A46" s="15" t="s">
        <v>443</v>
      </c>
      <c r="B46" s="17" t="n">
        <v>23141</v>
      </c>
      <c r="C46" s="18">
        <f>(4196.0/B46*100)</f>
        <v/>
      </c>
      <c r="D46" s="19" t="n">
        <v>18945</v>
      </c>
      <c r="E46" s="18" t="n">
        <v>421.19301898</v>
      </c>
      <c r="F46" s="20" t="n">
        <v>5.96435594</v>
      </c>
      <c r="G46" s="18" t="n">
        <v>407.60775833</v>
      </c>
      <c r="H46" s="20" t="n">
        <v>3.11555145</v>
      </c>
      <c r="I46" s="18" t="s">
        <v>404</v>
      </c>
      <c r="J46" s="20" t="s">
        <v>404</v>
      </c>
      <c r="K46" s="18" t="s">
        <v>404</v>
      </c>
      <c r="L46" s="20" t="s">
        <v>404</v>
      </c>
      <c r="M46" s="18" t="s">
        <v>404</v>
      </c>
      <c r="N46" s="20" t="s">
        <v>404</v>
      </c>
      <c r="O46" s="18" t="s">
        <v>404</v>
      </c>
      <c r="P46" s="20" t="s">
        <v>404</v>
      </c>
      <c r="Q46" s="18" t="n">
        <v>360.06014417</v>
      </c>
      <c r="R46" s="20" t="n">
        <v>6.41375648</v>
      </c>
    </row>
    <row r="47" spans="1:18">
      <c r="A47" s="15" t="s">
        <v>444</v>
      </c>
      <c r="B47" s="17" t="n">
        <v>5928</v>
      </c>
      <c r="C47" s="18">
        <f>(0.0/B47*100)</f>
        <v/>
      </c>
      <c r="D47" s="19" t="n">
        <v>5928</v>
      </c>
      <c r="E47" s="18" t="n">
        <v>459.01850414</v>
      </c>
      <c r="F47" s="20" t="n">
        <v>6.44696094</v>
      </c>
      <c r="G47" s="18" t="n">
        <v>429.53736361</v>
      </c>
      <c r="H47" s="20" t="n">
        <v>6.72464306</v>
      </c>
      <c r="I47" s="18" t="s">
        <v>404</v>
      </c>
      <c r="J47" s="20" t="s">
        <v>404</v>
      </c>
      <c r="K47" s="18" t="s">
        <v>404</v>
      </c>
      <c r="L47" s="20" t="s">
        <v>404</v>
      </c>
      <c r="M47" s="18" t="s">
        <v>404</v>
      </c>
      <c r="N47" s="20" t="s">
        <v>404</v>
      </c>
      <c r="O47" s="18" t="s">
        <v>404</v>
      </c>
      <c r="P47" s="20" t="s">
        <v>404</v>
      </c>
      <c r="Q47" s="18" t="n">
        <v>435.2743002</v>
      </c>
      <c r="R47" s="20" t="n">
        <v>34.02925252</v>
      </c>
    </row>
    <row r="48" spans="1:18">
      <c r="A48" s="15" t="s">
        <v>445</v>
      </c>
      <c r="B48" s="17" t="n">
        <v>9841</v>
      </c>
      <c r="C48" s="18">
        <f>(0.0/B48*100)</f>
        <v/>
      </c>
      <c r="D48" s="19" t="n">
        <v>9841</v>
      </c>
      <c r="E48" s="18" t="n">
        <v>525.14284903</v>
      </c>
      <c r="F48" s="20" t="n">
        <v>5.6749415</v>
      </c>
      <c r="G48" s="18" t="n">
        <v>491.44131591</v>
      </c>
      <c r="H48" s="20" t="n">
        <v>17.00485331</v>
      </c>
      <c r="I48" s="18" t="s">
        <v>404</v>
      </c>
      <c r="J48" s="20" t="s">
        <v>404</v>
      </c>
      <c r="K48" s="18" t="s">
        <v>404</v>
      </c>
      <c r="L48" s="20" t="s">
        <v>404</v>
      </c>
      <c r="M48" s="18" t="s">
        <v>404</v>
      </c>
      <c r="N48" s="20" t="s">
        <v>404</v>
      </c>
      <c r="O48" s="18" t="s">
        <v>404</v>
      </c>
      <c r="P48" s="20" t="s">
        <v>404</v>
      </c>
      <c r="Q48" s="18" t="n">
        <v>488.2811638</v>
      </c>
      <c r="R48" s="20" t="n">
        <v>18.32130959</v>
      </c>
    </row>
    <row r="49" spans="1:18">
      <c r="A49" s="15" t="s">
        <v>446</v>
      </c>
      <c r="B49" s="17" t="n">
        <v>6349</v>
      </c>
      <c r="C49" s="18">
        <f>(52.0/B49*100)</f>
        <v/>
      </c>
      <c r="D49" s="19" t="n">
        <v>6297</v>
      </c>
      <c r="E49" s="18" t="n">
        <v>440.14898784</v>
      </c>
      <c r="F49" s="20" t="n">
        <v>6.04676944</v>
      </c>
      <c r="G49" s="18" t="n">
        <v>430.62448342</v>
      </c>
      <c r="H49" s="20" t="n">
        <v>3.59865379</v>
      </c>
      <c r="I49" s="18" t="s">
        <v>404</v>
      </c>
      <c r="J49" s="20" t="s">
        <v>404</v>
      </c>
      <c r="K49" s="18" t="s">
        <v>404</v>
      </c>
      <c r="L49" s="20" t="s">
        <v>404</v>
      </c>
      <c r="M49" s="18" t="s">
        <v>404</v>
      </c>
      <c r="N49" s="20" t="s">
        <v>404</v>
      </c>
      <c r="O49" s="18" t="s">
        <v>404</v>
      </c>
      <c r="P49" s="20" t="s">
        <v>404</v>
      </c>
      <c r="Q49" s="18" t="n">
        <v>408.09915725</v>
      </c>
      <c r="R49" s="20" t="n">
        <v>14.3178243</v>
      </c>
    </row>
    <row r="50" spans="1:18">
      <c r="A50" s="15" t="s">
        <v>447</v>
      </c>
      <c r="B50" s="17" t="n">
        <v>11795</v>
      </c>
      <c r="C50" s="18">
        <f>(1031.0/B50*100)</f>
        <v/>
      </c>
      <c r="D50" s="19" t="n">
        <v>10764</v>
      </c>
      <c r="E50" s="18" t="n">
        <v>429.20311066</v>
      </c>
      <c r="F50" s="20" t="n">
        <v>5.73723127</v>
      </c>
      <c r="G50" s="18" t="n">
        <v>410.16315608</v>
      </c>
      <c r="H50" s="20" t="n">
        <v>4.05373464</v>
      </c>
      <c r="I50" s="18" t="s">
        <v>404</v>
      </c>
      <c r="J50" s="20" t="s">
        <v>404</v>
      </c>
      <c r="K50" s="18" t="s">
        <v>404</v>
      </c>
      <c r="L50" s="20" t="s">
        <v>404</v>
      </c>
      <c r="M50" s="18" t="s">
        <v>404</v>
      </c>
      <c r="N50" s="20" t="s">
        <v>404</v>
      </c>
      <c r="O50" s="18" t="s">
        <v>404</v>
      </c>
      <c r="P50" s="20" t="s">
        <v>404</v>
      </c>
      <c r="Q50" s="18" t="n">
        <v>416.9416369</v>
      </c>
      <c r="R50" s="20" t="n">
        <v>10.10566472</v>
      </c>
    </row>
    <row r="51" spans="1:18">
      <c r="A51" s="15" t="s">
        <v>448</v>
      </c>
      <c r="B51" s="17" t="n">
        <v>6866</v>
      </c>
      <c r="C51" s="18">
        <f>(0.0/B51*100)</f>
        <v/>
      </c>
      <c r="D51" s="19" t="n">
        <v>6866</v>
      </c>
      <c r="E51" s="18" t="n">
        <v>417.37797008</v>
      </c>
      <c r="F51" s="20" t="n">
        <v>8.48995528</v>
      </c>
      <c r="G51" s="18" t="n">
        <v>420.44163865</v>
      </c>
      <c r="H51" s="20" t="n">
        <v>2.39899488</v>
      </c>
      <c r="I51" s="18" t="s">
        <v>404</v>
      </c>
      <c r="J51" s="20" t="s">
        <v>404</v>
      </c>
      <c r="K51" s="18" t="s">
        <v>404</v>
      </c>
      <c r="L51" s="20" t="s">
        <v>404</v>
      </c>
      <c r="M51" s="18" t="s">
        <v>404</v>
      </c>
      <c r="N51" s="20" t="s">
        <v>404</v>
      </c>
      <c r="O51" s="18" t="s">
        <v>404</v>
      </c>
      <c r="P51" s="20" t="s">
        <v>404</v>
      </c>
      <c r="Q51" s="18" t="n">
        <v>398.58757123</v>
      </c>
      <c r="R51" s="20" t="n">
        <v>15.68804202</v>
      </c>
    </row>
    <row r="52" spans="1:18">
      <c r="A52" s="15" t="s">
        <v>449</v>
      </c>
      <c r="B52" s="17" t="n">
        <v>5809</v>
      </c>
      <c r="C52" s="18">
        <f>(0.0/B52*100)</f>
        <v/>
      </c>
      <c r="D52" s="19" t="n">
        <v>5809</v>
      </c>
      <c r="E52" s="18" t="n">
        <v>481.08551026</v>
      </c>
      <c r="F52" s="20" t="n">
        <v>4.28406472</v>
      </c>
      <c r="G52" s="18" t="n">
        <v>467.24141037</v>
      </c>
      <c r="H52" s="20" t="n">
        <v>5.6725948</v>
      </c>
      <c r="I52" s="18" t="s">
        <v>404</v>
      </c>
      <c r="J52" s="20" t="s">
        <v>404</v>
      </c>
      <c r="K52" s="18" t="s">
        <v>404</v>
      </c>
      <c r="L52" s="20" t="s">
        <v>404</v>
      </c>
      <c r="M52" s="18" t="s">
        <v>404</v>
      </c>
      <c r="N52" s="20" t="s">
        <v>404</v>
      </c>
      <c r="O52" s="18" t="s">
        <v>404</v>
      </c>
      <c r="P52" s="20" t="s">
        <v>404</v>
      </c>
      <c r="Q52" s="18" t="n">
        <v>459.97515971</v>
      </c>
      <c r="R52" s="20" t="n">
        <v>25.56675398</v>
      </c>
    </row>
    <row r="53" spans="1:18">
      <c r="A53" s="15" t="s">
        <v>450</v>
      </c>
      <c r="B53" s="17" t="n">
        <v>5571</v>
      </c>
      <c r="C53" s="18">
        <f>(0.0/B53*100)</f>
        <v/>
      </c>
      <c r="D53" s="19" t="n">
        <v>5571</v>
      </c>
      <c r="E53" s="18" t="n">
        <v>433.09893611</v>
      </c>
      <c r="F53" s="20" t="n">
        <v>1.38987033</v>
      </c>
      <c r="G53" s="18" t="n">
        <v>445.24000062</v>
      </c>
      <c r="H53" s="20" t="n">
        <v>6.59495903</v>
      </c>
      <c r="I53" s="18" t="s">
        <v>404</v>
      </c>
      <c r="J53" s="20" t="s">
        <v>404</v>
      </c>
      <c r="K53" s="18" t="s">
        <v>404</v>
      </c>
      <c r="L53" s="20" t="s">
        <v>404</v>
      </c>
      <c r="M53" s="18" t="s">
        <v>404</v>
      </c>
      <c r="N53" s="20" t="s">
        <v>404</v>
      </c>
      <c r="O53" s="18" t="s">
        <v>404</v>
      </c>
      <c r="P53" s="20" t="s">
        <v>404</v>
      </c>
      <c r="Q53" s="18" t="n">
        <v>357.73077204</v>
      </c>
      <c r="R53" s="20" t="n">
        <v>7.0182063</v>
      </c>
    </row>
    <row r="54" spans="1:18">
      <c r="A54" s="15" t="s">
        <v>451</v>
      </c>
      <c r="B54" s="17" t="n">
        <v>4740</v>
      </c>
      <c r="C54" s="18">
        <f>(199.0/B54*100)</f>
        <v/>
      </c>
      <c r="D54" s="19" t="n">
        <v>4541</v>
      </c>
      <c r="E54" s="18" t="n">
        <v>345.27520588</v>
      </c>
      <c r="F54" s="20" t="n">
        <v>9.823275840000001</v>
      </c>
      <c r="G54" s="18" t="n">
        <v>332.89485128</v>
      </c>
      <c r="H54" s="20" t="n">
        <v>3.86863849</v>
      </c>
      <c r="I54" s="18" t="s">
        <v>404</v>
      </c>
      <c r="J54" s="20" t="s">
        <v>404</v>
      </c>
      <c r="K54" s="18" t="s">
        <v>404</v>
      </c>
      <c r="L54" s="20" t="s">
        <v>404</v>
      </c>
      <c r="M54" s="18" t="s">
        <v>404</v>
      </c>
      <c r="N54" s="20" t="s">
        <v>404</v>
      </c>
      <c r="O54" s="18" t="s">
        <v>404</v>
      </c>
      <c r="P54" s="20" t="s">
        <v>404</v>
      </c>
      <c r="Q54" s="18" t="n">
        <v>310.88232886</v>
      </c>
      <c r="R54" s="20" t="n">
        <v>6.88435036</v>
      </c>
    </row>
    <row r="55" spans="1:18">
      <c r="A55" s="15" t="s">
        <v>452</v>
      </c>
      <c r="B55" s="17" t="n">
        <v>5316</v>
      </c>
      <c r="C55" s="18">
        <f>(43.0/B55*100)</f>
        <v/>
      </c>
      <c r="D55" s="19" t="n">
        <v>5273</v>
      </c>
      <c r="E55" s="18" t="n">
        <v>411.09608586</v>
      </c>
      <c r="F55" s="20" t="n">
        <v>3.19917769</v>
      </c>
      <c r="G55" s="18" t="n">
        <v>412.03016863</v>
      </c>
      <c r="H55" s="20" t="n">
        <v>5.89661723</v>
      </c>
      <c r="I55" s="18" t="s">
        <v>404</v>
      </c>
      <c r="J55" s="20" t="s">
        <v>404</v>
      </c>
      <c r="K55" s="18" t="s">
        <v>404</v>
      </c>
      <c r="L55" s="20" t="s">
        <v>404</v>
      </c>
      <c r="M55" s="18" t="s">
        <v>404</v>
      </c>
      <c r="N55" s="20" t="s">
        <v>404</v>
      </c>
      <c r="O55" s="18" t="s">
        <v>404</v>
      </c>
      <c r="P55" s="20" t="s">
        <v>404</v>
      </c>
      <c r="Q55" s="18" t="n">
        <v>407.13992153</v>
      </c>
      <c r="R55" s="20" t="n">
        <v>10.5182544</v>
      </c>
    </row>
    <row r="56" spans="1:18">
      <c r="A56" s="15" t="s">
        <v>453</v>
      </c>
      <c r="B56" s="17" t="n">
        <v>5359</v>
      </c>
      <c r="C56" s="18">
        <f>(0.0/B56*100)</f>
        <v/>
      </c>
      <c r="D56" s="19" t="n">
        <v>5359</v>
      </c>
      <c r="E56" s="18" t="n">
        <v>526.13792745</v>
      </c>
      <c r="F56" s="20" t="n">
        <v>3.02135444</v>
      </c>
      <c r="G56" s="18" t="n">
        <v>512.53878342</v>
      </c>
      <c r="H56" s="20" t="n">
        <v>10.52598162</v>
      </c>
      <c r="I56" s="18" t="s">
        <v>404</v>
      </c>
      <c r="J56" s="20" t="s">
        <v>404</v>
      </c>
      <c r="K56" s="18" t="s">
        <v>404</v>
      </c>
      <c r="L56" s="20" t="s">
        <v>404</v>
      </c>
      <c r="M56" s="18" t="s">
        <v>404</v>
      </c>
      <c r="N56" s="20" t="s">
        <v>404</v>
      </c>
      <c r="O56" s="18" t="s">
        <v>404</v>
      </c>
      <c r="P56" s="20" t="s">
        <v>404</v>
      </c>
      <c r="Q56" s="18" t="n">
        <v>506.96879463</v>
      </c>
      <c r="R56" s="20" t="n">
        <v>13.79102527</v>
      </c>
    </row>
    <row r="57" spans="1:18">
      <c r="A57" s="15" t="s">
        <v>454</v>
      </c>
      <c r="B57" s="17" t="n">
        <v>6513</v>
      </c>
      <c r="C57" s="18">
        <f>(0.0/B57*100)</f>
        <v/>
      </c>
      <c r="D57" s="19" t="n">
        <v>6513</v>
      </c>
      <c r="E57" s="18" t="n">
        <v>414.74038328</v>
      </c>
      <c r="F57" s="20" t="n">
        <v>3.85491465</v>
      </c>
      <c r="G57" s="18" t="n">
        <v>382.25219684</v>
      </c>
      <c r="H57" s="20" t="n">
        <v>4.86759347</v>
      </c>
      <c r="I57" s="18" t="s">
        <v>404</v>
      </c>
      <c r="J57" s="20" t="s">
        <v>404</v>
      </c>
      <c r="K57" s="18" t="s">
        <v>404</v>
      </c>
      <c r="L57" s="20" t="s">
        <v>404</v>
      </c>
      <c r="M57" s="18" t="s">
        <v>404</v>
      </c>
      <c r="N57" s="20" t="s">
        <v>404</v>
      </c>
      <c r="O57" s="18" t="s">
        <v>404</v>
      </c>
      <c r="P57" s="20" t="s">
        <v>404</v>
      </c>
      <c r="Q57" s="18" t="n">
        <v>390.10203916</v>
      </c>
      <c r="R57" s="20" t="n">
        <v>12.68318035</v>
      </c>
    </row>
    <row r="58" spans="1:18">
      <c r="A58" s="15" t="s">
        <v>455</v>
      </c>
      <c r="B58" s="17" t="n">
        <v>7267</v>
      </c>
      <c r="C58" s="18">
        <f>(0.0/B58*100)</f>
        <v/>
      </c>
      <c r="D58" s="19" t="n">
        <v>7267</v>
      </c>
      <c r="E58" s="18" t="n">
        <v>418.55334969</v>
      </c>
      <c r="F58" s="20" t="n">
        <v>5.09901547</v>
      </c>
      <c r="G58" s="18" t="n">
        <v>400.63633954</v>
      </c>
      <c r="H58" s="20" t="n">
        <v>3.7493214</v>
      </c>
      <c r="I58" s="18" t="s">
        <v>404</v>
      </c>
      <c r="J58" s="20" t="s">
        <v>404</v>
      </c>
      <c r="K58" s="18" t="s">
        <v>404</v>
      </c>
      <c r="L58" s="20" t="s">
        <v>404</v>
      </c>
      <c r="M58" s="18" t="s">
        <v>404</v>
      </c>
      <c r="N58" s="20" t="s">
        <v>404</v>
      </c>
      <c r="O58" s="18" t="s">
        <v>404</v>
      </c>
      <c r="P58" s="20" t="s">
        <v>404</v>
      </c>
      <c r="Q58" s="18" t="n">
        <v>404.47016396</v>
      </c>
      <c r="R58" s="20" t="n">
        <v>11.30068849</v>
      </c>
    </row>
    <row r="59" spans="1:18">
      <c r="A59" s="15" t="s">
        <v>456</v>
      </c>
      <c r="B59" s="17" t="n">
        <v>4826</v>
      </c>
      <c r="C59" s="18">
        <f>(0.0/B59*100)</f>
        <v/>
      </c>
      <c r="D59" s="19" t="n">
        <v>4826</v>
      </c>
      <c r="E59" s="18" t="n">
        <v>385.0896355</v>
      </c>
      <c r="F59" s="20" t="n">
        <v>2.74660781</v>
      </c>
      <c r="G59" s="18" t="n">
        <v>372.8188117</v>
      </c>
      <c r="H59" s="20" t="n">
        <v>2.26627674</v>
      </c>
      <c r="I59" s="18" t="s">
        <v>404</v>
      </c>
      <c r="J59" s="20" t="s">
        <v>404</v>
      </c>
      <c r="K59" s="18" t="s">
        <v>404</v>
      </c>
      <c r="L59" s="20" t="s">
        <v>404</v>
      </c>
      <c r="M59" s="18" t="s">
        <v>404</v>
      </c>
      <c r="N59" s="20" t="s">
        <v>404</v>
      </c>
      <c r="O59" s="18" t="s">
        <v>404</v>
      </c>
      <c r="P59" s="20" t="s">
        <v>404</v>
      </c>
      <c r="Q59" s="18" t="n">
        <v>371.05491796</v>
      </c>
      <c r="R59" s="20" t="n">
        <v>4.92161218</v>
      </c>
    </row>
    <row r="60" spans="1:18">
      <c r="A60" s="15" t="s">
        <v>457</v>
      </c>
      <c r="B60" s="17" t="n">
        <v>4546</v>
      </c>
      <c r="C60" s="18">
        <f>(0.0/B60*100)</f>
        <v/>
      </c>
      <c r="D60" s="19" t="n">
        <v>4546</v>
      </c>
      <c r="E60" s="18" t="n">
        <v>419.7759219</v>
      </c>
      <c r="F60" s="20" t="n">
        <v>6.7854798</v>
      </c>
      <c r="G60" s="18" t="n">
        <v>378.21895746</v>
      </c>
      <c r="H60" s="20" t="n">
        <v>5.52644163</v>
      </c>
      <c r="I60" s="18" t="s">
        <v>404</v>
      </c>
      <c r="J60" s="20" t="s">
        <v>404</v>
      </c>
      <c r="K60" s="18" t="s">
        <v>404</v>
      </c>
      <c r="L60" s="20" t="s">
        <v>404</v>
      </c>
      <c r="M60" s="18" t="s">
        <v>404</v>
      </c>
      <c r="N60" s="20" t="s">
        <v>404</v>
      </c>
      <c r="O60" s="18" t="s">
        <v>404</v>
      </c>
      <c r="P60" s="20" t="s">
        <v>404</v>
      </c>
      <c r="Q60" s="18" t="n">
        <v>355.56286383</v>
      </c>
      <c r="R60" s="20" t="n">
        <v>7.25687634</v>
      </c>
    </row>
    <row r="61" spans="1:18">
      <c r="A61" s="15" t="s">
        <v>458</v>
      </c>
      <c r="B61" s="17" t="n">
        <v>6525</v>
      </c>
      <c r="C61" s="18">
        <f>(0.0/B61*100)</f>
        <v/>
      </c>
      <c r="D61" s="19" t="n">
        <v>6525</v>
      </c>
      <c r="E61" s="18" t="n">
        <v>481.92528415</v>
      </c>
      <c r="F61" s="20" t="n">
        <v>3.46182079</v>
      </c>
      <c r="G61" s="18" t="n">
        <v>459.35355097</v>
      </c>
      <c r="H61" s="20" t="n">
        <v>5.58220262</v>
      </c>
      <c r="I61" s="18" t="s">
        <v>404</v>
      </c>
      <c r="J61" s="20" t="s">
        <v>404</v>
      </c>
      <c r="K61" s="18" t="s">
        <v>404</v>
      </c>
      <c r="L61" s="20" t="s">
        <v>404</v>
      </c>
      <c r="M61" s="18" t="s">
        <v>404</v>
      </c>
      <c r="N61" s="20" t="s">
        <v>404</v>
      </c>
      <c r="O61" s="18" t="s">
        <v>404</v>
      </c>
      <c r="P61" s="20" t="s">
        <v>404</v>
      </c>
      <c r="Q61" s="18" t="n">
        <v>495.45058431</v>
      </c>
      <c r="R61" s="20" t="n">
        <v>19.43820807</v>
      </c>
    </row>
    <row r="62" spans="1:18">
      <c r="A62" s="15" t="s">
        <v>459</v>
      </c>
      <c r="B62" s="17" t="n">
        <v>4476</v>
      </c>
      <c r="C62" s="18">
        <f>(0.0/B62*100)</f>
        <v/>
      </c>
      <c r="D62" s="19" t="n">
        <v>4476</v>
      </c>
      <c r="E62" s="18" t="n">
        <v>529.2184095</v>
      </c>
      <c r="F62" s="20" t="n">
        <v>1.06986044</v>
      </c>
      <c r="G62" s="18" t="n">
        <v>514.37456159</v>
      </c>
      <c r="H62" s="20" t="n">
        <v>5.8571039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381.18523482</v>
      </c>
      <c r="F63" s="20" t="n">
        <v>1.9187657</v>
      </c>
      <c r="G63" s="18" t="n">
        <v>381.69794092</v>
      </c>
      <c r="H63" s="20" t="n">
        <v>2.01500123</v>
      </c>
      <c r="I63" s="18" t="s">
        <v>404</v>
      </c>
      <c r="J63" s="20" t="s">
        <v>404</v>
      </c>
      <c r="K63" s="18" t="s">
        <v>404</v>
      </c>
      <c r="L63" s="20" t="s">
        <v>404</v>
      </c>
      <c r="M63" s="18" t="s">
        <v>404</v>
      </c>
      <c r="N63" s="20" t="s">
        <v>404</v>
      </c>
      <c r="O63" s="18" t="s">
        <v>404</v>
      </c>
      <c r="P63" s="20" t="s">
        <v>404</v>
      </c>
      <c r="Q63" s="18" t="n">
        <v>398.11984265</v>
      </c>
      <c r="R63" s="20" t="n">
        <v>3.98078207</v>
      </c>
    </row>
    <row r="64" spans="1:18">
      <c r="A64" s="15" t="s">
        <v>461</v>
      </c>
      <c r="B64" s="17" t="n">
        <v>3634</v>
      </c>
      <c r="C64" s="18">
        <f>(27.0/B64*100)</f>
        <v/>
      </c>
      <c r="D64" s="19" t="n">
        <v>3607</v>
      </c>
      <c r="E64" s="18" t="n">
        <v>477.48154883</v>
      </c>
      <c r="F64" s="20" t="n">
        <v>2.26217102</v>
      </c>
      <c r="G64" s="18" t="n">
        <v>448.1469103</v>
      </c>
      <c r="H64" s="20" t="n">
        <v>1.9983701</v>
      </c>
      <c r="I64" s="18" t="s">
        <v>404</v>
      </c>
      <c r="J64" s="20" t="s">
        <v>404</v>
      </c>
      <c r="K64" s="18" t="s">
        <v>404</v>
      </c>
      <c r="L64" s="20" t="s">
        <v>404</v>
      </c>
      <c r="M64" s="18" t="s">
        <v>404</v>
      </c>
      <c r="N64" s="20" t="s">
        <v>404</v>
      </c>
      <c r="O64" s="18" t="s">
        <v>404</v>
      </c>
      <c r="P64" s="20" t="s">
        <v>404</v>
      </c>
      <c r="Q64" s="18" t="n">
        <v>450.91639198</v>
      </c>
      <c r="R64" s="20" t="n">
        <v>15.55940824</v>
      </c>
    </row>
    <row r="65" spans="1:18">
      <c r="A65" s="15" t="s">
        <v>462</v>
      </c>
      <c r="B65" s="17" t="n">
        <v>5325</v>
      </c>
      <c r="C65" s="18">
        <f>(0.0/B65*100)</f>
        <v/>
      </c>
      <c r="D65" s="19" t="n">
        <v>5325</v>
      </c>
      <c r="E65" s="18" t="n">
        <v>431.3746925</v>
      </c>
      <c r="F65" s="20" t="n">
        <v>4.22352703</v>
      </c>
      <c r="G65" s="18" t="n">
        <v>423.87273275</v>
      </c>
      <c r="H65" s="20" t="n">
        <v>3.26276395</v>
      </c>
      <c r="I65" s="18" t="s">
        <v>404</v>
      </c>
      <c r="J65" s="20" t="s">
        <v>404</v>
      </c>
      <c r="K65" s="18" t="s">
        <v>404</v>
      </c>
      <c r="L65" s="20" t="s">
        <v>404</v>
      </c>
      <c r="M65" s="18" t="s">
        <v>404</v>
      </c>
      <c r="N65" s="20" t="s">
        <v>404</v>
      </c>
      <c r="O65" s="18" t="s">
        <v>404</v>
      </c>
      <c r="P65" s="20" t="s">
        <v>404</v>
      </c>
      <c r="Q65" s="18" t="n">
        <v>441.52337075</v>
      </c>
      <c r="R65" s="20" t="n">
        <v>11.71547979</v>
      </c>
    </row>
    <row r="66" spans="1:18">
      <c r="A66" s="15" t="s">
        <v>463</v>
      </c>
      <c r="B66" s="17" t="n">
        <v>5665</v>
      </c>
      <c r="C66" s="18">
        <f>(0.0/B66*100)</f>
        <v/>
      </c>
      <c r="D66" s="19" t="n">
        <v>5665</v>
      </c>
      <c r="E66" s="18" t="n">
        <v>409.65937381</v>
      </c>
      <c r="F66" s="20" t="n">
        <v>1.08552161</v>
      </c>
      <c r="G66" s="18" t="n">
        <v>423.64623464</v>
      </c>
      <c r="H66" s="20" t="n">
        <v>4.20516799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402.0359099</v>
      </c>
      <c r="F67" s="20" t="n">
        <v>6.35925546</v>
      </c>
      <c r="G67" s="18" t="n">
        <v>392.88792561</v>
      </c>
      <c r="H67" s="20" t="n">
        <v>2.78542467</v>
      </c>
      <c r="I67" s="18" t="s">
        <v>404</v>
      </c>
      <c r="J67" s="20" t="s">
        <v>404</v>
      </c>
      <c r="K67" s="18" t="s">
        <v>404</v>
      </c>
      <c r="L67" s="20" t="s">
        <v>404</v>
      </c>
      <c r="M67" s="18" t="s">
        <v>404</v>
      </c>
      <c r="N67" s="20" t="s">
        <v>404</v>
      </c>
      <c r="O67" s="18" t="s">
        <v>404</v>
      </c>
      <c r="P67" s="20" t="s">
        <v>404</v>
      </c>
      <c r="Q67" s="18" t="n">
        <v>423.92055644</v>
      </c>
      <c r="R67" s="20" t="n">
        <v>13.71727095</v>
      </c>
    </row>
    <row r="68" spans="1:18">
      <c r="A68" s="15" t="s">
        <v>465</v>
      </c>
      <c r="B68" s="17" t="n">
        <v>12083</v>
      </c>
      <c r="C68" s="18">
        <f>(0.0/B68*100)</f>
        <v/>
      </c>
      <c r="D68" s="19" t="n">
        <v>12083</v>
      </c>
      <c r="E68" s="18" t="n">
        <v>419.59464351</v>
      </c>
      <c r="F68" s="20" t="n">
        <v>0.94353248</v>
      </c>
      <c r="G68" s="18" t="n">
        <v>406.35581324</v>
      </c>
      <c r="H68" s="20" t="n">
        <v>2.49334111</v>
      </c>
      <c r="I68" s="18" t="s">
        <v>404</v>
      </c>
      <c r="J68" s="20" t="s">
        <v>404</v>
      </c>
      <c r="K68" s="18" t="s">
        <v>404</v>
      </c>
      <c r="L68" s="20" t="s">
        <v>404</v>
      </c>
      <c r="M68" s="18" t="s">
        <v>404</v>
      </c>
      <c r="N68" s="20" t="s">
        <v>404</v>
      </c>
      <c r="O68" s="18" t="s">
        <v>404</v>
      </c>
      <c r="P68" s="20" t="s">
        <v>404</v>
      </c>
      <c r="Q68" s="18" t="n">
        <v>401.98316442</v>
      </c>
      <c r="R68" s="20" t="n">
        <v>8.4530224</v>
      </c>
    </row>
    <row r="69" spans="1:18">
      <c r="A69" s="15" t="s">
        <v>466</v>
      </c>
      <c r="B69" s="17" t="n">
        <v>4876</v>
      </c>
      <c r="C69" s="18">
        <f>(0.0/B69*100)</f>
        <v/>
      </c>
      <c r="D69" s="19" t="n">
        <v>4876</v>
      </c>
      <c r="E69" s="18" t="n">
        <v>435.75036999</v>
      </c>
      <c r="F69" s="20" t="n">
        <v>3.3891606</v>
      </c>
      <c r="G69" s="18" t="n">
        <v>423.48407106</v>
      </c>
      <c r="H69" s="20" t="n">
        <v>15.52849511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492.48461216</v>
      </c>
      <c r="F70" s="20" t="n">
        <v>3.60074018</v>
      </c>
      <c r="G70" s="18" t="n">
        <v>477.91620767</v>
      </c>
      <c r="H70" s="20" t="n">
        <v>5.59590655</v>
      </c>
      <c r="I70" s="18" t="s">
        <v>404</v>
      </c>
      <c r="J70" s="20" t="s">
        <v>404</v>
      </c>
      <c r="K70" s="18" t="s">
        <v>404</v>
      </c>
      <c r="L70" s="20" t="s">
        <v>404</v>
      </c>
      <c r="M70" s="18" t="s">
        <v>404</v>
      </c>
      <c r="N70" s="20" t="s">
        <v>404</v>
      </c>
      <c r="O70" s="18" t="s">
        <v>404</v>
      </c>
      <c r="P70" s="20" t="s">
        <v>404</v>
      </c>
      <c r="Q70" s="18" t="n">
        <v>457.59157853</v>
      </c>
      <c r="R70" s="20" t="n">
        <v>7.85887276</v>
      </c>
    </row>
    <row r="71" spans="1:18">
      <c r="A71" s="15" t="s">
        <v>468</v>
      </c>
      <c r="B71" s="17" t="n">
        <v>6115</v>
      </c>
      <c r="C71" s="18">
        <f>(0.0/B71*100)</f>
        <v/>
      </c>
      <c r="D71" s="19" t="n">
        <v>6115</v>
      </c>
      <c r="E71" s="18" t="n">
        <v>556.7711475</v>
      </c>
      <c r="F71" s="20" t="n">
        <v>1.22838187</v>
      </c>
      <c r="G71" s="18" t="n">
        <v>539.97393427</v>
      </c>
      <c r="H71" s="20" t="n">
        <v>4.86280894</v>
      </c>
      <c r="I71" s="18" t="s">
        <v>404</v>
      </c>
      <c r="J71" s="20" t="s">
        <v>404</v>
      </c>
      <c r="K71" s="18" t="s">
        <v>404</v>
      </c>
      <c r="L71" s="20" t="s">
        <v>404</v>
      </c>
      <c r="M71" s="18" t="s">
        <v>404</v>
      </c>
      <c r="N71" s="20" t="s">
        <v>404</v>
      </c>
      <c r="O71" s="18" t="s">
        <v>404</v>
      </c>
      <c r="P71" s="20" t="s">
        <v>404</v>
      </c>
      <c r="Q71" s="18" t="n">
        <v>496.28387474</v>
      </c>
      <c r="R71" s="20" t="n">
        <v>15.61464699</v>
      </c>
    </row>
    <row r="72" spans="1:18">
      <c r="A72" s="15" t="s">
        <v>469</v>
      </c>
      <c r="B72" s="17" t="n">
        <v>7708</v>
      </c>
      <c r="C72" s="18">
        <f>(0.0/B72*100)</f>
        <v/>
      </c>
      <c r="D72" s="19" t="n">
        <v>7708</v>
      </c>
      <c r="E72" s="18" t="n">
        <v>534.49004776</v>
      </c>
      <c r="F72" s="20" t="n">
        <v>2.93049516</v>
      </c>
      <c r="G72" s="18" t="n">
        <v>478.93005523</v>
      </c>
      <c r="H72" s="20" t="n">
        <v>23.44741564</v>
      </c>
      <c r="I72" s="18" t="s">
        <v>404</v>
      </c>
      <c r="J72" s="20" t="s">
        <v>404</v>
      </c>
      <c r="K72" s="18" t="s">
        <v>404</v>
      </c>
      <c r="L72" s="20" t="s">
        <v>404</v>
      </c>
      <c r="M72" s="18" t="s">
        <v>404</v>
      </c>
      <c r="N72" s="20" t="s">
        <v>404</v>
      </c>
      <c r="O72" s="18" t="s">
        <v>404</v>
      </c>
      <c r="P72" s="20" t="s">
        <v>404</v>
      </c>
      <c r="Q72" s="18" t="n">
        <v>519.4571644</v>
      </c>
      <c r="R72" s="20" t="n">
        <v>12.86211502</v>
      </c>
    </row>
    <row r="73" spans="1:18">
      <c r="A73" s="15" t="s">
        <v>470</v>
      </c>
      <c r="B73" s="17" t="n">
        <v>8249</v>
      </c>
      <c r="C73" s="18">
        <f>(0.0/B73*100)</f>
        <v/>
      </c>
      <c r="D73" s="19" t="n">
        <v>8249</v>
      </c>
      <c r="E73" s="18" t="n">
        <v>426.66120365</v>
      </c>
      <c r="F73" s="20" t="n">
        <v>3.64649335</v>
      </c>
      <c r="G73" s="18" t="n">
        <v>392.49087451</v>
      </c>
      <c r="H73" s="20" t="n">
        <v>6.66555365</v>
      </c>
      <c r="I73" s="18" t="s">
        <v>404</v>
      </c>
      <c r="J73" s="20" t="s">
        <v>404</v>
      </c>
      <c r="K73" s="18" t="s">
        <v>404</v>
      </c>
      <c r="L73" s="20" t="s">
        <v>404</v>
      </c>
      <c r="M73" s="18" t="s">
        <v>404</v>
      </c>
      <c r="N73" s="20" t="s">
        <v>404</v>
      </c>
      <c r="O73" s="18" t="s">
        <v>404</v>
      </c>
      <c r="P73" s="20" t="s">
        <v>404</v>
      </c>
      <c r="Q73" s="18" t="n">
        <v>411.74008746</v>
      </c>
      <c r="R73" s="20" t="n">
        <v>15.91018209</v>
      </c>
    </row>
    <row r="74" spans="1:18">
      <c r="A74" s="15" t="s">
        <v>471</v>
      </c>
      <c r="B74" s="17" t="n">
        <v>4692</v>
      </c>
      <c r="C74" s="18">
        <f>(484.0/B74*100)</f>
        <v/>
      </c>
      <c r="D74" s="19" t="n">
        <v>4208</v>
      </c>
      <c r="E74" s="18" t="n">
        <v>453.11240429</v>
      </c>
      <c r="F74" s="20" t="n">
        <v>3.07983859</v>
      </c>
      <c r="G74" s="18" t="n">
        <v>412.59217469</v>
      </c>
      <c r="H74" s="20" t="n">
        <v>1.72081448</v>
      </c>
      <c r="I74" s="18" t="s">
        <v>404</v>
      </c>
      <c r="J74" s="20" t="s">
        <v>404</v>
      </c>
      <c r="K74" s="18" t="s">
        <v>404</v>
      </c>
      <c r="L74" s="20" t="s">
        <v>404</v>
      </c>
      <c r="M74" s="18" t="s">
        <v>404</v>
      </c>
      <c r="N74" s="20" t="s">
        <v>404</v>
      </c>
      <c r="O74" s="18" t="s">
        <v>404</v>
      </c>
      <c r="P74" s="20" t="s">
        <v>404</v>
      </c>
      <c r="Q74" s="18" t="n">
        <v>381.33045793</v>
      </c>
      <c r="R74" s="20" t="n">
        <v>4.18177518</v>
      </c>
    </row>
    <row r="75" spans="1:18">
      <c r="A75" s="15" t="s">
        <v>472</v>
      </c>
      <c r="B75" s="17" t="n">
        <v>5375</v>
      </c>
      <c r="C75" s="18">
        <f>(483.0/B75*100)</f>
        <v/>
      </c>
      <c r="D75" s="19" t="n">
        <v>4892</v>
      </c>
      <c r="E75" s="18" t="n">
        <v>389.30695838</v>
      </c>
      <c r="F75" s="20" t="n">
        <v>6.00841773</v>
      </c>
      <c r="G75" s="18" t="n">
        <v>385.32599896</v>
      </c>
      <c r="H75" s="20" t="n">
        <v>3.76987896</v>
      </c>
      <c r="I75" s="18" t="s">
        <v>404</v>
      </c>
      <c r="J75" s="20" t="s">
        <v>404</v>
      </c>
      <c r="K75" s="18" t="s">
        <v>404</v>
      </c>
      <c r="L75" s="20" t="s">
        <v>404</v>
      </c>
      <c r="M75" s="18" t="s">
        <v>404</v>
      </c>
      <c r="N75" s="20" t="s">
        <v>404</v>
      </c>
      <c r="O75" s="18" t="s">
        <v>404</v>
      </c>
      <c r="P75" s="20" t="s">
        <v>404</v>
      </c>
      <c r="Q75" s="18" t="n">
        <v>386.32687141</v>
      </c>
      <c r="R75" s="20" t="n">
        <v>9.87365799</v>
      </c>
    </row>
    <row r="76" spans="1:18">
      <c r="A76" s="15" t="s">
        <v>473</v>
      </c>
      <c r="B76" s="17" t="n">
        <v>14167</v>
      </c>
      <c r="C76" s="18">
        <f>(1400.0/B76*100)</f>
        <v/>
      </c>
      <c r="D76" s="19" t="n">
        <v>12767</v>
      </c>
      <c r="E76" s="18" t="n">
        <v>451.7617116</v>
      </c>
      <c r="F76" s="20" t="n">
        <v>3.13463911</v>
      </c>
      <c r="G76" s="18" t="n">
        <v>407.00597579</v>
      </c>
      <c r="H76" s="20" t="n">
        <v>6.73196764</v>
      </c>
      <c r="I76" s="18" t="s">
        <v>404</v>
      </c>
      <c r="J76" s="20" t="s">
        <v>404</v>
      </c>
      <c r="K76" s="18" t="s">
        <v>404</v>
      </c>
      <c r="L76" s="20" t="s">
        <v>404</v>
      </c>
      <c r="M76" s="18" t="s">
        <v>404</v>
      </c>
      <c r="N76" s="20" t="s">
        <v>404</v>
      </c>
      <c r="O76" s="18" t="s">
        <v>404</v>
      </c>
      <c r="P76" s="20" t="s">
        <v>404</v>
      </c>
      <c r="Q76" s="18" t="n">
        <v>403.7308184</v>
      </c>
      <c r="R76" s="20" t="n">
        <v>13.13266671</v>
      </c>
    </row>
    <row r="77" spans="1:18">
      <c r="A77" s="15" t="s">
        <v>474</v>
      </c>
      <c r="B77" s="17" t="n">
        <v>6062</v>
      </c>
      <c r="C77" s="18">
        <f>(0.0/B77*100)</f>
        <v/>
      </c>
      <c r="D77" s="19" t="n">
        <v>6062</v>
      </c>
      <c r="E77" s="18" t="n">
        <v>453.09541886</v>
      </c>
      <c r="F77" s="20" t="n">
        <v>12.58732736</v>
      </c>
      <c r="G77" s="18" t="n">
        <v>433.30986317</v>
      </c>
      <c r="H77" s="20" t="n">
        <v>2.8900582</v>
      </c>
      <c r="I77" s="18" t="s">
        <v>404</v>
      </c>
      <c r="J77" s="20" t="s">
        <v>404</v>
      </c>
      <c r="K77" s="18" t="s">
        <v>404</v>
      </c>
      <c r="L77" s="20" t="s">
        <v>404</v>
      </c>
      <c r="M77" s="18" t="s">
        <v>404</v>
      </c>
      <c r="N77" s="20" t="s">
        <v>404</v>
      </c>
      <c r="O77" s="18" t="s">
        <v>404</v>
      </c>
      <c r="P77" s="20" t="s">
        <v>404</v>
      </c>
      <c r="Q77" s="18" t="n">
        <v>431.90699632</v>
      </c>
      <c r="R77" s="20" t="n">
        <v>14.83348739</v>
      </c>
    </row>
    <row r="78" spans="1:18">
      <c r="A78" s="15" t="s">
        <v>475</v>
      </c>
      <c r="B78" s="17" t="n">
        <v>5826</v>
      </c>
      <c r="C78" s="18">
        <f>(0.0/B78*100)</f>
        <v/>
      </c>
      <c r="D78" s="19" t="n">
        <v>5826</v>
      </c>
      <c r="E78" s="18" t="n">
        <v>537.46050555</v>
      </c>
      <c r="F78" s="20" t="n">
        <v>6.24230828</v>
      </c>
      <c r="G78" s="18" t="n">
        <v>514.21255391</v>
      </c>
      <c r="H78" s="20" t="n">
        <v>5.16786083</v>
      </c>
      <c r="I78" s="18" t="s">
        <v>404</v>
      </c>
      <c r="J78" s="20" t="s">
        <v>404</v>
      </c>
      <c r="K78" s="18" t="s">
        <v>404</v>
      </c>
      <c r="L78" s="20" t="s">
        <v>404</v>
      </c>
      <c r="M78" s="18" t="s">
        <v>404</v>
      </c>
      <c r="N78" s="20" t="s">
        <v>404</v>
      </c>
      <c r="O78" s="18" t="s">
        <v>404</v>
      </c>
      <c r="P78" s="20" t="s">
        <v>404</v>
      </c>
      <c r="Q78" s="18" t="n">
        <v>521.36545697</v>
      </c>
      <c r="R78" s="20" t="n">
        <v>13.2102861</v>
      </c>
    </row>
    <row customHeight="1" ht="25" r="79" spans="1:18">
      <c r="A79" s="15" t="s">
        <v>476</v>
      </c>
      <c r="B79" s="17" t="n">
        <v>1657</v>
      </c>
      <c r="C79" s="18">
        <f>(21.0/B79*100)</f>
        <v/>
      </c>
      <c r="D79" s="19" t="n">
        <v>1636</v>
      </c>
      <c r="E79" s="18" t="n">
        <v>493.23498427</v>
      </c>
      <c r="F79" s="20" t="n">
        <v>13.41877909</v>
      </c>
      <c r="G79" s="18" t="n">
        <v>468.41617599</v>
      </c>
      <c r="H79" s="20" t="n">
        <v>8.16935786</v>
      </c>
      <c r="I79" s="18" t="s">
        <v>404</v>
      </c>
      <c r="J79" s="20" t="s">
        <v>404</v>
      </c>
      <c r="K79" s="18" t="s">
        <v>404</v>
      </c>
      <c r="L79" s="20" t="s">
        <v>404</v>
      </c>
      <c r="M79" s="18" t="s">
        <v>404</v>
      </c>
      <c r="N79" s="20" t="s">
        <v>404</v>
      </c>
      <c r="O79" s="18" t="s">
        <v>404</v>
      </c>
      <c r="P79" s="20" t="s">
        <v>404</v>
      </c>
      <c r="Q79" s="18" t="n">
        <v>486.10262021</v>
      </c>
      <c r="R79" s="20" t="n">
        <v>27.68292549</v>
      </c>
    </row>
    <row r="80" spans="1:18">
      <c r="A80" s="15" t="s">
        <v>477</v>
      </c>
      <c r="B80" s="17" t="n">
        <v>7841</v>
      </c>
      <c r="C80" s="18">
        <f>(0.0/B80*100)</f>
        <v/>
      </c>
      <c r="D80" s="19" t="n">
        <v>7841</v>
      </c>
      <c r="E80" s="18" t="n">
        <v>457.89964587</v>
      </c>
      <c r="F80" s="20" t="n">
        <v>4.62785063</v>
      </c>
      <c r="G80" s="18" t="n">
        <v>453.66277671</v>
      </c>
      <c r="H80" s="20" t="n">
        <v>5.37558676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444.14319334</v>
      </c>
      <c r="F81" s="20" t="n">
        <v>3.16837529</v>
      </c>
      <c r="G81" s="18" t="n">
        <v>434.82872348</v>
      </c>
      <c r="H81" s="20" t="n">
        <v>10.48183346</v>
      </c>
      <c r="I81" s="18" t="s">
        <v>404</v>
      </c>
      <c r="J81" s="20" t="s">
        <v>404</v>
      </c>
      <c r="K81" s="18" t="s">
        <v>404</v>
      </c>
      <c r="L81" s="20" t="s">
        <v>404</v>
      </c>
      <c r="M81" s="18" t="s">
        <v>404</v>
      </c>
      <c r="N81" s="20" t="s">
        <v>404</v>
      </c>
      <c r="O81" s="18" t="s">
        <v>404</v>
      </c>
      <c r="P81" s="20" t="s">
        <v>404</v>
      </c>
      <c r="Q81" s="18" t="n">
        <v>409.23005667</v>
      </c>
      <c r="R81" s="20" t="n">
        <v>16.87282833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508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513.80116614</v>
      </c>
      <c r="F7" s="20" t="n">
        <v>1.92927779</v>
      </c>
      <c r="G7" s="18" t="n">
        <v>493.49825874</v>
      </c>
      <c r="H7" s="20" t="n">
        <v>4.957482</v>
      </c>
      <c r="I7" s="18" t="s">
        <v>404</v>
      </c>
      <c r="J7" s="20" t="s">
        <v>404</v>
      </c>
      <c r="K7" s="18" t="s">
        <v>404</v>
      </c>
      <c r="L7" s="20" t="s">
        <v>404</v>
      </c>
      <c r="M7" s="18" t="s">
        <v>404</v>
      </c>
      <c r="N7" s="20" t="s">
        <v>404</v>
      </c>
      <c r="O7" s="18" t="s">
        <v>404</v>
      </c>
      <c r="P7" s="20" t="s">
        <v>404</v>
      </c>
      <c r="Q7" s="18" t="n">
        <v>500.5690072</v>
      </c>
      <c r="R7" s="20" t="n">
        <v>10.90047688</v>
      </c>
    </row>
    <row r="8" spans="1:18">
      <c r="A8" s="15" t="s">
        <v>405</v>
      </c>
      <c r="B8" s="17" t="n">
        <v>7007</v>
      </c>
      <c r="C8" s="18">
        <f>(0.0/B8*100)</f>
        <v/>
      </c>
      <c r="D8" s="19" t="n">
        <v>7007</v>
      </c>
      <c r="E8" s="18" t="n">
        <v>504.30256252</v>
      </c>
      <c r="F8" s="20" t="n">
        <v>3.10061175</v>
      </c>
      <c r="G8" s="18" t="n">
        <v>436.20259026</v>
      </c>
      <c r="H8" s="20" t="n">
        <v>9.46987202</v>
      </c>
      <c r="I8" s="18" t="s">
        <v>404</v>
      </c>
      <c r="J8" s="20" t="s">
        <v>404</v>
      </c>
      <c r="K8" s="18" t="s">
        <v>404</v>
      </c>
      <c r="L8" s="20" t="s">
        <v>404</v>
      </c>
      <c r="M8" s="18" t="s">
        <v>404</v>
      </c>
      <c r="N8" s="20" t="s">
        <v>404</v>
      </c>
      <c r="O8" s="18" t="s">
        <v>404</v>
      </c>
      <c r="P8" s="20" t="s">
        <v>404</v>
      </c>
      <c r="Q8" s="18" t="n">
        <v>475.53165097</v>
      </c>
      <c r="R8" s="20" t="n">
        <v>18.57601746</v>
      </c>
    </row>
    <row r="9" spans="1:18">
      <c r="A9" s="15" t="s">
        <v>406</v>
      </c>
      <c r="B9" s="17" t="n">
        <v>9651</v>
      </c>
      <c r="C9" s="18">
        <f>(200.0/B9*100)</f>
        <v/>
      </c>
      <c r="D9" s="19" t="n">
        <v>9451</v>
      </c>
      <c r="E9" s="18" t="n">
        <v>520.61538893</v>
      </c>
      <c r="F9" s="20" t="n">
        <v>3.16236515</v>
      </c>
      <c r="G9" s="18" t="n">
        <v>468.76253783</v>
      </c>
      <c r="H9" s="20" t="n">
        <v>6.63544259</v>
      </c>
      <c r="I9" s="18" t="s">
        <v>404</v>
      </c>
      <c r="J9" s="20" t="s">
        <v>404</v>
      </c>
      <c r="K9" s="18" t="s">
        <v>404</v>
      </c>
      <c r="L9" s="20" t="s">
        <v>404</v>
      </c>
      <c r="M9" s="18" t="s">
        <v>404</v>
      </c>
      <c r="N9" s="20" t="s">
        <v>404</v>
      </c>
      <c r="O9" s="18" t="s">
        <v>404</v>
      </c>
      <c r="P9" s="20" t="s">
        <v>404</v>
      </c>
      <c r="Q9" s="18" t="n">
        <v>437.05264965</v>
      </c>
      <c r="R9" s="20" t="n">
        <v>13.91137647</v>
      </c>
    </row>
    <row r="10" spans="1:18">
      <c r="A10" s="15" t="s">
        <v>407</v>
      </c>
      <c r="B10" s="17" t="n">
        <v>20058</v>
      </c>
      <c r="C10" s="18">
        <f>(2798.0/B10*100)</f>
        <v/>
      </c>
      <c r="D10" s="19" t="n">
        <v>17260</v>
      </c>
      <c r="E10" s="18" t="n">
        <v>530.09062111</v>
      </c>
      <c r="F10" s="20" t="n">
        <v>2.24366441</v>
      </c>
      <c r="G10" s="18" t="n">
        <v>505.32257331</v>
      </c>
      <c r="H10" s="20" t="n">
        <v>7.13173097</v>
      </c>
      <c r="I10" s="18" t="s">
        <v>404</v>
      </c>
      <c r="J10" s="20" t="s">
        <v>404</v>
      </c>
      <c r="K10" s="18" t="s">
        <v>404</v>
      </c>
      <c r="L10" s="20" t="s">
        <v>404</v>
      </c>
      <c r="M10" s="18" t="s">
        <v>404</v>
      </c>
      <c r="N10" s="20" t="s">
        <v>404</v>
      </c>
      <c r="O10" s="18" t="s">
        <v>404</v>
      </c>
      <c r="P10" s="20" t="s">
        <v>404</v>
      </c>
      <c r="Q10" s="18" t="n">
        <v>502.13148562</v>
      </c>
      <c r="R10" s="20" t="n">
        <v>13.83479557</v>
      </c>
    </row>
    <row r="11" spans="1:18">
      <c r="A11" s="15" t="s">
        <v>408</v>
      </c>
      <c r="B11" s="17" t="n">
        <v>7053</v>
      </c>
      <c r="C11" s="18">
        <f>(137.0/B11*100)</f>
        <v/>
      </c>
      <c r="D11" s="19" t="n">
        <v>6916</v>
      </c>
      <c r="E11" s="18" t="n">
        <v>468.48644955</v>
      </c>
      <c r="F11" s="20" t="n">
        <v>4.11658464</v>
      </c>
      <c r="G11" s="18" t="n">
        <v>419.14667397</v>
      </c>
      <c r="H11" s="20" t="n">
        <v>4.29467418</v>
      </c>
      <c r="I11" s="18" t="s">
        <v>404</v>
      </c>
      <c r="J11" s="20" t="s">
        <v>404</v>
      </c>
      <c r="K11" s="18" t="s">
        <v>404</v>
      </c>
      <c r="L11" s="20" t="s">
        <v>404</v>
      </c>
      <c r="M11" s="18" t="s">
        <v>404</v>
      </c>
      <c r="N11" s="20" t="s">
        <v>404</v>
      </c>
      <c r="O11" s="18" t="s">
        <v>404</v>
      </c>
      <c r="P11" s="20" t="s">
        <v>404</v>
      </c>
      <c r="Q11" s="18" t="n">
        <v>429.12093353</v>
      </c>
      <c r="R11" s="20" t="n">
        <v>15.51907502</v>
      </c>
    </row>
    <row r="12" spans="1:18">
      <c r="A12" s="15" t="s">
        <v>409</v>
      </c>
      <c r="B12" s="17" t="n">
        <v>6894</v>
      </c>
      <c r="C12" s="18">
        <f>(106.0/B12*100)</f>
        <v/>
      </c>
      <c r="D12" s="19" t="n">
        <v>6788</v>
      </c>
      <c r="E12" s="18" t="n">
        <v>494.71511567</v>
      </c>
      <c r="F12" s="20" t="n">
        <v>3.63431129</v>
      </c>
      <c r="G12" s="18" t="n">
        <v>491.27192373</v>
      </c>
      <c r="H12" s="20" t="n">
        <v>5.70281992</v>
      </c>
      <c r="I12" s="18" t="s">
        <v>404</v>
      </c>
      <c r="J12" s="20" t="s">
        <v>404</v>
      </c>
      <c r="K12" s="18" t="s">
        <v>404</v>
      </c>
      <c r="L12" s="20" t="s">
        <v>404</v>
      </c>
      <c r="M12" s="18" t="s">
        <v>404</v>
      </c>
      <c r="N12" s="20" t="s">
        <v>404</v>
      </c>
      <c r="O12" s="18" t="s">
        <v>404</v>
      </c>
      <c r="P12" s="20" t="s">
        <v>404</v>
      </c>
      <c r="Q12" s="18" t="n">
        <v>472.13907719</v>
      </c>
      <c r="R12" s="20" t="n">
        <v>23.23944041</v>
      </c>
    </row>
    <row r="13" spans="1:18">
      <c r="A13" s="15" t="s">
        <v>410</v>
      </c>
      <c r="B13" s="17" t="n">
        <v>7161</v>
      </c>
      <c r="C13" s="18">
        <f>(1175.0/B13*100)</f>
        <v/>
      </c>
      <c r="D13" s="19" t="n">
        <v>5986</v>
      </c>
      <c r="E13" s="18" t="n">
        <v>501.67759936</v>
      </c>
      <c r="F13" s="20" t="n">
        <v>6.00314128</v>
      </c>
      <c r="G13" s="18" t="n">
        <v>501.9271531</v>
      </c>
      <c r="H13" s="20" t="n">
        <v>3.0508224</v>
      </c>
      <c r="I13" s="18" t="s">
        <v>404</v>
      </c>
      <c r="J13" s="20" t="s">
        <v>404</v>
      </c>
      <c r="K13" s="18" t="s">
        <v>404</v>
      </c>
      <c r="L13" s="20" t="s">
        <v>404</v>
      </c>
      <c r="M13" s="18" t="s">
        <v>404</v>
      </c>
      <c r="N13" s="20" t="s">
        <v>404</v>
      </c>
      <c r="O13" s="18" t="s">
        <v>404</v>
      </c>
      <c r="P13" s="20" t="s">
        <v>404</v>
      </c>
      <c r="Q13" s="18" t="n">
        <v>501.83046254</v>
      </c>
      <c r="R13" s="20" t="n">
        <v>6.71492337</v>
      </c>
    </row>
    <row r="14" spans="1:18">
      <c r="A14" s="15" t="s">
        <v>411</v>
      </c>
      <c r="B14" s="17" t="n">
        <v>5587</v>
      </c>
      <c r="C14" s="18">
        <f>(0.0/B14*100)</f>
        <v/>
      </c>
      <c r="D14" s="19" t="n">
        <v>5587</v>
      </c>
      <c r="E14" s="18" t="n">
        <v>534.50021192</v>
      </c>
      <c r="F14" s="20" t="n">
        <v>2.22747539</v>
      </c>
      <c r="G14" s="18" t="n">
        <v>533.8728880899999</v>
      </c>
      <c r="H14" s="20" t="n">
        <v>4.86542428</v>
      </c>
      <c r="I14" s="18" t="s">
        <v>404</v>
      </c>
      <c r="J14" s="20" t="s">
        <v>404</v>
      </c>
      <c r="K14" s="18" t="s">
        <v>404</v>
      </c>
      <c r="L14" s="20" t="s">
        <v>404</v>
      </c>
      <c r="M14" s="18" t="s">
        <v>404</v>
      </c>
      <c r="N14" s="20" t="s">
        <v>404</v>
      </c>
      <c r="O14" s="18" t="s">
        <v>404</v>
      </c>
      <c r="P14" s="20" t="s">
        <v>404</v>
      </c>
      <c r="Q14" s="18" t="n">
        <v>526.53863893</v>
      </c>
      <c r="R14" s="20" t="n">
        <v>25.83703422</v>
      </c>
    </row>
    <row r="15" spans="1:18">
      <c r="A15" s="15" t="s">
        <v>412</v>
      </c>
      <c r="B15" s="17" t="n">
        <v>5882</v>
      </c>
      <c r="C15" s="18">
        <f>(0.0/B15*100)</f>
        <v/>
      </c>
      <c r="D15" s="19" t="n">
        <v>5882</v>
      </c>
      <c r="E15" s="18" t="n">
        <v>530.48696188</v>
      </c>
      <c r="F15" s="20" t="n">
        <v>4.47308352</v>
      </c>
      <c r="G15" s="18" t="n">
        <v>530.34045129</v>
      </c>
      <c r="H15" s="20" t="n">
        <v>2.83038045</v>
      </c>
      <c r="I15" s="18" t="s">
        <v>404</v>
      </c>
      <c r="J15" s="20" t="s">
        <v>404</v>
      </c>
      <c r="K15" s="18" t="s">
        <v>404</v>
      </c>
      <c r="L15" s="20" t="s">
        <v>404</v>
      </c>
      <c r="M15" s="18" t="s">
        <v>404</v>
      </c>
      <c r="N15" s="20" t="s">
        <v>404</v>
      </c>
      <c r="O15" s="18" t="s">
        <v>404</v>
      </c>
      <c r="P15" s="20" t="s">
        <v>404</v>
      </c>
      <c r="Q15" s="18" t="n">
        <v>542.31997361</v>
      </c>
      <c r="R15" s="20" t="n">
        <v>25.97444316</v>
      </c>
    </row>
    <row r="16" spans="1:18">
      <c r="A16" s="15" t="s">
        <v>413</v>
      </c>
      <c r="B16" s="17" t="n">
        <v>6108</v>
      </c>
      <c r="C16" s="18">
        <f>(339.0/B16*100)</f>
        <v/>
      </c>
      <c r="D16" s="19" t="n">
        <v>5769</v>
      </c>
      <c r="E16" s="18" t="n">
        <v>508.37312655</v>
      </c>
      <c r="F16" s="20" t="n">
        <v>6.02227465</v>
      </c>
      <c r="G16" s="18" t="n">
        <v>491.41339712</v>
      </c>
      <c r="H16" s="20" t="n">
        <v>4.22091653</v>
      </c>
      <c r="I16" s="18" t="s">
        <v>404</v>
      </c>
      <c r="J16" s="20" t="s">
        <v>404</v>
      </c>
      <c r="K16" s="18" t="s">
        <v>404</v>
      </c>
      <c r="L16" s="20" t="s">
        <v>404</v>
      </c>
      <c r="M16" s="18" t="s">
        <v>404</v>
      </c>
      <c r="N16" s="20" t="s">
        <v>404</v>
      </c>
      <c r="O16" s="18" t="s">
        <v>404</v>
      </c>
      <c r="P16" s="20" t="s">
        <v>404</v>
      </c>
      <c r="Q16" s="18" t="n">
        <v>489.11523432</v>
      </c>
      <c r="R16" s="20" t="n">
        <v>13.94301476</v>
      </c>
    </row>
    <row r="17" spans="1:18">
      <c r="A17" s="15" t="s">
        <v>414</v>
      </c>
      <c r="B17" s="17" t="n">
        <v>6504</v>
      </c>
      <c r="C17" s="18">
        <f>(1325.0/B17*100)</f>
        <v/>
      </c>
      <c r="D17" s="19" t="n">
        <v>5179</v>
      </c>
      <c r="E17" s="18" t="n">
        <v>509.37351023</v>
      </c>
      <c r="F17" s="20" t="n">
        <v>3.80615299</v>
      </c>
      <c r="G17" s="18" t="n">
        <v>497.54954151</v>
      </c>
      <c r="H17" s="20" t="n">
        <v>20.46211951</v>
      </c>
      <c r="I17" s="18" t="s">
        <v>404</v>
      </c>
      <c r="J17" s="20" t="s">
        <v>404</v>
      </c>
      <c r="K17" s="18" t="s">
        <v>404</v>
      </c>
      <c r="L17" s="20" t="s">
        <v>404</v>
      </c>
      <c r="M17" s="18" t="s">
        <v>404</v>
      </c>
      <c r="N17" s="20" t="s">
        <v>404</v>
      </c>
      <c r="O17" s="18" t="s">
        <v>404</v>
      </c>
      <c r="P17" s="20" t="s">
        <v>404</v>
      </c>
      <c r="Q17" s="18" t="n">
        <v>554.23213063</v>
      </c>
      <c r="R17" s="20" t="n">
        <v>16.70614723</v>
      </c>
    </row>
    <row r="18" spans="1:18">
      <c r="A18" s="15" t="s">
        <v>415</v>
      </c>
      <c r="B18" s="17" t="n">
        <v>5532</v>
      </c>
      <c r="C18" s="18">
        <f>(0.0/B18*100)</f>
        <v/>
      </c>
      <c r="D18" s="19" t="n">
        <v>5532</v>
      </c>
      <c r="E18" s="18" t="n">
        <v>450.98671359</v>
      </c>
      <c r="F18" s="20" t="n">
        <v>5.14251696</v>
      </c>
      <c r="G18" s="18" t="n">
        <v>456.82012955</v>
      </c>
      <c r="H18" s="20" t="n">
        <v>7.44959023</v>
      </c>
      <c r="I18" s="18" t="s">
        <v>404</v>
      </c>
      <c r="J18" s="20" t="s">
        <v>404</v>
      </c>
      <c r="K18" s="18" t="s">
        <v>404</v>
      </c>
      <c r="L18" s="20" t="s">
        <v>404</v>
      </c>
      <c r="M18" s="18" t="s">
        <v>404</v>
      </c>
      <c r="N18" s="20" t="s">
        <v>404</v>
      </c>
      <c r="O18" s="18" t="s">
        <v>404</v>
      </c>
      <c r="P18" s="20" t="s">
        <v>404</v>
      </c>
      <c r="Q18" s="18" t="n">
        <v>474.29944763</v>
      </c>
      <c r="R18" s="20" t="n">
        <v>12.25493858</v>
      </c>
    </row>
    <row r="19" spans="1:18">
      <c r="A19" s="15" t="s">
        <v>416</v>
      </c>
      <c r="B19" s="17" t="n">
        <v>5658</v>
      </c>
      <c r="C19" s="18">
        <f>(327.0/B19*100)</f>
        <v/>
      </c>
      <c r="D19" s="19" t="n">
        <v>5331</v>
      </c>
      <c r="E19" s="18" t="n">
        <v>491.14173026</v>
      </c>
      <c r="F19" s="20" t="n">
        <v>3.53915367</v>
      </c>
      <c r="G19" s="18" t="n">
        <v>418.28260147</v>
      </c>
      <c r="H19" s="20" t="n">
        <v>11.71624446</v>
      </c>
      <c r="I19" s="18" t="s">
        <v>404</v>
      </c>
      <c r="J19" s="20" t="s">
        <v>404</v>
      </c>
      <c r="K19" s="18" t="s">
        <v>404</v>
      </c>
      <c r="L19" s="20" t="s">
        <v>404</v>
      </c>
      <c r="M19" s="18" t="s">
        <v>404</v>
      </c>
      <c r="N19" s="20" t="s">
        <v>404</v>
      </c>
      <c r="O19" s="18" t="s">
        <v>404</v>
      </c>
      <c r="P19" s="20" t="s">
        <v>404</v>
      </c>
      <c r="Q19" s="18" t="n">
        <v>440.21507679</v>
      </c>
      <c r="R19" s="20" t="n">
        <v>38.95651941</v>
      </c>
    </row>
    <row r="20" spans="1:18">
      <c r="A20" s="15" t="s">
        <v>417</v>
      </c>
      <c r="B20" s="17" t="n">
        <v>3371</v>
      </c>
      <c r="C20" s="18">
        <f>(24.0/B20*100)</f>
        <v/>
      </c>
      <c r="D20" s="19" t="n">
        <v>3347</v>
      </c>
      <c r="E20" s="18" t="n">
        <v>482.8117932</v>
      </c>
      <c r="F20" s="20" t="n">
        <v>2.98545784</v>
      </c>
      <c r="G20" s="18" t="n">
        <v>469.10178808</v>
      </c>
      <c r="H20" s="20" t="n">
        <v>2.11505968</v>
      </c>
      <c r="I20" s="18" t="s">
        <v>404</v>
      </c>
      <c r="J20" s="20" t="s">
        <v>404</v>
      </c>
      <c r="K20" s="18" t="s">
        <v>404</v>
      </c>
      <c r="L20" s="20" t="s">
        <v>404</v>
      </c>
      <c r="M20" s="18" t="s">
        <v>404</v>
      </c>
      <c r="N20" s="20" t="s">
        <v>404</v>
      </c>
      <c r="O20" s="18" t="s">
        <v>404</v>
      </c>
      <c r="P20" s="20" t="s">
        <v>404</v>
      </c>
      <c r="Q20" s="18" t="n">
        <v>460.99914654</v>
      </c>
      <c r="R20" s="20" t="n">
        <v>11.1460244</v>
      </c>
    </row>
    <row r="21" spans="1:18">
      <c r="A21" s="15" t="s">
        <v>418</v>
      </c>
      <c r="B21" s="17" t="n">
        <v>5741</v>
      </c>
      <c r="C21" s="18">
        <f>(0.0/B21*100)</f>
        <v/>
      </c>
      <c r="D21" s="19" t="n">
        <v>5741</v>
      </c>
      <c r="E21" s="18" t="n">
        <v>504.88739571</v>
      </c>
      <c r="F21" s="20" t="n">
        <v>3.3414629</v>
      </c>
      <c r="G21" s="18" t="n">
        <v>502.45402069</v>
      </c>
      <c r="H21" s="20" t="n">
        <v>4.85639177</v>
      </c>
      <c r="I21" s="18" t="s">
        <v>404</v>
      </c>
      <c r="J21" s="20" t="s">
        <v>404</v>
      </c>
      <c r="K21" s="18" t="s">
        <v>404</v>
      </c>
      <c r="L21" s="20" t="s">
        <v>404</v>
      </c>
      <c r="M21" s="18" t="s">
        <v>404</v>
      </c>
      <c r="N21" s="20" t="s">
        <v>404</v>
      </c>
      <c r="O21" s="18" t="s">
        <v>404</v>
      </c>
      <c r="P21" s="20" t="s">
        <v>404</v>
      </c>
      <c r="Q21" s="18" t="n">
        <v>490.51548033</v>
      </c>
      <c r="R21" s="20" t="n">
        <v>6.632507</v>
      </c>
    </row>
    <row r="22" spans="1:18">
      <c r="A22" s="15" t="s">
        <v>419</v>
      </c>
      <c r="B22" s="17" t="n">
        <v>6598</v>
      </c>
      <c r="C22" s="18">
        <f>(0.0/B22*100)</f>
        <v/>
      </c>
      <c r="D22" s="19" t="n">
        <v>6598</v>
      </c>
      <c r="E22" s="18" t="n">
        <v>467.21012605</v>
      </c>
      <c r="F22" s="20" t="n">
        <v>3.50139655</v>
      </c>
      <c r="G22" s="18" t="n">
        <v>429.57964642</v>
      </c>
      <c r="H22" s="20" t="n">
        <v>45.26789527</v>
      </c>
      <c r="I22" s="18" t="s">
        <v>404</v>
      </c>
      <c r="J22" s="20" t="s">
        <v>404</v>
      </c>
      <c r="K22" s="18" t="s">
        <v>404</v>
      </c>
      <c r="L22" s="20" t="s">
        <v>404</v>
      </c>
      <c r="M22" s="18" t="s">
        <v>404</v>
      </c>
      <c r="N22" s="20" t="s">
        <v>404</v>
      </c>
      <c r="O22" s="18" t="s">
        <v>404</v>
      </c>
      <c r="P22" s="20" t="s">
        <v>404</v>
      </c>
      <c r="Q22" s="18" t="n">
        <v>465.62387411</v>
      </c>
      <c r="R22" s="20" t="n">
        <v>26.10142951</v>
      </c>
    </row>
    <row r="23" spans="1:18">
      <c r="A23" s="15" t="s">
        <v>420</v>
      </c>
      <c r="B23" s="17" t="n">
        <v>11583</v>
      </c>
      <c r="C23" s="18">
        <f>(3069.0/B23*100)</f>
        <v/>
      </c>
      <c r="D23" s="19" t="n">
        <v>8514</v>
      </c>
      <c r="E23" s="18" t="n">
        <v>490.97952327</v>
      </c>
      <c r="F23" s="20" t="n">
        <v>4.23533619</v>
      </c>
      <c r="G23" s="18" t="n">
        <v>470.92505353</v>
      </c>
      <c r="H23" s="20" t="n">
        <v>7.92957223</v>
      </c>
      <c r="I23" s="18" t="s">
        <v>404</v>
      </c>
      <c r="J23" s="20" t="s">
        <v>404</v>
      </c>
      <c r="K23" s="18" t="s">
        <v>404</v>
      </c>
      <c r="L23" s="20" t="s">
        <v>404</v>
      </c>
      <c r="M23" s="18" t="s">
        <v>404</v>
      </c>
      <c r="N23" s="20" t="s">
        <v>404</v>
      </c>
      <c r="O23" s="18" t="s">
        <v>404</v>
      </c>
      <c r="P23" s="20" t="s">
        <v>404</v>
      </c>
      <c r="Q23" s="18" t="n">
        <v>492.2303307</v>
      </c>
      <c r="R23" s="20" t="n">
        <v>16.69458279</v>
      </c>
    </row>
    <row r="24" spans="1:18">
      <c r="A24" s="15" t="s">
        <v>421</v>
      </c>
      <c r="B24" s="17" t="n">
        <v>6647</v>
      </c>
      <c r="C24" s="18">
        <f>(0.0/B24*100)</f>
        <v/>
      </c>
      <c r="D24" s="19" t="n">
        <v>6647</v>
      </c>
      <c r="E24" s="18" t="n">
        <v>536.05543616</v>
      </c>
      <c r="F24" s="20" t="n">
        <v>3.24676465</v>
      </c>
      <c r="G24" s="18" t="n">
        <v>563.42302344</v>
      </c>
      <c r="H24" s="20" t="n">
        <v>14.36142016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516.45107468</v>
      </c>
      <c r="F25" s="20" t="n">
        <v>3.08003551</v>
      </c>
      <c r="G25" s="18" t="n">
        <v>377.145625</v>
      </c>
      <c r="H25" s="20" t="n">
        <v>5.42421969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492.2394684</v>
      </c>
      <c r="F26" s="20" t="n">
        <v>1.84897417</v>
      </c>
      <c r="G26" s="18" t="n">
        <v>486.56531359</v>
      </c>
      <c r="H26" s="20" t="n">
        <v>4.94803372</v>
      </c>
      <c r="I26" s="18" t="s">
        <v>404</v>
      </c>
      <c r="J26" s="20" t="s">
        <v>404</v>
      </c>
      <c r="K26" s="18" t="s">
        <v>404</v>
      </c>
      <c r="L26" s="20" t="s">
        <v>404</v>
      </c>
      <c r="M26" s="18" t="s">
        <v>404</v>
      </c>
      <c r="N26" s="20" t="s">
        <v>404</v>
      </c>
      <c r="O26" s="18" t="s">
        <v>404</v>
      </c>
      <c r="P26" s="20" t="s">
        <v>404</v>
      </c>
      <c r="Q26" s="18" t="n">
        <v>462.91913603</v>
      </c>
      <c r="R26" s="20" t="n">
        <v>8.5946137</v>
      </c>
    </row>
    <row r="27" spans="1:18">
      <c r="A27" s="15" t="s">
        <v>424</v>
      </c>
      <c r="B27" s="17" t="n">
        <v>5299</v>
      </c>
      <c r="C27" s="18">
        <f>(0.0/B27*100)</f>
        <v/>
      </c>
      <c r="D27" s="19" t="n">
        <v>5299</v>
      </c>
      <c r="E27" s="18" t="n">
        <v>480.61051141</v>
      </c>
      <c r="F27" s="20" t="n">
        <v>1.12891628</v>
      </c>
      <c r="G27" s="18" t="n">
        <v>494.68583623</v>
      </c>
      <c r="H27" s="20" t="n">
        <v>3.75251762</v>
      </c>
      <c r="I27" s="18" t="s">
        <v>404</v>
      </c>
      <c r="J27" s="20" t="s">
        <v>404</v>
      </c>
      <c r="K27" s="18" t="s">
        <v>404</v>
      </c>
      <c r="L27" s="20" t="s">
        <v>404</v>
      </c>
      <c r="M27" s="18" t="s">
        <v>404</v>
      </c>
      <c r="N27" s="20" t="s">
        <v>404</v>
      </c>
      <c r="O27" s="18" t="s">
        <v>404</v>
      </c>
      <c r="P27" s="20" t="s">
        <v>404</v>
      </c>
      <c r="Q27" s="18" t="n">
        <v>517.16488855</v>
      </c>
      <c r="R27" s="20" t="n">
        <v>6.32020105</v>
      </c>
    </row>
    <row r="28" spans="1:18">
      <c r="A28" s="15" t="s">
        <v>425</v>
      </c>
      <c r="B28" s="17" t="n">
        <v>7568</v>
      </c>
      <c r="C28" s="18">
        <f>(0.0/B28*100)</f>
        <v/>
      </c>
      <c r="D28" s="19" t="n">
        <v>7568</v>
      </c>
      <c r="E28" s="18" t="n">
        <v>428.10823143</v>
      </c>
      <c r="F28" s="20" t="n">
        <v>3.12070933</v>
      </c>
      <c r="G28" s="18" t="n">
        <v>400.48963929</v>
      </c>
      <c r="H28" s="20" t="n">
        <v>3.46690958</v>
      </c>
      <c r="I28" s="18" t="s">
        <v>404</v>
      </c>
      <c r="J28" s="20" t="s">
        <v>404</v>
      </c>
      <c r="K28" s="18" t="s">
        <v>404</v>
      </c>
      <c r="L28" s="20" t="s">
        <v>404</v>
      </c>
      <c r="M28" s="18" t="s">
        <v>404</v>
      </c>
      <c r="N28" s="20" t="s">
        <v>404</v>
      </c>
      <c r="O28" s="18" t="s">
        <v>404</v>
      </c>
      <c r="P28" s="20" t="s">
        <v>404</v>
      </c>
      <c r="Q28" s="18" t="n">
        <v>407.24242638</v>
      </c>
      <c r="R28" s="20" t="n">
        <v>12.40280981</v>
      </c>
    </row>
    <row r="29" spans="1:18">
      <c r="A29" s="15" t="s">
        <v>426</v>
      </c>
      <c r="B29" s="17" t="n">
        <v>5385</v>
      </c>
      <c r="C29" s="18">
        <f>(1123.0/B29*100)</f>
        <v/>
      </c>
      <c r="D29" s="19" t="n">
        <v>4262</v>
      </c>
      <c r="E29" s="18" t="n">
        <v>508.28947707</v>
      </c>
      <c r="F29" s="20" t="n">
        <v>5.31413847</v>
      </c>
      <c r="G29" s="18" t="n">
        <v>508.0118743</v>
      </c>
      <c r="H29" s="20" t="n">
        <v>35.73566485</v>
      </c>
      <c r="I29" s="18" t="s">
        <v>404</v>
      </c>
      <c r="J29" s="20" t="s">
        <v>404</v>
      </c>
      <c r="K29" s="18" t="s">
        <v>404</v>
      </c>
      <c r="L29" s="20" t="s">
        <v>404</v>
      </c>
      <c r="M29" s="18" t="s">
        <v>404</v>
      </c>
      <c r="N29" s="20" t="s">
        <v>404</v>
      </c>
      <c r="O29" s="18" t="s">
        <v>404</v>
      </c>
      <c r="P29" s="20" t="s">
        <v>404</v>
      </c>
      <c r="Q29" s="18" t="n">
        <v>500.43921625</v>
      </c>
      <c r="R29" s="20" t="n">
        <v>15.83247713</v>
      </c>
    </row>
    <row r="30" spans="1:18">
      <c r="A30" s="15" t="s">
        <v>427</v>
      </c>
      <c r="B30" s="17" t="n">
        <v>4520</v>
      </c>
      <c r="C30" s="18">
        <f>(904.0/B30*100)</f>
        <v/>
      </c>
      <c r="D30" s="19" t="n">
        <v>3616</v>
      </c>
      <c r="E30" s="18" t="n">
        <v>517.5753594</v>
      </c>
      <c r="F30" s="20" t="n">
        <v>2.99728664</v>
      </c>
      <c r="G30" s="18" t="n">
        <v>429.10556165</v>
      </c>
      <c r="H30" s="20" t="n">
        <v>22.39370268</v>
      </c>
      <c r="I30" s="18" t="s">
        <v>404</v>
      </c>
      <c r="J30" s="20" t="s">
        <v>404</v>
      </c>
      <c r="K30" s="18" t="s">
        <v>404</v>
      </c>
      <c r="L30" s="20" t="s">
        <v>404</v>
      </c>
      <c r="M30" s="18" t="s">
        <v>404</v>
      </c>
      <c r="N30" s="20" t="s">
        <v>404</v>
      </c>
      <c r="O30" s="18" t="s">
        <v>404</v>
      </c>
      <c r="P30" s="20" t="s">
        <v>404</v>
      </c>
      <c r="Q30" s="18" t="n">
        <v>450.1901656</v>
      </c>
      <c r="R30" s="20" t="n">
        <v>23.96155437</v>
      </c>
    </row>
    <row r="31" spans="1:18">
      <c r="A31" s="15" t="s">
        <v>428</v>
      </c>
      <c r="B31" s="17" t="n">
        <v>5456</v>
      </c>
      <c r="C31" s="18">
        <f>(502.0/B31*100)</f>
        <v/>
      </c>
      <c r="D31" s="19" t="n">
        <v>4954</v>
      </c>
      <c r="E31" s="18" t="n">
        <v>498.56963302</v>
      </c>
      <c r="F31" s="20" t="n">
        <v>3.14390292</v>
      </c>
      <c r="G31" s="18" t="n">
        <v>498.58189279</v>
      </c>
      <c r="H31" s="20" t="n">
        <v>3.27100884</v>
      </c>
      <c r="I31" s="18" t="s">
        <v>404</v>
      </c>
      <c r="J31" s="20" t="s">
        <v>404</v>
      </c>
      <c r="K31" s="18" t="s">
        <v>404</v>
      </c>
      <c r="L31" s="20" t="s">
        <v>404</v>
      </c>
      <c r="M31" s="18" t="s">
        <v>404</v>
      </c>
      <c r="N31" s="20" t="s">
        <v>404</v>
      </c>
      <c r="O31" s="18" t="s">
        <v>404</v>
      </c>
      <c r="P31" s="20" t="s">
        <v>404</v>
      </c>
      <c r="Q31" s="18" t="n">
        <v>498.64350521</v>
      </c>
      <c r="R31" s="20" t="n">
        <v>13.48214011</v>
      </c>
    </row>
    <row r="32" spans="1:18">
      <c r="A32" s="15" t="s">
        <v>429</v>
      </c>
      <c r="B32" s="17" t="n">
        <v>4478</v>
      </c>
      <c r="C32" s="18">
        <f>(0.0/B32*100)</f>
        <v/>
      </c>
      <c r="D32" s="19" t="n">
        <v>4478</v>
      </c>
      <c r="E32" s="18" t="n">
        <v>500.64148856</v>
      </c>
      <c r="F32" s="20" t="n">
        <v>2.49270902</v>
      </c>
      <c r="G32" s="18" t="n">
        <v>487.95523433</v>
      </c>
      <c r="H32" s="20" t="n">
        <v>9.45410556</v>
      </c>
      <c r="I32" s="18" t="s">
        <v>404</v>
      </c>
      <c r="J32" s="20" t="s">
        <v>404</v>
      </c>
      <c r="K32" s="18" t="s">
        <v>404</v>
      </c>
      <c r="L32" s="20" t="s">
        <v>404</v>
      </c>
      <c r="M32" s="18" t="s">
        <v>404</v>
      </c>
      <c r="N32" s="20" t="s">
        <v>404</v>
      </c>
      <c r="O32" s="18" t="s">
        <v>404</v>
      </c>
      <c r="P32" s="20" t="s">
        <v>404</v>
      </c>
      <c r="Q32" s="18" t="n">
        <v>534.66931498</v>
      </c>
      <c r="R32" s="20" t="n">
        <v>21.27803399</v>
      </c>
    </row>
    <row r="33" spans="1:18">
      <c r="A33" s="15" t="s">
        <v>430</v>
      </c>
      <c r="B33" s="17" t="n">
        <v>7325</v>
      </c>
      <c r="C33" s="18">
        <f>(29.0/B33*100)</f>
        <v/>
      </c>
      <c r="D33" s="19" t="n">
        <v>7296</v>
      </c>
      <c r="E33" s="18" t="n">
        <v>512.67688902</v>
      </c>
      <c r="F33" s="20" t="n">
        <v>2.55474461</v>
      </c>
      <c r="G33" s="18" t="n">
        <v>487.84715229</v>
      </c>
      <c r="H33" s="20" t="n">
        <v>13.97658099</v>
      </c>
      <c r="I33" s="18" t="s">
        <v>404</v>
      </c>
      <c r="J33" s="20" t="s">
        <v>404</v>
      </c>
      <c r="K33" s="18" t="s">
        <v>404</v>
      </c>
      <c r="L33" s="20" t="s">
        <v>404</v>
      </c>
      <c r="M33" s="18" t="s">
        <v>404</v>
      </c>
      <c r="N33" s="20" t="s">
        <v>404</v>
      </c>
      <c r="O33" s="18" t="s">
        <v>404</v>
      </c>
      <c r="P33" s="20" t="s">
        <v>404</v>
      </c>
      <c r="Q33" s="18" t="n">
        <v>437.68240462</v>
      </c>
      <c r="R33" s="20" t="n">
        <v>9.2092432</v>
      </c>
    </row>
    <row r="34" spans="1:18">
      <c r="A34" s="15" t="s">
        <v>431</v>
      </c>
      <c r="B34" s="17" t="n">
        <v>6350</v>
      </c>
      <c r="C34" s="18">
        <f>(0.0/B34*100)</f>
        <v/>
      </c>
      <c r="D34" s="19" t="n">
        <v>6350</v>
      </c>
      <c r="E34" s="18" t="n">
        <v>466.46358215</v>
      </c>
      <c r="F34" s="20" t="n">
        <v>3.12327568</v>
      </c>
      <c r="G34" s="18" t="n">
        <v>425.93471871</v>
      </c>
      <c r="H34" s="20" t="n">
        <v>9.84857029</v>
      </c>
      <c r="I34" s="18" t="s">
        <v>404</v>
      </c>
      <c r="J34" s="20" t="s">
        <v>404</v>
      </c>
      <c r="K34" s="18" t="s">
        <v>404</v>
      </c>
      <c r="L34" s="20" t="s">
        <v>404</v>
      </c>
      <c r="M34" s="18" t="s">
        <v>404</v>
      </c>
      <c r="N34" s="20" t="s">
        <v>404</v>
      </c>
      <c r="O34" s="18" t="s">
        <v>404</v>
      </c>
      <c r="P34" s="20" t="s">
        <v>404</v>
      </c>
      <c r="Q34" s="18" t="n">
        <v>463.22583296</v>
      </c>
      <c r="R34" s="20" t="n">
        <v>18.09228062</v>
      </c>
    </row>
    <row r="35" spans="1:18">
      <c r="A35" s="15" t="s">
        <v>432</v>
      </c>
      <c r="B35" s="17" t="n">
        <v>6406</v>
      </c>
      <c r="C35" s="18">
        <f>(443.0/B35*100)</f>
        <v/>
      </c>
      <c r="D35" s="19" t="n">
        <v>5963</v>
      </c>
      <c r="E35" s="18" t="n">
        <v>519.6636382200001</v>
      </c>
      <c r="F35" s="20" t="n">
        <v>1.57158453</v>
      </c>
      <c r="G35" s="18" t="n">
        <v>489.01275977</v>
      </c>
      <c r="H35" s="20" t="n">
        <v>3.09072375</v>
      </c>
      <c r="I35" s="18" t="s">
        <v>404</v>
      </c>
      <c r="J35" s="20" t="s">
        <v>404</v>
      </c>
      <c r="K35" s="18" t="s">
        <v>404</v>
      </c>
      <c r="L35" s="20" t="s">
        <v>404</v>
      </c>
      <c r="M35" s="18" t="s">
        <v>404</v>
      </c>
      <c r="N35" s="20" t="s">
        <v>404</v>
      </c>
      <c r="O35" s="18" t="s">
        <v>404</v>
      </c>
      <c r="P35" s="20" t="s">
        <v>404</v>
      </c>
      <c r="Q35" s="18" t="n">
        <v>479.98581503</v>
      </c>
      <c r="R35" s="20" t="n">
        <v>9.873090189999999</v>
      </c>
    </row>
    <row r="36" spans="1:18">
      <c r="A36" s="15" t="s">
        <v>433</v>
      </c>
      <c r="B36" s="17" t="n">
        <v>6736</v>
      </c>
      <c r="C36" s="18">
        <f>(10.0/B36*100)</f>
        <v/>
      </c>
      <c r="D36" s="19" t="n">
        <v>6726</v>
      </c>
      <c r="E36" s="18" t="n">
        <v>498.54256465</v>
      </c>
      <c r="F36" s="20" t="n">
        <v>2.5767785</v>
      </c>
      <c r="G36" s="18" t="n">
        <v>482.91999832</v>
      </c>
      <c r="H36" s="20" t="n">
        <v>4.05377766</v>
      </c>
      <c r="I36" s="18" t="s">
        <v>404</v>
      </c>
      <c r="J36" s="20" t="s">
        <v>404</v>
      </c>
      <c r="K36" s="18" t="s">
        <v>404</v>
      </c>
      <c r="L36" s="20" t="s">
        <v>404</v>
      </c>
      <c r="M36" s="18" t="s">
        <v>404</v>
      </c>
      <c r="N36" s="20" t="s">
        <v>404</v>
      </c>
      <c r="O36" s="18" t="s">
        <v>404</v>
      </c>
      <c r="P36" s="20" t="s">
        <v>404</v>
      </c>
      <c r="Q36" s="18" t="n">
        <v>501.88899345</v>
      </c>
      <c r="R36" s="20" t="n">
        <v>11.44226582</v>
      </c>
    </row>
    <row r="37" spans="1:18">
      <c r="A37" s="15" t="s">
        <v>434</v>
      </c>
      <c r="B37" s="17" t="n">
        <v>5458</v>
      </c>
      <c r="C37" s="18">
        <f>(0.0/B37*100)</f>
        <v/>
      </c>
      <c r="D37" s="19" t="n">
        <v>5458</v>
      </c>
      <c r="E37" s="18" t="n">
        <v>500.98609407</v>
      </c>
      <c r="F37" s="20" t="n">
        <v>5.18080176</v>
      </c>
      <c r="G37" s="18" t="n">
        <v>487.3372235</v>
      </c>
      <c r="H37" s="20" t="n">
        <v>4.28296533</v>
      </c>
      <c r="I37" s="18" t="s">
        <v>404</v>
      </c>
      <c r="J37" s="20" t="s">
        <v>404</v>
      </c>
      <c r="K37" s="18" t="s">
        <v>404</v>
      </c>
      <c r="L37" s="20" t="s">
        <v>404</v>
      </c>
      <c r="M37" s="18" t="s">
        <v>404</v>
      </c>
      <c r="N37" s="20" t="s">
        <v>404</v>
      </c>
      <c r="O37" s="18" t="s">
        <v>404</v>
      </c>
      <c r="P37" s="20" t="s">
        <v>404</v>
      </c>
      <c r="Q37" s="18" t="n">
        <v>512.30198799</v>
      </c>
      <c r="R37" s="20" t="n">
        <v>39.7370883</v>
      </c>
    </row>
    <row r="38" spans="1:18">
      <c r="A38" s="15" t="s">
        <v>435</v>
      </c>
      <c r="B38" s="17" t="n">
        <v>5860</v>
      </c>
      <c r="C38" s="18">
        <f>(268.0/B38*100)</f>
        <v/>
      </c>
      <c r="D38" s="19" t="n">
        <v>5592</v>
      </c>
      <c r="E38" s="18" t="n">
        <v>520.89677409</v>
      </c>
      <c r="F38" s="20" t="n">
        <v>8.406070550000001</v>
      </c>
      <c r="G38" s="18" t="n">
        <v>494.99776738</v>
      </c>
      <c r="H38" s="20" t="n">
        <v>4.94057282</v>
      </c>
      <c r="I38" s="18" t="s">
        <v>404</v>
      </c>
      <c r="J38" s="20" t="s">
        <v>404</v>
      </c>
      <c r="K38" s="18" t="s">
        <v>404</v>
      </c>
      <c r="L38" s="20" t="s">
        <v>404</v>
      </c>
      <c r="M38" s="18" t="s">
        <v>404</v>
      </c>
      <c r="N38" s="20" t="s">
        <v>404</v>
      </c>
      <c r="O38" s="18" t="s">
        <v>404</v>
      </c>
      <c r="P38" s="20" t="s">
        <v>404</v>
      </c>
      <c r="Q38" s="18" t="n">
        <v>514.47358052</v>
      </c>
      <c r="R38" s="20" t="n">
        <v>16.01603436</v>
      </c>
    </row>
    <row r="39" spans="1:18">
      <c r="A39" s="15" t="s">
        <v>436</v>
      </c>
      <c r="B39" s="17" t="n">
        <v>5895</v>
      </c>
      <c r="C39" s="18">
        <f>(0.0/B39*100)</f>
        <v/>
      </c>
      <c r="D39" s="19" t="n">
        <v>5895</v>
      </c>
      <c r="E39" s="18" t="n">
        <v>430.93915886</v>
      </c>
      <c r="F39" s="20" t="n">
        <v>5.41598862</v>
      </c>
      <c r="G39" s="18" t="n">
        <v>411.67251263</v>
      </c>
      <c r="H39" s="20" t="n">
        <v>8.92481939</v>
      </c>
      <c r="I39" s="18" t="s">
        <v>404</v>
      </c>
      <c r="J39" s="20" t="s">
        <v>404</v>
      </c>
      <c r="K39" s="18" t="s">
        <v>404</v>
      </c>
      <c r="L39" s="20" t="s">
        <v>404</v>
      </c>
      <c r="M39" s="18" t="s">
        <v>404</v>
      </c>
      <c r="N39" s="20" t="s">
        <v>404</v>
      </c>
      <c r="O39" s="18" t="s">
        <v>404</v>
      </c>
      <c r="P39" s="20" t="s">
        <v>404</v>
      </c>
      <c r="Q39" s="18" t="n">
        <v>394.68423429</v>
      </c>
      <c r="R39" s="20" t="n">
        <v>13.36700552</v>
      </c>
    </row>
    <row r="40" spans="1:18">
      <c r="A40" s="15" t="s">
        <v>437</v>
      </c>
      <c r="B40" s="17" t="n">
        <v>14157</v>
      </c>
      <c r="C40" s="18">
        <f>(2602.0/B40*100)</f>
        <v/>
      </c>
      <c r="D40" s="19" t="n">
        <v>11555</v>
      </c>
      <c r="E40" s="18" t="n">
        <v>511.36965302</v>
      </c>
      <c r="F40" s="20" t="n">
        <v>3.40489143</v>
      </c>
      <c r="G40" s="18" t="n">
        <v>503.67619504</v>
      </c>
      <c r="H40" s="20" t="n">
        <v>13.20306359</v>
      </c>
      <c r="I40" s="18" t="s">
        <v>404</v>
      </c>
      <c r="J40" s="20" t="s">
        <v>404</v>
      </c>
      <c r="K40" s="18" t="s">
        <v>404</v>
      </c>
      <c r="L40" s="20" t="s">
        <v>404</v>
      </c>
      <c r="M40" s="18" t="s">
        <v>404</v>
      </c>
      <c r="N40" s="20" t="s">
        <v>404</v>
      </c>
      <c r="O40" s="18" t="s">
        <v>404</v>
      </c>
      <c r="P40" s="20" t="s">
        <v>404</v>
      </c>
      <c r="Q40" s="18" t="n">
        <v>508.25363901</v>
      </c>
      <c r="R40" s="20" t="n">
        <v>10.86759397</v>
      </c>
    </row>
    <row r="41" spans="1:18">
      <c r="A41" s="15" t="s">
        <v>438</v>
      </c>
      <c r="B41" s="17" t="n">
        <v>5712</v>
      </c>
      <c r="C41" s="18">
        <f>(70.0/B41*100)</f>
        <v/>
      </c>
      <c r="D41" s="19" t="n">
        <v>5642</v>
      </c>
      <c r="E41" s="18" t="n">
        <v>496.99710151</v>
      </c>
      <c r="F41" s="20" t="n">
        <v>3.22238423</v>
      </c>
      <c r="G41" s="18" t="n">
        <v>495.08461355</v>
      </c>
      <c r="H41" s="20" t="n">
        <v>11.86804496</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430.66555977</v>
      </c>
      <c r="F44" s="20" t="n">
        <v>3.74218643</v>
      </c>
      <c r="G44" s="18" t="n">
        <v>402.41851692</v>
      </c>
      <c r="H44" s="20" t="n">
        <v>5.52659791</v>
      </c>
      <c r="I44" s="18" t="s">
        <v>404</v>
      </c>
      <c r="J44" s="20" t="s">
        <v>404</v>
      </c>
      <c r="K44" s="18" t="s">
        <v>404</v>
      </c>
      <c r="L44" s="20" t="s">
        <v>404</v>
      </c>
      <c r="M44" s="18" t="s">
        <v>404</v>
      </c>
      <c r="N44" s="20" t="s">
        <v>404</v>
      </c>
      <c r="O44" s="18" t="s">
        <v>404</v>
      </c>
      <c r="P44" s="20" t="s">
        <v>404</v>
      </c>
      <c r="Q44" s="18" t="n">
        <v>425.16831224</v>
      </c>
      <c r="R44" s="20" t="n">
        <v>14.14436272</v>
      </c>
    </row>
    <row r="45" spans="1:18">
      <c r="A45" s="15" t="s">
        <v>442</v>
      </c>
      <c r="B45" s="17" t="n">
        <v>5519</v>
      </c>
      <c r="C45" s="18">
        <f>(0.0/B45*100)</f>
        <v/>
      </c>
      <c r="D45" s="19" t="n">
        <v>5519</v>
      </c>
      <c r="E45" s="18" t="n">
        <v>372.76399885</v>
      </c>
      <c r="F45" s="20" t="n">
        <v>3.82381332</v>
      </c>
      <c r="G45" s="18" t="n">
        <v>382.67993628</v>
      </c>
      <c r="H45" s="20" t="n">
        <v>6.35153521</v>
      </c>
      <c r="I45" s="18" t="s">
        <v>404</v>
      </c>
      <c r="J45" s="20" t="s">
        <v>404</v>
      </c>
      <c r="K45" s="18" t="s">
        <v>404</v>
      </c>
      <c r="L45" s="20" t="s">
        <v>404</v>
      </c>
      <c r="M45" s="18" t="s">
        <v>404</v>
      </c>
      <c r="N45" s="20" t="s">
        <v>404</v>
      </c>
      <c r="O45" s="18" t="s">
        <v>404</v>
      </c>
      <c r="P45" s="20" t="s">
        <v>404</v>
      </c>
      <c r="Q45" s="18" t="n">
        <v>368.68917814</v>
      </c>
      <c r="R45" s="20" t="n">
        <v>11.94762652</v>
      </c>
    </row>
    <row r="46" spans="1:18">
      <c r="A46" s="15" t="s">
        <v>443</v>
      </c>
      <c r="B46" s="17" t="n">
        <v>23141</v>
      </c>
      <c r="C46" s="18">
        <f>(4196.0/B46*100)</f>
        <v/>
      </c>
      <c r="D46" s="19" t="n">
        <v>18945</v>
      </c>
      <c r="E46" s="18" t="n">
        <v>428.78298014</v>
      </c>
      <c r="F46" s="20" t="n">
        <v>4.19397295</v>
      </c>
      <c r="G46" s="18" t="n">
        <v>394.07659212</v>
      </c>
      <c r="H46" s="20" t="n">
        <v>3.68283258</v>
      </c>
      <c r="I46" s="18" t="s">
        <v>404</v>
      </c>
      <c r="J46" s="20" t="s">
        <v>404</v>
      </c>
      <c r="K46" s="18" t="s">
        <v>404</v>
      </c>
      <c r="L46" s="20" t="s">
        <v>404</v>
      </c>
      <c r="M46" s="18" t="s">
        <v>404</v>
      </c>
      <c r="N46" s="20" t="s">
        <v>404</v>
      </c>
      <c r="O46" s="18" t="s">
        <v>404</v>
      </c>
      <c r="P46" s="20" t="s">
        <v>404</v>
      </c>
      <c r="Q46" s="18" t="n">
        <v>358.98215708</v>
      </c>
      <c r="R46" s="20" t="n">
        <v>6.47904324</v>
      </c>
    </row>
    <row r="47" spans="1:18">
      <c r="A47" s="15" t="s">
        <v>444</v>
      </c>
      <c r="B47" s="17" t="n">
        <v>5928</v>
      </c>
      <c r="C47" s="18">
        <f>(0.0/B47*100)</f>
        <v/>
      </c>
      <c r="D47" s="19" t="n">
        <v>5928</v>
      </c>
      <c r="E47" s="18" t="n">
        <v>453.49470498</v>
      </c>
      <c r="F47" s="20" t="n">
        <v>4.27347674</v>
      </c>
      <c r="G47" s="18" t="n">
        <v>389.31950654</v>
      </c>
      <c r="H47" s="20" t="n">
        <v>21.58439075</v>
      </c>
      <c r="I47" s="18" t="s">
        <v>404</v>
      </c>
      <c r="J47" s="20" t="s">
        <v>404</v>
      </c>
      <c r="K47" s="18" t="s">
        <v>404</v>
      </c>
      <c r="L47" s="20" t="s">
        <v>404</v>
      </c>
      <c r="M47" s="18" t="s">
        <v>404</v>
      </c>
      <c r="N47" s="20" t="s">
        <v>404</v>
      </c>
      <c r="O47" s="18" t="s">
        <v>404</v>
      </c>
      <c r="P47" s="20" t="s">
        <v>404</v>
      </c>
      <c r="Q47" s="18" t="n">
        <v>424.32201084</v>
      </c>
      <c r="R47" s="20" t="n">
        <v>36.42501143</v>
      </c>
    </row>
    <row r="48" spans="1:18">
      <c r="A48" s="15" t="s">
        <v>445</v>
      </c>
      <c r="B48" s="17" t="n">
        <v>9841</v>
      </c>
      <c r="C48" s="18">
        <f>(0.0/B48*100)</f>
        <v/>
      </c>
      <c r="D48" s="19" t="n">
        <v>9841</v>
      </c>
      <c r="E48" s="18" t="n">
        <v>522.1831375199999</v>
      </c>
      <c r="F48" s="20" t="n">
        <v>5.08603263</v>
      </c>
      <c r="G48" s="18" t="n">
        <v>467.01972919</v>
      </c>
      <c r="H48" s="20" t="n">
        <v>18.85048117</v>
      </c>
      <c r="I48" s="18" t="s">
        <v>404</v>
      </c>
      <c r="J48" s="20" t="s">
        <v>404</v>
      </c>
      <c r="K48" s="18" t="s">
        <v>404</v>
      </c>
      <c r="L48" s="20" t="s">
        <v>404</v>
      </c>
      <c r="M48" s="18" t="s">
        <v>404</v>
      </c>
      <c r="N48" s="20" t="s">
        <v>404</v>
      </c>
      <c r="O48" s="18" t="s">
        <v>404</v>
      </c>
      <c r="P48" s="20" t="s">
        <v>404</v>
      </c>
      <c r="Q48" s="18" t="n">
        <v>474.26756875</v>
      </c>
      <c r="R48" s="20" t="n">
        <v>16.92320779</v>
      </c>
    </row>
    <row r="49" spans="1:18">
      <c r="A49" s="15" t="s">
        <v>446</v>
      </c>
      <c r="B49" s="17" t="n">
        <v>6349</v>
      </c>
      <c r="C49" s="18">
        <f>(52.0/B49*100)</f>
        <v/>
      </c>
      <c r="D49" s="19" t="n">
        <v>6297</v>
      </c>
      <c r="E49" s="18" t="n">
        <v>444.63538746</v>
      </c>
      <c r="F49" s="20" t="n">
        <v>4.31271028</v>
      </c>
      <c r="G49" s="18" t="n">
        <v>418.85404606</v>
      </c>
      <c r="H49" s="20" t="n">
        <v>4.22527736</v>
      </c>
      <c r="I49" s="18" t="s">
        <v>404</v>
      </c>
      <c r="J49" s="20" t="s">
        <v>404</v>
      </c>
      <c r="K49" s="18" t="s">
        <v>404</v>
      </c>
      <c r="L49" s="20" t="s">
        <v>404</v>
      </c>
      <c r="M49" s="18" t="s">
        <v>404</v>
      </c>
      <c r="N49" s="20" t="s">
        <v>404</v>
      </c>
      <c r="O49" s="18" t="s">
        <v>404</v>
      </c>
      <c r="P49" s="20" t="s">
        <v>404</v>
      </c>
      <c r="Q49" s="18" t="n">
        <v>367.0880357</v>
      </c>
      <c r="R49" s="20" t="n">
        <v>24.40069214</v>
      </c>
    </row>
    <row r="50" spans="1:18">
      <c r="A50" s="15" t="s">
        <v>447</v>
      </c>
      <c r="B50" s="17" t="n">
        <v>11795</v>
      </c>
      <c r="C50" s="18">
        <f>(1031.0/B50*100)</f>
        <v/>
      </c>
      <c r="D50" s="19" t="n">
        <v>10764</v>
      </c>
      <c r="E50" s="18" t="n">
        <v>418.99263736</v>
      </c>
      <c r="F50" s="20" t="n">
        <v>3.16753374</v>
      </c>
      <c r="G50" s="18" t="n">
        <v>403.30578495</v>
      </c>
      <c r="H50" s="20" t="n">
        <v>11.69329505</v>
      </c>
      <c r="I50" s="18" t="s">
        <v>404</v>
      </c>
      <c r="J50" s="20" t="s">
        <v>404</v>
      </c>
      <c r="K50" s="18" t="s">
        <v>404</v>
      </c>
      <c r="L50" s="20" t="s">
        <v>404</v>
      </c>
      <c r="M50" s="18" t="s">
        <v>404</v>
      </c>
      <c r="N50" s="20" t="s">
        <v>404</v>
      </c>
      <c r="O50" s="18" t="s">
        <v>404</v>
      </c>
      <c r="P50" s="20" t="s">
        <v>404</v>
      </c>
      <c r="Q50" s="18" t="n">
        <v>420.22903464</v>
      </c>
      <c r="R50" s="20" t="n">
        <v>13.42769791</v>
      </c>
    </row>
    <row r="51" spans="1:18">
      <c r="A51" s="15" t="s">
        <v>448</v>
      </c>
      <c r="B51" s="17" t="n">
        <v>6866</v>
      </c>
      <c r="C51" s="18">
        <f>(0.0/B51*100)</f>
        <v/>
      </c>
      <c r="D51" s="19" t="n">
        <v>6866</v>
      </c>
      <c r="E51" s="18" t="n">
        <v>425.07745091</v>
      </c>
      <c r="F51" s="20" t="n">
        <v>4.85851195</v>
      </c>
      <c r="G51" s="18" t="n">
        <v>417.80731852</v>
      </c>
      <c r="H51" s="20" t="n">
        <v>2.85406533</v>
      </c>
      <c r="I51" s="18" t="s">
        <v>404</v>
      </c>
      <c r="J51" s="20" t="s">
        <v>404</v>
      </c>
      <c r="K51" s="18" t="s">
        <v>404</v>
      </c>
      <c r="L51" s="20" t="s">
        <v>404</v>
      </c>
      <c r="M51" s="18" t="s">
        <v>404</v>
      </c>
      <c r="N51" s="20" t="s">
        <v>404</v>
      </c>
      <c r="O51" s="18" t="s">
        <v>404</v>
      </c>
      <c r="P51" s="20" t="s">
        <v>404</v>
      </c>
      <c r="Q51" s="18" t="n">
        <v>398.58757123</v>
      </c>
      <c r="R51" s="20" t="n">
        <v>15.68804202</v>
      </c>
    </row>
    <row r="52" spans="1:18">
      <c r="A52" s="15" t="s">
        <v>449</v>
      </c>
      <c r="B52" s="17" t="n">
        <v>5809</v>
      </c>
      <c r="C52" s="18">
        <f>(0.0/B52*100)</f>
        <v/>
      </c>
      <c r="D52" s="19" t="n">
        <v>5809</v>
      </c>
      <c r="E52" s="18" t="n">
        <v>476.54145188</v>
      </c>
      <c r="F52" s="20" t="n">
        <v>2.47597015</v>
      </c>
      <c r="G52" s="18" t="n">
        <v>433.92578591</v>
      </c>
      <c r="H52" s="20" t="n">
        <v>7.71280297</v>
      </c>
      <c r="I52" s="18" t="s">
        <v>404</v>
      </c>
      <c r="J52" s="20" t="s">
        <v>404</v>
      </c>
      <c r="K52" s="18" t="s">
        <v>404</v>
      </c>
      <c r="L52" s="20" t="s">
        <v>404</v>
      </c>
      <c r="M52" s="18" t="s">
        <v>404</v>
      </c>
      <c r="N52" s="20" t="s">
        <v>404</v>
      </c>
      <c r="O52" s="18" t="s">
        <v>404</v>
      </c>
      <c r="P52" s="20" t="s">
        <v>404</v>
      </c>
      <c r="Q52" s="18" t="n">
        <v>458.94016917</v>
      </c>
      <c r="R52" s="20" t="n">
        <v>35.47300198</v>
      </c>
    </row>
    <row r="53" spans="1:18">
      <c r="A53" s="15" t="s">
        <v>450</v>
      </c>
      <c r="B53" s="17" t="n">
        <v>5571</v>
      </c>
      <c r="C53" s="18">
        <f>(0.0/B53*100)</f>
        <v/>
      </c>
      <c r="D53" s="19" t="n">
        <v>5571</v>
      </c>
      <c r="E53" s="18" t="n">
        <v>433.46575063</v>
      </c>
      <c r="F53" s="20" t="n">
        <v>1.40883058</v>
      </c>
      <c r="G53" s="18" t="n">
        <v>423.17925378</v>
      </c>
      <c r="H53" s="20" t="n">
        <v>9.528336039999999</v>
      </c>
      <c r="I53" s="18" t="s">
        <v>404</v>
      </c>
      <c r="J53" s="20" t="s">
        <v>404</v>
      </c>
      <c r="K53" s="18" t="s">
        <v>404</v>
      </c>
      <c r="L53" s="20" t="s">
        <v>404</v>
      </c>
      <c r="M53" s="18" t="s">
        <v>404</v>
      </c>
      <c r="N53" s="20" t="s">
        <v>404</v>
      </c>
      <c r="O53" s="18" t="s">
        <v>404</v>
      </c>
      <c r="P53" s="20" t="s">
        <v>404</v>
      </c>
      <c r="Q53" s="18" t="n">
        <v>404.84013143</v>
      </c>
      <c r="R53" s="20" t="n">
        <v>5.50170018</v>
      </c>
    </row>
    <row r="54" spans="1:18">
      <c r="A54" s="15" t="s">
        <v>451</v>
      </c>
      <c r="B54" s="17" t="n">
        <v>4740</v>
      </c>
      <c r="C54" s="18">
        <f>(199.0/B54*100)</f>
        <v/>
      </c>
      <c r="D54" s="19" t="n">
        <v>4541</v>
      </c>
      <c r="E54" s="18" t="n">
        <v>337.45057174</v>
      </c>
      <c r="F54" s="20" t="n">
        <v>3.26017845</v>
      </c>
      <c r="G54" s="18" t="n">
        <v>330.78286223</v>
      </c>
      <c r="H54" s="20" t="n">
        <v>9.298081379999999</v>
      </c>
      <c r="I54" s="18" t="s">
        <v>404</v>
      </c>
      <c r="J54" s="20" t="s">
        <v>404</v>
      </c>
      <c r="K54" s="18" t="s">
        <v>404</v>
      </c>
      <c r="L54" s="20" t="s">
        <v>404</v>
      </c>
      <c r="M54" s="18" t="s">
        <v>404</v>
      </c>
      <c r="N54" s="20" t="s">
        <v>404</v>
      </c>
      <c r="O54" s="18" t="s">
        <v>404</v>
      </c>
      <c r="P54" s="20" t="s">
        <v>404</v>
      </c>
      <c r="Q54" s="18" t="n">
        <v>301.14475589</v>
      </c>
      <c r="R54" s="20" t="n">
        <v>5.29547902</v>
      </c>
    </row>
    <row r="55" spans="1:18">
      <c r="A55" s="15" t="s">
        <v>452</v>
      </c>
      <c r="B55" s="17" t="n">
        <v>5316</v>
      </c>
      <c r="C55" s="18">
        <f>(43.0/B55*100)</f>
        <v/>
      </c>
      <c r="D55" s="19" t="n">
        <v>5273</v>
      </c>
      <c r="E55" s="18" t="n">
        <v>414.58659184</v>
      </c>
      <c r="F55" s="20" t="n">
        <v>2.898003</v>
      </c>
      <c r="G55" s="18" t="n">
        <v>397.69109215</v>
      </c>
      <c r="H55" s="20" t="n">
        <v>5.68426533</v>
      </c>
      <c r="I55" s="18" t="s">
        <v>404</v>
      </c>
      <c r="J55" s="20" t="s">
        <v>404</v>
      </c>
      <c r="K55" s="18" t="s">
        <v>404</v>
      </c>
      <c r="L55" s="20" t="s">
        <v>404</v>
      </c>
      <c r="M55" s="18" t="s">
        <v>404</v>
      </c>
      <c r="N55" s="20" t="s">
        <v>404</v>
      </c>
      <c r="O55" s="18" t="s">
        <v>404</v>
      </c>
      <c r="P55" s="20" t="s">
        <v>404</v>
      </c>
      <c r="Q55" s="18" t="n">
        <v>383.67578651</v>
      </c>
      <c r="R55" s="20" t="n">
        <v>25.21889905</v>
      </c>
    </row>
    <row r="56" spans="1:18">
      <c r="A56" s="15" t="s">
        <v>453</v>
      </c>
      <c r="B56" s="17" t="n">
        <v>5359</v>
      </c>
      <c r="C56" s="18">
        <f>(0.0/B56*100)</f>
        <v/>
      </c>
      <c r="D56" s="19" t="n">
        <v>5359</v>
      </c>
      <c r="E56" s="18" t="n">
        <v>523.7497071</v>
      </c>
      <c r="F56" s="20" t="n">
        <v>2.71905135</v>
      </c>
      <c r="G56" s="18" t="s">
        <v>404</v>
      </c>
      <c r="H56" s="20" t="s">
        <v>404</v>
      </c>
      <c r="I56" s="18" t="s">
        <v>404</v>
      </c>
      <c r="J56" s="20" t="s">
        <v>404</v>
      </c>
      <c r="K56" s="18" t="s">
        <v>404</v>
      </c>
      <c r="L56" s="20" t="s">
        <v>404</v>
      </c>
      <c r="M56" s="18" t="s">
        <v>404</v>
      </c>
      <c r="N56" s="20" t="s">
        <v>404</v>
      </c>
      <c r="O56" s="18" t="s">
        <v>404</v>
      </c>
      <c r="P56" s="20" t="s">
        <v>404</v>
      </c>
      <c r="Q56" s="18" t="n">
        <v>513.37350665</v>
      </c>
      <c r="R56" s="20" t="n">
        <v>13.63577461</v>
      </c>
    </row>
    <row r="57" spans="1:18">
      <c r="A57" s="15" t="s">
        <v>454</v>
      </c>
      <c r="B57" s="17" t="n">
        <v>6513</v>
      </c>
      <c r="C57" s="18">
        <f>(0.0/B57*100)</f>
        <v/>
      </c>
      <c r="D57" s="19" t="n">
        <v>6513</v>
      </c>
      <c r="E57" s="18" t="n">
        <v>413.26688202</v>
      </c>
      <c r="F57" s="20" t="n">
        <v>2.91520633</v>
      </c>
      <c r="G57" s="18" t="n">
        <v>378.74045946</v>
      </c>
      <c r="H57" s="20" t="n">
        <v>4.62508958</v>
      </c>
      <c r="I57" s="18" t="s">
        <v>404</v>
      </c>
      <c r="J57" s="20" t="s">
        <v>404</v>
      </c>
      <c r="K57" s="18" t="s">
        <v>404</v>
      </c>
      <c r="L57" s="20" t="s">
        <v>404</v>
      </c>
      <c r="M57" s="18" t="s">
        <v>404</v>
      </c>
      <c r="N57" s="20" t="s">
        <v>404</v>
      </c>
      <c r="O57" s="18" t="s">
        <v>404</v>
      </c>
      <c r="P57" s="20" t="s">
        <v>404</v>
      </c>
      <c r="Q57" s="18" t="n">
        <v>377.88781198</v>
      </c>
      <c r="R57" s="20" t="n">
        <v>16.34618848</v>
      </c>
    </row>
    <row r="58" spans="1:18">
      <c r="A58" s="15" t="s">
        <v>455</v>
      </c>
      <c r="B58" s="17" t="n">
        <v>7267</v>
      </c>
      <c r="C58" s="18">
        <f>(0.0/B58*100)</f>
        <v/>
      </c>
      <c r="D58" s="19" t="n">
        <v>7267</v>
      </c>
      <c r="E58" s="18" t="n">
        <v>410.66343851</v>
      </c>
      <c r="F58" s="20" t="n">
        <v>3.0935263</v>
      </c>
      <c r="G58" s="18" t="n">
        <v>399.54738567</v>
      </c>
      <c r="H58" s="20" t="n">
        <v>7.10321894</v>
      </c>
      <c r="I58" s="18" t="s">
        <v>404</v>
      </c>
      <c r="J58" s="20" t="s">
        <v>404</v>
      </c>
      <c r="K58" s="18" t="s">
        <v>404</v>
      </c>
      <c r="L58" s="20" t="s">
        <v>404</v>
      </c>
      <c r="M58" s="18" t="s">
        <v>404</v>
      </c>
      <c r="N58" s="20" t="s">
        <v>404</v>
      </c>
      <c r="O58" s="18" t="n">
        <v>371.36116042</v>
      </c>
      <c r="P58" s="20" t="n">
        <v>6.93749747</v>
      </c>
      <c r="Q58" s="18" t="n">
        <v>388.03730166</v>
      </c>
      <c r="R58" s="20" t="n">
        <v>16.43955135</v>
      </c>
    </row>
    <row r="59" spans="1:18">
      <c r="A59" s="15" t="s">
        <v>456</v>
      </c>
      <c r="B59" s="17" t="n">
        <v>4826</v>
      </c>
      <c r="C59" s="18">
        <f>(0.0/B59*100)</f>
        <v/>
      </c>
      <c r="D59" s="19" t="n">
        <v>4826</v>
      </c>
      <c r="E59" s="18" t="n">
        <v>385.20247713</v>
      </c>
      <c r="F59" s="20" t="n">
        <v>2.06444944</v>
      </c>
      <c r="G59" s="18" t="n">
        <v>356.78887131</v>
      </c>
      <c r="H59" s="20" t="n">
        <v>2.96475087</v>
      </c>
      <c r="I59" s="18" t="s">
        <v>404</v>
      </c>
      <c r="J59" s="20" t="s">
        <v>404</v>
      </c>
      <c r="K59" s="18" t="s">
        <v>404</v>
      </c>
      <c r="L59" s="20" t="s">
        <v>404</v>
      </c>
      <c r="M59" s="18" t="s">
        <v>404</v>
      </c>
      <c r="N59" s="20" t="s">
        <v>404</v>
      </c>
      <c r="O59" s="18" t="s">
        <v>404</v>
      </c>
      <c r="P59" s="20" t="s">
        <v>404</v>
      </c>
      <c r="Q59" s="18" t="n">
        <v>370.14092903</v>
      </c>
      <c r="R59" s="20" t="n">
        <v>7.89171324</v>
      </c>
    </row>
    <row r="60" spans="1:18">
      <c r="A60" s="15" t="s">
        <v>457</v>
      </c>
      <c r="B60" s="17" t="n">
        <v>4546</v>
      </c>
      <c r="C60" s="18">
        <f>(0.0/B60*100)</f>
        <v/>
      </c>
      <c r="D60" s="19" t="n">
        <v>4546</v>
      </c>
      <c r="E60" s="18" t="n">
        <v>412.6181917</v>
      </c>
      <c r="F60" s="20" t="n">
        <v>4.87076021</v>
      </c>
      <c r="G60" s="18" t="n">
        <v>356.18053316</v>
      </c>
      <c r="H60" s="20" t="n">
        <v>7.58784427</v>
      </c>
      <c r="I60" s="18" t="s">
        <v>404</v>
      </c>
      <c r="J60" s="20" t="s">
        <v>404</v>
      </c>
      <c r="K60" s="18" t="s">
        <v>404</v>
      </c>
      <c r="L60" s="20" t="s">
        <v>404</v>
      </c>
      <c r="M60" s="18" t="s">
        <v>404</v>
      </c>
      <c r="N60" s="20" t="s">
        <v>404</v>
      </c>
      <c r="O60" s="18" t="s">
        <v>404</v>
      </c>
      <c r="P60" s="20" t="s">
        <v>404</v>
      </c>
      <c r="Q60" s="18" t="n">
        <v>338.33296493</v>
      </c>
      <c r="R60" s="20" t="n">
        <v>6.41808513</v>
      </c>
    </row>
    <row r="61" spans="1:18">
      <c r="A61" s="15" t="s">
        <v>458</v>
      </c>
      <c r="B61" s="17" t="n">
        <v>6525</v>
      </c>
      <c r="C61" s="18">
        <f>(0.0/B61*100)</f>
        <v/>
      </c>
      <c r="D61" s="19" t="n">
        <v>6525</v>
      </c>
      <c r="E61" s="18" t="n">
        <v>483.43601553</v>
      </c>
      <c r="F61" s="20" t="n">
        <v>3.51006109</v>
      </c>
      <c r="G61" s="18" t="n">
        <v>452.11783725</v>
      </c>
      <c r="H61" s="20" t="n">
        <v>5.24840312</v>
      </c>
      <c r="I61" s="18" t="s">
        <v>404</v>
      </c>
      <c r="J61" s="20" t="s">
        <v>404</v>
      </c>
      <c r="K61" s="18" t="s">
        <v>404</v>
      </c>
      <c r="L61" s="20" t="s">
        <v>404</v>
      </c>
      <c r="M61" s="18" t="s">
        <v>404</v>
      </c>
      <c r="N61" s="20" t="s">
        <v>404</v>
      </c>
      <c r="O61" s="18" t="s">
        <v>404</v>
      </c>
      <c r="P61" s="20" t="s">
        <v>404</v>
      </c>
      <c r="Q61" s="18" t="n">
        <v>480.5355527</v>
      </c>
      <c r="R61" s="20" t="n">
        <v>15.80945753</v>
      </c>
    </row>
    <row r="62" spans="1:18">
      <c r="A62" s="15" t="s">
        <v>459</v>
      </c>
      <c r="B62" s="17" t="n">
        <v>4476</v>
      </c>
      <c r="C62" s="18">
        <f>(0.0/B62*100)</f>
        <v/>
      </c>
      <c r="D62" s="19" t="n">
        <v>4476</v>
      </c>
      <c r="E62" s="18" t="n">
        <v>528.59223137</v>
      </c>
      <c r="F62" s="20" t="n">
        <v>1.06747317</v>
      </c>
      <c r="G62" s="18" t="n">
        <v>498.02473333</v>
      </c>
      <c r="H62" s="20" t="n">
        <v>19.98736362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382.30814854</v>
      </c>
      <c r="F63" s="20" t="n">
        <v>1.44389537</v>
      </c>
      <c r="G63" s="18" t="n">
        <v>379.2969166</v>
      </c>
      <c r="H63" s="20" t="n">
        <v>3.11050323</v>
      </c>
      <c r="I63" s="18" t="s">
        <v>404</v>
      </c>
      <c r="J63" s="20" t="s">
        <v>404</v>
      </c>
      <c r="K63" s="18" t="s">
        <v>404</v>
      </c>
      <c r="L63" s="20" t="s">
        <v>404</v>
      </c>
      <c r="M63" s="18" t="s">
        <v>404</v>
      </c>
      <c r="N63" s="20" t="s">
        <v>404</v>
      </c>
      <c r="O63" s="18" t="s">
        <v>404</v>
      </c>
      <c r="P63" s="20" t="s">
        <v>404</v>
      </c>
      <c r="Q63" s="18" t="n">
        <v>408.29886292</v>
      </c>
      <c r="R63" s="20" t="n">
        <v>5.89770792</v>
      </c>
    </row>
    <row r="64" spans="1:18">
      <c r="A64" s="15" t="s">
        <v>461</v>
      </c>
      <c r="B64" s="17" t="n">
        <v>3634</v>
      </c>
      <c r="C64" s="18">
        <f>(27.0/B64*100)</f>
        <v/>
      </c>
      <c r="D64" s="19" t="n">
        <v>3607</v>
      </c>
      <c r="E64" s="18" t="n">
        <v>466.74216696</v>
      </c>
      <c r="F64" s="20" t="n">
        <v>1.74964654</v>
      </c>
      <c r="G64" s="18" t="n">
        <v>443.48131634</v>
      </c>
      <c r="H64" s="20" t="n">
        <v>5.96182694</v>
      </c>
      <c r="I64" s="18" t="s">
        <v>404</v>
      </c>
      <c r="J64" s="20" t="s">
        <v>404</v>
      </c>
      <c r="K64" s="18" t="s">
        <v>404</v>
      </c>
      <c r="L64" s="20" t="s">
        <v>404</v>
      </c>
      <c r="M64" s="18" t="s">
        <v>404</v>
      </c>
      <c r="N64" s="20" t="s">
        <v>404</v>
      </c>
      <c r="O64" s="18" t="s">
        <v>404</v>
      </c>
      <c r="P64" s="20" t="s">
        <v>404</v>
      </c>
      <c r="Q64" s="18" t="n">
        <v>363.95211538</v>
      </c>
      <c r="R64" s="20" t="n">
        <v>28.43242761</v>
      </c>
    </row>
    <row r="65" spans="1:18">
      <c r="A65" s="15" t="s">
        <v>462</v>
      </c>
      <c r="B65" s="17" t="n">
        <v>5325</v>
      </c>
      <c r="C65" s="18">
        <f>(0.0/B65*100)</f>
        <v/>
      </c>
      <c r="D65" s="19" t="n">
        <v>5325</v>
      </c>
      <c r="E65" s="18" t="n">
        <v>428.34427613</v>
      </c>
      <c r="F65" s="20" t="n">
        <v>2.25238449</v>
      </c>
      <c r="G65" s="18" t="n">
        <v>422.01019332</v>
      </c>
      <c r="H65" s="20" t="n">
        <v>9.00837716</v>
      </c>
      <c r="I65" s="18" t="s">
        <v>404</v>
      </c>
      <c r="J65" s="20" t="s">
        <v>404</v>
      </c>
      <c r="K65" s="18" t="s">
        <v>404</v>
      </c>
      <c r="L65" s="20" t="s">
        <v>404</v>
      </c>
      <c r="M65" s="18" t="s">
        <v>404</v>
      </c>
      <c r="N65" s="20" t="s">
        <v>404</v>
      </c>
      <c r="O65" s="18" t="s">
        <v>404</v>
      </c>
      <c r="P65" s="20" t="s">
        <v>404</v>
      </c>
      <c r="Q65" s="18" t="n">
        <v>454.86397327</v>
      </c>
      <c r="R65" s="20" t="n">
        <v>11.59560758</v>
      </c>
    </row>
    <row r="66" spans="1:18">
      <c r="A66" s="15" t="s">
        <v>463</v>
      </c>
      <c r="B66" s="17" t="n">
        <v>5665</v>
      </c>
      <c r="C66" s="18">
        <f>(0.0/B66*100)</f>
        <v/>
      </c>
      <c r="D66" s="19" t="n">
        <v>5665</v>
      </c>
      <c r="E66" s="18" t="n">
        <v>412.00427953</v>
      </c>
      <c r="F66" s="20" t="n">
        <v>1.13099722</v>
      </c>
      <c r="G66" s="18" t="n">
        <v>408.27434737</v>
      </c>
      <c r="H66" s="20" t="n">
        <v>2.46050661</v>
      </c>
      <c r="I66" s="18" t="s">
        <v>404</v>
      </c>
      <c r="J66" s="20" t="s">
        <v>404</v>
      </c>
      <c r="K66" s="18" t="s">
        <v>404</v>
      </c>
      <c r="L66" s="20" t="s">
        <v>404</v>
      </c>
      <c r="M66" s="18" t="s">
        <v>404</v>
      </c>
      <c r="N66" s="20" t="s">
        <v>404</v>
      </c>
      <c r="O66" s="18" t="s">
        <v>404</v>
      </c>
      <c r="P66" s="20" t="s">
        <v>404</v>
      </c>
      <c r="Q66" s="18" t="n">
        <v>411.94392079</v>
      </c>
      <c r="R66" s="20" t="n">
        <v>4.78432638</v>
      </c>
    </row>
    <row r="67" spans="1:18">
      <c r="A67" s="15" t="s">
        <v>464</v>
      </c>
      <c r="B67" s="17" t="n">
        <v>6971</v>
      </c>
      <c r="C67" s="18">
        <f>(0.0/B67*100)</f>
        <v/>
      </c>
      <c r="D67" s="19" t="n">
        <v>6971</v>
      </c>
      <c r="E67" s="18" t="n">
        <v>403.5929383</v>
      </c>
      <c r="F67" s="20" t="n">
        <v>4.64638131</v>
      </c>
      <c r="G67" s="18" t="n">
        <v>390.22836159</v>
      </c>
      <c r="H67" s="20" t="n">
        <v>3.32340849</v>
      </c>
      <c r="I67" s="18" t="s">
        <v>404</v>
      </c>
      <c r="J67" s="20" t="s">
        <v>404</v>
      </c>
      <c r="K67" s="18" t="s">
        <v>404</v>
      </c>
      <c r="L67" s="20" t="s">
        <v>404</v>
      </c>
      <c r="M67" s="18" t="s">
        <v>404</v>
      </c>
      <c r="N67" s="20" t="s">
        <v>404</v>
      </c>
      <c r="O67" s="18" t="s">
        <v>404</v>
      </c>
      <c r="P67" s="20" t="s">
        <v>404</v>
      </c>
      <c r="Q67" s="18" t="n">
        <v>407.38374158</v>
      </c>
      <c r="R67" s="20" t="n">
        <v>13.37240366</v>
      </c>
    </row>
    <row r="68" spans="1:18">
      <c r="A68" s="15" t="s">
        <v>465</v>
      </c>
      <c r="B68" s="17" t="n">
        <v>12083</v>
      </c>
      <c r="C68" s="18">
        <f>(0.0/B68*100)</f>
        <v/>
      </c>
      <c r="D68" s="19" t="n">
        <v>12083</v>
      </c>
      <c r="E68" s="18" t="n">
        <v>419.73948231</v>
      </c>
      <c r="F68" s="20" t="n">
        <v>1.0151592</v>
      </c>
      <c r="G68" s="18" t="n">
        <v>378.22319653</v>
      </c>
      <c r="H68" s="20" t="n">
        <v>3.63398687</v>
      </c>
      <c r="I68" s="18" t="s">
        <v>404</v>
      </c>
      <c r="J68" s="20" t="s">
        <v>404</v>
      </c>
      <c r="K68" s="18" t="s">
        <v>404</v>
      </c>
      <c r="L68" s="20" t="s">
        <v>404</v>
      </c>
      <c r="M68" s="18" t="s">
        <v>404</v>
      </c>
      <c r="N68" s="20" t="s">
        <v>404</v>
      </c>
      <c r="O68" s="18" t="s">
        <v>404</v>
      </c>
      <c r="P68" s="20" t="s">
        <v>404</v>
      </c>
      <c r="Q68" s="18" t="n">
        <v>439.84475592</v>
      </c>
      <c r="R68" s="20" t="n">
        <v>12.49637931</v>
      </c>
    </row>
    <row r="69" spans="1:18">
      <c r="A69" s="15" t="s">
        <v>466</v>
      </c>
      <c r="B69" s="17" t="n">
        <v>4876</v>
      </c>
      <c r="C69" s="18">
        <f>(0.0/B69*100)</f>
        <v/>
      </c>
      <c r="D69" s="19" t="n">
        <v>4876</v>
      </c>
      <c r="E69" s="18" t="n">
        <v>454.43269063</v>
      </c>
      <c r="F69" s="20" t="n">
        <v>8.032903879999999</v>
      </c>
      <c r="G69" s="18" t="n">
        <v>427.91173283</v>
      </c>
      <c r="H69" s="20" t="n">
        <v>3.84510254</v>
      </c>
      <c r="I69" s="18" t="s">
        <v>404</v>
      </c>
      <c r="J69" s="20" t="s">
        <v>404</v>
      </c>
      <c r="K69" s="18" t="s">
        <v>404</v>
      </c>
      <c r="L69" s="20" t="s">
        <v>404</v>
      </c>
      <c r="M69" s="18" t="s">
        <v>404</v>
      </c>
      <c r="N69" s="20" t="s">
        <v>404</v>
      </c>
      <c r="O69" s="18" t="s">
        <v>404</v>
      </c>
      <c r="P69" s="20" t="s">
        <v>404</v>
      </c>
      <c r="Q69" s="18" t="n">
        <v>460.46854904</v>
      </c>
      <c r="R69" s="20" t="n">
        <v>67.99302191</v>
      </c>
    </row>
    <row r="70" spans="1:18">
      <c r="A70" s="15" t="s">
        <v>467</v>
      </c>
      <c r="B70" s="17" t="n">
        <v>6036</v>
      </c>
      <c r="C70" s="18">
        <f>(0.0/B70*100)</f>
        <v/>
      </c>
      <c r="D70" s="19" t="n">
        <v>6036</v>
      </c>
      <c r="E70" s="18" t="n">
        <v>486.85046313</v>
      </c>
      <c r="F70" s="20" t="n">
        <v>3.25611172</v>
      </c>
      <c r="G70" s="18" t="n">
        <v>491.70122957</v>
      </c>
      <c r="H70" s="20" t="n">
        <v>11.50356872</v>
      </c>
      <c r="I70" s="18" t="s">
        <v>404</v>
      </c>
      <c r="J70" s="20" t="s">
        <v>404</v>
      </c>
      <c r="K70" s="18" t="s">
        <v>404</v>
      </c>
      <c r="L70" s="20" t="s">
        <v>404</v>
      </c>
      <c r="M70" s="18" t="s">
        <v>404</v>
      </c>
      <c r="N70" s="20" t="s">
        <v>404</v>
      </c>
      <c r="O70" s="18" t="s">
        <v>404</v>
      </c>
      <c r="P70" s="20" t="s">
        <v>404</v>
      </c>
      <c r="Q70" s="18" t="n">
        <v>460.04635193</v>
      </c>
      <c r="R70" s="20" t="n">
        <v>9.434643940000001</v>
      </c>
    </row>
    <row r="71" spans="1:18">
      <c r="A71" s="15" t="s">
        <v>468</v>
      </c>
      <c r="B71" s="17" t="n">
        <v>6115</v>
      </c>
      <c r="C71" s="18">
        <f>(0.0/B71*100)</f>
        <v/>
      </c>
      <c r="D71" s="19" t="n">
        <v>6115</v>
      </c>
      <c r="E71" s="18" t="n">
        <v>555.94854929</v>
      </c>
      <c r="F71" s="20" t="n">
        <v>1.1896977</v>
      </c>
      <c r="G71" s="18" t="s">
        <v>404</v>
      </c>
      <c r="H71" s="20" t="s">
        <v>404</v>
      </c>
      <c r="I71" s="18" t="s">
        <v>404</v>
      </c>
      <c r="J71" s="20" t="s">
        <v>404</v>
      </c>
      <c r="K71" s="18" t="s">
        <v>404</v>
      </c>
      <c r="L71" s="20" t="s">
        <v>404</v>
      </c>
      <c r="M71" s="18" t="s">
        <v>404</v>
      </c>
      <c r="N71" s="20" t="s">
        <v>404</v>
      </c>
      <c r="O71" s="18" t="s">
        <v>404</v>
      </c>
      <c r="P71" s="20" t="s">
        <v>404</v>
      </c>
      <c r="Q71" s="18" t="n">
        <v>496.28387474</v>
      </c>
      <c r="R71" s="20" t="n">
        <v>15.61464699</v>
      </c>
    </row>
    <row r="72" spans="1:18">
      <c r="A72" s="15" t="s">
        <v>469</v>
      </c>
      <c r="B72" s="17" t="n">
        <v>7708</v>
      </c>
      <c r="C72" s="18">
        <f>(0.0/B72*100)</f>
        <v/>
      </c>
      <c r="D72" s="19" t="n">
        <v>7708</v>
      </c>
      <c r="E72" s="18" t="n">
        <v>532.26744652</v>
      </c>
      <c r="F72" s="20" t="n">
        <v>2.72961758</v>
      </c>
      <c r="G72" s="18" t="n">
        <v>552.40858439</v>
      </c>
      <c r="H72" s="20" t="n">
        <v>23.1379877</v>
      </c>
      <c r="I72" s="18" t="s">
        <v>404</v>
      </c>
      <c r="J72" s="20" t="s">
        <v>404</v>
      </c>
      <c r="K72" s="18" t="s">
        <v>404</v>
      </c>
      <c r="L72" s="20" t="s">
        <v>404</v>
      </c>
      <c r="M72" s="18" t="s">
        <v>404</v>
      </c>
      <c r="N72" s="20" t="s">
        <v>404</v>
      </c>
      <c r="O72" s="18" t="s">
        <v>404</v>
      </c>
      <c r="P72" s="20" t="s">
        <v>404</v>
      </c>
      <c r="Q72" s="18" t="n">
        <v>523.68978326</v>
      </c>
      <c r="R72" s="20" t="n">
        <v>20.84944131</v>
      </c>
    </row>
    <row r="73" spans="1:18">
      <c r="A73" s="15" t="s">
        <v>470</v>
      </c>
      <c r="B73" s="17" t="n">
        <v>8249</v>
      </c>
      <c r="C73" s="18">
        <f>(0.0/B73*100)</f>
        <v/>
      </c>
      <c r="D73" s="19" t="n">
        <v>8249</v>
      </c>
      <c r="E73" s="18" t="n">
        <v>421.38007472</v>
      </c>
      <c r="F73" s="20" t="n">
        <v>3.34680368</v>
      </c>
      <c r="G73" s="18" t="n">
        <v>424.00633502</v>
      </c>
      <c r="H73" s="20" t="n">
        <v>8.158811</v>
      </c>
      <c r="I73" s="18" t="s">
        <v>404</v>
      </c>
      <c r="J73" s="20" t="s">
        <v>404</v>
      </c>
      <c r="K73" s="18" t="s">
        <v>404</v>
      </c>
      <c r="L73" s="20" t="s">
        <v>404</v>
      </c>
      <c r="M73" s="18" t="s">
        <v>404</v>
      </c>
      <c r="N73" s="20" t="s">
        <v>404</v>
      </c>
      <c r="O73" s="18" t="s">
        <v>404</v>
      </c>
      <c r="P73" s="20" t="s">
        <v>404</v>
      </c>
      <c r="Q73" s="18" t="n">
        <v>412.98222091</v>
      </c>
      <c r="R73" s="20" t="n">
        <v>19.43034683</v>
      </c>
    </row>
    <row r="74" spans="1:18">
      <c r="A74" s="15" t="s">
        <v>471</v>
      </c>
      <c r="B74" s="17" t="n">
        <v>4692</v>
      </c>
      <c r="C74" s="18">
        <f>(484.0/B74*100)</f>
        <v/>
      </c>
      <c r="D74" s="19" t="n">
        <v>4208</v>
      </c>
      <c r="E74" s="18" t="n">
        <v>435.7091086</v>
      </c>
      <c r="F74" s="20" t="n">
        <v>1.8442123</v>
      </c>
      <c r="G74" s="18" t="n">
        <v>379.40437952</v>
      </c>
      <c r="H74" s="20" t="n">
        <v>3.31087577</v>
      </c>
      <c r="I74" s="18" t="s">
        <v>404</v>
      </c>
      <c r="J74" s="20" t="s">
        <v>404</v>
      </c>
      <c r="K74" s="18" t="s">
        <v>404</v>
      </c>
      <c r="L74" s="20" t="s">
        <v>404</v>
      </c>
      <c r="M74" s="18" t="s">
        <v>404</v>
      </c>
      <c r="N74" s="20" t="s">
        <v>404</v>
      </c>
      <c r="O74" s="18" t="s">
        <v>404</v>
      </c>
      <c r="P74" s="20" t="s">
        <v>404</v>
      </c>
      <c r="Q74" s="18" t="n">
        <v>341.82237573</v>
      </c>
      <c r="R74" s="20" t="n">
        <v>6.77373549</v>
      </c>
    </row>
    <row r="75" spans="1:18">
      <c r="A75" s="15" t="s">
        <v>472</v>
      </c>
      <c r="B75" s="17" t="n">
        <v>5375</v>
      </c>
      <c r="C75" s="18">
        <f>(483.0/B75*100)</f>
        <v/>
      </c>
      <c r="D75" s="19" t="n">
        <v>4892</v>
      </c>
      <c r="E75" s="18" t="n">
        <v>384.89381492</v>
      </c>
      <c r="F75" s="20" t="n">
        <v>3.89261004</v>
      </c>
      <c r="G75" s="18" t="n">
        <v>389.55010961</v>
      </c>
      <c r="H75" s="20" t="n">
        <v>4.22281603</v>
      </c>
      <c r="I75" s="18" t="s">
        <v>404</v>
      </c>
      <c r="J75" s="20" t="s">
        <v>404</v>
      </c>
      <c r="K75" s="18" t="s">
        <v>404</v>
      </c>
      <c r="L75" s="20" t="s">
        <v>404</v>
      </c>
      <c r="M75" s="18" t="s">
        <v>404</v>
      </c>
      <c r="N75" s="20" t="s">
        <v>404</v>
      </c>
      <c r="O75" s="18" t="s">
        <v>404</v>
      </c>
      <c r="P75" s="20" t="s">
        <v>404</v>
      </c>
      <c r="Q75" s="18" t="n">
        <v>389.30036438</v>
      </c>
      <c r="R75" s="20" t="n">
        <v>14.18626483</v>
      </c>
    </row>
    <row r="76" spans="1:18">
      <c r="A76" s="15" t="s">
        <v>473</v>
      </c>
      <c r="B76" s="17" t="n">
        <v>14167</v>
      </c>
      <c r="C76" s="18">
        <f>(1400.0/B76*100)</f>
        <v/>
      </c>
      <c r="D76" s="19" t="n">
        <v>12767</v>
      </c>
      <c r="E76" s="18" t="n">
        <v>443.0473782</v>
      </c>
      <c r="F76" s="20" t="n">
        <v>2.64064302</v>
      </c>
      <c r="G76" s="18" t="n">
        <v>419.43313079</v>
      </c>
      <c r="H76" s="20" t="n">
        <v>17.44823614</v>
      </c>
      <c r="I76" s="18" t="s">
        <v>404</v>
      </c>
      <c r="J76" s="20" t="s">
        <v>404</v>
      </c>
      <c r="K76" s="18" t="s">
        <v>404</v>
      </c>
      <c r="L76" s="20" t="s">
        <v>404</v>
      </c>
      <c r="M76" s="18" t="s">
        <v>404</v>
      </c>
      <c r="N76" s="20" t="s">
        <v>404</v>
      </c>
      <c r="O76" s="18" t="s">
        <v>404</v>
      </c>
      <c r="P76" s="20" t="s">
        <v>404</v>
      </c>
      <c r="Q76" s="18" t="n">
        <v>400.28248756</v>
      </c>
      <c r="R76" s="20" t="n">
        <v>13.78220909</v>
      </c>
    </row>
    <row r="77" spans="1:18">
      <c r="A77" s="15" t="s">
        <v>474</v>
      </c>
      <c r="B77" s="17" t="n">
        <v>6062</v>
      </c>
      <c r="C77" s="18">
        <f>(0.0/B77*100)</f>
        <v/>
      </c>
      <c r="D77" s="19" t="n">
        <v>6062</v>
      </c>
      <c r="E77" s="18" t="n">
        <v>473.50632504</v>
      </c>
      <c r="F77" s="20" t="n">
        <v>5.53777229</v>
      </c>
      <c r="G77" s="18" t="n">
        <v>423.47311503</v>
      </c>
      <c r="H77" s="20" t="n">
        <v>2.98960144</v>
      </c>
      <c r="I77" s="18" t="s">
        <v>404</v>
      </c>
      <c r="J77" s="20" t="s">
        <v>404</v>
      </c>
      <c r="K77" s="18" t="s">
        <v>404</v>
      </c>
      <c r="L77" s="20" t="s">
        <v>404</v>
      </c>
      <c r="M77" s="18" t="s">
        <v>404</v>
      </c>
      <c r="N77" s="20" t="s">
        <v>404</v>
      </c>
      <c r="O77" s="18" t="s">
        <v>404</v>
      </c>
      <c r="P77" s="20" t="s">
        <v>404</v>
      </c>
      <c r="Q77" s="18" t="n">
        <v>410.96563554</v>
      </c>
      <c r="R77" s="20" t="n">
        <v>14.51046967</v>
      </c>
    </row>
    <row r="78" spans="1:18">
      <c r="A78" s="15" t="s">
        <v>475</v>
      </c>
      <c r="B78" s="17" t="n">
        <v>5826</v>
      </c>
      <c r="C78" s="18">
        <f>(0.0/B78*100)</f>
        <v/>
      </c>
      <c r="D78" s="19" t="n">
        <v>5826</v>
      </c>
      <c r="E78" s="18" t="n">
        <v>528.61387732</v>
      </c>
      <c r="F78" s="20" t="n">
        <v>4.2755843</v>
      </c>
      <c r="G78" s="18" t="n">
        <v>506.94994979</v>
      </c>
      <c r="H78" s="20" t="n">
        <v>8.69904039</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492.27058308</v>
      </c>
      <c r="F79" s="20" t="n">
        <v>8.414127390000001</v>
      </c>
      <c r="G79" s="18" t="n">
        <v>431.2022947</v>
      </c>
      <c r="H79" s="20" t="n">
        <v>10.20882242</v>
      </c>
      <c r="I79" s="18" t="s">
        <v>404</v>
      </c>
      <c r="J79" s="20" t="s">
        <v>404</v>
      </c>
      <c r="K79" s="18" t="s">
        <v>404</v>
      </c>
      <c r="L79" s="20" t="s">
        <v>404</v>
      </c>
      <c r="M79" s="18" t="s">
        <v>404</v>
      </c>
      <c r="N79" s="20" t="s">
        <v>404</v>
      </c>
      <c r="O79" s="18" t="s">
        <v>404</v>
      </c>
      <c r="P79" s="20" t="s">
        <v>404</v>
      </c>
      <c r="Q79" s="18" t="n">
        <v>384.31538206</v>
      </c>
      <c r="R79" s="20" t="n">
        <v>8.88581503</v>
      </c>
    </row>
    <row r="80" spans="1:18">
      <c r="A80" s="15" t="s">
        <v>477</v>
      </c>
      <c r="B80" s="17" t="n">
        <v>7841</v>
      </c>
      <c r="C80" s="18">
        <f>(0.0/B80*100)</f>
        <v/>
      </c>
      <c r="D80" s="19" t="n">
        <v>7841</v>
      </c>
      <c r="E80" s="18" t="n">
        <v>454.96609042</v>
      </c>
      <c r="F80" s="20" t="n">
        <v>3.80504934</v>
      </c>
      <c r="G80" s="18" t="n">
        <v>481.03992856</v>
      </c>
      <c r="H80" s="20" t="n">
        <v>16.56707145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445.61322531</v>
      </c>
      <c r="F81" s="20" t="n">
        <v>3.3703248</v>
      </c>
      <c r="G81" s="18" t="n">
        <v>432.45271329</v>
      </c>
      <c r="H81" s="20" t="n">
        <v>7.3453183</v>
      </c>
      <c r="I81" s="18" t="s">
        <v>404</v>
      </c>
      <c r="J81" s="20" t="s">
        <v>404</v>
      </c>
      <c r="K81" s="18" t="s">
        <v>404</v>
      </c>
      <c r="L81" s="20" t="s">
        <v>404</v>
      </c>
      <c r="M81" s="18" t="s">
        <v>404</v>
      </c>
      <c r="N81" s="20" t="s">
        <v>404</v>
      </c>
      <c r="O81" s="18" t="s">
        <v>404</v>
      </c>
      <c r="P81" s="20" t="s">
        <v>404</v>
      </c>
      <c r="Q81" s="18" t="n">
        <v>401.49676716</v>
      </c>
      <c r="R81" s="20" t="n">
        <v>8.42273911</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509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522.55686927</v>
      </c>
      <c r="F7" s="20" t="n">
        <v>3.46098715</v>
      </c>
      <c r="G7" s="18" t="n">
        <v>504.16803824</v>
      </c>
      <c r="H7" s="20" t="n">
        <v>2.22561874</v>
      </c>
      <c r="I7" s="18" t="s">
        <v>404</v>
      </c>
      <c r="J7" s="20" t="s">
        <v>404</v>
      </c>
      <c r="K7" s="18" t="s">
        <v>404</v>
      </c>
      <c r="L7" s="20" t="s">
        <v>404</v>
      </c>
      <c r="M7" s="18" t="s">
        <v>404</v>
      </c>
      <c r="N7" s="20" t="s">
        <v>404</v>
      </c>
      <c r="O7" s="18" t="s">
        <v>404</v>
      </c>
      <c r="P7" s="20" t="s">
        <v>404</v>
      </c>
      <c r="Q7" s="18" t="n">
        <v>495.94465121</v>
      </c>
      <c r="R7" s="20" t="n">
        <v>5.80605865</v>
      </c>
    </row>
    <row r="8" spans="1:18">
      <c r="A8" s="15" t="s">
        <v>405</v>
      </c>
      <c r="B8" s="17" t="n">
        <v>7007</v>
      </c>
      <c r="C8" s="18">
        <f>(0.0/B8*100)</f>
        <v/>
      </c>
      <c r="D8" s="19" t="n">
        <v>7007</v>
      </c>
      <c r="E8" s="18" t="n">
        <v>506.61893895</v>
      </c>
      <c r="F8" s="20" t="n">
        <v>19.7339693</v>
      </c>
      <c r="G8" s="18" t="n">
        <v>494.05473469</v>
      </c>
      <c r="H8" s="20" t="n">
        <v>2.71025039</v>
      </c>
      <c r="I8" s="18" t="s">
        <v>404</v>
      </c>
      <c r="J8" s="20" t="s">
        <v>404</v>
      </c>
      <c r="K8" s="18" t="s">
        <v>404</v>
      </c>
      <c r="L8" s="20" t="s">
        <v>404</v>
      </c>
      <c r="M8" s="18" t="s">
        <v>404</v>
      </c>
      <c r="N8" s="20" t="s">
        <v>404</v>
      </c>
      <c r="O8" s="18" t="s">
        <v>404</v>
      </c>
      <c r="P8" s="20" t="s">
        <v>404</v>
      </c>
      <c r="Q8" s="18" t="n">
        <v>501.01553706</v>
      </c>
      <c r="R8" s="20" t="n">
        <v>21.36874248</v>
      </c>
    </row>
    <row r="9" spans="1:18">
      <c r="A9" s="15" t="s">
        <v>406</v>
      </c>
      <c r="B9" s="17" t="n">
        <v>9651</v>
      </c>
      <c r="C9" s="18">
        <f>(200.0/B9*100)</f>
        <v/>
      </c>
      <c r="D9" s="19" t="n">
        <v>9451</v>
      </c>
      <c r="E9" s="18" t="n">
        <v>513.28585922</v>
      </c>
      <c r="F9" s="20" t="n">
        <v>25.17167368</v>
      </c>
      <c r="G9" s="18" t="n">
        <v>503.6737831</v>
      </c>
      <c r="H9" s="20" t="n">
        <v>2.84216092</v>
      </c>
      <c r="I9" s="18" t="s">
        <v>404</v>
      </c>
      <c r="J9" s="20" t="s">
        <v>404</v>
      </c>
      <c r="K9" s="18" t="s">
        <v>404</v>
      </c>
      <c r="L9" s="20" t="s">
        <v>404</v>
      </c>
      <c r="M9" s="18" t="s">
        <v>404</v>
      </c>
      <c r="N9" s="20" t="s">
        <v>404</v>
      </c>
      <c r="O9" s="18" t="s">
        <v>404</v>
      </c>
      <c r="P9" s="20" t="s">
        <v>404</v>
      </c>
      <c r="Q9" s="18" t="n">
        <v>485.73912182</v>
      </c>
      <c r="R9" s="20" t="n">
        <v>15.11479187</v>
      </c>
    </row>
    <row r="10" spans="1:18">
      <c r="A10" s="15" t="s">
        <v>407</v>
      </c>
      <c r="B10" s="17" t="n">
        <v>20058</v>
      </c>
      <c r="C10" s="18">
        <f>(2798.0/B10*100)</f>
        <v/>
      </c>
      <c r="D10" s="19" t="n">
        <v>17260</v>
      </c>
      <c r="E10" s="18" t="n">
        <v>535.16168289</v>
      </c>
      <c r="F10" s="20" t="n">
        <v>3.00048602</v>
      </c>
      <c r="G10" s="18" t="n">
        <v>523.00140787</v>
      </c>
      <c r="H10" s="20" t="n">
        <v>3.19743766</v>
      </c>
      <c r="I10" s="18" t="s">
        <v>404</v>
      </c>
      <c r="J10" s="20" t="s">
        <v>404</v>
      </c>
      <c r="K10" s="18" t="s">
        <v>404</v>
      </c>
      <c r="L10" s="20" t="s">
        <v>404</v>
      </c>
      <c r="M10" s="18" t="s">
        <v>404</v>
      </c>
      <c r="N10" s="20" t="s">
        <v>404</v>
      </c>
      <c r="O10" s="18" t="s">
        <v>404</v>
      </c>
      <c r="P10" s="20" t="s">
        <v>404</v>
      </c>
      <c r="Q10" s="18" t="n">
        <v>512.94848294</v>
      </c>
      <c r="R10" s="20" t="n">
        <v>8.412088669999999</v>
      </c>
    </row>
    <row r="11" spans="1:18">
      <c r="A11" s="15" t="s">
        <v>408</v>
      </c>
      <c r="B11" s="17" t="n">
        <v>7053</v>
      </c>
      <c r="C11" s="18">
        <f>(137.0/B11*100)</f>
        <v/>
      </c>
      <c r="D11" s="19" t="n">
        <v>6916</v>
      </c>
      <c r="E11" s="18" t="n">
        <v>457.93348184</v>
      </c>
      <c r="F11" s="20" t="n">
        <v>6.23974444</v>
      </c>
      <c r="G11" s="18" t="n">
        <v>442.83236071</v>
      </c>
      <c r="H11" s="20" t="n">
        <v>4.1574612</v>
      </c>
      <c r="I11" s="18" t="s">
        <v>404</v>
      </c>
      <c r="J11" s="20" t="s">
        <v>404</v>
      </c>
      <c r="K11" s="18" t="s">
        <v>404</v>
      </c>
      <c r="L11" s="20" t="s">
        <v>404</v>
      </c>
      <c r="M11" s="18" t="s">
        <v>404</v>
      </c>
      <c r="N11" s="20" t="s">
        <v>404</v>
      </c>
      <c r="O11" s="18" t="s">
        <v>404</v>
      </c>
      <c r="P11" s="20" t="s">
        <v>404</v>
      </c>
      <c r="Q11" s="18" t="n">
        <v>439.3520741</v>
      </c>
      <c r="R11" s="20" t="n">
        <v>11.07078007</v>
      </c>
    </row>
    <row r="12" spans="1:18">
      <c r="A12" s="15" t="s">
        <v>409</v>
      </c>
      <c r="B12" s="17" t="n">
        <v>6894</v>
      </c>
      <c r="C12" s="18">
        <f>(106.0/B12*100)</f>
        <v/>
      </c>
      <c r="D12" s="19" t="n">
        <v>6788</v>
      </c>
      <c r="E12" s="18" t="n">
        <v>509.74311272</v>
      </c>
      <c r="F12" s="20" t="n">
        <v>4.82688056</v>
      </c>
      <c r="G12" s="18" t="n">
        <v>478.09441029</v>
      </c>
      <c r="H12" s="20" t="n">
        <v>3.65767139</v>
      </c>
      <c r="I12" s="18" t="s">
        <v>404</v>
      </c>
      <c r="J12" s="20" t="s">
        <v>404</v>
      </c>
      <c r="K12" s="18" t="s">
        <v>404</v>
      </c>
      <c r="L12" s="20" t="s">
        <v>404</v>
      </c>
      <c r="M12" s="18" t="s">
        <v>404</v>
      </c>
      <c r="N12" s="20" t="s">
        <v>404</v>
      </c>
      <c r="O12" s="18" t="s">
        <v>404</v>
      </c>
      <c r="P12" s="20" t="s">
        <v>404</v>
      </c>
      <c r="Q12" s="18" t="n">
        <v>489.8528813</v>
      </c>
      <c r="R12" s="20" t="n">
        <v>13.2343551</v>
      </c>
    </row>
    <row r="13" spans="1:18">
      <c r="A13" s="15" t="s">
        <v>410</v>
      </c>
      <c r="B13" s="17" t="n">
        <v>7161</v>
      </c>
      <c r="C13" s="18">
        <f>(1175.0/B13*100)</f>
        <v/>
      </c>
      <c r="D13" s="19" t="n">
        <v>5986</v>
      </c>
      <c r="E13" s="18" t="n">
        <v>516.94940519</v>
      </c>
      <c r="F13" s="20" t="n">
        <v>7.91695371</v>
      </c>
      <c r="G13" s="18" t="n">
        <v>500.17779987</v>
      </c>
      <c r="H13" s="20" t="n">
        <v>2.86359056</v>
      </c>
      <c r="I13" s="18" t="s">
        <v>404</v>
      </c>
      <c r="J13" s="20" t="s">
        <v>404</v>
      </c>
      <c r="K13" s="18" t="s">
        <v>404</v>
      </c>
      <c r="L13" s="20" t="s">
        <v>404</v>
      </c>
      <c r="M13" s="18" t="s">
        <v>404</v>
      </c>
      <c r="N13" s="20" t="s">
        <v>404</v>
      </c>
      <c r="O13" s="18" t="s">
        <v>404</v>
      </c>
      <c r="P13" s="20" t="s">
        <v>404</v>
      </c>
      <c r="Q13" s="18" t="n">
        <v>503.89207731</v>
      </c>
      <c r="R13" s="20" t="n">
        <v>6.37659275</v>
      </c>
    </row>
    <row r="14" spans="1:18">
      <c r="A14" s="15" t="s">
        <v>411</v>
      </c>
      <c r="B14" s="17" t="n">
        <v>5587</v>
      </c>
      <c r="C14" s="18">
        <f>(0.0/B14*100)</f>
        <v/>
      </c>
      <c r="D14" s="19" t="n">
        <v>5587</v>
      </c>
      <c r="E14" s="18" t="n">
        <v>536.79123372</v>
      </c>
      <c r="F14" s="20" t="n">
        <v>3.38984655</v>
      </c>
      <c r="G14" s="18" t="n">
        <v>533.99352072</v>
      </c>
      <c r="H14" s="20" t="n">
        <v>2.87391813</v>
      </c>
      <c r="I14" s="18" t="s">
        <v>404</v>
      </c>
      <c r="J14" s="20" t="s">
        <v>404</v>
      </c>
      <c r="K14" s="18" t="s">
        <v>404</v>
      </c>
      <c r="L14" s="20" t="s">
        <v>404</v>
      </c>
      <c r="M14" s="18" t="s">
        <v>404</v>
      </c>
      <c r="N14" s="20" t="s">
        <v>404</v>
      </c>
      <c r="O14" s="18" t="s">
        <v>404</v>
      </c>
      <c r="P14" s="20" t="s">
        <v>404</v>
      </c>
      <c r="Q14" s="18" t="n">
        <v>518.88404185</v>
      </c>
      <c r="R14" s="20" t="n">
        <v>8.927383320000001</v>
      </c>
    </row>
    <row r="15" spans="1:18">
      <c r="A15" s="15" t="s">
        <v>412</v>
      </c>
      <c r="B15" s="17" t="n">
        <v>5882</v>
      </c>
      <c r="C15" s="18">
        <f>(0.0/B15*100)</f>
        <v/>
      </c>
      <c r="D15" s="19" t="n">
        <v>5882</v>
      </c>
      <c r="E15" s="18" t="n">
        <v>535.01989765</v>
      </c>
      <c r="F15" s="20" t="n">
        <v>10.54342565</v>
      </c>
      <c r="G15" s="18" t="n">
        <v>529.12148467</v>
      </c>
      <c r="H15" s="20" t="n">
        <v>2.40289949</v>
      </c>
      <c r="I15" s="18" t="s">
        <v>404</v>
      </c>
      <c r="J15" s="20" t="s">
        <v>404</v>
      </c>
      <c r="K15" s="18" t="s">
        <v>404</v>
      </c>
      <c r="L15" s="20" t="s">
        <v>404</v>
      </c>
      <c r="M15" s="18" t="s">
        <v>404</v>
      </c>
      <c r="N15" s="20" t="s">
        <v>404</v>
      </c>
      <c r="O15" s="18" t="s">
        <v>404</v>
      </c>
      <c r="P15" s="20" t="s">
        <v>404</v>
      </c>
      <c r="Q15" s="18" t="n">
        <v>541.21699668</v>
      </c>
      <c r="R15" s="20" t="n">
        <v>11.88328204</v>
      </c>
    </row>
    <row r="16" spans="1:18">
      <c r="A16" s="15" t="s">
        <v>413</v>
      </c>
      <c r="B16" s="17" t="n">
        <v>6108</v>
      </c>
      <c r="C16" s="18">
        <f>(339.0/B16*100)</f>
        <v/>
      </c>
      <c r="D16" s="19" t="n">
        <v>5769</v>
      </c>
      <c r="E16" s="18" t="n">
        <v>496.95914652</v>
      </c>
      <c r="F16" s="20" t="n">
        <v>7.54712125</v>
      </c>
      <c r="G16" s="18" t="n">
        <v>500.21654714</v>
      </c>
      <c r="H16" s="20" t="n">
        <v>4.51153647</v>
      </c>
      <c r="I16" s="18" t="s">
        <v>404</v>
      </c>
      <c r="J16" s="20" t="s">
        <v>404</v>
      </c>
      <c r="K16" s="18" t="s">
        <v>404</v>
      </c>
      <c r="L16" s="20" t="s">
        <v>404</v>
      </c>
      <c r="M16" s="18" t="s">
        <v>404</v>
      </c>
      <c r="N16" s="20" t="s">
        <v>404</v>
      </c>
      <c r="O16" s="18" t="s">
        <v>404</v>
      </c>
      <c r="P16" s="20" t="s">
        <v>404</v>
      </c>
      <c r="Q16" s="18" t="n">
        <v>480.88245618</v>
      </c>
      <c r="R16" s="20" t="n">
        <v>12.15800667</v>
      </c>
    </row>
    <row r="17" spans="1:18">
      <c r="A17" s="15" t="s">
        <v>414</v>
      </c>
      <c r="B17" s="17" t="n">
        <v>6504</v>
      </c>
      <c r="C17" s="18">
        <f>(1325.0/B17*100)</f>
        <v/>
      </c>
      <c r="D17" s="19" t="n">
        <v>5179</v>
      </c>
      <c r="E17" s="18" t="n">
        <v>532.73519451</v>
      </c>
      <c r="F17" s="20" t="n">
        <v>7.35824791</v>
      </c>
      <c r="G17" s="18" t="n">
        <v>488.36545929</v>
      </c>
      <c r="H17" s="20" t="n">
        <v>6.00472797</v>
      </c>
      <c r="I17" s="18" t="s">
        <v>404</v>
      </c>
      <c r="J17" s="20" t="s">
        <v>404</v>
      </c>
      <c r="K17" s="18" t="s">
        <v>404</v>
      </c>
      <c r="L17" s="20" t="s">
        <v>404</v>
      </c>
      <c r="M17" s="18" t="s">
        <v>404</v>
      </c>
      <c r="N17" s="20" t="s">
        <v>404</v>
      </c>
      <c r="O17" s="18" t="s">
        <v>404</v>
      </c>
      <c r="P17" s="20" t="s">
        <v>404</v>
      </c>
      <c r="Q17" s="18" t="n">
        <v>510.50881778</v>
      </c>
      <c r="R17" s="20" t="n">
        <v>15.82225271</v>
      </c>
    </row>
    <row r="18" spans="1:18">
      <c r="A18" s="15" t="s">
        <v>415</v>
      </c>
      <c r="B18" s="17" t="n">
        <v>5532</v>
      </c>
      <c r="C18" s="18">
        <f>(0.0/B18*100)</f>
        <v/>
      </c>
      <c r="D18" s="19" t="n">
        <v>5532</v>
      </c>
      <c r="E18" s="18" t="n">
        <v>502.80101153</v>
      </c>
      <c r="F18" s="20" t="n">
        <v>8.742212049999999</v>
      </c>
      <c r="G18" s="18" t="n">
        <v>444.30597576</v>
      </c>
      <c r="H18" s="20" t="n">
        <v>5.00461984</v>
      </c>
      <c r="I18" s="18" t="s">
        <v>404</v>
      </c>
      <c r="J18" s="20" t="s">
        <v>404</v>
      </c>
      <c r="K18" s="18" t="s">
        <v>404</v>
      </c>
      <c r="L18" s="20" t="s">
        <v>404</v>
      </c>
      <c r="M18" s="18" t="s">
        <v>404</v>
      </c>
      <c r="N18" s="20" t="s">
        <v>404</v>
      </c>
      <c r="O18" s="18" t="s">
        <v>404</v>
      </c>
      <c r="P18" s="20" t="s">
        <v>404</v>
      </c>
      <c r="Q18" s="18" t="n">
        <v>452.74951065</v>
      </c>
      <c r="R18" s="20" t="n">
        <v>10.61425836</v>
      </c>
    </row>
    <row r="19" spans="1:18">
      <c r="A19" s="15" t="s">
        <v>416</v>
      </c>
      <c r="B19" s="17" t="n">
        <v>5658</v>
      </c>
      <c r="C19" s="18">
        <f>(327.0/B19*100)</f>
        <v/>
      </c>
      <c r="D19" s="19" t="n">
        <v>5331</v>
      </c>
      <c r="E19" s="18" t="n">
        <v>509.85629692</v>
      </c>
      <c r="F19" s="20" t="n">
        <v>5.38634793</v>
      </c>
      <c r="G19" s="18" t="n">
        <v>443.83134218</v>
      </c>
      <c r="H19" s="20" t="n">
        <v>6.54429839</v>
      </c>
      <c r="I19" s="18" t="s">
        <v>404</v>
      </c>
      <c r="J19" s="20" t="s">
        <v>404</v>
      </c>
      <c r="K19" s="18" t="s">
        <v>404</v>
      </c>
      <c r="L19" s="20" t="s">
        <v>404</v>
      </c>
      <c r="M19" s="18" t="s">
        <v>404</v>
      </c>
      <c r="N19" s="20" t="s">
        <v>404</v>
      </c>
      <c r="O19" s="18" t="s">
        <v>404</v>
      </c>
      <c r="P19" s="20" t="s">
        <v>404</v>
      </c>
      <c r="Q19" s="18" t="n">
        <v>449.72443737</v>
      </c>
      <c r="R19" s="20" t="n">
        <v>32.10976464</v>
      </c>
    </row>
    <row r="20" spans="1:18">
      <c r="A20" s="15" t="s">
        <v>417</v>
      </c>
      <c r="B20" s="17" t="n">
        <v>3371</v>
      </c>
      <c r="C20" s="18">
        <f>(24.0/B20*100)</f>
        <v/>
      </c>
      <c r="D20" s="19" t="n">
        <v>3347</v>
      </c>
      <c r="E20" s="18" t="n">
        <v>480.05539332</v>
      </c>
      <c r="F20" s="20" t="n">
        <v>6.28330738</v>
      </c>
      <c r="G20" s="18" t="n">
        <v>472.33826081</v>
      </c>
      <c r="H20" s="20" t="n">
        <v>1.90471027</v>
      </c>
      <c r="I20" s="18" t="s">
        <v>404</v>
      </c>
      <c r="J20" s="20" t="s">
        <v>404</v>
      </c>
      <c r="K20" s="18" t="s">
        <v>404</v>
      </c>
      <c r="L20" s="20" t="s">
        <v>404</v>
      </c>
      <c r="M20" s="18" t="s">
        <v>404</v>
      </c>
      <c r="N20" s="20" t="s">
        <v>404</v>
      </c>
      <c r="O20" s="18" t="s">
        <v>404</v>
      </c>
      <c r="P20" s="20" t="s">
        <v>404</v>
      </c>
      <c r="Q20" s="18" t="n">
        <v>472.09768233</v>
      </c>
      <c r="R20" s="20" t="n">
        <v>5.69777828</v>
      </c>
    </row>
    <row r="21" spans="1:18">
      <c r="A21" s="15" t="s">
        <v>418</v>
      </c>
      <c r="B21" s="17" t="n">
        <v>5741</v>
      </c>
      <c r="C21" s="18">
        <f>(0.0/B21*100)</f>
        <v/>
      </c>
      <c r="D21" s="19" t="n">
        <v>5741</v>
      </c>
      <c r="E21" s="18" t="n">
        <v>512.22322473</v>
      </c>
      <c r="F21" s="20" t="n">
        <v>4.8500606</v>
      </c>
      <c r="G21" s="18" t="n">
        <v>500.47793148</v>
      </c>
      <c r="H21" s="20" t="n">
        <v>3.21545933</v>
      </c>
      <c r="I21" s="18" t="s">
        <v>404</v>
      </c>
      <c r="J21" s="20" t="s">
        <v>404</v>
      </c>
      <c r="K21" s="18" t="s">
        <v>404</v>
      </c>
      <c r="L21" s="20" t="s">
        <v>404</v>
      </c>
      <c r="M21" s="18" t="s">
        <v>404</v>
      </c>
      <c r="N21" s="20" t="s">
        <v>404</v>
      </c>
      <c r="O21" s="18" t="s">
        <v>404</v>
      </c>
      <c r="P21" s="20" t="s">
        <v>404</v>
      </c>
      <c r="Q21" s="18" t="n">
        <v>490.92854422</v>
      </c>
      <c r="R21" s="20" t="n">
        <v>5.71883326</v>
      </c>
    </row>
    <row r="22" spans="1:18">
      <c r="A22" s="15" t="s">
        <v>419</v>
      </c>
      <c r="B22" s="17" t="n">
        <v>6598</v>
      </c>
      <c r="C22" s="18">
        <f>(0.0/B22*100)</f>
        <v/>
      </c>
      <c r="D22" s="19" t="n">
        <v>6598</v>
      </c>
      <c r="E22" s="18" t="n">
        <v>472.028806</v>
      </c>
      <c r="F22" s="20" t="n">
        <v>6.02502385</v>
      </c>
      <c r="G22" s="18" t="n">
        <v>456.50478276</v>
      </c>
      <c r="H22" s="20" t="n">
        <v>6.88997023</v>
      </c>
      <c r="I22" s="18" t="s">
        <v>404</v>
      </c>
      <c r="J22" s="20" t="s">
        <v>404</v>
      </c>
      <c r="K22" s="18" t="s">
        <v>404</v>
      </c>
      <c r="L22" s="20" t="s">
        <v>404</v>
      </c>
      <c r="M22" s="18" t="s">
        <v>404</v>
      </c>
      <c r="N22" s="20" t="s">
        <v>404</v>
      </c>
      <c r="O22" s="18" t="s">
        <v>404</v>
      </c>
      <c r="P22" s="20" t="s">
        <v>404</v>
      </c>
      <c r="Q22" s="18" t="n">
        <v>491.39057416</v>
      </c>
      <c r="R22" s="20" t="n">
        <v>11.04591277</v>
      </c>
    </row>
    <row r="23" spans="1:18">
      <c r="A23" s="15" t="s">
        <v>420</v>
      </c>
      <c r="B23" s="17" t="n">
        <v>11583</v>
      </c>
      <c r="C23" s="18">
        <f>(3069.0/B23*100)</f>
        <v/>
      </c>
      <c r="D23" s="19" t="n">
        <v>8514</v>
      </c>
      <c r="E23" s="18" t="n">
        <v>495.53839662</v>
      </c>
      <c r="F23" s="20" t="n">
        <v>6.75226549</v>
      </c>
      <c r="G23" s="18" t="n">
        <v>475.80299878</v>
      </c>
      <c r="H23" s="20" t="n">
        <v>5.47009037</v>
      </c>
      <c r="I23" s="18" t="s">
        <v>404</v>
      </c>
      <c r="J23" s="20" t="s">
        <v>404</v>
      </c>
      <c r="K23" s="18" t="s">
        <v>404</v>
      </c>
      <c r="L23" s="20" t="s">
        <v>404</v>
      </c>
      <c r="M23" s="18" t="s">
        <v>404</v>
      </c>
      <c r="N23" s="20" t="s">
        <v>404</v>
      </c>
      <c r="O23" s="18" t="s">
        <v>404</v>
      </c>
      <c r="P23" s="20" t="s">
        <v>404</v>
      </c>
      <c r="Q23" s="18" t="n">
        <v>481.99762791</v>
      </c>
      <c r="R23" s="20" t="n">
        <v>19.38063964</v>
      </c>
    </row>
    <row r="24" spans="1:18">
      <c r="A24" s="15" t="s">
        <v>421</v>
      </c>
      <c r="B24" s="17" t="n">
        <v>6647</v>
      </c>
      <c r="C24" s="18">
        <f>(0.0/B24*100)</f>
        <v/>
      </c>
      <c r="D24" s="19" t="n">
        <v>6647</v>
      </c>
      <c r="E24" s="18" t="n">
        <v>553.35168193</v>
      </c>
      <c r="F24" s="20" t="n">
        <v>4.90132988</v>
      </c>
      <c r="G24" s="18" t="n">
        <v>516.1247431100001</v>
      </c>
      <c r="H24" s="20" t="n">
        <v>4.75613419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519.81447751</v>
      </c>
      <c r="F25" s="20" t="n">
        <v>3.28810968</v>
      </c>
      <c r="G25" s="18" t="n">
        <v>464.06431415</v>
      </c>
      <c r="H25" s="20" t="n">
        <v>18.29109943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491.51520771</v>
      </c>
      <c r="F26" s="20" t="n">
        <v>3.11082297</v>
      </c>
      <c r="G26" s="18" t="n">
        <v>490.25605811</v>
      </c>
      <c r="H26" s="20" t="n">
        <v>2.85537348</v>
      </c>
      <c r="I26" s="18" t="s">
        <v>404</v>
      </c>
      <c r="J26" s="20" t="s">
        <v>404</v>
      </c>
      <c r="K26" s="18" t="s">
        <v>404</v>
      </c>
      <c r="L26" s="20" t="s">
        <v>404</v>
      </c>
      <c r="M26" s="18" t="s">
        <v>404</v>
      </c>
      <c r="N26" s="20" t="s">
        <v>404</v>
      </c>
      <c r="O26" s="18" t="s">
        <v>404</v>
      </c>
      <c r="P26" s="20" t="s">
        <v>404</v>
      </c>
      <c r="Q26" s="18" t="n">
        <v>480.01424466</v>
      </c>
      <c r="R26" s="20" t="n">
        <v>12.31158818</v>
      </c>
    </row>
    <row r="27" spans="1:18">
      <c r="A27" s="15" t="s">
        <v>424</v>
      </c>
      <c r="B27" s="17" t="n">
        <v>5299</v>
      </c>
      <c r="C27" s="18">
        <f>(0.0/B27*100)</f>
        <v/>
      </c>
      <c r="D27" s="19" t="n">
        <v>5299</v>
      </c>
      <c r="E27" s="18" t="n">
        <v>504.04813927</v>
      </c>
      <c r="F27" s="20" t="n">
        <v>2.08125654</v>
      </c>
      <c r="G27" s="18" t="n">
        <v>472.56675684</v>
      </c>
      <c r="H27" s="20" t="n">
        <v>1.51322705</v>
      </c>
      <c r="I27" s="18" t="s">
        <v>404</v>
      </c>
      <c r="J27" s="20" t="s">
        <v>404</v>
      </c>
      <c r="K27" s="18" t="s">
        <v>404</v>
      </c>
      <c r="L27" s="20" t="s">
        <v>404</v>
      </c>
      <c r="M27" s="18" t="s">
        <v>404</v>
      </c>
      <c r="N27" s="20" t="s">
        <v>404</v>
      </c>
      <c r="O27" s="18" t="s">
        <v>404</v>
      </c>
      <c r="P27" s="20" t="s">
        <v>404</v>
      </c>
      <c r="Q27" s="18" t="n">
        <v>482.948733</v>
      </c>
      <c r="R27" s="20" t="n">
        <v>3.98213678</v>
      </c>
    </row>
    <row r="28" spans="1:18">
      <c r="A28" s="15" t="s">
        <v>425</v>
      </c>
      <c r="B28" s="17" t="n">
        <v>7568</v>
      </c>
      <c r="C28" s="18">
        <f>(0.0/B28*100)</f>
        <v/>
      </c>
      <c r="D28" s="19" t="n">
        <v>7568</v>
      </c>
      <c r="E28" s="18" t="n">
        <v>430.08453163</v>
      </c>
      <c r="F28" s="20" t="n">
        <v>5.25909078</v>
      </c>
      <c r="G28" s="18" t="n">
        <v>411.12496147</v>
      </c>
      <c r="H28" s="20" t="n">
        <v>3.07492667</v>
      </c>
      <c r="I28" s="18" t="s">
        <v>404</v>
      </c>
      <c r="J28" s="20" t="s">
        <v>404</v>
      </c>
      <c r="K28" s="18" t="s">
        <v>404</v>
      </c>
      <c r="L28" s="20" t="s">
        <v>404</v>
      </c>
      <c r="M28" s="18" t="s">
        <v>404</v>
      </c>
      <c r="N28" s="20" t="s">
        <v>404</v>
      </c>
      <c r="O28" s="18" t="s">
        <v>404</v>
      </c>
      <c r="P28" s="20" t="s">
        <v>404</v>
      </c>
      <c r="Q28" s="18" t="n">
        <v>400.88057375</v>
      </c>
      <c r="R28" s="20" t="n">
        <v>8.08402233</v>
      </c>
    </row>
    <row r="29" spans="1:18">
      <c r="A29" s="15" t="s">
        <v>426</v>
      </c>
      <c r="B29" s="17" t="n">
        <v>5385</v>
      </c>
      <c r="C29" s="18">
        <f>(1123.0/B29*100)</f>
        <v/>
      </c>
      <c r="D29" s="19" t="n">
        <v>4262</v>
      </c>
      <c r="E29" s="18" t="n">
        <v>544.45510718</v>
      </c>
      <c r="F29" s="20" t="n">
        <v>13.27825109</v>
      </c>
      <c r="G29" s="18" t="n">
        <v>501.68447</v>
      </c>
      <c r="H29" s="20" t="n">
        <v>6.58445145</v>
      </c>
      <c r="I29" s="18" t="s">
        <v>404</v>
      </c>
      <c r="J29" s="20" t="s">
        <v>404</v>
      </c>
      <c r="K29" s="18" t="s">
        <v>404</v>
      </c>
      <c r="L29" s="20" t="s">
        <v>404</v>
      </c>
      <c r="M29" s="18" t="s">
        <v>404</v>
      </c>
      <c r="N29" s="20" t="s">
        <v>404</v>
      </c>
      <c r="O29" s="18" t="s">
        <v>404</v>
      </c>
      <c r="P29" s="20" t="s">
        <v>404</v>
      </c>
      <c r="Q29" s="18" t="n">
        <v>496.53395226</v>
      </c>
      <c r="R29" s="20" t="n">
        <v>14.45739454</v>
      </c>
    </row>
    <row r="30" spans="1:18">
      <c r="A30" s="15" t="s">
        <v>427</v>
      </c>
      <c r="B30" s="17" t="n">
        <v>4520</v>
      </c>
      <c r="C30" s="18">
        <f>(904.0/B30*100)</f>
        <v/>
      </c>
      <c r="D30" s="19" t="n">
        <v>3616</v>
      </c>
      <c r="E30" s="18" t="n">
        <v>522.39032801</v>
      </c>
      <c r="F30" s="20" t="n">
        <v>5.39279109</v>
      </c>
      <c r="G30" s="18" t="n">
        <v>508.73398402</v>
      </c>
      <c r="H30" s="20" t="n">
        <v>5.37218197</v>
      </c>
      <c r="I30" s="18" t="s">
        <v>404</v>
      </c>
      <c r="J30" s="20" t="s">
        <v>404</v>
      </c>
      <c r="K30" s="18" t="s">
        <v>404</v>
      </c>
      <c r="L30" s="20" t="s">
        <v>404</v>
      </c>
      <c r="M30" s="18" t="s">
        <v>404</v>
      </c>
      <c r="N30" s="20" t="s">
        <v>404</v>
      </c>
      <c r="O30" s="18" t="s">
        <v>404</v>
      </c>
      <c r="P30" s="20" t="s">
        <v>404</v>
      </c>
      <c r="Q30" s="18" t="n">
        <v>508.50122856</v>
      </c>
      <c r="R30" s="20" t="n">
        <v>13.71683791</v>
      </c>
    </row>
    <row r="31" spans="1:18">
      <c r="A31" s="15" t="s">
        <v>428</v>
      </c>
      <c r="B31" s="17" t="n">
        <v>5456</v>
      </c>
      <c r="C31" s="18">
        <f>(502.0/B31*100)</f>
        <v/>
      </c>
      <c r="D31" s="19" t="n">
        <v>4954</v>
      </c>
      <c r="E31" s="18" t="n">
        <v>529.54543117</v>
      </c>
      <c r="F31" s="20" t="n">
        <v>13.26246616</v>
      </c>
      <c r="G31" s="18" t="n">
        <v>497.97325841</v>
      </c>
      <c r="H31" s="20" t="n">
        <v>2.23293942</v>
      </c>
      <c r="I31" s="18" t="s">
        <v>404</v>
      </c>
      <c r="J31" s="20" t="s">
        <v>404</v>
      </c>
      <c r="K31" s="18" t="s">
        <v>404</v>
      </c>
      <c r="L31" s="20" t="s">
        <v>404</v>
      </c>
      <c r="M31" s="18" t="s">
        <v>404</v>
      </c>
      <c r="N31" s="20" t="s">
        <v>404</v>
      </c>
      <c r="O31" s="18" t="s">
        <v>404</v>
      </c>
      <c r="P31" s="20" t="s">
        <v>404</v>
      </c>
      <c r="Q31" s="18" t="n">
        <v>499.46792898</v>
      </c>
      <c r="R31" s="20" t="n">
        <v>8.82378845</v>
      </c>
    </row>
    <row r="32" spans="1:18">
      <c r="A32" s="15" t="s">
        <v>429</v>
      </c>
      <c r="B32" s="17" t="n">
        <v>4478</v>
      </c>
      <c r="C32" s="18">
        <f>(0.0/B32*100)</f>
        <v/>
      </c>
      <c r="D32" s="19" t="n">
        <v>4478</v>
      </c>
      <c r="E32" s="18" t="n">
        <v>502.55888579</v>
      </c>
      <c r="F32" s="20" t="n">
        <v>3.15221277</v>
      </c>
      <c r="G32" s="18" t="n">
        <v>492.23217413</v>
      </c>
      <c r="H32" s="20" t="n">
        <v>4.9548582</v>
      </c>
      <c r="I32" s="18" t="s">
        <v>404</v>
      </c>
      <c r="J32" s="20" t="s">
        <v>404</v>
      </c>
      <c r="K32" s="18" t="s">
        <v>404</v>
      </c>
      <c r="L32" s="20" t="s">
        <v>404</v>
      </c>
      <c r="M32" s="18" t="s">
        <v>404</v>
      </c>
      <c r="N32" s="20" t="s">
        <v>404</v>
      </c>
      <c r="O32" s="18" t="s">
        <v>404</v>
      </c>
      <c r="P32" s="20" t="s">
        <v>404</v>
      </c>
      <c r="Q32" s="18" t="n">
        <v>519.40969482</v>
      </c>
      <c r="R32" s="20" t="n">
        <v>14.16855455</v>
      </c>
    </row>
    <row r="33" spans="1:18">
      <c r="A33" s="15" t="s">
        <v>430</v>
      </c>
      <c r="B33" s="17" t="n">
        <v>7325</v>
      </c>
      <c r="C33" s="18">
        <f>(29.0/B33*100)</f>
        <v/>
      </c>
      <c r="D33" s="19" t="n">
        <v>7296</v>
      </c>
      <c r="E33" s="18" t="n">
        <v>514.91149248</v>
      </c>
      <c r="F33" s="20" t="n">
        <v>3.60277287</v>
      </c>
      <c r="G33" s="18" t="n">
        <v>504.46874049</v>
      </c>
      <c r="H33" s="20" t="n">
        <v>5.0456795</v>
      </c>
      <c r="I33" s="18" t="s">
        <v>404</v>
      </c>
      <c r="J33" s="20" t="s">
        <v>404</v>
      </c>
      <c r="K33" s="18" t="s">
        <v>404</v>
      </c>
      <c r="L33" s="20" t="s">
        <v>404</v>
      </c>
      <c r="M33" s="18" t="s">
        <v>404</v>
      </c>
      <c r="N33" s="20" t="s">
        <v>404</v>
      </c>
      <c r="O33" s="18" t="s">
        <v>404</v>
      </c>
      <c r="P33" s="20" t="s">
        <v>404</v>
      </c>
      <c r="Q33" s="18" t="n">
        <v>458.87853652</v>
      </c>
      <c r="R33" s="20" t="n">
        <v>7.98670305</v>
      </c>
    </row>
    <row r="34" spans="1:18">
      <c r="A34" s="15" t="s">
        <v>431</v>
      </c>
      <c r="B34" s="17" t="n">
        <v>6350</v>
      </c>
      <c r="C34" s="18">
        <f>(0.0/B34*100)</f>
        <v/>
      </c>
      <c r="D34" s="19" t="n">
        <v>6350</v>
      </c>
      <c r="E34" s="18" t="n">
        <v>473.80222867</v>
      </c>
      <c r="F34" s="20" t="n">
        <v>4.29590586</v>
      </c>
      <c r="G34" s="18" t="n">
        <v>443.2888565</v>
      </c>
      <c r="H34" s="20" t="n">
        <v>4.99765313</v>
      </c>
      <c r="I34" s="18" t="s">
        <v>404</v>
      </c>
      <c r="J34" s="20" t="s">
        <v>404</v>
      </c>
      <c r="K34" s="18" t="s">
        <v>404</v>
      </c>
      <c r="L34" s="20" t="s">
        <v>404</v>
      </c>
      <c r="M34" s="18" t="s">
        <v>404</v>
      </c>
      <c r="N34" s="20" t="s">
        <v>404</v>
      </c>
      <c r="O34" s="18" t="s">
        <v>404</v>
      </c>
      <c r="P34" s="20" t="s">
        <v>404</v>
      </c>
      <c r="Q34" s="18" t="n">
        <v>450.16406802</v>
      </c>
      <c r="R34" s="20" t="n">
        <v>11.92200062</v>
      </c>
    </row>
    <row r="35" spans="1:18">
      <c r="A35" s="15" t="s">
        <v>432</v>
      </c>
      <c r="B35" s="17" t="n">
        <v>6406</v>
      </c>
      <c r="C35" s="18">
        <f>(443.0/B35*100)</f>
        <v/>
      </c>
      <c r="D35" s="19" t="n">
        <v>5963</v>
      </c>
      <c r="E35" s="18" t="n">
        <v>535.1376464</v>
      </c>
      <c r="F35" s="20" t="n">
        <v>2.38538909</v>
      </c>
      <c r="G35" s="18" t="n">
        <v>495.85937486</v>
      </c>
      <c r="H35" s="20" t="n">
        <v>1.87957126</v>
      </c>
      <c r="I35" s="18" t="s">
        <v>404</v>
      </c>
      <c r="J35" s="20" t="s">
        <v>404</v>
      </c>
      <c r="K35" s="18" t="s">
        <v>404</v>
      </c>
      <c r="L35" s="20" t="s">
        <v>404</v>
      </c>
      <c r="M35" s="18" t="s">
        <v>404</v>
      </c>
      <c r="N35" s="20" t="s">
        <v>404</v>
      </c>
      <c r="O35" s="18" t="s">
        <v>404</v>
      </c>
      <c r="P35" s="20" t="s">
        <v>404</v>
      </c>
      <c r="Q35" s="18" t="n">
        <v>473.97799194</v>
      </c>
      <c r="R35" s="20" t="n">
        <v>5.92781374</v>
      </c>
    </row>
    <row r="36" spans="1:18">
      <c r="A36" s="15" t="s">
        <v>433</v>
      </c>
      <c r="B36" s="17" t="n">
        <v>6736</v>
      </c>
      <c r="C36" s="18">
        <f>(10.0/B36*100)</f>
        <v/>
      </c>
      <c r="D36" s="19" t="n">
        <v>6726</v>
      </c>
      <c r="E36" s="18" t="n">
        <v>501.29446266</v>
      </c>
      <c r="F36" s="20" t="n">
        <v>5.67372311</v>
      </c>
      <c r="G36" s="18" t="n">
        <v>490.82420018</v>
      </c>
      <c r="H36" s="20" t="n">
        <v>2.44779494</v>
      </c>
      <c r="I36" s="18" t="s">
        <v>404</v>
      </c>
      <c r="J36" s="20" t="s">
        <v>404</v>
      </c>
      <c r="K36" s="18" t="s">
        <v>404</v>
      </c>
      <c r="L36" s="20" t="s">
        <v>404</v>
      </c>
      <c r="M36" s="18" t="s">
        <v>404</v>
      </c>
      <c r="N36" s="20" t="s">
        <v>404</v>
      </c>
      <c r="O36" s="18" t="s">
        <v>404</v>
      </c>
      <c r="P36" s="20" t="s">
        <v>404</v>
      </c>
      <c r="Q36" s="18" t="n">
        <v>498.42386017</v>
      </c>
      <c r="R36" s="20" t="n">
        <v>6.91326657</v>
      </c>
    </row>
    <row r="37" spans="1:18">
      <c r="A37" s="15" t="s">
        <v>434</v>
      </c>
      <c r="B37" s="17" t="n">
        <v>5458</v>
      </c>
      <c r="C37" s="18">
        <f>(0.0/B37*100)</f>
        <v/>
      </c>
      <c r="D37" s="19" t="n">
        <v>5458</v>
      </c>
      <c r="E37" s="18" t="n">
        <v>509.96211828</v>
      </c>
      <c r="F37" s="20" t="n">
        <v>19.05115414</v>
      </c>
      <c r="G37" s="18" t="n">
        <v>493.00079194</v>
      </c>
      <c r="H37" s="20" t="n">
        <v>3.7456485</v>
      </c>
      <c r="I37" s="18" t="s">
        <v>404</v>
      </c>
      <c r="J37" s="20" t="s">
        <v>404</v>
      </c>
      <c r="K37" s="18" t="s">
        <v>404</v>
      </c>
      <c r="L37" s="20" t="s">
        <v>404</v>
      </c>
      <c r="M37" s="18" t="s">
        <v>404</v>
      </c>
      <c r="N37" s="20" t="s">
        <v>404</v>
      </c>
      <c r="O37" s="18" t="s">
        <v>404</v>
      </c>
      <c r="P37" s="20" t="s">
        <v>404</v>
      </c>
      <c r="Q37" s="18" t="n">
        <v>471.1298579</v>
      </c>
      <c r="R37" s="20" t="n">
        <v>8.151124169999999</v>
      </c>
    </row>
    <row r="38" spans="1:18">
      <c r="A38" s="15" t="s">
        <v>435</v>
      </c>
      <c r="B38" s="17" t="n">
        <v>5860</v>
      </c>
      <c r="C38" s="18">
        <f>(268.0/B38*100)</f>
        <v/>
      </c>
      <c r="D38" s="19" t="n">
        <v>5592</v>
      </c>
      <c r="E38" s="18" t="n">
        <v>508.02153454</v>
      </c>
      <c r="F38" s="20" t="n">
        <v>8.09128909</v>
      </c>
      <c r="G38" s="18" t="n">
        <v>501.09021135</v>
      </c>
      <c r="H38" s="20" t="n">
        <v>5.09403405</v>
      </c>
      <c r="I38" s="18" t="s">
        <v>404</v>
      </c>
      <c r="J38" s="20" t="s">
        <v>404</v>
      </c>
      <c r="K38" s="18" t="s">
        <v>404</v>
      </c>
      <c r="L38" s="20" t="s">
        <v>404</v>
      </c>
      <c r="M38" s="18" t="s">
        <v>404</v>
      </c>
      <c r="N38" s="20" t="s">
        <v>404</v>
      </c>
      <c r="O38" s="18" t="s">
        <v>404</v>
      </c>
      <c r="P38" s="20" t="s">
        <v>404</v>
      </c>
      <c r="Q38" s="18" t="n">
        <v>521.58133471</v>
      </c>
      <c r="R38" s="20" t="n">
        <v>18.20836138</v>
      </c>
    </row>
    <row r="39" spans="1:18">
      <c r="A39" s="15" t="s">
        <v>436</v>
      </c>
      <c r="B39" s="17" t="n">
        <v>5895</v>
      </c>
      <c r="C39" s="18">
        <f>(0.0/B39*100)</f>
        <v/>
      </c>
      <c r="D39" s="19" t="n">
        <v>5895</v>
      </c>
      <c r="E39" s="18" t="n">
        <v>434.92613807</v>
      </c>
      <c r="F39" s="20" t="n">
        <v>6.91433894</v>
      </c>
      <c r="G39" s="18" t="n">
        <v>418.86625901</v>
      </c>
      <c r="H39" s="20" t="n">
        <v>6.36143699</v>
      </c>
      <c r="I39" s="18" t="s">
        <v>404</v>
      </c>
      <c r="J39" s="20" t="s">
        <v>404</v>
      </c>
      <c r="K39" s="18" t="s">
        <v>404</v>
      </c>
      <c r="L39" s="20" t="s">
        <v>404</v>
      </c>
      <c r="M39" s="18" t="s">
        <v>404</v>
      </c>
      <c r="N39" s="20" t="s">
        <v>404</v>
      </c>
      <c r="O39" s="18" t="s">
        <v>404</v>
      </c>
      <c r="P39" s="20" t="s">
        <v>404</v>
      </c>
      <c r="Q39" s="18" t="n">
        <v>421.70530909</v>
      </c>
      <c r="R39" s="20" t="n">
        <v>23.02257091</v>
      </c>
    </row>
    <row r="40" spans="1:18">
      <c r="A40" s="15" t="s">
        <v>437</v>
      </c>
      <c r="B40" s="17" t="n">
        <v>14157</v>
      </c>
      <c r="C40" s="18">
        <f>(2602.0/B40*100)</f>
        <v/>
      </c>
      <c r="D40" s="19" t="n">
        <v>11555</v>
      </c>
      <c r="E40" s="18" t="n">
        <v>512.26422657</v>
      </c>
      <c r="F40" s="20" t="n">
        <v>3.68756255</v>
      </c>
      <c r="G40" s="18" t="n">
        <v>501.11255073</v>
      </c>
      <c r="H40" s="20" t="n">
        <v>8.42881981</v>
      </c>
      <c r="I40" s="18" t="s">
        <v>404</v>
      </c>
      <c r="J40" s="20" t="s">
        <v>404</v>
      </c>
      <c r="K40" s="18" t="s">
        <v>404</v>
      </c>
      <c r="L40" s="20" t="s">
        <v>404</v>
      </c>
      <c r="M40" s="18" t="s">
        <v>404</v>
      </c>
      <c r="N40" s="20" t="s">
        <v>404</v>
      </c>
      <c r="O40" s="18" t="s">
        <v>404</v>
      </c>
      <c r="P40" s="20" t="s">
        <v>404</v>
      </c>
      <c r="Q40" s="18" t="n">
        <v>518.35715748</v>
      </c>
      <c r="R40" s="20" t="n">
        <v>10.66611618</v>
      </c>
    </row>
    <row r="41" spans="1:18">
      <c r="A41" s="15" t="s">
        <v>438</v>
      </c>
      <c r="B41" s="17" t="n">
        <v>5712</v>
      </c>
      <c r="C41" s="18">
        <f>(70.0/B41*100)</f>
        <v/>
      </c>
      <c r="D41" s="19" t="n">
        <v>5642</v>
      </c>
      <c r="E41" s="18" t="n">
        <v>503.97688677</v>
      </c>
      <c r="F41" s="20" t="n">
        <v>3.44944344</v>
      </c>
      <c r="G41" s="18" t="n">
        <v>475.74979678</v>
      </c>
      <c r="H41" s="20" t="n">
        <v>8.750824120000001</v>
      </c>
      <c r="I41" s="18" t="s">
        <v>404</v>
      </c>
      <c r="J41" s="20" t="s">
        <v>404</v>
      </c>
      <c r="K41" s="18" t="s">
        <v>404</v>
      </c>
      <c r="L41" s="20" t="s">
        <v>404</v>
      </c>
      <c r="M41" s="18" t="s">
        <v>404</v>
      </c>
      <c r="N41" s="20" t="s">
        <v>404</v>
      </c>
      <c r="O41" s="18" t="s">
        <v>404</v>
      </c>
      <c r="P41" s="20" t="s">
        <v>404</v>
      </c>
      <c r="Q41" s="18" t="n">
        <v>497.62149744</v>
      </c>
      <c r="R41" s="20" t="n">
        <v>23.43222068</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436.53287315</v>
      </c>
      <c r="F44" s="20" t="n">
        <v>5.50484884</v>
      </c>
      <c r="G44" s="18" t="n">
        <v>420.23023919</v>
      </c>
      <c r="H44" s="20" t="n">
        <v>3.33148515</v>
      </c>
      <c r="I44" s="18" t="s">
        <v>404</v>
      </c>
      <c r="J44" s="20" t="s">
        <v>404</v>
      </c>
      <c r="K44" s="18" t="s">
        <v>404</v>
      </c>
      <c r="L44" s="20" t="s">
        <v>404</v>
      </c>
      <c r="M44" s="18" t="s">
        <v>404</v>
      </c>
      <c r="N44" s="20" t="s">
        <v>404</v>
      </c>
      <c r="O44" s="18" t="s">
        <v>404</v>
      </c>
      <c r="P44" s="20" t="s">
        <v>404</v>
      </c>
      <c r="Q44" s="18" t="n">
        <v>419.54864879</v>
      </c>
      <c r="R44" s="20" t="n">
        <v>9.864903630000001</v>
      </c>
    </row>
    <row r="45" spans="1:18">
      <c r="A45" s="15" t="s">
        <v>442</v>
      </c>
      <c r="B45" s="17" t="n">
        <v>5519</v>
      </c>
      <c r="C45" s="18">
        <f>(0.0/B45*100)</f>
        <v/>
      </c>
      <c r="D45" s="19" t="n">
        <v>5519</v>
      </c>
      <c r="E45" s="18" t="n">
        <v>374.33353251</v>
      </c>
      <c r="F45" s="20" t="n">
        <v>3.97579708</v>
      </c>
      <c r="G45" s="18" t="n">
        <v>381.41528096</v>
      </c>
      <c r="H45" s="20" t="n">
        <v>6.08339509</v>
      </c>
      <c r="I45" s="18" t="s">
        <v>404</v>
      </c>
      <c r="J45" s="20" t="s">
        <v>404</v>
      </c>
      <c r="K45" s="18" t="s">
        <v>404</v>
      </c>
      <c r="L45" s="20" t="s">
        <v>404</v>
      </c>
      <c r="M45" s="18" t="s">
        <v>404</v>
      </c>
      <c r="N45" s="20" t="s">
        <v>404</v>
      </c>
      <c r="O45" s="18" t="s">
        <v>404</v>
      </c>
      <c r="P45" s="20" t="s">
        <v>404</v>
      </c>
      <c r="Q45" s="18" t="n">
        <v>362.49835967</v>
      </c>
      <c r="R45" s="20" t="n">
        <v>8.41598879</v>
      </c>
    </row>
    <row r="46" spans="1:18">
      <c r="A46" s="15" t="s">
        <v>443</v>
      </c>
      <c r="B46" s="17" t="n">
        <v>23141</v>
      </c>
      <c r="C46" s="18">
        <f>(4196.0/B46*100)</f>
        <v/>
      </c>
      <c r="D46" s="19" t="n">
        <v>18945</v>
      </c>
      <c r="E46" s="18" t="n">
        <v>449.99534702</v>
      </c>
      <c r="F46" s="20" t="n">
        <v>11.21589913</v>
      </c>
      <c r="G46" s="18" t="n">
        <v>404.99050732</v>
      </c>
      <c r="H46" s="20" t="n">
        <v>2.53669277</v>
      </c>
      <c r="I46" s="18" t="s">
        <v>404</v>
      </c>
      <c r="J46" s="20" t="s">
        <v>404</v>
      </c>
      <c r="K46" s="18" t="s">
        <v>404</v>
      </c>
      <c r="L46" s="20" t="s">
        <v>404</v>
      </c>
      <c r="M46" s="18" t="s">
        <v>404</v>
      </c>
      <c r="N46" s="20" t="s">
        <v>404</v>
      </c>
      <c r="O46" s="18" t="s">
        <v>404</v>
      </c>
      <c r="P46" s="20" t="s">
        <v>404</v>
      </c>
      <c r="Q46" s="18" t="n">
        <v>360.84605667</v>
      </c>
      <c r="R46" s="20" t="n">
        <v>6.62687476</v>
      </c>
    </row>
    <row r="47" spans="1:18">
      <c r="A47" s="15" t="s">
        <v>444</v>
      </c>
      <c r="B47" s="17" t="n">
        <v>5928</v>
      </c>
      <c r="C47" s="18">
        <f>(0.0/B47*100)</f>
        <v/>
      </c>
      <c r="D47" s="19" t="n">
        <v>5928</v>
      </c>
      <c r="E47" s="18" t="n">
        <v>458.32008516</v>
      </c>
      <c r="F47" s="20" t="n">
        <v>6.27122921</v>
      </c>
      <c r="G47" s="18" t="n">
        <v>429.53937889</v>
      </c>
      <c r="H47" s="20" t="n">
        <v>9.117811489999999</v>
      </c>
      <c r="I47" s="18" t="s">
        <v>404</v>
      </c>
      <c r="J47" s="20" t="s">
        <v>404</v>
      </c>
      <c r="K47" s="18" t="s">
        <v>404</v>
      </c>
      <c r="L47" s="20" t="s">
        <v>404</v>
      </c>
      <c r="M47" s="18" t="s">
        <v>404</v>
      </c>
      <c r="N47" s="20" t="s">
        <v>404</v>
      </c>
      <c r="O47" s="18" t="s">
        <v>404</v>
      </c>
      <c r="P47" s="20" t="s">
        <v>404</v>
      </c>
      <c r="Q47" s="18" t="n">
        <v>423.87378114</v>
      </c>
      <c r="R47" s="20" t="n">
        <v>28.4339513</v>
      </c>
    </row>
    <row r="48" spans="1:18">
      <c r="A48" s="15" t="s">
        <v>445</v>
      </c>
      <c r="B48" s="17" t="n">
        <v>9841</v>
      </c>
      <c r="C48" s="18">
        <f>(0.0/B48*100)</f>
        <v/>
      </c>
      <c r="D48" s="19" t="n">
        <v>9841</v>
      </c>
      <c r="E48" s="18" t="n">
        <v>520.93059678</v>
      </c>
      <c r="F48" s="20" t="n">
        <v>5.2453399</v>
      </c>
      <c r="G48" s="18" t="n">
        <v>491.42057714</v>
      </c>
      <c r="H48" s="20" t="n">
        <v>17.30752729</v>
      </c>
      <c r="I48" s="18" t="s">
        <v>404</v>
      </c>
      <c r="J48" s="20" t="s">
        <v>404</v>
      </c>
      <c r="K48" s="18" t="s">
        <v>404</v>
      </c>
      <c r="L48" s="20" t="s">
        <v>404</v>
      </c>
      <c r="M48" s="18" t="s">
        <v>404</v>
      </c>
      <c r="N48" s="20" t="s">
        <v>404</v>
      </c>
      <c r="O48" s="18" t="s">
        <v>404</v>
      </c>
      <c r="P48" s="20" t="s">
        <v>404</v>
      </c>
      <c r="Q48" s="18" t="n">
        <v>474.26756875</v>
      </c>
      <c r="R48" s="20" t="n">
        <v>16.92320779</v>
      </c>
    </row>
    <row r="49" spans="1:18">
      <c r="A49" s="15" t="s">
        <v>446</v>
      </c>
      <c r="B49" s="17" t="n">
        <v>6349</v>
      </c>
      <c r="C49" s="18">
        <f>(52.0/B49*100)</f>
        <v/>
      </c>
      <c r="D49" s="19" t="n">
        <v>6297</v>
      </c>
      <c r="E49" s="18" t="n">
        <v>439.66865882</v>
      </c>
      <c r="F49" s="20" t="n">
        <v>4.82825827</v>
      </c>
      <c r="G49" s="18" t="n">
        <v>427.92712099</v>
      </c>
      <c r="H49" s="20" t="n">
        <v>3.84402514</v>
      </c>
      <c r="I49" s="18" t="s">
        <v>404</v>
      </c>
      <c r="J49" s="20" t="s">
        <v>404</v>
      </c>
      <c r="K49" s="18" t="s">
        <v>404</v>
      </c>
      <c r="L49" s="20" t="s">
        <v>404</v>
      </c>
      <c r="M49" s="18" t="s">
        <v>404</v>
      </c>
      <c r="N49" s="20" t="s">
        <v>404</v>
      </c>
      <c r="O49" s="18" t="s">
        <v>404</v>
      </c>
      <c r="P49" s="20" t="s">
        <v>404</v>
      </c>
      <c r="Q49" s="18" t="n">
        <v>414.69566342</v>
      </c>
      <c r="R49" s="20" t="n">
        <v>12.38585817</v>
      </c>
    </row>
    <row r="50" spans="1:18">
      <c r="A50" s="15" t="s">
        <v>447</v>
      </c>
      <c r="B50" s="17" t="n">
        <v>11795</v>
      </c>
      <c r="C50" s="18">
        <f>(1031.0/B50*100)</f>
        <v/>
      </c>
      <c r="D50" s="19" t="n">
        <v>10764</v>
      </c>
      <c r="E50" s="18" t="n">
        <v>430.88334208</v>
      </c>
      <c r="F50" s="20" t="n">
        <v>5.60017673</v>
      </c>
      <c r="G50" s="18" t="n">
        <v>410.580125</v>
      </c>
      <c r="H50" s="20" t="n">
        <v>3.79421932</v>
      </c>
      <c r="I50" s="18" t="s">
        <v>404</v>
      </c>
      <c r="J50" s="20" t="s">
        <v>404</v>
      </c>
      <c r="K50" s="18" t="s">
        <v>404</v>
      </c>
      <c r="L50" s="20" t="s">
        <v>404</v>
      </c>
      <c r="M50" s="18" t="s">
        <v>404</v>
      </c>
      <c r="N50" s="20" t="s">
        <v>404</v>
      </c>
      <c r="O50" s="18" t="s">
        <v>404</v>
      </c>
      <c r="P50" s="20" t="s">
        <v>404</v>
      </c>
      <c r="Q50" s="18" t="n">
        <v>419.29636523</v>
      </c>
      <c r="R50" s="20" t="n">
        <v>8.04581402</v>
      </c>
    </row>
    <row r="51" spans="1:18">
      <c r="A51" s="15" t="s">
        <v>448</v>
      </c>
      <c r="B51" s="17" t="n">
        <v>6866</v>
      </c>
      <c r="C51" s="18">
        <f>(0.0/B51*100)</f>
        <v/>
      </c>
      <c r="D51" s="19" t="n">
        <v>6866</v>
      </c>
      <c r="E51" s="18" t="n">
        <v>428.52841892</v>
      </c>
      <c r="F51" s="20" t="n">
        <v>5.23905963</v>
      </c>
      <c r="G51" s="18" t="n">
        <v>417.60984014</v>
      </c>
      <c r="H51" s="20" t="n">
        <v>2.59759277</v>
      </c>
      <c r="I51" s="18" t="s">
        <v>404</v>
      </c>
      <c r="J51" s="20" t="s">
        <v>404</v>
      </c>
      <c r="K51" s="18" t="s">
        <v>404</v>
      </c>
      <c r="L51" s="20" t="s">
        <v>404</v>
      </c>
      <c r="M51" s="18" t="s">
        <v>404</v>
      </c>
      <c r="N51" s="20" t="s">
        <v>404</v>
      </c>
      <c r="O51" s="18" t="s">
        <v>404</v>
      </c>
      <c r="P51" s="20" t="s">
        <v>404</v>
      </c>
      <c r="Q51" s="18" t="n">
        <v>402.73090246</v>
      </c>
      <c r="R51" s="20" t="n">
        <v>13.62717775</v>
      </c>
    </row>
    <row r="52" spans="1:18">
      <c r="A52" s="15" t="s">
        <v>449</v>
      </c>
      <c r="B52" s="17" t="n">
        <v>5809</v>
      </c>
      <c r="C52" s="18">
        <f>(0.0/B52*100)</f>
        <v/>
      </c>
      <c r="D52" s="19" t="n">
        <v>5809</v>
      </c>
      <c r="E52" s="18" t="n">
        <v>488.62597285</v>
      </c>
      <c r="F52" s="20" t="n">
        <v>4.93283748</v>
      </c>
      <c r="G52" s="18" t="n">
        <v>460.22887568</v>
      </c>
      <c r="H52" s="20" t="n">
        <v>5.25459763</v>
      </c>
      <c r="I52" s="18" t="s">
        <v>404</v>
      </c>
      <c r="J52" s="20" t="s">
        <v>404</v>
      </c>
      <c r="K52" s="18" t="s">
        <v>404</v>
      </c>
      <c r="L52" s="20" t="s">
        <v>404</v>
      </c>
      <c r="M52" s="18" t="s">
        <v>404</v>
      </c>
      <c r="N52" s="20" t="s">
        <v>404</v>
      </c>
      <c r="O52" s="18" t="s">
        <v>404</v>
      </c>
      <c r="P52" s="20" t="s">
        <v>404</v>
      </c>
      <c r="Q52" s="18" t="n">
        <v>486.7703689</v>
      </c>
      <c r="R52" s="20" t="n">
        <v>19.34300712</v>
      </c>
    </row>
    <row r="53" spans="1:18">
      <c r="A53" s="15" t="s">
        <v>450</v>
      </c>
      <c r="B53" s="17" t="n">
        <v>5571</v>
      </c>
      <c r="C53" s="18">
        <f>(0.0/B53*100)</f>
        <v/>
      </c>
      <c r="D53" s="19" t="n">
        <v>5571</v>
      </c>
      <c r="E53" s="18" t="n">
        <v>434.42972424</v>
      </c>
      <c r="F53" s="20" t="n">
        <v>1.61372414</v>
      </c>
      <c r="G53" s="18" t="n">
        <v>425.5737346</v>
      </c>
      <c r="H53" s="20" t="n">
        <v>2.61681492</v>
      </c>
      <c r="I53" s="18" t="s">
        <v>404</v>
      </c>
      <c r="J53" s="20" t="s">
        <v>404</v>
      </c>
      <c r="K53" s="18" t="s">
        <v>404</v>
      </c>
      <c r="L53" s="20" t="s">
        <v>404</v>
      </c>
      <c r="M53" s="18" t="s">
        <v>404</v>
      </c>
      <c r="N53" s="20" t="s">
        <v>404</v>
      </c>
      <c r="O53" s="18" t="s">
        <v>404</v>
      </c>
      <c r="P53" s="20" t="s">
        <v>404</v>
      </c>
      <c r="Q53" s="18" t="n">
        <v>440.2783743</v>
      </c>
      <c r="R53" s="20" t="n">
        <v>5.06088762</v>
      </c>
    </row>
    <row r="54" spans="1:18">
      <c r="A54" s="15" t="s">
        <v>451</v>
      </c>
      <c r="B54" s="17" t="n">
        <v>4740</v>
      </c>
      <c r="C54" s="18">
        <f>(199.0/B54*100)</f>
        <v/>
      </c>
      <c r="D54" s="19" t="n">
        <v>4541</v>
      </c>
      <c r="E54" s="18" t="n">
        <v>340.14618551</v>
      </c>
      <c r="F54" s="20" t="n">
        <v>4.28411596</v>
      </c>
      <c r="G54" s="18" t="n">
        <v>330.9396311</v>
      </c>
      <c r="H54" s="20" t="n">
        <v>5.28936775</v>
      </c>
      <c r="I54" s="18" t="s">
        <v>404</v>
      </c>
      <c r="J54" s="20" t="s">
        <v>404</v>
      </c>
      <c r="K54" s="18" t="s">
        <v>404</v>
      </c>
      <c r="L54" s="20" t="s">
        <v>404</v>
      </c>
      <c r="M54" s="18" t="s">
        <v>404</v>
      </c>
      <c r="N54" s="20" t="s">
        <v>404</v>
      </c>
      <c r="O54" s="18" t="s">
        <v>404</v>
      </c>
      <c r="P54" s="20" t="s">
        <v>404</v>
      </c>
      <c r="Q54" s="18" t="n">
        <v>311.19648879</v>
      </c>
      <c r="R54" s="20" t="n">
        <v>6.44154865</v>
      </c>
    </row>
    <row r="55" spans="1:18">
      <c r="A55" s="15" t="s">
        <v>452</v>
      </c>
      <c r="B55" s="17" t="n">
        <v>5316</v>
      </c>
      <c r="C55" s="18">
        <f>(43.0/B55*100)</f>
        <v/>
      </c>
      <c r="D55" s="19" t="n">
        <v>5273</v>
      </c>
      <c r="E55" s="18" t="n">
        <v>415.95697755</v>
      </c>
      <c r="F55" s="20" t="n">
        <v>5.36624689</v>
      </c>
      <c r="G55" s="18" t="n">
        <v>409.01114266</v>
      </c>
      <c r="H55" s="20" t="n">
        <v>3.24358148</v>
      </c>
      <c r="I55" s="18" t="s">
        <v>404</v>
      </c>
      <c r="J55" s="20" t="s">
        <v>404</v>
      </c>
      <c r="K55" s="18" t="s">
        <v>404</v>
      </c>
      <c r="L55" s="20" t="s">
        <v>404</v>
      </c>
      <c r="M55" s="18" t="s">
        <v>404</v>
      </c>
      <c r="N55" s="20" t="s">
        <v>404</v>
      </c>
      <c r="O55" s="18" t="s">
        <v>404</v>
      </c>
      <c r="P55" s="20" t="s">
        <v>404</v>
      </c>
      <c r="Q55" s="18" t="n">
        <v>402.97629341</v>
      </c>
      <c r="R55" s="20" t="n">
        <v>16.2246612</v>
      </c>
    </row>
    <row r="56" spans="1:18">
      <c r="A56" s="15" t="s">
        <v>453</v>
      </c>
      <c r="B56" s="17" t="n">
        <v>5359</v>
      </c>
      <c r="C56" s="18">
        <f>(0.0/B56*100)</f>
        <v/>
      </c>
      <c r="D56" s="19" t="n">
        <v>5359</v>
      </c>
      <c r="E56" s="18" t="n">
        <v>524.48142928</v>
      </c>
      <c r="F56" s="20" t="n">
        <v>2.77322683</v>
      </c>
      <c r="G56" s="18" t="n">
        <v>514.18776179</v>
      </c>
      <c r="H56" s="20" t="n">
        <v>17.4016142</v>
      </c>
      <c r="I56" s="18" t="s">
        <v>404</v>
      </c>
      <c r="J56" s="20" t="s">
        <v>404</v>
      </c>
      <c r="K56" s="18" t="s">
        <v>404</v>
      </c>
      <c r="L56" s="20" t="s">
        <v>404</v>
      </c>
      <c r="M56" s="18" t="s">
        <v>404</v>
      </c>
      <c r="N56" s="20" t="s">
        <v>404</v>
      </c>
      <c r="O56" s="18" t="s">
        <v>404</v>
      </c>
      <c r="P56" s="20" t="s">
        <v>404</v>
      </c>
      <c r="Q56" s="18" t="n">
        <v>510.4661109</v>
      </c>
      <c r="R56" s="20" t="n">
        <v>13.41279231</v>
      </c>
    </row>
    <row r="57" spans="1:18">
      <c r="A57" s="15" t="s">
        <v>454</v>
      </c>
      <c r="B57" s="17" t="n">
        <v>6513</v>
      </c>
      <c r="C57" s="18">
        <f>(0.0/B57*100)</f>
        <v/>
      </c>
      <c r="D57" s="19" t="n">
        <v>6513</v>
      </c>
      <c r="E57" s="18" t="n">
        <v>419.34930787</v>
      </c>
      <c r="F57" s="20" t="n">
        <v>3.61496316</v>
      </c>
      <c r="G57" s="18" t="n">
        <v>381.18888253</v>
      </c>
      <c r="H57" s="20" t="n">
        <v>3.81277375</v>
      </c>
      <c r="I57" s="18" t="s">
        <v>404</v>
      </c>
      <c r="J57" s="20" t="s">
        <v>404</v>
      </c>
      <c r="K57" s="18" t="s">
        <v>404</v>
      </c>
      <c r="L57" s="20" t="s">
        <v>404</v>
      </c>
      <c r="M57" s="18" t="s">
        <v>404</v>
      </c>
      <c r="N57" s="20" t="s">
        <v>404</v>
      </c>
      <c r="O57" s="18" t="s">
        <v>404</v>
      </c>
      <c r="P57" s="20" t="s">
        <v>404</v>
      </c>
      <c r="Q57" s="18" t="n">
        <v>398.50410614</v>
      </c>
      <c r="R57" s="20" t="n">
        <v>14.78972682</v>
      </c>
    </row>
    <row r="58" spans="1:18">
      <c r="A58" s="15" t="s">
        <v>455</v>
      </c>
      <c r="B58" s="17" t="n">
        <v>7267</v>
      </c>
      <c r="C58" s="18">
        <f>(0.0/B58*100)</f>
        <v/>
      </c>
      <c r="D58" s="19" t="n">
        <v>7267</v>
      </c>
      <c r="E58" s="18" t="n">
        <v>419.58579014</v>
      </c>
      <c r="F58" s="20" t="n">
        <v>4.58464891</v>
      </c>
      <c r="G58" s="18" t="n">
        <v>396.44421234</v>
      </c>
      <c r="H58" s="20" t="n">
        <v>4.62582398</v>
      </c>
      <c r="I58" s="18" t="s">
        <v>404</v>
      </c>
      <c r="J58" s="20" t="s">
        <v>404</v>
      </c>
      <c r="K58" s="18" t="s">
        <v>404</v>
      </c>
      <c r="L58" s="20" t="s">
        <v>404</v>
      </c>
      <c r="M58" s="18" t="s">
        <v>404</v>
      </c>
      <c r="N58" s="20" t="s">
        <v>404</v>
      </c>
      <c r="O58" s="18" t="s">
        <v>404</v>
      </c>
      <c r="P58" s="20" t="s">
        <v>404</v>
      </c>
      <c r="Q58" s="18" t="n">
        <v>411.52406787</v>
      </c>
      <c r="R58" s="20" t="n">
        <v>10.02088758</v>
      </c>
    </row>
    <row r="59" spans="1:18">
      <c r="A59" s="15" t="s">
        <v>456</v>
      </c>
      <c r="B59" s="17" t="n">
        <v>4826</v>
      </c>
      <c r="C59" s="18">
        <f>(0.0/B59*100)</f>
        <v/>
      </c>
      <c r="D59" s="19" t="n">
        <v>4826</v>
      </c>
      <c r="E59" s="18" t="n">
        <v>390.59249371</v>
      </c>
      <c r="F59" s="20" t="n">
        <v>2.40429153</v>
      </c>
      <c r="G59" s="18" t="n">
        <v>368.50583538</v>
      </c>
      <c r="H59" s="20" t="n">
        <v>2.19359662</v>
      </c>
      <c r="I59" s="18" t="s">
        <v>404</v>
      </c>
      <c r="J59" s="20" t="s">
        <v>404</v>
      </c>
      <c r="K59" s="18" t="s">
        <v>404</v>
      </c>
      <c r="L59" s="20" t="s">
        <v>404</v>
      </c>
      <c r="M59" s="18" t="s">
        <v>404</v>
      </c>
      <c r="N59" s="20" t="s">
        <v>404</v>
      </c>
      <c r="O59" s="18" t="s">
        <v>404</v>
      </c>
      <c r="P59" s="20" t="s">
        <v>404</v>
      </c>
      <c r="Q59" s="18" t="n">
        <v>363.48374649</v>
      </c>
      <c r="R59" s="20" t="n">
        <v>4.45176218</v>
      </c>
    </row>
    <row r="60" spans="1:18">
      <c r="A60" s="15" t="s">
        <v>457</v>
      </c>
      <c r="B60" s="17" t="n">
        <v>4546</v>
      </c>
      <c r="C60" s="18">
        <f>(0.0/B60*100)</f>
        <v/>
      </c>
      <c r="D60" s="19" t="n">
        <v>4546</v>
      </c>
      <c r="E60" s="18" t="n">
        <v>411.87533052</v>
      </c>
      <c r="F60" s="20" t="n">
        <v>7.69564716</v>
      </c>
      <c r="G60" s="18" t="n">
        <v>392.69044109</v>
      </c>
      <c r="H60" s="20" t="n">
        <v>5.83479608</v>
      </c>
      <c r="I60" s="18" t="s">
        <v>404</v>
      </c>
      <c r="J60" s="20" t="s">
        <v>404</v>
      </c>
      <c r="K60" s="18" t="s">
        <v>404</v>
      </c>
      <c r="L60" s="20" t="s">
        <v>404</v>
      </c>
      <c r="M60" s="18" t="s">
        <v>404</v>
      </c>
      <c r="N60" s="20" t="s">
        <v>404</v>
      </c>
      <c r="O60" s="18" t="s">
        <v>404</v>
      </c>
      <c r="P60" s="20" t="s">
        <v>404</v>
      </c>
      <c r="Q60" s="18" t="n">
        <v>349.07693559</v>
      </c>
      <c r="R60" s="20" t="n">
        <v>6.28486999</v>
      </c>
    </row>
    <row r="61" spans="1:18">
      <c r="A61" s="15" t="s">
        <v>458</v>
      </c>
      <c r="B61" s="17" t="n">
        <v>6525</v>
      </c>
      <c r="C61" s="18">
        <f>(0.0/B61*100)</f>
        <v/>
      </c>
      <c r="D61" s="19" t="n">
        <v>6525</v>
      </c>
      <c r="E61" s="18" t="n">
        <v>486.06519698</v>
      </c>
      <c r="F61" s="20" t="n">
        <v>4.88509778</v>
      </c>
      <c r="G61" s="18" t="n">
        <v>469.28241035</v>
      </c>
      <c r="H61" s="20" t="n">
        <v>3.41341012</v>
      </c>
      <c r="I61" s="18" t="s">
        <v>404</v>
      </c>
      <c r="J61" s="20" t="s">
        <v>404</v>
      </c>
      <c r="K61" s="18" t="s">
        <v>404</v>
      </c>
      <c r="L61" s="20" t="s">
        <v>404</v>
      </c>
      <c r="M61" s="18" t="s">
        <v>404</v>
      </c>
      <c r="N61" s="20" t="s">
        <v>404</v>
      </c>
      <c r="O61" s="18" t="s">
        <v>404</v>
      </c>
      <c r="P61" s="20" t="s">
        <v>404</v>
      </c>
      <c r="Q61" s="18" t="n">
        <v>481.34866701</v>
      </c>
      <c r="R61" s="20" t="n">
        <v>14.65352545</v>
      </c>
    </row>
    <row r="62" spans="1:18">
      <c r="A62" s="15" t="s">
        <v>459</v>
      </c>
      <c r="B62" s="17" t="n">
        <v>4476</v>
      </c>
      <c r="C62" s="18">
        <f>(0.0/B62*100)</f>
        <v/>
      </c>
      <c r="D62" s="19" t="n">
        <v>4476</v>
      </c>
      <c r="E62" s="18" t="n">
        <v>531.80593048</v>
      </c>
      <c r="F62" s="20" t="n">
        <v>1.15700903</v>
      </c>
      <c r="G62" s="18" t="n">
        <v>517.58257624</v>
      </c>
      <c r="H62" s="20" t="n">
        <v>2.34113886</v>
      </c>
      <c r="I62" s="18" t="s">
        <v>404</v>
      </c>
      <c r="J62" s="20" t="s">
        <v>404</v>
      </c>
      <c r="K62" s="18" t="s">
        <v>404</v>
      </c>
      <c r="L62" s="20" t="s">
        <v>404</v>
      </c>
      <c r="M62" s="18" t="s">
        <v>404</v>
      </c>
      <c r="N62" s="20" t="s">
        <v>404</v>
      </c>
      <c r="O62" s="18" t="s">
        <v>404</v>
      </c>
      <c r="P62" s="20" t="s">
        <v>404</v>
      </c>
      <c r="Q62" s="18" t="n">
        <v>541.6202975800001</v>
      </c>
      <c r="R62" s="20" t="n">
        <v>5.66461815</v>
      </c>
    </row>
    <row r="63" spans="1:18">
      <c r="A63" s="15" t="s">
        <v>460</v>
      </c>
      <c r="B63" s="17" t="n">
        <v>5324</v>
      </c>
      <c r="C63" s="18">
        <f>(0.0/B63*100)</f>
        <v/>
      </c>
      <c r="D63" s="19" t="n">
        <v>5324</v>
      </c>
      <c r="E63" s="18" t="n">
        <v>392.80229577</v>
      </c>
      <c r="F63" s="20" t="n">
        <v>2.1996029</v>
      </c>
      <c r="G63" s="18" t="n">
        <v>372.69530894</v>
      </c>
      <c r="H63" s="20" t="n">
        <v>1.80637308</v>
      </c>
      <c r="I63" s="18" t="s">
        <v>404</v>
      </c>
      <c r="J63" s="20" t="s">
        <v>404</v>
      </c>
      <c r="K63" s="18" t="s">
        <v>404</v>
      </c>
      <c r="L63" s="20" t="s">
        <v>404</v>
      </c>
      <c r="M63" s="18" t="s">
        <v>404</v>
      </c>
      <c r="N63" s="20" t="s">
        <v>404</v>
      </c>
      <c r="O63" s="18" t="s">
        <v>404</v>
      </c>
      <c r="P63" s="20" t="s">
        <v>404</v>
      </c>
      <c r="Q63" s="18" t="n">
        <v>403.96472581</v>
      </c>
      <c r="R63" s="20" t="n">
        <v>3.69993154</v>
      </c>
    </row>
    <row r="64" spans="1:18">
      <c r="A64" s="15" t="s">
        <v>461</v>
      </c>
      <c r="B64" s="17" t="n">
        <v>3634</v>
      </c>
      <c r="C64" s="18">
        <f>(27.0/B64*100)</f>
        <v/>
      </c>
      <c r="D64" s="19" t="n">
        <v>3607</v>
      </c>
      <c r="E64" s="18" t="n">
        <v>463.41753656</v>
      </c>
      <c r="F64" s="20" t="n">
        <v>2.35448666</v>
      </c>
      <c r="G64" s="18" t="n">
        <v>473.46743</v>
      </c>
      <c r="H64" s="20" t="n">
        <v>2.70866755</v>
      </c>
      <c r="I64" s="18" t="s">
        <v>404</v>
      </c>
      <c r="J64" s="20" t="s">
        <v>404</v>
      </c>
      <c r="K64" s="18" t="s">
        <v>404</v>
      </c>
      <c r="L64" s="20" t="s">
        <v>404</v>
      </c>
      <c r="M64" s="18" t="s">
        <v>404</v>
      </c>
      <c r="N64" s="20" t="s">
        <v>404</v>
      </c>
      <c r="O64" s="18" t="s">
        <v>404</v>
      </c>
      <c r="P64" s="20" t="s">
        <v>404</v>
      </c>
      <c r="Q64" s="18" t="n">
        <v>429.48680705</v>
      </c>
      <c r="R64" s="20" t="n">
        <v>6.29762429</v>
      </c>
    </row>
    <row r="65" spans="1:18">
      <c r="A65" s="15" t="s">
        <v>462</v>
      </c>
      <c r="B65" s="17" t="n">
        <v>5325</v>
      </c>
      <c r="C65" s="18">
        <f>(0.0/B65*100)</f>
        <v/>
      </c>
      <c r="D65" s="19" t="n">
        <v>5325</v>
      </c>
      <c r="E65" s="18" t="n">
        <v>446.29738146</v>
      </c>
      <c r="F65" s="20" t="n">
        <v>8.951668290000001</v>
      </c>
      <c r="G65" s="18" t="n">
        <v>422.18576594</v>
      </c>
      <c r="H65" s="20" t="n">
        <v>2.43579711</v>
      </c>
      <c r="I65" s="18" t="s">
        <v>404</v>
      </c>
      <c r="J65" s="20" t="s">
        <v>404</v>
      </c>
      <c r="K65" s="18" t="s">
        <v>404</v>
      </c>
      <c r="L65" s="20" t="s">
        <v>404</v>
      </c>
      <c r="M65" s="18" t="s">
        <v>404</v>
      </c>
      <c r="N65" s="20" t="s">
        <v>404</v>
      </c>
      <c r="O65" s="18" t="s">
        <v>404</v>
      </c>
      <c r="P65" s="20" t="s">
        <v>404</v>
      </c>
      <c r="Q65" s="18" t="n">
        <v>443.76179237</v>
      </c>
      <c r="R65" s="20" t="n">
        <v>8.499728190000001</v>
      </c>
    </row>
    <row r="66" spans="1:18">
      <c r="A66" s="15" t="s">
        <v>463</v>
      </c>
      <c r="B66" s="17" t="n">
        <v>5665</v>
      </c>
      <c r="C66" s="18">
        <f>(0.0/B66*100)</f>
        <v/>
      </c>
      <c r="D66" s="19" t="n">
        <v>5665</v>
      </c>
      <c r="E66" s="18" t="n">
        <v>408.60837778</v>
      </c>
      <c r="F66" s="20" t="n">
        <v>1.20095829</v>
      </c>
      <c r="G66" s="18" t="n">
        <v>419.59860532</v>
      </c>
      <c r="H66" s="20" t="n">
        <v>2.4222394</v>
      </c>
      <c r="I66" s="18" t="s">
        <v>404</v>
      </c>
      <c r="J66" s="20" t="s">
        <v>404</v>
      </c>
      <c r="K66" s="18" t="s">
        <v>404</v>
      </c>
      <c r="L66" s="20" t="s">
        <v>404</v>
      </c>
      <c r="M66" s="18" t="s">
        <v>404</v>
      </c>
      <c r="N66" s="20" t="s">
        <v>404</v>
      </c>
      <c r="O66" s="18" t="s">
        <v>404</v>
      </c>
      <c r="P66" s="20" t="s">
        <v>404</v>
      </c>
      <c r="Q66" s="18" t="n">
        <v>411.94392079</v>
      </c>
      <c r="R66" s="20" t="n">
        <v>4.78432638</v>
      </c>
    </row>
    <row r="67" spans="1:18">
      <c r="A67" s="15" t="s">
        <v>464</v>
      </c>
      <c r="B67" s="17" t="n">
        <v>6971</v>
      </c>
      <c r="C67" s="18">
        <f>(0.0/B67*100)</f>
        <v/>
      </c>
      <c r="D67" s="19" t="n">
        <v>6971</v>
      </c>
      <c r="E67" s="18" t="n">
        <v>410.13643685</v>
      </c>
      <c r="F67" s="20" t="n">
        <v>5.04086183</v>
      </c>
      <c r="G67" s="18" t="n">
        <v>388.92209329</v>
      </c>
      <c r="H67" s="20" t="n">
        <v>2.86534061</v>
      </c>
      <c r="I67" s="18" t="s">
        <v>404</v>
      </c>
      <c r="J67" s="20" t="s">
        <v>404</v>
      </c>
      <c r="K67" s="18" t="s">
        <v>404</v>
      </c>
      <c r="L67" s="20" t="s">
        <v>404</v>
      </c>
      <c r="M67" s="18" t="s">
        <v>404</v>
      </c>
      <c r="N67" s="20" t="s">
        <v>404</v>
      </c>
      <c r="O67" s="18" t="s">
        <v>404</v>
      </c>
      <c r="P67" s="20" t="s">
        <v>404</v>
      </c>
      <c r="Q67" s="18" t="n">
        <v>425.40578886</v>
      </c>
      <c r="R67" s="20" t="n">
        <v>14.92635827</v>
      </c>
    </row>
    <row r="68" spans="1:18">
      <c r="A68" s="15" t="s">
        <v>465</v>
      </c>
      <c r="B68" s="17" t="n">
        <v>12083</v>
      </c>
      <c r="C68" s="18">
        <f>(0.0/B68*100)</f>
        <v/>
      </c>
      <c r="D68" s="19" t="n">
        <v>12083</v>
      </c>
      <c r="E68" s="18" t="n">
        <v>419.66333079</v>
      </c>
      <c r="F68" s="20" t="n">
        <v>1.03029717</v>
      </c>
      <c r="G68" s="18" t="n">
        <v>403.75593847</v>
      </c>
      <c r="H68" s="20" t="n">
        <v>2.18852738</v>
      </c>
      <c r="I68" s="18" t="s">
        <v>404</v>
      </c>
      <c r="J68" s="20" t="s">
        <v>404</v>
      </c>
      <c r="K68" s="18" t="s">
        <v>404</v>
      </c>
      <c r="L68" s="20" t="s">
        <v>404</v>
      </c>
      <c r="M68" s="18" t="s">
        <v>404</v>
      </c>
      <c r="N68" s="20" t="s">
        <v>404</v>
      </c>
      <c r="O68" s="18" t="s">
        <v>404</v>
      </c>
      <c r="P68" s="20" t="s">
        <v>404</v>
      </c>
      <c r="Q68" s="18" t="n">
        <v>432.97475513</v>
      </c>
      <c r="R68" s="20" t="n">
        <v>8.071248450000001</v>
      </c>
    </row>
    <row r="69" spans="1:18">
      <c r="A69" s="15" t="s">
        <v>466</v>
      </c>
      <c r="B69" s="17" t="n">
        <v>4876</v>
      </c>
      <c r="C69" s="18">
        <f>(0.0/B69*100)</f>
        <v/>
      </c>
      <c r="D69" s="19" t="n">
        <v>4876</v>
      </c>
      <c r="E69" s="18" t="n">
        <v>442.73659578</v>
      </c>
      <c r="F69" s="20" t="n">
        <v>4.28313996</v>
      </c>
      <c r="G69" s="18" t="n">
        <v>413.22696713</v>
      </c>
      <c r="H69" s="20" t="n">
        <v>5.28650865</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487.63215589</v>
      </c>
      <c r="F70" s="20" t="n">
        <v>3.50625518</v>
      </c>
      <c r="G70" s="18" t="n">
        <v>486.12858431</v>
      </c>
      <c r="H70" s="20" t="n">
        <v>6.96185533</v>
      </c>
      <c r="I70" s="18" t="s">
        <v>404</v>
      </c>
      <c r="J70" s="20" t="s">
        <v>404</v>
      </c>
      <c r="K70" s="18" t="s">
        <v>404</v>
      </c>
      <c r="L70" s="20" t="s">
        <v>404</v>
      </c>
      <c r="M70" s="18" t="s">
        <v>404</v>
      </c>
      <c r="N70" s="20" t="s">
        <v>404</v>
      </c>
      <c r="O70" s="18" t="s">
        <v>404</v>
      </c>
      <c r="P70" s="20" t="s">
        <v>404</v>
      </c>
      <c r="Q70" s="18" t="n">
        <v>452.39386773</v>
      </c>
      <c r="R70" s="20" t="n">
        <v>10.38937438</v>
      </c>
    </row>
    <row r="71" spans="1:18">
      <c r="A71" s="15" t="s">
        <v>468</v>
      </c>
      <c r="B71" s="17" t="n">
        <v>6115</v>
      </c>
      <c r="C71" s="18">
        <f>(0.0/B71*100)</f>
        <v/>
      </c>
      <c r="D71" s="19" t="n">
        <v>6115</v>
      </c>
      <c r="E71" s="18" t="n">
        <v>590.17192255</v>
      </c>
      <c r="F71" s="20" t="n">
        <v>2.21050687</v>
      </c>
      <c r="G71" s="18" t="n">
        <v>531.18625667</v>
      </c>
      <c r="H71" s="20" t="n">
        <v>1.54758088</v>
      </c>
      <c r="I71" s="18" t="s">
        <v>404</v>
      </c>
      <c r="J71" s="20" t="s">
        <v>404</v>
      </c>
      <c r="K71" s="18" t="s">
        <v>404</v>
      </c>
      <c r="L71" s="20" t="s">
        <v>404</v>
      </c>
      <c r="M71" s="18" t="s">
        <v>404</v>
      </c>
      <c r="N71" s="20" t="s">
        <v>404</v>
      </c>
      <c r="O71" s="18" t="s">
        <v>404</v>
      </c>
      <c r="P71" s="20" t="s">
        <v>404</v>
      </c>
      <c r="Q71" s="18" t="n">
        <v>550.04192871</v>
      </c>
      <c r="R71" s="20" t="n">
        <v>6.28691531</v>
      </c>
    </row>
    <row r="72" spans="1:18">
      <c r="A72" s="15" t="s">
        <v>469</v>
      </c>
      <c r="B72" s="17" t="n">
        <v>7708</v>
      </c>
      <c r="C72" s="18">
        <f>(0.0/B72*100)</f>
        <v/>
      </c>
      <c r="D72" s="19" t="n">
        <v>7708</v>
      </c>
      <c r="E72" s="18" t="n">
        <v>544.7429363700001</v>
      </c>
      <c r="F72" s="20" t="n">
        <v>3.14166577</v>
      </c>
      <c r="G72" s="18" t="n">
        <v>484.5450549</v>
      </c>
      <c r="H72" s="20" t="n">
        <v>6.73270398</v>
      </c>
      <c r="I72" s="18" t="s">
        <v>404</v>
      </c>
      <c r="J72" s="20" t="s">
        <v>404</v>
      </c>
      <c r="K72" s="18" t="s">
        <v>404</v>
      </c>
      <c r="L72" s="20" t="s">
        <v>404</v>
      </c>
      <c r="M72" s="18" t="s">
        <v>404</v>
      </c>
      <c r="N72" s="20" t="s">
        <v>404</v>
      </c>
      <c r="O72" s="18" t="s">
        <v>404</v>
      </c>
      <c r="P72" s="20" t="s">
        <v>404</v>
      </c>
      <c r="Q72" s="18" t="n">
        <v>526.62157274</v>
      </c>
      <c r="R72" s="20" t="n">
        <v>17.53923953</v>
      </c>
    </row>
    <row r="73" spans="1:18">
      <c r="A73" s="15" t="s">
        <v>470</v>
      </c>
      <c r="B73" s="17" t="n">
        <v>8249</v>
      </c>
      <c r="C73" s="18">
        <f>(0.0/B73*100)</f>
        <v/>
      </c>
      <c r="D73" s="19" t="n">
        <v>8249</v>
      </c>
      <c r="E73" s="18" t="n">
        <v>425.52967048</v>
      </c>
      <c r="F73" s="20" t="n">
        <v>3.3697216</v>
      </c>
      <c r="G73" s="18" t="n">
        <v>389.2116766</v>
      </c>
      <c r="H73" s="20" t="n">
        <v>5.61994714</v>
      </c>
      <c r="I73" s="18" t="s">
        <v>404</v>
      </c>
      <c r="J73" s="20" t="s">
        <v>404</v>
      </c>
      <c r="K73" s="18" t="s">
        <v>404</v>
      </c>
      <c r="L73" s="20" t="s">
        <v>404</v>
      </c>
      <c r="M73" s="18" t="s">
        <v>404</v>
      </c>
      <c r="N73" s="20" t="s">
        <v>404</v>
      </c>
      <c r="O73" s="18" t="s">
        <v>404</v>
      </c>
      <c r="P73" s="20" t="s">
        <v>404</v>
      </c>
      <c r="Q73" s="18" t="n">
        <v>411.67426415</v>
      </c>
      <c r="R73" s="20" t="n">
        <v>15.93721815</v>
      </c>
    </row>
    <row r="74" spans="1:18">
      <c r="A74" s="15" t="s">
        <v>471</v>
      </c>
      <c r="B74" s="17" t="n">
        <v>4692</v>
      </c>
      <c r="C74" s="18">
        <f>(484.0/B74*100)</f>
        <v/>
      </c>
      <c r="D74" s="19" t="n">
        <v>4208</v>
      </c>
      <c r="E74" s="18" t="n">
        <v>452.08693512</v>
      </c>
      <c r="F74" s="20" t="n">
        <v>2.32855189</v>
      </c>
      <c r="G74" s="18" t="n">
        <v>407.98956466</v>
      </c>
      <c r="H74" s="20" t="n">
        <v>1.90633993</v>
      </c>
      <c r="I74" s="18" t="s">
        <v>404</v>
      </c>
      <c r="J74" s="20" t="s">
        <v>404</v>
      </c>
      <c r="K74" s="18" t="s">
        <v>404</v>
      </c>
      <c r="L74" s="20" t="s">
        <v>404</v>
      </c>
      <c r="M74" s="18" t="s">
        <v>404</v>
      </c>
      <c r="N74" s="20" t="s">
        <v>404</v>
      </c>
      <c r="O74" s="18" t="s">
        <v>404</v>
      </c>
      <c r="P74" s="20" t="s">
        <v>404</v>
      </c>
      <c r="Q74" s="18" t="n">
        <v>384.72322699</v>
      </c>
      <c r="R74" s="20" t="n">
        <v>4.29615441</v>
      </c>
    </row>
    <row r="75" spans="1:18">
      <c r="A75" s="15" t="s">
        <v>472</v>
      </c>
      <c r="B75" s="17" t="n">
        <v>5375</v>
      </c>
      <c r="C75" s="18">
        <f>(483.0/B75*100)</f>
        <v/>
      </c>
      <c r="D75" s="19" t="n">
        <v>4892</v>
      </c>
      <c r="E75" s="18" t="n">
        <v>385.46941253</v>
      </c>
      <c r="F75" s="20" t="n">
        <v>4.40575566</v>
      </c>
      <c r="G75" s="18" t="n">
        <v>388.36710484</v>
      </c>
      <c r="H75" s="20" t="n">
        <v>4.38897874</v>
      </c>
      <c r="I75" s="18" t="s">
        <v>404</v>
      </c>
      <c r="J75" s="20" t="s">
        <v>404</v>
      </c>
      <c r="K75" s="18" t="s">
        <v>404</v>
      </c>
      <c r="L75" s="20" t="s">
        <v>404</v>
      </c>
      <c r="M75" s="18" t="s">
        <v>404</v>
      </c>
      <c r="N75" s="20" t="s">
        <v>404</v>
      </c>
      <c r="O75" s="18" t="s">
        <v>404</v>
      </c>
      <c r="P75" s="20" t="s">
        <v>404</v>
      </c>
      <c r="Q75" s="18" t="n">
        <v>387.72084105</v>
      </c>
      <c r="R75" s="20" t="n">
        <v>11.74835304</v>
      </c>
    </row>
    <row r="76" spans="1:18">
      <c r="A76" s="15" t="s">
        <v>473</v>
      </c>
      <c r="B76" s="17" t="n">
        <v>14167</v>
      </c>
      <c r="C76" s="18">
        <f>(1400.0/B76*100)</f>
        <v/>
      </c>
      <c r="D76" s="19" t="n">
        <v>12767</v>
      </c>
      <c r="E76" s="18" t="n">
        <v>439.786019</v>
      </c>
      <c r="F76" s="20" t="n">
        <v>3.178175</v>
      </c>
      <c r="G76" s="18" t="n">
        <v>445.54838565</v>
      </c>
      <c r="H76" s="20" t="n">
        <v>7.69432112</v>
      </c>
      <c r="I76" s="18" t="s">
        <v>404</v>
      </c>
      <c r="J76" s="20" t="s">
        <v>404</v>
      </c>
      <c r="K76" s="18" t="s">
        <v>404</v>
      </c>
      <c r="L76" s="20" t="s">
        <v>404</v>
      </c>
      <c r="M76" s="18" t="s">
        <v>404</v>
      </c>
      <c r="N76" s="20" t="s">
        <v>404</v>
      </c>
      <c r="O76" s="18" t="s">
        <v>404</v>
      </c>
      <c r="P76" s="20" t="s">
        <v>404</v>
      </c>
      <c r="Q76" s="18" t="n">
        <v>402.52804166</v>
      </c>
      <c r="R76" s="20" t="n">
        <v>12.64002376</v>
      </c>
    </row>
    <row r="77" spans="1:18">
      <c r="A77" s="15" t="s">
        <v>474</v>
      </c>
      <c r="B77" s="17" t="n">
        <v>6062</v>
      </c>
      <c r="C77" s="18">
        <f>(0.0/B77*100)</f>
        <v/>
      </c>
      <c r="D77" s="19" t="n">
        <v>6062</v>
      </c>
      <c r="E77" s="18" t="n">
        <v>430.87707819</v>
      </c>
      <c r="F77" s="20" t="n">
        <v>5.82025897</v>
      </c>
      <c r="G77" s="18" t="n">
        <v>438.85483859</v>
      </c>
      <c r="H77" s="20" t="n">
        <v>3.50531003</v>
      </c>
      <c r="I77" s="18" t="s">
        <v>404</v>
      </c>
      <c r="J77" s="20" t="s">
        <v>404</v>
      </c>
      <c r="K77" s="18" t="s">
        <v>404</v>
      </c>
      <c r="L77" s="20" t="s">
        <v>404</v>
      </c>
      <c r="M77" s="18" t="s">
        <v>404</v>
      </c>
      <c r="N77" s="20" t="s">
        <v>404</v>
      </c>
      <c r="O77" s="18" t="s">
        <v>404</v>
      </c>
      <c r="P77" s="20" t="s">
        <v>404</v>
      </c>
      <c r="Q77" s="18" t="n">
        <v>424.43091802</v>
      </c>
      <c r="R77" s="20" t="n">
        <v>15.34990859</v>
      </c>
    </row>
    <row r="78" spans="1:18">
      <c r="A78" s="15" t="s">
        <v>475</v>
      </c>
      <c r="B78" s="17" t="n">
        <v>5826</v>
      </c>
      <c r="C78" s="18">
        <f>(0.0/B78*100)</f>
        <v/>
      </c>
      <c r="D78" s="19" t="n">
        <v>5826</v>
      </c>
      <c r="E78" s="18" t="n">
        <v>539.75155992</v>
      </c>
      <c r="F78" s="20" t="n">
        <v>5.57857394</v>
      </c>
      <c r="G78" s="18" t="n">
        <v>511.13086841</v>
      </c>
      <c r="H78" s="20" t="n">
        <v>5.28279165</v>
      </c>
      <c r="I78" s="18" t="s">
        <v>404</v>
      </c>
      <c r="J78" s="20" t="s">
        <v>404</v>
      </c>
      <c r="K78" s="18" t="s">
        <v>404</v>
      </c>
      <c r="L78" s="20" t="s">
        <v>404</v>
      </c>
      <c r="M78" s="18" t="s">
        <v>404</v>
      </c>
      <c r="N78" s="20" t="s">
        <v>404</v>
      </c>
      <c r="O78" s="18" t="s">
        <v>404</v>
      </c>
      <c r="P78" s="20" t="s">
        <v>404</v>
      </c>
      <c r="Q78" s="18" t="n">
        <v>548.6430656</v>
      </c>
      <c r="R78" s="20" t="n">
        <v>11.21165777</v>
      </c>
    </row>
    <row customHeight="1" ht="25" r="79" spans="1:18">
      <c r="A79" s="15" t="s">
        <v>476</v>
      </c>
      <c r="B79" s="17" t="n">
        <v>1657</v>
      </c>
      <c r="C79" s="18">
        <f>(21.0/B79*100)</f>
        <v/>
      </c>
      <c r="D79" s="19" t="n">
        <v>1636</v>
      </c>
      <c r="E79" s="18" t="n">
        <v>476.74182333</v>
      </c>
      <c r="F79" s="20" t="n">
        <v>10.08166153</v>
      </c>
      <c r="G79" s="18" t="n">
        <v>469.2491872</v>
      </c>
      <c r="H79" s="20" t="n">
        <v>8.66097907</v>
      </c>
      <c r="I79" s="18" t="s">
        <v>404</v>
      </c>
      <c r="J79" s="20" t="s">
        <v>404</v>
      </c>
      <c r="K79" s="18" t="s">
        <v>404</v>
      </c>
      <c r="L79" s="20" t="s">
        <v>404</v>
      </c>
      <c r="M79" s="18" t="s">
        <v>404</v>
      </c>
      <c r="N79" s="20" t="s">
        <v>404</v>
      </c>
      <c r="O79" s="18" t="s">
        <v>404</v>
      </c>
      <c r="P79" s="20" t="s">
        <v>404</v>
      </c>
      <c r="Q79" s="18" t="n">
        <v>532.87723018</v>
      </c>
      <c r="R79" s="20" t="n">
        <v>28.86090451</v>
      </c>
    </row>
    <row r="80" spans="1:18">
      <c r="A80" s="15" t="s">
        <v>477</v>
      </c>
      <c r="B80" s="17" t="n">
        <v>7841</v>
      </c>
      <c r="C80" s="18">
        <f>(0.0/B80*100)</f>
        <v/>
      </c>
      <c r="D80" s="19" t="n">
        <v>7841</v>
      </c>
      <c r="E80" s="18" t="n">
        <v>460.85578282</v>
      </c>
      <c r="F80" s="20" t="n">
        <v>4.32032584</v>
      </c>
      <c r="G80" s="18" t="n">
        <v>441.76853266</v>
      </c>
      <c r="H80" s="20" t="n">
        <v>6.82816611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443.88130787</v>
      </c>
      <c r="F81" s="20" t="n">
        <v>3.05719098</v>
      </c>
      <c r="G81" s="18" t="n">
        <v>428.40341162</v>
      </c>
      <c r="H81" s="20" t="n">
        <v>12.20215997</v>
      </c>
      <c r="I81" s="18" t="s">
        <v>404</v>
      </c>
      <c r="J81" s="20" t="s">
        <v>404</v>
      </c>
      <c r="K81" s="18" t="s">
        <v>404</v>
      </c>
      <c r="L81" s="20" t="s">
        <v>404</v>
      </c>
      <c r="M81" s="18" t="s">
        <v>404</v>
      </c>
      <c r="N81" s="20" t="s">
        <v>404</v>
      </c>
      <c r="O81" s="18" t="s">
        <v>404</v>
      </c>
      <c r="P81" s="20" t="s">
        <v>404</v>
      </c>
      <c r="Q81" s="18" t="n">
        <v>406.24426278</v>
      </c>
      <c r="R81" s="20" t="n">
        <v>8.721204849999999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513.0213997</v>
      </c>
      <c r="F7" s="20" t="n">
        <v>1.95785951</v>
      </c>
      <c r="G7" s="18" t="n">
        <v>488.04781968</v>
      </c>
      <c r="H7" s="20" t="n">
        <v>6.96141573</v>
      </c>
      <c r="I7" s="18" t="s">
        <v>404</v>
      </c>
      <c r="J7" s="20" t="s">
        <v>404</v>
      </c>
      <c r="K7" s="18" t="s">
        <v>404</v>
      </c>
      <c r="L7" s="20" t="s">
        <v>404</v>
      </c>
      <c r="M7" s="18" t="s">
        <v>404</v>
      </c>
      <c r="N7" s="20" t="s">
        <v>404</v>
      </c>
      <c r="O7" s="18" t="s">
        <v>404</v>
      </c>
      <c r="P7" s="20" t="s">
        <v>404</v>
      </c>
      <c r="Q7" s="18" t="n">
        <v>492.86566544</v>
      </c>
      <c r="R7" s="20" t="n">
        <v>9.7362968</v>
      </c>
    </row>
    <row r="8" spans="1:18">
      <c r="A8" s="15" t="s">
        <v>405</v>
      </c>
      <c r="B8" s="17" t="n">
        <v>7007</v>
      </c>
      <c r="C8" s="18">
        <f>(0.0/B8*100)</f>
        <v/>
      </c>
      <c r="D8" s="19" t="n">
        <v>7007</v>
      </c>
      <c r="E8" s="18" t="n">
        <v>540.90348636</v>
      </c>
      <c r="F8" s="20" t="n">
        <v>6.2704287</v>
      </c>
      <c r="G8" s="18" t="n">
        <v>475.7484369</v>
      </c>
      <c r="H8" s="20" t="n">
        <v>3.93871642</v>
      </c>
      <c r="I8" s="18" t="s">
        <v>404</v>
      </c>
      <c r="J8" s="20" t="s">
        <v>404</v>
      </c>
      <c r="K8" s="18" t="s">
        <v>404</v>
      </c>
      <c r="L8" s="20" t="s">
        <v>404</v>
      </c>
      <c r="M8" s="18" t="s">
        <v>404</v>
      </c>
      <c r="N8" s="20" t="s">
        <v>404</v>
      </c>
      <c r="O8" s="18" t="s">
        <v>404</v>
      </c>
      <c r="P8" s="20" t="s">
        <v>404</v>
      </c>
      <c r="Q8" s="18" t="n">
        <v>479.40046111</v>
      </c>
      <c r="R8" s="20" t="n">
        <v>15.70088845</v>
      </c>
    </row>
    <row r="9" spans="1:18">
      <c r="A9" s="15" t="s">
        <v>406</v>
      </c>
      <c r="B9" s="17" t="n">
        <v>9651</v>
      </c>
      <c r="C9" s="18">
        <f>(200.0/B9*100)</f>
        <v/>
      </c>
      <c r="D9" s="19" t="n">
        <v>9451</v>
      </c>
      <c r="E9" s="18" t="n">
        <v>523.73508625</v>
      </c>
      <c r="F9" s="20" t="n">
        <v>3.38104977</v>
      </c>
      <c r="G9" s="18" t="n">
        <v>465.35809532</v>
      </c>
      <c r="H9" s="20" t="n">
        <v>6.10124879</v>
      </c>
      <c r="I9" s="18" t="s">
        <v>404</v>
      </c>
      <c r="J9" s="20" t="s">
        <v>404</v>
      </c>
      <c r="K9" s="18" t="s">
        <v>404</v>
      </c>
      <c r="L9" s="20" t="s">
        <v>404</v>
      </c>
      <c r="M9" s="18" t="s">
        <v>404</v>
      </c>
      <c r="N9" s="20" t="s">
        <v>404</v>
      </c>
      <c r="O9" s="18" t="s">
        <v>404</v>
      </c>
      <c r="P9" s="20" t="s">
        <v>404</v>
      </c>
      <c r="Q9" s="18" t="n">
        <v>449.00932787</v>
      </c>
      <c r="R9" s="20" t="n">
        <v>13.9039489</v>
      </c>
    </row>
    <row r="10" spans="1:18">
      <c r="A10" s="15" t="s">
        <v>407</v>
      </c>
      <c r="B10" s="17" t="n">
        <v>20058</v>
      </c>
      <c r="C10" s="18">
        <f>(2798.0/B10*100)</f>
        <v/>
      </c>
      <c r="D10" s="19" t="n">
        <v>17260</v>
      </c>
      <c r="E10" s="18" t="n">
        <v>532.17462082</v>
      </c>
      <c r="F10" s="20" t="n">
        <v>2.62674822</v>
      </c>
      <c r="G10" s="18" t="n">
        <v>520.22122973</v>
      </c>
      <c r="H10" s="20" t="n">
        <v>3.94723363</v>
      </c>
      <c r="I10" s="18" t="s">
        <v>404</v>
      </c>
      <c r="J10" s="20" t="s">
        <v>404</v>
      </c>
      <c r="K10" s="18" t="s">
        <v>404</v>
      </c>
      <c r="L10" s="20" t="s">
        <v>404</v>
      </c>
      <c r="M10" s="18" t="s">
        <v>404</v>
      </c>
      <c r="N10" s="20" t="s">
        <v>404</v>
      </c>
      <c r="O10" s="18" t="s">
        <v>404</v>
      </c>
      <c r="P10" s="20" t="s">
        <v>404</v>
      </c>
      <c r="Q10" s="18" t="n">
        <v>517.10171731</v>
      </c>
      <c r="R10" s="20" t="n">
        <v>10.1886735</v>
      </c>
    </row>
    <row r="11" spans="1:18">
      <c r="A11" s="15" t="s">
        <v>408</v>
      </c>
      <c r="B11" s="17" t="n">
        <v>7053</v>
      </c>
      <c r="C11" s="18">
        <f>(137.0/B11*100)</f>
        <v/>
      </c>
      <c r="D11" s="19" t="n">
        <v>6916</v>
      </c>
      <c r="E11" s="18" t="n">
        <v>459.95380909</v>
      </c>
      <c r="F11" s="20" t="n">
        <v>4.1339174</v>
      </c>
      <c r="G11" s="18" t="n">
        <v>427.61964542</v>
      </c>
      <c r="H11" s="20" t="n">
        <v>6.74385049</v>
      </c>
      <c r="I11" s="18" t="s">
        <v>404</v>
      </c>
      <c r="J11" s="20" t="s">
        <v>404</v>
      </c>
      <c r="K11" s="18" t="s">
        <v>404</v>
      </c>
      <c r="L11" s="20" t="s">
        <v>404</v>
      </c>
      <c r="M11" s="18" t="s">
        <v>404</v>
      </c>
      <c r="N11" s="20" t="s">
        <v>404</v>
      </c>
      <c r="O11" s="18" t="s">
        <v>404</v>
      </c>
      <c r="P11" s="20" t="s">
        <v>404</v>
      </c>
      <c r="Q11" s="18" t="n">
        <v>437.81840355</v>
      </c>
      <c r="R11" s="20" t="n">
        <v>14.57946107</v>
      </c>
    </row>
    <row r="12" spans="1:18">
      <c r="A12" s="15" t="s">
        <v>409</v>
      </c>
      <c r="B12" s="17" t="n">
        <v>6894</v>
      </c>
      <c r="C12" s="18">
        <f>(106.0/B12*100)</f>
        <v/>
      </c>
      <c r="D12" s="19" t="n">
        <v>6788</v>
      </c>
      <c r="E12" s="18" t="n">
        <v>500.56669971</v>
      </c>
      <c r="F12" s="20" t="n">
        <v>2.64771018</v>
      </c>
      <c r="G12" s="18" t="n">
        <v>457.59676116</v>
      </c>
      <c r="H12" s="20" t="n">
        <v>8.6864978</v>
      </c>
      <c r="I12" s="18" t="s">
        <v>404</v>
      </c>
      <c r="J12" s="20" t="s">
        <v>404</v>
      </c>
      <c r="K12" s="18" t="s">
        <v>404</v>
      </c>
      <c r="L12" s="20" t="s">
        <v>404</v>
      </c>
      <c r="M12" s="18" t="s">
        <v>404</v>
      </c>
      <c r="N12" s="20" t="s">
        <v>404</v>
      </c>
      <c r="O12" s="18" t="s">
        <v>404</v>
      </c>
      <c r="P12" s="20" t="s">
        <v>404</v>
      </c>
      <c r="Q12" s="18" t="n">
        <v>447.69899423</v>
      </c>
      <c r="R12" s="20" t="n">
        <v>23.54708799</v>
      </c>
    </row>
    <row r="13" spans="1:18">
      <c r="A13" s="15" t="s">
        <v>410</v>
      </c>
      <c r="B13" s="17" t="n">
        <v>7161</v>
      </c>
      <c r="C13" s="18">
        <f>(1175.0/B13*100)</f>
        <v/>
      </c>
      <c r="D13" s="19" t="n">
        <v>5986</v>
      </c>
      <c r="E13" s="18" t="n">
        <v>504.58685793</v>
      </c>
      <c r="F13" s="20" t="n">
        <v>3.07278529</v>
      </c>
      <c r="G13" s="18" t="n">
        <v>499.71898836</v>
      </c>
      <c r="H13" s="20" t="n">
        <v>3.83189352</v>
      </c>
      <c r="I13" s="18" t="s">
        <v>404</v>
      </c>
      <c r="J13" s="20" t="s">
        <v>404</v>
      </c>
      <c r="K13" s="18" t="s">
        <v>404</v>
      </c>
      <c r="L13" s="20" t="s">
        <v>404</v>
      </c>
      <c r="M13" s="18" t="s">
        <v>404</v>
      </c>
      <c r="N13" s="20" t="s">
        <v>404</v>
      </c>
      <c r="O13" s="18" t="s">
        <v>404</v>
      </c>
      <c r="P13" s="20" t="s">
        <v>404</v>
      </c>
      <c r="Q13" s="18" t="n">
        <v>507.23598667</v>
      </c>
      <c r="R13" s="20" t="n">
        <v>7.20437715</v>
      </c>
    </row>
    <row r="14" spans="1:18">
      <c r="A14" s="15" t="s">
        <v>411</v>
      </c>
      <c r="B14" s="17" t="n">
        <v>5587</v>
      </c>
      <c r="C14" s="18">
        <f>(0.0/B14*100)</f>
        <v/>
      </c>
      <c r="D14" s="19" t="n">
        <v>5587</v>
      </c>
      <c r="E14" s="18" t="n">
        <v>537.12034069</v>
      </c>
      <c r="F14" s="20" t="n">
        <v>2.17840996</v>
      </c>
      <c r="G14" s="18" t="n">
        <v>491.87683601</v>
      </c>
      <c r="H14" s="20" t="n">
        <v>9.428728720000001</v>
      </c>
      <c r="I14" s="18" t="s">
        <v>404</v>
      </c>
      <c r="J14" s="20" t="s">
        <v>404</v>
      </c>
      <c r="K14" s="18" t="s">
        <v>404</v>
      </c>
      <c r="L14" s="20" t="s">
        <v>404</v>
      </c>
      <c r="M14" s="18" t="s">
        <v>404</v>
      </c>
      <c r="N14" s="20" t="s">
        <v>404</v>
      </c>
      <c r="O14" s="18" t="s">
        <v>404</v>
      </c>
      <c r="P14" s="20" t="s">
        <v>404</v>
      </c>
      <c r="Q14" s="18" t="n">
        <v>512.28353181</v>
      </c>
      <c r="R14" s="20" t="n">
        <v>13.14871808</v>
      </c>
    </row>
    <row r="15" spans="1:18">
      <c r="A15" s="15" t="s">
        <v>412</v>
      </c>
      <c r="B15" s="17" t="n">
        <v>5882</v>
      </c>
      <c r="C15" s="18">
        <f>(0.0/B15*100)</f>
        <v/>
      </c>
      <c r="D15" s="19" t="n">
        <v>5882</v>
      </c>
      <c r="E15" s="18" t="n">
        <v>533.55914805</v>
      </c>
      <c r="F15" s="20" t="n">
        <v>2.45444834</v>
      </c>
      <c r="G15" s="18" t="n">
        <v>510.02664866</v>
      </c>
      <c r="H15" s="20" t="n">
        <v>7.11544525</v>
      </c>
      <c r="I15" s="18" t="s">
        <v>404</v>
      </c>
      <c r="J15" s="20" t="s">
        <v>404</v>
      </c>
      <c r="K15" s="18" t="s">
        <v>404</v>
      </c>
      <c r="L15" s="20" t="s">
        <v>404</v>
      </c>
      <c r="M15" s="18" t="s">
        <v>404</v>
      </c>
      <c r="N15" s="20" t="s">
        <v>404</v>
      </c>
      <c r="O15" s="18" t="s">
        <v>404</v>
      </c>
      <c r="P15" s="20" t="s">
        <v>404</v>
      </c>
      <c r="Q15" s="18" t="n">
        <v>544.73985392</v>
      </c>
      <c r="R15" s="20" t="n">
        <v>21.01117709</v>
      </c>
    </row>
    <row r="16" spans="1:18">
      <c r="A16" s="15" t="s">
        <v>413</v>
      </c>
      <c r="B16" s="17" t="n">
        <v>6108</v>
      </c>
      <c r="C16" s="18">
        <f>(339.0/B16*100)</f>
        <v/>
      </c>
      <c r="D16" s="19" t="n">
        <v>5769</v>
      </c>
      <c r="E16" s="18" t="n">
        <v>514.54450299</v>
      </c>
      <c r="F16" s="20" t="n">
        <v>4.21037972</v>
      </c>
      <c r="G16" s="18" t="n">
        <v>468.33585749</v>
      </c>
      <c r="H16" s="20" t="n">
        <v>7.55563198</v>
      </c>
      <c r="I16" s="18" t="s">
        <v>404</v>
      </c>
      <c r="J16" s="20" t="s">
        <v>404</v>
      </c>
      <c r="K16" s="18" t="s">
        <v>404</v>
      </c>
      <c r="L16" s="20" t="s">
        <v>404</v>
      </c>
      <c r="M16" s="18" t="s">
        <v>404</v>
      </c>
      <c r="N16" s="20" t="s">
        <v>404</v>
      </c>
      <c r="O16" s="18" t="s">
        <v>404</v>
      </c>
      <c r="P16" s="20" t="s">
        <v>404</v>
      </c>
      <c r="Q16" s="18" t="n">
        <v>474.64016485</v>
      </c>
      <c r="R16" s="20" t="n">
        <v>16.08147373</v>
      </c>
    </row>
    <row r="17" spans="1:18">
      <c r="A17" s="15" t="s">
        <v>414</v>
      </c>
      <c r="B17" s="17" t="n">
        <v>6504</v>
      </c>
      <c r="C17" s="18">
        <f>(1325.0/B17*100)</f>
        <v/>
      </c>
      <c r="D17" s="19" t="n">
        <v>5179</v>
      </c>
      <c r="E17" s="18" t="n">
        <v>539.98140306</v>
      </c>
      <c r="F17" s="20" t="n">
        <v>5.70754532</v>
      </c>
      <c r="G17" s="18" t="n">
        <v>465.29992246</v>
      </c>
      <c r="H17" s="20" t="n">
        <v>5.36573867</v>
      </c>
      <c r="I17" s="18" t="s">
        <v>404</v>
      </c>
      <c r="J17" s="20" t="s">
        <v>404</v>
      </c>
      <c r="K17" s="18" t="s">
        <v>404</v>
      </c>
      <c r="L17" s="20" t="s">
        <v>404</v>
      </c>
      <c r="M17" s="18" t="s">
        <v>404</v>
      </c>
      <c r="N17" s="20" t="s">
        <v>404</v>
      </c>
      <c r="O17" s="18" t="s">
        <v>404</v>
      </c>
      <c r="P17" s="20" t="s">
        <v>404</v>
      </c>
      <c r="Q17" s="18" t="n">
        <v>518.72809456</v>
      </c>
      <c r="R17" s="20" t="n">
        <v>13.66617911</v>
      </c>
    </row>
    <row r="18" spans="1:18">
      <c r="A18" s="15" t="s">
        <v>415</v>
      </c>
      <c r="B18" s="17" t="n">
        <v>5532</v>
      </c>
      <c r="C18" s="18">
        <f>(0.0/B18*100)</f>
        <v/>
      </c>
      <c r="D18" s="19" t="n">
        <v>5532</v>
      </c>
      <c r="E18" s="18" t="n">
        <v>477.44181187</v>
      </c>
      <c r="F18" s="20" t="n">
        <v>3.82905982</v>
      </c>
      <c r="G18" s="18" t="n">
        <v>415.32292199</v>
      </c>
      <c r="H18" s="20" t="n">
        <v>8.345588599999999</v>
      </c>
      <c r="I18" s="18" t="s">
        <v>404</v>
      </c>
      <c r="J18" s="20" t="s">
        <v>404</v>
      </c>
      <c r="K18" s="18" t="s">
        <v>404</v>
      </c>
      <c r="L18" s="20" t="s">
        <v>404</v>
      </c>
      <c r="M18" s="18" t="s">
        <v>404</v>
      </c>
      <c r="N18" s="20" t="s">
        <v>404</v>
      </c>
      <c r="O18" s="18" t="s">
        <v>404</v>
      </c>
      <c r="P18" s="20" t="s">
        <v>404</v>
      </c>
      <c r="Q18" s="18" t="n">
        <v>411.42571963</v>
      </c>
      <c r="R18" s="20" t="n">
        <v>18.40557445</v>
      </c>
    </row>
    <row r="19" spans="1:18">
      <c r="A19" s="15" t="s">
        <v>416</v>
      </c>
      <c r="B19" s="17" t="n">
        <v>5658</v>
      </c>
      <c r="C19" s="18">
        <f>(327.0/B19*100)</f>
        <v/>
      </c>
      <c r="D19" s="19" t="n">
        <v>5331</v>
      </c>
      <c r="E19" s="18" t="n">
        <v>482.77946313</v>
      </c>
      <c r="F19" s="20" t="n">
        <v>3.26912492</v>
      </c>
      <c r="G19" s="18" t="n">
        <v>419.25612853</v>
      </c>
      <c r="H19" s="20" t="n">
        <v>18.23954632</v>
      </c>
      <c r="I19" s="18" t="s">
        <v>404</v>
      </c>
      <c r="J19" s="20" t="s">
        <v>404</v>
      </c>
      <c r="K19" s="18" t="s">
        <v>404</v>
      </c>
      <c r="L19" s="20" t="s">
        <v>404</v>
      </c>
      <c r="M19" s="18" t="s">
        <v>404</v>
      </c>
      <c r="N19" s="20" t="s">
        <v>404</v>
      </c>
      <c r="O19" s="18" t="s">
        <v>404</v>
      </c>
      <c r="P19" s="20" t="s">
        <v>404</v>
      </c>
      <c r="Q19" s="18" t="n">
        <v>409.72091198</v>
      </c>
      <c r="R19" s="20" t="n">
        <v>42.26729792</v>
      </c>
    </row>
    <row r="20" spans="1:18">
      <c r="A20" s="15" t="s">
        <v>417</v>
      </c>
      <c r="B20" s="17" t="n">
        <v>3371</v>
      </c>
      <c r="C20" s="18">
        <f>(24.0/B20*100)</f>
        <v/>
      </c>
      <c r="D20" s="19" t="n">
        <v>3347</v>
      </c>
      <c r="E20" s="18" t="n">
        <v>477.19728053</v>
      </c>
      <c r="F20" s="20" t="n">
        <v>3.69551415</v>
      </c>
      <c r="G20" s="18" t="n">
        <v>471.37812426</v>
      </c>
      <c r="H20" s="20" t="n">
        <v>2.02503443</v>
      </c>
      <c r="I20" s="18" t="s">
        <v>404</v>
      </c>
      <c r="J20" s="20" t="s">
        <v>404</v>
      </c>
      <c r="K20" s="18" t="s">
        <v>404</v>
      </c>
      <c r="L20" s="20" t="s">
        <v>404</v>
      </c>
      <c r="M20" s="18" t="s">
        <v>404</v>
      </c>
      <c r="N20" s="20" t="s">
        <v>404</v>
      </c>
      <c r="O20" s="18" t="s">
        <v>404</v>
      </c>
      <c r="P20" s="20" t="s">
        <v>404</v>
      </c>
      <c r="Q20" s="18" t="n">
        <v>474.86267602</v>
      </c>
      <c r="R20" s="20" t="n">
        <v>6.65469932</v>
      </c>
    </row>
    <row r="21" spans="1:18">
      <c r="A21" s="15" t="s">
        <v>418</v>
      </c>
      <c r="B21" s="17" t="n">
        <v>5741</v>
      </c>
      <c r="C21" s="18">
        <f>(0.0/B21*100)</f>
        <v/>
      </c>
      <c r="D21" s="19" t="n">
        <v>5741</v>
      </c>
      <c r="E21" s="18" t="n">
        <v>506.89620859</v>
      </c>
      <c r="F21" s="20" t="n">
        <v>3.62463783</v>
      </c>
      <c r="G21" s="18" t="n">
        <v>498.48724998</v>
      </c>
      <c r="H21" s="20" t="n">
        <v>4.24734692</v>
      </c>
      <c r="I21" s="18" t="s">
        <v>404</v>
      </c>
      <c r="J21" s="20" t="s">
        <v>404</v>
      </c>
      <c r="K21" s="18" t="s">
        <v>404</v>
      </c>
      <c r="L21" s="20" t="s">
        <v>404</v>
      </c>
      <c r="M21" s="18" t="s">
        <v>404</v>
      </c>
      <c r="N21" s="20" t="s">
        <v>404</v>
      </c>
      <c r="O21" s="18" t="s">
        <v>404</v>
      </c>
      <c r="P21" s="20" t="s">
        <v>404</v>
      </c>
      <c r="Q21" s="18" t="n">
        <v>490.99794807</v>
      </c>
      <c r="R21" s="20" t="n">
        <v>6.54435264</v>
      </c>
    </row>
    <row r="22" spans="1:18">
      <c r="A22" s="15" t="s">
        <v>419</v>
      </c>
      <c r="B22" s="17" t="n">
        <v>6598</v>
      </c>
      <c r="C22" s="18">
        <f>(0.0/B22*100)</f>
        <v/>
      </c>
      <c r="D22" s="19" t="n">
        <v>6598</v>
      </c>
      <c r="E22" s="18" t="n">
        <v>472.44364028</v>
      </c>
      <c r="F22" s="20" t="n">
        <v>5.84066776</v>
      </c>
      <c r="G22" s="18" t="n">
        <v>459.52065088</v>
      </c>
      <c r="H22" s="20" t="n">
        <v>6.59345286</v>
      </c>
      <c r="I22" s="18" t="s">
        <v>404</v>
      </c>
      <c r="J22" s="20" t="s">
        <v>404</v>
      </c>
      <c r="K22" s="18" t="s">
        <v>404</v>
      </c>
      <c r="L22" s="20" t="s">
        <v>404</v>
      </c>
      <c r="M22" s="18" t="s">
        <v>404</v>
      </c>
      <c r="N22" s="20" t="s">
        <v>404</v>
      </c>
      <c r="O22" s="18" t="s">
        <v>404</v>
      </c>
      <c r="P22" s="20" t="s">
        <v>404</v>
      </c>
      <c r="Q22" s="18" t="n">
        <v>456.95368763</v>
      </c>
      <c r="R22" s="20" t="n">
        <v>30.58346758</v>
      </c>
    </row>
    <row r="23" spans="1:18">
      <c r="A23" s="15" t="s">
        <v>420</v>
      </c>
      <c r="B23" s="17" t="n">
        <v>11583</v>
      </c>
      <c r="C23" s="18">
        <f>(3069.0/B23*100)</f>
        <v/>
      </c>
      <c r="D23" s="19" t="n">
        <v>8514</v>
      </c>
      <c r="E23" s="18" t="n">
        <v>502.09057488</v>
      </c>
      <c r="F23" s="20" t="n">
        <v>4.77885474</v>
      </c>
      <c r="G23" s="18" t="n">
        <v>453.34399924</v>
      </c>
      <c r="H23" s="20" t="n">
        <v>7.06980939</v>
      </c>
      <c r="I23" s="18" t="s">
        <v>404</v>
      </c>
      <c r="J23" s="20" t="s">
        <v>404</v>
      </c>
      <c r="K23" s="18" t="s">
        <v>404</v>
      </c>
      <c r="L23" s="20" t="s">
        <v>404</v>
      </c>
      <c r="M23" s="18" t="s">
        <v>404</v>
      </c>
      <c r="N23" s="20" t="s">
        <v>404</v>
      </c>
      <c r="O23" s="18" t="s">
        <v>404</v>
      </c>
      <c r="P23" s="20" t="s">
        <v>404</v>
      </c>
      <c r="Q23" s="18" t="n">
        <v>470.44923211</v>
      </c>
      <c r="R23" s="20" t="n">
        <v>23.48347413</v>
      </c>
    </row>
    <row r="24" spans="1:18">
      <c r="A24" s="15" t="s">
        <v>421</v>
      </c>
      <c r="B24" s="17" t="n">
        <v>6647</v>
      </c>
      <c r="C24" s="18">
        <f>(0.0/B24*100)</f>
        <v/>
      </c>
      <c r="D24" s="19" t="n">
        <v>6647</v>
      </c>
      <c r="E24" s="18" t="n">
        <v>575.68535993</v>
      </c>
      <c r="F24" s="20" t="n">
        <v>9.864074629999999</v>
      </c>
      <c r="G24" s="18" t="n">
        <v>526.87423967</v>
      </c>
      <c r="H24" s="20" t="n">
        <v>3.38844757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523.81364767</v>
      </c>
      <c r="F25" s="20" t="n">
        <v>3.55982788</v>
      </c>
      <c r="G25" s="18" t="n">
        <v>469.19409481</v>
      </c>
      <c r="H25" s="20" t="n">
        <v>11.53951841</v>
      </c>
      <c r="I25" s="18" t="s">
        <v>404</v>
      </c>
      <c r="J25" s="20" t="s">
        <v>404</v>
      </c>
      <c r="K25" s="18" t="s">
        <v>404</v>
      </c>
      <c r="L25" s="20" t="s">
        <v>404</v>
      </c>
      <c r="M25" s="18" t="s">
        <v>404</v>
      </c>
      <c r="N25" s="20" t="s">
        <v>404</v>
      </c>
      <c r="O25" s="18" t="s">
        <v>404</v>
      </c>
      <c r="P25" s="20" t="s">
        <v>404</v>
      </c>
      <c r="Q25" s="18" t="n">
        <v>493.1438381</v>
      </c>
      <c r="R25" s="20" t="n">
        <v>3.82187208</v>
      </c>
    </row>
    <row r="26" spans="1:18">
      <c r="A26" s="15" t="s">
        <v>423</v>
      </c>
      <c r="B26" s="17" t="n">
        <v>4869</v>
      </c>
      <c r="C26" s="18">
        <f>(11.0/B26*100)</f>
        <v/>
      </c>
      <c r="D26" s="19" t="n">
        <v>4858</v>
      </c>
      <c r="E26" s="18" t="n">
        <v>492.08612217</v>
      </c>
      <c r="F26" s="20" t="n">
        <v>1.93215161</v>
      </c>
      <c r="G26" s="18" t="n">
        <v>484.36205605</v>
      </c>
      <c r="H26" s="20" t="n">
        <v>7.28027271</v>
      </c>
      <c r="I26" s="18" t="s">
        <v>404</v>
      </c>
      <c r="J26" s="20" t="s">
        <v>404</v>
      </c>
      <c r="K26" s="18" t="s">
        <v>404</v>
      </c>
      <c r="L26" s="20" t="s">
        <v>404</v>
      </c>
      <c r="M26" s="18" t="s">
        <v>404</v>
      </c>
      <c r="N26" s="20" t="s">
        <v>404</v>
      </c>
      <c r="O26" s="18" t="s">
        <v>404</v>
      </c>
      <c r="P26" s="20" t="s">
        <v>404</v>
      </c>
      <c r="Q26" s="18" t="n">
        <v>470.64484135</v>
      </c>
      <c r="R26" s="20" t="n">
        <v>10.90646971</v>
      </c>
    </row>
    <row r="27" spans="1:18">
      <c r="A27" s="15" t="s">
        <v>424</v>
      </c>
      <c r="B27" s="17" t="n">
        <v>5299</v>
      </c>
      <c r="C27" s="18">
        <f>(0.0/B27*100)</f>
        <v/>
      </c>
      <c r="D27" s="19" t="n">
        <v>5299</v>
      </c>
      <c r="E27" s="18" t="n">
        <v>493.62054056</v>
      </c>
      <c r="F27" s="20" t="n">
        <v>1.16333942</v>
      </c>
      <c r="G27" s="18" t="n">
        <v>431.37679694</v>
      </c>
      <c r="H27" s="20" t="n">
        <v>2.62167383</v>
      </c>
      <c r="I27" s="18" t="s">
        <v>404</v>
      </c>
      <c r="J27" s="20" t="s">
        <v>404</v>
      </c>
      <c r="K27" s="18" t="s">
        <v>404</v>
      </c>
      <c r="L27" s="20" t="s">
        <v>404</v>
      </c>
      <c r="M27" s="18" t="s">
        <v>404</v>
      </c>
      <c r="N27" s="20" t="s">
        <v>404</v>
      </c>
      <c r="O27" s="18" t="s">
        <v>404</v>
      </c>
      <c r="P27" s="20" t="s">
        <v>404</v>
      </c>
      <c r="Q27" s="18" t="n">
        <v>517.16488855</v>
      </c>
      <c r="R27" s="20" t="n">
        <v>6.32020105</v>
      </c>
    </row>
    <row r="28" spans="1:18">
      <c r="A28" s="15" t="s">
        <v>425</v>
      </c>
      <c r="B28" s="17" t="n">
        <v>7568</v>
      </c>
      <c r="C28" s="18">
        <f>(0.0/B28*100)</f>
        <v/>
      </c>
      <c r="D28" s="19" t="n">
        <v>7568</v>
      </c>
      <c r="E28" s="18" t="n">
        <v>424.58591868</v>
      </c>
      <c r="F28" s="20" t="n">
        <v>3.27828843</v>
      </c>
      <c r="G28" s="18" t="n">
        <v>398.36286849</v>
      </c>
      <c r="H28" s="20" t="n">
        <v>4.43127869</v>
      </c>
      <c r="I28" s="18" t="s">
        <v>404</v>
      </c>
      <c r="J28" s="20" t="s">
        <v>404</v>
      </c>
      <c r="K28" s="18" t="s">
        <v>404</v>
      </c>
      <c r="L28" s="20" t="s">
        <v>404</v>
      </c>
      <c r="M28" s="18" t="s">
        <v>404</v>
      </c>
      <c r="N28" s="20" t="s">
        <v>404</v>
      </c>
      <c r="O28" s="18" t="s">
        <v>404</v>
      </c>
      <c r="P28" s="20" t="s">
        <v>404</v>
      </c>
      <c r="Q28" s="18" t="n">
        <v>385.63036596</v>
      </c>
      <c r="R28" s="20" t="n">
        <v>10.71576457</v>
      </c>
    </row>
    <row r="29" spans="1:18">
      <c r="A29" s="15" t="s">
        <v>426</v>
      </c>
      <c r="B29" s="17" t="n">
        <v>5385</v>
      </c>
      <c r="C29" s="18">
        <f>(1123.0/B29*100)</f>
        <v/>
      </c>
      <c r="D29" s="19" t="n">
        <v>4262</v>
      </c>
      <c r="E29" s="18" t="n">
        <v>555.89116861</v>
      </c>
      <c r="F29" s="20" t="n">
        <v>7.12231754</v>
      </c>
      <c r="G29" s="18" t="n">
        <v>458.04832279</v>
      </c>
      <c r="H29" s="20" t="n">
        <v>7.96079568</v>
      </c>
      <c r="I29" s="18" t="s">
        <v>404</v>
      </c>
      <c r="J29" s="20" t="s">
        <v>404</v>
      </c>
      <c r="K29" s="18" t="s">
        <v>404</v>
      </c>
      <c r="L29" s="20" t="s">
        <v>404</v>
      </c>
      <c r="M29" s="18" t="s">
        <v>404</v>
      </c>
      <c r="N29" s="20" t="s">
        <v>404</v>
      </c>
      <c r="O29" s="18" t="s">
        <v>404</v>
      </c>
      <c r="P29" s="20" t="s">
        <v>404</v>
      </c>
      <c r="Q29" s="18" t="n">
        <v>503.76293144</v>
      </c>
      <c r="R29" s="20" t="n">
        <v>14.67717791</v>
      </c>
    </row>
    <row r="30" spans="1:18">
      <c r="A30" s="15" t="s">
        <v>427</v>
      </c>
      <c r="B30" s="17" t="n">
        <v>4520</v>
      </c>
      <c r="C30" s="18">
        <f>(904.0/B30*100)</f>
        <v/>
      </c>
      <c r="D30" s="19" t="n">
        <v>3616</v>
      </c>
      <c r="E30" s="18" t="n">
        <v>524.03000628</v>
      </c>
      <c r="F30" s="20" t="n">
        <v>3.55339163</v>
      </c>
      <c r="G30" s="18" t="n">
        <v>478.48151619</v>
      </c>
      <c r="H30" s="20" t="n">
        <v>9.245447260000001</v>
      </c>
      <c r="I30" s="18" t="s">
        <v>404</v>
      </c>
      <c r="J30" s="20" t="s">
        <v>404</v>
      </c>
      <c r="K30" s="18" t="s">
        <v>404</v>
      </c>
      <c r="L30" s="20" t="s">
        <v>404</v>
      </c>
      <c r="M30" s="18" t="s">
        <v>404</v>
      </c>
      <c r="N30" s="20" t="s">
        <v>404</v>
      </c>
      <c r="O30" s="18" t="s">
        <v>404</v>
      </c>
      <c r="P30" s="20" t="s">
        <v>404</v>
      </c>
      <c r="Q30" s="18" t="n">
        <v>466.44858416</v>
      </c>
      <c r="R30" s="20" t="n">
        <v>21.99459945</v>
      </c>
    </row>
    <row r="31" spans="1:18">
      <c r="A31" s="15" t="s">
        <v>428</v>
      </c>
      <c r="B31" s="17" t="n">
        <v>5456</v>
      </c>
      <c r="C31" s="18">
        <f>(502.0/B31*100)</f>
        <v/>
      </c>
      <c r="D31" s="19" t="n">
        <v>4954</v>
      </c>
      <c r="E31" s="18" t="n">
        <v>487.66910929</v>
      </c>
      <c r="F31" s="20" t="n">
        <v>6.39130201</v>
      </c>
      <c r="G31" s="18" t="n">
        <v>499.94067936</v>
      </c>
      <c r="H31" s="20" t="n">
        <v>2.41664105</v>
      </c>
      <c r="I31" s="18" t="s">
        <v>404</v>
      </c>
      <c r="J31" s="20" t="s">
        <v>404</v>
      </c>
      <c r="K31" s="18" t="s">
        <v>404</v>
      </c>
      <c r="L31" s="20" t="s">
        <v>404</v>
      </c>
      <c r="M31" s="18" t="s">
        <v>404</v>
      </c>
      <c r="N31" s="20" t="s">
        <v>404</v>
      </c>
      <c r="O31" s="18" t="s">
        <v>404</v>
      </c>
      <c r="P31" s="20" t="s">
        <v>404</v>
      </c>
      <c r="Q31" s="18" t="n">
        <v>499.93534902</v>
      </c>
      <c r="R31" s="20" t="n">
        <v>8.93812498</v>
      </c>
    </row>
    <row r="32" spans="1:18">
      <c r="A32" s="15" t="s">
        <v>429</v>
      </c>
      <c r="B32" s="17" t="n">
        <v>4478</v>
      </c>
      <c r="C32" s="18">
        <f>(0.0/B32*100)</f>
        <v/>
      </c>
      <c r="D32" s="19" t="n">
        <v>4478</v>
      </c>
      <c r="E32" s="18" t="n">
        <v>501.78516852</v>
      </c>
      <c r="F32" s="20" t="n">
        <v>2.61628735</v>
      </c>
      <c r="G32" s="18" t="n">
        <v>476.66664474</v>
      </c>
      <c r="H32" s="20" t="n">
        <v>7.74771443</v>
      </c>
      <c r="I32" s="18" t="s">
        <v>404</v>
      </c>
      <c r="J32" s="20" t="s">
        <v>404</v>
      </c>
      <c r="K32" s="18" t="s">
        <v>404</v>
      </c>
      <c r="L32" s="20" t="s">
        <v>404</v>
      </c>
      <c r="M32" s="18" t="s">
        <v>404</v>
      </c>
      <c r="N32" s="20" t="s">
        <v>404</v>
      </c>
      <c r="O32" s="18" t="s">
        <v>404</v>
      </c>
      <c r="P32" s="20" t="s">
        <v>404</v>
      </c>
      <c r="Q32" s="18" t="n">
        <v>529.2009623</v>
      </c>
      <c r="R32" s="20" t="n">
        <v>13.22413138</v>
      </c>
    </row>
    <row r="33" spans="1:18">
      <c r="A33" s="15" t="s">
        <v>430</v>
      </c>
      <c r="B33" s="17" t="n">
        <v>7325</v>
      </c>
      <c r="C33" s="18">
        <f>(29.0/B33*100)</f>
        <v/>
      </c>
      <c r="D33" s="19" t="n">
        <v>7296</v>
      </c>
      <c r="E33" s="18" t="n">
        <v>513.83974296</v>
      </c>
      <c r="F33" s="20" t="n">
        <v>2.70351591</v>
      </c>
      <c r="G33" s="18" t="n">
        <v>483.13561113</v>
      </c>
      <c r="H33" s="20" t="n">
        <v>11.50349612</v>
      </c>
      <c r="I33" s="18" t="s">
        <v>404</v>
      </c>
      <c r="J33" s="20" t="s">
        <v>404</v>
      </c>
      <c r="K33" s="18" t="s">
        <v>404</v>
      </c>
      <c r="L33" s="20" t="s">
        <v>404</v>
      </c>
      <c r="M33" s="18" t="s">
        <v>404</v>
      </c>
      <c r="N33" s="20" t="s">
        <v>404</v>
      </c>
      <c r="O33" s="18" t="s">
        <v>404</v>
      </c>
      <c r="P33" s="20" t="s">
        <v>404</v>
      </c>
      <c r="Q33" s="18" t="n">
        <v>437.97645046</v>
      </c>
      <c r="R33" s="20" t="n">
        <v>8.855322129999999</v>
      </c>
    </row>
    <row r="34" spans="1:18">
      <c r="A34" s="15" t="s">
        <v>431</v>
      </c>
      <c r="B34" s="17" t="n">
        <v>6350</v>
      </c>
      <c r="C34" s="18">
        <f>(0.0/B34*100)</f>
        <v/>
      </c>
      <c r="D34" s="19" t="n">
        <v>6350</v>
      </c>
      <c r="E34" s="18" t="n">
        <v>469.64965457</v>
      </c>
      <c r="F34" s="20" t="n">
        <v>3.18491864</v>
      </c>
      <c r="G34" s="18" t="n">
        <v>428.61530344</v>
      </c>
      <c r="H34" s="20" t="n">
        <v>6.60179401</v>
      </c>
      <c r="I34" s="18" t="s">
        <v>404</v>
      </c>
      <c r="J34" s="20" t="s">
        <v>404</v>
      </c>
      <c r="K34" s="18" t="s">
        <v>404</v>
      </c>
      <c r="L34" s="20" t="s">
        <v>404</v>
      </c>
      <c r="M34" s="18" t="s">
        <v>404</v>
      </c>
      <c r="N34" s="20" t="s">
        <v>404</v>
      </c>
      <c r="O34" s="18" t="s">
        <v>404</v>
      </c>
      <c r="P34" s="20" t="s">
        <v>404</v>
      </c>
      <c r="Q34" s="18" t="n">
        <v>439.2907324</v>
      </c>
      <c r="R34" s="20" t="n">
        <v>19.0513258</v>
      </c>
    </row>
    <row r="35" spans="1:18">
      <c r="A35" s="15" t="s">
        <v>432</v>
      </c>
      <c r="B35" s="17" t="n">
        <v>6406</v>
      </c>
      <c r="C35" s="18">
        <f>(443.0/B35*100)</f>
        <v/>
      </c>
      <c r="D35" s="19" t="n">
        <v>5963</v>
      </c>
      <c r="E35" s="18" t="n">
        <v>522.88062475</v>
      </c>
      <c r="F35" s="20" t="n">
        <v>1.59724047</v>
      </c>
      <c r="G35" s="18" t="n">
        <v>461.10004784</v>
      </c>
      <c r="H35" s="20" t="n">
        <v>2.90570423</v>
      </c>
      <c r="I35" s="18" t="s">
        <v>404</v>
      </c>
      <c r="J35" s="20" t="s">
        <v>404</v>
      </c>
      <c r="K35" s="18" t="s">
        <v>404</v>
      </c>
      <c r="L35" s="20" t="s">
        <v>404</v>
      </c>
      <c r="M35" s="18" t="s">
        <v>404</v>
      </c>
      <c r="N35" s="20" t="s">
        <v>404</v>
      </c>
      <c r="O35" s="18" t="s">
        <v>404</v>
      </c>
      <c r="P35" s="20" t="s">
        <v>404</v>
      </c>
      <c r="Q35" s="18" t="n">
        <v>491.7057579</v>
      </c>
      <c r="R35" s="20" t="n">
        <v>7.39027565</v>
      </c>
    </row>
    <row r="36" spans="1:18">
      <c r="A36" s="15" t="s">
        <v>433</v>
      </c>
      <c r="B36" s="17" t="n">
        <v>6736</v>
      </c>
      <c r="C36" s="18">
        <f>(10.0/B36*100)</f>
        <v/>
      </c>
      <c r="D36" s="19" t="n">
        <v>6726</v>
      </c>
      <c r="E36" s="18" t="n">
        <v>493.6469487</v>
      </c>
      <c r="F36" s="20" t="n">
        <v>2.66373463</v>
      </c>
      <c r="G36" s="18" t="n">
        <v>489.89614515</v>
      </c>
      <c r="H36" s="20" t="n">
        <v>4.49917833</v>
      </c>
      <c r="I36" s="18" t="s">
        <v>404</v>
      </c>
      <c r="J36" s="20" t="s">
        <v>404</v>
      </c>
      <c r="K36" s="18" t="s">
        <v>404</v>
      </c>
      <c r="L36" s="20" t="s">
        <v>404</v>
      </c>
      <c r="M36" s="18" t="s">
        <v>404</v>
      </c>
      <c r="N36" s="20" t="s">
        <v>404</v>
      </c>
      <c r="O36" s="18" t="s">
        <v>404</v>
      </c>
      <c r="P36" s="20" t="s">
        <v>404</v>
      </c>
      <c r="Q36" s="18" t="n">
        <v>517.98602479</v>
      </c>
      <c r="R36" s="20" t="n">
        <v>8.030531809999999</v>
      </c>
    </row>
    <row r="37" spans="1:18">
      <c r="A37" s="15" t="s">
        <v>434</v>
      </c>
      <c r="B37" s="17" t="n">
        <v>5458</v>
      </c>
      <c r="C37" s="18">
        <f>(0.0/B37*100)</f>
        <v/>
      </c>
      <c r="D37" s="19" t="n">
        <v>5458</v>
      </c>
      <c r="E37" s="18" t="n">
        <v>495.92796485</v>
      </c>
      <c r="F37" s="20" t="n">
        <v>4.58678752</v>
      </c>
      <c r="G37" s="18" t="n">
        <v>487.46587364</v>
      </c>
      <c r="H37" s="20" t="n">
        <v>5.73818966</v>
      </c>
      <c r="I37" s="18" t="s">
        <v>404</v>
      </c>
      <c r="J37" s="20" t="s">
        <v>404</v>
      </c>
      <c r="K37" s="18" t="s">
        <v>404</v>
      </c>
      <c r="L37" s="20" t="s">
        <v>404</v>
      </c>
      <c r="M37" s="18" t="s">
        <v>404</v>
      </c>
      <c r="N37" s="20" t="s">
        <v>404</v>
      </c>
      <c r="O37" s="18" t="s">
        <v>404</v>
      </c>
      <c r="P37" s="20" t="s">
        <v>404</v>
      </c>
      <c r="Q37" s="18" t="n">
        <v>521.5830496999999</v>
      </c>
      <c r="R37" s="20" t="n">
        <v>37.5461031</v>
      </c>
    </row>
    <row r="38" spans="1:18">
      <c r="A38" s="15" t="s">
        <v>435</v>
      </c>
      <c r="B38" s="17" t="n">
        <v>5860</v>
      </c>
      <c r="C38" s="18">
        <f>(268.0/B38*100)</f>
        <v/>
      </c>
      <c r="D38" s="19" t="n">
        <v>5592</v>
      </c>
      <c r="E38" s="18" t="n">
        <v>554.75050906</v>
      </c>
      <c r="F38" s="20" t="n">
        <v>11.08876131</v>
      </c>
      <c r="G38" s="18" t="n">
        <v>489.46179861</v>
      </c>
      <c r="H38" s="20" t="n">
        <v>3.9297281</v>
      </c>
      <c r="I38" s="18" t="s">
        <v>404</v>
      </c>
      <c r="J38" s="20" t="s">
        <v>404</v>
      </c>
      <c r="K38" s="18" t="s">
        <v>404</v>
      </c>
      <c r="L38" s="20" t="s">
        <v>404</v>
      </c>
      <c r="M38" s="18" t="s">
        <v>404</v>
      </c>
      <c r="N38" s="20" t="s">
        <v>404</v>
      </c>
      <c r="O38" s="18" t="s">
        <v>404</v>
      </c>
      <c r="P38" s="20" t="s">
        <v>404</v>
      </c>
      <c r="Q38" s="18" t="n">
        <v>503.98909736</v>
      </c>
      <c r="R38" s="20" t="n">
        <v>23.02150657</v>
      </c>
    </row>
    <row r="39" spans="1:18">
      <c r="A39" s="15" t="s">
        <v>436</v>
      </c>
      <c r="B39" s="17" t="n">
        <v>5895</v>
      </c>
      <c r="C39" s="18">
        <f>(0.0/B39*100)</f>
        <v/>
      </c>
      <c r="D39" s="19" t="n">
        <v>5895</v>
      </c>
      <c r="E39" s="18" t="n">
        <v>438.15360194</v>
      </c>
      <c r="F39" s="20" t="n">
        <v>6.35730913</v>
      </c>
      <c r="G39" s="18" t="n">
        <v>409.59531716</v>
      </c>
      <c r="H39" s="20" t="n">
        <v>6.39338455</v>
      </c>
      <c r="I39" s="18" t="s">
        <v>404</v>
      </c>
      <c r="J39" s="20" t="s">
        <v>404</v>
      </c>
      <c r="K39" s="18" t="s">
        <v>404</v>
      </c>
      <c r="L39" s="20" t="s">
        <v>404</v>
      </c>
      <c r="M39" s="18" t="s">
        <v>404</v>
      </c>
      <c r="N39" s="20" t="s">
        <v>404</v>
      </c>
      <c r="O39" s="18" t="s">
        <v>404</v>
      </c>
      <c r="P39" s="20" t="s">
        <v>404</v>
      </c>
      <c r="Q39" s="18" t="n">
        <v>396.15094381</v>
      </c>
      <c r="R39" s="20" t="n">
        <v>23.74500978</v>
      </c>
    </row>
    <row r="40" spans="1:18">
      <c r="A40" s="15" t="s">
        <v>437</v>
      </c>
      <c r="B40" s="17" t="n">
        <v>14157</v>
      </c>
      <c r="C40" s="18">
        <f>(2602.0/B40*100)</f>
        <v/>
      </c>
      <c r="D40" s="19" t="n">
        <v>11555</v>
      </c>
      <c r="E40" s="18" t="n">
        <v>515.34675036</v>
      </c>
      <c r="F40" s="20" t="n">
        <v>4.23587791</v>
      </c>
      <c r="G40" s="18" t="n">
        <v>497.95395102</v>
      </c>
      <c r="H40" s="20" t="n">
        <v>6.60325717</v>
      </c>
      <c r="I40" s="18" t="s">
        <v>404</v>
      </c>
      <c r="J40" s="20" t="s">
        <v>404</v>
      </c>
      <c r="K40" s="18" t="s">
        <v>404</v>
      </c>
      <c r="L40" s="20" t="s">
        <v>404</v>
      </c>
      <c r="M40" s="18" t="s">
        <v>404</v>
      </c>
      <c r="N40" s="20" t="s">
        <v>404</v>
      </c>
      <c r="O40" s="18" t="s">
        <v>404</v>
      </c>
      <c r="P40" s="20" t="s">
        <v>404</v>
      </c>
      <c r="Q40" s="18" t="n">
        <v>510.33265786</v>
      </c>
      <c r="R40" s="20" t="n">
        <v>8.60528268</v>
      </c>
    </row>
    <row r="41" spans="1:18">
      <c r="A41" s="15" t="s">
        <v>438</v>
      </c>
      <c r="B41" s="17" t="n">
        <v>5712</v>
      </c>
      <c r="C41" s="18">
        <f>(70.0/B41*100)</f>
        <v/>
      </c>
      <c r="D41" s="19" t="n">
        <v>5642</v>
      </c>
      <c r="E41" s="18" t="n">
        <v>500.34823769</v>
      </c>
      <c r="F41" s="20" t="n">
        <v>3.72053668</v>
      </c>
      <c r="G41" s="18" t="n">
        <v>490.25530694</v>
      </c>
      <c r="H41" s="20" t="n">
        <v>6.12601571</v>
      </c>
      <c r="I41" s="18" t="s">
        <v>404</v>
      </c>
      <c r="J41" s="20" t="s">
        <v>404</v>
      </c>
      <c r="K41" s="18" t="s">
        <v>404</v>
      </c>
      <c r="L41" s="20" t="s">
        <v>404</v>
      </c>
      <c r="M41" s="18" t="s">
        <v>404</v>
      </c>
      <c r="N41" s="20" t="s">
        <v>404</v>
      </c>
      <c r="O41" s="18" t="s">
        <v>404</v>
      </c>
      <c r="P41" s="20" t="s">
        <v>404</v>
      </c>
      <c r="Q41" s="18" t="n">
        <v>447.02606623</v>
      </c>
      <c r="R41" s="20" t="n">
        <v>13.56436802</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430.84336563</v>
      </c>
      <c r="F44" s="20" t="n">
        <v>3.72892208</v>
      </c>
      <c r="G44" s="18" t="n">
        <v>411.69523897</v>
      </c>
      <c r="H44" s="20" t="n">
        <v>6.500269</v>
      </c>
      <c r="I44" s="18" t="s">
        <v>404</v>
      </c>
      <c r="J44" s="20" t="s">
        <v>404</v>
      </c>
      <c r="K44" s="18" t="s">
        <v>404</v>
      </c>
      <c r="L44" s="20" t="s">
        <v>404</v>
      </c>
      <c r="M44" s="18" t="s">
        <v>404</v>
      </c>
      <c r="N44" s="20" t="s">
        <v>404</v>
      </c>
      <c r="O44" s="18" t="s">
        <v>404</v>
      </c>
      <c r="P44" s="20" t="s">
        <v>404</v>
      </c>
      <c r="Q44" s="18" t="n">
        <v>405.98696747</v>
      </c>
      <c r="R44" s="20" t="n">
        <v>11.97195636</v>
      </c>
    </row>
    <row r="45" spans="1:18">
      <c r="A45" s="15" t="s">
        <v>442</v>
      </c>
      <c r="B45" s="17" t="n">
        <v>5519</v>
      </c>
      <c r="C45" s="18">
        <f>(0.0/B45*100)</f>
        <v/>
      </c>
      <c r="D45" s="19" t="n">
        <v>5519</v>
      </c>
      <c r="E45" s="18" t="n">
        <v>395.21846206</v>
      </c>
      <c r="F45" s="20" t="n">
        <v>6.97555033</v>
      </c>
      <c r="G45" s="18" t="n">
        <v>366.31632661</v>
      </c>
      <c r="H45" s="20" t="n">
        <v>3.52171256</v>
      </c>
      <c r="I45" s="18" t="s">
        <v>404</v>
      </c>
      <c r="J45" s="20" t="s">
        <v>404</v>
      </c>
      <c r="K45" s="18" t="s">
        <v>404</v>
      </c>
      <c r="L45" s="20" t="s">
        <v>404</v>
      </c>
      <c r="M45" s="18" t="s">
        <v>404</v>
      </c>
      <c r="N45" s="20" t="s">
        <v>404</v>
      </c>
      <c r="O45" s="18" t="s">
        <v>404</v>
      </c>
      <c r="P45" s="20" t="s">
        <v>404</v>
      </c>
      <c r="Q45" s="18" t="n">
        <v>374.11226694</v>
      </c>
      <c r="R45" s="20" t="n">
        <v>9.421549150000001</v>
      </c>
    </row>
    <row r="46" spans="1:18">
      <c r="A46" s="15" t="s">
        <v>443</v>
      </c>
      <c r="B46" s="17" t="n">
        <v>23141</v>
      </c>
      <c r="C46" s="18">
        <f>(4196.0/B46*100)</f>
        <v/>
      </c>
      <c r="D46" s="19" t="n">
        <v>18945</v>
      </c>
      <c r="E46" s="18" t="n">
        <v>431.8646048</v>
      </c>
      <c r="F46" s="20" t="n">
        <v>5.70440334</v>
      </c>
      <c r="G46" s="18" t="n">
        <v>403.33893807</v>
      </c>
      <c r="H46" s="20" t="n">
        <v>3.55762483</v>
      </c>
      <c r="I46" s="18" t="s">
        <v>404</v>
      </c>
      <c r="J46" s="20" t="s">
        <v>404</v>
      </c>
      <c r="K46" s="18" t="s">
        <v>404</v>
      </c>
      <c r="L46" s="20" t="s">
        <v>404</v>
      </c>
      <c r="M46" s="18" t="s">
        <v>404</v>
      </c>
      <c r="N46" s="20" t="s">
        <v>404</v>
      </c>
      <c r="O46" s="18" t="s">
        <v>404</v>
      </c>
      <c r="P46" s="20" t="s">
        <v>404</v>
      </c>
      <c r="Q46" s="18" t="n">
        <v>359.63194303</v>
      </c>
      <c r="R46" s="20" t="n">
        <v>6.40570524</v>
      </c>
    </row>
    <row r="47" spans="1:18">
      <c r="A47" s="15" t="s">
        <v>444</v>
      </c>
      <c r="B47" s="17" t="n">
        <v>5928</v>
      </c>
      <c r="C47" s="18">
        <f>(0.0/B47*100)</f>
        <v/>
      </c>
      <c r="D47" s="19" t="n">
        <v>5928</v>
      </c>
      <c r="E47" s="18" t="n">
        <v>460.84153374</v>
      </c>
      <c r="F47" s="20" t="n">
        <v>4.48132064</v>
      </c>
      <c r="G47" s="18" t="n">
        <v>379.25589938</v>
      </c>
      <c r="H47" s="20" t="n">
        <v>9.83740236</v>
      </c>
      <c r="I47" s="18" t="s">
        <v>404</v>
      </c>
      <c r="J47" s="20" t="s">
        <v>404</v>
      </c>
      <c r="K47" s="18" t="s">
        <v>404</v>
      </c>
      <c r="L47" s="20" t="s">
        <v>404</v>
      </c>
      <c r="M47" s="18" t="s">
        <v>404</v>
      </c>
      <c r="N47" s="20" t="s">
        <v>404</v>
      </c>
      <c r="O47" s="18" t="s">
        <v>404</v>
      </c>
      <c r="P47" s="20" t="s">
        <v>404</v>
      </c>
      <c r="Q47" s="18" t="n">
        <v>414.7528889</v>
      </c>
      <c r="R47" s="20" t="n">
        <v>34.48674394</v>
      </c>
    </row>
    <row r="48" spans="1:18">
      <c r="A48" s="15" t="s">
        <v>445</v>
      </c>
      <c r="B48" s="17" t="n">
        <v>9841</v>
      </c>
      <c r="C48" s="18">
        <f>(0.0/B48*100)</f>
        <v/>
      </c>
      <c r="D48" s="19" t="n">
        <v>9841</v>
      </c>
      <c r="E48" s="18" t="n">
        <v>521.25131086</v>
      </c>
      <c r="F48" s="20" t="n">
        <v>5.39051756</v>
      </c>
      <c r="G48" s="18" t="n">
        <v>490.28281832</v>
      </c>
      <c r="H48" s="20" t="n">
        <v>12.10428076</v>
      </c>
      <c r="I48" s="18" t="s">
        <v>404</v>
      </c>
      <c r="J48" s="20" t="s">
        <v>404</v>
      </c>
      <c r="K48" s="18" t="s">
        <v>404</v>
      </c>
      <c r="L48" s="20" t="s">
        <v>404</v>
      </c>
      <c r="M48" s="18" t="s">
        <v>404</v>
      </c>
      <c r="N48" s="20" t="s">
        <v>404</v>
      </c>
      <c r="O48" s="18" t="s">
        <v>404</v>
      </c>
      <c r="P48" s="20" t="s">
        <v>404</v>
      </c>
      <c r="Q48" s="18" t="n">
        <v>472.55298076</v>
      </c>
      <c r="R48" s="20" t="n">
        <v>13.39150027</v>
      </c>
    </row>
    <row r="49" spans="1:18">
      <c r="A49" s="15" t="s">
        <v>446</v>
      </c>
      <c r="B49" s="17" t="n">
        <v>6349</v>
      </c>
      <c r="C49" s="18">
        <f>(52.0/B49*100)</f>
        <v/>
      </c>
      <c r="D49" s="19" t="n">
        <v>6297</v>
      </c>
      <c r="E49" s="18" t="n">
        <v>437.26150989</v>
      </c>
      <c r="F49" s="20" t="n">
        <v>4.37852989</v>
      </c>
      <c r="G49" s="18" t="n">
        <v>425.29861621</v>
      </c>
      <c r="H49" s="20" t="n">
        <v>4.46497607</v>
      </c>
      <c r="I49" s="18" t="s">
        <v>404</v>
      </c>
      <c r="J49" s="20" t="s">
        <v>404</v>
      </c>
      <c r="K49" s="18" t="s">
        <v>404</v>
      </c>
      <c r="L49" s="20" t="s">
        <v>404</v>
      </c>
      <c r="M49" s="18" t="s">
        <v>404</v>
      </c>
      <c r="N49" s="20" t="s">
        <v>404</v>
      </c>
      <c r="O49" s="18" t="s">
        <v>404</v>
      </c>
      <c r="P49" s="20" t="s">
        <v>404</v>
      </c>
      <c r="Q49" s="18" t="n">
        <v>420.05516704</v>
      </c>
      <c r="R49" s="20" t="n">
        <v>25.90359367</v>
      </c>
    </row>
    <row r="50" spans="1:18">
      <c r="A50" s="15" t="s">
        <v>447</v>
      </c>
      <c r="B50" s="17" t="n">
        <v>11795</v>
      </c>
      <c r="C50" s="18">
        <f>(1031.0/B50*100)</f>
        <v/>
      </c>
      <c r="D50" s="19" t="n">
        <v>10764</v>
      </c>
      <c r="E50" s="18" t="n">
        <v>422.496582</v>
      </c>
      <c r="F50" s="20" t="n">
        <v>3.84982507</v>
      </c>
      <c r="G50" s="18" t="n">
        <v>409.01922578</v>
      </c>
      <c r="H50" s="20" t="n">
        <v>5.58547402</v>
      </c>
      <c r="I50" s="18" t="s">
        <v>404</v>
      </c>
      <c r="J50" s="20" t="s">
        <v>404</v>
      </c>
      <c r="K50" s="18" t="s">
        <v>404</v>
      </c>
      <c r="L50" s="20" t="s">
        <v>404</v>
      </c>
      <c r="M50" s="18" t="s">
        <v>404</v>
      </c>
      <c r="N50" s="20" t="s">
        <v>404</v>
      </c>
      <c r="O50" s="18" t="s">
        <v>404</v>
      </c>
      <c r="P50" s="20" t="s">
        <v>404</v>
      </c>
      <c r="Q50" s="18" t="n">
        <v>412.87782103</v>
      </c>
      <c r="R50" s="20" t="n">
        <v>11.69974449</v>
      </c>
    </row>
    <row r="51" spans="1:18">
      <c r="A51" s="15" t="s">
        <v>448</v>
      </c>
      <c r="B51" s="17" t="n">
        <v>6866</v>
      </c>
      <c r="C51" s="18">
        <f>(0.0/B51*100)</f>
        <v/>
      </c>
      <c r="D51" s="19" t="n">
        <v>6866</v>
      </c>
      <c r="E51" s="18" t="n">
        <v>419.40723909</v>
      </c>
      <c r="F51" s="20" t="n">
        <v>2.10912436</v>
      </c>
      <c r="G51" s="18" t="n">
        <v>426.40104625</v>
      </c>
      <c r="H51" s="20" t="n">
        <v>10.88528259</v>
      </c>
      <c r="I51" s="18" t="s">
        <v>404</v>
      </c>
      <c r="J51" s="20" t="s">
        <v>404</v>
      </c>
      <c r="K51" s="18" t="s">
        <v>404</v>
      </c>
      <c r="L51" s="20" t="s">
        <v>404</v>
      </c>
      <c r="M51" s="18" t="s">
        <v>404</v>
      </c>
      <c r="N51" s="20" t="s">
        <v>404</v>
      </c>
      <c r="O51" s="18" t="s">
        <v>404</v>
      </c>
      <c r="P51" s="20" t="s">
        <v>404</v>
      </c>
      <c r="Q51" s="18" t="n">
        <v>389.66378043</v>
      </c>
      <c r="R51" s="20" t="n">
        <v>20.46293085</v>
      </c>
    </row>
    <row r="52" spans="1:18">
      <c r="A52" s="15" t="s">
        <v>449</v>
      </c>
      <c r="B52" s="17" t="n">
        <v>5809</v>
      </c>
      <c r="C52" s="18">
        <f>(0.0/B52*100)</f>
        <v/>
      </c>
      <c r="D52" s="19" t="n">
        <v>5809</v>
      </c>
      <c r="E52" s="18" t="n">
        <v>486.06239312</v>
      </c>
      <c r="F52" s="20" t="n">
        <v>3.12556169</v>
      </c>
      <c r="G52" s="18" t="n">
        <v>430.33225425</v>
      </c>
      <c r="H52" s="20" t="n">
        <v>5.67382451</v>
      </c>
      <c r="I52" s="18" t="s">
        <v>404</v>
      </c>
      <c r="J52" s="20" t="s">
        <v>404</v>
      </c>
      <c r="K52" s="18" t="s">
        <v>404</v>
      </c>
      <c r="L52" s="20" t="s">
        <v>404</v>
      </c>
      <c r="M52" s="18" t="s">
        <v>404</v>
      </c>
      <c r="N52" s="20" t="s">
        <v>404</v>
      </c>
      <c r="O52" s="18" t="s">
        <v>404</v>
      </c>
      <c r="P52" s="20" t="s">
        <v>404</v>
      </c>
      <c r="Q52" s="18" t="n">
        <v>460.9446525</v>
      </c>
      <c r="R52" s="20" t="n">
        <v>27.55028989</v>
      </c>
    </row>
    <row r="53" spans="1:18">
      <c r="A53" s="15" t="s">
        <v>450</v>
      </c>
      <c r="B53" s="17" t="n">
        <v>5571</v>
      </c>
      <c r="C53" s="18">
        <f>(0.0/B53*100)</f>
        <v/>
      </c>
      <c r="D53" s="19" t="n">
        <v>5571</v>
      </c>
      <c r="E53" s="18" t="n">
        <v>438.03193162</v>
      </c>
      <c r="F53" s="20" t="n">
        <v>1.47446222</v>
      </c>
      <c r="G53" s="18" t="n">
        <v>401.5012741</v>
      </c>
      <c r="H53" s="20" t="n">
        <v>2.77137346</v>
      </c>
      <c r="I53" s="18" t="s">
        <v>404</v>
      </c>
      <c r="J53" s="20" t="s">
        <v>404</v>
      </c>
      <c r="K53" s="18" t="s">
        <v>404</v>
      </c>
      <c r="L53" s="20" t="s">
        <v>404</v>
      </c>
      <c r="M53" s="18" t="s">
        <v>404</v>
      </c>
      <c r="N53" s="20" t="s">
        <v>404</v>
      </c>
      <c r="O53" s="18" t="s">
        <v>404</v>
      </c>
      <c r="P53" s="20" t="s">
        <v>404</v>
      </c>
      <c r="Q53" s="18" t="n">
        <v>404.84013143</v>
      </c>
      <c r="R53" s="20" t="n">
        <v>5.50170018</v>
      </c>
    </row>
    <row r="54" spans="1:18">
      <c r="A54" s="15" t="s">
        <v>451</v>
      </c>
      <c r="B54" s="17" t="n">
        <v>4740</v>
      </c>
      <c r="C54" s="18">
        <f>(199.0/B54*100)</f>
        <v/>
      </c>
      <c r="D54" s="19" t="n">
        <v>4541</v>
      </c>
      <c r="E54" s="18" t="n">
        <v>337.93275523</v>
      </c>
      <c r="F54" s="20" t="n">
        <v>3.41250321</v>
      </c>
      <c r="G54" s="18" t="n">
        <v>328.89384775</v>
      </c>
      <c r="H54" s="20" t="n">
        <v>12.43965865</v>
      </c>
      <c r="I54" s="18" t="s">
        <v>404</v>
      </c>
      <c r="J54" s="20" t="s">
        <v>404</v>
      </c>
      <c r="K54" s="18" t="s">
        <v>404</v>
      </c>
      <c r="L54" s="20" t="s">
        <v>404</v>
      </c>
      <c r="M54" s="18" t="s">
        <v>404</v>
      </c>
      <c r="N54" s="20" t="s">
        <v>404</v>
      </c>
      <c r="O54" s="18" t="s">
        <v>404</v>
      </c>
      <c r="P54" s="20" t="s">
        <v>404</v>
      </c>
      <c r="Q54" s="18" t="n">
        <v>303.28310707</v>
      </c>
      <c r="R54" s="20" t="n">
        <v>5.27637059</v>
      </c>
    </row>
    <row r="55" spans="1:18">
      <c r="A55" s="15" t="s">
        <v>452</v>
      </c>
      <c r="B55" s="17" t="n">
        <v>5316</v>
      </c>
      <c r="C55" s="18">
        <f>(43.0/B55*100)</f>
        <v/>
      </c>
      <c r="D55" s="19" t="n">
        <v>5273</v>
      </c>
      <c r="E55" s="18" t="n">
        <v>414.9370159</v>
      </c>
      <c r="F55" s="20" t="n">
        <v>3.0976955</v>
      </c>
      <c r="G55" s="18" t="n">
        <v>401.80240695</v>
      </c>
      <c r="H55" s="20" t="n">
        <v>6.28276001</v>
      </c>
      <c r="I55" s="18" t="s">
        <v>404</v>
      </c>
      <c r="J55" s="20" t="s">
        <v>404</v>
      </c>
      <c r="K55" s="18" t="s">
        <v>404</v>
      </c>
      <c r="L55" s="20" t="s">
        <v>404</v>
      </c>
      <c r="M55" s="18" t="s">
        <v>404</v>
      </c>
      <c r="N55" s="20" t="s">
        <v>404</v>
      </c>
      <c r="O55" s="18" t="n">
        <v>400.66307677</v>
      </c>
      <c r="P55" s="20" t="n">
        <v>6.81254852</v>
      </c>
      <c r="Q55" s="18" t="n">
        <v>385.68152732</v>
      </c>
      <c r="R55" s="20" t="n">
        <v>23.85585913</v>
      </c>
    </row>
    <row r="56" spans="1:18">
      <c r="A56" s="15" t="s">
        <v>453</v>
      </c>
      <c r="B56" s="17" t="n">
        <v>5359</v>
      </c>
      <c r="C56" s="18">
        <f>(0.0/B56*100)</f>
        <v/>
      </c>
      <c r="D56" s="19" t="n">
        <v>5359</v>
      </c>
      <c r="E56" s="18" t="n">
        <v>527.95366605</v>
      </c>
      <c r="F56" s="20" t="n">
        <v>3.31517626</v>
      </c>
      <c r="G56" s="18" t="n">
        <v>498.02009943</v>
      </c>
      <c r="H56" s="20" t="n">
        <v>9.4214135</v>
      </c>
      <c r="I56" s="18" t="s">
        <v>404</v>
      </c>
      <c r="J56" s="20" t="s">
        <v>404</v>
      </c>
      <c r="K56" s="18" t="s">
        <v>404</v>
      </c>
      <c r="L56" s="20" t="s">
        <v>404</v>
      </c>
      <c r="M56" s="18" t="s">
        <v>404</v>
      </c>
      <c r="N56" s="20" t="s">
        <v>404</v>
      </c>
      <c r="O56" s="18" t="s">
        <v>404</v>
      </c>
      <c r="P56" s="20" t="s">
        <v>404</v>
      </c>
      <c r="Q56" s="18" t="n">
        <v>507.58111438</v>
      </c>
      <c r="R56" s="20" t="n">
        <v>12.04796919</v>
      </c>
    </row>
    <row r="57" spans="1:18">
      <c r="A57" s="15" t="s">
        <v>454</v>
      </c>
      <c r="B57" s="17" t="n">
        <v>6513</v>
      </c>
      <c r="C57" s="18">
        <f>(0.0/B57*100)</f>
        <v/>
      </c>
      <c r="D57" s="19" t="n">
        <v>6513</v>
      </c>
      <c r="E57" s="18" t="n">
        <v>408.75192707</v>
      </c>
      <c r="F57" s="20" t="n">
        <v>2.9632024</v>
      </c>
      <c r="G57" s="18" t="n">
        <v>383.12318173</v>
      </c>
      <c r="H57" s="20" t="n">
        <v>6.49348897</v>
      </c>
      <c r="I57" s="18" t="s">
        <v>404</v>
      </c>
      <c r="J57" s="20" t="s">
        <v>404</v>
      </c>
      <c r="K57" s="18" t="s">
        <v>404</v>
      </c>
      <c r="L57" s="20" t="s">
        <v>404</v>
      </c>
      <c r="M57" s="18" t="s">
        <v>404</v>
      </c>
      <c r="N57" s="20" t="s">
        <v>404</v>
      </c>
      <c r="O57" s="18" t="s">
        <v>404</v>
      </c>
      <c r="P57" s="20" t="s">
        <v>404</v>
      </c>
      <c r="Q57" s="18" t="n">
        <v>392.05233307</v>
      </c>
      <c r="R57" s="20" t="n">
        <v>11.07143386</v>
      </c>
    </row>
    <row r="58" spans="1:18">
      <c r="A58" s="15" t="s">
        <v>455</v>
      </c>
      <c r="B58" s="17" t="n">
        <v>7267</v>
      </c>
      <c r="C58" s="18">
        <f>(0.0/B58*100)</f>
        <v/>
      </c>
      <c r="D58" s="19" t="n">
        <v>7267</v>
      </c>
      <c r="E58" s="18" t="n">
        <v>433.49501914</v>
      </c>
      <c r="F58" s="20" t="n">
        <v>6.06899661</v>
      </c>
      <c r="G58" s="18" t="n">
        <v>400.09253168</v>
      </c>
      <c r="H58" s="20" t="n">
        <v>3.60118394</v>
      </c>
      <c r="I58" s="18" t="s">
        <v>404</v>
      </c>
      <c r="J58" s="20" t="s">
        <v>404</v>
      </c>
      <c r="K58" s="18" t="s">
        <v>404</v>
      </c>
      <c r="L58" s="20" t="s">
        <v>404</v>
      </c>
      <c r="M58" s="18" t="s">
        <v>404</v>
      </c>
      <c r="N58" s="20" t="s">
        <v>404</v>
      </c>
      <c r="O58" s="18" t="s">
        <v>404</v>
      </c>
      <c r="P58" s="20" t="s">
        <v>404</v>
      </c>
      <c r="Q58" s="18" t="n">
        <v>410.87207768</v>
      </c>
      <c r="R58" s="20" t="n">
        <v>8.015816620000001</v>
      </c>
    </row>
    <row r="59" spans="1:18">
      <c r="A59" s="15" t="s">
        <v>456</v>
      </c>
      <c r="B59" s="17" t="n">
        <v>4826</v>
      </c>
      <c r="C59" s="18">
        <f>(0.0/B59*100)</f>
        <v/>
      </c>
      <c r="D59" s="19" t="n">
        <v>4826</v>
      </c>
      <c r="E59" s="18" t="n">
        <v>387.8079076</v>
      </c>
      <c r="F59" s="20" t="n">
        <v>2.23521541</v>
      </c>
      <c r="G59" s="18" t="n">
        <v>370.45640886</v>
      </c>
      <c r="H59" s="20" t="n">
        <v>2.18049063</v>
      </c>
      <c r="I59" s="18" t="s">
        <v>404</v>
      </c>
      <c r="J59" s="20" t="s">
        <v>404</v>
      </c>
      <c r="K59" s="18" t="s">
        <v>404</v>
      </c>
      <c r="L59" s="20" t="s">
        <v>404</v>
      </c>
      <c r="M59" s="18" t="s">
        <v>404</v>
      </c>
      <c r="N59" s="20" t="s">
        <v>404</v>
      </c>
      <c r="O59" s="18" t="s">
        <v>404</v>
      </c>
      <c r="P59" s="20" t="s">
        <v>404</v>
      </c>
      <c r="Q59" s="18" t="n">
        <v>347.72195432</v>
      </c>
      <c r="R59" s="20" t="n">
        <v>4.84803534</v>
      </c>
    </row>
    <row r="60" spans="1:18">
      <c r="A60" s="15" t="s">
        <v>457</v>
      </c>
      <c r="B60" s="17" t="n">
        <v>4546</v>
      </c>
      <c r="C60" s="18">
        <f>(0.0/B60*100)</f>
        <v/>
      </c>
      <c r="D60" s="19" t="n">
        <v>4546</v>
      </c>
      <c r="E60" s="18" t="n">
        <v>410.18098531</v>
      </c>
      <c r="F60" s="20" t="n">
        <v>6.07637473</v>
      </c>
      <c r="G60" s="18" t="n">
        <v>384.30087981</v>
      </c>
      <c r="H60" s="20" t="n">
        <v>6.84166314</v>
      </c>
      <c r="I60" s="18" t="s">
        <v>404</v>
      </c>
      <c r="J60" s="20" t="s">
        <v>404</v>
      </c>
      <c r="K60" s="18" t="s">
        <v>404</v>
      </c>
      <c r="L60" s="20" t="s">
        <v>404</v>
      </c>
      <c r="M60" s="18" t="s">
        <v>404</v>
      </c>
      <c r="N60" s="20" t="s">
        <v>404</v>
      </c>
      <c r="O60" s="18" t="s">
        <v>404</v>
      </c>
      <c r="P60" s="20" t="s">
        <v>404</v>
      </c>
      <c r="Q60" s="18" t="n">
        <v>344.77388478</v>
      </c>
      <c r="R60" s="20" t="n">
        <v>7.94467335</v>
      </c>
    </row>
    <row r="61" spans="1:18">
      <c r="A61" s="15" t="s">
        <v>458</v>
      </c>
      <c r="B61" s="17" t="n">
        <v>6525</v>
      </c>
      <c r="C61" s="18">
        <f>(0.0/B61*100)</f>
        <v/>
      </c>
      <c r="D61" s="19" t="n">
        <v>6525</v>
      </c>
      <c r="E61" s="18" t="n">
        <v>478.33194602</v>
      </c>
      <c r="F61" s="20" t="n">
        <v>2.90806767</v>
      </c>
      <c r="G61" s="18" t="n">
        <v>441.25260478</v>
      </c>
      <c r="H61" s="20" t="n">
        <v>6.82168173</v>
      </c>
      <c r="I61" s="18" t="s">
        <v>404</v>
      </c>
      <c r="J61" s="20" t="s">
        <v>404</v>
      </c>
      <c r="K61" s="18" t="s">
        <v>404</v>
      </c>
      <c r="L61" s="20" t="s">
        <v>404</v>
      </c>
      <c r="M61" s="18" t="s">
        <v>404</v>
      </c>
      <c r="N61" s="20" t="s">
        <v>404</v>
      </c>
      <c r="O61" s="18" t="s">
        <v>404</v>
      </c>
      <c r="P61" s="20" t="s">
        <v>404</v>
      </c>
      <c r="Q61" s="18" t="n">
        <v>473.86671744</v>
      </c>
      <c r="R61" s="20" t="n">
        <v>29.9144177</v>
      </c>
    </row>
    <row r="62" spans="1:18">
      <c r="A62" s="15" t="s">
        <v>459</v>
      </c>
      <c r="B62" s="17" t="n">
        <v>4476</v>
      </c>
      <c r="C62" s="18">
        <f>(0.0/B62*100)</f>
        <v/>
      </c>
      <c r="D62" s="19" t="n">
        <v>4476</v>
      </c>
      <c r="E62" s="18" t="n">
        <v>530.78553765</v>
      </c>
      <c r="F62" s="20" t="n">
        <v>1.09282213</v>
      </c>
      <c r="G62" s="18" t="n">
        <v>486.82281227</v>
      </c>
      <c r="H62" s="20" t="n">
        <v>5.94163099</v>
      </c>
      <c r="I62" s="18" t="s">
        <v>404</v>
      </c>
      <c r="J62" s="20" t="s">
        <v>404</v>
      </c>
      <c r="K62" s="18" t="s">
        <v>404</v>
      </c>
      <c r="L62" s="20" t="s">
        <v>404</v>
      </c>
      <c r="M62" s="18" t="s">
        <v>404</v>
      </c>
      <c r="N62" s="20" t="s">
        <v>404</v>
      </c>
      <c r="O62" s="18" t="s">
        <v>404</v>
      </c>
      <c r="P62" s="20" t="s">
        <v>404</v>
      </c>
      <c r="Q62" s="18" t="n">
        <v>403.42808261</v>
      </c>
      <c r="R62" s="20" t="n">
        <v>23.12700219</v>
      </c>
    </row>
    <row r="63" spans="1:18">
      <c r="A63" s="15" t="s">
        <v>460</v>
      </c>
      <c r="B63" s="17" t="n">
        <v>5324</v>
      </c>
      <c r="C63" s="18">
        <f>(0.0/B63*100)</f>
        <v/>
      </c>
      <c r="D63" s="19" t="n">
        <v>5324</v>
      </c>
      <c r="E63" s="18" t="n">
        <v>393.07194126</v>
      </c>
      <c r="F63" s="20" t="n">
        <v>1.66971903</v>
      </c>
      <c r="G63" s="18" t="n">
        <v>354.4459957</v>
      </c>
      <c r="H63" s="20" t="n">
        <v>2.37097944</v>
      </c>
      <c r="I63" s="18" t="s">
        <v>404</v>
      </c>
      <c r="J63" s="20" t="s">
        <v>404</v>
      </c>
      <c r="K63" s="18" t="s">
        <v>404</v>
      </c>
      <c r="L63" s="20" t="s">
        <v>404</v>
      </c>
      <c r="M63" s="18" t="s">
        <v>404</v>
      </c>
      <c r="N63" s="20" t="s">
        <v>404</v>
      </c>
      <c r="O63" s="18" t="s">
        <v>404</v>
      </c>
      <c r="P63" s="20" t="s">
        <v>404</v>
      </c>
      <c r="Q63" s="18" t="n">
        <v>401.66606768</v>
      </c>
      <c r="R63" s="20" t="n">
        <v>4.94569962</v>
      </c>
    </row>
    <row r="64" spans="1:18">
      <c r="A64" s="15" t="s">
        <v>461</v>
      </c>
      <c r="B64" s="17" t="n">
        <v>3634</v>
      </c>
      <c r="C64" s="18">
        <f>(27.0/B64*100)</f>
        <v/>
      </c>
      <c r="D64" s="19" t="n">
        <v>3607</v>
      </c>
      <c r="E64" s="18" t="n">
        <v>469.78017997</v>
      </c>
      <c r="F64" s="20" t="n">
        <v>2.06615943</v>
      </c>
      <c r="G64" s="18" t="n">
        <v>459.73173834</v>
      </c>
      <c r="H64" s="20" t="n">
        <v>3.31402332</v>
      </c>
      <c r="I64" s="18" t="s">
        <v>404</v>
      </c>
      <c r="J64" s="20" t="s">
        <v>404</v>
      </c>
      <c r="K64" s="18" t="s">
        <v>404</v>
      </c>
      <c r="L64" s="20" t="s">
        <v>404</v>
      </c>
      <c r="M64" s="18" t="s">
        <v>404</v>
      </c>
      <c r="N64" s="20" t="s">
        <v>404</v>
      </c>
      <c r="O64" s="18" t="s">
        <v>404</v>
      </c>
      <c r="P64" s="20" t="s">
        <v>404</v>
      </c>
      <c r="Q64" s="18" t="n">
        <v>415.25487287</v>
      </c>
      <c r="R64" s="20" t="n">
        <v>7.26901399</v>
      </c>
    </row>
    <row r="65" spans="1:18">
      <c r="A65" s="15" t="s">
        <v>462</v>
      </c>
      <c r="B65" s="17" t="n">
        <v>5325</v>
      </c>
      <c r="C65" s="18">
        <f>(0.0/B65*100)</f>
        <v/>
      </c>
      <c r="D65" s="19" t="n">
        <v>5325</v>
      </c>
      <c r="E65" s="18" t="n">
        <v>427.66028739</v>
      </c>
      <c r="F65" s="20" t="n">
        <v>2.03297976</v>
      </c>
      <c r="G65" s="18" t="n">
        <v>427.05373899</v>
      </c>
      <c r="H65" s="20" t="n">
        <v>18.92654976</v>
      </c>
      <c r="I65" s="18" t="s">
        <v>404</v>
      </c>
      <c r="J65" s="20" t="s">
        <v>404</v>
      </c>
      <c r="K65" s="18" t="s">
        <v>404</v>
      </c>
      <c r="L65" s="20" t="s">
        <v>404</v>
      </c>
      <c r="M65" s="18" t="s">
        <v>404</v>
      </c>
      <c r="N65" s="20" t="s">
        <v>404</v>
      </c>
      <c r="O65" s="18" t="s">
        <v>404</v>
      </c>
      <c r="P65" s="20" t="s">
        <v>404</v>
      </c>
      <c r="Q65" s="18" t="n">
        <v>463.49009439</v>
      </c>
      <c r="R65" s="20" t="n">
        <v>15.86416903</v>
      </c>
    </row>
    <row r="66" spans="1:18">
      <c r="A66" s="15" t="s">
        <v>463</v>
      </c>
      <c r="B66" s="17" t="n">
        <v>5665</v>
      </c>
      <c r="C66" s="18">
        <f>(0.0/B66*100)</f>
        <v/>
      </c>
      <c r="D66" s="19" t="n">
        <v>5665</v>
      </c>
      <c r="E66" s="18" t="n">
        <v>410.37793082</v>
      </c>
      <c r="F66" s="20" t="n">
        <v>1.2350667</v>
      </c>
      <c r="G66" s="18" t="n">
        <v>415.86378189</v>
      </c>
      <c r="H66" s="20" t="n">
        <v>3.3003513</v>
      </c>
      <c r="I66" s="18" t="s">
        <v>404</v>
      </c>
      <c r="J66" s="20" t="s">
        <v>404</v>
      </c>
      <c r="K66" s="18" t="s">
        <v>404</v>
      </c>
      <c r="L66" s="20" t="s">
        <v>404</v>
      </c>
      <c r="M66" s="18" t="s">
        <v>404</v>
      </c>
      <c r="N66" s="20" t="s">
        <v>404</v>
      </c>
      <c r="O66" s="18" t="s">
        <v>404</v>
      </c>
      <c r="P66" s="20" t="s">
        <v>404</v>
      </c>
      <c r="Q66" s="18" t="n">
        <v>411.94392079</v>
      </c>
      <c r="R66" s="20" t="n">
        <v>4.78432638</v>
      </c>
    </row>
    <row r="67" spans="1:18">
      <c r="A67" s="15" t="s">
        <v>464</v>
      </c>
      <c r="B67" s="17" t="n">
        <v>6971</v>
      </c>
      <c r="C67" s="18">
        <f>(0.0/B67*100)</f>
        <v/>
      </c>
      <c r="D67" s="19" t="n">
        <v>6971</v>
      </c>
      <c r="E67" s="18" t="n">
        <v>400.62331259</v>
      </c>
      <c r="F67" s="20" t="n">
        <v>3.01461598</v>
      </c>
      <c r="G67" s="18" t="n">
        <v>384.91295302</v>
      </c>
      <c r="H67" s="20" t="n">
        <v>4.83382922</v>
      </c>
      <c r="I67" s="18" t="s">
        <v>404</v>
      </c>
      <c r="J67" s="20" t="s">
        <v>404</v>
      </c>
      <c r="K67" s="18" t="s">
        <v>404</v>
      </c>
      <c r="L67" s="20" t="s">
        <v>404</v>
      </c>
      <c r="M67" s="18" t="s">
        <v>404</v>
      </c>
      <c r="N67" s="20" t="s">
        <v>404</v>
      </c>
      <c r="O67" s="18" t="s">
        <v>404</v>
      </c>
      <c r="P67" s="20" t="s">
        <v>404</v>
      </c>
      <c r="Q67" s="18" t="n">
        <v>418.47718206</v>
      </c>
      <c r="R67" s="20" t="n">
        <v>17.86085498</v>
      </c>
    </row>
    <row r="68" spans="1:18">
      <c r="A68" s="15" t="s">
        <v>465</v>
      </c>
      <c r="B68" s="17" t="n">
        <v>12083</v>
      </c>
      <c r="C68" s="18">
        <f>(0.0/B68*100)</f>
        <v/>
      </c>
      <c r="D68" s="19" t="n">
        <v>12083</v>
      </c>
      <c r="E68" s="18" t="n">
        <v>416.32990478</v>
      </c>
      <c r="F68" s="20" t="n">
        <v>1.08299558</v>
      </c>
      <c r="G68" s="18" t="n">
        <v>428.76619939</v>
      </c>
      <c r="H68" s="20" t="n">
        <v>2.40472724</v>
      </c>
      <c r="I68" s="18" t="s">
        <v>404</v>
      </c>
      <c r="J68" s="20" t="s">
        <v>404</v>
      </c>
      <c r="K68" s="18" t="s">
        <v>404</v>
      </c>
      <c r="L68" s="20" t="s">
        <v>404</v>
      </c>
      <c r="M68" s="18" t="s">
        <v>404</v>
      </c>
      <c r="N68" s="20" t="s">
        <v>404</v>
      </c>
      <c r="O68" s="18" t="s">
        <v>404</v>
      </c>
      <c r="P68" s="20" t="s">
        <v>404</v>
      </c>
      <c r="Q68" s="18" t="n">
        <v>439.84475592</v>
      </c>
      <c r="R68" s="20" t="n">
        <v>12.49637931</v>
      </c>
    </row>
    <row r="69" spans="1:18">
      <c r="A69" s="15" t="s">
        <v>466</v>
      </c>
      <c r="B69" s="17" t="n">
        <v>4876</v>
      </c>
      <c r="C69" s="18">
        <f>(0.0/B69*100)</f>
        <v/>
      </c>
      <c r="D69" s="19" t="n">
        <v>4876</v>
      </c>
      <c r="E69" s="18" t="n">
        <v>450.14906428</v>
      </c>
      <c r="F69" s="20" t="n">
        <v>7.11556119</v>
      </c>
      <c r="G69" s="18" t="n">
        <v>426.17239052</v>
      </c>
      <c r="H69" s="20" t="n">
        <v>3.97198502</v>
      </c>
      <c r="I69" s="18" t="s">
        <v>404</v>
      </c>
      <c r="J69" s="20" t="s">
        <v>404</v>
      </c>
      <c r="K69" s="18" t="s">
        <v>404</v>
      </c>
      <c r="L69" s="20" t="s">
        <v>404</v>
      </c>
      <c r="M69" s="18" t="s">
        <v>404</v>
      </c>
      <c r="N69" s="20" t="s">
        <v>404</v>
      </c>
      <c r="O69" s="18" t="s">
        <v>404</v>
      </c>
      <c r="P69" s="20" t="s">
        <v>404</v>
      </c>
      <c r="Q69" s="18" t="n">
        <v>418.63887888</v>
      </c>
      <c r="R69" s="20" t="n">
        <v>37.55124885</v>
      </c>
    </row>
    <row r="70" spans="1:18">
      <c r="A70" s="15" t="s">
        <v>467</v>
      </c>
      <c r="B70" s="17" t="n">
        <v>6036</v>
      </c>
      <c r="C70" s="18">
        <f>(0.0/B70*100)</f>
        <v/>
      </c>
      <c r="D70" s="19" t="n">
        <v>6036</v>
      </c>
      <c r="E70" s="18" t="n">
        <v>486.97660807</v>
      </c>
      <c r="F70" s="20" t="n">
        <v>2.94653594</v>
      </c>
      <c r="G70" s="18" t="n">
        <v>471.84212603</v>
      </c>
      <c r="H70" s="20" t="n">
        <v>26.70082866</v>
      </c>
      <c r="I70" s="18" t="s">
        <v>404</v>
      </c>
      <c r="J70" s="20" t="s">
        <v>404</v>
      </c>
      <c r="K70" s="18" t="s">
        <v>404</v>
      </c>
      <c r="L70" s="20" t="s">
        <v>404</v>
      </c>
      <c r="M70" s="18" t="s">
        <v>404</v>
      </c>
      <c r="N70" s="20" t="s">
        <v>404</v>
      </c>
      <c r="O70" s="18" t="s">
        <v>404</v>
      </c>
      <c r="P70" s="20" t="s">
        <v>404</v>
      </c>
      <c r="Q70" s="18" t="n">
        <v>466.68831338</v>
      </c>
      <c r="R70" s="20" t="n">
        <v>6.67137207</v>
      </c>
    </row>
    <row r="71" spans="1:18">
      <c r="A71" s="15" t="s">
        <v>468</v>
      </c>
      <c r="B71" s="17" t="n">
        <v>6115</v>
      </c>
      <c r="C71" s="18">
        <f>(0.0/B71*100)</f>
        <v/>
      </c>
      <c r="D71" s="19" t="n">
        <v>6115</v>
      </c>
      <c r="E71" s="18" t="n">
        <v>560.30380521</v>
      </c>
      <c r="F71" s="20" t="n">
        <v>1.18391519</v>
      </c>
      <c r="G71" s="18" t="n">
        <v>522.12367598</v>
      </c>
      <c r="H71" s="20" t="n">
        <v>3.62756634</v>
      </c>
      <c r="I71" s="18" t="s">
        <v>404</v>
      </c>
      <c r="J71" s="20" t="s">
        <v>404</v>
      </c>
      <c r="K71" s="18" t="s">
        <v>404</v>
      </c>
      <c r="L71" s="20" t="s">
        <v>404</v>
      </c>
      <c r="M71" s="18" t="s">
        <v>404</v>
      </c>
      <c r="N71" s="20" t="s">
        <v>404</v>
      </c>
      <c r="O71" s="18" t="s">
        <v>404</v>
      </c>
      <c r="P71" s="20" t="s">
        <v>404</v>
      </c>
      <c r="Q71" s="18" t="n">
        <v>496.28387474</v>
      </c>
      <c r="R71" s="20" t="n">
        <v>15.61464699</v>
      </c>
    </row>
    <row r="72" spans="1:18">
      <c r="A72" s="15" t="s">
        <v>469</v>
      </c>
      <c r="B72" s="17" t="n">
        <v>7708</v>
      </c>
      <c r="C72" s="18">
        <f>(0.0/B72*100)</f>
        <v/>
      </c>
      <c r="D72" s="19" t="n">
        <v>7708</v>
      </c>
      <c r="E72" s="18" t="n">
        <v>547.05681112</v>
      </c>
      <c r="F72" s="20" t="n">
        <v>3.19111765</v>
      </c>
      <c r="G72" s="18" t="n">
        <v>468.65530578</v>
      </c>
      <c r="H72" s="20" t="n">
        <v>7.53267921</v>
      </c>
      <c r="I72" s="18" t="s">
        <v>404</v>
      </c>
      <c r="J72" s="20" t="s">
        <v>404</v>
      </c>
      <c r="K72" s="18" t="s">
        <v>404</v>
      </c>
      <c r="L72" s="20" t="s">
        <v>404</v>
      </c>
      <c r="M72" s="18" t="s">
        <v>404</v>
      </c>
      <c r="N72" s="20" t="s">
        <v>404</v>
      </c>
      <c r="O72" s="18" t="s">
        <v>404</v>
      </c>
      <c r="P72" s="20" t="s">
        <v>404</v>
      </c>
      <c r="Q72" s="18" t="n">
        <v>529.74116372</v>
      </c>
      <c r="R72" s="20" t="n">
        <v>11.07062552</v>
      </c>
    </row>
    <row r="73" spans="1:18">
      <c r="A73" s="15" t="s">
        <v>470</v>
      </c>
      <c r="B73" s="17" t="n">
        <v>8249</v>
      </c>
      <c r="C73" s="18">
        <f>(0.0/B73*100)</f>
        <v/>
      </c>
      <c r="D73" s="19" t="n">
        <v>8249</v>
      </c>
      <c r="E73" s="18" t="n">
        <v>430.09909459</v>
      </c>
      <c r="F73" s="20" t="n">
        <v>3.88161396</v>
      </c>
      <c r="G73" s="18" t="n">
        <v>400.72182857</v>
      </c>
      <c r="H73" s="20" t="n">
        <v>5.89808735</v>
      </c>
      <c r="I73" s="18" t="s">
        <v>404</v>
      </c>
      <c r="J73" s="20" t="s">
        <v>404</v>
      </c>
      <c r="K73" s="18" t="s">
        <v>404</v>
      </c>
      <c r="L73" s="20" t="s">
        <v>404</v>
      </c>
      <c r="M73" s="18" t="s">
        <v>404</v>
      </c>
      <c r="N73" s="20" t="s">
        <v>404</v>
      </c>
      <c r="O73" s="18" t="s">
        <v>404</v>
      </c>
      <c r="P73" s="20" t="s">
        <v>404</v>
      </c>
      <c r="Q73" s="18" t="n">
        <v>409.30464376</v>
      </c>
      <c r="R73" s="20" t="n">
        <v>15.44125378</v>
      </c>
    </row>
    <row r="74" spans="1:18">
      <c r="A74" s="15" t="s">
        <v>471</v>
      </c>
      <c r="B74" s="17" t="n">
        <v>4692</v>
      </c>
      <c r="C74" s="18">
        <f>(484.0/B74*100)</f>
        <v/>
      </c>
      <c r="D74" s="19" t="n">
        <v>4208</v>
      </c>
      <c r="E74" s="18" t="n">
        <v>437.0907794</v>
      </c>
      <c r="F74" s="20" t="n">
        <v>1.86697726</v>
      </c>
      <c r="G74" s="18" t="n">
        <v>396.81809481</v>
      </c>
      <c r="H74" s="20" t="n">
        <v>2.45999467</v>
      </c>
      <c r="I74" s="18" t="s">
        <v>404</v>
      </c>
      <c r="J74" s="20" t="s">
        <v>404</v>
      </c>
      <c r="K74" s="18" t="s">
        <v>404</v>
      </c>
      <c r="L74" s="20" t="s">
        <v>404</v>
      </c>
      <c r="M74" s="18" t="s">
        <v>404</v>
      </c>
      <c r="N74" s="20" t="s">
        <v>404</v>
      </c>
      <c r="O74" s="18" t="s">
        <v>404</v>
      </c>
      <c r="P74" s="20" t="s">
        <v>404</v>
      </c>
      <c r="Q74" s="18" t="n">
        <v>371.88435465</v>
      </c>
      <c r="R74" s="20" t="n">
        <v>4.46634512</v>
      </c>
    </row>
    <row r="75" spans="1:18">
      <c r="A75" s="15" t="s">
        <v>472</v>
      </c>
      <c r="B75" s="17" t="n">
        <v>5375</v>
      </c>
      <c r="C75" s="18">
        <f>(483.0/B75*100)</f>
        <v/>
      </c>
      <c r="D75" s="19" t="n">
        <v>4892</v>
      </c>
      <c r="E75" s="18" t="n">
        <v>380.30627965</v>
      </c>
      <c r="F75" s="20" t="n">
        <v>5.8307703</v>
      </c>
      <c r="G75" s="18" t="n">
        <v>390.15533063</v>
      </c>
      <c r="H75" s="20" t="n">
        <v>4.21940646</v>
      </c>
      <c r="I75" s="18" t="s">
        <v>404</v>
      </c>
      <c r="J75" s="20" t="s">
        <v>404</v>
      </c>
      <c r="K75" s="18" t="s">
        <v>404</v>
      </c>
      <c r="L75" s="20" t="s">
        <v>404</v>
      </c>
      <c r="M75" s="18" t="s">
        <v>404</v>
      </c>
      <c r="N75" s="20" t="s">
        <v>404</v>
      </c>
      <c r="O75" s="18" t="s">
        <v>404</v>
      </c>
      <c r="P75" s="20" t="s">
        <v>404</v>
      </c>
      <c r="Q75" s="18" t="n">
        <v>391.89390665</v>
      </c>
      <c r="R75" s="20" t="n">
        <v>10.75710153</v>
      </c>
    </row>
    <row r="76" spans="1:18">
      <c r="A76" s="15" t="s">
        <v>473</v>
      </c>
      <c r="B76" s="17" t="n">
        <v>14167</v>
      </c>
      <c r="C76" s="18">
        <f>(1400.0/B76*100)</f>
        <v/>
      </c>
      <c r="D76" s="19" t="n">
        <v>12767</v>
      </c>
      <c r="E76" s="18" t="n">
        <v>440.41581085</v>
      </c>
      <c r="F76" s="20" t="n">
        <v>3.0888963</v>
      </c>
      <c r="G76" s="18" t="n">
        <v>441.4916368</v>
      </c>
      <c r="H76" s="20" t="n">
        <v>11.17808124</v>
      </c>
      <c r="I76" s="18" t="s">
        <v>404</v>
      </c>
      <c r="J76" s="20" t="s">
        <v>404</v>
      </c>
      <c r="K76" s="18" t="s">
        <v>404</v>
      </c>
      <c r="L76" s="20" t="s">
        <v>404</v>
      </c>
      <c r="M76" s="18" t="s">
        <v>404</v>
      </c>
      <c r="N76" s="20" t="s">
        <v>404</v>
      </c>
      <c r="O76" s="18" t="s">
        <v>404</v>
      </c>
      <c r="P76" s="20" t="s">
        <v>404</v>
      </c>
      <c r="Q76" s="18" t="n">
        <v>404.20061059</v>
      </c>
      <c r="R76" s="20" t="n">
        <v>13.81517211</v>
      </c>
    </row>
    <row r="77" spans="1:18">
      <c r="A77" s="15" t="s">
        <v>474</v>
      </c>
      <c r="B77" s="17" t="n">
        <v>6062</v>
      </c>
      <c r="C77" s="18">
        <f>(0.0/B77*100)</f>
        <v/>
      </c>
      <c r="D77" s="19" t="n">
        <v>6062</v>
      </c>
      <c r="E77" s="18" t="n">
        <v>449.53695166</v>
      </c>
      <c r="F77" s="20" t="n">
        <v>3.12881506</v>
      </c>
      <c r="G77" s="18" t="n">
        <v>427.32261068</v>
      </c>
      <c r="H77" s="20" t="n">
        <v>4.0582426</v>
      </c>
      <c r="I77" s="18" t="s">
        <v>404</v>
      </c>
      <c r="J77" s="20" t="s">
        <v>404</v>
      </c>
      <c r="K77" s="18" t="s">
        <v>404</v>
      </c>
      <c r="L77" s="20" t="s">
        <v>404</v>
      </c>
      <c r="M77" s="18" t="s">
        <v>404</v>
      </c>
      <c r="N77" s="20" t="s">
        <v>404</v>
      </c>
      <c r="O77" s="18" t="s">
        <v>404</v>
      </c>
      <c r="P77" s="20" t="s">
        <v>404</v>
      </c>
      <c r="Q77" s="18" t="n">
        <v>403.82987986</v>
      </c>
      <c r="R77" s="20" t="n">
        <v>12.56904324</v>
      </c>
    </row>
    <row r="78" spans="1:18">
      <c r="A78" s="15" t="s">
        <v>475</v>
      </c>
      <c r="B78" s="17" t="n">
        <v>5826</v>
      </c>
      <c r="C78" s="18">
        <f>(0.0/B78*100)</f>
        <v/>
      </c>
      <c r="D78" s="19" t="n">
        <v>5826</v>
      </c>
      <c r="E78" s="18" t="n">
        <v>544.4317387999999</v>
      </c>
      <c r="F78" s="20" t="n">
        <v>5.68251696</v>
      </c>
      <c r="G78" s="18" t="n">
        <v>505.98808519</v>
      </c>
      <c r="H78" s="20" t="n">
        <v>4.7643761</v>
      </c>
      <c r="I78" s="18" t="s">
        <v>404</v>
      </c>
      <c r="J78" s="20" t="s">
        <v>404</v>
      </c>
      <c r="K78" s="18" t="s">
        <v>404</v>
      </c>
      <c r="L78" s="20" t="s">
        <v>404</v>
      </c>
      <c r="M78" s="18" t="s">
        <v>404</v>
      </c>
      <c r="N78" s="20" t="s">
        <v>404</v>
      </c>
      <c r="O78" s="18" t="s">
        <v>404</v>
      </c>
      <c r="P78" s="20" t="s">
        <v>404</v>
      </c>
      <c r="Q78" s="18" t="n">
        <v>540.20858558</v>
      </c>
      <c r="R78" s="20" t="n">
        <v>13.89525111</v>
      </c>
    </row>
    <row customHeight="1" ht="25" r="79" spans="1:18">
      <c r="A79" s="15" t="s">
        <v>476</v>
      </c>
      <c r="B79" s="17" t="n">
        <v>1657</v>
      </c>
      <c r="C79" s="18">
        <f>(21.0/B79*100)</f>
        <v/>
      </c>
      <c r="D79" s="19" t="n">
        <v>1636</v>
      </c>
      <c r="E79" s="18" t="n">
        <v>479.39224019</v>
      </c>
      <c r="F79" s="20" t="n">
        <v>9.798435400000001</v>
      </c>
      <c r="G79" s="18" t="n">
        <v>467.84117631</v>
      </c>
      <c r="H79" s="20" t="n">
        <v>10.17748829</v>
      </c>
      <c r="I79" s="18" t="s">
        <v>404</v>
      </c>
      <c r="J79" s="20" t="s">
        <v>404</v>
      </c>
      <c r="K79" s="18" t="s">
        <v>404</v>
      </c>
      <c r="L79" s="20" t="s">
        <v>404</v>
      </c>
      <c r="M79" s="18" t="s">
        <v>404</v>
      </c>
      <c r="N79" s="20" t="s">
        <v>404</v>
      </c>
      <c r="O79" s="18" t="s">
        <v>404</v>
      </c>
      <c r="P79" s="20" t="s">
        <v>404</v>
      </c>
      <c r="Q79" s="18" t="n">
        <v>516.21770477</v>
      </c>
      <c r="R79" s="20" t="n">
        <v>59.75849956</v>
      </c>
    </row>
    <row r="80" spans="1:18">
      <c r="A80" s="15" t="s">
        <v>477</v>
      </c>
      <c r="B80" s="17" t="n">
        <v>7841</v>
      </c>
      <c r="C80" s="18">
        <f>(0.0/B80*100)</f>
        <v/>
      </c>
      <c r="D80" s="19" t="n">
        <v>7841</v>
      </c>
      <c r="E80" s="18" t="n">
        <v>456.68384639</v>
      </c>
      <c r="F80" s="20" t="n">
        <v>3.69591912</v>
      </c>
      <c r="G80" s="18" t="n">
        <v>426.96161692</v>
      </c>
      <c r="H80" s="20" t="n">
        <v>16.8735745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445.38499387</v>
      </c>
      <c r="F81" s="20" t="n">
        <v>3.2244092</v>
      </c>
      <c r="G81" s="18" t="n">
        <v>426.27824221</v>
      </c>
      <c r="H81" s="20" t="n">
        <v>7.0539305</v>
      </c>
      <c r="I81" s="18" t="s">
        <v>404</v>
      </c>
      <c r="J81" s="20" t="s">
        <v>404</v>
      </c>
      <c r="K81" s="18" t="s">
        <v>404</v>
      </c>
      <c r="L81" s="20" t="s">
        <v>404</v>
      </c>
      <c r="M81" s="18" t="s">
        <v>404</v>
      </c>
      <c r="N81" s="20" t="s">
        <v>404</v>
      </c>
      <c r="O81" s="18" t="s">
        <v>404</v>
      </c>
      <c r="P81" s="20" t="s">
        <v>404</v>
      </c>
      <c r="Q81" s="18" t="n">
        <v>424.15516859</v>
      </c>
      <c r="R81" s="20" t="n">
        <v>6.94740056</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517.4677820000001</v>
      </c>
      <c r="F7" s="20" t="n">
        <v>2.40538344</v>
      </c>
      <c r="G7" s="18" t="n">
        <v>499.59969713</v>
      </c>
      <c r="H7" s="20" t="n">
        <v>3.2000303</v>
      </c>
      <c r="I7" s="18" t="s">
        <v>404</v>
      </c>
      <c r="J7" s="20" t="s">
        <v>404</v>
      </c>
      <c r="K7" s="18" t="s">
        <v>404</v>
      </c>
      <c r="L7" s="20" t="s">
        <v>404</v>
      </c>
      <c r="M7" s="18" t="s">
        <v>404</v>
      </c>
      <c r="N7" s="20" t="s">
        <v>404</v>
      </c>
      <c r="O7" s="18" t="s">
        <v>404</v>
      </c>
      <c r="P7" s="20" t="s">
        <v>404</v>
      </c>
      <c r="Q7" s="18" t="n">
        <v>505.03296374</v>
      </c>
      <c r="R7" s="20" t="n">
        <v>7.14156763</v>
      </c>
    </row>
    <row r="8" spans="1:18">
      <c r="A8" s="15" t="s">
        <v>405</v>
      </c>
      <c r="B8" s="17" t="n">
        <v>7007</v>
      </c>
      <c r="C8" s="18">
        <f>(0.0/B8*100)</f>
        <v/>
      </c>
      <c r="D8" s="19" t="n">
        <v>7007</v>
      </c>
      <c r="E8" s="18" t="n">
        <v>528.9890067</v>
      </c>
      <c r="F8" s="20" t="n">
        <v>11.29224628</v>
      </c>
      <c r="G8" s="18" t="n">
        <v>488.43511678</v>
      </c>
      <c r="H8" s="20" t="n">
        <v>3.28229598</v>
      </c>
      <c r="I8" s="18" t="s">
        <v>404</v>
      </c>
      <c r="J8" s="20" t="s">
        <v>404</v>
      </c>
      <c r="K8" s="18" t="s">
        <v>404</v>
      </c>
      <c r="L8" s="20" t="s">
        <v>404</v>
      </c>
      <c r="M8" s="18" t="s">
        <v>404</v>
      </c>
      <c r="N8" s="20" t="s">
        <v>404</v>
      </c>
      <c r="O8" s="18" t="s">
        <v>404</v>
      </c>
      <c r="P8" s="20" t="s">
        <v>404</v>
      </c>
      <c r="Q8" s="18" t="n">
        <v>495.54279629</v>
      </c>
      <c r="R8" s="20" t="n">
        <v>19.67116121</v>
      </c>
    </row>
    <row r="9" spans="1:18">
      <c r="A9" s="15" t="s">
        <v>406</v>
      </c>
      <c r="B9" s="17" t="n">
        <v>9651</v>
      </c>
      <c r="C9" s="18">
        <f>(200.0/B9*100)</f>
        <v/>
      </c>
      <c r="D9" s="19" t="n">
        <v>9451</v>
      </c>
      <c r="E9" s="18" t="n">
        <v>555.88130883</v>
      </c>
      <c r="F9" s="20" t="n">
        <v>8.05527915</v>
      </c>
      <c r="G9" s="18" t="n">
        <v>496.13132141</v>
      </c>
      <c r="H9" s="20" t="n">
        <v>3.13394471</v>
      </c>
      <c r="I9" s="18" t="s">
        <v>404</v>
      </c>
      <c r="J9" s="20" t="s">
        <v>404</v>
      </c>
      <c r="K9" s="18" t="s">
        <v>404</v>
      </c>
      <c r="L9" s="20" t="s">
        <v>404</v>
      </c>
      <c r="M9" s="18" t="s">
        <v>404</v>
      </c>
      <c r="N9" s="20" t="s">
        <v>404</v>
      </c>
      <c r="O9" s="18" t="s">
        <v>404</v>
      </c>
      <c r="P9" s="20" t="s">
        <v>404</v>
      </c>
      <c r="Q9" s="18" t="n">
        <v>449.02583496</v>
      </c>
      <c r="R9" s="20" t="n">
        <v>12.77151306</v>
      </c>
    </row>
    <row r="10" spans="1:18">
      <c r="A10" s="15" t="s">
        <v>407</v>
      </c>
      <c r="B10" s="17" t="n">
        <v>20058</v>
      </c>
      <c r="C10" s="18">
        <f>(2798.0/B10*100)</f>
        <v/>
      </c>
      <c r="D10" s="19" t="n">
        <v>17260</v>
      </c>
      <c r="E10" s="18" t="n">
        <v>534.41889838</v>
      </c>
      <c r="F10" s="20" t="n">
        <v>3.33948682</v>
      </c>
      <c r="G10" s="18" t="n">
        <v>524.10669587</v>
      </c>
      <c r="H10" s="20" t="n">
        <v>3.04463202</v>
      </c>
      <c r="I10" s="18" t="s">
        <v>404</v>
      </c>
      <c r="J10" s="20" t="s">
        <v>404</v>
      </c>
      <c r="K10" s="18" t="s">
        <v>404</v>
      </c>
      <c r="L10" s="20" t="s">
        <v>404</v>
      </c>
      <c r="M10" s="18" t="s">
        <v>404</v>
      </c>
      <c r="N10" s="20" t="s">
        <v>404</v>
      </c>
      <c r="O10" s="18" t="s">
        <v>404</v>
      </c>
      <c r="P10" s="20" t="s">
        <v>404</v>
      </c>
      <c r="Q10" s="18" t="n">
        <v>521.89853923</v>
      </c>
      <c r="R10" s="20" t="n">
        <v>6.46336845</v>
      </c>
    </row>
    <row r="11" spans="1:18">
      <c r="A11" s="15" t="s">
        <v>408</v>
      </c>
      <c r="B11" s="17" t="n">
        <v>7053</v>
      </c>
      <c r="C11" s="18">
        <f>(137.0/B11*100)</f>
        <v/>
      </c>
      <c r="D11" s="19" t="n">
        <v>6916</v>
      </c>
      <c r="E11" s="18" t="n">
        <v>446.2792922</v>
      </c>
      <c r="F11" s="20" t="n">
        <v>7.36284344</v>
      </c>
      <c r="G11" s="18" t="n">
        <v>446.85886843</v>
      </c>
      <c r="H11" s="20" t="n">
        <v>4.03345293</v>
      </c>
      <c r="I11" s="18" t="s">
        <v>404</v>
      </c>
      <c r="J11" s="20" t="s">
        <v>404</v>
      </c>
      <c r="K11" s="18" t="s">
        <v>404</v>
      </c>
      <c r="L11" s="20" t="s">
        <v>404</v>
      </c>
      <c r="M11" s="18" t="s">
        <v>404</v>
      </c>
      <c r="N11" s="20" t="s">
        <v>404</v>
      </c>
      <c r="O11" s="18" t="s">
        <v>404</v>
      </c>
      <c r="P11" s="20" t="s">
        <v>404</v>
      </c>
      <c r="Q11" s="18" t="n">
        <v>456.93470353</v>
      </c>
      <c r="R11" s="20" t="n">
        <v>15.18608505</v>
      </c>
    </row>
    <row r="12" spans="1:18">
      <c r="A12" s="15" t="s">
        <v>409</v>
      </c>
      <c r="B12" s="17" t="n">
        <v>6894</v>
      </c>
      <c r="C12" s="18">
        <f>(106.0/B12*100)</f>
        <v/>
      </c>
      <c r="D12" s="19" t="n">
        <v>6788</v>
      </c>
      <c r="E12" s="18" t="n">
        <v>497.84283459</v>
      </c>
      <c r="F12" s="20" t="n">
        <v>7.48829873</v>
      </c>
      <c r="G12" s="18" t="n">
        <v>490.8046279</v>
      </c>
      <c r="H12" s="20" t="n">
        <v>2.77730688</v>
      </c>
      <c r="I12" s="18" t="s">
        <v>404</v>
      </c>
      <c r="J12" s="20" t="s">
        <v>404</v>
      </c>
      <c r="K12" s="18" t="s">
        <v>404</v>
      </c>
      <c r="L12" s="20" t="s">
        <v>404</v>
      </c>
      <c r="M12" s="18" t="s">
        <v>404</v>
      </c>
      <c r="N12" s="20" t="s">
        <v>404</v>
      </c>
      <c r="O12" s="18" t="s">
        <v>404</v>
      </c>
      <c r="P12" s="20" t="s">
        <v>404</v>
      </c>
      <c r="Q12" s="18" t="n">
        <v>500.12755275</v>
      </c>
      <c r="R12" s="20" t="n">
        <v>16.92281907</v>
      </c>
    </row>
    <row r="13" spans="1:18">
      <c r="A13" s="15" t="s">
        <v>410</v>
      </c>
      <c r="B13" s="17" t="n">
        <v>7161</v>
      </c>
      <c r="C13" s="18">
        <f>(1175.0/B13*100)</f>
        <v/>
      </c>
      <c r="D13" s="19" t="n">
        <v>5986</v>
      </c>
      <c r="E13" s="18" t="n">
        <v>499.09149423</v>
      </c>
      <c r="F13" s="20" t="n">
        <v>6.25445351</v>
      </c>
      <c r="G13" s="18" t="n">
        <v>502.14768264</v>
      </c>
      <c r="H13" s="20" t="n">
        <v>3.08592267</v>
      </c>
      <c r="I13" s="18" t="s">
        <v>404</v>
      </c>
      <c r="J13" s="20" t="s">
        <v>404</v>
      </c>
      <c r="K13" s="18" t="s">
        <v>404</v>
      </c>
      <c r="L13" s="20" t="s">
        <v>404</v>
      </c>
      <c r="M13" s="18" t="s">
        <v>404</v>
      </c>
      <c r="N13" s="20" t="s">
        <v>404</v>
      </c>
      <c r="O13" s="18" t="s">
        <v>404</v>
      </c>
      <c r="P13" s="20" t="s">
        <v>404</v>
      </c>
      <c r="Q13" s="18" t="n">
        <v>504.68084484</v>
      </c>
      <c r="R13" s="20" t="n">
        <v>7.91003879</v>
      </c>
    </row>
    <row r="14" spans="1:18">
      <c r="A14" s="15" t="s">
        <v>411</v>
      </c>
      <c r="B14" s="17" t="n">
        <v>5587</v>
      </c>
      <c r="C14" s="18">
        <f>(0.0/B14*100)</f>
        <v/>
      </c>
      <c r="D14" s="19" t="n">
        <v>5587</v>
      </c>
      <c r="E14" s="18" t="n">
        <v>535.54795216</v>
      </c>
      <c r="F14" s="20" t="n">
        <v>5.70964883</v>
      </c>
      <c r="G14" s="18" t="n">
        <v>532.99552106</v>
      </c>
      <c r="H14" s="20" t="n">
        <v>2.45589136</v>
      </c>
      <c r="I14" s="18" t="s">
        <v>404</v>
      </c>
      <c r="J14" s="20" t="s">
        <v>404</v>
      </c>
      <c r="K14" s="18" t="s">
        <v>404</v>
      </c>
      <c r="L14" s="20" t="s">
        <v>404</v>
      </c>
      <c r="M14" s="18" t="s">
        <v>404</v>
      </c>
      <c r="N14" s="20" t="s">
        <v>404</v>
      </c>
      <c r="O14" s="18" t="s">
        <v>404</v>
      </c>
      <c r="P14" s="20" t="s">
        <v>404</v>
      </c>
      <c r="Q14" s="18" t="n">
        <v>542.45421426</v>
      </c>
      <c r="R14" s="20" t="n">
        <v>9.01318534</v>
      </c>
    </row>
    <row r="15" spans="1:18">
      <c r="A15" s="15" t="s">
        <v>412</v>
      </c>
      <c r="B15" s="17" t="n">
        <v>5882</v>
      </c>
      <c r="C15" s="18">
        <f>(0.0/B15*100)</f>
        <v/>
      </c>
      <c r="D15" s="19" t="n">
        <v>5882</v>
      </c>
      <c r="E15" s="18" t="n">
        <v>529.76148186</v>
      </c>
      <c r="F15" s="20" t="n">
        <v>10.02688378</v>
      </c>
      <c r="G15" s="18" t="n">
        <v>529.77292497</v>
      </c>
      <c r="H15" s="20" t="n">
        <v>2.52851334</v>
      </c>
      <c r="I15" s="18" t="s">
        <v>404</v>
      </c>
      <c r="J15" s="20" t="s">
        <v>404</v>
      </c>
      <c r="K15" s="18" t="s">
        <v>404</v>
      </c>
      <c r="L15" s="20" t="s">
        <v>404</v>
      </c>
      <c r="M15" s="18" t="s">
        <v>404</v>
      </c>
      <c r="N15" s="20" t="s">
        <v>404</v>
      </c>
      <c r="O15" s="18" t="s">
        <v>404</v>
      </c>
      <c r="P15" s="20" t="s">
        <v>404</v>
      </c>
      <c r="Q15" s="18" t="n">
        <v>548.35939812</v>
      </c>
      <c r="R15" s="20" t="n">
        <v>14.53347236</v>
      </c>
    </row>
    <row r="16" spans="1:18">
      <c r="A16" s="15" t="s">
        <v>413</v>
      </c>
      <c r="B16" s="17" t="n">
        <v>6108</v>
      </c>
      <c r="C16" s="18">
        <f>(339.0/B16*100)</f>
        <v/>
      </c>
      <c r="D16" s="19" t="n">
        <v>5769</v>
      </c>
      <c r="E16" s="18" t="n">
        <v>491.99077945</v>
      </c>
      <c r="F16" s="20" t="n">
        <v>11.66506249</v>
      </c>
      <c r="G16" s="18" t="n">
        <v>499.98463113</v>
      </c>
      <c r="H16" s="20" t="n">
        <v>3.94847316</v>
      </c>
      <c r="I16" s="18" t="s">
        <v>404</v>
      </c>
      <c r="J16" s="20" t="s">
        <v>404</v>
      </c>
      <c r="K16" s="18" t="s">
        <v>404</v>
      </c>
      <c r="L16" s="20" t="s">
        <v>404</v>
      </c>
      <c r="M16" s="18" t="s">
        <v>404</v>
      </c>
      <c r="N16" s="20" t="s">
        <v>404</v>
      </c>
      <c r="O16" s="18" t="s">
        <v>404</v>
      </c>
      <c r="P16" s="20" t="s">
        <v>404</v>
      </c>
      <c r="Q16" s="18" t="n">
        <v>487.22561968</v>
      </c>
      <c r="R16" s="20" t="n">
        <v>10.77976481</v>
      </c>
    </row>
    <row r="17" spans="1:18">
      <c r="A17" s="15" t="s">
        <v>414</v>
      </c>
      <c r="B17" s="17" t="n">
        <v>6504</v>
      </c>
      <c r="C17" s="18">
        <f>(1325.0/B17*100)</f>
        <v/>
      </c>
      <c r="D17" s="19" t="n">
        <v>5179</v>
      </c>
      <c r="E17" s="18" t="n">
        <v>543.0927756900001</v>
      </c>
      <c r="F17" s="20" t="n">
        <v>7.88265188</v>
      </c>
      <c r="G17" s="18" t="n">
        <v>495.77549521</v>
      </c>
      <c r="H17" s="20" t="n">
        <v>4.62299465</v>
      </c>
      <c r="I17" s="18" t="s">
        <v>404</v>
      </c>
      <c r="J17" s="20" t="s">
        <v>404</v>
      </c>
      <c r="K17" s="18" t="s">
        <v>404</v>
      </c>
      <c r="L17" s="20" t="s">
        <v>404</v>
      </c>
      <c r="M17" s="18" t="s">
        <v>404</v>
      </c>
      <c r="N17" s="20" t="s">
        <v>404</v>
      </c>
      <c r="O17" s="18" t="s">
        <v>404</v>
      </c>
      <c r="P17" s="20" t="s">
        <v>404</v>
      </c>
      <c r="Q17" s="18" t="n">
        <v>529.63506839</v>
      </c>
      <c r="R17" s="20" t="n">
        <v>16.02858715</v>
      </c>
    </row>
    <row r="18" spans="1:18">
      <c r="A18" s="15" t="s">
        <v>415</v>
      </c>
      <c r="B18" s="17" t="n">
        <v>5532</v>
      </c>
      <c r="C18" s="18">
        <f>(0.0/B18*100)</f>
        <v/>
      </c>
      <c r="D18" s="19" t="n">
        <v>5532</v>
      </c>
      <c r="E18" s="18" t="n">
        <v>490.63708129</v>
      </c>
      <c r="F18" s="20" t="n">
        <v>14.76451806</v>
      </c>
      <c r="G18" s="18" t="n">
        <v>450.1283646</v>
      </c>
      <c r="H18" s="20" t="n">
        <v>4.6597753</v>
      </c>
      <c r="I18" s="18" t="s">
        <v>404</v>
      </c>
      <c r="J18" s="20" t="s">
        <v>404</v>
      </c>
      <c r="K18" s="18" t="s">
        <v>404</v>
      </c>
      <c r="L18" s="20" t="s">
        <v>404</v>
      </c>
      <c r="M18" s="18" t="s">
        <v>404</v>
      </c>
      <c r="N18" s="20" t="s">
        <v>404</v>
      </c>
      <c r="O18" s="18" t="s">
        <v>404</v>
      </c>
      <c r="P18" s="20" t="s">
        <v>404</v>
      </c>
      <c r="Q18" s="18" t="n">
        <v>465.2863823</v>
      </c>
      <c r="R18" s="20" t="n">
        <v>10.81413774</v>
      </c>
    </row>
    <row r="19" spans="1:18">
      <c r="A19" s="15" t="s">
        <v>416</v>
      </c>
      <c r="B19" s="17" t="n">
        <v>5658</v>
      </c>
      <c r="C19" s="18">
        <f>(327.0/B19*100)</f>
        <v/>
      </c>
      <c r="D19" s="19" t="n">
        <v>5331</v>
      </c>
      <c r="E19" s="18" t="n">
        <v>508.31458948</v>
      </c>
      <c r="F19" s="20" t="n">
        <v>8.67679663</v>
      </c>
      <c r="G19" s="18" t="n">
        <v>470.57679496</v>
      </c>
      <c r="H19" s="20" t="n">
        <v>3.56161455</v>
      </c>
      <c r="I19" s="18" t="s">
        <v>404</v>
      </c>
      <c r="J19" s="20" t="s">
        <v>404</v>
      </c>
      <c r="K19" s="18" t="s">
        <v>404</v>
      </c>
      <c r="L19" s="20" t="s">
        <v>404</v>
      </c>
      <c r="M19" s="18" t="s">
        <v>404</v>
      </c>
      <c r="N19" s="20" t="s">
        <v>404</v>
      </c>
      <c r="O19" s="18" t="s">
        <v>404</v>
      </c>
      <c r="P19" s="20" t="s">
        <v>404</v>
      </c>
      <c r="Q19" s="18" t="n">
        <v>449.21971894</v>
      </c>
      <c r="R19" s="20" t="n">
        <v>27.78871703</v>
      </c>
    </row>
    <row r="20" spans="1:18">
      <c r="A20" s="15" t="s">
        <v>417</v>
      </c>
      <c r="B20" s="17" t="n">
        <v>3371</v>
      </c>
      <c r="C20" s="18">
        <f>(24.0/B20*100)</f>
        <v/>
      </c>
      <c r="D20" s="19" t="n">
        <v>3347</v>
      </c>
      <c r="E20" s="18" t="n">
        <v>472.73202469</v>
      </c>
      <c r="F20" s="20" t="n">
        <v>2.64916343</v>
      </c>
      <c r="G20" s="18" t="n">
        <v>473.89549273</v>
      </c>
      <c r="H20" s="20" t="n">
        <v>2.34584479</v>
      </c>
      <c r="I20" s="18" t="s">
        <v>404</v>
      </c>
      <c r="J20" s="20" t="s">
        <v>404</v>
      </c>
      <c r="K20" s="18" t="s">
        <v>404</v>
      </c>
      <c r="L20" s="20" t="s">
        <v>404</v>
      </c>
      <c r="M20" s="18" t="s">
        <v>404</v>
      </c>
      <c r="N20" s="20" t="s">
        <v>404</v>
      </c>
      <c r="O20" s="18" t="s">
        <v>404</v>
      </c>
      <c r="P20" s="20" t="s">
        <v>404</v>
      </c>
      <c r="Q20" s="18" t="n">
        <v>467.00024769</v>
      </c>
      <c r="R20" s="20" t="n">
        <v>6.7274083</v>
      </c>
    </row>
    <row r="21" spans="1:18">
      <c r="A21" s="15" t="s">
        <v>418</v>
      </c>
      <c r="B21" s="17" t="n">
        <v>5741</v>
      </c>
      <c r="C21" s="18">
        <f>(0.0/B21*100)</f>
        <v/>
      </c>
      <c r="D21" s="19" t="n">
        <v>5741</v>
      </c>
      <c r="E21" s="18" t="n">
        <v>514.2877545600001</v>
      </c>
      <c r="F21" s="20" t="n">
        <v>5.28815897</v>
      </c>
      <c r="G21" s="18" t="n">
        <v>500.27247559</v>
      </c>
      <c r="H21" s="20" t="n">
        <v>3.24709976</v>
      </c>
      <c r="I21" s="18" t="s">
        <v>404</v>
      </c>
      <c r="J21" s="20" t="s">
        <v>404</v>
      </c>
      <c r="K21" s="18" t="s">
        <v>404</v>
      </c>
      <c r="L21" s="20" t="s">
        <v>404</v>
      </c>
      <c r="M21" s="18" t="s">
        <v>404</v>
      </c>
      <c r="N21" s="20" t="s">
        <v>404</v>
      </c>
      <c r="O21" s="18" t="s">
        <v>404</v>
      </c>
      <c r="P21" s="20" t="s">
        <v>404</v>
      </c>
      <c r="Q21" s="18" t="n">
        <v>484.99194955</v>
      </c>
      <c r="R21" s="20" t="n">
        <v>5.78541741</v>
      </c>
    </row>
    <row r="22" spans="1:18">
      <c r="A22" s="15" t="s">
        <v>419</v>
      </c>
      <c r="B22" s="17" t="n">
        <v>6598</v>
      </c>
      <c r="C22" s="18">
        <f>(0.0/B22*100)</f>
        <v/>
      </c>
      <c r="D22" s="19" t="n">
        <v>6598</v>
      </c>
      <c r="E22" s="18" t="n">
        <v>487.38817296</v>
      </c>
      <c r="F22" s="20" t="n">
        <v>24.19103667</v>
      </c>
      <c r="G22" s="18" t="n">
        <v>463.46665824</v>
      </c>
      <c r="H22" s="20" t="n">
        <v>4.27332902</v>
      </c>
      <c r="I22" s="18" t="s">
        <v>404</v>
      </c>
      <c r="J22" s="20" t="s">
        <v>404</v>
      </c>
      <c r="K22" s="18" t="s">
        <v>404</v>
      </c>
      <c r="L22" s="20" t="s">
        <v>404</v>
      </c>
      <c r="M22" s="18" t="s">
        <v>404</v>
      </c>
      <c r="N22" s="20" t="s">
        <v>404</v>
      </c>
      <c r="O22" s="18" t="s">
        <v>404</v>
      </c>
      <c r="P22" s="20" t="s">
        <v>404</v>
      </c>
      <c r="Q22" s="18" t="n">
        <v>489.03403798</v>
      </c>
      <c r="R22" s="20" t="n">
        <v>21.95317708</v>
      </c>
    </row>
    <row r="23" spans="1:18">
      <c r="A23" s="15" t="s">
        <v>420</v>
      </c>
      <c r="B23" s="17" t="n">
        <v>11583</v>
      </c>
      <c r="C23" s="18">
        <f>(3069.0/B23*100)</f>
        <v/>
      </c>
      <c r="D23" s="19" t="n">
        <v>8514</v>
      </c>
      <c r="E23" s="18" t="n">
        <v>516.36228383</v>
      </c>
      <c r="F23" s="20" t="n">
        <v>12.42124966</v>
      </c>
      <c r="G23" s="18" t="n">
        <v>483.21713268</v>
      </c>
      <c r="H23" s="20" t="n">
        <v>3.38178114</v>
      </c>
      <c r="I23" s="18" t="s">
        <v>404</v>
      </c>
      <c r="J23" s="20" t="s">
        <v>404</v>
      </c>
      <c r="K23" s="18" t="s">
        <v>404</v>
      </c>
      <c r="L23" s="20" t="s">
        <v>404</v>
      </c>
      <c r="M23" s="18" t="s">
        <v>404</v>
      </c>
      <c r="N23" s="20" t="s">
        <v>404</v>
      </c>
      <c r="O23" s="18" t="s">
        <v>404</v>
      </c>
      <c r="P23" s="20" t="s">
        <v>404</v>
      </c>
      <c r="Q23" s="18" t="n">
        <v>471.86611335</v>
      </c>
      <c r="R23" s="20" t="n">
        <v>16.78971202</v>
      </c>
    </row>
    <row r="24" spans="1:18">
      <c r="A24" s="15" t="s">
        <v>421</v>
      </c>
      <c r="B24" s="17" t="n">
        <v>6647</v>
      </c>
      <c r="C24" s="18">
        <f>(0.0/B24*100)</f>
        <v/>
      </c>
      <c r="D24" s="19" t="n">
        <v>6647</v>
      </c>
      <c r="E24" s="18" t="n">
        <v>562.14153604</v>
      </c>
      <c r="F24" s="20" t="n">
        <v>6.91878876</v>
      </c>
      <c r="G24" s="18" t="n">
        <v>526.5131235600001</v>
      </c>
      <c r="H24" s="20" t="n">
        <v>4.06266302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515.99625916</v>
      </c>
      <c r="F25" s="20" t="n">
        <v>3.35206607</v>
      </c>
      <c r="G25" s="18" t="n">
        <v>501.20962425</v>
      </c>
      <c r="H25" s="20" t="n">
        <v>24.30041231</v>
      </c>
      <c r="I25" s="18" t="s">
        <v>404</v>
      </c>
      <c r="J25" s="20" t="s">
        <v>404</v>
      </c>
      <c r="K25" s="18" t="s">
        <v>404</v>
      </c>
      <c r="L25" s="20" t="s">
        <v>404</v>
      </c>
      <c r="M25" s="18" t="s">
        <v>404</v>
      </c>
      <c r="N25" s="20" t="s">
        <v>404</v>
      </c>
      <c r="O25" s="18" t="s">
        <v>404</v>
      </c>
      <c r="P25" s="20" t="s">
        <v>404</v>
      </c>
      <c r="Q25" s="18" t="n">
        <v>591.25757222</v>
      </c>
      <c r="R25" s="20" t="n">
        <v>6.75746025</v>
      </c>
    </row>
    <row r="26" spans="1:18">
      <c r="A26" s="15" t="s">
        <v>423</v>
      </c>
      <c r="B26" s="17" t="n">
        <v>4869</v>
      </c>
      <c r="C26" s="18">
        <f>(11.0/B26*100)</f>
        <v/>
      </c>
      <c r="D26" s="19" t="n">
        <v>4858</v>
      </c>
      <c r="E26" s="18" t="n">
        <v>498.25707756</v>
      </c>
      <c r="F26" s="20" t="n">
        <v>5.36669389</v>
      </c>
      <c r="G26" s="18" t="n">
        <v>489.00239342</v>
      </c>
      <c r="H26" s="20" t="n">
        <v>1.97420991</v>
      </c>
      <c r="I26" s="18" t="s">
        <v>404</v>
      </c>
      <c r="J26" s="20" t="s">
        <v>404</v>
      </c>
      <c r="K26" s="18" t="s">
        <v>404</v>
      </c>
      <c r="L26" s="20" t="s">
        <v>404</v>
      </c>
      <c r="M26" s="18" t="s">
        <v>404</v>
      </c>
      <c r="N26" s="20" t="s">
        <v>404</v>
      </c>
      <c r="O26" s="18" t="s">
        <v>404</v>
      </c>
      <c r="P26" s="20" t="s">
        <v>404</v>
      </c>
      <c r="Q26" s="18" t="n">
        <v>489.29096593</v>
      </c>
      <c r="R26" s="20" t="n">
        <v>7.38485178</v>
      </c>
    </row>
    <row r="27" spans="1:18">
      <c r="A27" s="15" t="s">
        <v>424</v>
      </c>
      <c r="B27" s="17" t="n">
        <v>5299</v>
      </c>
      <c r="C27" s="18">
        <f>(0.0/B27*100)</f>
        <v/>
      </c>
      <c r="D27" s="19" t="n">
        <v>5299</v>
      </c>
      <c r="E27" s="18" t="n">
        <v>481.46853441</v>
      </c>
      <c r="F27" s="20" t="n">
        <v>1.56108084</v>
      </c>
      <c r="G27" s="18" t="n">
        <v>477.48921206</v>
      </c>
      <c r="H27" s="20" t="n">
        <v>1.68624687</v>
      </c>
      <c r="I27" s="18" t="s">
        <v>404</v>
      </c>
      <c r="J27" s="20" t="s">
        <v>404</v>
      </c>
      <c r="K27" s="18" t="s">
        <v>404</v>
      </c>
      <c r="L27" s="20" t="s">
        <v>404</v>
      </c>
      <c r="M27" s="18" t="s">
        <v>404</v>
      </c>
      <c r="N27" s="20" t="s">
        <v>404</v>
      </c>
      <c r="O27" s="18" t="s">
        <v>404</v>
      </c>
      <c r="P27" s="20" t="s">
        <v>404</v>
      </c>
      <c r="Q27" s="18" t="n">
        <v>545.03983658</v>
      </c>
      <c r="R27" s="20" t="n">
        <v>4.75229634</v>
      </c>
    </row>
    <row r="28" spans="1:18">
      <c r="A28" s="15" t="s">
        <v>425</v>
      </c>
      <c r="B28" s="17" t="n">
        <v>7568</v>
      </c>
      <c r="C28" s="18">
        <f>(0.0/B28*100)</f>
        <v/>
      </c>
      <c r="D28" s="19" t="n">
        <v>7568</v>
      </c>
      <c r="E28" s="18" t="n">
        <v>433.76965089</v>
      </c>
      <c r="F28" s="20" t="n">
        <v>3.90504436</v>
      </c>
      <c r="G28" s="18" t="n">
        <v>405.41110737</v>
      </c>
      <c r="H28" s="20" t="n">
        <v>3.22232906</v>
      </c>
      <c r="I28" s="18" t="s">
        <v>404</v>
      </c>
      <c r="J28" s="20" t="s">
        <v>404</v>
      </c>
      <c r="K28" s="18" t="s">
        <v>404</v>
      </c>
      <c r="L28" s="20" t="s">
        <v>404</v>
      </c>
      <c r="M28" s="18" t="s">
        <v>404</v>
      </c>
      <c r="N28" s="20" t="s">
        <v>404</v>
      </c>
      <c r="O28" s="18" t="s">
        <v>404</v>
      </c>
      <c r="P28" s="20" t="s">
        <v>404</v>
      </c>
      <c r="Q28" s="18" t="n">
        <v>398.18686617</v>
      </c>
      <c r="R28" s="20" t="n">
        <v>6.75429781</v>
      </c>
    </row>
    <row r="29" spans="1:18">
      <c r="A29" s="15" t="s">
        <v>426</v>
      </c>
      <c r="B29" s="17" t="n">
        <v>5385</v>
      </c>
      <c r="C29" s="18">
        <f>(1123.0/B29*100)</f>
        <v/>
      </c>
      <c r="D29" s="19" t="n">
        <v>4262</v>
      </c>
      <c r="E29" s="18" t="n">
        <v>552.02480796</v>
      </c>
      <c r="F29" s="20" t="n">
        <v>22.02959211</v>
      </c>
      <c r="G29" s="18" t="n">
        <v>500.52066127</v>
      </c>
      <c r="H29" s="20" t="n">
        <v>5.9147457</v>
      </c>
      <c r="I29" s="18" t="s">
        <v>404</v>
      </c>
      <c r="J29" s="20" t="s">
        <v>404</v>
      </c>
      <c r="K29" s="18" t="s">
        <v>404</v>
      </c>
      <c r="L29" s="20" t="s">
        <v>404</v>
      </c>
      <c r="M29" s="18" t="s">
        <v>404</v>
      </c>
      <c r="N29" s="20" t="s">
        <v>404</v>
      </c>
      <c r="O29" s="18" t="s">
        <v>404</v>
      </c>
      <c r="P29" s="20" t="s">
        <v>404</v>
      </c>
      <c r="Q29" s="18" t="n">
        <v>508.88227058</v>
      </c>
      <c r="R29" s="20" t="n">
        <v>14.05699721</v>
      </c>
    </row>
    <row r="30" spans="1:18">
      <c r="A30" s="15" t="s">
        <v>427</v>
      </c>
      <c r="B30" s="17" t="n">
        <v>4520</v>
      </c>
      <c r="C30" s="18">
        <f>(904.0/B30*100)</f>
        <v/>
      </c>
      <c r="D30" s="19" t="n">
        <v>3616</v>
      </c>
      <c r="E30" s="18" t="n">
        <v>522.9509987</v>
      </c>
      <c r="F30" s="20" t="n">
        <v>3.68452251</v>
      </c>
      <c r="G30" s="18" t="n">
        <v>492.31650639</v>
      </c>
      <c r="H30" s="20" t="n">
        <v>6.27503607</v>
      </c>
      <c r="I30" s="18" t="s">
        <v>404</v>
      </c>
      <c r="J30" s="20" t="s">
        <v>404</v>
      </c>
      <c r="K30" s="18" t="s">
        <v>404</v>
      </c>
      <c r="L30" s="20" t="s">
        <v>404</v>
      </c>
      <c r="M30" s="18" t="s">
        <v>404</v>
      </c>
      <c r="N30" s="20" t="s">
        <v>404</v>
      </c>
      <c r="O30" s="18" t="s">
        <v>404</v>
      </c>
      <c r="P30" s="20" t="s">
        <v>404</v>
      </c>
      <c r="Q30" s="18" t="n">
        <v>492.95419973</v>
      </c>
      <c r="R30" s="20" t="n">
        <v>21.44334496</v>
      </c>
    </row>
    <row r="31" spans="1:18">
      <c r="A31" s="15" t="s">
        <v>428</v>
      </c>
      <c r="B31" s="17" t="n">
        <v>5456</v>
      </c>
      <c r="C31" s="18">
        <f>(502.0/B31*100)</f>
        <v/>
      </c>
      <c r="D31" s="19" t="n">
        <v>4954</v>
      </c>
      <c r="E31" s="18" t="n">
        <v>515.29381048</v>
      </c>
      <c r="F31" s="20" t="n">
        <v>7.29196093</v>
      </c>
      <c r="G31" s="18" t="n">
        <v>496.23816102</v>
      </c>
      <c r="H31" s="20" t="n">
        <v>2.45597812</v>
      </c>
      <c r="I31" s="18" t="s">
        <v>404</v>
      </c>
      <c r="J31" s="20" t="s">
        <v>404</v>
      </c>
      <c r="K31" s="18" t="s">
        <v>404</v>
      </c>
      <c r="L31" s="20" t="s">
        <v>404</v>
      </c>
      <c r="M31" s="18" t="s">
        <v>404</v>
      </c>
      <c r="N31" s="20" t="s">
        <v>404</v>
      </c>
      <c r="O31" s="18" t="s">
        <v>404</v>
      </c>
      <c r="P31" s="20" t="s">
        <v>404</v>
      </c>
      <c r="Q31" s="18" t="n">
        <v>500.5309328</v>
      </c>
      <c r="R31" s="20" t="n">
        <v>8.59700909</v>
      </c>
    </row>
    <row r="32" spans="1:18">
      <c r="A32" s="15" t="s">
        <v>429</v>
      </c>
      <c r="B32" s="17" t="n">
        <v>4478</v>
      </c>
      <c r="C32" s="18">
        <f>(0.0/B32*100)</f>
        <v/>
      </c>
      <c r="D32" s="19" t="n">
        <v>4478</v>
      </c>
      <c r="E32" s="18" t="n">
        <v>512.10951635</v>
      </c>
      <c r="F32" s="20" t="n">
        <v>6.43483534</v>
      </c>
      <c r="G32" s="18" t="n">
        <v>496.43655293</v>
      </c>
      <c r="H32" s="20" t="n">
        <v>2.9544638</v>
      </c>
      <c r="I32" s="18" t="s">
        <v>404</v>
      </c>
      <c r="J32" s="20" t="s">
        <v>404</v>
      </c>
      <c r="K32" s="18" t="s">
        <v>404</v>
      </c>
      <c r="L32" s="20" t="s">
        <v>404</v>
      </c>
      <c r="M32" s="18" t="s">
        <v>404</v>
      </c>
      <c r="N32" s="20" t="s">
        <v>404</v>
      </c>
      <c r="O32" s="18" t="s">
        <v>404</v>
      </c>
      <c r="P32" s="20" t="s">
        <v>404</v>
      </c>
      <c r="Q32" s="18" t="n">
        <v>514.62688099</v>
      </c>
      <c r="R32" s="20" t="n">
        <v>12.472994</v>
      </c>
    </row>
    <row r="33" spans="1:18">
      <c r="A33" s="15" t="s">
        <v>430</v>
      </c>
      <c r="B33" s="17" t="n">
        <v>7325</v>
      </c>
      <c r="C33" s="18">
        <f>(29.0/B33*100)</f>
        <v/>
      </c>
      <c r="D33" s="19" t="n">
        <v>7296</v>
      </c>
      <c r="E33" s="18" t="n">
        <v>510.06541142</v>
      </c>
      <c r="F33" s="20" t="n">
        <v>4.95616534</v>
      </c>
      <c r="G33" s="18" t="n">
        <v>509.42619799</v>
      </c>
      <c r="H33" s="20" t="n">
        <v>4.01593214</v>
      </c>
      <c r="I33" s="18" t="s">
        <v>404</v>
      </c>
      <c r="J33" s="20" t="s">
        <v>404</v>
      </c>
      <c r="K33" s="18" t="s">
        <v>404</v>
      </c>
      <c r="L33" s="20" t="s">
        <v>404</v>
      </c>
      <c r="M33" s="18" t="s">
        <v>404</v>
      </c>
      <c r="N33" s="20" t="s">
        <v>404</v>
      </c>
      <c r="O33" s="18" t="s">
        <v>404</v>
      </c>
      <c r="P33" s="20" t="s">
        <v>404</v>
      </c>
      <c r="Q33" s="18" t="n">
        <v>462.99817712</v>
      </c>
      <c r="R33" s="20" t="n">
        <v>8.29242251</v>
      </c>
    </row>
    <row r="34" spans="1:18">
      <c r="A34" s="15" t="s">
        <v>431</v>
      </c>
      <c r="B34" s="17" t="n">
        <v>6350</v>
      </c>
      <c r="C34" s="18">
        <f>(0.0/B34*100)</f>
        <v/>
      </c>
      <c r="D34" s="19" t="n">
        <v>6350</v>
      </c>
      <c r="E34" s="18" t="n">
        <v>473.14713241</v>
      </c>
      <c r="F34" s="20" t="n">
        <v>8.691003159999999</v>
      </c>
      <c r="G34" s="18" t="n">
        <v>457.53667387</v>
      </c>
      <c r="H34" s="20" t="n">
        <v>4.39365809</v>
      </c>
      <c r="I34" s="18" t="s">
        <v>404</v>
      </c>
      <c r="J34" s="20" t="s">
        <v>404</v>
      </c>
      <c r="K34" s="18" t="s">
        <v>404</v>
      </c>
      <c r="L34" s="20" t="s">
        <v>404</v>
      </c>
      <c r="M34" s="18" t="s">
        <v>404</v>
      </c>
      <c r="N34" s="20" t="s">
        <v>404</v>
      </c>
      <c r="O34" s="18" t="s">
        <v>404</v>
      </c>
      <c r="P34" s="20" t="s">
        <v>404</v>
      </c>
      <c r="Q34" s="18" t="n">
        <v>451.70815595</v>
      </c>
      <c r="R34" s="20" t="n">
        <v>13.02886207</v>
      </c>
    </row>
    <row r="35" spans="1:18">
      <c r="A35" s="15" t="s">
        <v>432</v>
      </c>
      <c r="B35" s="17" t="n">
        <v>6406</v>
      </c>
      <c r="C35" s="18">
        <f>(443.0/B35*100)</f>
        <v/>
      </c>
      <c r="D35" s="19" t="n">
        <v>5963</v>
      </c>
      <c r="E35" s="18" t="n">
        <v>540.88846849</v>
      </c>
      <c r="F35" s="20" t="n">
        <v>2.95720892</v>
      </c>
      <c r="G35" s="18" t="n">
        <v>505.70867901</v>
      </c>
      <c r="H35" s="20" t="n">
        <v>1.61923395</v>
      </c>
      <c r="I35" s="18" t="s">
        <v>404</v>
      </c>
      <c r="J35" s="20" t="s">
        <v>404</v>
      </c>
      <c r="K35" s="18" t="s">
        <v>404</v>
      </c>
      <c r="L35" s="20" t="s">
        <v>404</v>
      </c>
      <c r="M35" s="18" t="s">
        <v>404</v>
      </c>
      <c r="N35" s="20" t="s">
        <v>404</v>
      </c>
      <c r="O35" s="18" t="s">
        <v>404</v>
      </c>
      <c r="P35" s="20" t="s">
        <v>404</v>
      </c>
      <c r="Q35" s="18" t="n">
        <v>477.62989204</v>
      </c>
      <c r="R35" s="20" t="n">
        <v>5.64765545</v>
      </c>
    </row>
    <row r="36" spans="1:18">
      <c r="A36" s="15" t="s">
        <v>433</v>
      </c>
      <c r="B36" s="17" t="n">
        <v>6736</v>
      </c>
      <c r="C36" s="18">
        <f>(10.0/B36*100)</f>
        <v/>
      </c>
      <c r="D36" s="19" t="n">
        <v>6726</v>
      </c>
      <c r="E36" s="18" t="n">
        <v>491.43844774</v>
      </c>
      <c r="F36" s="20" t="n">
        <v>5.37290284</v>
      </c>
      <c r="G36" s="18" t="n">
        <v>492.30196262</v>
      </c>
      <c r="H36" s="20" t="n">
        <v>2.75286416</v>
      </c>
      <c r="I36" s="18" t="s">
        <v>404</v>
      </c>
      <c r="J36" s="20" t="s">
        <v>404</v>
      </c>
      <c r="K36" s="18" t="s">
        <v>404</v>
      </c>
      <c r="L36" s="20" t="s">
        <v>404</v>
      </c>
      <c r="M36" s="18" t="s">
        <v>404</v>
      </c>
      <c r="N36" s="20" t="s">
        <v>404</v>
      </c>
      <c r="O36" s="18" t="s">
        <v>404</v>
      </c>
      <c r="P36" s="20" t="s">
        <v>404</v>
      </c>
      <c r="Q36" s="18" t="n">
        <v>504.98082484</v>
      </c>
      <c r="R36" s="20" t="n">
        <v>7.62908103</v>
      </c>
    </row>
    <row r="37" spans="1:18">
      <c r="A37" s="15" t="s">
        <v>434</v>
      </c>
      <c r="B37" s="17" t="n">
        <v>5458</v>
      </c>
      <c r="C37" s="18">
        <f>(0.0/B37*100)</f>
        <v/>
      </c>
      <c r="D37" s="19" t="n">
        <v>5458</v>
      </c>
      <c r="E37" s="18" t="n">
        <v>496.67868341</v>
      </c>
      <c r="F37" s="20" t="n">
        <v>12.08969182</v>
      </c>
      <c r="G37" s="18" t="n">
        <v>492.46779527</v>
      </c>
      <c r="H37" s="20" t="n">
        <v>3.697834</v>
      </c>
      <c r="I37" s="18" t="s">
        <v>404</v>
      </c>
      <c r="J37" s="20" t="s">
        <v>404</v>
      </c>
      <c r="K37" s="18" t="s">
        <v>404</v>
      </c>
      <c r="L37" s="20" t="s">
        <v>404</v>
      </c>
      <c r="M37" s="18" t="s">
        <v>404</v>
      </c>
      <c r="N37" s="20" t="s">
        <v>404</v>
      </c>
      <c r="O37" s="18" t="s">
        <v>404</v>
      </c>
      <c r="P37" s="20" t="s">
        <v>404</v>
      </c>
      <c r="Q37" s="18" t="n">
        <v>502.15348371</v>
      </c>
      <c r="R37" s="20" t="n">
        <v>23.07006526</v>
      </c>
    </row>
    <row r="38" spans="1:18">
      <c r="A38" s="15" t="s">
        <v>435</v>
      </c>
      <c r="B38" s="17" t="n">
        <v>5860</v>
      </c>
      <c r="C38" s="18">
        <f>(268.0/B38*100)</f>
        <v/>
      </c>
      <c r="D38" s="19" t="n">
        <v>5592</v>
      </c>
      <c r="E38" s="18" t="n">
        <v>524.11160625</v>
      </c>
      <c r="F38" s="20" t="n">
        <v>18.47537663</v>
      </c>
      <c r="G38" s="18" t="n">
        <v>502.67973268</v>
      </c>
      <c r="H38" s="20" t="n">
        <v>3.69805627</v>
      </c>
      <c r="I38" s="18" t="s">
        <v>404</v>
      </c>
      <c r="J38" s="20" t="s">
        <v>404</v>
      </c>
      <c r="K38" s="18" t="s">
        <v>404</v>
      </c>
      <c r="L38" s="20" t="s">
        <v>404</v>
      </c>
      <c r="M38" s="18" t="s">
        <v>404</v>
      </c>
      <c r="N38" s="20" t="s">
        <v>404</v>
      </c>
      <c r="O38" s="18" t="s">
        <v>404</v>
      </c>
      <c r="P38" s="20" t="s">
        <v>404</v>
      </c>
      <c r="Q38" s="18" t="n">
        <v>510.62345905</v>
      </c>
      <c r="R38" s="20" t="n">
        <v>19.3797749</v>
      </c>
    </row>
    <row r="39" spans="1:18">
      <c r="A39" s="15" t="s">
        <v>436</v>
      </c>
      <c r="B39" s="17" t="n">
        <v>5895</v>
      </c>
      <c r="C39" s="18">
        <f>(0.0/B39*100)</f>
        <v/>
      </c>
      <c r="D39" s="19" t="n">
        <v>5895</v>
      </c>
      <c r="E39" s="18" t="n">
        <v>428.82480879</v>
      </c>
      <c r="F39" s="20" t="n">
        <v>4.58077634</v>
      </c>
      <c r="G39" s="18" t="n">
        <v>418.50580661</v>
      </c>
      <c r="H39" s="20" t="n">
        <v>11.07364843</v>
      </c>
      <c r="I39" s="18" t="s">
        <v>404</v>
      </c>
      <c r="J39" s="20" t="s">
        <v>404</v>
      </c>
      <c r="K39" s="18" t="s">
        <v>404</v>
      </c>
      <c r="L39" s="20" t="s">
        <v>404</v>
      </c>
      <c r="M39" s="18" t="s">
        <v>404</v>
      </c>
      <c r="N39" s="20" t="s">
        <v>404</v>
      </c>
      <c r="O39" s="18" t="s">
        <v>404</v>
      </c>
      <c r="P39" s="20" t="s">
        <v>404</v>
      </c>
      <c r="Q39" s="18" t="n">
        <v>360.81861825</v>
      </c>
      <c r="R39" s="20" t="n">
        <v>11.34887639</v>
      </c>
    </row>
    <row r="40" spans="1:18">
      <c r="A40" s="15" t="s">
        <v>437</v>
      </c>
      <c r="B40" s="17" t="n">
        <v>14157</v>
      </c>
      <c r="C40" s="18">
        <f>(2602.0/B40*100)</f>
        <v/>
      </c>
      <c r="D40" s="19" t="n">
        <v>11555</v>
      </c>
      <c r="E40" s="18" t="n">
        <v>519.09725932</v>
      </c>
      <c r="F40" s="20" t="n">
        <v>5.02354564</v>
      </c>
      <c r="G40" s="18" t="n">
        <v>500.89299611</v>
      </c>
      <c r="H40" s="20" t="n">
        <v>4.826224</v>
      </c>
      <c r="I40" s="18" t="s">
        <v>404</v>
      </c>
      <c r="J40" s="20" t="s">
        <v>404</v>
      </c>
      <c r="K40" s="18" t="s">
        <v>404</v>
      </c>
      <c r="L40" s="20" t="s">
        <v>404</v>
      </c>
      <c r="M40" s="18" t="s">
        <v>404</v>
      </c>
      <c r="N40" s="20" t="s">
        <v>404</v>
      </c>
      <c r="O40" s="18" t="s">
        <v>404</v>
      </c>
      <c r="P40" s="20" t="s">
        <v>404</v>
      </c>
      <c r="Q40" s="18" t="n">
        <v>504.57462746</v>
      </c>
      <c r="R40" s="20" t="n">
        <v>8.47016648</v>
      </c>
    </row>
    <row r="41" spans="1:18">
      <c r="A41" s="15" t="s">
        <v>438</v>
      </c>
      <c r="B41" s="17" t="n">
        <v>5712</v>
      </c>
      <c r="C41" s="18">
        <f>(70.0/B41*100)</f>
        <v/>
      </c>
      <c r="D41" s="19" t="n">
        <v>5642</v>
      </c>
      <c r="E41" s="18" t="n">
        <v>505.77909565</v>
      </c>
      <c r="F41" s="20" t="n">
        <v>5.52030012</v>
      </c>
      <c r="G41" s="18" t="n">
        <v>488.74247479</v>
      </c>
      <c r="H41" s="20" t="n">
        <v>4.47711766</v>
      </c>
      <c r="I41" s="18" t="s">
        <v>404</v>
      </c>
      <c r="J41" s="20" t="s">
        <v>404</v>
      </c>
      <c r="K41" s="18" t="s">
        <v>404</v>
      </c>
      <c r="L41" s="20" t="s">
        <v>404</v>
      </c>
      <c r="M41" s="18" t="s">
        <v>404</v>
      </c>
      <c r="N41" s="20" t="s">
        <v>404</v>
      </c>
      <c r="O41" s="18" t="s">
        <v>404</v>
      </c>
      <c r="P41" s="20" t="s">
        <v>404</v>
      </c>
      <c r="Q41" s="18" t="n">
        <v>499.32772238</v>
      </c>
      <c r="R41" s="20" t="n">
        <v>20.9861395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436.24353748</v>
      </c>
      <c r="F44" s="20" t="n">
        <v>6.2959378</v>
      </c>
      <c r="G44" s="18" t="n">
        <v>423.28027548</v>
      </c>
      <c r="H44" s="20" t="n">
        <v>3.53002868</v>
      </c>
      <c r="I44" s="18" t="s">
        <v>404</v>
      </c>
      <c r="J44" s="20" t="s">
        <v>404</v>
      </c>
      <c r="K44" s="18" t="s">
        <v>404</v>
      </c>
      <c r="L44" s="20" t="s">
        <v>404</v>
      </c>
      <c r="M44" s="18" t="s">
        <v>404</v>
      </c>
      <c r="N44" s="20" t="s">
        <v>404</v>
      </c>
      <c r="O44" s="18" t="s">
        <v>404</v>
      </c>
      <c r="P44" s="20" t="s">
        <v>404</v>
      </c>
      <c r="Q44" s="18" t="n">
        <v>418.94657323</v>
      </c>
      <c r="R44" s="20" t="n">
        <v>10.7026844</v>
      </c>
    </row>
    <row r="45" spans="1:18">
      <c r="A45" s="15" t="s">
        <v>442</v>
      </c>
      <c r="B45" s="17" t="n">
        <v>5519</v>
      </c>
      <c r="C45" s="18">
        <f>(0.0/B45*100)</f>
        <v/>
      </c>
      <c r="D45" s="19" t="n">
        <v>5519</v>
      </c>
      <c r="E45" s="18" t="n">
        <v>385.78908897</v>
      </c>
      <c r="F45" s="20" t="n">
        <v>17.60982737</v>
      </c>
      <c r="G45" s="18" t="n">
        <v>376.44438175</v>
      </c>
      <c r="H45" s="20" t="n">
        <v>3.02152374</v>
      </c>
      <c r="I45" s="18" t="s">
        <v>404</v>
      </c>
      <c r="J45" s="20" t="s">
        <v>404</v>
      </c>
      <c r="K45" s="18" t="s">
        <v>404</v>
      </c>
      <c r="L45" s="20" t="s">
        <v>404</v>
      </c>
      <c r="M45" s="18" t="s">
        <v>404</v>
      </c>
      <c r="N45" s="20" t="s">
        <v>404</v>
      </c>
      <c r="O45" s="18" t="s">
        <v>404</v>
      </c>
      <c r="P45" s="20" t="s">
        <v>404</v>
      </c>
      <c r="Q45" s="18" t="n">
        <v>364.69732823</v>
      </c>
      <c r="R45" s="20" t="n">
        <v>7.80907148</v>
      </c>
    </row>
    <row r="46" spans="1:18">
      <c r="A46" s="15" t="s">
        <v>443</v>
      </c>
      <c r="B46" s="17" t="n">
        <v>23141</v>
      </c>
      <c r="C46" s="18">
        <f>(4196.0/B46*100)</f>
        <v/>
      </c>
      <c r="D46" s="19" t="n">
        <v>18945</v>
      </c>
      <c r="E46" s="18" t="n">
        <v>420.1932333</v>
      </c>
      <c r="F46" s="20" t="n">
        <v>5.05227888</v>
      </c>
      <c r="G46" s="18" t="n">
        <v>406.70063593</v>
      </c>
      <c r="H46" s="20" t="n">
        <v>3.690134</v>
      </c>
      <c r="I46" s="18" t="s">
        <v>404</v>
      </c>
      <c r="J46" s="20" t="s">
        <v>404</v>
      </c>
      <c r="K46" s="18" t="s">
        <v>404</v>
      </c>
      <c r="L46" s="20" t="s">
        <v>404</v>
      </c>
      <c r="M46" s="18" t="s">
        <v>404</v>
      </c>
      <c r="N46" s="20" t="s">
        <v>404</v>
      </c>
      <c r="O46" s="18" t="s">
        <v>404</v>
      </c>
      <c r="P46" s="20" t="s">
        <v>404</v>
      </c>
      <c r="Q46" s="18" t="n">
        <v>360.68059791</v>
      </c>
      <c r="R46" s="20" t="n">
        <v>6.43737974</v>
      </c>
    </row>
    <row r="47" spans="1:18">
      <c r="A47" s="15" t="s">
        <v>444</v>
      </c>
      <c r="B47" s="17" t="n">
        <v>5928</v>
      </c>
      <c r="C47" s="18">
        <f>(0.0/B47*100)</f>
        <v/>
      </c>
      <c r="D47" s="19" t="n">
        <v>5928</v>
      </c>
      <c r="E47" s="18" t="n">
        <v>479.34845497</v>
      </c>
      <c r="F47" s="20" t="n">
        <v>11.18616204</v>
      </c>
      <c r="G47" s="18" t="n">
        <v>433.56257634</v>
      </c>
      <c r="H47" s="20" t="n">
        <v>5.15972527</v>
      </c>
      <c r="I47" s="18" t="s">
        <v>404</v>
      </c>
      <c r="J47" s="20" t="s">
        <v>404</v>
      </c>
      <c r="K47" s="18" t="s">
        <v>404</v>
      </c>
      <c r="L47" s="20" t="s">
        <v>404</v>
      </c>
      <c r="M47" s="18" t="s">
        <v>404</v>
      </c>
      <c r="N47" s="20" t="s">
        <v>404</v>
      </c>
      <c r="O47" s="18" t="s">
        <v>404</v>
      </c>
      <c r="P47" s="20" t="s">
        <v>404</v>
      </c>
      <c r="Q47" s="18" t="n">
        <v>450.91752347</v>
      </c>
      <c r="R47" s="20" t="n">
        <v>24.07576776</v>
      </c>
    </row>
    <row r="48" spans="1:18">
      <c r="A48" s="15" t="s">
        <v>445</v>
      </c>
      <c r="B48" s="17" t="n">
        <v>9841</v>
      </c>
      <c r="C48" s="18">
        <f>(0.0/B48*100)</f>
        <v/>
      </c>
      <c r="D48" s="19" t="n">
        <v>9841</v>
      </c>
      <c r="E48" s="18" t="n">
        <v>527.28180367</v>
      </c>
      <c r="F48" s="20" t="n">
        <v>7.10584372</v>
      </c>
      <c r="G48" s="18" t="n">
        <v>500.76937509</v>
      </c>
      <c r="H48" s="20" t="n">
        <v>8.9062857</v>
      </c>
      <c r="I48" s="18" t="s">
        <v>404</v>
      </c>
      <c r="J48" s="20" t="s">
        <v>404</v>
      </c>
      <c r="K48" s="18" t="s">
        <v>404</v>
      </c>
      <c r="L48" s="20" t="s">
        <v>404</v>
      </c>
      <c r="M48" s="18" t="s">
        <v>404</v>
      </c>
      <c r="N48" s="20" t="s">
        <v>404</v>
      </c>
      <c r="O48" s="18" t="s">
        <v>404</v>
      </c>
      <c r="P48" s="20" t="s">
        <v>404</v>
      </c>
      <c r="Q48" s="18" t="n">
        <v>468.09866146</v>
      </c>
      <c r="R48" s="20" t="n">
        <v>15.1700592</v>
      </c>
    </row>
    <row r="49" spans="1:18">
      <c r="A49" s="15" t="s">
        <v>446</v>
      </c>
      <c r="B49" s="17" t="n">
        <v>6349</v>
      </c>
      <c r="C49" s="18">
        <f>(52.0/B49*100)</f>
        <v/>
      </c>
      <c r="D49" s="19" t="n">
        <v>6297</v>
      </c>
      <c r="E49" s="18" t="n">
        <v>420.7531522</v>
      </c>
      <c r="F49" s="20" t="n">
        <v>7.01672313</v>
      </c>
      <c r="G49" s="18" t="n">
        <v>435.29277977</v>
      </c>
      <c r="H49" s="20" t="n">
        <v>3.34753614</v>
      </c>
      <c r="I49" s="18" t="s">
        <v>404</v>
      </c>
      <c r="J49" s="20" t="s">
        <v>404</v>
      </c>
      <c r="K49" s="18" t="s">
        <v>404</v>
      </c>
      <c r="L49" s="20" t="s">
        <v>404</v>
      </c>
      <c r="M49" s="18" t="s">
        <v>404</v>
      </c>
      <c r="N49" s="20" t="s">
        <v>404</v>
      </c>
      <c r="O49" s="18" t="s">
        <v>404</v>
      </c>
      <c r="P49" s="20" t="s">
        <v>404</v>
      </c>
      <c r="Q49" s="18" t="n">
        <v>412.13339025</v>
      </c>
      <c r="R49" s="20" t="n">
        <v>18.68451224</v>
      </c>
    </row>
    <row r="50" spans="1:18">
      <c r="A50" s="15" t="s">
        <v>447</v>
      </c>
      <c r="B50" s="17" t="n">
        <v>11795</v>
      </c>
      <c r="C50" s="18">
        <f>(1031.0/B50*100)</f>
        <v/>
      </c>
      <c r="D50" s="19" t="n">
        <v>10764</v>
      </c>
      <c r="E50" s="18" t="n">
        <v>423.69426532</v>
      </c>
      <c r="F50" s="20" t="n">
        <v>4.67872862</v>
      </c>
      <c r="G50" s="18" t="n">
        <v>416.07349265</v>
      </c>
      <c r="H50" s="20" t="n">
        <v>3.66282634</v>
      </c>
      <c r="I50" s="18" t="s">
        <v>404</v>
      </c>
      <c r="J50" s="20" t="s">
        <v>404</v>
      </c>
      <c r="K50" s="18" t="s">
        <v>404</v>
      </c>
      <c r="L50" s="20" t="s">
        <v>404</v>
      </c>
      <c r="M50" s="18" t="s">
        <v>404</v>
      </c>
      <c r="N50" s="20" t="s">
        <v>404</v>
      </c>
      <c r="O50" s="18" t="s">
        <v>404</v>
      </c>
      <c r="P50" s="20" t="s">
        <v>404</v>
      </c>
      <c r="Q50" s="18" t="n">
        <v>420.04239788</v>
      </c>
      <c r="R50" s="20" t="n">
        <v>9.17902546</v>
      </c>
    </row>
    <row r="51" spans="1:18">
      <c r="A51" s="15" t="s">
        <v>448</v>
      </c>
      <c r="B51" s="17" t="n">
        <v>6866</v>
      </c>
      <c r="C51" s="18">
        <f>(0.0/B51*100)</f>
        <v/>
      </c>
      <c r="D51" s="19" t="n">
        <v>6866</v>
      </c>
      <c r="E51" s="18" t="n">
        <v>420.00920313</v>
      </c>
      <c r="F51" s="20" t="n">
        <v>5.11355112</v>
      </c>
      <c r="G51" s="18" t="n">
        <v>420.55191988</v>
      </c>
      <c r="H51" s="20" t="n">
        <v>2.59941847</v>
      </c>
      <c r="I51" s="18" t="s">
        <v>404</v>
      </c>
      <c r="J51" s="20" t="s">
        <v>404</v>
      </c>
      <c r="K51" s="18" t="s">
        <v>404</v>
      </c>
      <c r="L51" s="20" t="s">
        <v>404</v>
      </c>
      <c r="M51" s="18" t="s">
        <v>404</v>
      </c>
      <c r="N51" s="20" t="s">
        <v>404</v>
      </c>
      <c r="O51" s="18" t="s">
        <v>404</v>
      </c>
      <c r="P51" s="20" t="s">
        <v>404</v>
      </c>
      <c r="Q51" s="18" t="n">
        <v>397.50735602</v>
      </c>
      <c r="R51" s="20" t="n">
        <v>11.18022073</v>
      </c>
    </row>
    <row r="52" spans="1:18">
      <c r="A52" s="15" t="s">
        <v>449</v>
      </c>
      <c r="B52" s="17" t="n">
        <v>5809</v>
      </c>
      <c r="C52" s="18">
        <f>(0.0/B52*100)</f>
        <v/>
      </c>
      <c r="D52" s="19" t="n">
        <v>5809</v>
      </c>
      <c r="E52" s="18" t="n">
        <v>494.85404677</v>
      </c>
      <c r="F52" s="20" t="n">
        <v>7.57866195</v>
      </c>
      <c r="G52" s="18" t="n">
        <v>470.52421877</v>
      </c>
      <c r="H52" s="20" t="n">
        <v>3.13250622</v>
      </c>
      <c r="I52" s="18" t="s">
        <v>404</v>
      </c>
      <c r="J52" s="20" t="s">
        <v>404</v>
      </c>
      <c r="K52" s="18" t="s">
        <v>404</v>
      </c>
      <c r="L52" s="20" t="s">
        <v>404</v>
      </c>
      <c r="M52" s="18" t="s">
        <v>404</v>
      </c>
      <c r="N52" s="20" t="s">
        <v>404</v>
      </c>
      <c r="O52" s="18" t="s">
        <v>404</v>
      </c>
      <c r="P52" s="20" t="s">
        <v>404</v>
      </c>
      <c r="Q52" s="18" t="n">
        <v>495.12649597</v>
      </c>
      <c r="R52" s="20" t="n">
        <v>13.96254095</v>
      </c>
    </row>
    <row r="53" spans="1:18">
      <c r="A53" s="15" t="s">
        <v>450</v>
      </c>
      <c r="B53" s="17" t="n">
        <v>5571</v>
      </c>
      <c r="C53" s="18">
        <f>(0.0/B53*100)</f>
        <v/>
      </c>
      <c r="D53" s="19" t="n">
        <v>5571</v>
      </c>
      <c r="E53" s="18" t="n">
        <v>452.5265689</v>
      </c>
      <c r="F53" s="20" t="n">
        <v>2.67618082</v>
      </c>
      <c r="G53" s="18" t="n">
        <v>425.32411789</v>
      </c>
      <c r="H53" s="20" t="n">
        <v>1.70524469</v>
      </c>
      <c r="I53" s="18" t="s">
        <v>404</v>
      </c>
      <c r="J53" s="20" t="s">
        <v>404</v>
      </c>
      <c r="K53" s="18" t="s">
        <v>404</v>
      </c>
      <c r="L53" s="20" t="s">
        <v>404</v>
      </c>
      <c r="M53" s="18" t="s">
        <v>404</v>
      </c>
      <c r="N53" s="20" t="s">
        <v>404</v>
      </c>
      <c r="O53" s="18" t="s">
        <v>404</v>
      </c>
      <c r="P53" s="20" t="s">
        <v>404</v>
      </c>
      <c r="Q53" s="18" t="n">
        <v>438.11972781</v>
      </c>
      <c r="R53" s="20" t="n">
        <v>4.22737736</v>
      </c>
    </row>
    <row r="54" spans="1:18">
      <c r="A54" s="15" t="s">
        <v>451</v>
      </c>
      <c r="B54" s="17" t="n">
        <v>4740</v>
      </c>
      <c r="C54" s="18">
        <f>(199.0/B54*100)</f>
        <v/>
      </c>
      <c r="D54" s="19" t="n">
        <v>4541</v>
      </c>
      <c r="E54" s="18" t="n">
        <v>344.91190647</v>
      </c>
      <c r="F54" s="20" t="n">
        <v>5.14699051</v>
      </c>
      <c r="G54" s="18" t="n">
        <v>328.69308903</v>
      </c>
      <c r="H54" s="20" t="n">
        <v>4.16883494</v>
      </c>
      <c r="I54" s="18" t="s">
        <v>404</v>
      </c>
      <c r="J54" s="20" t="s">
        <v>404</v>
      </c>
      <c r="K54" s="18" t="s">
        <v>404</v>
      </c>
      <c r="L54" s="20" t="s">
        <v>404</v>
      </c>
      <c r="M54" s="18" t="s">
        <v>404</v>
      </c>
      <c r="N54" s="20" t="s">
        <v>404</v>
      </c>
      <c r="O54" s="18" t="s">
        <v>404</v>
      </c>
      <c r="P54" s="20" t="s">
        <v>404</v>
      </c>
      <c r="Q54" s="18" t="n">
        <v>304.45576021</v>
      </c>
      <c r="R54" s="20" t="n">
        <v>5.36790949</v>
      </c>
    </row>
    <row r="55" spans="1:18">
      <c r="A55" s="15" t="s">
        <v>452</v>
      </c>
      <c r="B55" s="17" t="n">
        <v>5316</v>
      </c>
      <c r="C55" s="18">
        <f>(43.0/B55*100)</f>
        <v/>
      </c>
      <c r="D55" s="19" t="n">
        <v>5273</v>
      </c>
      <c r="E55" s="18" t="n">
        <v>416.92491603</v>
      </c>
      <c r="F55" s="20" t="n">
        <v>5.41392635</v>
      </c>
      <c r="G55" s="18" t="n">
        <v>409.00213201</v>
      </c>
      <c r="H55" s="20" t="n">
        <v>3.50855586</v>
      </c>
      <c r="I55" s="18" t="s">
        <v>404</v>
      </c>
      <c r="J55" s="20" t="s">
        <v>404</v>
      </c>
      <c r="K55" s="18" t="s">
        <v>404</v>
      </c>
      <c r="L55" s="20" t="s">
        <v>404</v>
      </c>
      <c r="M55" s="18" t="s">
        <v>404</v>
      </c>
      <c r="N55" s="20" t="s">
        <v>404</v>
      </c>
      <c r="O55" s="18" t="s">
        <v>404</v>
      </c>
      <c r="P55" s="20" t="s">
        <v>404</v>
      </c>
      <c r="Q55" s="18" t="n">
        <v>403.52033925</v>
      </c>
      <c r="R55" s="20" t="n">
        <v>11.89831624</v>
      </c>
    </row>
    <row r="56" spans="1:18">
      <c r="A56" s="15" t="s">
        <v>453</v>
      </c>
      <c r="B56" s="17" t="n">
        <v>5359</v>
      </c>
      <c r="C56" s="18">
        <f>(0.0/B56*100)</f>
        <v/>
      </c>
      <c r="D56" s="19" t="n">
        <v>5359</v>
      </c>
      <c r="E56" s="18" t="n">
        <v>527.66226223</v>
      </c>
      <c r="F56" s="20" t="n">
        <v>2.96355188</v>
      </c>
      <c r="G56" s="18" t="n">
        <v>509.55988884</v>
      </c>
      <c r="H56" s="20" t="n">
        <v>8.28674599</v>
      </c>
      <c r="I56" s="18" t="s">
        <v>404</v>
      </c>
      <c r="J56" s="20" t="s">
        <v>404</v>
      </c>
      <c r="K56" s="18" t="s">
        <v>404</v>
      </c>
      <c r="L56" s="20" t="s">
        <v>404</v>
      </c>
      <c r="M56" s="18" t="s">
        <v>404</v>
      </c>
      <c r="N56" s="20" t="s">
        <v>404</v>
      </c>
      <c r="O56" s="18" t="s">
        <v>404</v>
      </c>
      <c r="P56" s="20" t="s">
        <v>404</v>
      </c>
      <c r="Q56" s="18" t="n">
        <v>524.12580193</v>
      </c>
      <c r="R56" s="20" t="n">
        <v>11.00811108</v>
      </c>
    </row>
    <row r="57" spans="1:18">
      <c r="A57" s="15" t="s">
        <v>454</v>
      </c>
      <c r="B57" s="17" t="n">
        <v>6513</v>
      </c>
      <c r="C57" s="18">
        <f>(0.0/B57*100)</f>
        <v/>
      </c>
      <c r="D57" s="19" t="n">
        <v>6513</v>
      </c>
      <c r="E57" s="18" t="n">
        <v>398.7447264</v>
      </c>
      <c r="F57" s="20" t="n">
        <v>5.96618927</v>
      </c>
      <c r="G57" s="18" t="n">
        <v>403.0056729</v>
      </c>
      <c r="H57" s="20" t="n">
        <v>3.52338576</v>
      </c>
      <c r="I57" s="18" t="s">
        <v>404</v>
      </c>
      <c r="J57" s="20" t="s">
        <v>404</v>
      </c>
      <c r="K57" s="18" t="s">
        <v>404</v>
      </c>
      <c r="L57" s="20" t="s">
        <v>404</v>
      </c>
      <c r="M57" s="18" t="s">
        <v>404</v>
      </c>
      <c r="N57" s="20" t="s">
        <v>404</v>
      </c>
      <c r="O57" s="18" t="s">
        <v>404</v>
      </c>
      <c r="P57" s="20" t="s">
        <v>404</v>
      </c>
      <c r="Q57" s="18" t="n">
        <v>413.75301911</v>
      </c>
      <c r="R57" s="20" t="n">
        <v>8.097254270000001</v>
      </c>
    </row>
    <row r="58" spans="1:18">
      <c r="A58" s="15" t="s">
        <v>455</v>
      </c>
      <c r="B58" s="17" t="n">
        <v>7267</v>
      </c>
      <c r="C58" s="18">
        <f>(0.0/B58*100)</f>
        <v/>
      </c>
      <c r="D58" s="19" t="n">
        <v>7267</v>
      </c>
      <c r="E58" s="18" t="n">
        <v>411.38806862</v>
      </c>
      <c r="F58" s="20" t="n">
        <v>6.14299041</v>
      </c>
      <c r="G58" s="18" t="n">
        <v>406.48409063</v>
      </c>
      <c r="H58" s="20" t="n">
        <v>3.85460283</v>
      </c>
      <c r="I58" s="18" t="s">
        <v>404</v>
      </c>
      <c r="J58" s="20" t="s">
        <v>404</v>
      </c>
      <c r="K58" s="18" t="s">
        <v>404</v>
      </c>
      <c r="L58" s="20" t="s">
        <v>404</v>
      </c>
      <c r="M58" s="18" t="s">
        <v>404</v>
      </c>
      <c r="N58" s="20" t="s">
        <v>404</v>
      </c>
      <c r="O58" s="18" t="s">
        <v>404</v>
      </c>
      <c r="P58" s="20" t="s">
        <v>404</v>
      </c>
      <c r="Q58" s="18" t="n">
        <v>415.09540975</v>
      </c>
      <c r="R58" s="20" t="n">
        <v>11.25965995</v>
      </c>
    </row>
    <row r="59" spans="1:18">
      <c r="A59" s="15" t="s">
        <v>456</v>
      </c>
      <c r="B59" s="17" t="n">
        <v>4826</v>
      </c>
      <c r="C59" s="18">
        <f>(0.0/B59*100)</f>
        <v/>
      </c>
      <c r="D59" s="19" t="n">
        <v>4826</v>
      </c>
      <c r="E59" s="18" t="n">
        <v>405.24680302</v>
      </c>
      <c r="F59" s="20" t="n">
        <v>5.45419948</v>
      </c>
      <c r="G59" s="18" t="n">
        <v>374.46763295</v>
      </c>
      <c r="H59" s="20" t="n">
        <v>1.59187851</v>
      </c>
      <c r="I59" s="18" t="s">
        <v>404</v>
      </c>
      <c r="J59" s="20" t="s">
        <v>404</v>
      </c>
      <c r="K59" s="18" t="s">
        <v>404</v>
      </c>
      <c r="L59" s="20" t="s">
        <v>404</v>
      </c>
      <c r="M59" s="18" t="s">
        <v>404</v>
      </c>
      <c r="N59" s="20" t="s">
        <v>404</v>
      </c>
      <c r="O59" s="18" t="s">
        <v>404</v>
      </c>
      <c r="P59" s="20" t="s">
        <v>404</v>
      </c>
      <c r="Q59" s="18" t="n">
        <v>360.79498357</v>
      </c>
      <c r="R59" s="20" t="n">
        <v>4.06824728</v>
      </c>
    </row>
    <row r="60" spans="1:18">
      <c r="A60" s="15" t="s">
        <v>457</v>
      </c>
      <c r="B60" s="17" t="n">
        <v>4546</v>
      </c>
      <c r="C60" s="18">
        <f>(0.0/B60*100)</f>
        <v/>
      </c>
      <c r="D60" s="19" t="n">
        <v>4546</v>
      </c>
      <c r="E60" s="18" t="n">
        <v>411.13059509</v>
      </c>
      <c r="F60" s="20" t="n">
        <v>22.62966535</v>
      </c>
      <c r="G60" s="18" t="n">
        <v>396.75362061</v>
      </c>
      <c r="H60" s="20" t="n">
        <v>4.59163523</v>
      </c>
      <c r="I60" s="18" t="s">
        <v>404</v>
      </c>
      <c r="J60" s="20" t="s">
        <v>404</v>
      </c>
      <c r="K60" s="18" t="s">
        <v>404</v>
      </c>
      <c r="L60" s="20" t="s">
        <v>404</v>
      </c>
      <c r="M60" s="18" t="s">
        <v>404</v>
      </c>
      <c r="N60" s="20" t="s">
        <v>404</v>
      </c>
      <c r="O60" s="18" t="s">
        <v>404</v>
      </c>
      <c r="P60" s="20" t="s">
        <v>404</v>
      </c>
      <c r="Q60" s="18" t="n">
        <v>354.11681082</v>
      </c>
      <c r="R60" s="20" t="n">
        <v>7.29161108</v>
      </c>
    </row>
    <row r="61" spans="1:18">
      <c r="A61" s="15" t="s">
        <v>458</v>
      </c>
      <c r="B61" s="17" t="n">
        <v>6525</v>
      </c>
      <c r="C61" s="18">
        <f>(0.0/B61*100)</f>
        <v/>
      </c>
      <c r="D61" s="19" t="n">
        <v>6525</v>
      </c>
      <c r="E61" s="18" t="n">
        <v>497.13241904</v>
      </c>
      <c r="F61" s="20" t="n">
        <v>11.69582163</v>
      </c>
      <c r="G61" s="18" t="n">
        <v>470.03774764</v>
      </c>
      <c r="H61" s="20" t="n">
        <v>2.27501536</v>
      </c>
      <c r="I61" s="18" t="s">
        <v>404</v>
      </c>
      <c r="J61" s="20" t="s">
        <v>404</v>
      </c>
      <c r="K61" s="18" t="s">
        <v>404</v>
      </c>
      <c r="L61" s="20" t="s">
        <v>404</v>
      </c>
      <c r="M61" s="18" t="s">
        <v>404</v>
      </c>
      <c r="N61" s="20" t="s">
        <v>404</v>
      </c>
      <c r="O61" s="18" t="s">
        <v>404</v>
      </c>
      <c r="P61" s="20" t="s">
        <v>404</v>
      </c>
      <c r="Q61" s="18" t="n">
        <v>484.10717855</v>
      </c>
      <c r="R61" s="20" t="n">
        <v>11.60964362</v>
      </c>
    </row>
    <row r="62" spans="1:18">
      <c r="A62" s="15" t="s">
        <v>459</v>
      </c>
      <c r="B62" s="17" t="n">
        <v>4476</v>
      </c>
      <c r="C62" s="18">
        <f>(0.0/B62*100)</f>
        <v/>
      </c>
      <c r="D62" s="19" t="n">
        <v>4476</v>
      </c>
      <c r="E62" s="18" t="n">
        <v>539.59408111</v>
      </c>
      <c r="F62" s="20" t="n">
        <v>1.62942601</v>
      </c>
      <c r="G62" s="18" t="n">
        <v>521.67656017</v>
      </c>
      <c r="H62" s="20" t="n">
        <v>1.41423007</v>
      </c>
      <c r="I62" s="18" t="s">
        <v>404</v>
      </c>
      <c r="J62" s="20" t="s">
        <v>404</v>
      </c>
      <c r="K62" s="18" t="s">
        <v>404</v>
      </c>
      <c r="L62" s="20" t="s">
        <v>404</v>
      </c>
      <c r="M62" s="18" t="s">
        <v>404</v>
      </c>
      <c r="N62" s="20" t="s">
        <v>404</v>
      </c>
      <c r="O62" s="18" t="s">
        <v>404</v>
      </c>
      <c r="P62" s="20" t="s">
        <v>404</v>
      </c>
      <c r="Q62" s="18" t="n">
        <v>515.73817938</v>
      </c>
      <c r="R62" s="20" t="n">
        <v>4.53882179</v>
      </c>
    </row>
    <row r="63" spans="1:18">
      <c r="A63" s="15" t="s">
        <v>460</v>
      </c>
      <c r="B63" s="17" t="n">
        <v>5324</v>
      </c>
      <c r="C63" s="18">
        <f>(0.0/B63*100)</f>
        <v/>
      </c>
      <c r="D63" s="19" t="n">
        <v>5324</v>
      </c>
      <c r="E63" s="18" t="n">
        <v>390.35260736</v>
      </c>
      <c r="F63" s="20" t="n">
        <v>2.90972198</v>
      </c>
      <c r="G63" s="18" t="n">
        <v>377.61474106</v>
      </c>
      <c r="H63" s="20" t="n">
        <v>1.45301816</v>
      </c>
      <c r="I63" s="18" t="s">
        <v>404</v>
      </c>
      <c r="J63" s="20" t="s">
        <v>404</v>
      </c>
      <c r="K63" s="18" t="s">
        <v>404</v>
      </c>
      <c r="L63" s="20" t="s">
        <v>404</v>
      </c>
      <c r="M63" s="18" t="s">
        <v>404</v>
      </c>
      <c r="N63" s="20" t="s">
        <v>404</v>
      </c>
      <c r="O63" s="18" t="s">
        <v>404</v>
      </c>
      <c r="P63" s="20" t="s">
        <v>404</v>
      </c>
      <c r="Q63" s="18" t="n">
        <v>408.47493173</v>
      </c>
      <c r="R63" s="20" t="n">
        <v>4.44339854</v>
      </c>
    </row>
    <row r="64" spans="1:18">
      <c r="A64" s="15" t="s">
        <v>461</v>
      </c>
      <c r="B64" s="17" t="n">
        <v>3634</v>
      </c>
      <c r="C64" s="18">
        <f>(27.0/B64*100)</f>
        <v/>
      </c>
      <c r="D64" s="19" t="n">
        <v>3607</v>
      </c>
      <c r="E64" s="18" t="n">
        <v>461.50502639</v>
      </c>
      <c r="F64" s="20" t="n">
        <v>2.74436233</v>
      </c>
      <c r="G64" s="18" t="n">
        <v>471.30809268</v>
      </c>
      <c r="H64" s="20" t="n">
        <v>2.10555225</v>
      </c>
      <c r="I64" s="18" t="s">
        <v>404</v>
      </c>
      <c r="J64" s="20" t="s">
        <v>404</v>
      </c>
      <c r="K64" s="18" t="s">
        <v>404</v>
      </c>
      <c r="L64" s="20" t="s">
        <v>404</v>
      </c>
      <c r="M64" s="18" t="s">
        <v>404</v>
      </c>
      <c r="N64" s="20" t="s">
        <v>404</v>
      </c>
      <c r="O64" s="18" t="s">
        <v>404</v>
      </c>
      <c r="P64" s="20" t="s">
        <v>404</v>
      </c>
      <c r="Q64" s="18" t="n">
        <v>408.1497408</v>
      </c>
      <c r="R64" s="20" t="n">
        <v>6.65672039</v>
      </c>
    </row>
    <row r="65" spans="1:18">
      <c r="A65" s="15" t="s">
        <v>462</v>
      </c>
      <c r="B65" s="17" t="n">
        <v>5325</v>
      </c>
      <c r="C65" s="18">
        <f>(0.0/B65*100)</f>
        <v/>
      </c>
      <c r="D65" s="19" t="n">
        <v>5325</v>
      </c>
      <c r="E65" s="18" t="n">
        <v>419.34156007</v>
      </c>
      <c r="F65" s="20" t="n">
        <v>4.23023243</v>
      </c>
      <c r="G65" s="18" t="n">
        <v>430.96340546</v>
      </c>
      <c r="H65" s="20" t="n">
        <v>3.41225436</v>
      </c>
      <c r="I65" s="18" t="s">
        <v>404</v>
      </c>
      <c r="J65" s="20" t="s">
        <v>404</v>
      </c>
      <c r="K65" s="18" t="s">
        <v>404</v>
      </c>
      <c r="L65" s="20" t="s">
        <v>404</v>
      </c>
      <c r="M65" s="18" t="s">
        <v>404</v>
      </c>
      <c r="N65" s="20" t="s">
        <v>404</v>
      </c>
      <c r="O65" s="18" t="s">
        <v>404</v>
      </c>
      <c r="P65" s="20" t="s">
        <v>404</v>
      </c>
      <c r="Q65" s="18" t="n">
        <v>448.49914837</v>
      </c>
      <c r="R65" s="20" t="n">
        <v>10.01703842</v>
      </c>
    </row>
    <row r="66" spans="1:18">
      <c r="A66" s="15" t="s">
        <v>463</v>
      </c>
      <c r="B66" s="17" t="n">
        <v>5665</v>
      </c>
      <c r="C66" s="18">
        <f>(0.0/B66*100)</f>
        <v/>
      </c>
      <c r="D66" s="19" t="n">
        <v>5665</v>
      </c>
      <c r="E66" s="18" t="n">
        <v>427.86361849</v>
      </c>
      <c r="F66" s="20" t="n">
        <v>2.32624477</v>
      </c>
      <c r="G66" s="18" t="n">
        <v>404.96893947</v>
      </c>
      <c r="H66" s="20" t="n">
        <v>1.19934902</v>
      </c>
      <c r="I66" s="18" t="s">
        <v>404</v>
      </c>
      <c r="J66" s="20" t="s">
        <v>404</v>
      </c>
      <c r="K66" s="18" t="s">
        <v>404</v>
      </c>
      <c r="L66" s="20" t="s">
        <v>404</v>
      </c>
      <c r="M66" s="18" t="s">
        <v>404</v>
      </c>
      <c r="N66" s="20" t="s">
        <v>404</v>
      </c>
      <c r="O66" s="18" t="s">
        <v>404</v>
      </c>
      <c r="P66" s="20" t="s">
        <v>404</v>
      </c>
      <c r="Q66" s="18" t="n">
        <v>411.94392079</v>
      </c>
      <c r="R66" s="20" t="n">
        <v>4.78432638</v>
      </c>
    </row>
    <row r="67" spans="1:18">
      <c r="A67" s="15" t="s">
        <v>464</v>
      </c>
      <c r="B67" s="17" t="n">
        <v>6971</v>
      </c>
      <c r="C67" s="18">
        <f>(0.0/B67*100)</f>
        <v/>
      </c>
      <c r="D67" s="19" t="n">
        <v>6971</v>
      </c>
      <c r="E67" s="18" t="n">
        <v>407.13240769</v>
      </c>
      <c r="F67" s="20" t="n">
        <v>5.71888044</v>
      </c>
      <c r="G67" s="18" t="n">
        <v>392.21010958</v>
      </c>
      <c r="H67" s="20" t="n">
        <v>2.98952293</v>
      </c>
      <c r="I67" s="18" t="s">
        <v>404</v>
      </c>
      <c r="J67" s="20" t="s">
        <v>404</v>
      </c>
      <c r="K67" s="18" t="s">
        <v>404</v>
      </c>
      <c r="L67" s="20" t="s">
        <v>404</v>
      </c>
      <c r="M67" s="18" t="s">
        <v>404</v>
      </c>
      <c r="N67" s="20" t="s">
        <v>404</v>
      </c>
      <c r="O67" s="18" t="s">
        <v>404</v>
      </c>
      <c r="P67" s="20" t="s">
        <v>404</v>
      </c>
      <c r="Q67" s="18" t="n">
        <v>404.31555871</v>
      </c>
      <c r="R67" s="20" t="n">
        <v>14.81385009</v>
      </c>
    </row>
    <row r="68" spans="1:18">
      <c r="A68" s="15" t="s">
        <v>465</v>
      </c>
      <c r="B68" s="17" t="n">
        <v>12083</v>
      </c>
      <c r="C68" s="18">
        <f>(0.0/B68*100)</f>
        <v/>
      </c>
      <c r="D68" s="19" t="n">
        <v>12083</v>
      </c>
      <c r="E68" s="18" t="n">
        <v>441.26182959</v>
      </c>
      <c r="F68" s="20" t="n">
        <v>1.86524843</v>
      </c>
      <c r="G68" s="18" t="n">
        <v>409.30753841</v>
      </c>
      <c r="H68" s="20" t="n">
        <v>1.02011542</v>
      </c>
      <c r="I68" s="18" t="s">
        <v>404</v>
      </c>
      <c r="J68" s="20" t="s">
        <v>404</v>
      </c>
      <c r="K68" s="18" t="s">
        <v>404</v>
      </c>
      <c r="L68" s="20" t="s">
        <v>404</v>
      </c>
      <c r="M68" s="18" t="s">
        <v>404</v>
      </c>
      <c r="N68" s="20" t="s">
        <v>404</v>
      </c>
      <c r="O68" s="18" t="s">
        <v>404</v>
      </c>
      <c r="P68" s="20" t="s">
        <v>404</v>
      </c>
      <c r="Q68" s="18" t="n">
        <v>423.59877868</v>
      </c>
      <c r="R68" s="20" t="n">
        <v>6.38025002</v>
      </c>
    </row>
    <row r="69" spans="1:18">
      <c r="A69" s="15" t="s">
        <v>466</v>
      </c>
      <c r="B69" s="17" t="n">
        <v>4876</v>
      </c>
      <c r="C69" s="18">
        <f>(0.0/B69*100)</f>
        <v/>
      </c>
      <c r="D69" s="19" t="n">
        <v>4876</v>
      </c>
      <c r="E69" s="18" t="n">
        <v>450.15729341</v>
      </c>
      <c r="F69" s="20" t="n">
        <v>5.73050745</v>
      </c>
      <c r="G69" s="18" t="n">
        <v>422.83545948</v>
      </c>
      <c r="H69" s="20" t="n">
        <v>4.02334924</v>
      </c>
      <c r="I69" s="18" t="s">
        <v>404</v>
      </c>
      <c r="J69" s="20" t="s">
        <v>404</v>
      </c>
      <c r="K69" s="18" t="s">
        <v>404</v>
      </c>
      <c r="L69" s="20" t="s">
        <v>404</v>
      </c>
      <c r="M69" s="18" t="s">
        <v>404</v>
      </c>
      <c r="N69" s="20" t="s">
        <v>404</v>
      </c>
      <c r="O69" s="18" t="s">
        <v>404</v>
      </c>
      <c r="P69" s="20" t="s">
        <v>404</v>
      </c>
      <c r="Q69" s="18" t="n">
        <v>460.46854904</v>
      </c>
      <c r="R69" s="20" t="n">
        <v>67.99302191</v>
      </c>
    </row>
    <row r="70" spans="1:18">
      <c r="A70" s="15" t="s">
        <v>467</v>
      </c>
      <c r="B70" s="17" t="n">
        <v>6036</v>
      </c>
      <c r="C70" s="18">
        <f>(0.0/B70*100)</f>
        <v/>
      </c>
      <c r="D70" s="19" t="n">
        <v>6036</v>
      </c>
      <c r="E70" s="18" t="n">
        <v>499.92900607</v>
      </c>
      <c r="F70" s="20" t="n">
        <v>6.08305105</v>
      </c>
      <c r="G70" s="18" t="n">
        <v>481.24272976</v>
      </c>
      <c r="H70" s="20" t="n">
        <v>2.99494996</v>
      </c>
      <c r="I70" s="18" t="s">
        <v>404</v>
      </c>
      <c r="J70" s="20" t="s">
        <v>404</v>
      </c>
      <c r="K70" s="18" t="s">
        <v>404</v>
      </c>
      <c r="L70" s="20" t="s">
        <v>404</v>
      </c>
      <c r="M70" s="18" t="s">
        <v>404</v>
      </c>
      <c r="N70" s="20" t="s">
        <v>404</v>
      </c>
      <c r="O70" s="18" t="s">
        <v>404</v>
      </c>
      <c r="P70" s="20" t="s">
        <v>404</v>
      </c>
      <c r="Q70" s="18" t="n">
        <v>463.04534689</v>
      </c>
      <c r="R70" s="20" t="n">
        <v>14.60932277</v>
      </c>
    </row>
    <row r="71" spans="1:18">
      <c r="A71" s="15" t="s">
        <v>468</v>
      </c>
      <c r="B71" s="17" t="n">
        <v>6115</v>
      </c>
      <c r="C71" s="18">
        <f>(0.0/B71*100)</f>
        <v/>
      </c>
      <c r="D71" s="19" t="n">
        <v>6115</v>
      </c>
      <c r="E71" s="18" t="n">
        <v>614.49924508</v>
      </c>
      <c r="F71" s="20" t="n">
        <v>3.31039603</v>
      </c>
      <c r="G71" s="18" t="n">
        <v>538.8988672</v>
      </c>
      <c r="H71" s="20" t="n">
        <v>1.35953457</v>
      </c>
      <c r="I71" s="18" t="s">
        <v>404</v>
      </c>
      <c r="J71" s="20" t="s">
        <v>404</v>
      </c>
      <c r="K71" s="18" t="s">
        <v>404</v>
      </c>
      <c r="L71" s="20" t="s">
        <v>404</v>
      </c>
      <c r="M71" s="18" t="s">
        <v>404</v>
      </c>
      <c r="N71" s="20" t="s">
        <v>404</v>
      </c>
      <c r="O71" s="18" t="s">
        <v>404</v>
      </c>
      <c r="P71" s="20" t="s">
        <v>404</v>
      </c>
      <c r="Q71" s="18" t="n">
        <v>511.11296707</v>
      </c>
      <c r="R71" s="20" t="n">
        <v>5.12449862</v>
      </c>
    </row>
    <row r="72" spans="1:18">
      <c r="A72" s="15" t="s">
        <v>469</v>
      </c>
      <c r="B72" s="17" t="n">
        <v>7708</v>
      </c>
      <c r="C72" s="18">
        <f>(0.0/B72*100)</f>
        <v/>
      </c>
      <c r="D72" s="19" t="n">
        <v>7708</v>
      </c>
      <c r="E72" s="18" t="n">
        <v>539.09375005</v>
      </c>
      <c r="F72" s="20" t="n">
        <v>3.83651376</v>
      </c>
      <c r="G72" s="18" t="n">
        <v>516.92133239</v>
      </c>
      <c r="H72" s="20" t="n">
        <v>6.73904999</v>
      </c>
      <c r="I72" s="18" t="s">
        <v>404</v>
      </c>
      <c r="J72" s="20" t="s">
        <v>404</v>
      </c>
      <c r="K72" s="18" t="s">
        <v>404</v>
      </c>
      <c r="L72" s="20" t="s">
        <v>404</v>
      </c>
      <c r="M72" s="18" t="s">
        <v>404</v>
      </c>
      <c r="N72" s="20" t="s">
        <v>404</v>
      </c>
      <c r="O72" s="18" t="s">
        <v>404</v>
      </c>
      <c r="P72" s="20" t="s">
        <v>404</v>
      </c>
      <c r="Q72" s="18" t="n">
        <v>527.2088528</v>
      </c>
      <c r="R72" s="20" t="n">
        <v>14.43099052</v>
      </c>
    </row>
    <row r="73" spans="1:18">
      <c r="A73" s="15" t="s">
        <v>470</v>
      </c>
      <c r="B73" s="17" t="n">
        <v>8249</v>
      </c>
      <c r="C73" s="18">
        <f>(0.0/B73*100)</f>
        <v/>
      </c>
      <c r="D73" s="19" t="n">
        <v>8249</v>
      </c>
      <c r="E73" s="18" t="n">
        <v>442.80417347</v>
      </c>
      <c r="F73" s="20" t="n">
        <v>5.17245711</v>
      </c>
      <c r="G73" s="18" t="n">
        <v>408.15425611</v>
      </c>
      <c r="H73" s="20" t="n">
        <v>3.4980832</v>
      </c>
      <c r="I73" s="18" t="s">
        <v>404</v>
      </c>
      <c r="J73" s="20" t="s">
        <v>404</v>
      </c>
      <c r="K73" s="18" t="s">
        <v>404</v>
      </c>
      <c r="L73" s="20" t="s">
        <v>404</v>
      </c>
      <c r="M73" s="18" t="s">
        <v>404</v>
      </c>
      <c r="N73" s="20" t="s">
        <v>404</v>
      </c>
      <c r="O73" s="18" t="s">
        <v>404</v>
      </c>
      <c r="P73" s="20" t="s">
        <v>404</v>
      </c>
      <c r="Q73" s="18" t="n">
        <v>421.55839747</v>
      </c>
      <c r="R73" s="20" t="n">
        <v>15.15046063</v>
      </c>
    </row>
    <row r="74" spans="1:18">
      <c r="A74" s="15" t="s">
        <v>471</v>
      </c>
      <c r="B74" s="17" t="n">
        <v>4692</v>
      </c>
      <c r="C74" s="18">
        <f>(484.0/B74*100)</f>
        <v/>
      </c>
      <c r="D74" s="19" t="n">
        <v>4208</v>
      </c>
      <c r="E74" s="18" t="n">
        <v>461.66748654</v>
      </c>
      <c r="F74" s="20" t="n">
        <v>2.82303456</v>
      </c>
      <c r="G74" s="18" t="n">
        <v>401.80551764</v>
      </c>
      <c r="H74" s="20" t="n">
        <v>1.58313886</v>
      </c>
      <c r="I74" s="18" t="s">
        <v>404</v>
      </c>
      <c r="J74" s="20" t="s">
        <v>404</v>
      </c>
      <c r="K74" s="18" t="s">
        <v>404</v>
      </c>
      <c r="L74" s="20" t="s">
        <v>404</v>
      </c>
      <c r="M74" s="18" t="s">
        <v>404</v>
      </c>
      <c r="N74" s="20" t="s">
        <v>404</v>
      </c>
      <c r="O74" s="18" t="s">
        <v>404</v>
      </c>
      <c r="P74" s="20" t="s">
        <v>404</v>
      </c>
      <c r="Q74" s="18" t="n">
        <v>375.00582667</v>
      </c>
      <c r="R74" s="20" t="n">
        <v>4.71975993</v>
      </c>
    </row>
    <row r="75" spans="1:18">
      <c r="A75" s="15" t="s">
        <v>472</v>
      </c>
      <c r="B75" s="17" t="n">
        <v>5375</v>
      </c>
      <c r="C75" s="18">
        <f>(483.0/B75*100)</f>
        <v/>
      </c>
      <c r="D75" s="19" t="n">
        <v>4892</v>
      </c>
      <c r="E75" s="18" t="n">
        <v>368.74965564</v>
      </c>
      <c r="F75" s="20" t="n">
        <v>6.10340391</v>
      </c>
      <c r="G75" s="18" t="n">
        <v>390.90948202</v>
      </c>
      <c r="H75" s="20" t="n">
        <v>3.63619136</v>
      </c>
      <c r="I75" s="18" t="s">
        <v>404</v>
      </c>
      <c r="J75" s="20" t="s">
        <v>404</v>
      </c>
      <c r="K75" s="18" t="s">
        <v>404</v>
      </c>
      <c r="L75" s="20" t="s">
        <v>404</v>
      </c>
      <c r="M75" s="18" t="s">
        <v>404</v>
      </c>
      <c r="N75" s="20" t="s">
        <v>404</v>
      </c>
      <c r="O75" s="18" t="s">
        <v>404</v>
      </c>
      <c r="P75" s="20" t="s">
        <v>404</v>
      </c>
      <c r="Q75" s="18" t="n">
        <v>389.05351013</v>
      </c>
      <c r="R75" s="20" t="n">
        <v>9.81996326</v>
      </c>
    </row>
    <row r="76" spans="1:18">
      <c r="A76" s="15" t="s">
        <v>473</v>
      </c>
      <c r="B76" s="17" t="n">
        <v>14167</v>
      </c>
      <c r="C76" s="18">
        <f>(1400.0/B76*100)</f>
        <v/>
      </c>
      <c r="D76" s="19" t="n">
        <v>12767</v>
      </c>
      <c r="E76" s="18" t="n">
        <v>457.43770566</v>
      </c>
      <c r="F76" s="20" t="n">
        <v>4.80829594</v>
      </c>
      <c r="G76" s="18" t="n">
        <v>428.85473926</v>
      </c>
      <c r="H76" s="20" t="n">
        <v>4.24102899</v>
      </c>
      <c r="I76" s="18" t="s">
        <v>404</v>
      </c>
      <c r="J76" s="20" t="s">
        <v>404</v>
      </c>
      <c r="K76" s="18" t="s">
        <v>404</v>
      </c>
      <c r="L76" s="20" t="s">
        <v>404</v>
      </c>
      <c r="M76" s="18" t="s">
        <v>404</v>
      </c>
      <c r="N76" s="20" t="s">
        <v>404</v>
      </c>
      <c r="O76" s="18" t="s">
        <v>404</v>
      </c>
      <c r="P76" s="20" t="s">
        <v>404</v>
      </c>
      <c r="Q76" s="18" t="n">
        <v>418.44940237</v>
      </c>
      <c r="R76" s="20" t="n">
        <v>10.89397874</v>
      </c>
    </row>
    <row r="77" spans="1:18">
      <c r="A77" s="15" t="s">
        <v>474</v>
      </c>
      <c r="B77" s="17" t="n">
        <v>6062</v>
      </c>
      <c r="C77" s="18">
        <f>(0.0/B77*100)</f>
        <v/>
      </c>
      <c r="D77" s="19" t="n">
        <v>6062</v>
      </c>
      <c r="E77" s="18" t="n">
        <v>425.14714152</v>
      </c>
      <c r="F77" s="20" t="n">
        <v>7.2812737</v>
      </c>
      <c r="G77" s="18" t="n">
        <v>437.53241846</v>
      </c>
      <c r="H77" s="20" t="n">
        <v>3.08861062</v>
      </c>
      <c r="I77" s="18" t="s">
        <v>404</v>
      </c>
      <c r="J77" s="20" t="s">
        <v>404</v>
      </c>
      <c r="K77" s="18" t="s">
        <v>404</v>
      </c>
      <c r="L77" s="20" t="s">
        <v>404</v>
      </c>
      <c r="M77" s="18" t="s">
        <v>404</v>
      </c>
      <c r="N77" s="20" t="s">
        <v>404</v>
      </c>
      <c r="O77" s="18" t="s">
        <v>404</v>
      </c>
      <c r="P77" s="20" t="s">
        <v>404</v>
      </c>
      <c r="Q77" s="18" t="n">
        <v>429.45958698</v>
      </c>
      <c r="R77" s="20" t="n">
        <v>16.27753635</v>
      </c>
    </row>
    <row r="78" spans="1:18">
      <c r="A78" s="15" t="s">
        <v>475</v>
      </c>
      <c r="B78" s="17" t="n">
        <v>5826</v>
      </c>
      <c r="C78" s="18">
        <f>(0.0/B78*100)</f>
        <v/>
      </c>
      <c r="D78" s="19" t="n">
        <v>5826</v>
      </c>
      <c r="E78" s="18" t="n">
        <v>531.88519844</v>
      </c>
      <c r="F78" s="20" t="n">
        <v>8.43237263</v>
      </c>
      <c r="G78" s="18" t="n">
        <v>521.3347706</v>
      </c>
      <c r="H78" s="20" t="n">
        <v>4.69526908</v>
      </c>
      <c r="I78" s="18" t="s">
        <v>404</v>
      </c>
      <c r="J78" s="20" t="s">
        <v>404</v>
      </c>
      <c r="K78" s="18" t="s">
        <v>404</v>
      </c>
      <c r="L78" s="20" t="s">
        <v>404</v>
      </c>
      <c r="M78" s="18" t="s">
        <v>404</v>
      </c>
      <c r="N78" s="20" t="s">
        <v>404</v>
      </c>
      <c r="O78" s="18" t="s">
        <v>404</v>
      </c>
      <c r="P78" s="20" t="s">
        <v>404</v>
      </c>
      <c r="Q78" s="18" t="n">
        <v>549.02527668</v>
      </c>
      <c r="R78" s="20" t="n">
        <v>7.76073005</v>
      </c>
    </row>
    <row customHeight="1" ht="25" r="79" spans="1:18">
      <c r="A79" s="15" t="s">
        <v>476</v>
      </c>
      <c r="B79" s="17" t="n">
        <v>1657</v>
      </c>
      <c r="C79" s="18">
        <f>(21.0/B79*100)</f>
        <v/>
      </c>
      <c r="D79" s="19" t="n">
        <v>1636</v>
      </c>
      <c r="E79" s="18" t="n">
        <v>484.08118745</v>
      </c>
      <c r="F79" s="20" t="n">
        <v>25.01938328</v>
      </c>
      <c r="G79" s="18" t="n">
        <v>473.62869016</v>
      </c>
      <c r="H79" s="20" t="n">
        <v>7.01646125</v>
      </c>
      <c r="I79" s="18" t="s">
        <v>404</v>
      </c>
      <c r="J79" s="20" t="s">
        <v>404</v>
      </c>
      <c r="K79" s="18" t="s">
        <v>404</v>
      </c>
      <c r="L79" s="20" t="s">
        <v>404</v>
      </c>
      <c r="M79" s="18" t="s">
        <v>404</v>
      </c>
      <c r="N79" s="20" t="s">
        <v>404</v>
      </c>
      <c r="O79" s="18" t="s">
        <v>404</v>
      </c>
      <c r="P79" s="20" t="s">
        <v>404</v>
      </c>
      <c r="Q79" s="18" t="n">
        <v>476.89760506</v>
      </c>
      <c r="R79" s="20" t="n">
        <v>42.14281273</v>
      </c>
    </row>
    <row r="80" spans="1:18">
      <c r="A80" s="15" t="s">
        <v>477</v>
      </c>
      <c r="B80" s="17" t="n">
        <v>7841</v>
      </c>
      <c r="C80" s="18">
        <f>(0.0/B80*100)</f>
        <v/>
      </c>
      <c r="D80" s="19" t="n">
        <v>7841</v>
      </c>
      <c r="E80" s="18" t="n">
        <v>454.18646379</v>
      </c>
      <c r="F80" s="20" t="n">
        <v>4.70191008</v>
      </c>
      <c r="G80" s="18" t="n">
        <v>460.92713668</v>
      </c>
      <c r="H80" s="20" t="n">
        <v>6.41818819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445.84235349</v>
      </c>
      <c r="F81" s="20" t="n">
        <v>3.33588945</v>
      </c>
      <c r="G81" s="18" t="n">
        <v>424.47094068</v>
      </c>
      <c r="H81" s="20" t="n">
        <v>7.4789709</v>
      </c>
      <c r="I81" s="18" t="s">
        <v>404</v>
      </c>
      <c r="J81" s="20" t="s">
        <v>404</v>
      </c>
      <c r="K81" s="18" t="s">
        <v>404</v>
      </c>
      <c r="L81" s="20" t="s">
        <v>404</v>
      </c>
      <c r="M81" s="18" t="s">
        <v>404</v>
      </c>
      <c r="N81" s="20" t="s">
        <v>404</v>
      </c>
      <c r="O81" s="18" t="s">
        <v>404</v>
      </c>
      <c r="P81" s="20" t="s">
        <v>404</v>
      </c>
      <c r="Q81" s="18" t="n">
        <v>427.39448811</v>
      </c>
      <c r="R81" s="20" t="n">
        <v>18.95971077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521.69972551</v>
      </c>
      <c r="F7" s="20" t="n">
        <v>3.46301069</v>
      </c>
      <c r="G7" s="18" t="n">
        <v>503.01248482</v>
      </c>
      <c r="H7" s="20" t="n">
        <v>2.5422664</v>
      </c>
      <c r="I7" s="18" t="s">
        <v>404</v>
      </c>
      <c r="J7" s="20" t="s">
        <v>404</v>
      </c>
      <c r="K7" s="18" t="s">
        <v>404</v>
      </c>
      <c r="L7" s="20" t="s">
        <v>404</v>
      </c>
      <c r="M7" s="18" t="s">
        <v>404</v>
      </c>
      <c r="N7" s="20" t="s">
        <v>404</v>
      </c>
      <c r="O7" s="18" t="s">
        <v>404</v>
      </c>
      <c r="P7" s="20" t="s">
        <v>404</v>
      </c>
      <c r="Q7" s="18" t="n">
        <v>492.95984707</v>
      </c>
      <c r="R7" s="20" t="n">
        <v>6.9297788</v>
      </c>
    </row>
    <row r="8" spans="1:18">
      <c r="A8" s="15" t="s">
        <v>405</v>
      </c>
      <c r="B8" s="17" t="n">
        <v>7007</v>
      </c>
      <c r="C8" s="18">
        <f>(0.0/B8*100)</f>
        <v/>
      </c>
      <c r="D8" s="19" t="n">
        <v>7007</v>
      </c>
      <c r="E8" s="18" t="n">
        <v>524.4857507</v>
      </c>
      <c r="F8" s="20" t="n">
        <v>9.62335058</v>
      </c>
      <c r="G8" s="18" t="n">
        <v>488.1357621</v>
      </c>
      <c r="H8" s="20" t="n">
        <v>3.46243657</v>
      </c>
      <c r="I8" s="18" t="s">
        <v>404</v>
      </c>
      <c r="J8" s="20" t="s">
        <v>404</v>
      </c>
      <c r="K8" s="18" t="s">
        <v>404</v>
      </c>
      <c r="L8" s="20" t="s">
        <v>404</v>
      </c>
      <c r="M8" s="18" t="s">
        <v>404</v>
      </c>
      <c r="N8" s="20" t="s">
        <v>404</v>
      </c>
      <c r="O8" s="18" t="s">
        <v>404</v>
      </c>
      <c r="P8" s="20" t="s">
        <v>404</v>
      </c>
      <c r="Q8" s="18" t="n">
        <v>477.71294432</v>
      </c>
      <c r="R8" s="20" t="n">
        <v>14.23262953</v>
      </c>
    </row>
    <row r="9" spans="1:18">
      <c r="A9" s="15" t="s">
        <v>406</v>
      </c>
      <c r="B9" s="17" t="n">
        <v>9651</v>
      </c>
      <c r="C9" s="18">
        <f>(200.0/B9*100)</f>
        <v/>
      </c>
      <c r="D9" s="19" t="n">
        <v>9451</v>
      </c>
      <c r="E9" s="18" t="n">
        <v>507.24328229</v>
      </c>
      <c r="F9" s="20" t="n">
        <v>13.86406061</v>
      </c>
      <c r="G9" s="18" t="n">
        <v>504.3969981</v>
      </c>
      <c r="H9" s="20" t="n">
        <v>2.87879119</v>
      </c>
      <c r="I9" s="18" t="s">
        <v>404</v>
      </c>
      <c r="J9" s="20" t="s">
        <v>404</v>
      </c>
      <c r="K9" s="18" t="s">
        <v>404</v>
      </c>
      <c r="L9" s="20" t="s">
        <v>404</v>
      </c>
      <c r="M9" s="18" t="s">
        <v>404</v>
      </c>
      <c r="N9" s="20" t="s">
        <v>404</v>
      </c>
      <c r="O9" s="18" t="s">
        <v>404</v>
      </c>
      <c r="P9" s="20" t="s">
        <v>404</v>
      </c>
      <c r="Q9" s="18" t="n">
        <v>480.56073636</v>
      </c>
      <c r="R9" s="20" t="n">
        <v>15.87037371</v>
      </c>
    </row>
    <row r="10" spans="1:18">
      <c r="A10" s="15" t="s">
        <v>407</v>
      </c>
      <c r="B10" s="17" t="n">
        <v>20058</v>
      </c>
      <c r="C10" s="18">
        <f>(2798.0/B10*100)</f>
        <v/>
      </c>
      <c r="D10" s="19" t="n">
        <v>17260</v>
      </c>
      <c r="E10" s="18" t="n">
        <v>533.1340893</v>
      </c>
      <c r="F10" s="20" t="n">
        <v>3.03563658</v>
      </c>
      <c r="G10" s="18" t="n">
        <v>524.28869924</v>
      </c>
      <c r="H10" s="20" t="n">
        <v>3.49740053</v>
      </c>
      <c r="I10" s="18" t="s">
        <v>404</v>
      </c>
      <c r="J10" s="20" t="s">
        <v>404</v>
      </c>
      <c r="K10" s="18" t="s">
        <v>404</v>
      </c>
      <c r="L10" s="20" t="s">
        <v>404</v>
      </c>
      <c r="M10" s="18" t="s">
        <v>404</v>
      </c>
      <c r="N10" s="20" t="s">
        <v>404</v>
      </c>
      <c r="O10" s="18" t="s">
        <v>404</v>
      </c>
      <c r="P10" s="20" t="s">
        <v>404</v>
      </c>
      <c r="Q10" s="18" t="n">
        <v>505.61695698</v>
      </c>
      <c r="R10" s="20" t="n">
        <v>8.994634899999999</v>
      </c>
    </row>
    <row r="11" spans="1:18">
      <c r="A11" s="15" t="s">
        <v>408</v>
      </c>
      <c r="B11" s="17" t="n">
        <v>7053</v>
      </c>
      <c r="C11" s="18">
        <f>(137.0/B11*100)</f>
        <v/>
      </c>
      <c r="D11" s="19" t="n">
        <v>6916</v>
      </c>
      <c r="E11" s="18" t="n">
        <v>447.03156598</v>
      </c>
      <c r="F11" s="20" t="n">
        <v>5.69037157</v>
      </c>
      <c r="G11" s="18" t="n">
        <v>449.54026722</v>
      </c>
      <c r="H11" s="20" t="n">
        <v>4.92392069</v>
      </c>
      <c r="I11" s="18" t="s">
        <v>404</v>
      </c>
      <c r="J11" s="20" t="s">
        <v>404</v>
      </c>
      <c r="K11" s="18" t="s">
        <v>404</v>
      </c>
      <c r="L11" s="20" t="s">
        <v>404</v>
      </c>
      <c r="M11" s="18" t="s">
        <v>404</v>
      </c>
      <c r="N11" s="20" t="s">
        <v>404</v>
      </c>
      <c r="O11" s="18" t="s">
        <v>404</v>
      </c>
      <c r="P11" s="20" t="s">
        <v>404</v>
      </c>
      <c r="Q11" s="18" t="n">
        <v>436.63066108</v>
      </c>
      <c r="R11" s="20" t="n">
        <v>12.8345301</v>
      </c>
    </row>
    <row r="12" spans="1:18">
      <c r="A12" s="15" t="s">
        <v>409</v>
      </c>
      <c r="B12" s="17" t="n">
        <v>6894</v>
      </c>
      <c r="C12" s="18">
        <f>(106.0/B12*100)</f>
        <v/>
      </c>
      <c r="D12" s="19" t="n">
        <v>6788</v>
      </c>
      <c r="E12" s="18" t="n">
        <v>490.18906852</v>
      </c>
      <c r="F12" s="20" t="n">
        <v>4.37172809</v>
      </c>
      <c r="G12" s="18" t="n">
        <v>495.36331905</v>
      </c>
      <c r="H12" s="20" t="n">
        <v>3.47898665</v>
      </c>
      <c r="I12" s="18" t="s">
        <v>404</v>
      </c>
      <c r="J12" s="20" t="s">
        <v>404</v>
      </c>
      <c r="K12" s="18" t="s">
        <v>404</v>
      </c>
      <c r="L12" s="20" t="s">
        <v>404</v>
      </c>
      <c r="M12" s="18" t="s">
        <v>404</v>
      </c>
      <c r="N12" s="20" t="s">
        <v>404</v>
      </c>
      <c r="O12" s="18" t="s">
        <v>404</v>
      </c>
      <c r="P12" s="20" t="s">
        <v>404</v>
      </c>
      <c r="Q12" s="18" t="n">
        <v>489.39002944</v>
      </c>
      <c r="R12" s="20" t="n">
        <v>21.1302617</v>
      </c>
    </row>
    <row r="13" spans="1:18">
      <c r="A13" s="15" t="s">
        <v>410</v>
      </c>
      <c r="B13" s="17" t="n">
        <v>7161</v>
      </c>
      <c r="C13" s="18">
        <f>(1175.0/B13*100)</f>
        <v/>
      </c>
      <c r="D13" s="19" t="n">
        <v>5986</v>
      </c>
      <c r="E13" s="18" t="n">
        <v>505.46715837</v>
      </c>
      <c r="F13" s="20" t="n">
        <v>5.43085295</v>
      </c>
      <c r="G13" s="18" t="n">
        <v>501.62927813</v>
      </c>
      <c r="H13" s="20" t="n">
        <v>2.93218564</v>
      </c>
      <c r="I13" s="18" t="s">
        <v>404</v>
      </c>
      <c r="J13" s="20" t="s">
        <v>404</v>
      </c>
      <c r="K13" s="18" t="s">
        <v>404</v>
      </c>
      <c r="L13" s="20" t="s">
        <v>404</v>
      </c>
      <c r="M13" s="18" t="s">
        <v>404</v>
      </c>
      <c r="N13" s="20" t="s">
        <v>404</v>
      </c>
      <c r="O13" s="18" t="s">
        <v>404</v>
      </c>
      <c r="P13" s="20" t="s">
        <v>404</v>
      </c>
      <c r="Q13" s="18" t="n">
        <v>499.66702588</v>
      </c>
      <c r="R13" s="20" t="n">
        <v>7.0964331</v>
      </c>
    </row>
    <row r="14" spans="1:18">
      <c r="A14" s="15" t="s">
        <v>411</v>
      </c>
      <c r="B14" s="17" t="n">
        <v>5587</v>
      </c>
      <c r="C14" s="18">
        <f>(0.0/B14*100)</f>
        <v/>
      </c>
      <c r="D14" s="19" t="n">
        <v>5587</v>
      </c>
      <c r="E14" s="18" t="n">
        <v>530.70750077</v>
      </c>
      <c r="F14" s="20" t="n">
        <v>3.73402246</v>
      </c>
      <c r="G14" s="18" t="n">
        <v>537.19956124</v>
      </c>
      <c r="H14" s="20" t="n">
        <v>3.24855356</v>
      </c>
      <c r="I14" s="18" t="s">
        <v>404</v>
      </c>
      <c r="J14" s="20" t="s">
        <v>404</v>
      </c>
      <c r="K14" s="18" t="s">
        <v>404</v>
      </c>
      <c r="L14" s="20" t="s">
        <v>404</v>
      </c>
      <c r="M14" s="18" t="s">
        <v>404</v>
      </c>
      <c r="N14" s="20" t="s">
        <v>404</v>
      </c>
      <c r="O14" s="18" t="s">
        <v>404</v>
      </c>
      <c r="P14" s="20" t="s">
        <v>404</v>
      </c>
      <c r="Q14" s="18" t="n">
        <v>534.34200154</v>
      </c>
      <c r="R14" s="20" t="n">
        <v>8.413285630000001</v>
      </c>
    </row>
    <row r="15" spans="1:18">
      <c r="A15" s="15" t="s">
        <v>412</v>
      </c>
      <c r="B15" s="17" t="n">
        <v>5882</v>
      </c>
      <c r="C15" s="18">
        <f>(0.0/B15*100)</f>
        <v/>
      </c>
      <c r="D15" s="19" t="n">
        <v>5882</v>
      </c>
      <c r="E15" s="18" t="n">
        <v>516.9771103099999</v>
      </c>
      <c r="F15" s="20" t="n">
        <v>9.928028599999999</v>
      </c>
      <c r="G15" s="18" t="n">
        <v>532.24514535</v>
      </c>
      <c r="H15" s="20" t="n">
        <v>2.44070773</v>
      </c>
      <c r="I15" s="18" t="s">
        <v>404</v>
      </c>
      <c r="J15" s="20" t="s">
        <v>404</v>
      </c>
      <c r="K15" s="18" t="s">
        <v>404</v>
      </c>
      <c r="L15" s="20" t="s">
        <v>404</v>
      </c>
      <c r="M15" s="18" t="s">
        <v>404</v>
      </c>
      <c r="N15" s="20" t="s">
        <v>404</v>
      </c>
      <c r="O15" s="18" t="s">
        <v>404</v>
      </c>
      <c r="P15" s="20" t="s">
        <v>404</v>
      </c>
      <c r="Q15" s="18" t="n">
        <v>544.73985392</v>
      </c>
      <c r="R15" s="20" t="n">
        <v>21.01117709</v>
      </c>
    </row>
    <row r="16" spans="1:18">
      <c r="A16" s="15" t="s">
        <v>413</v>
      </c>
      <c r="B16" s="17" t="n">
        <v>6108</v>
      </c>
      <c r="C16" s="18">
        <f>(339.0/B16*100)</f>
        <v/>
      </c>
      <c r="D16" s="19" t="n">
        <v>5769</v>
      </c>
      <c r="E16" s="18" t="n">
        <v>476.73779234</v>
      </c>
      <c r="F16" s="20" t="n">
        <v>11.07154738</v>
      </c>
      <c r="G16" s="18" t="n">
        <v>501.7184542</v>
      </c>
      <c r="H16" s="20" t="n">
        <v>4.23022307</v>
      </c>
      <c r="I16" s="18" t="s">
        <v>404</v>
      </c>
      <c r="J16" s="20" t="s">
        <v>404</v>
      </c>
      <c r="K16" s="18" t="s">
        <v>404</v>
      </c>
      <c r="L16" s="20" t="s">
        <v>404</v>
      </c>
      <c r="M16" s="18" t="s">
        <v>404</v>
      </c>
      <c r="N16" s="20" t="s">
        <v>404</v>
      </c>
      <c r="O16" s="18" t="s">
        <v>404</v>
      </c>
      <c r="P16" s="20" t="s">
        <v>404</v>
      </c>
      <c r="Q16" s="18" t="n">
        <v>494.96035102</v>
      </c>
      <c r="R16" s="20" t="n">
        <v>10.70388092</v>
      </c>
    </row>
    <row r="17" spans="1:18">
      <c r="A17" s="15" t="s">
        <v>414</v>
      </c>
      <c r="B17" s="17" t="n">
        <v>6504</v>
      </c>
      <c r="C17" s="18">
        <f>(1325.0/B17*100)</f>
        <v/>
      </c>
      <c r="D17" s="19" t="n">
        <v>5179</v>
      </c>
      <c r="E17" s="18" t="n">
        <v>503.53269906</v>
      </c>
      <c r="F17" s="20" t="n">
        <v>5.5937196</v>
      </c>
      <c r="G17" s="18" t="n">
        <v>512.79595813</v>
      </c>
      <c r="H17" s="20" t="n">
        <v>6.855806</v>
      </c>
      <c r="I17" s="18" t="s">
        <v>404</v>
      </c>
      <c r="J17" s="20" t="s">
        <v>404</v>
      </c>
      <c r="K17" s="18" t="s">
        <v>404</v>
      </c>
      <c r="L17" s="20" t="s">
        <v>404</v>
      </c>
      <c r="M17" s="18" t="s">
        <v>404</v>
      </c>
      <c r="N17" s="20" t="s">
        <v>404</v>
      </c>
      <c r="O17" s="18" t="s">
        <v>404</v>
      </c>
      <c r="P17" s="20" t="s">
        <v>404</v>
      </c>
      <c r="Q17" s="18" t="n">
        <v>541.8564178399999</v>
      </c>
      <c r="R17" s="20" t="n">
        <v>16.26694142</v>
      </c>
    </row>
    <row r="18" spans="1:18">
      <c r="A18" s="15" t="s">
        <v>415</v>
      </c>
      <c r="B18" s="17" t="n">
        <v>5532</v>
      </c>
      <c r="C18" s="18">
        <f>(0.0/B18*100)</f>
        <v/>
      </c>
      <c r="D18" s="19" t="n">
        <v>5532</v>
      </c>
      <c r="E18" s="18" t="n">
        <v>493.90079688</v>
      </c>
      <c r="F18" s="20" t="n">
        <v>8.452807979999999</v>
      </c>
      <c r="G18" s="18" t="n">
        <v>447.56889865</v>
      </c>
      <c r="H18" s="20" t="n">
        <v>5.00570166</v>
      </c>
      <c r="I18" s="18" t="s">
        <v>404</v>
      </c>
      <c r="J18" s="20" t="s">
        <v>404</v>
      </c>
      <c r="K18" s="18" t="s">
        <v>404</v>
      </c>
      <c r="L18" s="20" t="s">
        <v>404</v>
      </c>
      <c r="M18" s="18" t="s">
        <v>404</v>
      </c>
      <c r="N18" s="20" t="s">
        <v>404</v>
      </c>
      <c r="O18" s="18" t="s">
        <v>404</v>
      </c>
      <c r="P18" s="20" t="s">
        <v>404</v>
      </c>
      <c r="Q18" s="18" t="n">
        <v>443.76021584</v>
      </c>
      <c r="R18" s="20" t="n">
        <v>10.86962653</v>
      </c>
    </row>
    <row r="19" spans="1:18">
      <c r="A19" s="15" t="s">
        <v>416</v>
      </c>
      <c r="B19" s="17" t="n">
        <v>5658</v>
      </c>
      <c r="C19" s="18">
        <f>(327.0/B19*100)</f>
        <v/>
      </c>
      <c r="D19" s="19" t="n">
        <v>5331</v>
      </c>
      <c r="E19" s="18" t="n">
        <v>489.78569976</v>
      </c>
      <c r="F19" s="20" t="n">
        <v>4.6817265</v>
      </c>
      <c r="G19" s="18" t="n">
        <v>461.85879538</v>
      </c>
      <c r="H19" s="20" t="n">
        <v>6.18365873</v>
      </c>
      <c r="I19" s="18" t="s">
        <v>404</v>
      </c>
      <c r="J19" s="20" t="s">
        <v>404</v>
      </c>
      <c r="K19" s="18" t="s">
        <v>404</v>
      </c>
      <c r="L19" s="20" t="s">
        <v>404</v>
      </c>
      <c r="M19" s="18" t="s">
        <v>404</v>
      </c>
      <c r="N19" s="20" t="s">
        <v>404</v>
      </c>
      <c r="O19" s="18" t="s">
        <v>404</v>
      </c>
      <c r="P19" s="20" t="s">
        <v>404</v>
      </c>
      <c r="Q19" s="18" t="n">
        <v>458.45227904</v>
      </c>
      <c r="R19" s="20" t="n">
        <v>32.89964462</v>
      </c>
    </row>
    <row r="20" spans="1:18">
      <c r="A20" s="15" t="s">
        <v>417</v>
      </c>
      <c r="B20" s="17" t="n">
        <v>3371</v>
      </c>
      <c r="C20" s="18">
        <f>(24.0/B20*100)</f>
        <v/>
      </c>
      <c r="D20" s="19" t="n">
        <v>3347</v>
      </c>
      <c r="E20" s="18" t="n">
        <v>469.73486344</v>
      </c>
      <c r="F20" s="20" t="n">
        <v>2.61340397</v>
      </c>
      <c r="G20" s="18" t="n">
        <v>475.19792526</v>
      </c>
      <c r="H20" s="20" t="n">
        <v>2.40773551</v>
      </c>
      <c r="I20" s="18" t="s">
        <v>404</v>
      </c>
      <c r="J20" s="20" t="s">
        <v>404</v>
      </c>
      <c r="K20" s="18" t="s">
        <v>404</v>
      </c>
      <c r="L20" s="20" t="s">
        <v>404</v>
      </c>
      <c r="M20" s="18" t="s">
        <v>404</v>
      </c>
      <c r="N20" s="20" t="s">
        <v>404</v>
      </c>
      <c r="O20" s="18" t="s">
        <v>404</v>
      </c>
      <c r="P20" s="20" t="s">
        <v>404</v>
      </c>
      <c r="Q20" s="18" t="n">
        <v>472.42454168</v>
      </c>
      <c r="R20" s="20" t="n">
        <v>9.62591218</v>
      </c>
    </row>
    <row r="21" spans="1:18">
      <c r="A21" s="15" t="s">
        <v>418</v>
      </c>
      <c r="B21" s="17" t="n">
        <v>5741</v>
      </c>
      <c r="C21" s="18">
        <f>(0.0/B21*100)</f>
        <v/>
      </c>
      <c r="D21" s="19" t="n">
        <v>5741</v>
      </c>
      <c r="E21" s="18" t="n">
        <v>498.30388703</v>
      </c>
      <c r="F21" s="20" t="n">
        <v>5.70054335</v>
      </c>
      <c r="G21" s="18" t="n">
        <v>505.89464187</v>
      </c>
      <c r="H21" s="20" t="n">
        <v>3.01655988</v>
      </c>
      <c r="I21" s="18" t="s">
        <v>404</v>
      </c>
      <c r="J21" s="20" t="s">
        <v>404</v>
      </c>
      <c r="K21" s="18" t="s">
        <v>404</v>
      </c>
      <c r="L21" s="20" t="s">
        <v>404</v>
      </c>
      <c r="M21" s="18" t="s">
        <v>404</v>
      </c>
      <c r="N21" s="20" t="s">
        <v>404</v>
      </c>
      <c r="O21" s="18" t="s">
        <v>404</v>
      </c>
      <c r="P21" s="20" t="s">
        <v>404</v>
      </c>
      <c r="Q21" s="18" t="n">
        <v>499.61803798</v>
      </c>
      <c r="R21" s="20" t="n">
        <v>5.42148513</v>
      </c>
    </row>
    <row r="22" spans="1:18">
      <c r="A22" s="15" t="s">
        <v>419</v>
      </c>
      <c r="B22" s="17" t="n">
        <v>6598</v>
      </c>
      <c r="C22" s="18">
        <f>(0.0/B22*100)</f>
        <v/>
      </c>
      <c r="D22" s="19" t="n">
        <v>6598</v>
      </c>
      <c r="E22" s="18" t="n">
        <v>472.33713573</v>
      </c>
      <c r="F22" s="20" t="n">
        <v>7.06321311</v>
      </c>
      <c r="G22" s="18" t="n">
        <v>461.37739538</v>
      </c>
      <c r="H22" s="20" t="n">
        <v>5.82345643</v>
      </c>
      <c r="I22" s="18" t="s">
        <v>404</v>
      </c>
      <c r="J22" s="20" t="s">
        <v>404</v>
      </c>
      <c r="K22" s="18" t="s">
        <v>404</v>
      </c>
      <c r="L22" s="20" t="s">
        <v>404</v>
      </c>
      <c r="M22" s="18" t="s">
        <v>404</v>
      </c>
      <c r="N22" s="20" t="s">
        <v>404</v>
      </c>
      <c r="O22" s="18" t="s">
        <v>404</v>
      </c>
      <c r="P22" s="20" t="s">
        <v>404</v>
      </c>
      <c r="Q22" s="18" t="n">
        <v>476.41638257</v>
      </c>
      <c r="R22" s="20" t="n">
        <v>22.55070112</v>
      </c>
    </row>
    <row r="23" spans="1:18">
      <c r="A23" s="15" t="s">
        <v>420</v>
      </c>
      <c r="B23" s="17" t="n">
        <v>11583</v>
      </c>
      <c r="C23" s="18">
        <f>(3069.0/B23*100)</f>
        <v/>
      </c>
      <c r="D23" s="19" t="n">
        <v>8514</v>
      </c>
      <c r="E23" s="18" t="n">
        <v>486.23135973</v>
      </c>
      <c r="F23" s="20" t="n">
        <v>8.074924319999999</v>
      </c>
      <c r="G23" s="18" t="n">
        <v>484.36975105</v>
      </c>
      <c r="H23" s="20" t="n">
        <v>4.86313997</v>
      </c>
      <c r="I23" s="18" t="s">
        <v>404</v>
      </c>
      <c r="J23" s="20" t="s">
        <v>404</v>
      </c>
      <c r="K23" s="18" t="s">
        <v>404</v>
      </c>
      <c r="L23" s="20" t="s">
        <v>404</v>
      </c>
      <c r="M23" s="18" t="s">
        <v>404</v>
      </c>
      <c r="N23" s="20" t="s">
        <v>404</v>
      </c>
      <c r="O23" s="18" t="s">
        <v>404</v>
      </c>
      <c r="P23" s="20" t="s">
        <v>404</v>
      </c>
      <c r="Q23" s="18" t="n">
        <v>479.3915534</v>
      </c>
      <c r="R23" s="20" t="n">
        <v>20.60980009</v>
      </c>
    </row>
    <row r="24" spans="1:18">
      <c r="A24" s="15" t="s">
        <v>421</v>
      </c>
      <c r="B24" s="17" t="n">
        <v>6647</v>
      </c>
      <c r="C24" s="18">
        <f>(0.0/B24*100)</f>
        <v/>
      </c>
      <c r="D24" s="19" t="n">
        <v>6647</v>
      </c>
      <c r="E24" s="18" t="n">
        <v>537.79122921</v>
      </c>
      <c r="F24" s="20" t="n">
        <v>4.59976644</v>
      </c>
      <c r="G24" s="18" t="n">
        <v>539.08636371</v>
      </c>
      <c r="H24" s="20" t="n">
        <v>5.43986623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517.32900553</v>
      </c>
      <c r="F25" s="20" t="n">
        <v>3.31821276</v>
      </c>
      <c r="G25" s="18" t="n">
        <v>507.85337945</v>
      </c>
      <c r="H25" s="20" t="n">
        <v>8.5487929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495.6214313</v>
      </c>
      <c r="F26" s="20" t="n">
        <v>2.67466734</v>
      </c>
      <c r="G26" s="18" t="n">
        <v>487.29427483</v>
      </c>
      <c r="H26" s="20" t="n">
        <v>2.55504726</v>
      </c>
      <c r="I26" s="18" t="s">
        <v>404</v>
      </c>
      <c r="J26" s="20" t="s">
        <v>404</v>
      </c>
      <c r="K26" s="18" t="s">
        <v>404</v>
      </c>
      <c r="L26" s="20" t="s">
        <v>404</v>
      </c>
      <c r="M26" s="18" t="s">
        <v>404</v>
      </c>
      <c r="N26" s="20" t="s">
        <v>404</v>
      </c>
      <c r="O26" s="18" t="s">
        <v>404</v>
      </c>
      <c r="P26" s="20" t="s">
        <v>404</v>
      </c>
      <c r="Q26" s="18" t="n">
        <v>487.45489509</v>
      </c>
      <c r="R26" s="20" t="n">
        <v>8.51895255</v>
      </c>
    </row>
    <row r="27" spans="1:18">
      <c r="A27" s="15" t="s">
        <v>424</v>
      </c>
      <c r="B27" s="17" t="n">
        <v>5299</v>
      </c>
      <c r="C27" s="18">
        <f>(0.0/B27*100)</f>
        <v/>
      </c>
      <c r="D27" s="19" t="n">
        <v>5299</v>
      </c>
      <c r="E27" s="18" t="n">
        <v>536.15328579</v>
      </c>
      <c r="F27" s="20" t="n">
        <v>2.49977009</v>
      </c>
      <c r="G27" s="18" t="n">
        <v>469.7079037</v>
      </c>
      <c r="H27" s="20" t="n">
        <v>1.37229328</v>
      </c>
      <c r="I27" s="18" t="s">
        <v>404</v>
      </c>
      <c r="J27" s="20" t="s">
        <v>404</v>
      </c>
      <c r="K27" s="18" t="s">
        <v>404</v>
      </c>
      <c r="L27" s="20" t="s">
        <v>404</v>
      </c>
      <c r="M27" s="18" t="s">
        <v>404</v>
      </c>
      <c r="N27" s="20" t="s">
        <v>404</v>
      </c>
      <c r="O27" s="18" t="s">
        <v>404</v>
      </c>
      <c r="P27" s="20" t="s">
        <v>404</v>
      </c>
      <c r="Q27" s="18" t="n">
        <v>470.86178852</v>
      </c>
      <c r="R27" s="20" t="n">
        <v>4.42022143</v>
      </c>
    </row>
    <row r="28" spans="1:18">
      <c r="A28" s="15" t="s">
        <v>425</v>
      </c>
      <c r="B28" s="17" t="n">
        <v>7568</v>
      </c>
      <c r="C28" s="18">
        <f>(0.0/B28*100)</f>
        <v/>
      </c>
      <c r="D28" s="19" t="n">
        <v>7568</v>
      </c>
      <c r="E28" s="18" t="n">
        <v>429.39778728</v>
      </c>
      <c r="F28" s="20" t="n">
        <v>5.42655332</v>
      </c>
      <c r="G28" s="18" t="n">
        <v>412.25684557</v>
      </c>
      <c r="H28" s="20" t="n">
        <v>2.60680928</v>
      </c>
      <c r="I28" s="18" t="s">
        <v>404</v>
      </c>
      <c r="J28" s="20" t="s">
        <v>404</v>
      </c>
      <c r="K28" s="18" t="s">
        <v>404</v>
      </c>
      <c r="L28" s="20" t="s">
        <v>404</v>
      </c>
      <c r="M28" s="18" t="s">
        <v>404</v>
      </c>
      <c r="N28" s="20" t="s">
        <v>404</v>
      </c>
      <c r="O28" s="18" t="s">
        <v>404</v>
      </c>
      <c r="P28" s="20" t="s">
        <v>404</v>
      </c>
      <c r="Q28" s="18" t="n">
        <v>406.5961548</v>
      </c>
      <c r="R28" s="20" t="n">
        <v>6.05595313</v>
      </c>
    </row>
    <row r="29" spans="1:18">
      <c r="A29" s="15" t="s">
        <v>426</v>
      </c>
      <c r="B29" s="17" t="n">
        <v>5385</v>
      </c>
      <c r="C29" s="18">
        <f>(1123.0/B29*100)</f>
        <v/>
      </c>
      <c r="D29" s="19" t="n">
        <v>4262</v>
      </c>
      <c r="E29" s="18" t="n">
        <v>474.93070046</v>
      </c>
      <c r="F29" s="20" t="n">
        <v>27.44465084</v>
      </c>
      <c r="G29" s="18" t="n">
        <v>508.45260828</v>
      </c>
      <c r="H29" s="20" t="n">
        <v>5.64366206</v>
      </c>
      <c r="I29" s="18" t="s">
        <v>404</v>
      </c>
      <c r="J29" s="20" t="s">
        <v>404</v>
      </c>
      <c r="K29" s="18" t="s">
        <v>404</v>
      </c>
      <c r="L29" s="20" t="s">
        <v>404</v>
      </c>
      <c r="M29" s="18" t="s">
        <v>404</v>
      </c>
      <c r="N29" s="20" t="s">
        <v>404</v>
      </c>
      <c r="O29" s="18" t="s">
        <v>404</v>
      </c>
      <c r="P29" s="20" t="s">
        <v>404</v>
      </c>
      <c r="Q29" s="18" t="n">
        <v>508.88227058</v>
      </c>
      <c r="R29" s="20" t="n">
        <v>14.05699721</v>
      </c>
    </row>
    <row r="30" spans="1:18">
      <c r="A30" s="15" t="s">
        <v>427</v>
      </c>
      <c r="B30" s="17" t="n">
        <v>4520</v>
      </c>
      <c r="C30" s="18">
        <f>(904.0/B30*100)</f>
        <v/>
      </c>
      <c r="D30" s="19" t="n">
        <v>3616</v>
      </c>
      <c r="E30" s="18" t="n">
        <v>522.29645927</v>
      </c>
      <c r="F30" s="20" t="n">
        <v>4.14973695</v>
      </c>
      <c r="G30" s="18" t="n">
        <v>504.79235898</v>
      </c>
      <c r="H30" s="20" t="n">
        <v>5.13399667</v>
      </c>
      <c r="I30" s="18" t="s">
        <v>404</v>
      </c>
      <c r="J30" s="20" t="s">
        <v>404</v>
      </c>
      <c r="K30" s="18" t="s">
        <v>404</v>
      </c>
      <c r="L30" s="20" t="s">
        <v>404</v>
      </c>
      <c r="M30" s="18" t="s">
        <v>404</v>
      </c>
      <c r="N30" s="20" t="s">
        <v>404</v>
      </c>
      <c r="O30" s="18" t="s">
        <v>404</v>
      </c>
      <c r="P30" s="20" t="s">
        <v>404</v>
      </c>
      <c r="Q30" s="18" t="n">
        <v>480.90152352</v>
      </c>
      <c r="R30" s="20" t="n">
        <v>23.85277583</v>
      </c>
    </row>
    <row r="31" spans="1:18">
      <c r="A31" s="15" t="s">
        <v>428</v>
      </c>
      <c r="B31" s="17" t="n">
        <v>5456</v>
      </c>
      <c r="C31" s="18">
        <f>(502.0/B31*100)</f>
        <v/>
      </c>
      <c r="D31" s="19" t="n">
        <v>4954</v>
      </c>
      <c r="E31" s="18" t="n">
        <v>508.97220084</v>
      </c>
      <c r="F31" s="20" t="n">
        <v>6.62637178</v>
      </c>
      <c r="G31" s="18" t="n">
        <v>496.85930843</v>
      </c>
      <c r="H31" s="20" t="n">
        <v>2.44076203</v>
      </c>
      <c r="I31" s="18" t="s">
        <v>404</v>
      </c>
      <c r="J31" s="20" t="s">
        <v>404</v>
      </c>
      <c r="K31" s="18" t="s">
        <v>404</v>
      </c>
      <c r="L31" s="20" t="s">
        <v>404</v>
      </c>
      <c r="M31" s="18" t="s">
        <v>404</v>
      </c>
      <c r="N31" s="20" t="s">
        <v>404</v>
      </c>
      <c r="O31" s="18" t="s">
        <v>404</v>
      </c>
      <c r="P31" s="20" t="s">
        <v>404</v>
      </c>
      <c r="Q31" s="18" t="n">
        <v>501.75886317</v>
      </c>
      <c r="R31" s="20" t="n">
        <v>8.303706930000001</v>
      </c>
    </row>
    <row r="32" spans="1:18">
      <c r="A32" s="15" t="s">
        <v>429</v>
      </c>
      <c r="B32" s="17" t="n">
        <v>4478</v>
      </c>
      <c r="C32" s="18">
        <f>(0.0/B32*100)</f>
        <v/>
      </c>
      <c r="D32" s="19" t="n">
        <v>4478</v>
      </c>
      <c r="E32" s="18" t="n">
        <v>504.16228224</v>
      </c>
      <c r="F32" s="20" t="n">
        <v>3.12995628</v>
      </c>
      <c r="G32" s="18" t="n">
        <v>492.97223504</v>
      </c>
      <c r="H32" s="20" t="n">
        <v>4.41832021</v>
      </c>
      <c r="I32" s="18" t="s">
        <v>404</v>
      </c>
      <c r="J32" s="20" t="s">
        <v>404</v>
      </c>
      <c r="K32" s="18" t="s">
        <v>404</v>
      </c>
      <c r="L32" s="20" t="s">
        <v>404</v>
      </c>
      <c r="M32" s="18" t="s">
        <v>404</v>
      </c>
      <c r="N32" s="20" t="s">
        <v>404</v>
      </c>
      <c r="O32" s="18" t="s">
        <v>404</v>
      </c>
      <c r="P32" s="20" t="s">
        <v>404</v>
      </c>
      <c r="Q32" s="18" t="n">
        <v>508.2072155</v>
      </c>
      <c r="R32" s="20" t="n">
        <v>14.42888121</v>
      </c>
    </row>
    <row r="33" spans="1:18">
      <c r="A33" s="15" t="s">
        <v>430</v>
      </c>
      <c r="B33" s="17" t="n">
        <v>7325</v>
      </c>
      <c r="C33" s="18">
        <f>(29.0/B33*100)</f>
        <v/>
      </c>
      <c r="D33" s="19" t="n">
        <v>7296</v>
      </c>
      <c r="E33" s="18" t="n">
        <v>510.97014224</v>
      </c>
      <c r="F33" s="20" t="n">
        <v>6.44242705</v>
      </c>
      <c r="G33" s="18" t="n">
        <v>509.88392569</v>
      </c>
      <c r="H33" s="20" t="n">
        <v>3.63210261</v>
      </c>
      <c r="I33" s="18" t="s">
        <v>404</v>
      </c>
      <c r="J33" s="20" t="s">
        <v>404</v>
      </c>
      <c r="K33" s="18" t="s">
        <v>404</v>
      </c>
      <c r="L33" s="20" t="s">
        <v>404</v>
      </c>
      <c r="M33" s="18" t="s">
        <v>404</v>
      </c>
      <c r="N33" s="20" t="s">
        <v>404</v>
      </c>
      <c r="O33" s="18" t="s">
        <v>404</v>
      </c>
      <c r="P33" s="20" t="s">
        <v>404</v>
      </c>
      <c r="Q33" s="18" t="n">
        <v>459.87674451</v>
      </c>
      <c r="R33" s="20" t="n">
        <v>8.19825702</v>
      </c>
    </row>
    <row r="34" spans="1:18">
      <c r="A34" s="15" t="s">
        <v>431</v>
      </c>
      <c r="B34" s="17" t="n">
        <v>6350</v>
      </c>
      <c r="C34" s="18">
        <f>(0.0/B34*100)</f>
        <v/>
      </c>
      <c r="D34" s="19" t="n">
        <v>6350</v>
      </c>
      <c r="E34" s="18" t="n">
        <v>458.80268202</v>
      </c>
      <c r="F34" s="20" t="n">
        <v>3.09945692</v>
      </c>
      <c r="G34" s="18" t="n">
        <v>470.80720249</v>
      </c>
      <c r="H34" s="20" t="n">
        <v>8.06781969</v>
      </c>
      <c r="I34" s="18" t="s">
        <v>404</v>
      </c>
      <c r="J34" s="20" t="s">
        <v>404</v>
      </c>
      <c r="K34" s="18" t="s">
        <v>404</v>
      </c>
      <c r="L34" s="20" t="s">
        <v>404</v>
      </c>
      <c r="M34" s="18" t="s">
        <v>404</v>
      </c>
      <c r="N34" s="20" t="s">
        <v>404</v>
      </c>
      <c r="O34" s="18" t="s">
        <v>404</v>
      </c>
      <c r="P34" s="20" t="s">
        <v>404</v>
      </c>
      <c r="Q34" s="18" t="n">
        <v>462.5230863</v>
      </c>
      <c r="R34" s="20" t="n">
        <v>18.14926853</v>
      </c>
    </row>
    <row r="35" spans="1:18">
      <c r="A35" s="15" t="s">
        <v>432</v>
      </c>
      <c r="B35" s="17" t="n">
        <v>6406</v>
      </c>
      <c r="C35" s="18">
        <f>(443.0/B35*100)</f>
        <v/>
      </c>
      <c r="D35" s="19" t="n">
        <v>5963</v>
      </c>
      <c r="E35" s="18" t="n">
        <v>534.8108104</v>
      </c>
      <c r="F35" s="20" t="n">
        <v>2.35007309</v>
      </c>
      <c r="G35" s="18" t="n">
        <v>494.47506085</v>
      </c>
      <c r="H35" s="20" t="n">
        <v>1.53812772</v>
      </c>
      <c r="I35" s="18" t="s">
        <v>404</v>
      </c>
      <c r="J35" s="20" t="s">
        <v>404</v>
      </c>
      <c r="K35" s="18" t="s">
        <v>404</v>
      </c>
      <c r="L35" s="20" t="s">
        <v>404</v>
      </c>
      <c r="M35" s="18" t="s">
        <v>404</v>
      </c>
      <c r="N35" s="20" t="s">
        <v>404</v>
      </c>
      <c r="O35" s="18" t="s">
        <v>404</v>
      </c>
      <c r="P35" s="20" t="s">
        <v>404</v>
      </c>
      <c r="Q35" s="18" t="n">
        <v>535.85515398</v>
      </c>
      <c r="R35" s="20" t="n">
        <v>7.52380618</v>
      </c>
    </row>
    <row r="36" spans="1:18">
      <c r="A36" s="15" t="s">
        <v>433</v>
      </c>
      <c r="B36" s="17" t="n">
        <v>6736</v>
      </c>
      <c r="C36" s="18">
        <f>(10.0/B36*100)</f>
        <v/>
      </c>
      <c r="D36" s="19" t="n">
        <v>6726</v>
      </c>
      <c r="E36" s="18" t="n">
        <v>486.33393358</v>
      </c>
      <c r="F36" s="20" t="n">
        <v>5.05178732</v>
      </c>
      <c r="G36" s="18" t="n">
        <v>493.74488384</v>
      </c>
      <c r="H36" s="20" t="n">
        <v>2.65517334</v>
      </c>
      <c r="I36" s="18" t="s">
        <v>404</v>
      </c>
      <c r="J36" s="20" t="s">
        <v>404</v>
      </c>
      <c r="K36" s="18" t="s">
        <v>404</v>
      </c>
      <c r="L36" s="20" t="s">
        <v>404</v>
      </c>
      <c r="M36" s="18" t="s">
        <v>404</v>
      </c>
      <c r="N36" s="20" t="s">
        <v>404</v>
      </c>
      <c r="O36" s="18" t="s">
        <v>404</v>
      </c>
      <c r="P36" s="20" t="s">
        <v>404</v>
      </c>
      <c r="Q36" s="18" t="n">
        <v>503.31450232</v>
      </c>
      <c r="R36" s="20" t="n">
        <v>8.315388799999999</v>
      </c>
    </row>
    <row r="37" spans="1:18">
      <c r="A37" s="15" t="s">
        <v>434</v>
      </c>
      <c r="B37" s="17" t="n">
        <v>5458</v>
      </c>
      <c r="C37" s="18">
        <f>(0.0/B37*100)</f>
        <v/>
      </c>
      <c r="D37" s="19" t="n">
        <v>5458</v>
      </c>
      <c r="E37" s="18" t="n">
        <v>517.05835645</v>
      </c>
      <c r="F37" s="20" t="n">
        <v>13.52732354</v>
      </c>
      <c r="G37" s="18" t="n">
        <v>491.73560627</v>
      </c>
      <c r="H37" s="20" t="n">
        <v>3.56003395</v>
      </c>
      <c r="I37" s="18" t="s">
        <v>404</v>
      </c>
      <c r="J37" s="20" t="s">
        <v>404</v>
      </c>
      <c r="K37" s="18" t="s">
        <v>404</v>
      </c>
      <c r="L37" s="20" t="s">
        <v>404</v>
      </c>
      <c r="M37" s="18" t="s">
        <v>404</v>
      </c>
      <c r="N37" s="20" t="s">
        <v>404</v>
      </c>
      <c r="O37" s="18" t="s">
        <v>404</v>
      </c>
      <c r="P37" s="20" t="s">
        <v>404</v>
      </c>
      <c r="Q37" s="18" t="n">
        <v>487.71952423</v>
      </c>
      <c r="R37" s="20" t="n">
        <v>23.3672364</v>
      </c>
    </row>
    <row r="38" spans="1:18">
      <c r="A38" s="15" t="s">
        <v>435</v>
      </c>
      <c r="B38" s="17" t="n">
        <v>5860</v>
      </c>
      <c r="C38" s="18">
        <f>(268.0/B38*100)</f>
        <v/>
      </c>
      <c r="D38" s="19" t="n">
        <v>5592</v>
      </c>
      <c r="E38" s="18" t="n">
        <v>512.69372072</v>
      </c>
      <c r="F38" s="20" t="n">
        <v>10.54675718</v>
      </c>
      <c r="G38" s="18" t="n">
        <v>502.37256961</v>
      </c>
      <c r="H38" s="20" t="n">
        <v>3.72004597</v>
      </c>
      <c r="I38" s="18" t="s">
        <v>404</v>
      </c>
      <c r="J38" s="20" t="s">
        <v>404</v>
      </c>
      <c r="K38" s="18" t="s">
        <v>404</v>
      </c>
      <c r="L38" s="20" t="s">
        <v>404</v>
      </c>
      <c r="M38" s="18" t="s">
        <v>404</v>
      </c>
      <c r="N38" s="20" t="s">
        <v>404</v>
      </c>
      <c r="O38" s="18" t="s">
        <v>404</v>
      </c>
      <c r="P38" s="20" t="s">
        <v>404</v>
      </c>
      <c r="Q38" s="18" t="n">
        <v>509.37504881</v>
      </c>
      <c r="R38" s="20" t="n">
        <v>18.31599443</v>
      </c>
    </row>
    <row r="39" spans="1:18">
      <c r="A39" s="15" t="s">
        <v>436</v>
      </c>
      <c r="B39" s="17" t="n">
        <v>5895</v>
      </c>
      <c r="C39" s="18">
        <f>(0.0/B39*100)</f>
        <v/>
      </c>
      <c r="D39" s="19" t="n">
        <v>5895</v>
      </c>
      <c r="E39" s="18" t="n">
        <v>425.34286423</v>
      </c>
      <c r="F39" s="20" t="n">
        <v>5.6276542</v>
      </c>
      <c r="G39" s="18" t="n">
        <v>425.95003282</v>
      </c>
      <c r="H39" s="20" t="n">
        <v>7.55556169</v>
      </c>
      <c r="I39" s="18" t="s">
        <v>404</v>
      </c>
      <c r="J39" s="20" t="s">
        <v>404</v>
      </c>
      <c r="K39" s="18" t="s">
        <v>404</v>
      </c>
      <c r="L39" s="20" t="s">
        <v>404</v>
      </c>
      <c r="M39" s="18" t="s">
        <v>404</v>
      </c>
      <c r="N39" s="20" t="s">
        <v>404</v>
      </c>
      <c r="O39" s="18" t="s">
        <v>404</v>
      </c>
      <c r="P39" s="20" t="s">
        <v>404</v>
      </c>
      <c r="Q39" s="18" t="n">
        <v>420.11220173</v>
      </c>
      <c r="R39" s="20" t="n">
        <v>27.54293935</v>
      </c>
    </row>
    <row r="40" spans="1:18">
      <c r="A40" s="15" t="s">
        <v>437</v>
      </c>
      <c r="B40" s="17" t="n">
        <v>14157</v>
      </c>
      <c r="C40" s="18">
        <f>(2602.0/B40*100)</f>
        <v/>
      </c>
      <c r="D40" s="19" t="n">
        <v>11555</v>
      </c>
      <c r="E40" s="18" t="n">
        <v>508.45614358</v>
      </c>
      <c r="F40" s="20" t="n">
        <v>4.55133272</v>
      </c>
      <c r="G40" s="18" t="n">
        <v>510.99181312</v>
      </c>
      <c r="H40" s="20" t="n">
        <v>5.60205737</v>
      </c>
      <c r="I40" s="18" t="s">
        <v>404</v>
      </c>
      <c r="J40" s="20" t="s">
        <v>404</v>
      </c>
      <c r="K40" s="18" t="s">
        <v>404</v>
      </c>
      <c r="L40" s="20" t="s">
        <v>404</v>
      </c>
      <c r="M40" s="18" t="s">
        <v>404</v>
      </c>
      <c r="N40" s="20" t="s">
        <v>404</v>
      </c>
      <c r="O40" s="18" t="s">
        <v>404</v>
      </c>
      <c r="P40" s="20" t="s">
        <v>404</v>
      </c>
      <c r="Q40" s="18" t="n">
        <v>524.65919844</v>
      </c>
      <c r="R40" s="20" t="n">
        <v>9.530456089999999</v>
      </c>
    </row>
    <row r="41" spans="1:18">
      <c r="A41" s="15" t="s">
        <v>438</v>
      </c>
      <c r="B41" s="17" t="n">
        <v>5712</v>
      </c>
      <c r="C41" s="18">
        <f>(70.0/B41*100)</f>
        <v/>
      </c>
      <c r="D41" s="19" t="n">
        <v>5642</v>
      </c>
      <c r="E41" s="18" t="n">
        <v>499.20218645</v>
      </c>
      <c r="F41" s="20" t="n">
        <v>4.07035965</v>
      </c>
      <c r="G41" s="18" t="n">
        <v>490.73630845</v>
      </c>
      <c r="H41" s="20" t="n">
        <v>6.30461384</v>
      </c>
      <c r="I41" s="18" t="s">
        <v>404</v>
      </c>
      <c r="J41" s="20" t="s">
        <v>404</v>
      </c>
      <c r="K41" s="18" t="s">
        <v>404</v>
      </c>
      <c r="L41" s="20" t="s">
        <v>404</v>
      </c>
      <c r="M41" s="18" t="s">
        <v>404</v>
      </c>
      <c r="N41" s="20" t="s">
        <v>404</v>
      </c>
      <c r="O41" s="18" t="s">
        <v>404</v>
      </c>
      <c r="P41" s="20" t="s">
        <v>404</v>
      </c>
      <c r="Q41" s="18" t="n">
        <v>529.5083233</v>
      </c>
      <c r="R41" s="20" t="n">
        <v>13.22439168</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433.99046319</v>
      </c>
      <c r="F44" s="20" t="n">
        <v>7.19949418</v>
      </c>
      <c r="G44" s="18" t="n">
        <v>424.67408164</v>
      </c>
      <c r="H44" s="20" t="n">
        <v>3.52647902</v>
      </c>
      <c r="I44" s="18" t="s">
        <v>404</v>
      </c>
      <c r="J44" s="20" t="s">
        <v>404</v>
      </c>
      <c r="K44" s="18" t="s">
        <v>404</v>
      </c>
      <c r="L44" s="20" t="s">
        <v>404</v>
      </c>
      <c r="M44" s="18" t="s">
        <v>404</v>
      </c>
      <c r="N44" s="20" t="s">
        <v>404</v>
      </c>
      <c r="O44" s="18" t="s">
        <v>404</v>
      </c>
      <c r="P44" s="20" t="s">
        <v>404</v>
      </c>
      <c r="Q44" s="18" t="n">
        <v>418.23205111</v>
      </c>
      <c r="R44" s="20" t="n">
        <v>11.59455222</v>
      </c>
    </row>
    <row r="45" spans="1:18">
      <c r="A45" s="15" t="s">
        <v>442</v>
      </c>
      <c r="B45" s="17" t="n">
        <v>5519</v>
      </c>
      <c r="C45" s="18">
        <f>(0.0/B45*100)</f>
        <v/>
      </c>
      <c r="D45" s="19" t="n">
        <v>5519</v>
      </c>
      <c r="E45" s="18" t="n">
        <v>383.94663293</v>
      </c>
      <c r="F45" s="20" t="n">
        <v>7.17463122</v>
      </c>
      <c r="G45" s="18" t="n">
        <v>371.29017144</v>
      </c>
      <c r="H45" s="20" t="n">
        <v>3.2349131</v>
      </c>
      <c r="I45" s="18" t="s">
        <v>404</v>
      </c>
      <c r="J45" s="20" t="s">
        <v>404</v>
      </c>
      <c r="K45" s="18" t="s">
        <v>404</v>
      </c>
      <c r="L45" s="20" t="s">
        <v>404</v>
      </c>
      <c r="M45" s="18" t="s">
        <v>404</v>
      </c>
      <c r="N45" s="20" t="s">
        <v>404</v>
      </c>
      <c r="O45" s="18" t="s">
        <v>404</v>
      </c>
      <c r="P45" s="20" t="s">
        <v>404</v>
      </c>
      <c r="Q45" s="18" t="n">
        <v>376.40565041</v>
      </c>
      <c r="R45" s="20" t="n">
        <v>11.18145341</v>
      </c>
    </row>
    <row r="46" spans="1:18">
      <c r="A46" s="15" t="s">
        <v>443</v>
      </c>
      <c r="B46" s="17" t="n">
        <v>23141</v>
      </c>
      <c r="C46" s="18">
        <f>(4196.0/B46*100)</f>
        <v/>
      </c>
      <c r="D46" s="19" t="n">
        <v>18945</v>
      </c>
      <c r="E46" s="18" t="n">
        <v>427.27898276</v>
      </c>
      <c r="F46" s="20" t="n">
        <v>7.62502353</v>
      </c>
      <c r="G46" s="18" t="n">
        <v>407.67562777</v>
      </c>
      <c r="H46" s="20" t="n">
        <v>2.76928683</v>
      </c>
      <c r="I46" s="18" t="s">
        <v>404</v>
      </c>
      <c r="J46" s="20" t="s">
        <v>404</v>
      </c>
      <c r="K46" s="18" t="s">
        <v>404</v>
      </c>
      <c r="L46" s="20" t="s">
        <v>404</v>
      </c>
      <c r="M46" s="18" t="s">
        <v>404</v>
      </c>
      <c r="N46" s="20" t="s">
        <v>404</v>
      </c>
      <c r="O46" s="18" t="s">
        <v>404</v>
      </c>
      <c r="P46" s="20" t="s">
        <v>404</v>
      </c>
      <c r="Q46" s="18" t="n">
        <v>364.23005477</v>
      </c>
      <c r="R46" s="20" t="n">
        <v>6.46993039</v>
      </c>
    </row>
    <row r="47" spans="1:18">
      <c r="A47" s="15" t="s">
        <v>444</v>
      </c>
      <c r="B47" s="17" t="n">
        <v>5928</v>
      </c>
      <c r="C47" s="18">
        <f>(0.0/B47*100)</f>
        <v/>
      </c>
      <c r="D47" s="19" t="n">
        <v>5928</v>
      </c>
      <c r="E47" s="18" t="n">
        <v>467.8208566</v>
      </c>
      <c r="F47" s="20" t="n">
        <v>7.60533493</v>
      </c>
      <c r="G47" s="18" t="n">
        <v>427.94950012</v>
      </c>
      <c r="H47" s="20" t="n">
        <v>6.22374775</v>
      </c>
      <c r="I47" s="18" t="s">
        <v>404</v>
      </c>
      <c r="J47" s="20" t="s">
        <v>404</v>
      </c>
      <c r="K47" s="18" t="s">
        <v>404</v>
      </c>
      <c r="L47" s="20" t="s">
        <v>404</v>
      </c>
      <c r="M47" s="18" t="s">
        <v>404</v>
      </c>
      <c r="N47" s="20" t="s">
        <v>404</v>
      </c>
      <c r="O47" s="18" t="s">
        <v>404</v>
      </c>
      <c r="P47" s="20" t="s">
        <v>404</v>
      </c>
      <c r="Q47" s="18" t="n">
        <v>428.32549151</v>
      </c>
      <c r="R47" s="20" t="n">
        <v>31.03130648</v>
      </c>
    </row>
    <row r="48" spans="1:18">
      <c r="A48" s="15" t="s">
        <v>445</v>
      </c>
      <c r="B48" s="17" t="n">
        <v>9841</v>
      </c>
      <c r="C48" s="18">
        <f>(0.0/B48*100)</f>
        <v/>
      </c>
      <c r="D48" s="19" t="n">
        <v>9841</v>
      </c>
      <c r="E48" s="18" t="n">
        <v>533.31419898</v>
      </c>
      <c r="F48" s="20" t="n">
        <v>6.34913824</v>
      </c>
      <c r="G48" s="18" t="n">
        <v>478.4435094</v>
      </c>
      <c r="H48" s="20" t="n">
        <v>8.6557724</v>
      </c>
      <c r="I48" s="18" t="s">
        <v>404</v>
      </c>
      <c r="J48" s="20" t="s">
        <v>404</v>
      </c>
      <c r="K48" s="18" t="s">
        <v>404</v>
      </c>
      <c r="L48" s="20" t="s">
        <v>404</v>
      </c>
      <c r="M48" s="18" t="s">
        <v>404</v>
      </c>
      <c r="N48" s="20" t="s">
        <v>404</v>
      </c>
      <c r="O48" s="18" t="s">
        <v>404</v>
      </c>
      <c r="P48" s="20" t="s">
        <v>404</v>
      </c>
      <c r="Q48" s="18" t="n">
        <v>474.26756875</v>
      </c>
      <c r="R48" s="20" t="n">
        <v>16.92320779</v>
      </c>
    </row>
    <row r="49" spans="1:18">
      <c r="A49" s="15" t="s">
        <v>446</v>
      </c>
      <c r="B49" s="17" t="n">
        <v>6349</v>
      </c>
      <c r="C49" s="18">
        <f>(52.0/B49*100)</f>
        <v/>
      </c>
      <c r="D49" s="19" t="n">
        <v>6297</v>
      </c>
      <c r="E49" s="18" t="n">
        <v>437.55591105</v>
      </c>
      <c r="F49" s="20" t="n">
        <v>4.6135531</v>
      </c>
      <c r="G49" s="18" t="n">
        <v>426.61197111</v>
      </c>
      <c r="H49" s="20" t="n">
        <v>4.78625386</v>
      </c>
      <c r="I49" s="18" t="s">
        <v>404</v>
      </c>
      <c r="J49" s="20" t="s">
        <v>404</v>
      </c>
      <c r="K49" s="18" t="s">
        <v>404</v>
      </c>
      <c r="L49" s="20" t="s">
        <v>404</v>
      </c>
      <c r="M49" s="18" t="s">
        <v>404</v>
      </c>
      <c r="N49" s="20" t="s">
        <v>404</v>
      </c>
      <c r="O49" s="18" t="s">
        <v>404</v>
      </c>
      <c r="P49" s="20" t="s">
        <v>404</v>
      </c>
      <c r="Q49" s="18" t="n">
        <v>399.73663184</v>
      </c>
      <c r="R49" s="20" t="n">
        <v>18.22359402</v>
      </c>
    </row>
    <row r="50" spans="1:18">
      <c r="A50" s="15" t="s">
        <v>447</v>
      </c>
      <c r="B50" s="17" t="n">
        <v>11795</v>
      </c>
      <c r="C50" s="18">
        <f>(1031.0/B50*100)</f>
        <v/>
      </c>
      <c r="D50" s="19" t="n">
        <v>10764</v>
      </c>
      <c r="E50" s="18" t="n">
        <v>420.21505742</v>
      </c>
      <c r="F50" s="20" t="n">
        <v>4.88366224</v>
      </c>
      <c r="G50" s="18" t="n">
        <v>417.28401634</v>
      </c>
      <c r="H50" s="20" t="n">
        <v>3.58771836</v>
      </c>
      <c r="I50" s="18" t="s">
        <v>404</v>
      </c>
      <c r="J50" s="20" t="s">
        <v>404</v>
      </c>
      <c r="K50" s="18" t="s">
        <v>404</v>
      </c>
      <c r="L50" s="20" t="s">
        <v>404</v>
      </c>
      <c r="M50" s="18" t="s">
        <v>404</v>
      </c>
      <c r="N50" s="20" t="s">
        <v>404</v>
      </c>
      <c r="O50" s="18" t="s">
        <v>404</v>
      </c>
      <c r="P50" s="20" t="s">
        <v>404</v>
      </c>
      <c r="Q50" s="18" t="n">
        <v>412.69058052</v>
      </c>
      <c r="R50" s="20" t="n">
        <v>10.43650339</v>
      </c>
    </row>
    <row r="51" spans="1:18">
      <c r="A51" s="15" t="s">
        <v>448</v>
      </c>
      <c r="B51" s="17" t="n">
        <v>6866</v>
      </c>
      <c r="C51" s="18">
        <f>(0.0/B51*100)</f>
        <v/>
      </c>
      <c r="D51" s="19" t="n">
        <v>6866</v>
      </c>
      <c r="E51" s="18" t="n">
        <v>427.94000806</v>
      </c>
      <c r="F51" s="20" t="n">
        <v>6.26759738</v>
      </c>
      <c r="G51" s="18" t="n">
        <v>418.17036493</v>
      </c>
      <c r="H51" s="20" t="n">
        <v>2.49044149</v>
      </c>
      <c r="I51" s="18" t="s">
        <v>404</v>
      </c>
      <c r="J51" s="20" t="s">
        <v>404</v>
      </c>
      <c r="K51" s="18" t="s">
        <v>404</v>
      </c>
      <c r="L51" s="20" t="s">
        <v>404</v>
      </c>
      <c r="M51" s="18" t="s">
        <v>404</v>
      </c>
      <c r="N51" s="20" t="s">
        <v>404</v>
      </c>
      <c r="O51" s="18" t="s">
        <v>404</v>
      </c>
      <c r="P51" s="20" t="s">
        <v>404</v>
      </c>
      <c r="Q51" s="18" t="n">
        <v>391.01581295</v>
      </c>
      <c r="R51" s="20" t="n">
        <v>13.46344864</v>
      </c>
    </row>
    <row r="52" spans="1:18">
      <c r="A52" s="15" t="s">
        <v>449</v>
      </c>
      <c r="B52" s="17" t="n">
        <v>5809</v>
      </c>
      <c r="C52" s="18">
        <f>(0.0/B52*100)</f>
        <v/>
      </c>
      <c r="D52" s="19" t="n">
        <v>5809</v>
      </c>
      <c r="E52" s="18" t="n">
        <v>488.45433442</v>
      </c>
      <c r="F52" s="20" t="n">
        <v>6.26320853</v>
      </c>
      <c r="G52" s="18" t="n">
        <v>467.01540683</v>
      </c>
      <c r="H52" s="20" t="n">
        <v>3.94960552</v>
      </c>
      <c r="I52" s="18" t="s">
        <v>404</v>
      </c>
      <c r="J52" s="20" t="s">
        <v>404</v>
      </c>
      <c r="K52" s="18" t="s">
        <v>404</v>
      </c>
      <c r="L52" s="20" t="s">
        <v>404</v>
      </c>
      <c r="M52" s="18" t="s">
        <v>404</v>
      </c>
      <c r="N52" s="20" t="s">
        <v>404</v>
      </c>
      <c r="O52" s="18" t="s">
        <v>404</v>
      </c>
      <c r="P52" s="20" t="s">
        <v>404</v>
      </c>
      <c r="Q52" s="18" t="n">
        <v>488.3519644</v>
      </c>
      <c r="R52" s="20" t="n">
        <v>18.1034868</v>
      </c>
    </row>
    <row r="53" spans="1:18">
      <c r="A53" s="15" t="s">
        <v>450</v>
      </c>
      <c r="B53" s="17" t="n">
        <v>5571</v>
      </c>
      <c r="C53" s="18">
        <f>(0.0/B53*100)</f>
        <v/>
      </c>
      <c r="D53" s="19" t="n">
        <v>5571</v>
      </c>
      <c r="E53" s="18" t="n">
        <v>436.76912087</v>
      </c>
      <c r="F53" s="20" t="n">
        <v>1.47510493</v>
      </c>
      <c r="G53" s="18" t="n">
        <v>428.2413607</v>
      </c>
      <c r="H53" s="20" t="n">
        <v>2.69215668</v>
      </c>
      <c r="I53" s="18" t="s">
        <v>404</v>
      </c>
      <c r="J53" s="20" t="s">
        <v>404</v>
      </c>
      <c r="K53" s="18" t="s">
        <v>404</v>
      </c>
      <c r="L53" s="20" t="s">
        <v>404</v>
      </c>
      <c r="M53" s="18" t="s">
        <v>404</v>
      </c>
      <c r="N53" s="20" t="s">
        <v>404</v>
      </c>
      <c r="O53" s="18" t="s">
        <v>404</v>
      </c>
      <c r="P53" s="20" t="s">
        <v>404</v>
      </c>
      <c r="Q53" s="18" t="n">
        <v>379.29099397</v>
      </c>
      <c r="R53" s="20" t="n">
        <v>4.98415396</v>
      </c>
    </row>
    <row r="54" spans="1:18">
      <c r="A54" s="15" t="s">
        <v>451</v>
      </c>
      <c r="B54" s="17" t="n">
        <v>4740</v>
      </c>
      <c r="C54" s="18">
        <f>(199.0/B54*100)</f>
        <v/>
      </c>
      <c r="D54" s="19" t="n">
        <v>4541</v>
      </c>
      <c r="E54" s="18" t="n">
        <v>337.84568124</v>
      </c>
      <c r="F54" s="20" t="n">
        <v>8.57796486</v>
      </c>
      <c r="G54" s="18" t="n">
        <v>334.35553794</v>
      </c>
      <c r="H54" s="20" t="n">
        <v>3.92391589</v>
      </c>
      <c r="I54" s="18" t="s">
        <v>404</v>
      </c>
      <c r="J54" s="20" t="s">
        <v>404</v>
      </c>
      <c r="K54" s="18" t="s">
        <v>404</v>
      </c>
      <c r="L54" s="20" t="s">
        <v>404</v>
      </c>
      <c r="M54" s="18" t="s">
        <v>404</v>
      </c>
      <c r="N54" s="20" t="s">
        <v>404</v>
      </c>
      <c r="O54" s="18" t="s">
        <v>404</v>
      </c>
      <c r="P54" s="20" t="s">
        <v>404</v>
      </c>
      <c r="Q54" s="18" t="n">
        <v>315.38619531</v>
      </c>
      <c r="R54" s="20" t="n">
        <v>7.61459637</v>
      </c>
    </row>
    <row r="55" spans="1:18">
      <c r="A55" s="15" t="s">
        <v>452</v>
      </c>
      <c r="B55" s="17" t="n">
        <v>5316</v>
      </c>
      <c r="C55" s="18">
        <f>(43.0/B55*100)</f>
        <v/>
      </c>
      <c r="D55" s="19" t="n">
        <v>5273</v>
      </c>
      <c r="E55" s="18" t="n">
        <v>408.81818766</v>
      </c>
      <c r="F55" s="20" t="n">
        <v>12.68936419</v>
      </c>
      <c r="G55" s="18" t="n">
        <v>413.50281996</v>
      </c>
      <c r="H55" s="20" t="n">
        <v>2.68146203</v>
      </c>
      <c r="I55" s="18" t="s">
        <v>404</v>
      </c>
      <c r="J55" s="20" t="s">
        <v>404</v>
      </c>
      <c r="K55" s="18" t="s">
        <v>404</v>
      </c>
      <c r="L55" s="20" t="s">
        <v>404</v>
      </c>
      <c r="M55" s="18" t="s">
        <v>404</v>
      </c>
      <c r="N55" s="20" t="s">
        <v>404</v>
      </c>
      <c r="O55" s="18" t="s">
        <v>404</v>
      </c>
      <c r="P55" s="20" t="s">
        <v>404</v>
      </c>
      <c r="Q55" s="18" t="n">
        <v>397.18109046</v>
      </c>
      <c r="R55" s="20" t="n">
        <v>9.09255269</v>
      </c>
    </row>
    <row r="56" spans="1:18">
      <c r="A56" s="15" t="s">
        <v>453</v>
      </c>
      <c r="B56" s="17" t="n">
        <v>5359</v>
      </c>
      <c r="C56" s="18">
        <f>(0.0/B56*100)</f>
        <v/>
      </c>
      <c r="D56" s="19" t="n">
        <v>5359</v>
      </c>
      <c r="E56" s="18" t="n">
        <v>524.83365549</v>
      </c>
      <c r="F56" s="20" t="n">
        <v>3.1202494</v>
      </c>
      <c r="G56" s="18" t="n">
        <v>511.56136689</v>
      </c>
      <c r="H56" s="20" t="n">
        <v>19.90367556</v>
      </c>
      <c r="I56" s="18" t="s">
        <v>404</v>
      </c>
      <c r="J56" s="20" t="s">
        <v>404</v>
      </c>
      <c r="K56" s="18" t="s">
        <v>404</v>
      </c>
      <c r="L56" s="20" t="s">
        <v>404</v>
      </c>
      <c r="M56" s="18" t="s">
        <v>404</v>
      </c>
      <c r="N56" s="20" t="s">
        <v>404</v>
      </c>
      <c r="O56" s="18" t="s">
        <v>404</v>
      </c>
      <c r="P56" s="20" t="s">
        <v>404</v>
      </c>
      <c r="Q56" s="18" t="n">
        <v>509.6449225</v>
      </c>
      <c r="R56" s="20" t="n">
        <v>10.99911858</v>
      </c>
    </row>
    <row r="57" spans="1:18">
      <c r="A57" s="15" t="s">
        <v>454</v>
      </c>
      <c r="B57" s="17" t="n">
        <v>6513</v>
      </c>
      <c r="C57" s="18">
        <f>(0.0/B57*100)</f>
        <v/>
      </c>
      <c r="D57" s="19" t="n">
        <v>6513</v>
      </c>
      <c r="E57" s="18" t="n">
        <v>424.27879274</v>
      </c>
      <c r="F57" s="20" t="n">
        <v>5.00323008</v>
      </c>
      <c r="G57" s="18" t="n">
        <v>387.96472231</v>
      </c>
      <c r="H57" s="20" t="n">
        <v>3.32637523</v>
      </c>
      <c r="I57" s="18" t="s">
        <v>404</v>
      </c>
      <c r="J57" s="20" t="s">
        <v>404</v>
      </c>
      <c r="K57" s="18" t="s">
        <v>404</v>
      </c>
      <c r="L57" s="20" t="s">
        <v>404</v>
      </c>
      <c r="M57" s="18" t="s">
        <v>404</v>
      </c>
      <c r="N57" s="20" t="s">
        <v>404</v>
      </c>
      <c r="O57" s="18" t="s">
        <v>404</v>
      </c>
      <c r="P57" s="20" t="s">
        <v>404</v>
      </c>
      <c r="Q57" s="18" t="n">
        <v>400.22987715</v>
      </c>
      <c r="R57" s="20" t="n">
        <v>9.46410273</v>
      </c>
    </row>
    <row r="58" spans="1:18">
      <c r="A58" s="15" t="s">
        <v>455</v>
      </c>
      <c r="B58" s="17" t="n">
        <v>7267</v>
      </c>
      <c r="C58" s="18">
        <f>(0.0/B58*100)</f>
        <v/>
      </c>
      <c r="D58" s="19" t="n">
        <v>7267</v>
      </c>
      <c r="E58" s="18" t="n">
        <v>427.85689538</v>
      </c>
      <c r="F58" s="20" t="n">
        <v>5.64724937</v>
      </c>
      <c r="G58" s="18" t="n">
        <v>397.45860663</v>
      </c>
      <c r="H58" s="20" t="n">
        <v>3.76414714</v>
      </c>
      <c r="I58" s="18" t="s">
        <v>404</v>
      </c>
      <c r="J58" s="20" t="s">
        <v>404</v>
      </c>
      <c r="K58" s="18" t="s">
        <v>404</v>
      </c>
      <c r="L58" s="20" t="s">
        <v>404</v>
      </c>
      <c r="M58" s="18" t="s">
        <v>404</v>
      </c>
      <c r="N58" s="20" t="s">
        <v>404</v>
      </c>
      <c r="O58" s="18" t="s">
        <v>404</v>
      </c>
      <c r="P58" s="20" t="s">
        <v>404</v>
      </c>
      <c r="Q58" s="18" t="n">
        <v>412.84946997</v>
      </c>
      <c r="R58" s="20" t="n">
        <v>8.188585059999999</v>
      </c>
    </row>
    <row r="59" spans="1:18">
      <c r="A59" s="15" t="s">
        <v>456</v>
      </c>
      <c r="B59" s="17" t="n">
        <v>4826</v>
      </c>
      <c r="C59" s="18">
        <f>(0.0/B59*100)</f>
        <v/>
      </c>
      <c r="D59" s="19" t="n">
        <v>4826</v>
      </c>
      <c r="E59" s="18" t="n">
        <v>383.35420276</v>
      </c>
      <c r="F59" s="20" t="n">
        <v>3.00960343</v>
      </c>
      <c r="G59" s="18" t="n">
        <v>378.27942459</v>
      </c>
      <c r="H59" s="20" t="n">
        <v>1.90387904</v>
      </c>
      <c r="I59" s="18" t="s">
        <v>404</v>
      </c>
      <c r="J59" s="20" t="s">
        <v>404</v>
      </c>
      <c r="K59" s="18" t="s">
        <v>404</v>
      </c>
      <c r="L59" s="20" t="s">
        <v>404</v>
      </c>
      <c r="M59" s="18" t="s">
        <v>404</v>
      </c>
      <c r="N59" s="20" t="s">
        <v>404</v>
      </c>
      <c r="O59" s="18" t="s">
        <v>404</v>
      </c>
      <c r="P59" s="20" t="s">
        <v>404</v>
      </c>
      <c r="Q59" s="18" t="n">
        <v>364.08113707</v>
      </c>
      <c r="R59" s="20" t="n">
        <v>4.47662152</v>
      </c>
    </row>
    <row r="60" spans="1:18">
      <c r="A60" s="15" t="s">
        <v>457</v>
      </c>
      <c r="B60" s="17" t="n">
        <v>4546</v>
      </c>
      <c r="C60" s="18">
        <f>(0.0/B60*100)</f>
        <v/>
      </c>
      <c r="D60" s="19" t="n">
        <v>4546</v>
      </c>
      <c r="E60" s="18" t="n">
        <v>417.6244557</v>
      </c>
      <c r="F60" s="20" t="n">
        <v>8.36001137</v>
      </c>
      <c r="G60" s="18" t="n">
        <v>389.44026848</v>
      </c>
      <c r="H60" s="20" t="n">
        <v>5.86537153</v>
      </c>
      <c r="I60" s="18" t="s">
        <v>404</v>
      </c>
      <c r="J60" s="20" t="s">
        <v>404</v>
      </c>
      <c r="K60" s="18" t="s">
        <v>404</v>
      </c>
      <c r="L60" s="20" t="s">
        <v>404</v>
      </c>
      <c r="M60" s="18" t="s">
        <v>404</v>
      </c>
      <c r="N60" s="20" t="s">
        <v>404</v>
      </c>
      <c r="O60" s="18" t="s">
        <v>404</v>
      </c>
      <c r="P60" s="20" t="s">
        <v>404</v>
      </c>
      <c r="Q60" s="18" t="n">
        <v>345.57339423</v>
      </c>
      <c r="R60" s="20" t="n">
        <v>7.00474263</v>
      </c>
    </row>
    <row r="61" spans="1:18">
      <c r="A61" s="15" t="s">
        <v>458</v>
      </c>
      <c r="B61" s="17" t="n">
        <v>6525</v>
      </c>
      <c r="C61" s="18">
        <f>(0.0/B61*100)</f>
        <v/>
      </c>
      <c r="D61" s="19" t="n">
        <v>6525</v>
      </c>
      <c r="E61" s="18" t="n">
        <v>481.08633899</v>
      </c>
      <c r="F61" s="20" t="n">
        <v>5.75225132</v>
      </c>
      <c r="G61" s="18" t="n">
        <v>472.53222963</v>
      </c>
      <c r="H61" s="20" t="n">
        <v>2.91878059</v>
      </c>
      <c r="I61" s="18" t="s">
        <v>404</v>
      </c>
      <c r="J61" s="20" t="s">
        <v>404</v>
      </c>
      <c r="K61" s="18" t="s">
        <v>404</v>
      </c>
      <c r="L61" s="20" t="s">
        <v>404</v>
      </c>
      <c r="M61" s="18" t="s">
        <v>404</v>
      </c>
      <c r="N61" s="20" t="s">
        <v>404</v>
      </c>
      <c r="O61" s="18" t="s">
        <v>404</v>
      </c>
      <c r="P61" s="20" t="s">
        <v>404</v>
      </c>
      <c r="Q61" s="18" t="n">
        <v>472.14453419</v>
      </c>
      <c r="R61" s="20" t="n">
        <v>15.51670026</v>
      </c>
    </row>
    <row r="62" spans="1:18">
      <c r="A62" s="15" t="s">
        <v>459</v>
      </c>
      <c r="B62" s="17" t="n">
        <v>4476</v>
      </c>
      <c r="C62" s="18">
        <f>(0.0/B62*100)</f>
        <v/>
      </c>
      <c r="D62" s="19" t="n">
        <v>4476</v>
      </c>
      <c r="E62" s="18" t="n">
        <v>532.36877514</v>
      </c>
      <c r="F62" s="20" t="n">
        <v>1.16819281</v>
      </c>
      <c r="G62" s="18" t="n">
        <v>515.74223686</v>
      </c>
      <c r="H62" s="20" t="n">
        <v>2.49150674</v>
      </c>
      <c r="I62" s="18" t="s">
        <v>404</v>
      </c>
      <c r="J62" s="20" t="s">
        <v>404</v>
      </c>
      <c r="K62" s="18" t="s">
        <v>404</v>
      </c>
      <c r="L62" s="20" t="s">
        <v>404</v>
      </c>
      <c r="M62" s="18" t="s">
        <v>404</v>
      </c>
      <c r="N62" s="20" t="s">
        <v>404</v>
      </c>
      <c r="O62" s="18" t="s">
        <v>404</v>
      </c>
      <c r="P62" s="20" t="s">
        <v>404</v>
      </c>
      <c r="Q62" s="18" t="n">
        <v>403.42808261</v>
      </c>
      <c r="R62" s="20" t="n">
        <v>23.12700219</v>
      </c>
    </row>
    <row r="63" spans="1:18">
      <c r="A63" s="15" t="s">
        <v>460</v>
      </c>
      <c r="B63" s="17" t="n">
        <v>5324</v>
      </c>
      <c r="C63" s="18">
        <f>(0.0/B63*100)</f>
        <v/>
      </c>
      <c r="D63" s="19" t="n">
        <v>5324</v>
      </c>
      <c r="E63" s="18" t="n">
        <v>376.12873999</v>
      </c>
      <c r="F63" s="20" t="n">
        <v>1.82375388</v>
      </c>
      <c r="G63" s="18" t="n">
        <v>383.02330971</v>
      </c>
      <c r="H63" s="20" t="n">
        <v>1.89012675</v>
      </c>
      <c r="I63" s="18" t="s">
        <v>404</v>
      </c>
      <c r="J63" s="20" t="s">
        <v>404</v>
      </c>
      <c r="K63" s="18" t="s">
        <v>404</v>
      </c>
      <c r="L63" s="20" t="s">
        <v>404</v>
      </c>
      <c r="M63" s="18" t="s">
        <v>404</v>
      </c>
      <c r="N63" s="20" t="s">
        <v>404</v>
      </c>
      <c r="O63" s="18" t="s">
        <v>404</v>
      </c>
      <c r="P63" s="20" t="s">
        <v>404</v>
      </c>
      <c r="Q63" s="18" t="n">
        <v>411.6101493</v>
      </c>
      <c r="R63" s="20" t="n">
        <v>3.75540262</v>
      </c>
    </row>
    <row r="64" spans="1:18">
      <c r="A64" s="15" t="s">
        <v>461</v>
      </c>
      <c r="B64" s="17" t="n">
        <v>3634</v>
      </c>
      <c r="C64" s="18">
        <f>(27.0/B64*100)</f>
        <v/>
      </c>
      <c r="D64" s="19" t="n">
        <v>3607</v>
      </c>
      <c r="E64" s="18" t="n">
        <v>452.06637314</v>
      </c>
      <c r="F64" s="20" t="n">
        <v>2.15732315</v>
      </c>
      <c r="G64" s="18" t="n">
        <v>492.7089219</v>
      </c>
      <c r="H64" s="20" t="n">
        <v>2.5180157</v>
      </c>
      <c r="I64" s="18" t="s">
        <v>404</v>
      </c>
      <c r="J64" s="20" t="s">
        <v>404</v>
      </c>
      <c r="K64" s="18" t="s">
        <v>404</v>
      </c>
      <c r="L64" s="20" t="s">
        <v>404</v>
      </c>
      <c r="M64" s="18" t="s">
        <v>404</v>
      </c>
      <c r="N64" s="20" t="s">
        <v>404</v>
      </c>
      <c r="O64" s="18" t="s">
        <v>404</v>
      </c>
      <c r="P64" s="20" t="s">
        <v>404</v>
      </c>
      <c r="Q64" s="18" t="n">
        <v>366.90591405</v>
      </c>
      <c r="R64" s="20" t="n">
        <v>9.28628329</v>
      </c>
    </row>
    <row r="65" spans="1:18">
      <c r="A65" s="15" t="s">
        <v>462</v>
      </c>
      <c r="B65" s="17" t="n">
        <v>5325</v>
      </c>
      <c r="C65" s="18">
        <f>(0.0/B65*100)</f>
        <v/>
      </c>
      <c r="D65" s="19" t="n">
        <v>5325</v>
      </c>
      <c r="E65" s="18" t="n">
        <v>436.55069799</v>
      </c>
      <c r="F65" s="20" t="n">
        <v>5.65435263</v>
      </c>
      <c r="G65" s="18" t="n">
        <v>422.2181289</v>
      </c>
      <c r="H65" s="20" t="n">
        <v>3.22041093</v>
      </c>
      <c r="I65" s="18" t="s">
        <v>404</v>
      </c>
      <c r="J65" s="20" t="s">
        <v>404</v>
      </c>
      <c r="K65" s="18" t="s">
        <v>404</v>
      </c>
      <c r="L65" s="20" t="s">
        <v>404</v>
      </c>
      <c r="M65" s="18" t="s">
        <v>404</v>
      </c>
      <c r="N65" s="20" t="s">
        <v>404</v>
      </c>
      <c r="O65" s="18" t="s">
        <v>404</v>
      </c>
      <c r="P65" s="20" t="s">
        <v>404</v>
      </c>
      <c r="Q65" s="18" t="n">
        <v>436.91884472</v>
      </c>
      <c r="R65" s="20" t="n">
        <v>9.41920202</v>
      </c>
    </row>
    <row r="66" spans="1:18">
      <c r="A66" s="15" t="s">
        <v>463</v>
      </c>
      <c r="B66" s="17" t="n">
        <v>5665</v>
      </c>
      <c r="C66" s="18">
        <f>(0.0/B66*100)</f>
        <v/>
      </c>
      <c r="D66" s="19" t="n">
        <v>5665</v>
      </c>
      <c r="E66" s="18" t="n">
        <v>414.04685645</v>
      </c>
      <c r="F66" s="20" t="n">
        <v>1.31201304</v>
      </c>
      <c r="G66" s="18" t="n">
        <v>406.83679304</v>
      </c>
      <c r="H66" s="20" t="n">
        <v>1.96944477</v>
      </c>
      <c r="I66" s="18" t="s">
        <v>404</v>
      </c>
      <c r="J66" s="20" t="s">
        <v>404</v>
      </c>
      <c r="K66" s="18" t="s">
        <v>404</v>
      </c>
      <c r="L66" s="20" t="s">
        <v>404</v>
      </c>
      <c r="M66" s="18" t="s">
        <v>404</v>
      </c>
      <c r="N66" s="20" t="s">
        <v>404</v>
      </c>
      <c r="O66" s="18" t="s">
        <v>404</v>
      </c>
      <c r="P66" s="20" t="s">
        <v>404</v>
      </c>
      <c r="Q66" s="18" t="n">
        <v>411.94392079</v>
      </c>
      <c r="R66" s="20" t="n">
        <v>4.78432638</v>
      </c>
    </row>
    <row r="67" spans="1:18">
      <c r="A67" s="15" t="s">
        <v>464</v>
      </c>
      <c r="B67" s="17" t="n">
        <v>6971</v>
      </c>
      <c r="C67" s="18">
        <f>(0.0/B67*100)</f>
        <v/>
      </c>
      <c r="D67" s="19" t="n">
        <v>6971</v>
      </c>
      <c r="E67" s="18" t="n">
        <v>408.74428051</v>
      </c>
      <c r="F67" s="20" t="n">
        <v>7.2003167</v>
      </c>
      <c r="G67" s="18" t="n">
        <v>391.1398853</v>
      </c>
      <c r="H67" s="20" t="n">
        <v>2.49094642</v>
      </c>
      <c r="I67" s="18" t="s">
        <v>404</v>
      </c>
      <c r="J67" s="20" t="s">
        <v>404</v>
      </c>
      <c r="K67" s="18" t="s">
        <v>404</v>
      </c>
      <c r="L67" s="20" t="s">
        <v>404</v>
      </c>
      <c r="M67" s="18" t="s">
        <v>404</v>
      </c>
      <c r="N67" s="20" t="s">
        <v>404</v>
      </c>
      <c r="O67" s="18" t="s">
        <v>404</v>
      </c>
      <c r="P67" s="20" t="s">
        <v>404</v>
      </c>
      <c r="Q67" s="18" t="n">
        <v>412.73576268</v>
      </c>
      <c r="R67" s="20" t="n">
        <v>14.12481067</v>
      </c>
    </row>
    <row r="68" spans="1:18">
      <c r="A68" s="15" t="s">
        <v>465</v>
      </c>
      <c r="B68" s="17" t="n">
        <v>12083</v>
      </c>
      <c r="C68" s="18">
        <f>(0.0/B68*100)</f>
        <v/>
      </c>
      <c r="D68" s="19" t="n">
        <v>12083</v>
      </c>
      <c r="E68" s="18" t="n">
        <v>422.02135899</v>
      </c>
      <c r="F68" s="20" t="n">
        <v>1.07186734</v>
      </c>
      <c r="G68" s="18" t="n">
        <v>409.41891129</v>
      </c>
      <c r="H68" s="20" t="n">
        <v>1.85487707</v>
      </c>
      <c r="I68" s="18" t="s">
        <v>404</v>
      </c>
      <c r="J68" s="20" t="s">
        <v>404</v>
      </c>
      <c r="K68" s="18" t="s">
        <v>404</v>
      </c>
      <c r="L68" s="20" t="s">
        <v>404</v>
      </c>
      <c r="M68" s="18" t="s">
        <v>404</v>
      </c>
      <c r="N68" s="20" t="s">
        <v>404</v>
      </c>
      <c r="O68" s="18" t="s">
        <v>404</v>
      </c>
      <c r="P68" s="20" t="s">
        <v>404</v>
      </c>
      <c r="Q68" s="18" t="n">
        <v>391.4930184</v>
      </c>
      <c r="R68" s="20" t="n">
        <v>3.68580147</v>
      </c>
    </row>
    <row r="69" spans="1:18">
      <c r="A69" s="15" t="s">
        <v>466</v>
      </c>
      <c r="B69" s="17" t="n">
        <v>4876</v>
      </c>
      <c r="C69" s="18">
        <f>(0.0/B69*100)</f>
        <v/>
      </c>
      <c r="D69" s="19" t="n">
        <v>4876</v>
      </c>
      <c r="E69" s="18" t="n">
        <v>437.18507482</v>
      </c>
      <c r="F69" s="20" t="n">
        <v>3.69802672</v>
      </c>
      <c r="G69" s="18" t="n">
        <v>425.57006065</v>
      </c>
      <c r="H69" s="20" t="n">
        <v>9.1150594</v>
      </c>
      <c r="I69" s="18" t="s">
        <v>404</v>
      </c>
      <c r="J69" s="20" t="s">
        <v>404</v>
      </c>
      <c r="K69" s="18" t="s">
        <v>404</v>
      </c>
      <c r="L69" s="20" t="s">
        <v>404</v>
      </c>
      <c r="M69" s="18" t="s">
        <v>404</v>
      </c>
      <c r="N69" s="20" t="s">
        <v>404</v>
      </c>
      <c r="O69" s="18" t="s">
        <v>404</v>
      </c>
      <c r="P69" s="20" t="s">
        <v>404</v>
      </c>
      <c r="Q69" s="18" t="n">
        <v>369.51703429</v>
      </c>
      <c r="R69" s="20" t="n">
        <v>7.51447055</v>
      </c>
    </row>
    <row r="70" spans="1:18">
      <c r="A70" s="15" t="s">
        <v>467</v>
      </c>
      <c r="B70" s="17" t="n">
        <v>6036</v>
      </c>
      <c r="C70" s="18">
        <f>(0.0/B70*100)</f>
        <v/>
      </c>
      <c r="D70" s="19" t="n">
        <v>6036</v>
      </c>
      <c r="E70" s="18" t="n">
        <v>498.17254428</v>
      </c>
      <c r="F70" s="20" t="n">
        <v>4.75165252</v>
      </c>
      <c r="G70" s="18" t="n">
        <v>480.3266182</v>
      </c>
      <c r="H70" s="20" t="n">
        <v>3.36578426</v>
      </c>
      <c r="I70" s="18" t="s">
        <v>404</v>
      </c>
      <c r="J70" s="20" t="s">
        <v>404</v>
      </c>
      <c r="K70" s="18" t="s">
        <v>404</v>
      </c>
      <c r="L70" s="20" t="s">
        <v>404</v>
      </c>
      <c r="M70" s="18" t="s">
        <v>404</v>
      </c>
      <c r="N70" s="20" t="s">
        <v>404</v>
      </c>
      <c r="O70" s="18" t="s">
        <v>404</v>
      </c>
      <c r="P70" s="20" t="s">
        <v>404</v>
      </c>
      <c r="Q70" s="18" t="n">
        <v>463.79839574</v>
      </c>
      <c r="R70" s="20" t="n">
        <v>10.91207334</v>
      </c>
    </row>
    <row r="71" spans="1:18">
      <c r="A71" s="15" t="s">
        <v>468</v>
      </c>
      <c r="B71" s="17" t="n">
        <v>6115</v>
      </c>
      <c r="C71" s="18">
        <f>(0.0/B71*100)</f>
        <v/>
      </c>
      <c r="D71" s="19" t="n">
        <v>6115</v>
      </c>
      <c r="E71" s="18" t="n">
        <v>555.3345590500001</v>
      </c>
      <c r="F71" s="20" t="n">
        <v>1.2373566</v>
      </c>
      <c r="G71" s="18" t="n">
        <v>561.05660046</v>
      </c>
      <c r="H71" s="20" t="n">
        <v>5.62409019</v>
      </c>
      <c r="I71" s="18" t="s">
        <v>404</v>
      </c>
      <c r="J71" s="20" t="s">
        <v>404</v>
      </c>
      <c r="K71" s="18" t="s">
        <v>404</v>
      </c>
      <c r="L71" s="20" t="s">
        <v>404</v>
      </c>
      <c r="M71" s="18" t="s">
        <v>404</v>
      </c>
      <c r="N71" s="20" t="s">
        <v>404</v>
      </c>
      <c r="O71" s="18" t="s">
        <v>404</v>
      </c>
      <c r="P71" s="20" t="s">
        <v>404</v>
      </c>
      <c r="Q71" s="18" t="n">
        <v>496.28387474</v>
      </c>
      <c r="R71" s="20" t="n">
        <v>15.61464699</v>
      </c>
    </row>
    <row r="72" spans="1:18">
      <c r="A72" s="15" t="s">
        <v>469</v>
      </c>
      <c r="B72" s="17" t="n">
        <v>7708</v>
      </c>
      <c r="C72" s="18">
        <f>(0.0/B72*100)</f>
        <v/>
      </c>
      <c r="D72" s="19" t="n">
        <v>7708</v>
      </c>
      <c r="E72" s="18" t="n">
        <v>535.58265141</v>
      </c>
      <c r="F72" s="20" t="n">
        <v>3.78437469</v>
      </c>
      <c r="G72" s="18" t="n">
        <v>525.29543382</v>
      </c>
      <c r="H72" s="20" t="n">
        <v>8.577109399999999</v>
      </c>
      <c r="I72" s="18" t="s">
        <v>404</v>
      </c>
      <c r="J72" s="20" t="s">
        <v>404</v>
      </c>
      <c r="K72" s="18" t="s">
        <v>404</v>
      </c>
      <c r="L72" s="20" t="s">
        <v>404</v>
      </c>
      <c r="M72" s="18" t="s">
        <v>404</v>
      </c>
      <c r="N72" s="20" t="s">
        <v>404</v>
      </c>
      <c r="O72" s="18" t="s">
        <v>404</v>
      </c>
      <c r="P72" s="20" t="s">
        <v>404</v>
      </c>
      <c r="Q72" s="18" t="n">
        <v>511.41804745</v>
      </c>
      <c r="R72" s="20" t="n">
        <v>19.48278734</v>
      </c>
    </row>
    <row r="73" spans="1:18">
      <c r="A73" s="15" t="s">
        <v>470</v>
      </c>
      <c r="B73" s="17" t="n">
        <v>8249</v>
      </c>
      <c r="C73" s="18">
        <f>(0.0/B73*100)</f>
        <v/>
      </c>
      <c r="D73" s="19" t="n">
        <v>8249</v>
      </c>
      <c r="E73" s="18" t="n">
        <v>422.90240331</v>
      </c>
      <c r="F73" s="20" t="n">
        <v>3.09717027</v>
      </c>
      <c r="G73" s="18" t="n">
        <v>398.76229362</v>
      </c>
      <c r="H73" s="20" t="n">
        <v>10.47887767</v>
      </c>
      <c r="I73" s="18" t="s">
        <v>404</v>
      </c>
      <c r="J73" s="20" t="s">
        <v>404</v>
      </c>
      <c r="K73" s="18" t="s">
        <v>404</v>
      </c>
      <c r="L73" s="20" t="s">
        <v>404</v>
      </c>
      <c r="M73" s="18" t="s">
        <v>404</v>
      </c>
      <c r="N73" s="20" t="s">
        <v>404</v>
      </c>
      <c r="O73" s="18" t="s">
        <v>404</v>
      </c>
      <c r="P73" s="20" t="s">
        <v>404</v>
      </c>
      <c r="Q73" s="18" t="n">
        <v>417.95831989</v>
      </c>
      <c r="R73" s="20" t="n">
        <v>15.65893601</v>
      </c>
    </row>
    <row r="74" spans="1:18">
      <c r="A74" s="15" t="s">
        <v>471</v>
      </c>
      <c r="B74" s="17" t="n">
        <v>4692</v>
      </c>
      <c r="C74" s="18">
        <f>(484.0/B74*100)</f>
        <v/>
      </c>
      <c r="D74" s="19" t="n">
        <v>4208</v>
      </c>
      <c r="E74" s="18" t="n">
        <v>469.31825701</v>
      </c>
      <c r="F74" s="20" t="n">
        <v>2.86141754</v>
      </c>
      <c r="G74" s="18" t="n">
        <v>415.95543598</v>
      </c>
      <c r="H74" s="20" t="n">
        <v>1.71841848</v>
      </c>
      <c r="I74" s="18" t="s">
        <v>404</v>
      </c>
      <c r="J74" s="20" t="s">
        <v>404</v>
      </c>
      <c r="K74" s="18" t="s">
        <v>404</v>
      </c>
      <c r="L74" s="20" t="s">
        <v>404</v>
      </c>
      <c r="M74" s="18" t="s">
        <v>404</v>
      </c>
      <c r="N74" s="20" t="s">
        <v>404</v>
      </c>
      <c r="O74" s="18" t="n">
        <v>368.57311621</v>
      </c>
      <c r="P74" s="20" t="n">
        <v>13.06592127</v>
      </c>
      <c r="Q74" s="18" t="n">
        <v>375.18731712</v>
      </c>
      <c r="R74" s="20" t="n">
        <v>4.11623906</v>
      </c>
    </row>
    <row r="75" spans="1:18">
      <c r="A75" s="15" t="s">
        <v>472</v>
      </c>
      <c r="B75" s="17" t="n">
        <v>5375</v>
      </c>
      <c r="C75" s="18">
        <f>(483.0/B75*100)</f>
        <v/>
      </c>
      <c r="D75" s="19" t="n">
        <v>4892</v>
      </c>
      <c r="E75" s="18" t="n">
        <v>381.94780083</v>
      </c>
      <c r="F75" s="20" t="n">
        <v>5.69936045</v>
      </c>
      <c r="G75" s="18" t="n">
        <v>391.54038573</v>
      </c>
      <c r="H75" s="20" t="n">
        <v>3.9771362</v>
      </c>
      <c r="I75" s="18" t="s">
        <v>404</v>
      </c>
      <c r="J75" s="20" t="s">
        <v>404</v>
      </c>
      <c r="K75" s="18" t="s">
        <v>404</v>
      </c>
      <c r="L75" s="20" t="s">
        <v>404</v>
      </c>
      <c r="M75" s="18" t="s">
        <v>404</v>
      </c>
      <c r="N75" s="20" t="s">
        <v>404</v>
      </c>
      <c r="O75" s="18" t="s">
        <v>404</v>
      </c>
      <c r="P75" s="20" t="s">
        <v>404</v>
      </c>
      <c r="Q75" s="18" t="n">
        <v>385.45249503</v>
      </c>
      <c r="R75" s="20" t="n">
        <v>10.11267223</v>
      </c>
    </row>
    <row r="76" spans="1:18">
      <c r="A76" s="15" t="s">
        <v>473</v>
      </c>
      <c r="B76" s="17" t="n">
        <v>14167</v>
      </c>
      <c r="C76" s="18">
        <f>(1400.0/B76*100)</f>
        <v/>
      </c>
      <c r="D76" s="19" t="n">
        <v>12767</v>
      </c>
      <c r="E76" s="18" t="n">
        <v>445.13604769</v>
      </c>
      <c r="F76" s="20" t="n">
        <v>3.21660697</v>
      </c>
      <c r="G76" s="18" t="n">
        <v>430.04468345</v>
      </c>
      <c r="H76" s="20" t="n">
        <v>6.52464659</v>
      </c>
      <c r="I76" s="18" t="s">
        <v>404</v>
      </c>
      <c r="J76" s="20" t="s">
        <v>404</v>
      </c>
      <c r="K76" s="18" t="s">
        <v>404</v>
      </c>
      <c r="L76" s="20" t="s">
        <v>404</v>
      </c>
      <c r="M76" s="18" t="s">
        <v>404</v>
      </c>
      <c r="N76" s="20" t="s">
        <v>404</v>
      </c>
      <c r="O76" s="18" t="s">
        <v>404</v>
      </c>
      <c r="P76" s="20" t="s">
        <v>404</v>
      </c>
      <c r="Q76" s="18" t="n">
        <v>407.85921603</v>
      </c>
      <c r="R76" s="20" t="n">
        <v>11.42020058</v>
      </c>
    </row>
    <row r="77" spans="1:18">
      <c r="A77" s="15" t="s">
        <v>474</v>
      </c>
      <c r="B77" s="17" t="n">
        <v>6062</v>
      </c>
      <c r="C77" s="18">
        <f>(0.0/B77*100)</f>
        <v/>
      </c>
      <c r="D77" s="19" t="n">
        <v>6062</v>
      </c>
      <c r="E77" s="18" t="n">
        <v>440.01961093</v>
      </c>
      <c r="F77" s="20" t="n">
        <v>6.79825124</v>
      </c>
      <c r="G77" s="18" t="n">
        <v>436.18534647</v>
      </c>
      <c r="H77" s="20" t="n">
        <v>3.23332665</v>
      </c>
      <c r="I77" s="18" t="s">
        <v>404</v>
      </c>
      <c r="J77" s="20" t="s">
        <v>404</v>
      </c>
      <c r="K77" s="18" t="s">
        <v>404</v>
      </c>
      <c r="L77" s="20" t="s">
        <v>404</v>
      </c>
      <c r="M77" s="18" t="s">
        <v>404</v>
      </c>
      <c r="N77" s="20" t="s">
        <v>404</v>
      </c>
      <c r="O77" s="18" t="s">
        <v>404</v>
      </c>
      <c r="P77" s="20" t="s">
        <v>404</v>
      </c>
      <c r="Q77" s="18" t="n">
        <v>411.25605744</v>
      </c>
      <c r="R77" s="20" t="n">
        <v>12.2920935</v>
      </c>
    </row>
    <row r="78" spans="1:18">
      <c r="A78" s="15" t="s">
        <v>475</v>
      </c>
      <c r="B78" s="17" t="n">
        <v>5826</v>
      </c>
      <c r="C78" s="18">
        <f>(0.0/B78*100)</f>
        <v/>
      </c>
      <c r="D78" s="19" t="n">
        <v>5826</v>
      </c>
      <c r="E78" s="18" t="n">
        <v>535.3556221699999</v>
      </c>
      <c r="F78" s="20" t="n">
        <v>13.15582807</v>
      </c>
      <c r="G78" s="18" t="n">
        <v>521.11724771</v>
      </c>
      <c r="H78" s="20" t="n">
        <v>4.30785879</v>
      </c>
      <c r="I78" s="18" t="s">
        <v>404</v>
      </c>
      <c r="J78" s="20" t="s">
        <v>404</v>
      </c>
      <c r="K78" s="18" t="s">
        <v>404</v>
      </c>
      <c r="L78" s="20" t="s">
        <v>404</v>
      </c>
      <c r="M78" s="18" t="s">
        <v>404</v>
      </c>
      <c r="N78" s="20" t="s">
        <v>404</v>
      </c>
      <c r="O78" s="18" t="s">
        <v>404</v>
      </c>
      <c r="P78" s="20" t="s">
        <v>404</v>
      </c>
      <c r="Q78" s="18" t="n">
        <v>541.42001687</v>
      </c>
      <c r="R78" s="20" t="n">
        <v>8.952420010000001</v>
      </c>
    </row>
    <row customHeight="1" ht="25" r="79" spans="1:18">
      <c r="A79" s="15" t="s">
        <v>476</v>
      </c>
      <c r="B79" s="17" t="n">
        <v>1657</v>
      </c>
      <c r="C79" s="18">
        <f>(21.0/B79*100)</f>
        <v/>
      </c>
      <c r="D79" s="19" t="n">
        <v>1636</v>
      </c>
      <c r="E79" s="18" t="n">
        <v>477.80655155</v>
      </c>
      <c r="F79" s="20" t="n">
        <v>8.10257447</v>
      </c>
      <c r="G79" s="18" t="n">
        <v>471.83989192</v>
      </c>
      <c r="H79" s="20" t="n">
        <v>12.93700859</v>
      </c>
      <c r="I79" s="18" t="s">
        <v>404</v>
      </c>
      <c r="J79" s="20" t="s">
        <v>404</v>
      </c>
      <c r="K79" s="18" t="s">
        <v>404</v>
      </c>
      <c r="L79" s="20" t="s">
        <v>404</v>
      </c>
      <c r="M79" s="18" t="s">
        <v>404</v>
      </c>
      <c r="N79" s="20" t="s">
        <v>404</v>
      </c>
      <c r="O79" s="18" t="s">
        <v>404</v>
      </c>
      <c r="P79" s="20" t="s">
        <v>404</v>
      </c>
      <c r="Q79" s="18" t="n">
        <v>460.7703576</v>
      </c>
      <c r="R79" s="20" t="n">
        <v>36.49476213</v>
      </c>
    </row>
    <row r="80" spans="1:18">
      <c r="A80" s="15" t="s">
        <v>477</v>
      </c>
      <c r="B80" s="17" t="n">
        <v>7841</v>
      </c>
      <c r="C80" s="18">
        <f>(0.0/B80*100)</f>
        <v/>
      </c>
      <c r="D80" s="19" t="n">
        <v>7841</v>
      </c>
      <c r="E80" s="18" t="n">
        <v>459.91390982</v>
      </c>
      <c r="F80" s="20" t="n">
        <v>5.24304766</v>
      </c>
      <c r="G80" s="18" t="n">
        <v>450.69783999</v>
      </c>
      <c r="H80" s="20" t="n">
        <v>6.14800368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446.28705143</v>
      </c>
      <c r="F81" s="20" t="n">
        <v>3.10872687</v>
      </c>
      <c r="G81" s="18" t="n">
        <v>414.36805408</v>
      </c>
      <c r="H81" s="20" t="n">
        <v>5.95751292</v>
      </c>
      <c r="I81" s="18" t="s">
        <v>404</v>
      </c>
      <c r="J81" s="20" t="s">
        <v>404</v>
      </c>
      <c r="K81" s="18" t="s">
        <v>404</v>
      </c>
      <c r="L81" s="20" t="s">
        <v>404</v>
      </c>
      <c r="M81" s="18" t="s">
        <v>404</v>
      </c>
      <c r="N81" s="20" t="s">
        <v>404</v>
      </c>
      <c r="O81" s="18" t="s">
        <v>404</v>
      </c>
      <c r="P81" s="20" t="s">
        <v>404</v>
      </c>
      <c r="Q81" s="18" t="n">
        <v>399.6929926</v>
      </c>
      <c r="R81" s="20" t="n">
        <v>11.34066715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514.14562349</v>
      </c>
      <c r="F7" s="20" t="n">
        <v>2.47917266</v>
      </c>
      <c r="G7" s="18" t="n">
        <v>502.6344604</v>
      </c>
      <c r="H7" s="20" t="n">
        <v>3.62944474</v>
      </c>
      <c r="I7" s="18" t="s">
        <v>404</v>
      </c>
      <c r="J7" s="20" t="s">
        <v>404</v>
      </c>
      <c r="K7" s="18" t="s">
        <v>404</v>
      </c>
      <c r="L7" s="20" t="s">
        <v>404</v>
      </c>
      <c r="M7" s="18" t="s">
        <v>404</v>
      </c>
      <c r="N7" s="20" t="s">
        <v>404</v>
      </c>
      <c r="O7" s="18" t="s">
        <v>404</v>
      </c>
      <c r="P7" s="20" t="s">
        <v>404</v>
      </c>
      <c r="Q7" s="18" t="n">
        <v>501.00947547</v>
      </c>
      <c r="R7" s="20" t="n">
        <v>7.81141418</v>
      </c>
    </row>
    <row r="8" spans="1:18">
      <c r="A8" s="15" t="s">
        <v>405</v>
      </c>
      <c r="B8" s="17" t="n">
        <v>7007</v>
      </c>
      <c r="C8" s="18">
        <f>(0.0/B8*100)</f>
        <v/>
      </c>
      <c r="D8" s="19" t="n">
        <v>7007</v>
      </c>
      <c r="E8" s="18" t="n">
        <v>508.0929981</v>
      </c>
      <c r="F8" s="20" t="n">
        <v>7.63033396</v>
      </c>
      <c r="G8" s="18" t="n">
        <v>491.17140299</v>
      </c>
      <c r="H8" s="20" t="n">
        <v>3.83440583</v>
      </c>
      <c r="I8" s="18" t="s">
        <v>404</v>
      </c>
      <c r="J8" s="20" t="s">
        <v>404</v>
      </c>
      <c r="K8" s="18" t="s">
        <v>404</v>
      </c>
      <c r="L8" s="20" t="s">
        <v>404</v>
      </c>
      <c r="M8" s="18" t="s">
        <v>404</v>
      </c>
      <c r="N8" s="20" t="s">
        <v>404</v>
      </c>
      <c r="O8" s="18" t="s">
        <v>404</v>
      </c>
      <c r="P8" s="20" t="s">
        <v>404</v>
      </c>
      <c r="Q8" s="18" t="n">
        <v>476.84807001</v>
      </c>
      <c r="R8" s="20" t="n">
        <v>16.54926147</v>
      </c>
    </row>
    <row r="9" spans="1:18">
      <c r="A9" s="15" t="s">
        <v>406</v>
      </c>
      <c r="B9" s="17" t="n">
        <v>9651</v>
      </c>
      <c r="C9" s="18">
        <f>(200.0/B9*100)</f>
        <v/>
      </c>
      <c r="D9" s="19" t="n">
        <v>9451</v>
      </c>
      <c r="E9" s="18" t="n">
        <v>515.05489392</v>
      </c>
      <c r="F9" s="20" t="n">
        <v>6.8234806</v>
      </c>
      <c r="G9" s="18" t="n">
        <v>498.93648804</v>
      </c>
      <c r="H9" s="20" t="n">
        <v>3.64823178</v>
      </c>
      <c r="I9" s="18" t="s">
        <v>404</v>
      </c>
      <c r="J9" s="20" t="s">
        <v>404</v>
      </c>
      <c r="K9" s="18" t="s">
        <v>404</v>
      </c>
      <c r="L9" s="20" t="s">
        <v>404</v>
      </c>
      <c r="M9" s="18" t="s">
        <v>404</v>
      </c>
      <c r="N9" s="20" t="s">
        <v>404</v>
      </c>
      <c r="O9" s="18" t="s">
        <v>404</v>
      </c>
      <c r="P9" s="20" t="s">
        <v>404</v>
      </c>
      <c r="Q9" s="18" t="n">
        <v>468.47004654</v>
      </c>
      <c r="R9" s="20" t="n">
        <v>17.9692186</v>
      </c>
    </row>
    <row r="10" spans="1:18">
      <c r="A10" s="15" t="s">
        <v>407</v>
      </c>
      <c r="B10" s="17" t="n">
        <v>20058</v>
      </c>
      <c r="C10" s="18">
        <f>(2798.0/B10*100)</f>
        <v/>
      </c>
      <c r="D10" s="19" t="n">
        <v>17260</v>
      </c>
      <c r="E10" s="18" t="n">
        <v>529.41288005</v>
      </c>
      <c r="F10" s="20" t="n">
        <v>2.38588569</v>
      </c>
      <c r="G10" s="18" t="n">
        <v>532.72409439</v>
      </c>
      <c r="H10" s="20" t="n">
        <v>6.66020269</v>
      </c>
      <c r="I10" s="18" t="s">
        <v>404</v>
      </c>
      <c r="J10" s="20" t="s">
        <v>404</v>
      </c>
      <c r="K10" s="18" t="s">
        <v>404</v>
      </c>
      <c r="L10" s="20" t="s">
        <v>404</v>
      </c>
      <c r="M10" s="18" t="s">
        <v>404</v>
      </c>
      <c r="N10" s="20" t="s">
        <v>404</v>
      </c>
      <c r="O10" s="18" t="s">
        <v>404</v>
      </c>
      <c r="P10" s="20" t="s">
        <v>404</v>
      </c>
      <c r="Q10" s="18" t="n">
        <v>503.27785046</v>
      </c>
      <c r="R10" s="20" t="n">
        <v>9.827258329999999</v>
      </c>
    </row>
    <row r="11" spans="1:18">
      <c r="A11" s="15" t="s">
        <v>408</v>
      </c>
      <c r="B11" s="17" t="n">
        <v>7053</v>
      </c>
      <c r="C11" s="18">
        <f>(137.0/B11*100)</f>
        <v/>
      </c>
      <c r="D11" s="19" t="n">
        <v>6916</v>
      </c>
      <c r="E11" s="18" t="n">
        <v>450.14921278</v>
      </c>
      <c r="F11" s="20" t="n">
        <v>2.97203452</v>
      </c>
      <c r="G11" s="18" t="n">
        <v>435.76845767</v>
      </c>
      <c r="H11" s="20" t="n">
        <v>10.76788753</v>
      </c>
      <c r="I11" s="18" t="s">
        <v>404</v>
      </c>
      <c r="J11" s="20" t="s">
        <v>404</v>
      </c>
      <c r="K11" s="18" t="s">
        <v>404</v>
      </c>
      <c r="L11" s="20" t="s">
        <v>404</v>
      </c>
      <c r="M11" s="18" t="s">
        <v>404</v>
      </c>
      <c r="N11" s="20" t="s">
        <v>404</v>
      </c>
      <c r="O11" s="18" t="s">
        <v>404</v>
      </c>
      <c r="P11" s="20" t="s">
        <v>404</v>
      </c>
      <c r="Q11" s="18" t="n">
        <v>436.08354671</v>
      </c>
      <c r="R11" s="20" t="n">
        <v>15.3171941</v>
      </c>
    </row>
    <row r="12" spans="1:18">
      <c r="A12" s="15" t="s">
        <v>409</v>
      </c>
      <c r="B12" s="17" t="n">
        <v>6894</v>
      </c>
      <c r="C12" s="18">
        <f>(106.0/B12*100)</f>
        <v/>
      </c>
      <c r="D12" s="19" t="n">
        <v>6788</v>
      </c>
      <c r="E12" s="18" t="n">
        <v>492.62517279</v>
      </c>
      <c r="F12" s="20" t="n">
        <v>4.51245164</v>
      </c>
      <c r="G12" s="18" t="n">
        <v>491.84953085</v>
      </c>
      <c r="H12" s="20" t="n">
        <v>4.51752436</v>
      </c>
      <c r="I12" s="18" t="s">
        <v>404</v>
      </c>
      <c r="J12" s="20" t="s">
        <v>404</v>
      </c>
      <c r="K12" s="18" t="s">
        <v>404</v>
      </c>
      <c r="L12" s="20" t="s">
        <v>404</v>
      </c>
      <c r="M12" s="18" t="s">
        <v>404</v>
      </c>
      <c r="N12" s="20" t="s">
        <v>404</v>
      </c>
      <c r="O12" s="18" t="s">
        <v>404</v>
      </c>
      <c r="P12" s="20" t="s">
        <v>404</v>
      </c>
      <c r="Q12" s="18" t="n">
        <v>502.04882758</v>
      </c>
      <c r="R12" s="20" t="n">
        <v>20.39250589</v>
      </c>
    </row>
    <row r="13" spans="1:18">
      <c r="A13" s="15" t="s">
        <v>410</v>
      </c>
      <c r="B13" s="17" t="n">
        <v>7161</v>
      </c>
      <c r="C13" s="18">
        <f>(1175.0/B13*100)</f>
        <v/>
      </c>
      <c r="D13" s="19" t="n">
        <v>5986</v>
      </c>
      <c r="E13" s="18" t="n">
        <v>512.36519478</v>
      </c>
      <c r="F13" s="20" t="n">
        <v>6.84152476</v>
      </c>
      <c r="G13" s="18" t="n">
        <v>498.13078695</v>
      </c>
      <c r="H13" s="20" t="n">
        <v>2.64424627</v>
      </c>
      <c r="I13" s="18" t="s">
        <v>404</v>
      </c>
      <c r="J13" s="20" t="s">
        <v>404</v>
      </c>
      <c r="K13" s="18" t="s">
        <v>404</v>
      </c>
      <c r="L13" s="20" t="s">
        <v>404</v>
      </c>
      <c r="M13" s="18" t="s">
        <v>404</v>
      </c>
      <c r="N13" s="20" t="s">
        <v>404</v>
      </c>
      <c r="O13" s="18" t="s">
        <v>404</v>
      </c>
      <c r="P13" s="20" t="s">
        <v>404</v>
      </c>
      <c r="Q13" s="18" t="n">
        <v>497.63649436</v>
      </c>
      <c r="R13" s="20" t="n">
        <v>5.80526826</v>
      </c>
    </row>
    <row r="14" spans="1:18">
      <c r="A14" s="15" t="s">
        <v>411</v>
      </c>
      <c r="B14" s="17" t="n">
        <v>5587</v>
      </c>
      <c r="C14" s="18">
        <f>(0.0/B14*100)</f>
        <v/>
      </c>
      <c r="D14" s="19" t="n">
        <v>5587</v>
      </c>
      <c r="E14" s="18" t="n">
        <v>533.33066538</v>
      </c>
      <c r="F14" s="20" t="n">
        <v>2.57305655</v>
      </c>
      <c r="G14" s="18" t="n">
        <v>536.56870113</v>
      </c>
      <c r="H14" s="20" t="n">
        <v>5.31149607</v>
      </c>
      <c r="I14" s="18" t="s">
        <v>404</v>
      </c>
      <c r="J14" s="20" t="s">
        <v>404</v>
      </c>
      <c r="K14" s="18" t="s">
        <v>404</v>
      </c>
      <c r="L14" s="20" t="s">
        <v>404</v>
      </c>
      <c r="M14" s="18" t="s">
        <v>404</v>
      </c>
      <c r="N14" s="20" t="s">
        <v>404</v>
      </c>
      <c r="O14" s="18" t="s">
        <v>404</v>
      </c>
      <c r="P14" s="20" t="s">
        <v>404</v>
      </c>
      <c r="Q14" s="18" t="n">
        <v>535.3736873300001</v>
      </c>
      <c r="R14" s="20" t="n">
        <v>12.9649574</v>
      </c>
    </row>
    <row r="15" spans="1:18">
      <c r="A15" s="15" t="s">
        <v>412</v>
      </c>
      <c r="B15" s="17" t="n">
        <v>5882</v>
      </c>
      <c r="C15" s="18">
        <f>(0.0/B15*100)</f>
        <v/>
      </c>
      <c r="D15" s="19" t="n">
        <v>5882</v>
      </c>
      <c r="E15" s="18" t="n">
        <v>527.48825519</v>
      </c>
      <c r="F15" s="20" t="n">
        <v>5.00622302</v>
      </c>
      <c r="G15" s="18" t="n">
        <v>531.91336931</v>
      </c>
      <c r="H15" s="20" t="n">
        <v>2.83951413</v>
      </c>
      <c r="I15" s="18" t="s">
        <v>404</v>
      </c>
      <c r="J15" s="20" t="s">
        <v>404</v>
      </c>
      <c r="K15" s="18" t="s">
        <v>404</v>
      </c>
      <c r="L15" s="20" t="s">
        <v>404</v>
      </c>
      <c r="M15" s="18" t="s">
        <v>404</v>
      </c>
      <c r="N15" s="20" t="s">
        <v>404</v>
      </c>
      <c r="O15" s="18" t="s">
        <v>404</v>
      </c>
      <c r="P15" s="20" t="s">
        <v>404</v>
      </c>
      <c r="Q15" s="18" t="n">
        <v>539.07288719</v>
      </c>
      <c r="R15" s="20" t="n">
        <v>14.17722393</v>
      </c>
    </row>
    <row r="16" spans="1:18">
      <c r="A16" s="15" t="s">
        <v>413</v>
      </c>
      <c r="B16" s="17" t="n">
        <v>6108</v>
      </c>
      <c r="C16" s="18">
        <f>(339.0/B16*100)</f>
        <v/>
      </c>
      <c r="D16" s="19" t="n">
        <v>5769</v>
      </c>
      <c r="E16" s="18" t="n">
        <v>504.13782448</v>
      </c>
      <c r="F16" s="20" t="n">
        <v>3.65256198</v>
      </c>
      <c r="G16" s="18" t="n">
        <v>488.51708279</v>
      </c>
      <c r="H16" s="20" t="n">
        <v>8.48504193</v>
      </c>
      <c r="I16" s="18" t="s">
        <v>404</v>
      </c>
      <c r="J16" s="20" t="s">
        <v>404</v>
      </c>
      <c r="K16" s="18" t="s">
        <v>404</v>
      </c>
      <c r="L16" s="20" t="s">
        <v>404</v>
      </c>
      <c r="M16" s="18" t="s">
        <v>404</v>
      </c>
      <c r="N16" s="20" t="s">
        <v>404</v>
      </c>
      <c r="O16" s="18" t="s">
        <v>404</v>
      </c>
      <c r="P16" s="20" t="s">
        <v>404</v>
      </c>
      <c r="Q16" s="18" t="n">
        <v>474.33508148</v>
      </c>
      <c r="R16" s="20" t="n">
        <v>14.06395079</v>
      </c>
    </row>
    <row r="17" spans="1:18">
      <c r="A17" s="15" t="s">
        <v>414</v>
      </c>
      <c r="B17" s="17" t="n">
        <v>6504</v>
      </c>
      <c r="C17" s="18">
        <f>(1325.0/B17*100)</f>
        <v/>
      </c>
      <c r="D17" s="19" t="n">
        <v>5179</v>
      </c>
      <c r="E17" s="18" t="n">
        <v>509.55815268</v>
      </c>
      <c r="F17" s="20" t="n">
        <v>4.76873423</v>
      </c>
      <c r="G17" s="18" t="n">
        <v>506.48319921</v>
      </c>
      <c r="H17" s="20" t="n">
        <v>8.73469296</v>
      </c>
      <c r="I17" s="18" t="s">
        <v>404</v>
      </c>
      <c r="J17" s="20" t="s">
        <v>404</v>
      </c>
      <c r="K17" s="18" t="s">
        <v>404</v>
      </c>
      <c r="L17" s="20" t="s">
        <v>404</v>
      </c>
      <c r="M17" s="18" t="s">
        <v>404</v>
      </c>
      <c r="N17" s="20" t="s">
        <v>404</v>
      </c>
      <c r="O17" s="18" t="s">
        <v>404</v>
      </c>
      <c r="P17" s="20" t="s">
        <v>404</v>
      </c>
      <c r="Q17" s="18" t="n">
        <v>529.79214055</v>
      </c>
      <c r="R17" s="20" t="n">
        <v>15.89348394</v>
      </c>
    </row>
    <row r="18" spans="1:18">
      <c r="A18" s="15" t="s">
        <v>415</v>
      </c>
      <c r="B18" s="17" t="n">
        <v>5532</v>
      </c>
      <c r="C18" s="18">
        <f>(0.0/B18*100)</f>
        <v/>
      </c>
      <c r="D18" s="19" t="n">
        <v>5532</v>
      </c>
      <c r="E18" s="18" t="n">
        <v>467.3816031</v>
      </c>
      <c r="F18" s="20" t="n">
        <v>4.95818003</v>
      </c>
      <c r="G18" s="18" t="n">
        <v>443.67122552</v>
      </c>
      <c r="H18" s="20" t="n">
        <v>6.85184591</v>
      </c>
      <c r="I18" s="18" t="s">
        <v>404</v>
      </c>
      <c r="J18" s="20" t="s">
        <v>404</v>
      </c>
      <c r="K18" s="18" t="s">
        <v>404</v>
      </c>
      <c r="L18" s="20" t="s">
        <v>404</v>
      </c>
      <c r="M18" s="18" t="s">
        <v>404</v>
      </c>
      <c r="N18" s="20" t="s">
        <v>404</v>
      </c>
      <c r="O18" s="18" t="s">
        <v>404</v>
      </c>
      <c r="P18" s="20" t="s">
        <v>404</v>
      </c>
      <c r="Q18" s="18" t="n">
        <v>457.20976891</v>
      </c>
      <c r="R18" s="20" t="n">
        <v>13.1254661</v>
      </c>
    </row>
    <row r="19" spans="1:18">
      <c r="A19" s="15" t="s">
        <v>416</v>
      </c>
      <c r="B19" s="17" t="n">
        <v>5658</v>
      </c>
      <c r="C19" s="18">
        <f>(327.0/B19*100)</f>
        <v/>
      </c>
      <c r="D19" s="19" t="n">
        <v>5331</v>
      </c>
      <c r="E19" s="18" t="n">
        <v>492.02424019</v>
      </c>
      <c r="F19" s="20" t="n">
        <v>4.65999106</v>
      </c>
      <c r="G19" s="18" t="n">
        <v>458.61591411</v>
      </c>
      <c r="H19" s="20" t="n">
        <v>6.92577751</v>
      </c>
      <c r="I19" s="18" t="s">
        <v>404</v>
      </c>
      <c r="J19" s="20" t="s">
        <v>404</v>
      </c>
      <c r="K19" s="18" t="s">
        <v>404</v>
      </c>
      <c r="L19" s="20" t="s">
        <v>404</v>
      </c>
      <c r="M19" s="18" t="s">
        <v>404</v>
      </c>
      <c r="N19" s="20" t="s">
        <v>404</v>
      </c>
      <c r="O19" s="18" t="s">
        <v>404</v>
      </c>
      <c r="P19" s="20" t="s">
        <v>404</v>
      </c>
      <c r="Q19" s="18" t="n">
        <v>464.20231195</v>
      </c>
      <c r="R19" s="20" t="n">
        <v>38.21611805</v>
      </c>
    </row>
    <row r="20" spans="1:18">
      <c r="A20" s="15" t="s">
        <v>417</v>
      </c>
      <c r="B20" s="17" t="n">
        <v>3371</v>
      </c>
      <c r="C20" s="18">
        <f>(24.0/B20*100)</f>
        <v/>
      </c>
      <c r="D20" s="19" t="n">
        <v>3347</v>
      </c>
      <c r="E20" s="18" t="n">
        <v>473.47371437</v>
      </c>
      <c r="F20" s="20" t="n">
        <v>2.08999413</v>
      </c>
      <c r="G20" s="18" t="n">
        <v>473.22731039</v>
      </c>
      <c r="H20" s="20" t="n">
        <v>2.84627616</v>
      </c>
      <c r="I20" s="18" t="s">
        <v>404</v>
      </c>
      <c r="J20" s="20" t="s">
        <v>404</v>
      </c>
      <c r="K20" s="18" t="s">
        <v>404</v>
      </c>
      <c r="L20" s="20" t="s">
        <v>404</v>
      </c>
      <c r="M20" s="18" t="s">
        <v>404</v>
      </c>
      <c r="N20" s="20" t="s">
        <v>404</v>
      </c>
      <c r="O20" s="18" t="s">
        <v>404</v>
      </c>
      <c r="P20" s="20" t="s">
        <v>404</v>
      </c>
      <c r="Q20" s="18" t="n">
        <v>458.49362878</v>
      </c>
      <c r="R20" s="20" t="n">
        <v>10.83993156</v>
      </c>
    </row>
    <row r="21" spans="1:18">
      <c r="A21" s="15" t="s">
        <v>418</v>
      </c>
      <c r="B21" s="17" t="n">
        <v>5741</v>
      </c>
      <c r="C21" s="18">
        <f>(0.0/B21*100)</f>
        <v/>
      </c>
      <c r="D21" s="19" t="n">
        <v>5741</v>
      </c>
      <c r="E21" s="18" t="n">
        <v>501.02027187</v>
      </c>
      <c r="F21" s="20" t="n">
        <v>4.05091222</v>
      </c>
      <c r="G21" s="18" t="n">
        <v>508.27195919</v>
      </c>
      <c r="H21" s="20" t="n">
        <v>4.40400697</v>
      </c>
      <c r="I21" s="18" t="s">
        <v>404</v>
      </c>
      <c r="J21" s="20" t="s">
        <v>404</v>
      </c>
      <c r="K21" s="18" t="s">
        <v>404</v>
      </c>
      <c r="L21" s="20" t="s">
        <v>404</v>
      </c>
      <c r="M21" s="18" t="s">
        <v>404</v>
      </c>
      <c r="N21" s="20" t="s">
        <v>404</v>
      </c>
      <c r="O21" s="18" t="s">
        <v>404</v>
      </c>
      <c r="P21" s="20" t="s">
        <v>404</v>
      </c>
      <c r="Q21" s="18" t="n">
        <v>493.66949144</v>
      </c>
      <c r="R21" s="20" t="n">
        <v>6.4076747</v>
      </c>
    </row>
    <row r="22" spans="1:18">
      <c r="A22" s="15" t="s">
        <v>419</v>
      </c>
      <c r="B22" s="17" t="n">
        <v>6598</v>
      </c>
      <c r="C22" s="18">
        <f>(0.0/B22*100)</f>
        <v/>
      </c>
      <c r="D22" s="19" t="n">
        <v>6598</v>
      </c>
      <c r="E22" s="18" t="n">
        <v>478.24342884</v>
      </c>
      <c r="F22" s="20" t="n">
        <v>6.16410228</v>
      </c>
      <c r="G22" s="18" t="n">
        <v>450.69300271</v>
      </c>
      <c r="H22" s="20" t="n">
        <v>7.24237388</v>
      </c>
      <c r="I22" s="18" t="s">
        <v>404</v>
      </c>
      <c r="J22" s="20" t="s">
        <v>404</v>
      </c>
      <c r="K22" s="18" t="s">
        <v>404</v>
      </c>
      <c r="L22" s="20" t="s">
        <v>404</v>
      </c>
      <c r="M22" s="18" t="s">
        <v>404</v>
      </c>
      <c r="N22" s="20" t="s">
        <v>404</v>
      </c>
      <c r="O22" s="18" t="s">
        <v>404</v>
      </c>
      <c r="P22" s="20" t="s">
        <v>404</v>
      </c>
      <c r="Q22" s="18" t="n">
        <v>477.40472788</v>
      </c>
      <c r="R22" s="20" t="n">
        <v>23.07823089</v>
      </c>
    </row>
    <row r="23" spans="1:18">
      <c r="A23" s="15" t="s">
        <v>420</v>
      </c>
      <c r="B23" s="17" t="n">
        <v>11583</v>
      </c>
      <c r="C23" s="18">
        <f>(3069.0/B23*100)</f>
        <v/>
      </c>
      <c r="D23" s="19" t="n">
        <v>8514</v>
      </c>
      <c r="E23" s="18" t="n">
        <v>488.79849265</v>
      </c>
      <c r="F23" s="20" t="n">
        <v>6.49041209</v>
      </c>
      <c r="G23" s="18" t="n">
        <v>481.18980886</v>
      </c>
      <c r="H23" s="20" t="n">
        <v>5.52750213</v>
      </c>
      <c r="I23" s="18" t="s">
        <v>404</v>
      </c>
      <c r="J23" s="20" t="s">
        <v>404</v>
      </c>
      <c r="K23" s="18" t="s">
        <v>404</v>
      </c>
      <c r="L23" s="20" t="s">
        <v>404</v>
      </c>
      <c r="M23" s="18" t="s">
        <v>404</v>
      </c>
      <c r="N23" s="20" t="s">
        <v>404</v>
      </c>
      <c r="O23" s="18" t="s">
        <v>404</v>
      </c>
      <c r="P23" s="20" t="s">
        <v>404</v>
      </c>
      <c r="Q23" s="18" t="n">
        <v>485.81148196</v>
      </c>
      <c r="R23" s="20" t="n">
        <v>18.79162739</v>
      </c>
    </row>
    <row r="24" spans="1:18">
      <c r="A24" s="15" t="s">
        <v>421</v>
      </c>
      <c r="B24" s="17" t="n">
        <v>6647</v>
      </c>
      <c r="C24" s="18">
        <f>(0.0/B24*100)</f>
        <v/>
      </c>
      <c r="D24" s="19" t="n">
        <v>6647</v>
      </c>
      <c r="E24" s="18" t="n">
        <v>540.45292568</v>
      </c>
      <c r="F24" s="20" t="n">
        <v>3.09537025</v>
      </c>
      <c r="G24" s="18" t="n">
        <v>478.16010374</v>
      </c>
      <c r="H24" s="20" t="n">
        <v>18.31965777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517.6528573099999</v>
      </c>
      <c r="F25" s="20" t="n">
        <v>3.11431761</v>
      </c>
      <c r="G25" s="18" t="n">
        <v>459.24979992</v>
      </c>
      <c r="H25" s="20" t="n">
        <v>19.58168737</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491.79660351</v>
      </c>
      <c r="F26" s="20" t="n">
        <v>1.84543217</v>
      </c>
      <c r="G26" s="18" t="n">
        <v>489.199229</v>
      </c>
      <c r="H26" s="20" t="n">
        <v>4.19659178</v>
      </c>
      <c r="I26" s="18" t="s">
        <v>404</v>
      </c>
      <c r="J26" s="20" t="s">
        <v>404</v>
      </c>
      <c r="K26" s="18" t="s">
        <v>404</v>
      </c>
      <c r="L26" s="20" t="s">
        <v>404</v>
      </c>
      <c r="M26" s="18" t="s">
        <v>404</v>
      </c>
      <c r="N26" s="20" t="s">
        <v>404</v>
      </c>
      <c r="O26" s="18" t="s">
        <v>404</v>
      </c>
      <c r="P26" s="20" t="s">
        <v>404</v>
      </c>
      <c r="Q26" s="18" t="n">
        <v>464.79750854</v>
      </c>
      <c r="R26" s="20" t="n">
        <v>6.18027764</v>
      </c>
    </row>
    <row r="27" spans="1:18">
      <c r="A27" s="15" t="s">
        <v>424</v>
      </c>
      <c r="B27" s="17" t="n">
        <v>5299</v>
      </c>
      <c r="C27" s="18">
        <f>(0.0/B27*100)</f>
        <v/>
      </c>
      <c r="D27" s="19" t="n">
        <v>5299</v>
      </c>
      <c r="E27" s="18" t="n">
        <v>474.57829425</v>
      </c>
      <c r="F27" s="20" t="n">
        <v>1.25867417</v>
      </c>
      <c r="G27" s="18" t="n">
        <v>494.13001038</v>
      </c>
      <c r="H27" s="20" t="n">
        <v>1.79431949</v>
      </c>
      <c r="I27" s="18" t="s">
        <v>404</v>
      </c>
      <c r="J27" s="20" t="s">
        <v>404</v>
      </c>
      <c r="K27" s="18" t="s">
        <v>404</v>
      </c>
      <c r="L27" s="20" t="s">
        <v>404</v>
      </c>
      <c r="M27" s="18" t="s">
        <v>404</v>
      </c>
      <c r="N27" s="20" t="s">
        <v>404</v>
      </c>
      <c r="O27" s="18" t="s">
        <v>404</v>
      </c>
      <c r="P27" s="20" t="s">
        <v>404</v>
      </c>
      <c r="Q27" s="18" t="n">
        <v>520.61197653</v>
      </c>
      <c r="R27" s="20" t="n">
        <v>5.57281652</v>
      </c>
    </row>
    <row r="28" spans="1:18">
      <c r="A28" s="15" t="s">
        <v>425</v>
      </c>
      <c r="B28" s="17" t="n">
        <v>7568</v>
      </c>
      <c r="C28" s="18">
        <f>(0.0/B28*100)</f>
        <v/>
      </c>
      <c r="D28" s="19" t="n">
        <v>7568</v>
      </c>
      <c r="E28" s="18" t="n">
        <v>422.3968335</v>
      </c>
      <c r="F28" s="20" t="n">
        <v>3.17184422</v>
      </c>
      <c r="G28" s="18" t="n">
        <v>406.31235704</v>
      </c>
      <c r="H28" s="20" t="n">
        <v>3.7980602</v>
      </c>
      <c r="I28" s="18" t="s">
        <v>404</v>
      </c>
      <c r="J28" s="20" t="s">
        <v>404</v>
      </c>
      <c r="K28" s="18" t="s">
        <v>404</v>
      </c>
      <c r="L28" s="20" t="s">
        <v>404</v>
      </c>
      <c r="M28" s="18" t="s">
        <v>404</v>
      </c>
      <c r="N28" s="20" t="s">
        <v>404</v>
      </c>
      <c r="O28" s="18" t="s">
        <v>404</v>
      </c>
      <c r="P28" s="20" t="s">
        <v>404</v>
      </c>
      <c r="Q28" s="18" t="n">
        <v>400.59333496</v>
      </c>
      <c r="R28" s="20" t="n">
        <v>7.1424377</v>
      </c>
    </row>
    <row r="29" spans="1:18">
      <c r="A29" s="15" t="s">
        <v>426</v>
      </c>
      <c r="B29" s="17" t="n">
        <v>5385</v>
      </c>
      <c r="C29" s="18">
        <f>(1123.0/B29*100)</f>
        <v/>
      </c>
      <c r="D29" s="19" t="n">
        <v>4262</v>
      </c>
      <c r="E29" s="18" t="n">
        <v>515.64576669</v>
      </c>
      <c r="F29" s="20" t="n">
        <v>7.3648204</v>
      </c>
      <c r="G29" s="18" t="n">
        <v>490.72733703</v>
      </c>
      <c r="H29" s="20" t="n">
        <v>11.67151604</v>
      </c>
      <c r="I29" s="18" t="s">
        <v>404</v>
      </c>
      <c r="J29" s="20" t="s">
        <v>404</v>
      </c>
      <c r="K29" s="18" t="s">
        <v>404</v>
      </c>
      <c r="L29" s="20" t="s">
        <v>404</v>
      </c>
      <c r="M29" s="18" t="s">
        <v>404</v>
      </c>
      <c r="N29" s="20" t="s">
        <v>404</v>
      </c>
      <c r="O29" s="18" t="s">
        <v>404</v>
      </c>
      <c r="P29" s="20" t="s">
        <v>404</v>
      </c>
      <c r="Q29" s="18" t="n">
        <v>508.5604856</v>
      </c>
      <c r="R29" s="20" t="n">
        <v>15.77461003</v>
      </c>
    </row>
    <row r="30" spans="1:18">
      <c r="A30" s="15" t="s">
        <v>427</v>
      </c>
      <c r="B30" s="17" t="n">
        <v>4520</v>
      </c>
      <c r="C30" s="18">
        <f>(904.0/B30*100)</f>
        <v/>
      </c>
      <c r="D30" s="19" t="n">
        <v>3616</v>
      </c>
      <c r="E30" s="18" t="n">
        <v>515.35054699</v>
      </c>
      <c r="F30" s="20" t="n">
        <v>3.86925504</v>
      </c>
      <c r="G30" s="18" t="n">
        <v>518.78056482</v>
      </c>
      <c r="H30" s="20" t="n">
        <v>6.78901577</v>
      </c>
      <c r="I30" s="18" t="s">
        <v>404</v>
      </c>
      <c r="J30" s="20" t="s">
        <v>404</v>
      </c>
      <c r="K30" s="18" t="s">
        <v>404</v>
      </c>
      <c r="L30" s="20" t="s">
        <v>404</v>
      </c>
      <c r="M30" s="18" t="s">
        <v>404</v>
      </c>
      <c r="N30" s="20" t="s">
        <v>404</v>
      </c>
      <c r="O30" s="18" t="s">
        <v>404</v>
      </c>
      <c r="P30" s="20" t="s">
        <v>404</v>
      </c>
      <c r="Q30" s="18" t="n">
        <v>486.65114928</v>
      </c>
      <c r="R30" s="20" t="n">
        <v>18.1891778</v>
      </c>
    </row>
    <row r="31" spans="1:18">
      <c r="A31" s="15" t="s">
        <v>428</v>
      </c>
      <c r="B31" s="17" t="n">
        <v>5456</v>
      </c>
      <c r="C31" s="18">
        <f>(502.0/B31*100)</f>
        <v/>
      </c>
      <c r="D31" s="19" t="n">
        <v>4954</v>
      </c>
      <c r="E31" s="18" t="n">
        <v>509.25357097</v>
      </c>
      <c r="F31" s="20" t="n">
        <v>9.910087969999999</v>
      </c>
      <c r="G31" s="18" t="n">
        <v>497.11513635</v>
      </c>
      <c r="H31" s="20" t="n">
        <v>2.3572782</v>
      </c>
      <c r="I31" s="18" t="s">
        <v>404</v>
      </c>
      <c r="J31" s="20" t="s">
        <v>404</v>
      </c>
      <c r="K31" s="18" t="s">
        <v>404</v>
      </c>
      <c r="L31" s="20" t="s">
        <v>404</v>
      </c>
      <c r="M31" s="18" t="s">
        <v>404</v>
      </c>
      <c r="N31" s="20" t="s">
        <v>404</v>
      </c>
      <c r="O31" s="18" t="s">
        <v>404</v>
      </c>
      <c r="P31" s="20" t="s">
        <v>404</v>
      </c>
      <c r="Q31" s="18" t="n">
        <v>501.80368282</v>
      </c>
      <c r="R31" s="20" t="n">
        <v>7.89989984</v>
      </c>
    </row>
    <row r="32" spans="1:18">
      <c r="A32" s="15" t="s">
        <v>429</v>
      </c>
      <c r="B32" s="17" t="n">
        <v>4478</v>
      </c>
      <c r="C32" s="18">
        <f>(0.0/B32*100)</f>
        <v/>
      </c>
      <c r="D32" s="19" t="n">
        <v>4478</v>
      </c>
      <c r="E32" s="18" t="n">
        <v>501.29255727</v>
      </c>
      <c r="F32" s="20" t="n">
        <v>2.56643789</v>
      </c>
      <c r="G32" s="18" t="n">
        <v>499.81447674</v>
      </c>
      <c r="H32" s="20" t="n">
        <v>8.84256193</v>
      </c>
      <c r="I32" s="18" t="s">
        <v>404</v>
      </c>
      <c r="J32" s="20" t="s">
        <v>404</v>
      </c>
      <c r="K32" s="18" t="s">
        <v>404</v>
      </c>
      <c r="L32" s="20" t="s">
        <v>404</v>
      </c>
      <c r="M32" s="18" t="s">
        <v>404</v>
      </c>
      <c r="N32" s="20" t="s">
        <v>404</v>
      </c>
      <c r="O32" s="18" t="s">
        <v>404</v>
      </c>
      <c r="P32" s="20" t="s">
        <v>404</v>
      </c>
      <c r="Q32" s="18" t="n">
        <v>508.03699307</v>
      </c>
      <c r="R32" s="20" t="n">
        <v>15.56875483</v>
      </c>
    </row>
    <row r="33" spans="1:18">
      <c r="A33" s="15" t="s">
        <v>430</v>
      </c>
      <c r="B33" s="17" t="n">
        <v>7325</v>
      </c>
      <c r="C33" s="18">
        <f>(29.0/B33*100)</f>
        <v/>
      </c>
      <c r="D33" s="19" t="n">
        <v>7296</v>
      </c>
      <c r="E33" s="18" t="n">
        <v>511.66622676</v>
      </c>
      <c r="F33" s="20" t="n">
        <v>3.6260569</v>
      </c>
      <c r="G33" s="18" t="n">
        <v>508.85571714</v>
      </c>
      <c r="H33" s="20" t="n">
        <v>5.56572258</v>
      </c>
      <c r="I33" s="18" t="s">
        <v>404</v>
      </c>
      <c r="J33" s="20" t="s">
        <v>404</v>
      </c>
      <c r="K33" s="18" t="s">
        <v>404</v>
      </c>
      <c r="L33" s="20" t="s">
        <v>404</v>
      </c>
      <c r="M33" s="18" t="s">
        <v>404</v>
      </c>
      <c r="N33" s="20" t="s">
        <v>404</v>
      </c>
      <c r="O33" s="18" t="s">
        <v>404</v>
      </c>
      <c r="P33" s="20" t="s">
        <v>404</v>
      </c>
      <c r="Q33" s="18" t="n">
        <v>455.03236094</v>
      </c>
      <c r="R33" s="20" t="n">
        <v>8.26844013</v>
      </c>
    </row>
    <row r="34" spans="1:18">
      <c r="A34" s="15" t="s">
        <v>431</v>
      </c>
      <c r="B34" s="17" t="n">
        <v>6350</v>
      </c>
      <c r="C34" s="18">
        <f>(0.0/B34*100)</f>
        <v/>
      </c>
      <c r="D34" s="19" t="n">
        <v>6350</v>
      </c>
      <c r="E34" s="18" t="n">
        <v>459.06804056</v>
      </c>
      <c r="F34" s="20" t="n">
        <v>3.73895827</v>
      </c>
      <c r="G34" s="18" t="n">
        <v>466.33360603</v>
      </c>
      <c r="H34" s="20" t="n">
        <v>6.69167548</v>
      </c>
      <c r="I34" s="18" t="s">
        <v>404</v>
      </c>
      <c r="J34" s="20" t="s">
        <v>404</v>
      </c>
      <c r="K34" s="18" t="s">
        <v>404</v>
      </c>
      <c r="L34" s="20" t="s">
        <v>404</v>
      </c>
      <c r="M34" s="18" t="s">
        <v>404</v>
      </c>
      <c r="N34" s="20" t="s">
        <v>404</v>
      </c>
      <c r="O34" s="18" t="s">
        <v>404</v>
      </c>
      <c r="P34" s="20" t="s">
        <v>404</v>
      </c>
      <c r="Q34" s="18" t="n">
        <v>452.71204128</v>
      </c>
      <c r="R34" s="20" t="n">
        <v>10.07785541</v>
      </c>
    </row>
    <row r="35" spans="1:18">
      <c r="A35" s="15" t="s">
        <v>432</v>
      </c>
      <c r="B35" s="17" t="n">
        <v>6406</v>
      </c>
      <c r="C35" s="18">
        <f>(443.0/B35*100)</f>
        <v/>
      </c>
      <c r="D35" s="19" t="n">
        <v>5963</v>
      </c>
      <c r="E35" s="18" t="n">
        <v>522.99256848</v>
      </c>
      <c r="F35" s="20" t="n">
        <v>1.77211629</v>
      </c>
      <c r="G35" s="18" t="n">
        <v>496.46147249</v>
      </c>
      <c r="H35" s="20" t="n">
        <v>2.11301658</v>
      </c>
      <c r="I35" s="18" t="s">
        <v>404</v>
      </c>
      <c r="J35" s="20" t="s">
        <v>404</v>
      </c>
      <c r="K35" s="18" t="s">
        <v>404</v>
      </c>
      <c r="L35" s="20" t="s">
        <v>404</v>
      </c>
      <c r="M35" s="18" t="s">
        <v>404</v>
      </c>
      <c r="N35" s="20" t="s">
        <v>404</v>
      </c>
      <c r="O35" s="18" t="s">
        <v>404</v>
      </c>
      <c r="P35" s="20" t="s">
        <v>404</v>
      </c>
      <c r="Q35" s="18" t="n">
        <v>502.38506146</v>
      </c>
      <c r="R35" s="20" t="n">
        <v>5.30249681</v>
      </c>
    </row>
    <row r="36" spans="1:18">
      <c r="A36" s="15" t="s">
        <v>433</v>
      </c>
      <c r="B36" s="17" t="n">
        <v>6736</v>
      </c>
      <c r="C36" s="18">
        <f>(10.0/B36*100)</f>
        <v/>
      </c>
      <c r="D36" s="19" t="n">
        <v>6726</v>
      </c>
      <c r="E36" s="18" t="n">
        <v>490.70164053</v>
      </c>
      <c r="F36" s="20" t="n">
        <v>4.94738462</v>
      </c>
      <c r="G36" s="18" t="n">
        <v>493.13978138</v>
      </c>
      <c r="H36" s="20" t="n">
        <v>2.89374619</v>
      </c>
      <c r="I36" s="18" t="s">
        <v>404</v>
      </c>
      <c r="J36" s="20" t="s">
        <v>404</v>
      </c>
      <c r="K36" s="18" t="s">
        <v>404</v>
      </c>
      <c r="L36" s="20" t="s">
        <v>404</v>
      </c>
      <c r="M36" s="18" t="s">
        <v>404</v>
      </c>
      <c r="N36" s="20" t="s">
        <v>404</v>
      </c>
      <c r="O36" s="18" t="s">
        <v>404</v>
      </c>
      <c r="P36" s="20" t="s">
        <v>404</v>
      </c>
      <c r="Q36" s="18" t="n">
        <v>501.29971196</v>
      </c>
      <c r="R36" s="20" t="n">
        <v>7.87837989</v>
      </c>
    </row>
    <row r="37" spans="1:18">
      <c r="A37" s="15" t="s">
        <v>434</v>
      </c>
      <c r="B37" s="17" t="n">
        <v>5458</v>
      </c>
      <c r="C37" s="18">
        <f>(0.0/B37*100)</f>
        <v/>
      </c>
      <c r="D37" s="19" t="n">
        <v>5458</v>
      </c>
      <c r="E37" s="18" t="n">
        <v>496.83482269</v>
      </c>
      <c r="F37" s="20" t="n">
        <v>7.34517257</v>
      </c>
      <c r="G37" s="18" t="n">
        <v>491.97780062</v>
      </c>
      <c r="H37" s="20" t="n">
        <v>3.70440873</v>
      </c>
      <c r="I37" s="18" t="s">
        <v>404</v>
      </c>
      <c r="J37" s="20" t="s">
        <v>404</v>
      </c>
      <c r="K37" s="18" t="s">
        <v>404</v>
      </c>
      <c r="L37" s="20" t="s">
        <v>404</v>
      </c>
      <c r="M37" s="18" t="s">
        <v>404</v>
      </c>
      <c r="N37" s="20" t="s">
        <v>404</v>
      </c>
      <c r="O37" s="18" t="s">
        <v>404</v>
      </c>
      <c r="P37" s="20" t="s">
        <v>404</v>
      </c>
      <c r="Q37" s="18" t="n">
        <v>494.11107208</v>
      </c>
      <c r="R37" s="20" t="n">
        <v>30.89918718</v>
      </c>
    </row>
    <row r="38" spans="1:18">
      <c r="A38" s="15" t="s">
        <v>435</v>
      </c>
      <c r="B38" s="17" t="n">
        <v>5860</v>
      </c>
      <c r="C38" s="18">
        <f>(268.0/B38*100)</f>
        <v/>
      </c>
      <c r="D38" s="19" t="n">
        <v>5592</v>
      </c>
      <c r="E38" s="18" t="n">
        <v>507.66945364</v>
      </c>
      <c r="F38" s="20" t="n">
        <v>5.19390862</v>
      </c>
      <c r="G38" s="18" t="n">
        <v>502.27744446</v>
      </c>
      <c r="H38" s="20" t="n">
        <v>6.57024347</v>
      </c>
      <c r="I38" s="18" t="s">
        <v>404</v>
      </c>
      <c r="J38" s="20" t="s">
        <v>404</v>
      </c>
      <c r="K38" s="18" t="s">
        <v>404</v>
      </c>
      <c r="L38" s="20" t="s">
        <v>404</v>
      </c>
      <c r="M38" s="18" t="s">
        <v>404</v>
      </c>
      <c r="N38" s="20" t="s">
        <v>404</v>
      </c>
      <c r="O38" s="18" t="s">
        <v>404</v>
      </c>
      <c r="P38" s="20" t="s">
        <v>404</v>
      </c>
      <c r="Q38" s="18" t="n">
        <v>492.0897394</v>
      </c>
      <c r="R38" s="20" t="n">
        <v>24.58011006</v>
      </c>
    </row>
    <row r="39" spans="1:18">
      <c r="A39" s="15" t="s">
        <v>436</v>
      </c>
      <c r="B39" s="17" t="n">
        <v>5895</v>
      </c>
      <c r="C39" s="18">
        <f>(0.0/B39*100)</f>
        <v/>
      </c>
      <c r="D39" s="19" t="n">
        <v>5895</v>
      </c>
      <c r="E39" s="18" t="n">
        <v>436.44056939</v>
      </c>
      <c r="F39" s="20" t="n">
        <v>5.81183737</v>
      </c>
      <c r="G39" s="18" t="n">
        <v>414.41356469</v>
      </c>
      <c r="H39" s="20" t="n">
        <v>7.18915664</v>
      </c>
      <c r="I39" s="18" t="s">
        <v>404</v>
      </c>
      <c r="J39" s="20" t="s">
        <v>404</v>
      </c>
      <c r="K39" s="18" t="s">
        <v>404</v>
      </c>
      <c r="L39" s="20" t="s">
        <v>404</v>
      </c>
      <c r="M39" s="18" t="s">
        <v>404</v>
      </c>
      <c r="N39" s="20" t="s">
        <v>404</v>
      </c>
      <c r="O39" s="18" t="s">
        <v>404</v>
      </c>
      <c r="P39" s="20" t="s">
        <v>404</v>
      </c>
      <c r="Q39" s="18" t="n">
        <v>377.84718346</v>
      </c>
      <c r="R39" s="20" t="n">
        <v>9.62867887</v>
      </c>
    </row>
    <row r="40" spans="1:18">
      <c r="A40" s="15" t="s">
        <v>437</v>
      </c>
      <c r="B40" s="17" t="n">
        <v>14157</v>
      </c>
      <c r="C40" s="18">
        <f>(2602.0/B40*100)</f>
        <v/>
      </c>
      <c r="D40" s="19" t="n">
        <v>11555</v>
      </c>
      <c r="E40" s="18" t="n">
        <v>509.05220127</v>
      </c>
      <c r="F40" s="20" t="n">
        <v>3.50360412</v>
      </c>
      <c r="G40" s="18" t="n">
        <v>526.0020656200001</v>
      </c>
      <c r="H40" s="20" t="n">
        <v>14.4435464</v>
      </c>
      <c r="I40" s="18" t="s">
        <v>404</v>
      </c>
      <c r="J40" s="20" t="s">
        <v>404</v>
      </c>
      <c r="K40" s="18" t="s">
        <v>404</v>
      </c>
      <c r="L40" s="20" t="s">
        <v>404</v>
      </c>
      <c r="M40" s="18" t="s">
        <v>404</v>
      </c>
      <c r="N40" s="20" t="s">
        <v>404</v>
      </c>
      <c r="O40" s="18" t="s">
        <v>404</v>
      </c>
      <c r="P40" s="20" t="s">
        <v>404</v>
      </c>
      <c r="Q40" s="18" t="n">
        <v>516.52989929</v>
      </c>
      <c r="R40" s="20" t="n">
        <v>10.86254195</v>
      </c>
    </row>
    <row r="41" spans="1:18">
      <c r="A41" s="15" t="s">
        <v>438</v>
      </c>
      <c r="B41" s="17" t="n">
        <v>5712</v>
      </c>
      <c r="C41" s="18">
        <f>(70.0/B41*100)</f>
        <v/>
      </c>
      <c r="D41" s="19" t="n">
        <v>5642</v>
      </c>
      <c r="E41" s="18" t="n">
        <v>498.97977351</v>
      </c>
      <c r="F41" s="20" t="n">
        <v>3.41712945</v>
      </c>
      <c r="G41" s="18" t="n">
        <v>472.47467926</v>
      </c>
      <c r="H41" s="20" t="n">
        <v>12.98398721</v>
      </c>
      <c r="I41" s="18" t="s">
        <v>404</v>
      </c>
      <c r="J41" s="20" t="s">
        <v>404</v>
      </c>
      <c r="K41" s="18" t="s">
        <v>404</v>
      </c>
      <c r="L41" s="20" t="s">
        <v>404</v>
      </c>
      <c r="M41" s="18" t="s">
        <v>404</v>
      </c>
      <c r="N41" s="20" t="s">
        <v>404</v>
      </c>
      <c r="O41" s="18" t="s">
        <v>404</v>
      </c>
      <c r="P41" s="20" t="s">
        <v>404</v>
      </c>
      <c r="Q41" s="18" t="n">
        <v>499.31252858</v>
      </c>
      <c r="R41" s="20" t="n">
        <v>9.19441773</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432.16770876</v>
      </c>
      <c r="F44" s="20" t="n">
        <v>4.05639665</v>
      </c>
      <c r="G44" s="18" t="n">
        <v>414.83218855</v>
      </c>
      <c r="H44" s="20" t="n">
        <v>5.68745262</v>
      </c>
      <c r="I44" s="18" t="s">
        <v>404</v>
      </c>
      <c r="J44" s="20" t="s">
        <v>404</v>
      </c>
      <c r="K44" s="18" t="s">
        <v>404</v>
      </c>
      <c r="L44" s="20" t="s">
        <v>404</v>
      </c>
      <c r="M44" s="18" t="s">
        <v>404</v>
      </c>
      <c r="N44" s="20" t="s">
        <v>404</v>
      </c>
      <c r="O44" s="18" t="s">
        <v>404</v>
      </c>
      <c r="P44" s="20" t="s">
        <v>404</v>
      </c>
      <c r="Q44" s="18" t="n">
        <v>410.10092948</v>
      </c>
      <c r="R44" s="20" t="n">
        <v>8.58586805</v>
      </c>
    </row>
    <row r="45" spans="1:18">
      <c r="A45" s="15" t="s">
        <v>442</v>
      </c>
      <c r="B45" s="17" t="n">
        <v>5519</v>
      </c>
      <c r="C45" s="18">
        <f>(0.0/B45*100)</f>
        <v/>
      </c>
      <c r="D45" s="19" t="n">
        <v>5519</v>
      </c>
      <c r="E45" s="18" t="n">
        <v>377.27947653</v>
      </c>
      <c r="F45" s="20" t="n">
        <v>5.62734954</v>
      </c>
      <c r="G45" s="18" t="n">
        <v>374.57532655</v>
      </c>
      <c r="H45" s="20" t="n">
        <v>4.58923439</v>
      </c>
      <c r="I45" s="18" t="s">
        <v>404</v>
      </c>
      <c r="J45" s="20" t="s">
        <v>404</v>
      </c>
      <c r="K45" s="18" t="s">
        <v>404</v>
      </c>
      <c r="L45" s="20" t="s">
        <v>404</v>
      </c>
      <c r="M45" s="18" t="s">
        <v>404</v>
      </c>
      <c r="N45" s="20" t="s">
        <v>404</v>
      </c>
      <c r="O45" s="18" t="s">
        <v>404</v>
      </c>
      <c r="P45" s="20" t="s">
        <v>404</v>
      </c>
      <c r="Q45" s="18" t="n">
        <v>375.63645655</v>
      </c>
      <c r="R45" s="20" t="n">
        <v>10.68446013</v>
      </c>
    </row>
    <row r="46" spans="1:18">
      <c r="A46" s="15" t="s">
        <v>443</v>
      </c>
      <c r="B46" s="17" t="n">
        <v>23141</v>
      </c>
      <c r="C46" s="18">
        <f>(4196.0/B46*100)</f>
        <v/>
      </c>
      <c r="D46" s="19" t="n">
        <v>18945</v>
      </c>
      <c r="E46" s="18" t="n">
        <v>417.61731775</v>
      </c>
      <c r="F46" s="20" t="n">
        <v>4.74035893</v>
      </c>
      <c r="G46" s="18" t="n">
        <v>405.14407852</v>
      </c>
      <c r="H46" s="20" t="n">
        <v>3.31642685</v>
      </c>
      <c r="I46" s="18" t="s">
        <v>404</v>
      </c>
      <c r="J46" s="20" t="s">
        <v>404</v>
      </c>
      <c r="K46" s="18" t="s">
        <v>404</v>
      </c>
      <c r="L46" s="20" t="s">
        <v>404</v>
      </c>
      <c r="M46" s="18" t="s">
        <v>404</v>
      </c>
      <c r="N46" s="20" t="s">
        <v>404</v>
      </c>
      <c r="O46" s="18" t="s">
        <v>404</v>
      </c>
      <c r="P46" s="20" t="s">
        <v>404</v>
      </c>
      <c r="Q46" s="18" t="n">
        <v>363.36231989</v>
      </c>
      <c r="R46" s="20" t="n">
        <v>6.65739684</v>
      </c>
    </row>
    <row r="47" spans="1:18">
      <c r="A47" s="15" t="s">
        <v>444</v>
      </c>
      <c r="B47" s="17" t="n">
        <v>5928</v>
      </c>
      <c r="C47" s="18">
        <f>(0.0/B47*100)</f>
        <v/>
      </c>
      <c r="D47" s="19" t="n">
        <v>5928</v>
      </c>
      <c r="E47" s="18" t="n">
        <v>459.59673534</v>
      </c>
      <c r="F47" s="20" t="n">
        <v>6.25648639</v>
      </c>
      <c r="G47" s="18" t="n">
        <v>428.9627356</v>
      </c>
      <c r="H47" s="20" t="n">
        <v>9.43699919</v>
      </c>
      <c r="I47" s="18" t="s">
        <v>404</v>
      </c>
      <c r="J47" s="20" t="s">
        <v>404</v>
      </c>
      <c r="K47" s="18" t="s">
        <v>404</v>
      </c>
      <c r="L47" s="20" t="s">
        <v>404</v>
      </c>
      <c r="M47" s="18" t="s">
        <v>404</v>
      </c>
      <c r="N47" s="20" t="s">
        <v>404</v>
      </c>
      <c r="O47" s="18" t="s">
        <v>404</v>
      </c>
      <c r="P47" s="20" t="s">
        <v>404</v>
      </c>
      <c r="Q47" s="18" t="n">
        <v>421.16253021</v>
      </c>
      <c r="R47" s="20" t="n">
        <v>30.50968124</v>
      </c>
    </row>
    <row r="48" spans="1:18">
      <c r="A48" s="15" t="s">
        <v>445</v>
      </c>
      <c r="B48" s="17" t="n">
        <v>9841</v>
      </c>
      <c r="C48" s="18">
        <f>(0.0/B48*100)</f>
        <v/>
      </c>
      <c r="D48" s="19" t="n">
        <v>9841</v>
      </c>
      <c r="E48" s="18" t="n">
        <v>519.2273940600001</v>
      </c>
      <c r="F48" s="20" t="n">
        <v>4.98255058</v>
      </c>
      <c r="G48" s="18" t="n">
        <v>497.81067057</v>
      </c>
      <c r="H48" s="20" t="n">
        <v>22.70713924</v>
      </c>
      <c r="I48" s="18" t="s">
        <v>404</v>
      </c>
      <c r="J48" s="20" t="s">
        <v>404</v>
      </c>
      <c r="K48" s="18" t="s">
        <v>404</v>
      </c>
      <c r="L48" s="20" t="s">
        <v>404</v>
      </c>
      <c r="M48" s="18" t="s">
        <v>404</v>
      </c>
      <c r="N48" s="20" t="s">
        <v>404</v>
      </c>
      <c r="O48" s="18" t="s">
        <v>404</v>
      </c>
      <c r="P48" s="20" t="s">
        <v>404</v>
      </c>
      <c r="Q48" s="18" t="n">
        <v>474.26756875</v>
      </c>
      <c r="R48" s="20" t="n">
        <v>16.92320779</v>
      </c>
    </row>
    <row r="49" spans="1:18">
      <c r="A49" s="15" t="s">
        <v>446</v>
      </c>
      <c r="B49" s="17" t="n">
        <v>6349</v>
      </c>
      <c r="C49" s="18">
        <f>(52.0/B49*100)</f>
        <v/>
      </c>
      <c r="D49" s="19" t="n">
        <v>6297</v>
      </c>
      <c r="E49" s="18" t="n">
        <v>431.5349194</v>
      </c>
      <c r="F49" s="20" t="n">
        <v>3.74734097</v>
      </c>
      <c r="G49" s="18" t="n">
        <v>434.9075163</v>
      </c>
      <c r="H49" s="20" t="n">
        <v>5.68236686</v>
      </c>
      <c r="I49" s="18" t="s">
        <v>404</v>
      </c>
      <c r="J49" s="20" t="s">
        <v>404</v>
      </c>
      <c r="K49" s="18" t="s">
        <v>404</v>
      </c>
      <c r="L49" s="20" t="s">
        <v>404</v>
      </c>
      <c r="M49" s="18" t="s">
        <v>404</v>
      </c>
      <c r="N49" s="20" t="s">
        <v>404</v>
      </c>
      <c r="O49" s="18" t="s">
        <v>404</v>
      </c>
      <c r="P49" s="20" t="s">
        <v>404</v>
      </c>
      <c r="Q49" s="18" t="n">
        <v>403.90329163</v>
      </c>
      <c r="R49" s="20" t="n">
        <v>21.48551489</v>
      </c>
    </row>
    <row r="50" spans="1:18">
      <c r="A50" s="15" t="s">
        <v>447</v>
      </c>
      <c r="B50" s="17" t="n">
        <v>11795</v>
      </c>
      <c r="C50" s="18">
        <f>(1031.0/B50*100)</f>
        <v/>
      </c>
      <c r="D50" s="19" t="n">
        <v>10764</v>
      </c>
      <c r="E50" s="18" t="n">
        <v>422.77773581</v>
      </c>
      <c r="F50" s="20" t="n">
        <v>3.883229</v>
      </c>
      <c r="G50" s="18" t="n">
        <v>408.57774192</v>
      </c>
      <c r="H50" s="20" t="n">
        <v>5.77536274</v>
      </c>
      <c r="I50" s="18" t="s">
        <v>404</v>
      </c>
      <c r="J50" s="20" t="s">
        <v>404</v>
      </c>
      <c r="K50" s="18" t="s">
        <v>404</v>
      </c>
      <c r="L50" s="20" t="s">
        <v>404</v>
      </c>
      <c r="M50" s="18" t="s">
        <v>404</v>
      </c>
      <c r="N50" s="20" t="s">
        <v>404</v>
      </c>
      <c r="O50" s="18" t="s">
        <v>404</v>
      </c>
      <c r="P50" s="20" t="s">
        <v>404</v>
      </c>
      <c r="Q50" s="18" t="n">
        <v>412.78787519</v>
      </c>
      <c r="R50" s="20" t="n">
        <v>8.973007519999999</v>
      </c>
    </row>
    <row r="51" spans="1:18">
      <c r="A51" s="15" t="s">
        <v>448</v>
      </c>
      <c r="B51" s="17" t="n">
        <v>6866</v>
      </c>
      <c r="C51" s="18">
        <f>(0.0/B51*100)</f>
        <v/>
      </c>
      <c r="D51" s="19" t="n">
        <v>6866</v>
      </c>
      <c r="E51" s="18" t="n">
        <v>419.44893796</v>
      </c>
      <c r="F51" s="20" t="n">
        <v>2.556331</v>
      </c>
      <c r="G51" s="18" t="n">
        <v>421.5309926</v>
      </c>
      <c r="H51" s="20" t="n">
        <v>4.29578361</v>
      </c>
      <c r="I51" s="18" t="s">
        <v>404</v>
      </c>
      <c r="J51" s="20" t="s">
        <v>404</v>
      </c>
      <c r="K51" s="18" t="s">
        <v>404</v>
      </c>
      <c r="L51" s="20" t="s">
        <v>404</v>
      </c>
      <c r="M51" s="18" t="s">
        <v>404</v>
      </c>
      <c r="N51" s="20" t="s">
        <v>404</v>
      </c>
      <c r="O51" s="18" t="s">
        <v>404</v>
      </c>
      <c r="P51" s="20" t="s">
        <v>404</v>
      </c>
      <c r="Q51" s="18" t="n">
        <v>389.66378043</v>
      </c>
      <c r="R51" s="20" t="n">
        <v>20.46293085</v>
      </c>
    </row>
    <row r="52" spans="1:18">
      <c r="A52" s="15" t="s">
        <v>449</v>
      </c>
      <c r="B52" s="17" t="n">
        <v>5809</v>
      </c>
      <c r="C52" s="18">
        <f>(0.0/B52*100)</f>
        <v/>
      </c>
      <c r="D52" s="19" t="n">
        <v>5809</v>
      </c>
      <c r="E52" s="18" t="n">
        <v>489.81899547</v>
      </c>
      <c r="F52" s="20" t="n">
        <v>4.31476693</v>
      </c>
      <c r="G52" s="18" t="n">
        <v>458.75595262</v>
      </c>
      <c r="H52" s="20" t="n">
        <v>4.71687271</v>
      </c>
      <c r="I52" s="18" t="s">
        <v>404</v>
      </c>
      <c r="J52" s="20" t="s">
        <v>404</v>
      </c>
      <c r="K52" s="18" t="s">
        <v>404</v>
      </c>
      <c r="L52" s="20" t="s">
        <v>404</v>
      </c>
      <c r="M52" s="18" t="s">
        <v>404</v>
      </c>
      <c r="N52" s="20" t="s">
        <v>404</v>
      </c>
      <c r="O52" s="18" t="s">
        <v>404</v>
      </c>
      <c r="P52" s="20" t="s">
        <v>404</v>
      </c>
      <c r="Q52" s="18" t="n">
        <v>459.07892606</v>
      </c>
      <c r="R52" s="20" t="n">
        <v>17.63101001</v>
      </c>
    </row>
    <row r="53" spans="1:18">
      <c r="A53" s="15" t="s">
        <v>450</v>
      </c>
      <c r="B53" s="17" t="n">
        <v>5571</v>
      </c>
      <c r="C53" s="18">
        <f>(0.0/B53*100)</f>
        <v/>
      </c>
      <c r="D53" s="19" t="n">
        <v>5571</v>
      </c>
      <c r="E53" s="18" t="n">
        <v>434.26289272</v>
      </c>
      <c r="F53" s="20" t="n">
        <v>1.38941426</v>
      </c>
      <c r="G53" s="18" t="n">
        <v>434.43485751</v>
      </c>
      <c r="H53" s="20" t="n">
        <v>5.69474411</v>
      </c>
      <c r="I53" s="18" t="s">
        <v>404</v>
      </c>
      <c r="J53" s="20" t="s">
        <v>404</v>
      </c>
      <c r="K53" s="18" t="s">
        <v>404</v>
      </c>
      <c r="L53" s="20" t="s">
        <v>404</v>
      </c>
      <c r="M53" s="18" t="s">
        <v>404</v>
      </c>
      <c r="N53" s="20" t="s">
        <v>404</v>
      </c>
      <c r="O53" s="18" t="s">
        <v>404</v>
      </c>
      <c r="P53" s="20" t="s">
        <v>404</v>
      </c>
      <c r="Q53" s="18" t="n">
        <v>386.75454891</v>
      </c>
      <c r="R53" s="20" t="n">
        <v>5.77534536</v>
      </c>
    </row>
    <row r="54" spans="1:18">
      <c r="A54" s="15" t="s">
        <v>451</v>
      </c>
      <c r="B54" s="17" t="n">
        <v>4740</v>
      </c>
      <c r="C54" s="18">
        <f>(199.0/B54*100)</f>
        <v/>
      </c>
      <c r="D54" s="19" t="n">
        <v>4541</v>
      </c>
      <c r="E54" s="18" t="n">
        <v>343.02910377</v>
      </c>
      <c r="F54" s="20" t="n">
        <v>3.67845269</v>
      </c>
      <c r="G54" s="18" t="n">
        <v>313.51219818</v>
      </c>
      <c r="H54" s="20" t="n">
        <v>7.05828478</v>
      </c>
      <c r="I54" s="18" t="s">
        <v>404</v>
      </c>
      <c r="J54" s="20" t="s">
        <v>404</v>
      </c>
      <c r="K54" s="18" t="s">
        <v>404</v>
      </c>
      <c r="L54" s="20" t="s">
        <v>404</v>
      </c>
      <c r="M54" s="18" t="s">
        <v>404</v>
      </c>
      <c r="N54" s="20" t="s">
        <v>404</v>
      </c>
      <c r="O54" s="18" t="s">
        <v>404</v>
      </c>
      <c r="P54" s="20" t="s">
        <v>404</v>
      </c>
      <c r="Q54" s="18" t="n">
        <v>307.75737994</v>
      </c>
      <c r="R54" s="20" t="n">
        <v>8.45680887</v>
      </c>
    </row>
    <row r="55" spans="1:18">
      <c r="A55" s="15" t="s">
        <v>452</v>
      </c>
      <c r="B55" s="17" t="n">
        <v>5316</v>
      </c>
      <c r="C55" s="18">
        <f>(43.0/B55*100)</f>
        <v/>
      </c>
      <c r="D55" s="19" t="n">
        <v>5273</v>
      </c>
      <c r="E55" s="18" t="n">
        <v>411.66047225</v>
      </c>
      <c r="F55" s="20" t="n">
        <v>2.58363033</v>
      </c>
      <c r="G55" s="18" t="n">
        <v>410.59557946</v>
      </c>
      <c r="H55" s="20" t="n">
        <v>7.19303589</v>
      </c>
      <c r="I55" s="18" t="s">
        <v>404</v>
      </c>
      <c r="J55" s="20" t="s">
        <v>404</v>
      </c>
      <c r="K55" s="18" t="s">
        <v>404</v>
      </c>
      <c r="L55" s="20" t="s">
        <v>404</v>
      </c>
      <c r="M55" s="18" t="s">
        <v>404</v>
      </c>
      <c r="N55" s="20" t="s">
        <v>404</v>
      </c>
      <c r="O55" s="18" t="s">
        <v>404</v>
      </c>
      <c r="P55" s="20" t="s">
        <v>404</v>
      </c>
      <c r="Q55" s="18" t="n">
        <v>400.5231119</v>
      </c>
      <c r="R55" s="20" t="n">
        <v>17.13243537</v>
      </c>
    </row>
    <row r="56" spans="1:18">
      <c r="A56" s="15" t="s">
        <v>453</v>
      </c>
      <c r="B56" s="17" t="n">
        <v>5359</v>
      </c>
      <c r="C56" s="18">
        <f>(0.0/B56*100)</f>
        <v/>
      </c>
      <c r="D56" s="19" t="n">
        <v>5359</v>
      </c>
      <c r="E56" s="18" t="n">
        <v>525.20374765</v>
      </c>
      <c r="F56" s="20" t="n">
        <v>2.56745582</v>
      </c>
      <c r="G56" s="18" t="n">
        <v>480.76158919</v>
      </c>
      <c r="H56" s="20" t="n">
        <v>6.77895883</v>
      </c>
      <c r="I56" s="18" t="s">
        <v>404</v>
      </c>
      <c r="J56" s="20" t="s">
        <v>404</v>
      </c>
      <c r="K56" s="18" t="s">
        <v>404</v>
      </c>
      <c r="L56" s="20" t="s">
        <v>404</v>
      </c>
      <c r="M56" s="18" t="s">
        <v>404</v>
      </c>
      <c r="N56" s="20" t="s">
        <v>404</v>
      </c>
      <c r="O56" s="18" t="s">
        <v>404</v>
      </c>
      <c r="P56" s="20" t="s">
        <v>404</v>
      </c>
      <c r="Q56" s="18" t="n">
        <v>507.58111438</v>
      </c>
      <c r="R56" s="20" t="n">
        <v>12.04796919</v>
      </c>
    </row>
    <row r="57" spans="1:18">
      <c r="A57" s="15" t="s">
        <v>454</v>
      </c>
      <c r="B57" s="17" t="n">
        <v>6513</v>
      </c>
      <c r="C57" s="18">
        <f>(0.0/B57*100)</f>
        <v/>
      </c>
      <c r="D57" s="19" t="n">
        <v>6513</v>
      </c>
      <c r="E57" s="18" t="n">
        <v>409.31605946</v>
      </c>
      <c r="F57" s="20" t="n">
        <v>2.82753018</v>
      </c>
      <c r="G57" s="18" t="n">
        <v>378.66811598</v>
      </c>
      <c r="H57" s="20" t="n">
        <v>7.29935192</v>
      </c>
      <c r="I57" s="18" t="s">
        <v>404</v>
      </c>
      <c r="J57" s="20" t="s">
        <v>404</v>
      </c>
      <c r="K57" s="18" t="s">
        <v>404</v>
      </c>
      <c r="L57" s="20" t="s">
        <v>404</v>
      </c>
      <c r="M57" s="18" t="s">
        <v>404</v>
      </c>
      <c r="N57" s="20" t="s">
        <v>404</v>
      </c>
      <c r="O57" s="18" t="s">
        <v>404</v>
      </c>
      <c r="P57" s="20" t="s">
        <v>404</v>
      </c>
      <c r="Q57" s="18" t="n">
        <v>396.49866658</v>
      </c>
      <c r="R57" s="20" t="n">
        <v>18.94855332</v>
      </c>
    </row>
    <row r="58" spans="1:18">
      <c r="A58" s="15" t="s">
        <v>455</v>
      </c>
      <c r="B58" s="17" t="n">
        <v>7267</v>
      </c>
      <c r="C58" s="18">
        <f>(0.0/B58*100)</f>
        <v/>
      </c>
      <c r="D58" s="19" t="n">
        <v>7267</v>
      </c>
      <c r="E58" s="18" t="n">
        <v>419.97030922</v>
      </c>
      <c r="F58" s="20" t="n">
        <v>4.34460745</v>
      </c>
      <c r="G58" s="18" t="n">
        <v>395.05067435</v>
      </c>
      <c r="H58" s="20" t="n">
        <v>4.39685573</v>
      </c>
      <c r="I58" s="18" t="s">
        <v>404</v>
      </c>
      <c r="J58" s="20" t="s">
        <v>404</v>
      </c>
      <c r="K58" s="18" t="s">
        <v>404</v>
      </c>
      <c r="L58" s="20" t="s">
        <v>404</v>
      </c>
      <c r="M58" s="18" t="s">
        <v>404</v>
      </c>
      <c r="N58" s="20" t="s">
        <v>404</v>
      </c>
      <c r="O58" s="18" t="s">
        <v>404</v>
      </c>
      <c r="P58" s="20" t="s">
        <v>404</v>
      </c>
      <c r="Q58" s="18" t="n">
        <v>397.6386543</v>
      </c>
      <c r="R58" s="20" t="n">
        <v>18.04458553</v>
      </c>
    </row>
    <row r="59" spans="1:18">
      <c r="A59" s="15" t="s">
        <v>456</v>
      </c>
      <c r="B59" s="17" t="n">
        <v>4826</v>
      </c>
      <c r="C59" s="18">
        <f>(0.0/B59*100)</f>
        <v/>
      </c>
      <c r="D59" s="19" t="n">
        <v>4826</v>
      </c>
      <c r="E59" s="18" t="n">
        <v>383.55555659</v>
      </c>
      <c r="F59" s="20" t="n">
        <v>2.01089604</v>
      </c>
      <c r="G59" s="18" t="n">
        <v>373.29774461</v>
      </c>
      <c r="H59" s="20" t="n">
        <v>2.51404563</v>
      </c>
      <c r="I59" s="18" t="s">
        <v>404</v>
      </c>
      <c r="J59" s="20" t="s">
        <v>404</v>
      </c>
      <c r="K59" s="18" t="s">
        <v>404</v>
      </c>
      <c r="L59" s="20" t="s">
        <v>404</v>
      </c>
      <c r="M59" s="18" t="s">
        <v>404</v>
      </c>
      <c r="N59" s="20" t="s">
        <v>404</v>
      </c>
      <c r="O59" s="18" t="s">
        <v>404</v>
      </c>
      <c r="P59" s="20" t="s">
        <v>404</v>
      </c>
      <c r="Q59" s="18" t="n">
        <v>362.25628136</v>
      </c>
      <c r="R59" s="20" t="n">
        <v>5.60557377</v>
      </c>
    </row>
    <row r="60" spans="1:18">
      <c r="A60" s="15" t="s">
        <v>457</v>
      </c>
      <c r="B60" s="17" t="n">
        <v>4546</v>
      </c>
      <c r="C60" s="18">
        <f>(0.0/B60*100)</f>
        <v/>
      </c>
      <c r="D60" s="19" t="n">
        <v>4546</v>
      </c>
      <c r="E60" s="18" t="n">
        <v>409.90786057</v>
      </c>
      <c r="F60" s="20" t="n">
        <v>6.75598373</v>
      </c>
      <c r="G60" s="18" t="n">
        <v>387.01706534</v>
      </c>
      <c r="H60" s="20" t="n">
        <v>7.33202553</v>
      </c>
      <c r="I60" s="18" t="s">
        <v>404</v>
      </c>
      <c r="J60" s="20" t="s">
        <v>404</v>
      </c>
      <c r="K60" s="18" t="s">
        <v>404</v>
      </c>
      <c r="L60" s="20" t="s">
        <v>404</v>
      </c>
      <c r="M60" s="18" t="s">
        <v>404</v>
      </c>
      <c r="N60" s="20" t="s">
        <v>404</v>
      </c>
      <c r="O60" s="18" t="s">
        <v>404</v>
      </c>
      <c r="P60" s="20" t="s">
        <v>404</v>
      </c>
      <c r="Q60" s="18" t="n">
        <v>342.1573031</v>
      </c>
      <c r="R60" s="20" t="n">
        <v>6.44475776</v>
      </c>
    </row>
    <row r="61" spans="1:18">
      <c r="A61" s="15" t="s">
        <v>458</v>
      </c>
      <c r="B61" s="17" t="n">
        <v>6525</v>
      </c>
      <c r="C61" s="18">
        <f>(0.0/B61*100)</f>
        <v/>
      </c>
      <c r="D61" s="19" t="n">
        <v>6525</v>
      </c>
      <c r="E61" s="18" t="n">
        <v>476.21217622</v>
      </c>
      <c r="F61" s="20" t="n">
        <v>3.2458947</v>
      </c>
      <c r="G61" s="18" t="n">
        <v>472.86273629</v>
      </c>
      <c r="H61" s="20" t="n">
        <v>5.55636001</v>
      </c>
      <c r="I61" s="18" t="s">
        <v>404</v>
      </c>
      <c r="J61" s="20" t="s">
        <v>404</v>
      </c>
      <c r="K61" s="18" t="s">
        <v>404</v>
      </c>
      <c r="L61" s="20" t="s">
        <v>404</v>
      </c>
      <c r="M61" s="18" t="s">
        <v>404</v>
      </c>
      <c r="N61" s="20" t="s">
        <v>404</v>
      </c>
      <c r="O61" s="18" t="s">
        <v>404</v>
      </c>
      <c r="P61" s="20" t="s">
        <v>404</v>
      </c>
      <c r="Q61" s="18" t="n">
        <v>450.82984172</v>
      </c>
      <c r="R61" s="20" t="n">
        <v>22.30030004</v>
      </c>
    </row>
    <row r="62" spans="1:18">
      <c r="A62" s="15" t="s">
        <v>459</v>
      </c>
      <c r="B62" s="17" t="n">
        <v>4476</v>
      </c>
      <c r="C62" s="18">
        <f>(0.0/B62*100)</f>
        <v/>
      </c>
      <c r="D62" s="19" t="n">
        <v>4476</v>
      </c>
      <c r="E62" s="18" t="n">
        <v>532.07374817</v>
      </c>
      <c r="F62" s="20" t="n">
        <v>1.08301546</v>
      </c>
      <c r="G62" s="18" t="n">
        <v>437.23814754</v>
      </c>
      <c r="H62" s="20" t="n">
        <v>5.49276592</v>
      </c>
      <c r="I62" s="18" t="s">
        <v>404</v>
      </c>
      <c r="J62" s="20" t="s">
        <v>404</v>
      </c>
      <c r="K62" s="18" t="s">
        <v>404</v>
      </c>
      <c r="L62" s="20" t="s">
        <v>404</v>
      </c>
      <c r="M62" s="18" t="s">
        <v>404</v>
      </c>
      <c r="N62" s="20" t="s">
        <v>404</v>
      </c>
      <c r="O62" s="18" t="s">
        <v>404</v>
      </c>
      <c r="P62" s="20" t="s">
        <v>404</v>
      </c>
      <c r="Q62" s="18" t="n">
        <v>403.42808261</v>
      </c>
      <c r="R62" s="20" t="n">
        <v>23.12700219</v>
      </c>
    </row>
    <row r="63" spans="1:18">
      <c r="A63" s="15" t="s">
        <v>460</v>
      </c>
      <c r="B63" s="17" t="n">
        <v>5324</v>
      </c>
      <c r="C63" s="18">
        <f>(0.0/B63*100)</f>
        <v/>
      </c>
      <c r="D63" s="19" t="n">
        <v>5324</v>
      </c>
      <c r="E63" s="18" t="n">
        <v>392.08333503</v>
      </c>
      <c r="F63" s="20" t="n">
        <v>1.78510556</v>
      </c>
      <c r="G63" s="18" t="n">
        <v>365.4574441</v>
      </c>
      <c r="H63" s="20" t="n">
        <v>2.31291142</v>
      </c>
      <c r="I63" s="18" t="s">
        <v>404</v>
      </c>
      <c r="J63" s="20" t="s">
        <v>404</v>
      </c>
      <c r="K63" s="18" t="s">
        <v>404</v>
      </c>
      <c r="L63" s="20" t="s">
        <v>404</v>
      </c>
      <c r="M63" s="18" t="s">
        <v>404</v>
      </c>
      <c r="N63" s="20" t="s">
        <v>404</v>
      </c>
      <c r="O63" s="18" t="s">
        <v>404</v>
      </c>
      <c r="P63" s="20" t="s">
        <v>404</v>
      </c>
      <c r="Q63" s="18" t="n">
        <v>393.69877706</v>
      </c>
      <c r="R63" s="20" t="n">
        <v>3.7011671</v>
      </c>
    </row>
    <row r="64" spans="1:18">
      <c r="A64" s="15" t="s">
        <v>461</v>
      </c>
      <c r="B64" s="17" t="n">
        <v>3634</v>
      </c>
      <c r="C64" s="18">
        <f>(27.0/B64*100)</f>
        <v/>
      </c>
      <c r="D64" s="19" t="n">
        <v>3607</v>
      </c>
      <c r="E64" s="18" t="n">
        <v>459.9870587</v>
      </c>
      <c r="F64" s="20" t="n">
        <v>1.71047811</v>
      </c>
      <c r="G64" s="18" t="n">
        <v>515.25890211</v>
      </c>
      <c r="H64" s="20" t="n">
        <v>5.63073596</v>
      </c>
      <c r="I64" s="18" t="s">
        <v>404</v>
      </c>
      <c r="J64" s="20" t="s">
        <v>404</v>
      </c>
      <c r="K64" s="18" t="s">
        <v>404</v>
      </c>
      <c r="L64" s="20" t="s">
        <v>404</v>
      </c>
      <c r="M64" s="18" t="s">
        <v>404</v>
      </c>
      <c r="N64" s="20" t="s">
        <v>404</v>
      </c>
      <c r="O64" s="18" t="s">
        <v>404</v>
      </c>
      <c r="P64" s="20" t="s">
        <v>404</v>
      </c>
      <c r="Q64" s="18" t="n">
        <v>363.95211538</v>
      </c>
      <c r="R64" s="20" t="n">
        <v>28.43242761</v>
      </c>
    </row>
    <row r="65" spans="1:18">
      <c r="A65" s="15" t="s">
        <v>462</v>
      </c>
      <c r="B65" s="17" t="n">
        <v>5325</v>
      </c>
      <c r="C65" s="18">
        <f>(0.0/B65*100)</f>
        <v/>
      </c>
      <c r="D65" s="19" t="n">
        <v>5325</v>
      </c>
      <c r="E65" s="18" t="n">
        <v>429.25245588</v>
      </c>
      <c r="F65" s="20" t="n">
        <v>2.36221933</v>
      </c>
      <c r="G65" s="18" t="n">
        <v>413.58984005</v>
      </c>
      <c r="H65" s="20" t="n">
        <v>5.83663316</v>
      </c>
      <c r="I65" s="18" t="s">
        <v>404</v>
      </c>
      <c r="J65" s="20" t="s">
        <v>404</v>
      </c>
      <c r="K65" s="18" t="s">
        <v>404</v>
      </c>
      <c r="L65" s="20" t="s">
        <v>404</v>
      </c>
      <c r="M65" s="18" t="s">
        <v>404</v>
      </c>
      <c r="N65" s="20" t="s">
        <v>404</v>
      </c>
      <c r="O65" s="18" t="s">
        <v>404</v>
      </c>
      <c r="P65" s="20" t="s">
        <v>404</v>
      </c>
      <c r="Q65" s="18" t="n">
        <v>437.25269189</v>
      </c>
      <c r="R65" s="20" t="n">
        <v>18.30938704</v>
      </c>
    </row>
    <row r="66" spans="1:18">
      <c r="A66" s="15" t="s">
        <v>463</v>
      </c>
      <c r="B66" s="17" t="n">
        <v>5665</v>
      </c>
      <c r="C66" s="18">
        <f>(0.0/B66*100)</f>
        <v/>
      </c>
      <c r="D66" s="19" t="n">
        <v>5665</v>
      </c>
      <c r="E66" s="18" t="n">
        <v>420.26863377</v>
      </c>
      <c r="F66" s="20" t="n">
        <v>1.32083753</v>
      </c>
      <c r="G66" s="18" t="n">
        <v>380.04629358</v>
      </c>
      <c r="H66" s="20" t="n">
        <v>2.14698675</v>
      </c>
      <c r="I66" s="18" t="s">
        <v>404</v>
      </c>
      <c r="J66" s="20" t="s">
        <v>404</v>
      </c>
      <c r="K66" s="18" t="s">
        <v>404</v>
      </c>
      <c r="L66" s="20" t="s">
        <v>404</v>
      </c>
      <c r="M66" s="18" t="s">
        <v>404</v>
      </c>
      <c r="N66" s="20" t="s">
        <v>404</v>
      </c>
      <c r="O66" s="18" t="s">
        <v>404</v>
      </c>
      <c r="P66" s="20" t="s">
        <v>404</v>
      </c>
      <c r="Q66" s="18" t="n">
        <v>411.61051135</v>
      </c>
      <c r="R66" s="20" t="n">
        <v>4.65095977</v>
      </c>
    </row>
    <row r="67" spans="1:18">
      <c r="A67" s="15" t="s">
        <v>464</v>
      </c>
      <c r="B67" s="17" t="n">
        <v>6971</v>
      </c>
      <c r="C67" s="18">
        <f>(0.0/B67*100)</f>
        <v/>
      </c>
      <c r="D67" s="19" t="n">
        <v>6971</v>
      </c>
      <c r="E67" s="18" t="n">
        <v>401.52438079</v>
      </c>
      <c r="F67" s="20" t="n">
        <v>3.46503545</v>
      </c>
      <c r="G67" s="18" t="n">
        <v>386.50340578</v>
      </c>
      <c r="H67" s="20" t="n">
        <v>3.8907185</v>
      </c>
      <c r="I67" s="18" t="s">
        <v>404</v>
      </c>
      <c r="J67" s="20" t="s">
        <v>404</v>
      </c>
      <c r="K67" s="18" t="s">
        <v>404</v>
      </c>
      <c r="L67" s="20" t="s">
        <v>404</v>
      </c>
      <c r="M67" s="18" t="s">
        <v>404</v>
      </c>
      <c r="N67" s="20" t="s">
        <v>404</v>
      </c>
      <c r="O67" s="18" t="s">
        <v>404</v>
      </c>
      <c r="P67" s="20" t="s">
        <v>404</v>
      </c>
      <c r="Q67" s="18" t="n">
        <v>422.46372419</v>
      </c>
      <c r="R67" s="20" t="n">
        <v>17.97009066</v>
      </c>
    </row>
    <row r="68" spans="1:18">
      <c r="A68" s="15" t="s">
        <v>465</v>
      </c>
      <c r="B68" s="17" t="n">
        <v>12083</v>
      </c>
      <c r="C68" s="18">
        <f>(0.0/B68*100)</f>
        <v/>
      </c>
      <c r="D68" s="19" t="n">
        <v>12083</v>
      </c>
      <c r="E68" s="18" t="n">
        <v>424.57235939</v>
      </c>
      <c r="F68" s="20" t="n">
        <v>1.07803411</v>
      </c>
      <c r="G68" s="18" t="n">
        <v>388.25670186</v>
      </c>
      <c r="H68" s="20" t="n">
        <v>2.0701869</v>
      </c>
      <c r="I68" s="18" t="s">
        <v>404</v>
      </c>
      <c r="J68" s="20" t="s">
        <v>404</v>
      </c>
      <c r="K68" s="18" t="s">
        <v>404</v>
      </c>
      <c r="L68" s="20" t="s">
        <v>404</v>
      </c>
      <c r="M68" s="18" t="s">
        <v>404</v>
      </c>
      <c r="N68" s="20" t="s">
        <v>404</v>
      </c>
      <c r="O68" s="18" t="s">
        <v>404</v>
      </c>
      <c r="P68" s="20" t="s">
        <v>404</v>
      </c>
      <c r="Q68" s="18" t="n">
        <v>435.05869943</v>
      </c>
      <c r="R68" s="20" t="n">
        <v>7.07019065</v>
      </c>
    </row>
    <row r="69" spans="1:18">
      <c r="A69" s="15" t="s">
        <v>466</v>
      </c>
      <c r="B69" s="17" t="n">
        <v>4876</v>
      </c>
      <c r="C69" s="18">
        <f>(0.0/B69*100)</f>
        <v/>
      </c>
      <c r="D69" s="19" t="n">
        <v>4876</v>
      </c>
      <c r="E69" s="18" t="n">
        <v>434.82955055</v>
      </c>
      <c r="F69" s="20" t="n">
        <v>3.38894735</v>
      </c>
      <c r="G69" s="18" t="n">
        <v>435.72780819</v>
      </c>
      <c r="H69" s="20" t="n">
        <v>14.45163658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489.98300819</v>
      </c>
      <c r="F70" s="20" t="n">
        <v>3.32241752</v>
      </c>
      <c r="G70" s="18" t="n">
        <v>479.42589866</v>
      </c>
      <c r="H70" s="20" t="n">
        <v>5.67124839</v>
      </c>
      <c r="I70" s="18" t="s">
        <v>404</v>
      </c>
      <c r="J70" s="20" t="s">
        <v>404</v>
      </c>
      <c r="K70" s="18" t="s">
        <v>404</v>
      </c>
      <c r="L70" s="20" t="s">
        <v>404</v>
      </c>
      <c r="M70" s="18" t="s">
        <v>404</v>
      </c>
      <c r="N70" s="20" t="s">
        <v>404</v>
      </c>
      <c r="O70" s="18" t="s">
        <v>404</v>
      </c>
      <c r="P70" s="20" t="s">
        <v>404</v>
      </c>
      <c r="Q70" s="18" t="n">
        <v>465.55093654</v>
      </c>
      <c r="R70" s="20" t="n">
        <v>7.4159896</v>
      </c>
    </row>
    <row r="71" spans="1:18">
      <c r="A71" s="15" t="s">
        <v>468</v>
      </c>
      <c r="B71" s="17" t="n">
        <v>6115</v>
      </c>
      <c r="C71" s="18">
        <f>(0.0/B71*100)</f>
        <v/>
      </c>
      <c r="D71" s="19" t="n">
        <v>6115</v>
      </c>
      <c r="E71" s="18" t="n">
        <v>555.96595442</v>
      </c>
      <c r="F71" s="20" t="n">
        <v>1.2641905</v>
      </c>
      <c r="G71" s="18" t="n">
        <v>546.57140109</v>
      </c>
      <c r="H71" s="20" t="n">
        <v>4.11406534</v>
      </c>
      <c r="I71" s="18" t="s">
        <v>404</v>
      </c>
      <c r="J71" s="20" t="s">
        <v>404</v>
      </c>
      <c r="K71" s="18" t="s">
        <v>404</v>
      </c>
      <c r="L71" s="20" t="s">
        <v>404</v>
      </c>
      <c r="M71" s="18" t="s">
        <v>404</v>
      </c>
      <c r="N71" s="20" t="s">
        <v>404</v>
      </c>
      <c r="O71" s="18" t="s">
        <v>404</v>
      </c>
      <c r="P71" s="20" t="s">
        <v>404</v>
      </c>
      <c r="Q71" s="18" t="n">
        <v>583.2181677900001</v>
      </c>
      <c r="R71" s="20" t="n">
        <v>11.39354914</v>
      </c>
    </row>
    <row r="72" spans="1:18">
      <c r="A72" s="15" t="s">
        <v>469</v>
      </c>
      <c r="B72" s="17" t="n">
        <v>7708</v>
      </c>
      <c r="C72" s="18">
        <f>(0.0/B72*100)</f>
        <v/>
      </c>
      <c r="D72" s="19" t="n">
        <v>7708</v>
      </c>
      <c r="E72" s="18" t="n">
        <v>534.01059714</v>
      </c>
      <c r="F72" s="20" t="n">
        <v>2.84889708</v>
      </c>
      <c r="G72" s="18" t="n">
        <v>516.4118420900001</v>
      </c>
      <c r="H72" s="20" t="n">
        <v>15.2912357</v>
      </c>
      <c r="I72" s="18" t="s">
        <v>404</v>
      </c>
      <c r="J72" s="20" t="s">
        <v>404</v>
      </c>
      <c r="K72" s="18" t="s">
        <v>404</v>
      </c>
      <c r="L72" s="20" t="s">
        <v>404</v>
      </c>
      <c r="M72" s="18" t="s">
        <v>404</v>
      </c>
      <c r="N72" s="20" t="s">
        <v>404</v>
      </c>
      <c r="O72" s="18" t="s">
        <v>404</v>
      </c>
      <c r="P72" s="20" t="s">
        <v>404</v>
      </c>
      <c r="Q72" s="18" t="n">
        <v>499.12358061</v>
      </c>
      <c r="R72" s="20" t="n">
        <v>23.53069703</v>
      </c>
    </row>
    <row r="73" spans="1:18">
      <c r="A73" s="15" t="s">
        <v>470</v>
      </c>
      <c r="B73" s="17" t="n">
        <v>8249</v>
      </c>
      <c r="C73" s="18">
        <f>(0.0/B73*100)</f>
        <v/>
      </c>
      <c r="D73" s="19" t="n">
        <v>8249</v>
      </c>
      <c r="E73" s="18" t="n">
        <v>426.92733248</v>
      </c>
      <c r="F73" s="20" t="n">
        <v>3.17854452</v>
      </c>
      <c r="G73" s="18" t="n">
        <v>379.71982865</v>
      </c>
      <c r="H73" s="20" t="n">
        <v>6.96834897</v>
      </c>
      <c r="I73" s="18" t="s">
        <v>404</v>
      </c>
      <c r="J73" s="20" t="s">
        <v>404</v>
      </c>
      <c r="K73" s="18" t="s">
        <v>404</v>
      </c>
      <c r="L73" s="20" t="s">
        <v>404</v>
      </c>
      <c r="M73" s="18" t="s">
        <v>404</v>
      </c>
      <c r="N73" s="20" t="s">
        <v>404</v>
      </c>
      <c r="O73" s="18" t="s">
        <v>404</v>
      </c>
      <c r="P73" s="20" t="s">
        <v>404</v>
      </c>
      <c r="Q73" s="18" t="n">
        <v>416.84733815</v>
      </c>
      <c r="R73" s="20" t="n">
        <v>19.30915331</v>
      </c>
    </row>
    <row r="74" spans="1:18">
      <c r="A74" s="15" t="s">
        <v>471</v>
      </c>
      <c r="B74" s="17" t="n">
        <v>4692</v>
      </c>
      <c r="C74" s="18">
        <f>(484.0/B74*100)</f>
        <v/>
      </c>
      <c r="D74" s="19" t="n">
        <v>4208</v>
      </c>
      <c r="E74" s="18" t="n">
        <v>435.30987098</v>
      </c>
      <c r="F74" s="20" t="n">
        <v>1.80838034</v>
      </c>
      <c r="G74" s="18" t="n">
        <v>393.17524317</v>
      </c>
      <c r="H74" s="20" t="n">
        <v>2.58802151</v>
      </c>
      <c r="I74" s="18" t="s">
        <v>404</v>
      </c>
      <c r="J74" s="20" t="s">
        <v>404</v>
      </c>
      <c r="K74" s="18" t="s">
        <v>404</v>
      </c>
      <c r="L74" s="20" t="s">
        <v>404</v>
      </c>
      <c r="M74" s="18" t="s">
        <v>404</v>
      </c>
      <c r="N74" s="20" t="s">
        <v>404</v>
      </c>
      <c r="O74" s="18" t="s">
        <v>404</v>
      </c>
      <c r="P74" s="20" t="s">
        <v>404</v>
      </c>
      <c r="Q74" s="18" t="n">
        <v>370.58944706</v>
      </c>
      <c r="R74" s="20" t="n">
        <v>5.11449378</v>
      </c>
    </row>
    <row r="75" spans="1:18">
      <c r="A75" s="15" t="s">
        <v>472</v>
      </c>
      <c r="B75" s="17" t="n">
        <v>5375</v>
      </c>
      <c r="C75" s="18">
        <f>(483.0/B75*100)</f>
        <v/>
      </c>
      <c r="D75" s="19" t="n">
        <v>4892</v>
      </c>
      <c r="E75" s="18" t="n">
        <v>386.00950543</v>
      </c>
      <c r="F75" s="20" t="n">
        <v>4.64362655</v>
      </c>
      <c r="G75" s="18" t="n">
        <v>389.15324718</v>
      </c>
      <c r="H75" s="20" t="n">
        <v>4.58882969</v>
      </c>
      <c r="I75" s="18" t="s">
        <v>404</v>
      </c>
      <c r="J75" s="20" t="s">
        <v>404</v>
      </c>
      <c r="K75" s="18" t="s">
        <v>404</v>
      </c>
      <c r="L75" s="20" t="s">
        <v>404</v>
      </c>
      <c r="M75" s="18" t="s">
        <v>404</v>
      </c>
      <c r="N75" s="20" t="s">
        <v>404</v>
      </c>
      <c r="O75" s="18" t="s">
        <v>404</v>
      </c>
      <c r="P75" s="20" t="s">
        <v>404</v>
      </c>
      <c r="Q75" s="18" t="n">
        <v>383.12147865</v>
      </c>
      <c r="R75" s="20" t="n">
        <v>10.10778404</v>
      </c>
    </row>
    <row r="76" spans="1:18">
      <c r="A76" s="15" t="s">
        <v>473</v>
      </c>
      <c r="B76" s="17" t="n">
        <v>14167</v>
      </c>
      <c r="C76" s="18">
        <f>(1400.0/B76*100)</f>
        <v/>
      </c>
      <c r="D76" s="19" t="n">
        <v>12767</v>
      </c>
      <c r="E76" s="18" t="n">
        <v>453.40090411</v>
      </c>
      <c r="F76" s="20" t="n">
        <v>3.5216855</v>
      </c>
      <c r="G76" s="18" t="n">
        <v>405.98862172</v>
      </c>
      <c r="H76" s="20" t="n">
        <v>5.6092783</v>
      </c>
      <c r="I76" s="18" t="s">
        <v>404</v>
      </c>
      <c r="J76" s="20" t="s">
        <v>404</v>
      </c>
      <c r="K76" s="18" t="s">
        <v>404</v>
      </c>
      <c r="L76" s="20" t="s">
        <v>404</v>
      </c>
      <c r="M76" s="18" t="s">
        <v>404</v>
      </c>
      <c r="N76" s="20" t="s">
        <v>404</v>
      </c>
      <c r="O76" s="18" t="s">
        <v>404</v>
      </c>
      <c r="P76" s="20" t="s">
        <v>404</v>
      </c>
      <c r="Q76" s="18" t="n">
        <v>411.42561462</v>
      </c>
      <c r="R76" s="20" t="n">
        <v>9.80013398</v>
      </c>
    </row>
    <row r="77" spans="1:18">
      <c r="A77" s="15" t="s">
        <v>474</v>
      </c>
      <c r="B77" s="17" t="n">
        <v>6062</v>
      </c>
      <c r="C77" s="18">
        <f>(0.0/B77*100)</f>
        <v/>
      </c>
      <c r="D77" s="19" t="n">
        <v>6062</v>
      </c>
      <c r="E77" s="18" t="n">
        <v>447.21558976</v>
      </c>
      <c r="F77" s="20" t="n">
        <v>6.1772589</v>
      </c>
      <c r="G77" s="18" t="n">
        <v>431.47866039</v>
      </c>
      <c r="H77" s="20" t="n">
        <v>3.70437719</v>
      </c>
      <c r="I77" s="18" t="s">
        <v>404</v>
      </c>
      <c r="J77" s="20" t="s">
        <v>404</v>
      </c>
      <c r="K77" s="18" t="s">
        <v>404</v>
      </c>
      <c r="L77" s="20" t="s">
        <v>404</v>
      </c>
      <c r="M77" s="18" t="s">
        <v>404</v>
      </c>
      <c r="N77" s="20" t="s">
        <v>404</v>
      </c>
      <c r="O77" s="18" t="s">
        <v>404</v>
      </c>
      <c r="P77" s="20" t="s">
        <v>404</v>
      </c>
      <c r="Q77" s="18" t="n">
        <v>432.14704132</v>
      </c>
      <c r="R77" s="20" t="n">
        <v>15.84544478</v>
      </c>
    </row>
    <row r="78" spans="1:18">
      <c r="A78" s="15" t="s">
        <v>475</v>
      </c>
      <c r="B78" s="17" t="n">
        <v>5826</v>
      </c>
      <c r="C78" s="18">
        <f>(0.0/B78*100)</f>
        <v/>
      </c>
      <c r="D78" s="19" t="n">
        <v>5826</v>
      </c>
      <c r="E78" s="18" t="n">
        <v>531.39301725</v>
      </c>
      <c r="F78" s="20" t="n">
        <v>4.60330526</v>
      </c>
      <c r="G78" s="18" t="n">
        <v>508.34080568</v>
      </c>
      <c r="H78" s="20" t="n">
        <v>8.0486778</v>
      </c>
      <c r="I78" s="18" t="s">
        <v>404</v>
      </c>
      <c r="J78" s="20" t="s">
        <v>404</v>
      </c>
      <c r="K78" s="18" t="s">
        <v>404</v>
      </c>
      <c r="L78" s="20" t="s">
        <v>404</v>
      </c>
      <c r="M78" s="18" t="s">
        <v>404</v>
      </c>
      <c r="N78" s="20" t="s">
        <v>404</v>
      </c>
      <c r="O78" s="18" t="s">
        <v>404</v>
      </c>
      <c r="P78" s="20" t="s">
        <v>404</v>
      </c>
      <c r="Q78" s="18" t="n">
        <v>543.73023868</v>
      </c>
      <c r="R78" s="20" t="n">
        <v>9.968674119999999</v>
      </c>
    </row>
    <row customHeight="1" ht="25" r="79" spans="1:18">
      <c r="A79" s="15" t="s">
        <v>476</v>
      </c>
      <c r="B79" s="17" t="n">
        <v>1657</v>
      </c>
      <c r="C79" s="18">
        <f>(21.0/B79*100)</f>
        <v/>
      </c>
      <c r="D79" s="19" t="n">
        <v>1636</v>
      </c>
      <c r="E79" s="18" t="n">
        <v>473.68892556</v>
      </c>
      <c r="F79" s="20" t="n">
        <v>7.49722273</v>
      </c>
      <c r="G79" s="18" t="n">
        <v>479.71858384</v>
      </c>
      <c r="H79" s="20" t="n">
        <v>14.98750694</v>
      </c>
      <c r="I79" s="18" t="s">
        <v>404</v>
      </c>
      <c r="J79" s="20" t="s">
        <v>404</v>
      </c>
      <c r="K79" s="18" t="s">
        <v>404</v>
      </c>
      <c r="L79" s="20" t="s">
        <v>404</v>
      </c>
      <c r="M79" s="18" t="s">
        <v>404</v>
      </c>
      <c r="N79" s="20" t="s">
        <v>404</v>
      </c>
      <c r="O79" s="18" t="s">
        <v>404</v>
      </c>
      <c r="P79" s="20" t="s">
        <v>404</v>
      </c>
      <c r="Q79" s="18" t="n">
        <v>493.64914292</v>
      </c>
      <c r="R79" s="20" t="n">
        <v>11.13206688</v>
      </c>
    </row>
    <row r="80" spans="1:18">
      <c r="A80" s="15" t="s">
        <v>477</v>
      </c>
      <c r="B80" s="17" t="n">
        <v>7841</v>
      </c>
      <c r="C80" s="18">
        <f>(0.0/B80*100)</f>
        <v/>
      </c>
      <c r="D80" s="19" t="n">
        <v>7841</v>
      </c>
      <c r="E80" s="18" t="n">
        <v>455.71387813</v>
      </c>
      <c r="F80" s="20" t="n">
        <v>3.93358927</v>
      </c>
      <c r="G80" s="18" t="n">
        <v>464.35641922</v>
      </c>
      <c r="H80" s="20" t="n">
        <v>13.83272089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443.1654954</v>
      </c>
      <c r="F81" s="20" t="n">
        <v>3.06274268</v>
      </c>
      <c r="G81" s="18" t="n">
        <v>449.03750884</v>
      </c>
      <c r="H81" s="20" t="n">
        <v>8.801149430000001</v>
      </c>
      <c r="I81" s="18" t="s">
        <v>404</v>
      </c>
      <c r="J81" s="20" t="s">
        <v>404</v>
      </c>
      <c r="K81" s="18" t="s">
        <v>404</v>
      </c>
      <c r="L81" s="20" t="s">
        <v>404</v>
      </c>
      <c r="M81" s="18" t="s">
        <v>404</v>
      </c>
      <c r="N81" s="20" t="s">
        <v>404</v>
      </c>
      <c r="O81" s="18" t="s">
        <v>404</v>
      </c>
      <c r="P81" s="20" t="s">
        <v>404</v>
      </c>
      <c r="Q81" s="18" t="n">
        <v>427.44449468</v>
      </c>
      <c r="R81" s="20" t="n">
        <v>33.85213817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514</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510.88778489</v>
      </c>
      <c r="F7" s="20" t="n">
        <v>1.76153253</v>
      </c>
      <c r="G7" s="18" t="n">
        <v>509.33519731</v>
      </c>
      <c r="H7" s="20" t="n">
        <v>19.4015197</v>
      </c>
      <c r="I7" s="18" t="s">
        <v>404</v>
      </c>
      <c r="J7" s="20" t="s">
        <v>404</v>
      </c>
      <c r="K7" s="18" t="s">
        <v>404</v>
      </c>
      <c r="L7" s="20" t="s">
        <v>404</v>
      </c>
      <c r="M7" s="18" t="s">
        <v>404</v>
      </c>
      <c r="N7" s="20" t="s">
        <v>404</v>
      </c>
      <c r="O7" s="18" t="s">
        <v>404</v>
      </c>
      <c r="P7" s="20" t="s">
        <v>404</v>
      </c>
      <c r="Q7" s="18" t="n">
        <v>492.71317</v>
      </c>
      <c r="R7" s="20" t="n">
        <v>10.17305838</v>
      </c>
    </row>
    <row r="8" spans="1:18">
      <c r="A8" s="15" t="s">
        <v>405</v>
      </c>
      <c r="B8" s="17" t="n">
        <v>7007</v>
      </c>
      <c r="C8" s="18">
        <f>(0.0/B8*100)</f>
        <v/>
      </c>
      <c r="D8" s="19" t="n">
        <v>7007</v>
      </c>
      <c r="E8" s="18" t="n">
        <v>502.68228301</v>
      </c>
      <c r="F8" s="20" t="n">
        <v>3.71974561</v>
      </c>
      <c r="G8" s="18" t="n">
        <v>474.29332696</v>
      </c>
      <c r="H8" s="20" t="n">
        <v>8.100757959999999</v>
      </c>
      <c r="I8" s="18" t="s">
        <v>404</v>
      </c>
      <c r="J8" s="20" t="s">
        <v>404</v>
      </c>
      <c r="K8" s="18" t="s">
        <v>404</v>
      </c>
      <c r="L8" s="20" t="s">
        <v>404</v>
      </c>
      <c r="M8" s="18" t="s">
        <v>404</v>
      </c>
      <c r="N8" s="20" t="s">
        <v>404</v>
      </c>
      <c r="O8" s="18" t="s">
        <v>404</v>
      </c>
      <c r="P8" s="20" t="s">
        <v>404</v>
      </c>
      <c r="Q8" s="18" t="n">
        <v>469.27676013</v>
      </c>
      <c r="R8" s="20" t="n">
        <v>22.09014219</v>
      </c>
    </row>
    <row r="9" spans="1:18">
      <c r="A9" s="15" t="s">
        <v>406</v>
      </c>
      <c r="B9" s="17" t="n">
        <v>9651</v>
      </c>
      <c r="C9" s="18">
        <f>(200.0/B9*100)</f>
        <v/>
      </c>
      <c r="D9" s="19" t="n">
        <v>9451</v>
      </c>
      <c r="E9" s="18" t="n">
        <v>509.15401636</v>
      </c>
      <c r="F9" s="20" t="n">
        <v>2.8880064</v>
      </c>
      <c r="G9" s="18" t="n">
        <v>482.8517712</v>
      </c>
      <c r="H9" s="20" t="n">
        <v>9.879001560000001</v>
      </c>
      <c r="I9" s="18" t="s">
        <v>404</v>
      </c>
      <c r="J9" s="20" t="s">
        <v>404</v>
      </c>
      <c r="K9" s="18" t="s">
        <v>404</v>
      </c>
      <c r="L9" s="20" t="s">
        <v>404</v>
      </c>
      <c r="M9" s="18" t="s">
        <v>404</v>
      </c>
      <c r="N9" s="20" t="s">
        <v>404</v>
      </c>
      <c r="O9" s="18" t="s">
        <v>404</v>
      </c>
      <c r="P9" s="20" t="s">
        <v>404</v>
      </c>
      <c r="Q9" s="18" t="n">
        <v>440.86961133</v>
      </c>
      <c r="R9" s="20" t="n">
        <v>14.61098279</v>
      </c>
    </row>
    <row r="10" spans="1:18">
      <c r="A10" s="15" t="s">
        <v>407</v>
      </c>
      <c r="B10" s="17" t="n">
        <v>20058</v>
      </c>
      <c r="C10" s="18">
        <f>(2798.0/B10*100)</f>
        <v/>
      </c>
      <c r="D10" s="19" t="n">
        <v>17260</v>
      </c>
      <c r="E10" s="18" t="n">
        <v>528.89577305</v>
      </c>
      <c r="F10" s="20" t="n">
        <v>2.20499328</v>
      </c>
      <c r="G10" s="18" t="n">
        <v>601.24750005</v>
      </c>
      <c r="H10" s="20" t="n">
        <v>14.19152792</v>
      </c>
      <c r="I10" s="18" t="s">
        <v>404</v>
      </c>
      <c r="J10" s="20" t="s">
        <v>404</v>
      </c>
      <c r="K10" s="18" t="s">
        <v>404</v>
      </c>
      <c r="L10" s="20" t="s">
        <v>404</v>
      </c>
      <c r="M10" s="18" t="s">
        <v>404</v>
      </c>
      <c r="N10" s="20" t="s">
        <v>404</v>
      </c>
      <c r="O10" s="18" t="s">
        <v>404</v>
      </c>
      <c r="P10" s="20" t="s">
        <v>404</v>
      </c>
      <c r="Q10" s="18" t="n">
        <v>503.91704151</v>
      </c>
      <c r="R10" s="20" t="n">
        <v>8.932007520000001</v>
      </c>
    </row>
    <row r="11" spans="1:18">
      <c r="A11" s="15" t="s">
        <v>408</v>
      </c>
      <c r="B11" s="17" t="n">
        <v>7053</v>
      </c>
      <c r="C11" s="18">
        <f>(137.0/B11*100)</f>
        <v/>
      </c>
      <c r="D11" s="19" t="n">
        <v>6916</v>
      </c>
      <c r="E11" s="18" t="n">
        <v>448.72312593</v>
      </c>
      <c r="F11" s="20" t="n">
        <v>2.59937106</v>
      </c>
      <c r="G11" s="18" t="n">
        <v>398.79407557</v>
      </c>
      <c r="H11" s="20" t="n">
        <v>8.370997450000001</v>
      </c>
      <c r="I11" s="18" t="s">
        <v>404</v>
      </c>
      <c r="J11" s="20" t="s">
        <v>404</v>
      </c>
      <c r="K11" s="18" t="s">
        <v>404</v>
      </c>
      <c r="L11" s="20" t="s">
        <v>404</v>
      </c>
      <c r="M11" s="18" t="s">
        <v>404</v>
      </c>
      <c r="N11" s="20" t="s">
        <v>404</v>
      </c>
      <c r="O11" s="18" t="s">
        <v>404</v>
      </c>
      <c r="P11" s="20" t="s">
        <v>404</v>
      </c>
      <c r="Q11" s="18" t="n">
        <v>454.96268563</v>
      </c>
      <c r="R11" s="20" t="n">
        <v>24.38321176</v>
      </c>
    </row>
    <row r="12" spans="1:18">
      <c r="A12" s="15" t="s">
        <v>409</v>
      </c>
      <c r="B12" s="17" t="n">
        <v>6894</v>
      </c>
      <c r="C12" s="18">
        <f>(106.0/B12*100)</f>
        <v/>
      </c>
      <c r="D12" s="19" t="n">
        <v>6788</v>
      </c>
      <c r="E12" s="18" t="n">
        <v>492.02680161</v>
      </c>
      <c r="F12" s="20" t="n">
        <v>3.00315443</v>
      </c>
      <c r="G12" s="18" t="n">
        <v>505.19962437</v>
      </c>
      <c r="H12" s="20" t="n">
        <v>15.07179623</v>
      </c>
      <c r="I12" s="18" t="s">
        <v>404</v>
      </c>
      <c r="J12" s="20" t="s">
        <v>404</v>
      </c>
      <c r="K12" s="18" t="s">
        <v>404</v>
      </c>
      <c r="L12" s="20" t="s">
        <v>404</v>
      </c>
      <c r="M12" s="18" t="s">
        <v>404</v>
      </c>
      <c r="N12" s="20" t="s">
        <v>404</v>
      </c>
      <c r="O12" s="18" t="s">
        <v>404</v>
      </c>
      <c r="P12" s="20" t="s">
        <v>404</v>
      </c>
      <c r="Q12" s="18" t="n">
        <v>470.32944577</v>
      </c>
      <c r="R12" s="20" t="n">
        <v>25.33047093</v>
      </c>
    </row>
    <row r="13" spans="1:18">
      <c r="A13" s="15" t="s">
        <v>410</v>
      </c>
      <c r="B13" s="17" t="n">
        <v>7161</v>
      </c>
      <c r="C13" s="18">
        <f>(1175.0/B13*100)</f>
        <v/>
      </c>
      <c r="D13" s="19" t="n">
        <v>5986</v>
      </c>
      <c r="E13" s="18" t="n">
        <v>499.7539292</v>
      </c>
      <c r="F13" s="20" t="n">
        <v>3.20258835</v>
      </c>
      <c r="G13" s="18" t="n">
        <v>507.82006549</v>
      </c>
      <c r="H13" s="20" t="n">
        <v>4.32217681</v>
      </c>
      <c r="I13" s="18" t="s">
        <v>404</v>
      </c>
      <c r="J13" s="20" t="s">
        <v>404</v>
      </c>
      <c r="K13" s="18" t="s">
        <v>404</v>
      </c>
      <c r="L13" s="20" t="s">
        <v>404</v>
      </c>
      <c r="M13" s="18" t="s">
        <v>404</v>
      </c>
      <c r="N13" s="20" t="s">
        <v>404</v>
      </c>
      <c r="O13" s="18" t="s">
        <v>404</v>
      </c>
      <c r="P13" s="20" t="s">
        <v>404</v>
      </c>
      <c r="Q13" s="18" t="n">
        <v>496.6351166</v>
      </c>
      <c r="R13" s="20" t="n">
        <v>8.8464113</v>
      </c>
    </row>
    <row r="14" spans="1:18">
      <c r="A14" s="15" t="s">
        <v>411</v>
      </c>
      <c r="B14" s="17" t="n">
        <v>5587</v>
      </c>
      <c r="C14" s="18">
        <f>(0.0/B14*100)</f>
        <v/>
      </c>
      <c r="D14" s="19" t="n">
        <v>5587</v>
      </c>
      <c r="E14" s="18" t="n">
        <v>534.80688896</v>
      </c>
      <c r="F14" s="20" t="n">
        <v>2.13450368</v>
      </c>
      <c r="G14" s="18" t="n">
        <v>520.3572573500001</v>
      </c>
      <c r="H14" s="20" t="n">
        <v>12.27403788</v>
      </c>
      <c r="I14" s="18" t="s">
        <v>404</v>
      </c>
      <c r="J14" s="20" t="s">
        <v>404</v>
      </c>
      <c r="K14" s="18" t="s">
        <v>404</v>
      </c>
      <c r="L14" s="20" t="s">
        <v>404</v>
      </c>
      <c r="M14" s="18" t="s">
        <v>404</v>
      </c>
      <c r="N14" s="20" t="s">
        <v>404</v>
      </c>
      <c r="O14" s="18" t="s">
        <v>404</v>
      </c>
      <c r="P14" s="20" t="s">
        <v>404</v>
      </c>
      <c r="Q14" s="18" t="n">
        <v>521.06852237</v>
      </c>
      <c r="R14" s="20" t="n">
        <v>25.45640693</v>
      </c>
    </row>
    <row r="15" spans="1:18">
      <c r="A15" s="15" t="s">
        <v>412</v>
      </c>
      <c r="B15" s="17" t="n">
        <v>5882</v>
      </c>
      <c r="C15" s="18">
        <f>(0.0/B15*100)</f>
        <v/>
      </c>
      <c r="D15" s="19" t="n">
        <v>5882</v>
      </c>
      <c r="E15" s="18" t="n">
        <v>529.6259674299999</v>
      </c>
      <c r="F15" s="20" t="n">
        <v>2.59496212</v>
      </c>
      <c r="G15" s="18" t="n">
        <v>532.50606143</v>
      </c>
      <c r="H15" s="20" t="n">
        <v>5.32454143</v>
      </c>
      <c r="I15" s="18" t="s">
        <v>404</v>
      </c>
      <c r="J15" s="20" t="s">
        <v>404</v>
      </c>
      <c r="K15" s="18" t="s">
        <v>404</v>
      </c>
      <c r="L15" s="20" t="s">
        <v>404</v>
      </c>
      <c r="M15" s="18" t="s">
        <v>404</v>
      </c>
      <c r="N15" s="20" t="s">
        <v>404</v>
      </c>
      <c r="O15" s="18" t="s">
        <v>404</v>
      </c>
      <c r="P15" s="20" t="s">
        <v>404</v>
      </c>
      <c r="Q15" s="18" t="n">
        <v>571.52915564</v>
      </c>
      <c r="R15" s="20" t="n">
        <v>27.32038947</v>
      </c>
    </row>
    <row r="16" spans="1:18">
      <c r="A16" s="15" t="s">
        <v>413</v>
      </c>
      <c r="B16" s="17" t="n">
        <v>6108</v>
      </c>
      <c r="C16" s="18">
        <f>(339.0/B16*100)</f>
        <v/>
      </c>
      <c r="D16" s="19" t="n">
        <v>5769</v>
      </c>
      <c r="E16" s="18" t="n">
        <v>498.7452019</v>
      </c>
      <c r="F16" s="20" t="n">
        <v>2.69740253</v>
      </c>
      <c r="G16" s="18" t="n">
        <v>473.43155538</v>
      </c>
      <c r="H16" s="20" t="n">
        <v>24.97922648</v>
      </c>
      <c r="I16" s="18" t="s">
        <v>404</v>
      </c>
      <c r="J16" s="20" t="s">
        <v>404</v>
      </c>
      <c r="K16" s="18" t="s">
        <v>404</v>
      </c>
      <c r="L16" s="20" t="s">
        <v>404</v>
      </c>
      <c r="M16" s="18" t="s">
        <v>404</v>
      </c>
      <c r="N16" s="20" t="s">
        <v>404</v>
      </c>
      <c r="O16" s="18" t="s">
        <v>404</v>
      </c>
      <c r="P16" s="20" t="s">
        <v>404</v>
      </c>
      <c r="Q16" s="18" t="n">
        <v>484.16315254</v>
      </c>
      <c r="R16" s="20" t="n">
        <v>15.8417286</v>
      </c>
    </row>
    <row r="17" spans="1:18">
      <c r="A17" s="15" t="s">
        <v>414</v>
      </c>
      <c r="B17" s="17" t="n">
        <v>6504</v>
      </c>
      <c r="C17" s="18">
        <f>(1325.0/B17*100)</f>
        <v/>
      </c>
      <c r="D17" s="19" t="n">
        <v>5179</v>
      </c>
      <c r="E17" s="18" t="n">
        <v>509.30809674</v>
      </c>
      <c r="F17" s="20" t="n">
        <v>3.6842707</v>
      </c>
      <c r="G17" s="18" t="n">
        <v>511.96081469</v>
      </c>
      <c r="H17" s="20" t="n">
        <v>14.12656556</v>
      </c>
      <c r="I17" s="18" t="s">
        <v>404</v>
      </c>
      <c r="J17" s="20" t="s">
        <v>404</v>
      </c>
      <c r="K17" s="18" t="s">
        <v>404</v>
      </c>
      <c r="L17" s="20" t="s">
        <v>404</v>
      </c>
      <c r="M17" s="18" t="s">
        <v>404</v>
      </c>
      <c r="N17" s="20" t="s">
        <v>404</v>
      </c>
      <c r="O17" s="18" t="s">
        <v>404</v>
      </c>
      <c r="P17" s="20" t="s">
        <v>404</v>
      </c>
      <c r="Q17" s="18" t="n">
        <v>523.01055411</v>
      </c>
      <c r="R17" s="20" t="n">
        <v>23.92082127</v>
      </c>
    </row>
    <row r="18" spans="1:18">
      <c r="A18" s="15" t="s">
        <v>415</v>
      </c>
      <c r="B18" s="17" t="n">
        <v>5532</v>
      </c>
      <c r="C18" s="18">
        <f>(0.0/B18*100)</f>
        <v/>
      </c>
      <c r="D18" s="19" t="n">
        <v>5532</v>
      </c>
      <c r="E18" s="18" t="n">
        <v>457.79107138</v>
      </c>
      <c r="F18" s="20" t="n">
        <v>4.16985998</v>
      </c>
      <c r="G18" s="18" t="n">
        <v>443.63935626</v>
      </c>
      <c r="H18" s="20" t="n">
        <v>14.31645373</v>
      </c>
      <c r="I18" s="18" t="s">
        <v>404</v>
      </c>
      <c r="J18" s="20" t="s">
        <v>404</v>
      </c>
      <c r="K18" s="18" t="s">
        <v>404</v>
      </c>
      <c r="L18" s="20" t="s">
        <v>404</v>
      </c>
      <c r="M18" s="18" t="s">
        <v>404</v>
      </c>
      <c r="N18" s="20" t="s">
        <v>404</v>
      </c>
      <c r="O18" s="18" t="s">
        <v>404</v>
      </c>
      <c r="P18" s="20" t="s">
        <v>404</v>
      </c>
      <c r="Q18" s="18" t="n">
        <v>435.66886106</v>
      </c>
      <c r="R18" s="20" t="n">
        <v>22.061181</v>
      </c>
    </row>
    <row r="19" spans="1:18">
      <c r="A19" s="15" t="s">
        <v>416</v>
      </c>
      <c r="B19" s="17" t="n">
        <v>5658</v>
      </c>
      <c r="C19" s="18">
        <f>(327.0/B19*100)</f>
        <v/>
      </c>
      <c r="D19" s="19" t="n">
        <v>5331</v>
      </c>
      <c r="E19" s="18" t="n">
        <v>479.04440663</v>
      </c>
      <c r="F19" s="20" t="n">
        <v>3.16794077</v>
      </c>
      <c r="G19" s="18" t="n">
        <v>416.94593246</v>
      </c>
      <c r="H19" s="20" t="n">
        <v>41.52566003</v>
      </c>
      <c r="I19" s="18" t="s">
        <v>404</v>
      </c>
      <c r="J19" s="20" t="s">
        <v>404</v>
      </c>
      <c r="K19" s="18" t="s">
        <v>404</v>
      </c>
      <c r="L19" s="20" t="s">
        <v>404</v>
      </c>
      <c r="M19" s="18" t="s">
        <v>404</v>
      </c>
      <c r="N19" s="20" t="s">
        <v>404</v>
      </c>
      <c r="O19" s="18" t="s">
        <v>404</v>
      </c>
      <c r="P19" s="20" t="s">
        <v>404</v>
      </c>
      <c r="Q19" s="18" t="n">
        <v>428.0693176</v>
      </c>
      <c r="R19" s="20" t="n">
        <v>38.19892423</v>
      </c>
    </row>
    <row r="20" spans="1:18">
      <c r="A20" s="15" t="s">
        <v>417</v>
      </c>
      <c r="B20" s="17" t="n">
        <v>3371</v>
      </c>
      <c r="C20" s="18">
        <f>(24.0/B20*100)</f>
        <v/>
      </c>
      <c r="D20" s="19" t="n">
        <v>3347</v>
      </c>
      <c r="E20" s="18" t="n">
        <v>472.16639782</v>
      </c>
      <c r="F20" s="20" t="n">
        <v>2.00122452</v>
      </c>
      <c r="G20" s="18" t="n">
        <v>475.68240525</v>
      </c>
      <c r="H20" s="20" t="n">
        <v>3.22070551</v>
      </c>
      <c r="I20" s="18" t="s">
        <v>404</v>
      </c>
      <c r="J20" s="20" t="s">
        <v>404</v>
      </c>
      <c r="K20" s="18" t="s">
        <v>404</v>
      </c>
      <c r="L20" s="20" t="s">
        <v>404</v>
      </c>
      <c r="M20" s="18" t="s">
        <v>404</v>
      </c>
      <c r="N20" s="20" t="s">
        <v>404</v>
      </c>
      <c r="O20" s="18" t="s">
        <v>404</v>
      </c>
      <c r="P20" s="20" t="s">
        <v>404</v>
      </c>
      <c r="Q20" s="18" t="n">
        <v>459.75080075</v>
      </c>
      <c r="R20" s="20" t="n">
        <v>13.39914256</v>
      </c>
    </row>
    <row r="21" spans="1:18">
      <c r="A21" s="15" t="s">
        <v>418</v>
      </c>
      <c r="B21" s="17" t="n">
        <v>5741</v>
      </c>
      <c r="C21" s="18">
        <f>(0.0/B21*100)</f>
        <v/>
      </c>
      <c r="D21" s="19" t="n">
        <v>5741</v>
      </c>
      <c r="E21" s="18" t="n">
        <v>503.31921115</v>
      </c>
      <c r="F21" s="20" t="n">
        <v>2.48200364</v>
      </c>
      <c r="G21" s="18" t="s">
        <v>404</v>
      </c>
      <c r="H21" s="20" t="s">
        <v>404</v>
      </c>
      <c r="I21" s="18" t="s">
        <v>404</v>
      </c>
      <c r="J21" s="20" t="s">
        <v>404</v>
      </c>
      <c r="K21" s="18" t="s">
        <v>404</v>
      </c>
      <c r="L21" s="20" t="s">
        <v>404</v>
      </c>
      <c r="M21" s="18" t="s">
        <v>404</v>
      </c>
      <c r="N21" s="20" t="s">
        <v>404</v>
      </c>
      <c r="O21" s="18" t="s">
        <v>404</v>
      </c>
      <c r="P21" s="20" t="s">
        <v>404</v>
      </c>
      <c r="Q21" s="18" t="n">
        <v>490.71200485</v>
      </c>
      <c r="R21" s="20" t="n">
        <v>9.031806639999999</v>
      </c>
    </row>
    <row r="22" spans="1:18">
      <c r="A22" s="15" t="s">
        <v>419</v>
      </c>
      <c r="B22" s="17" t="n">
        <v>6598</v>
      </c>
      <c r="C22" s="18">
        <f>(0.0/B22*100)</f>
        <v/>
      </c>
      <c r="D22" s="19" t="n">
        <v>6598</v>
      </c>
      <c r="E22" s="18" t="n">
        <v>470.8949516</v>
      </c>
      <c r="F22" s="20" t="n">
        <v>4.2825561</v>
      </c>
      <c r="G22" s="18" t="n">
        <v>444.8823838</v>
      </c>
      <c r="H22" s="20" t="n">
        <v>10.14152153</v>
      </c>
      <c r="I22" s="18" t="s">
        <v>404</v>
      </c>
      <c r="J22" s="20" t="s">
        <v>404</v>
      </c>
      <c r="K22" s="18" t="s">
        <v>404</v>
      </c>
      <c r="L22" s="20" t="s">
        <v>404</v>
      </c>
      <c r="M22" s="18" t="s">
        <v>404</v>
      </c>
      <c r="N22" s="20" t="s">
        <v>404</v>
      </c>
      <c r="O22" s="18" t="s">
        <v>404</v>
      </c>
      <c r="P22" s="20" t="s">
        <v>404</v>
      </c>
      <c r="Q22" s="18" t="n">
        <v>458.26484331</v>
      </c>
      <c r="R22" s="20" t="n">
        <v>24.7100566</v>
      </c>
    </row>
    <row r="23" spans="1:18">
      <c r="A23" s="15" t="s">
        <v>420</v>
      </c>
      <c r="B23" s="17" t="n">
        <v>11583</v>
      </c>
      <c r="C23" s="18">
        <f>(3069.0/B23*100)</f>
        <v/>
      </c>
      <c r="D23" s="19" t="n">
        <v>8514</v>
      </c>
      <c r="E23" s="18" t="n">
        <v>484.45352705</v>
      </c>
      <c r="F23" s="20" t="n">
        <v>3.19591809</v>
      </c>
      <c r="G23" s="18" t="n">
        <v>478.55902899</v>
      </c>
      <c r="H23" s="20" t="n">
        <v>16.86352491</v>
      </c>
      <c r="I23" s="18" t="s">
        <v>404</v>
      </c>
      <c r="J23" s="20" t="s">
        <v>404</v>
      </c>
      <c r="K23" s="18" t="s">
        <v>404</v>
      </c>
      <c r="L23" s="20" t="s">
        <v>404</v>
      </c>
      <c r="M23" s="18" t="s">
        <v>404</v>
      </c>
      <c r="N23" s="20" t="s">
        <v>404</v>
      </c>
      <c r="O23" s="18" t="s">
        <v>404</v>
      </c>
      <c r="P23" s="20" t="s">
        <v>404</v>
      </c>
      <c r="Q23" s="18" t="n">
        <v>500.92273168</v>
      </c>
      <c r="R23" s="20" t="n">
        <v>12.70459462</v>
      </c>
    </row>
    <row r="24" spans="1:18">
      <c r="A24" s="15" t="s">
        <v>421</v>
      </c>
      <c r="B24" s="17" t="n">
        <v>6647</v>
      </c>
      <c r="C24" s="18">
        <f>(0.0/B24*100)</f>
        <v/>
      </c>
      <c r="D24" s="19" t="n">
        <v>6647</v>
      </c>
      <c r="E24" s="18" t="n">
        <v>538.3947510199999</v>
      </c>
      <c r="F24" s="20" t="n">
        <v>2.96617877</v>
      </c>
      <c r="G24" s="18" t="s">
        <v>404</v>
      </c>
      <c r="H24" s="20" t="s">
        <v>404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516.46130327</v>
      </c>
      <c r="F25" s="20" t="n">
        <v>3.27794163</v>
      </c>
      <c r="G25" s="18" t="n">
        <v>454.11380272</v>
      </c>
      <c r="H25" s="20" t="n">
        <v>21.8073756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490.86578673</v>
      </c>
      <c r="F26" s="20" t="n">
        <v>1.65089742</v>
      </c>
      <c r="G26" s="18" t="n">
        <v>489.57984978</v>
      </c>
      <c r="H26" s="20" t="n">
        <v>12.04395805</v>
      </c>
      <c r="I26" s="18" t="s">
        <v>404</v>
      </c>
      <c r="J26" s="20" t="s">
        <v>404</v>
      </c>
      <c r="K26" s="18" t="s">
        <v>404</v>
      </c>
      <c r="L26" s="20" t="s">
        <v>404</v>
      </c>
      <c r="M26" s="18" t="s">
        <v>404</v>
      </c>
      <c r="N26" s="20" t="s">
        <v>404</v>
      </c>
      <c r="O26" s="18" t="s">
        <v>404</v>
      </c>
      <c r="P26" s="20" t="s">
        <v>404</v>
      </c>
      <c r="Q26" s="18" t="n">
        <v>447.22807859</v>
      </c>
      <c r="R26" s="20" t="n">
        <v>9.999162610000001</v>
      </c>
    </row>
    <row r="27" spans="1:18">
      <c r="A27" s="15" t="s">
        <v>424</v>
      </c>
      <c r="B27" s="17" t="n">
        <v>5299</v>
      </c>
      <c r="C27" s="18">
        <f>(0.0/B27*100)</f>
        <v/>
      </c>
      <c r="D27" s="19" t="n">
        <v>5299</v>
      </c>
      <c r="E27" s="18" t="n">
        <v>481.65046538</v>
      </c>
      <c r="F27" s="20" t="n">
        <v>1.11203708</v>
      </c>
      <c r="G27" s="18" t="s">
        <v>404</v>
      </c>
      <c r="H27" s="20" t="s">
        <v>404</v>
      </c>
      <c r="I27" s="18" t="s">
        <v>404</v>
      </c>
      <c r="J27" s="20" t="s">
        <v>404</v>
      </c>
      <c r="K27" s="18" t="s">
        <v>404</v>
      </c>
      <c r="L27" s="20" t="s">
        <v>404</v>
      </c>
      <c r="M27" s="18" t="s">
        <v>404</v>
      </c>
      <c r="N27" s="20" t="s">
        <v>404</v>
      </c>
      <c r="O27" s="18" t="s">
        <v>404</v>
      </c>
      <c r="P27" s="20" t="s">
        <v>404</v>
      </c>
      <c r="Q27" s="18" t="n">
        <v>517.16488855</v>
      </c>
      <c r="R27" s="20" t="n">
        <v>6.32020105</v>
      </c>
    </row>
    <row r="28" spans="1:18">
      <c r="A28" s="15" t="s">
        <v>425</v>
      </c>
      <c r="B28" s="17" t="n">
        <v>7568</v>
      </c>
      <c r="C28" s="18">
        <f>(0.0/B28*100)</f>
        <v/>
      </c>
      <c r="D28" s="19" t="n">
        <v>7568</v>
      </c>
      <c r="E28" s="18" t="n">
        <v>418.9189989</v>
      </c>
      <c r="F28" s="20" t="n">
        <v>2.59181838</v>
      </c>
      <c r="G28" s="18" t="n">
        <v>398.06750651</v>
      </c>
      <c r="H28" s="20" t="n">
        <v>6.42101376</v>
      </c>
      <c r="I28" s="18" t="s">
        <v>404</v>
      </c>
      <c r="J28" s="20" t="s">
        <v>404</v>
      </c>
      <c r="K28" s="18" t="s">
        <v>404</v>
      </c>
      <c r="L28" s="20" t="s">
        <v>404</v>
      </c>
      <c r="M28" s="18" t="s">
        <v>404</v>
      </c>
      <c r="N28" s="20" t="s">
        <v>404</v>
      </c>
      <c r="O28" s="18" t="s">
        <v>404</v>
      </c>
      <c r="P28" s="20" t="s">
        <v>404</v>
      </c>
      <c r="Q28" s="18" t="n">
        <v>399.7823325</v>
      </c>
      <c r="R28" s="20" t="n">
        <v>14.9822089</v>
      </c>
    </row>
    <row r="29" spans="1:18">
      <c r="A29" s="15" t="s">
        <v>426</v>
      </c>
      <c r="B29" s="17" t="n">
        <v>5385</v>
      </c>
      <c r="C29" s="18">
        <f>(1123.0/B29*100)</f>
        <v/>
      </c>
      <c r="D29" s="19" t="n">
        <v>4262</v>
      </c>
      <c r="E29" s="18" t="n">
        <v>509.16863431</v>
      </c>
      <c r="F29" s="20" t="n">
        <v>5.68138872</v>
      </c>
      <c r="G29" s="18" t="n">
        <v>498.41805231</v>
      </c>
      <c r="H29" s="20" t="n">
        <v>17.71513074</v>
      </c>
      <c r="I29" s="18" t="s">
        <v>404</v>
      </c>
      <c r="J29" s="20" t="s">
        <v>404</v>
      </c>
      <c r="K29" s="18" t="s">
        <v>404</v>
      </c>
      <c r="L29" s="20" t="s">
        <v>404</v>
      </c>
      <c r="M29" s="18" t="s">
        <v>404</v>
      </c>
      <c r="N29" s="20" t="s">
        <v>404</v>
      </c>
      <c r="O29" s="18" t="s">
        <v>404</v>
      </c>
      <c r="P29" s="20" t="s">
        <v>404</v>
      </c>
      <c r="Q29" s="18" t="n">
        <v>505.39476023</v>
      </c>
      <c r="R29" s="20" t="n">
        <v>16.08280557</v>
      </c>
    </row>
    <row r="30" spans="1:18">
      <c r="A30" s="15" t="s">
        <v>427</v>
      </c>
      <c r="B30" s="17" t="n">
        <v>4520</v>
      </c>
      <c r="C30" s="18">
        <f>(904.0/B30*100)</f>
        <v/>
      </c>
      <c r="D30" s="19" t="n">
        <v>3616</v>
      </c>
      <c r="E30" s="18" t="n">
        <v>515.19566129</v>
      </c>
      <c r="F30" s="20" t="n">
        <v>3.0073512</v>
      </c>
      <c r="G30" s="18" t="s">
        <v>404</v>
      </c>
      <c r="H30" s="20" t="s">
        <v>404</v>
      </c>
      <c r="I30" s="18" t="s">
        <v>404</v>
      </c>
      <c r="J30" s="20" t="s">
        <v>404</v>
      </c>
      <c r="K30" s="18" t="s">
        <v>404</v>
      </c>
      <c r="L30" s="20" t="s">
        <v>404</v>
      </c>
      <c r="M30" s="18" t="s">
        <v>404</v>
      </c>
      <c r="N30" s="20" t="s">
        <v>404</v>
      </c>
      <c r="O30" s="18" t="s">
        <v>404</v>
      </c>
      <c r="P30" s="20" t="s">
        <v>404</v>
      </c>
      <c r="Q30" s="18" t="n">
        <v>506.0640099</v>
      </c>
      <c r="R30" s="20" t="n">
        <v>14.71216384</v>
      </c>
    </row>
    <row r="31" spans="1:18">
      <c r="A31" s="15" t="s">
        <v>428</v>
      </c>
      <c r="B31" s="17" t="n">
        <v>5456</v>
      </c>
      <c r="C31" s="18">
        <f>(502.0/B31*100)</f>
        <v/>
      </c>
      <c r="D31" s="19" t="n">
        <v>4954</v>
      </c>
      <c r="E31" s="18" t="n">
        <v>500.55667012</v>
      </c>
      <c r="F31" s="20" t="n">
        <v>3.9505141</v>
      </c>
      <c r="G31" s="18" t="n">
        <v>497.33719555</v>
      </c>
      <c r="H31" s="20" t="n">
        <v>3.30163878</v>
      </c>
      <c r="I31" s="18" t="s">
        <v>404</v>
      </c>
      <c r="J31" s="20" t="s">
        <v>404</v>
      </c>
      <c r="K31" s="18" t="s">
        <v>404</v>
      </c>
      <c r="L31" s="20" t="s">
        <v>404</v>
      </c>
      <c r="M31" s="18" t="s">
        <v>404</v>
      </c>
      <c r="N31" s="20" t="s">
        <v>404</v>
      </c>
      <c r="O31" s="18" t="s">
        <v>404</v>
      </c>
      <c r="P31" s="20" t="s">
        <v>404</v>
      </c>
      <c r="Q31" s="18" t="n">
        <v>499.52274659</v>
      </c>
      <c r="R31" s="20" t="n">
        <v>9.28599296</v>
      </c>
    </row>
    <row r="32" spans="1:18">
      <c r="A32" s="15" t="s">
        <v>429</v>
      </c>
      <c r="B32" s="17" t="n">
        <v>4478</v>
      </c>
      <c r="C32" s="18">
        <f>(0.0/B32*100)</f>
        <v/>
      </c>
      <c r="D32" s="19" t="n">
        <v>4478</v>
      </c>
      <c r="E32" s="18" t="n">
        <v>500.69246954</v>
      </c>
      <c r="F32" s="20" t="n">
        <v>2.53740323</v>
      </c>
      <c r="G32" s="18" t="n">
        <v>485.35032613</v>
      </c>
      <c r="H32" s="20" t="n">
        <v>5.18176496</v>
      </c>
      <c r="I32" s="18" t="s">
        <v>404</v>
      </c>
      <c r="J32" s="20" t="s">
        <v>404</v>
      </c>
      <c r="K32" s="18" t="s">
        <v>404</v>
      </c>
      <c r="L32" s="20" t="s">
        <v>404</v>
      </c>
      <c r="M32" s="18" t="s">
        <v>404</v>
      </c>
      <c r="N32" s="20" t="s">
        <v>404</v>
      </c>
      <c r="O32" s="18" t="s">
        <v>404</v>
      </c>
      <c r="P32" s="20" t="s">
        <v>404</v>
      </c>
      <c r="Q32" s="18" t="n">
        <v>543.85935549</v>
      </c>
      <c r="R32" s="20" t="n">
        <v>18.81138789</v>
      </c>
    </row>
    <row r="33" spans="1:18">
      <c r="A33" s="15" t="s">
        <v>430</v>
      </c>
      <c r="B33" s="17" t="n">
        <v>7325</v>
      </c>
      <c r="C33" s="18">
        <f>(29.0/B33*100)</f>
        <v/>
      </c>
      <c r="D33" s="19" t="n">
        <v>7296</v>
      </c>
      <c r="E33" s="18" t="n">
        <v>510.39108048</v>
      </c>
      <c r="F33" s="20" t="n">
        <v>2.7040021</v>
      </c>
      <c r="G33" s="18" t="n">
        <v>497.59687532</v>
      </c>
      <c r="H33" s="20" t="n">
        <v>28.11796454</v>
      </c>
      <c r="I33" s="18" t="s">
        <v>404</v>
      </c>
      <c r="J33" s="20" t="s">
        <v>404</v>
      </c>
      <c r="K33" s="18" t="s">
        <v>404</v>
      </c>
      <c r="L33" s="20" t="s">
        <v>404</v>
      </c>
      <c r="M33" s="18" t="s">
        <v>404</v>
      </c>
      <c r="N33" s="20" t="s">
        <v>404</v>
      </c>
      <c r="O33" s="18" t="s">
        <v>404</v>
      </c>
      <c r="P33" s="20" t="s">
        <v>404</v>
      </c>
      <c r="Q33" s="18" t="n">
        <v>437.90653309</v>
      </c>
      <c r="R33" s="20" t="n">
        <v>9.15118968</v>
      </c>
    </row>
    <row r="34" spans="1:18">
      <c r="A34" s="15" t="s">
        <v>431</v>
      </c>
      <c r="B34" s="17" t="n">
        <v>6350</v>
      </c>
      <c r="C34" s="18">
        <f>(0.0/B34*100)</f>
        <v/>
      </c>
      <c r="D34" s="19" t="n">
        <v>6350</v>
      </c>
      <c r="E34" s="18" t="n">
        <v>460.72009682</v>
      </c>
      <c r="F34" s="20" t="n">
        <v>2.61396422</v>
      </c>
      <c r="G34" s="18" t="n">
        <v>466.45082903</v>
      </c>
      <c r="H34" s="20" t="n">
        <v>18.21648389</v>
      </c>
      <c r="I34" s="18" t="s">
        <v>404</v>
      </c>
      <c r="J34" s="20" t="s">
        <v>404</v>
      </c>
      <c r="K34" s="18" t="s">
        <v>404</v>
      </c>
      <c r="L34" s="20" t="s">
        <v>404</v>
      </c>
      <c r="M34" s="18" t="s">
        <v>404</v>
      </c>
      <c r="N34" s="20" t="s">
        <v>404</v>
      </c>
      <c r="O34" s="18" t="s">
        <v>404</v>
      </c>
      <c r="P34" s="20" t="s">
        <v>404</v>
      </c>
      <c r="Q34" s="18" t="n">
        <v>474.22626368</v>
      </c>
      <c r="R34" s="20" t="n">
        <v>4.53820393</v>
      </c>
    </row>
    <row r="35" spans="1:18">
      <c r="A35" s="15" t="s">
        <v>432</v>
      </c>
      <c r="B35" s="17" t="n">
        <v>6406</v>
      </c>
      <c r="C35" s="18">
        <f>(443.0/B35*100)</f>
        <v/>
      </c>
      <c r="D35" s="19" t="n">
        <v>5963</v>
      </c>
      <c r="E35" s="18" t="n">
        <v>515.39606352</v>
      </c>
      <c r="F35" s="20" t="n">
        <v>1.41532831</v>
      </c>
      <c r="G35" s="18" t="n">
        <v>484.32140225</v>
      </c>
      <c r="H35" s="20" t="n">
        <v>12.42983459</v>
      </c>
      <c r="I35" s="18" t="s">
        <v>404</v>
      </c>
      <c r="J35" s="20" t="s">
        <v>404</v>
      </c>
      <c r="K35" s="18" t="s">
        <v>404</v>
      </c>
      <c r="L35" s="20" t="s">
        <v>404</v>
      </c>
      <c r="M35" s="18" t="s">
        <v>404</v>
      </c>
      <c r="N35" s="20" t="s">
        <v>404</v>
      </c>
      <c r="O35" s="18" t="s">
        <v>404</v>
      </c>
      <c r="P35" s="20" t="s">
        <v>404</v>
      </c>
      <c r="Q35" s="18" t="n">
        <v>516.6131712</v>
      </c>
      <c r="R35" s="20" t="n">
        <v>7.37761311</v>
      </c>
    </row>
    <row r="36" spans="1:18">
      <c r="A36" s="15" t="s">
        <v>433</v>
      </c>
      <c r="B36" s="17" t="n">
        <v>6736</v>
      </c>
      <c r="C36" s="18">
        <f>(10.0/B36*100)</f>
        <v/>
      </c>
      <c r="D36" s="19" t="n">
        <v>6726</v>
      </c>
      <c r="E36" s="18" t="n">
        <v>491.99086245</v>
      </c>
      <c r="F36" s="20" t="n">
        <v>2.43529132</v>
      </c>
      <c r="G36" s="18" t="n">
        <v>495.30699485</v>
      </c>
      <c r="H36" s="20" t="n">
        <v>5.00645436</v>
      </c>
      <c r="I36" s="18" t="s">
        <v>404</v>
      </c>
      <c r="J36" s="20" t="s">
        <v>404</v>
      </c>
      <c r="K36" s="18" t="s">
        <v>404</v>
      </c>
      <c r="L36" s="20" t="s">
        <v>404</v>
      </c>
      <c r="M36" s="18" t="s">
        <v>404</v>
      </c>
      <c r="N36" s="20" t="s">
        <v>404</v>
      </c>
      <c r="O36" s="18" t="s">
        <v>404</v>
      </c>
      <c r="P36" s="20" t="s">
        <v>404</v>
      </c>
      <c r="Q36" s="18" t="n">
        <v>505.72219523</v>
      </c>
      <c r="R36" s="20" t="n">
        <v>18.0011547</v>
      </c>
    </row>
    <row r="37" spans="1:18">
      <c r="A37" s="15" t="s">
        <v>434</v>
      </c>
      <c r="B37" s="17" t="n">
        <v>5458</v>
      </c>
      <c r="C37" s="18">
        <f>(0.0/B37*100)</f>
        <v/>
      </c>
      <c r="D37" s="19" t="n">
        <v>5458</v>
      </c>
      <c r="E37" s="18" t="n">
        <v>491.92351339</v>
      </c>
      <c r="F37" s="20" t="n">
        <v>4.15149666</v>
      </c>
      <c r="G37" s="18" t="n">
        <v>500.01932626</v>
      </c>
      <c r="H37" s="20" t="n">
        <v>7.27421532</v>
      </c>
      <c r="I37" s="18" t="s">
        <v>404</v>
      </c>
      <c r="J37" s="20" t="s">
        <v>404</v>
      </c>
      <c r="K37" s="18" t="s">
        <v>404</v>
      </c>
      <c r="L37" s="20" t="s">
        <v>404</v>
      </c>
      <c r="M37" s="18" t="s">
        <v>404</v>
      </c>
      <c r="N37" s="20" t="s">
        <v>404</v>
      </c>
      <c r="O37" s="18" t="s">
        <v>404</v>
      </c>
      <c r="P37" s="20" t="s">
        <v>404</v>
      </c>
      <c r="Q37" s="18" t="n">
        <v>472.91632834</v>
      </c>
      <c r="R37" s="20" t="n">
        <v>11.78738132</v>
      </c>
    </row>
    <row r="38" spans="1:18">
      <c r="A38" s="15" t="s">
        <v>435</v>
      </c>
      <c r="B38" s="17" t="n">
        <v>5860</v>
      </c>
      <c r="C38" s="18">
        <f>(268.0/B38*100)</f>
        <v/>
      </c>
      <c r="D38" s="19" t="n">
        <v>5592</v>
      </c>
      <c r="E38" s="18" t="n">
        <v>506.10049172</v>
      </c>
      <c r="F38" s="20" t="n">
        <v>3.75189817</v>
      </c>
      <c r="G38" s="18" t="n">
        <v>500.84446679</v>
      </c>
      <c r="H38" s="20" t="n">
        <v>12.38973227</v>
      </c>
      <c r="I38" s="18" t="s">
        <v>404</v>
      </c>
      <c r="J38" s="20" t="s">
        <v>404</v>
      </c>
      <c r="K38" s="18" t="s">
        <v>404</v>
      </c>
      <c r="L38" s="20" t="s">
        <v>404</v>
      </c>
      <c r="M38" s="18" t="s">
        <v>404</v>
      </c>
      <c r="N38" s="20" t="s">
        <v>404</v>
      </c>
      <c r="O38" s="18" t="s">
        <v>404</v>
      </c>
      <c r="P38" s="20" t="s">
        <v>404</v>
      </c>
      <c r="Q38" s="18" t="n">
        <v>485.64303561</v>
      </c>
      <c r="R38" s="20" t="n">
        <v>44.00172651</v>
      </c>
    </row>
    <row r="39" spans="1:18">
      <c r="A39" s="15" t="s">
        <v>436</v>
      </c>
      <c r="B39" s="17" t="n">
        <v>5895</v>
      </c>
      <c r="C39" s="18">
        <f>(0.0/B39*100)</f>
        <v/>
      </c>
      <c r="D39" s="19" t="n">
        <v>5895</v>
      </c>
      <c r="E39" s="18" t="n">
        <v>427.57184257</v>
      </c>
      <c r="F39" s="20" t="n">
        <v>4.00862</v>
      </c>
      <c r="G39" s="18" t="n">
        <v>382.92459622</v>
      </c>
      <c r="H39" s="20" t="n">
        <v>18.75646818</v>
      </c>
      <c r="I39" s="18" t="s">
        <v>404</v>
      </c>
      <c r="J39" s="20" t="s">
        <v>404</v>
      </c>
      <c r="K39" s="18" t="s">
        <v>404</v>
      </c>
      <c r="L39" s="20" t="s">
        <v>404</v>
      </c>
      <c r="M39" s="18" t="s">
        <v>404</v>
      </c>
      <c r="N39" s="20" t="s">
        <v>404</v>
      </c>
      <c r="O39" s="18" t="s">
        <v>404</v>
      </c>
      <c r="P39" s="20" t="s">
        <v>404</v>
      </c>
      <c r="Q39" s="18" t="n">
        <v>361.86392217</v>
      </c>
      <c r="R39" s="20" t="n">
        <v>16.81084887</v>
      </c>
    </row>
    <row r="40" spans="1:18">
      <c r="A40" s="15" t="s">
        <v>437</v>
      </c>
      <c r="B40" s="17" t="n">
        <v>14157</v>
      </c>
      <c r="C40" s="18">
        <f>(2602.0/B40*100)</f>
        <v/>
      </c>
      <c r="D40" s="19" t="n">
        <v>11555</v>
      </c>
      <c r="E40" s="18" t="n">
        <v>510.44609618</v>
      </c>
      <c r="F40" s="20" t="n">
        <v>3.20527506</v>
      </c>
      <c r="G40" s="18" t="n">
        <v>539.17684167</v>
      </c>
      <c r="H40" s="20" t="n">
        <v>6.43964992</v>
      </c>
      <c r="I40" s="18" t="s">
        <v>404</v>
      </c>
      <c r="J40" s="20" t="s">
        <v>404</v>
      </c>
      <c r="K40" s="18" t="s">
        <v>404</v>
      </c>
      <c r="L40" s="20" t="s">
        <v>404</v>
      </c>
      <c r="M40" s="18" t="s">
        <v>404</v>
      </c>
      <c r="N40" s="20" t="s">
        <v>404</v>
      </c>
      <c r="O40" s="18" t="s">
        <v>404</v>
      </c>
      <c r="P40" s="20" t="s">
        <v>404</v>
      </c>
      <c r="Q40" s="18" t="n">
        <v>511.00507896</v>
      </c>
      <c r="R40" s="20" t="n">
        <v>14.34342462</v>
      </c>
    </row>
    <row r="41" spans="1:18">
      <c r="A41" s="15" t="s">
        <v>438</v>
      </c>
      <c r="B41" s="17" t="n">
        <v>5712</v>
      </c>
      <c r="C41" s="18">
        <f>(70.0/B41*100)</f>
        <v/>
      </c>
      <c r="D41" s="19" t="n">
        <v>5642</v>
      </c>
      <c r="E41" s="18" t="n">
        <v>498.13812004</v>
      </c>
      <c r="F41" s="20" t="n">
        <v>3.23308627</v>
      </c>
      <c r="G41" s="18" t="n">
        <v>455.73600645</v>
      </c>
      <c r="H41" s="20" t="n">
        <v>19.76901638</v>
      </c>
      <c r="I41" s="18" t="s">
        <v>404</v>
      </c>
      <c r="J41" s="20" t="s">
        <v>404</v>
      </c>
      <c r="K41" s="18" t="s">
        <v>404</v>
      </c>
      <c r="L41" s="20" t="s">
        <v>404</v>
      </c>
      <c r="M41" s="18" t="s">
        <v>404</v>
      </c>
      <c r="N41" s="20" t="s">
        <v>404</v>
      </c>
      <c r="O41" s="18" t="s">
        <v>404</v>
      </c>
      <c r="P41" s="20" t="s">
        <v>404</v>
      </c>
      <c r="Q41" s="18" t="n">
        <v>470.85079702</v>
      </c>
      <c r="R41" s="20" t="n">
        <v>12.72965543</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426.65412559</v>
      </c>
      <c r="F44" s="20" t="n">
        <v>3.50801788</v>
      </c>
      <c r="G44" s="18" t="n">
        <v>460.22657806</v>
      </c>
      <c r="H44" s="20" t="n">
        <v>10.21163579</v>
      </c>
      <c r="I44" s="18" t="s">
        <v>404</v>
      </c>
      <c r="J44" s="20" t="s">
        <v>404</v>
      </c>
      <c r="K44" s="18" t="s">
        <v>404</v>
      </c>
      <c r="L44" s="20" t="s">
        <v>404</v>
      </c>
      <c r="M44" s="18" t="s">
        <v>404</v>
      </c>
      <c r="N44" s="20" t="s">
        <v>404</v>
      </c>
      <c r="O44" s="18" t="s">
        <v>404</v>
      </c>
      <c r="P44" s="20" t="s">
        <v>404</v>
      </c>
      <c r="Q44" s="18" t="n">
        <v>402.7463374</v>
      </c>
      <c r="R44" s="20" t="n">
        <v>23.69064316</v>
      </c>
    </row>
    <row r="45" spans="1:18">
      <c r="A45" s="15" t="s">
        <v>442</v>
      </c>
      <c r="B45" s="17" t="n">
        <v>5519</v>
      </c>
      <c r="C45" s="18">
        <f>(0.0/B45*100)</f>
        <v/>
      </c>
      <c r="D45" s="19" t="n">
        <v>5519</v>
      </c>
      <c r="E45" s="18" t="n">
        <v>378.88339659</v>
      </c>
      <c r="F45" s="20" t="n">
        <v>2.97721439</v>
      </c>
      <c r="G45" s="18" t="n">
        <v>356.8605475</v>
      </c>
      <c r="H45" s="20" t="n">
        <v>4.98552411</v>
      </c>
      <c r="I45" s="18" t="s">
        <v>404</v>
      </c>
      <c r="J45" s="20" t="s">
        <v>404</v>
      </c>
      <c r="K45" s="18" t="s">
        <v>404</v>
      </c>
      <c r="L45" s="20" t="s">
        <v>404</v>
      </c>
      <c r="M45" s="18" t="s">
        <v>404</v>
      </c>
      <c r="N45" s="20" t="s">
        <v>404</v>
      </c>
      <c r="O45" s="18" t="s">
        <v>404</v>
      </c>
      <c r="P45" s="20" t="s">
        <v>404</v>
      </c>
      <c r="Q45" s="18" t="n">
        <v>352.20581058</v>
      </c>
      <c r="R45" s="20" t="n">
        <v>7.91241031</v>
      </c>
    </row>
    <row r="46" spans="1:18">
      <c r="A46" s="15" t="s">
        <v>443</v>
      </c>
      <c r="B46" s="17" t="n">
        <v>23141</v>
      </c>
      <c r="C46" s="18">
        <f>(4196.0/B46*100)</f>
        <v/>
      </c>
      <c r="D46" s="19" t="n">
        <v>18945</v>
      </c>
      <c r="E46" s="18" t="n">
        <v>413.88980838</v>
      </c>
      <c r="F46" s="20" t="n">
        <v>3.07791149</v>
      </c>
      <c r="G46" s="18" t="n">
        <v>393.62209776</v>
      </c>
      <c r="H46" s="20" t="n">
        <v>6.30182805</v>
      </c>
      <c r="I46" s="18" t="s">
        <v>404</v>
      </c>
      <c r="J46" s="20" t="s">
        <v>404</v>
      </c>
      <c r="K46" s="18" t="s">
        <v>404</v>
      </c>
      <c r="L46" s="20" t="s">
        <v>404</v>
      </c>
      <c r="M46" s="18" t="s">
        <v>404</v>
      </c>
      <c r="N46" s="20" t="s">
        <v>404</v>
      </c>
      <c r="O46" s="18" t="s">
        <v>404</v>
      </c>
      <c r="P46" s="20" t="s">
        <v>404</v>
      </c>
      <c r="Q46" s="18" t="n">
        <v>354.63934981</v>
      </c>
      <c r="R46" s="20" t="n">
        <v>5.37147561</v>
      </c>
    </row>
    <row r="47" spans="1:18">
      <c r="A47" s="15" t="s">
        <v>444</v>
      </c>
      <c r="B47" s="17" t="n">
        <v>5928</v>
      </c>
      <c r="C47" s="18">
        <f>(0.0/B47*100)</f>
        <v/>
      </c>
      <c r="D47" s="19" t="n">
        <v>5928</v>
      </c>
      <c r="E47" s="18" t="n">
        <v>447.98924262</v>
      </c>
      <c r="F47" s="20" t="n">
        <v>4.39573578</v>
      </c>
      <c r="G47" s="18" t="n">
        <v>416.09837091</v>
      </c>
      <c r="H47" s="20" t="n">
        <v>15.50314357</v>
      </c>
      <c r="I47" s="18" t="s">
        <v>404</v>
      </c>
      <c r="J47" s="20" t="s">
        <v>404</v>
      </c>
      <c r="K47" s="18" t="s">
        <v>404</v>
      </c>
      <c r="L47" s="20" t="s">
        <v>404</v>
      </c>
      <c r="M47" s="18" t="s">
        <v>404</v>
      </c>
      <c r="N47" s="20" t="s">
        <v>404</v>
      </c>
      <c r="O47" s="18" t="s">
        <v>404</v>
      </c>
      <c r="P47" s="20" t="s">
        <v>404</v>
      </c>
      <c r="Q47" s="18" t="n">
        <v>436.96180189</v>
      </c>
      <c r="R47" s="20" t="n">
        <v>42.73685396</v>
      </c>
    </row>
    <row r="48" spans="1:18">
      <c r="A48" s="15" t="s">
        <v>445</v>
      </c>
      <c r="B48" s="17" t="n">
        <v>9841</v>
      </c>
      <c r="C48" s="18">
        <f>(0.0/B48*100)</f>
        <v/>
      </c>
      <c r="D48" s="19" t="n">
        <v>9841</v>
      </c>
      <c r="E48" s="18" t="n">
        <v>518.1568870900001</v>
      </c>
      <c r="F48" s="20" t="n">
        <v>4.70289342</v>
      </c>
      <c r="G48" s="18" t="s">
        <v>404</v>
      </c>
      <c r="H48" s="20" t="s">
        <v>404</v>
      </c>
      <c r="I48" s="18" t="s">
        <v>404</v>
      </c>
      <c r="J48" s="20" t="s">
        <v>404</v>
      </c>
      <c r="K48" s="18" t="s">
        <v>404</v>
      </c>
      <c r="L48" s="20" t="s">
        <v>404</v>
      </c>
      <c r="M48" s="18" t="s">
        <v>404</v>
      </c>
      <c r="N48" s="20" t="s">
        <v>404</v>
      </c>
      <c r="O48" s="18" t="s">
        <v>404</v>
      </c>
      <c r="P48" s="20" t="s">
        <v>404</v>
      </c>
      <c r="Q48" s="18" t="n">
        <v>474.26756875</v>
      </c>
      <c r="R48" s="20" t="n">
        <v>16.92320779</v>
      </c>
    </row>
    <row r="49" spans="1:18">
      <c r="A49" s="15" t="s">
        <v>446</v>
      </c>
      <c r="B49" s="17" t="n">
        <v>6349</v>
      </c>
      <c r="C49" s="18">
        <f>(52.0/B49*100)</f>
        <v/>
      </c>
      <c r="D49" s="19" t="n">
        <v>6297</v>
      </c>
      <c r="E49" s="18" t="n">
        <v>434.30846137</v>
      </c>
      <c r="F49" s="20" t="n">
        <v>3.31939694</v>
      </c>
      <c r="G49" s="18" t="n">
        <v>411.87600974</v>
      </c>
      <c r="H49" s="20" t="n">
        <v>8.676844900000001</v>
      </c>
      <c r="I49" s="18" t="s">
        <v>404</v>
      </c>
      <c r="J49" s="20" t="s">
        <v>404</v>
      </c>
      <c r="K49" s="18" t="s">
        <v>404</v>
      </c>
      <c r="L49" s="20" t="s">
        <v>404</v>
      </c>
      <c r="M49" s="18" t="s">
        <v>404</v>
      </c>
      <c r="N49" s="20" t="s">
        <v>404</v>
      </c>
      <c r="O49" s="18" t="s">
        <v>404</v>
      </c>
      <c r="P49" s="20" t="s">
        <v>404</v>
      </c>
      <c r="Q49" s="18" t="n">
        <v>404.0246025</v>
      </c>
      <c r="R49" s="20" t="n">
        <v>7.47459543</v>
      </c>
    </row>
    <row r="50" spans="1:18">
      <c r="A50" s="15" t="s">
        <v>447</v>
      </c>
      <c r="B50" s="17" t="n">
        <v>11795</v>
      </c>
      <c r="C50" s="18">
        <f>(1031.0/B50*100)</f>
        <v/>
      </c>
      <c r="D50" s="19" t="n">
        <v>10764</v>
      </c>
      <c r="E50" s="18" t="n">
        <v>417.23810821</v>
      </c>
      <c r="F50" s="20" t="n">
        <v>3.23673649</v>
      </c>
      <c r="G50" s="18" t="n">
        <v>430.92735945</v>
      </c>
      <c r="H50" s="20" t="n">
        <v>13.93288702</v>
      </c>
      <c r="I50" s="18" t="s">
        <v>404</v>
      </c>
      <c r="J50" s="20" t="s">
        <v>404</v>
      </c>
      <c r="K50" s="18" t="s">
        <v>404</v>
      </c>
      <c r="L50" s="20" t="s">
        <v>404</v>
      </c>
      <c r="M50" s="18" t="s">
        <v>404</v>
      </c>
      <c r="N50" s="20" t="s">
        <v>404</v>
      </c>
      <c r="O50" s="18" t="s">
        <v>404</v>
      </c>
      <c r="P50" s="20" t="s">
        <v>404</v>
      </c>
      <c r="Q50" s="18" t="n">
        <v>415.30192428</v>
      </c>
      <c r="R50" s="20" t="n">
        <v>11.79706559</v>
      </c>
    </row>
    <row r="51" spans="1:18">
      <c r="A51" s="15" t="s">
        <v>448</v>
      </c>
      <c r="B51" s="17" t="n">
        <v>6866</v>
      </c>
      <c r="C51" s="18">
        <f>(0.0/B51*100)</f>
        <v/>
      </c>
      <c r="D51" s="19" t="n">
        <v>6866</v>
      </c>
      <c r="E51" s="18" t="n">
        <v>420.45957528</v>
      </c>
      <c r="F51" s="20" t="n">
        <v>2.18343162</v>
      </c>
      <c r="G51" s="18" t="n">
        <v>414.43160823</v>
      </c>
      <c r="H51" s="20" t="n">
        <v>10.39703794</v>
      </c>
      <c r="I51" s="18" t="s">
        <v>404</v>
      </c>
      <c r="J51" s="20" t="s">
        <v>404</v>
      </c>
      <c r="K51" s="18" t="s">
        <v>404</v>
      </c>
      <c r="L51" s="20" t="s">
        <v>404</v>
      </c>
      <c r="M51" s="18" t="s">
        <v>404</v>
      </c>
      <c r="N51" s="20" t="s">
        <v>404</v>
      </c>
      <c r="O51" s="18" t="s">
        <v>404</v>
      </c>
      <c r="P51" s="20" t="s">
        <v>404</v>
      </c>
      <c r="Q51" s="18" t="n">
        <v>389.66378043</v>
      </c>
      <c r="R51" s="20" t="n">
        <v>20.46293085</v>
      </c>
    </row>
    <row r="52" spans="1:18">
      <c r="A52" s="15" t="s">
        <v>449</v>
      </c>
      <c r="B52" s="17" t="n">
        <v>5809</v>
      </c>
      <c r="C52" s="18">
        <f>(0.0/B52*100)</f>
        <v/>
      </c>
      <c r="D52" s="19" t="n">
        <v>5809</v>
      </c>
      <c r="E52" s="18" t="n">
        <v>475.762902</v>
      </c>
      <c r="F52" s="20" t="n">
        <v>2.437297</v>
      </c>
      <c r="G52" s="18" t="n">
        <v>413.09324916</v>
      </c>
      <c r="H52" s="20" t="n">
        <v>6.31594018</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433.44669045</v>
      </c>
      <c r="F53" s="20" t="n">
        <v>1.37962589</v>
      </c>
      <c r="G53" s="18" t="n">
        <v>321.89694581</v>
      </c>
      <c r="H53" s="20" t="n">
        <v>26.25980926</v>
      </c>
      <c r="I53" s="18" t="s">
        <v>404</v>
      </c>
      <c r="J53" s="20" t="s">
        <v>404</v>
      </c>
      <c r="K53" s="18" t="s">
        <v>404</v>
      </c>
      <c r="L53" s="20" t="s">
        <v>404</v>
      </c>
      <c r="M53" s="18" t="s">
        <v>404</v>
      </c>
      <c r="N53" s="20" t="s">
        <v>404</v>
      </c>
      <c r="O53" s="18" t="s">
        <v>404</v>
      </c>
      <c r="P53" s="20" t="s">
        <v>404</v>
      </c>
      <c r="Q53" s="18" t="n">
        <v>357.73077204</v>
      </c>
      <c r="R53" s="20" t="n">
        <v>7.0182063</v>
      </c>
    </row>
    <row r="54" spans="1:18">
      <c r="A54" s="15" t="s">
        <v>451</v>
      </c>
      <c r="B54" s="17" t="n">
        <v>4740</v>
      </c>
      <c r="C54" s="18">
        <f>(199.0/B54*100)</f>
        <v/>
      </c>
      <c r="D54" s="19" t="n">
        <v>4541</v>
      </c>
      <c r="E54" s="18" t="n">
        <v>343.3011158</v>
      </c>
      <c r="F54" s="20" t="n">
        <v>3.15514806</v>
      </c>
      <c r="G54" s="18" t="n">
        <v>296.38619443</v>
      </c>
      <c r="H54" s="20" t="n">
        <v>9.78737168</v>
      </c>
      <c r="I54" s="18" t="s">
        <v>404</v>
      </c>
      <c r="J54" s="20" t="s">
        <v>404</v>
      </c>
      <c r="K54" s="18" t="s">
        <v>404</v>
      </c>
      <c r="L54" s="20" t="s">
        <v>404</v>
      </c>
      <c r="M54" s="18" t="s">
        <v>404</v>
      </c>
      <c r="N54" s="20" t="s">
        <v>404</v>
      </c>
      <c r="O54" s="18" t="s">
        <v>404</v>
      </c>
      <c r="P54" s="20" t="s">
        <v>404</v>
      </c>
      <c r="Q54" s="18" t="n">
        <v>300.01146736</v>
      </c>
      <c r="R54" s="20" t="n">
        <v>4.99963338</v>
      </c>
    </row>
    <row r="55" spans="1:18">
      <c r="A55" s="15" t="s">
        <v>452</v>
      </c>
      <c r="B55" s="17" t="n">
        <v>5316</v>
      </c>
      <c r="C55" s="18">
        <f>(43.0/B55*100)</f>
        <v/>
      </c>
      <c r="D55" s="19" t="n">
        <v>5273</v>
      </c>
      <c r="E55" s="18" t="n">
        <v>412.01565537</v>
      </c>
      <c r="F55" s="20" t="n">
        <v>2.53156402</v>
      </c>
      <c r="G55" s="18" t="n">
        <v>402.79116931</v>
      </c>
      <c r="H55" s="20" t="n">
        <v>13.83640309</v>
      </c>
      <c r="I55" s="18" t="s">
        <v>404</v>
      </c>
      <c r="J55" s="20" t="s">
        <v>404</v>
      </c>
      <c r="K55" s="18" t="s">
        <v>404</v>
      </c>
      <c r="L55" s="20" t="s">
        <v>404</v>
      </c>
      <c r="M55" s="18" t="s">
        <v>404</v>
      </c>
      <c r="N55" s="20" t="s">
        <v>404</v>
      </c>
      <c r="O55" s="18" t="s">
        <v>404</v>
      </c>
      <c r="P55" s="20" t="s">
        <v>404</v>
      </c>
      <c r="Q55" s="18" t="n">
        <v>347.06730868</v>
      </c>
      <c r="R55" s="20" t="n">
        <v>32.02007583</v>
      </c>
    </row>
    <row r="56" spans="1:18">
      <c r="A56" s="15" t="s">
        <v>453</v>
      </c>
      <c r="B56" s="17" t="n">
        <v>5359</v>
      </c>
      <c r="C56" s="18">
        <f>(0.0/B56*100)</f>
        <v/>
      </c>
      <c r="D56" s="19" t="n">
        <v>5359</v>
      </c>
      <c r="E56" s="18" t="n">
        <v>523.95178245</v>
      </c>
      <c r="F56" s="20" t="n">
        <v>2.73423949</v>
      </c>
      <c r="G56" s="18" t="s">
        <v>404</v>
      </c>
      <c r="H56" s="20" t="s">
        <v>404</v>
      </c>
      <c r="I56" s="18" t="s">
        <v>404</v>
      </c>
      <c r="J56" s="20" t="s">
        <v>404</v>
      </c>
      <c r="K56" s="18" t="s">
        <v>404</v>
      </c>
      <c r="L56" s="20" t="s">
        <v>404</v>
      </c>
      <c r="M56" s="18" t="s">
        <v>404</v>
      </c>
      <c r="N56" s="20" t="s">
        <v>404</v>
      </c>
      <c r="O56" s="18" t="s">
        <v>404</v>
      </c>
      <c r="P56" s="20" t="s">
        <v>404</v>
      </c>
      <c r="Q56" s="18" t="n">
        <v>510.4661109</v>
      </c>
      <c r="R56" s="20" t="n">
        <v>13.41279231</v>
      </c>
    </row>
    <row r="57" spans="1:18">
      <c r="A57" s="15" t="s">
        <v>454</v>
      </c>
      <c r="B57" s="17" t="n">
        <v>6513</v>
      </c>
      <c r="C57" s="18">
        <f>(0.0/B57*100)</f>
        <v/>
      </c>
      <c r="D57" s="19" t="n">
        <v>6513</v>
      </c>
      <c r="E57" s="18" t="n">
        <v>403.09468581</v>
      </c>
      <c r="F57" s="20" t="n">
        <v>2.65154425</v>
      </c>
      <c r="G57" s="18" t="n">
        <v>402.168741</v>
      </c>
      <c r="H57" s="20" t="n">
        <v>13.77051381</v>
      </c>
      <c r="I57" s="18" t="s">
        <v>404</v>
      </c>
      <c r="J57" s="20" t="s">
        <v>404</v>
      </c>
      <c r="K57" s="18" t="s">
        <v>404</v>
      </c>
      <c r="L57" s="20" t="s">
        <v>404</v>
      </c>
      <c r="M57" s="18" t="s">
        <v>404</v>
      </c>
      <c r="N57" s="20" t="s">
        <v>404</v>
      </c>
      <c r="O57" s="18" t="s">
        <v>404</v>
      </c>
      <c r="P57" s="20" t="s">
        <v>404</v>
      </c>
      <c r="Q57" s="18" t="n">
        <v>405.31701206</v>
      </c>
      <c r="R57" s="20" t="n">
        <v>24.01905816</v>
      </c>
    </row>
    <row r="58" spans="1:18">
      <c r="A58" s="15" t="s">
        <v>455</v>
      </c>
      <c r="B58" s="17" t="n">
        <v>7267</v>
      </c>
      <c r="C58" s="18">
        <f>(0.0/B58*100)</f>
        <v/>
      </c>
      <c r="D58" s="19" t="n">
        <v>7267</v>
      </c>
      <c r="E58" s="18" t="n">
        <v>408.17189449</v>
      </c>
      <c r="F58" s="20" t="n">
        <v>2.8445995</v>
      </c>
      <c r="G58" s="18" t="n">
        <v>420.52996497</v>
      </c>
      <c r="H58" s="20" t="n">
        <v>10.06696888</v>
      </c>
      <c r="I58" s="18" t="s">
        <v>404</v>
      </c>
      <c r="J58" s="20" t="s">
        <v>404</v>
      </c>
      <c r="K58" s="18" t="s">
        <v>404</v>
      </c>
      <c r="L58" s="20" t="s">
        <v>404</v>
      </c>
      <c r="M58" s="18" t="s">
        <v>404</v>
      </c>
      <c r="N58" s="20" t="s">
        <v>404</v>
      </c>
      <c r="O58" s="18" t="s">
        <v>404</v>
      </c>
      <c r="P58" s="20" t="s">
        <v>404</v>
      </c>
      <c r="Q58" s="18" t="n">
        <v>362.81979688</v>
      </c>
      <c r="R58" s="20" t="n">
        <v>24.43739768</v>
      </c>
    </row>
    <row r="59" spans="1:18">
      <c r="A59" s="15" t="s">
        <v>456</v>
      </c>
      <c r="B59" s="17" t="n">
        <v>4826</v>
      </c>
      <c r="C59" s="18">
        <f>(0.0/B59*100)</f>
        <v/>
      </c>
      <c r="D59" s="19" t="n">
        <v>4826</v>
      </c>
      <c r="E59" s="18" t="n">
        <v>379.34297137</v>
      </c>
      <c r="F59" s="20" t="n">
        <v>1.74166514</v>
      </c>
      <c r="G59" s="18" t="n">
        <v>351.71180964</v>
      </c>
      <c r="H59" s="20" t="n">
        <v>8.08928023</v>
      </c>
      <c r="I59" s="18" t="s">
        <v>404</v>
      </c>
      <c r="J59" s="20" t="s">
        <v>404</v>
      </c>
      <c r="K59" s="18" t="s">
        <v>404</v>
      </c>
      <c r="L59" s="20" t="s">
        <v>404</v>
      </c>
      <c r="M59" s="18" t="s">
        <v>404</v>
      </c>
      <c r="N59" s="20" t="s">
        <v>404</v>
      </c>
      <c r="O59" s="18" t="s">
        <v>404</v>
      </c>
      <c r="P59" s="20" t="s">
        <v>404</v>
      </c>
      <c r="Q59" s="18" t="n">
        <v>329.35357667</v>
      </c>
      <c r="R59" s="20" t="n">
        <v>8.257811220000001</v>
      </c>
    </row>
    <row r="60" spans="1:18">
      <c r="A60" s="15" t="s">
        <v>457</v>
      </c>
      <c r="B60" s="17" t="n">
        <v>4546</v>
      </c>
      <c r="C60" s="18">
        <f>(0.0/B60*100)</f>
        <v/>
      </c>
      <c r="D60" s="19" t="n">
        <v>4546</v>
      </c>
      <c r="E60" s="18" t="n">
        <v>405.34437361</v>
      </c>
      <c r="F60" s="20" t="n">
        <v>4.25246411</v>
      </c>
      <c r="G60" s="18" t="n">
        <v>352.72596707</v>
      </c>
      <c r="H60" s="20" t="n">
        <v>10.38030108</v>
      </c>
      <c r="I60" s="18" t="s">
        <v>404</v>
      </c>
      <c r="J60" s="20" t="s">
        <v>404</v>
      </c>
      <c r="K60" s="18" t="s">
        <v>404</v>
      </c>
      <c r="L60" s="20" t="s">
        <v>404</v>
      </c>
      <c r="M60" s="18" t="s">
        <v>404</v>
      </c>
      <c r="N60" s="20" t="s">
        <v>404</v>
      </c>
      <c r="O60" s="18" t="s">
        <v>404</v>
      </c>
      <c r="P60" s="20" t="s">
        <v>404</v>
      </c>
      <c r="Q60" s="18" t="n">
        <v>327.1389734</v>
      </c>
      <c r="R60" s="20" t="n">
        <v>6.03793939</v>
      </c>
    </row>
    <row r="61" spans="1:18">
      <c r="A61" s="15" t="s">
        <v>458</v>
      </c>
      <c r="B61" s="17" t="n">
        <v>6525</v>
      </c>
      <c r="C61" s="18">
        <f>(0.0/B61*100)</f>
        <v/>
      </c>
      <c r="D61" s="19" t="n">
        <v>6525</v>
      </c>
      <c r="E61" s="18" t="n">
        <v>475.26565413</v>
      </c>
      <c r="F61" s="20" t="n">
        <v>2.68258068</v>
      </c>
      <c r="G61" s="18" t="n">
        <v>453.74010377</v>
      </c>
      <c r="H61" s="20" t="n">
        <v>12.65344366</v>
      </c>
      <c r="I61" s="18" t="s">
        <v>404</v>
      </c>
      <c r="J61" s="20" t="s">
        <v>404</v>
      </c>
      <c r="K61" s="18" t="s">
        <v>404</v>
      </c>
      <c r="L61" s="20" t="s">
        <v>404</v>
      </c>
      <c r="M61" s="18" t="s">
        <v>404</v>
      </c>
      <c r="N61" s="20" t="s">
        <v>404</v>
      </c>
      <c r="O61" s="18" t="s">
        <v>404</v>
      </c>
      <c r="P61" s="20" t="s">
        <v>404</v>
      </c>
      <c r="Q61" s="18" t="n">
        <v>531.32498257</v>
      </c>
      <c r="R61" s="20" t="n">
        <v>18.29724618</v>
      </c>
    </row>
    <row r="62" spans="1:18">
      <c r="A62" s="15" t="s">
        <v>459</v>
      </c>
      <c r="B62" s="17" t="n">
        <v>4476</v>
      </c>
      <c r="C62" s="18">
        <f>(0.0/B62*100)</f>
        <v/>
      </c>
      <c r="D62" s="19" t="n">
        <v>4476</v>
      </c>
      <c r="E62" s="18" t="n">
        <v>528.61357359</v>
      </c>
      <c r="F62" s="20" t="n">
        <v>1.07528882</v>
      </c>
      <c r="G62" s="18" t="n">
        <v>503.35389248</v>
      </c>
      <c r="H62" s="20" t="n">
        <v>23.79122249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381.80318798</v>
      </c>
      <c r="F63" s="20" t="n">
        <v>1.31585106</v>
      </c>
      <c r="G63" s="18" t="s">
        <v>404</v>
      </c>
      <c r="H63" s="20" t="s">
        <v>404</v>
      </c>
      <c r="I63" s="18" t="s">
        <v>404</v>
      </c>
      <c r="J63" s="20" t="s">
        <v>404</v>
      </c>
      <c r="K63" s="18" t="s">
        <v>404</v>
      </c>
      <c r="L63" s="20" t="s">
        <v>404</v>
      </c>
      <c r="M63" s="18" t="s">
        <v>404</v>
      </c>
      <c r="N63" s="20" t="s">
        <v>404</v>
      </c>
      <c r="O63" s="18" t="s">
        <v>404</v>
      </c>
      <c r="P63" s="20" t="s">
        <v>404</v>
      </c>
      <c r="Q63" s="18" t="n">
        <v>406.20879406</v>
      </c>
      <c r="R63" s="20" t="n">
        <v>5.3919441</v>
      </c>
    </row>
    <row r="64" spans="1:18">
      <c r="A64" s="15" t="s">
        <v>461</v>
      </c>
      <c r="B64" s="17" t="n">
        <v>3634</v>
      </c>
      <c r="C64" s="18">
        <f>(27.0/B64*100)</f>
        <v/>
      </c>
      <c r="D64" s="19" t="n">
        <v>3607</v>
      </c>
      <c r="E64" s="18" t="n">
        <v>467.2492532</v>
      </c>
      <c r="F64" s="20" t="n">
        <v>1.7021442</v>
      </c>
      <c r="G64" s="18" t="n">
        <v>357.2257069</v>
      </c>
      <c r="H64" s="20" t="n">
        <v>12.68191303</v>
      </c>
      <c r="I64" s="18" t="s">
        <v>404</v>
      </c>
      <c r="J64" s="20" t="s">
        <v>404</v>
      </c>
      <c r="K64" s="18" t="s">
        <v>404</v>
      </c>
      <c r="L64" s="20" t="s">
        <v>404</v>
      </c>
      <c r="M64" s="18" t="s">
        <v>404</v>
      </c>
      <c r="N64" s="20" t="s">
        <v>404</v>
      </c>
      <c r="O64" s="18" t="s">
        <v>404</v>
      </c>
      <c r="P64" s="20" t="s">
        <v>404</v>
      </c>
      <c r="Q64" s="18" t="n">
        <v>363.95211538</v>
      </c>
      <c r="R64" s="20" t="n">
        <v>28.43242761</v>
      </c>
    </row>
    <row r="65" spans="1:18">
      <c r="A65" s="15" t="s">
        <v>462</v>
      </c>
      <c r="B65" s="17" t="n">
        <v>5325</v>
      </c>
      <c r="C65" s="18">
        <f>(0.0/B65*100)</f>
        <v/>
      </c>
      <c r="D65" s="19" t="n">
        <v>5325</v>
      </c>
      <c r="E65" s="18" t="n">
        <v>428.01030506</v>
      </c>
      <c r="F65" s="20" t="n">
        <v>1.97487212</v>
      </c>
      <c r="G65" s="18" t="n">
        <v>387.28359787</v>
      </c>
      <c r="H65" s="20" t="n">
        <v>21.4921716</v>
      </c>
      <c r="I65" s="18" t="s">
        <v>404</v>
      </c>
      <c r="J65" s="20" t="s">
        <v>404</v>
      </c>
      <c r="K65" s="18" t="s">
        <v>404</v>
      </c>
      <c r="L65" s="20" t="s">
        <v>404</v>
      </c>
      <c r="M65" s="18" t="s">
        <v>404</v>
      </c>
      <c r="N65" s="20" t="s">
        <v>404</v>
      </c>
      <c r="O65" s="18" t="s">
        <v>404</v>
      </c>
      <c r="P65" s="20" t="s">
        <v>404</v>
      </c>
      <c r="Q65" s="18" t="n">
        <v>459.34333496</v>
      </c>
      <c r="R65" s="20" t="n">
        <v>20.75713053</v>
      </c>
    </row>
    <row r="66" spans="1:18">
      <c r="A66" s="15" t="s">
        <v>463</v>
      </c>
      <c r="B66" s="17" t="n">
        <v>5665</v>
      </c>
      <c r="C66" s="18">
        <f>(0.0/B66*100)</f>
        <v/>
      </c>
      <c r="D66" s="19" t="n">
        <v>5665</v>
      </c>
      <c r="E66" s="18" t="n">
        <v>411.85928189</v>
      </c>
      <c r="F66" s="20" t="n">
        <v>1.09024906</v>
      </c>
      <c r="G66" s="18" t="n">
        <v>400.97746844</v>
      </c>
      <c r="H66" s="20" t="n">
        <v>5.05464222</v>
      </c>
      <c r="I66" s="18" t="s">
        <v>404</v>
      </c>
      <c r="J66" s="20" t="s">
        <v>404</v>
      </c>
      <c r="K66" s="18" t="s">
        <v>404</v>
      </c>
      <c r="L66" s="20" t="s">
        <v>404</v>
      </c>
      <c r="M66" s="18" t="s">
        <v>404</v>
      </c>
      <c r="N66" s="20" t="s">
        <v>404</v>
      </c>
      <c r="O66" s="18" t="s">
        <v>404</v>
      </c>
      <c r="P66" s="20" t="s">
        <v>404</v>
      </c>
      <c r="Q66" s="18" t="n">
        <v>411.94392079</v>
      </c>
      <c r="R66" s="20" t="n">
        <v>4.78432638</v>
      </c>
    </row>
    <row r="67" spans="1:18">
      <c r="A67" s="15" t="s">
        <v>464</v>
      </c>
      <c r="B67" s="17" t="n">
        <v>6971</v>
      </c>
      <c r="C67" s="18">
        <f>(0.0/B67*100)</f>
        <v/>
      </c>
      <c r="D67" s="19" t="n">
        <v>6971</v>
      </c>
      <c r="E67" s="18" t="n">
        <v>398.31562583</v>
      </c>
      <c r="F67" s="20" t="n">
        <v>2.98483944</v>
      </c>
      <c r="G67" s="18" t="n">
        <v>383.08384383</v>
      </c>
      <c r="H67" s="20" t="n">
        <v>6.8931255</v>
      </c>
      <c r="I67" s="18" t="s">
        <v>404</v>
      </c>
      <c r="J67" s="20" t="s">
        <v>404</v>
      </c>
      <c r="K67" s="18" t="s">
        <v>404</v>
      </c>
      <c r="L67" s="20" t="s">
        <v>404</v>
      </c>
      <c r="M67" s="18" t="s">
        <v>404</v>
      </c>
      <c r="N67" s="20" t="s">
        <v>404</v>
      </c>
      <c r="O67" s="18" t="s">
        <v>404</v>
      </c>
      <c r="P67" s="20" t="s">
        <v>404</v>
      </c>
      <c r="Q67" s="18" t="n">
        <v>424.38029322</v>
      </c>
      <c r="R67" s="20" t="n">
        <v>20.22474336</v>
      </c>
    </row>
    <row r="68" spans="1:18">
      <c r="A68" s="15" t="s">
        <v>465</v>
      </c>
      <c r="B68" s="17" t="n">
        <v>12083</v>
      </c>
      <c r="C68" s="18">
        <f>(0.0/B68*100)</f>
        <v/>
      </c>
      <c r="D68" s="19" t="n">
        <v>12083</v>
      </c>
      <c r="E68" s="18" t="n">
        <v>417.32553356</v>
      </c>
      <c r="F68" s="20" t="n">
        <v>0.98890962</v>
      </c>
      <c r="G68" s="18" t="n">
        <v>441.54158983</v>
      </c>
      <c r="H68" s="20" t="n">
        <v>10.89584921</v>
      </c>
      <c r="I68" s="18" t="s">
        <v>404</v>
      </c>
      <c r="J68" s="20" t="s">
        <v>404</v>
      </c>
      <c r="K68" s="18" t="s">
        <v>404</v>
      </c>
      <c r="L68" s="20" t="s">
        <v>404</v>
      </c>
      <c r="M68" s="18" t="s">
        <v>404</v>
      </c>
      <c r="N68" s="20" t="s">
        <v>404</v>
      </c>
      <c r="O68" s="18" t="s">
        <v>404</v>
      </c>
      <c r="P68" s="20" t="s">
        <v>404</v>
      </c>
      <c r="Q68" s="18" t="n">
        <v>423.31759464</v>
      </c>
      <c r="R68" s="20" t="n">
        <v>6.27018628</v>
      </c>
    </row>
    <row r="69" spans="1:18">
      <c r="A69" s="15" t="s">
        <v>466</v>
      </c>
      <c r="B69" s="17" t="n">
        <v>4876</v>
      </c>
      <c r="C69" s="18">
        <f>(0.0/B69*100)</f>
        <v/>
      </c>
      <c r="D69" s="19" t="n">
        <v>4876</v>
      </c>
      <c r="E69" s="18" t="n">
        <v>435.19149372</v>
      </c>
      <c r="F69" s="20" t="n">
        <v>3.38144122</v>
      </c>
      <c r="G69" s="18" t="n">
        <v>432.91193611</v>
      </c>
      <c r="H69" s="20" t="n">
        <v>13.88063971</v>
      </c>
      <c r="I69" s="18" t="s">
        <v>404</v>
      </c>
      <c r="J69" s="20" t="s">
        <v>404</v>
      </c>
      <c r="K69" s="18" t="s">
        <v>404</v>
      </c>
      <c r="L69" s="20" t="s">
        <v>404</v>
      </c>
      <c r="M69" s="18" t="s">
        <v>404</v>
      </c>
      <c r="N69" s="20" t="s">
        <v>404</v>
      </c>
      <c r="O69" s="18" t="s">
        <v>404</v>
      </c>
      <c r="P69" s="20" t="s">
        <v>404</v>
      </c>
      <c r="Q69" s="18" t="n">
        <v>407.67328182</v>
      </c>
      <c r="R69" s="20" t="n">
        <v>6.13569951</v>
      </c>
    </row>
    <row r="70" spans="1:18">
      <c r="A70" s="15" t="s">
        <v>467</v>
      </c>
      <c r="B70" s="17" t="n">
        <v>6036</v>
      </c>
      <c r="C70" s="18">
        <f>(0.0/B70*100)</f>
        <v/>
      </c>
      <c r="D70" s="19" t="n">
        <v>6036</v>
      </c>
      <c r="E70" s="18" t="n">
        <v>487.47611663</v>
      </c>
      <c r="F70" s="20" t="n">
        <v>2.91159247</v>
      </c>
      <c r="G70" s="18" t="n">
        <v>449.48288305</v>
      </c>
      <c r="H70" s="20" t="n">
        <v>27.78830115</v>
      </c>
      <c r="I70" s="18" t="s">
        <v>404</v>
      </c>
      <c r="J70" s="20" t="s">
        <v>404</v>
      </c>
      <c r="K70" s="18" t="s">
        <v>404</v>
      </c>
      <c r="L70" s="20" t="s">
        <v>404</v>
      </c>
      <c r="M70" s="18" t="s">
        <v>404</v>
      </c>
      <c r="N70" s="20" t="s">
        <v>404</v>
      </c>
      <c r="O70" s="18" t="s">
        <v>404</v>
      </c>
      <c r="P70" s="20" t="s">
        <v>404</v>
      </c>
      <c r="Q70" s="18" t="n">
        <v>469.10518463</v>
      </c>
      <c r="R70" s="20" t="n">
        <v>9.585083450000001</v>
      </c>
    </row>
    <row r="71" spans="1:18">
      <c r="A71" s="15" t="s">
        <v>468</v>
      </c>
      <c r="B71" s="17" t="n">
        <v>6115</v>
      </c>
      <c r="C71" s="18">
        <f>(0.0/B71*100)</f>
        <v/>
      </c>
      <c r="D71" s="19" t="n">
        <v>6115</v>
      </c>
      <c r="E71" s="18" t="n">
        <v>556.37549697</v>
      </c>
      <c r="F71" s="20" t="n">
        <v>1.19711189</v>
      </c>
      <c r="G71" s="18" t="s">
        <v>404</v>
      </c>
      <c r="H71" s="20" t="s">
        <v>404</v>
      </c>
      <c r="I71" s="18" t="s">
        <v>404</v>
      </c>
      <c r="J71" s="20" t="s">
        <v>404</v>
      </c>
      <c r="K71" s="18" t="s">
        <v>404</v>
      </c>
      <c r="L71" s="20" t="s">
        <v>404</v>
      </c>
      <c r="M71" s="18" t="s">
        <v>404</v>
      </c>
      <c r="N71" s="20" t="s">
        <v>404</v>
      </c>
      <c r="O71" s="18" t="s">
        <v>404</v>
      </c>
      <c r="P71" s="20" t="s">
        <v>404</v>
      </c>
      <c r="Q71" s="18" t="n">
        <v>490.31886554</v>
      </c>
      <c r="R71" s="20" t="n">
        <v>10.98550469</v>
      </c>
    </row>
    <row r="72" spans="1:18">
      <c r="A72" s="15" t="s">
        <v>469</v>
      </c>
      <c r="B72" s="17" t="n">
        <v>7708</v>
      </c>
      <c r="C72" s="18">
        <f>(0.0/B72*100)</f>
        <v/>
      </c>
      <c r="D72" s="19" t="n">
        <v>7708</v>
      </c>
      <c r="E72" s="18" t="n">
        <v>532.90587036</v>
      </c>
      <c r="F72" s="20" t="n">
        <v>2.73436382</v>
      </c>
      <c r="G72" s="18" t="n">
        <v>483.77551681</v>
      </c>
      <c r="H72" s="20" t="n">
        <v>43.71565732</v>
      </c>
      <c r="I72" s="18" t="s">
        <v>404</v>
      </c>
      <c r="J72" s="20" t="s">
        <v>404</v>
      </c>
      <c r="K72" s="18" t="s">
        <v>404</v>
      </c>
      <c r="L72" s="20" t="s">
        <v>404</v>
      </c>
      <c r="M72" s="18" t="s">
        <v>404</v>
      </c>
      <c r="N72" s="20" t="s">
        <v>404</v>
      </c>
      <c r="O72" s="18" t="s">
        <v>404</v>
      </c>
      <c r="P72" s="20" t="s">
        <v>404</v>
      </c>
      <c r="Q72" s="18" t="n">
        <v>533.00987959</v>
      </c>
      <c r="R72" s="20" t="n">
        <v>19.32965352</v>
      </c>
    </row>
    <row r="73" spans="1:18">
      <c r="A73" s="15" t="s">
        <v>470</v>
      </c>
      <c r="B73" s="17" t="n">
        <v>8249</v>
      </c>
      <c r="C73" s="18">
        <f>(0.0/B73*100)</f>
        <v/>
      </c>
      <c r="D73" s="19" t="n">
        <v>8249</v>
      </c>
      <c r="E73" s="18" t="n">
        <v>421.42185346</v>
      </c>
      <c r="F73" s="20" t="n">
        <v>2.94091089</v>
      </c>
      <c r="G73" s="18" t="n">
        <v>432.93020957</v>
      </c>
      <c r="H73" s="20" t="n">
        <v>21.26909533</v>
      </c>
      <c r="I73" s="18" t="s">
        <v>404</v>
      </c>
      <c r="J73" s="20" t="s">
        <v>404</v>
      </c>
      <c r="K73" s="18" t="s">
        <v>404</v>
      </c>
      <c r="L73" s="20" t="s">
        <v>404</v>
      </c>
      <c r="M73" s="18" t="s">
        <v>404</v>
      </c>
      <c r="N73" s="20" t="s">
        <v>404</v>
      </c>
      <c r="O73" s="18" t="s">
        <v>404</v>
      </c>
      <c r="P73" s="20" t="s">
        <v>404</v>
      </c>
      <c r="Q73" s="18" t="n">
        <v>415.28957238</v>
      </c>
      <c r="R73" s="20" t="n">
        <v>18.47172998</v>
      </c>
    </row>
    <row r="74" spans="1:18">
      <c r="A74" s="15" t="s">
        <v>471</v>
      </c>
      <c r="B74" s="17" t="n">
        <v>4692</v>
      </c>
      <c r="C74" s="18">
        <f>(484.0/B74*100)</f>
        <v/>
      </c>
      <c r="D74" s="19" t="n">
        <v>4208</v>
      </c>
      <c r="E74" s="18" t="n">
        <v>422.03029044</v>
      </c>
      <c r="F74" s="20" t="n">
        <v>1.61087291</v>
      </c>
      <c r="G74" s="18" t="n">
        <v>447.39044227</v>
      </c>
      <c r="H74" s="20" t="n">
        <v>5.76661864</v>
      </c>
      <c r="I74" s="18" t="s">
        <v>404</v>
      </c>
      <c r="J74" s="20" t="s">
        <v>404</v>
      </c>
      <c r="K74" s="18" t="s">
        <v>404</v>
      </c>
      <c r="L74" s="20" t="s">
        <v>404</v>
      </c>
      <c r="M74" s="18" t="s">
        <v>404</v>
      </c>
      <c r="N74" s="20" t="s">
        <v>404</v>
      </c>
      <c r="O74" s="18" t="s">
        <v>404</v>
      </c>
      <c r="P74" s="20" t="s">
        <v>404</v>
      </c>
      <c r="Q74" s="18" t="n">
        <v>309.34682115</v>
      </c>
      <c r="R74" s="20" t="n">
        <v>11.12631524</v>
      </c>
    </row>
    <row r="75" spans="1:18">
      <c r="A75" s="15" t="s">
        <v>472</v>
      </c>
      <c r="B75" s="17" t="n">
        <v>5375</v>
      </c>
      <c r="C75" s="18">
        <f>(483.0/B75*100)</f>
        <v/>
      </c>
      <c r="D75" s="19" t="n">
        <v>4892</v>
      </c>
      <c r="E75" s="18" t="n">
        <v>386.83841404</v>
      </c>
      <c r="F75" s="20" t="n">
        <v>3.25015766</v>
      </c>
      <c r="G75" s="18" t="n">
        <v>386.62695935</v>
      </c>
      <c r="H75" s="20" t="n">
        <v>5.82186192</v>
      </c>
      <c r="I75" s="18" t="s">
        <v>404</v>
      </c>
      <c r="J75" s="20" t="s">
        <v>404</v>
      </c>
      <c r="K75" s="18" t="s">
        <v>404</v>
      </c>
      <c r="L75" s="20" t="s">
        <v>404</v>
      </c>
      <c r="M75" s="18" t="s">
        <v>404</v>
      </c>
      <c r="N75" s="20" t="s">
        <v>404</v>
      </c>
      <c r="O75" s="18" t="s">
        <v>404</v>
      </c>
      <c r="P75" s="20" t="s">
        <v>404</v>
      </c>
      <c r="Q75" s="18" t="n">
        <v>386.65628536</v>
      </c>
      <c r="R75" s="20" t="n">
        <v>15.04215759</v>
      </c>
    </row>
    <row r="76" spans="1:18">
      <c r="A76" s="15" t="s">
        <v>473</v>
      </c>
      <c r="B76" s="17" t="n">
        <v>14167</v>
      </c>
      <c r="C76" s="18">
        <f>(1400.0/B76*100)</f>
        <v/>
      </c>
      <c r="D76" s="19" t="n">
        <v>12767</v>
      </c>
      <c r="E76" s="18" t="n">
        <v>443.5430048</v>
      </c>
      <c r="F76" s="20" t="n">
        <v>2.92939809</v>
      </c>
      <c r="G76" s="18" t="n">
        <v>388.91978319</v>
      </c>
      <c r="H76" s="20" t="n">
        <v>10.01501796</v>
      </c>
      <c r="I76" s="18" t="s">
        <v>404</v>
      </c>
      <c r="J76" s="20" t="s">
        <v>404</v>
      </c>
      <c r="K76" s="18" t="s">
        <v>404</v>
      </c>
      <c r="L76" s="20" t="s">
        <v>404</v>
      </c>
      <c r="M76" s="18" t="s">
        <v>404</v>
      </c>
      <c r="N76" s="20" t="s">
        <v>404</v>
      </c>
      <c r="O76" s="18" t="s">
        <v>404</v>
      </c>
      <c r="P76" s="20" t="s">
        <v>404</v>
      </c>
      <c r="Q76" s="18" t="n">
        <v>397.44972629</v>
      </c>
      <c r="R76" s="20" t="n">
        <v>15.19215814</v>
      </c>
    </row>
    <row r="77" spans="1:18">
      <c r="A77" s="15" t="s">
        <v>474</v>
      </c>
      <c r="B77" s="17" t="n">
        <v>6062</v>
      </c>
      <c r="C77" s="18">
        <f>(0.0/B77*100)</f>
        <v/>
      </c>
      <c r="D77" s="19" t="n">
        <v>6062</v>
      </c>
      <c r="E77" s="18" t="n">
        <v>438.45630319</v>
      </c>
      <c r="F77" s="20" t="n">
        <v>2.69598056</v>
      </c>
      <c r="G77" s="18" t="n">
        <v>419.87531955</v>
      </c>
      <c r="H77" s="20" t="n">
        <v>10.31876206</v>
      </c>
      <c r="I77" s="18" t="s">
        <v>404</v>
      </c>
      <c r="J77" s="20" t="s">
        <v>404</v>
      </c>
      <c r="K77" s="18" t="s">
        <v>404</v>
      </c>
      <c r="L77" s="20" t="s">
        <v>404</v>
      </c>
      <c r="M77" s="18" t="s">
        <v>404</v>
      </c>
      <c r="N77" s="20" t="s">
        <v>404</v>
      </c>
      <c r="O77" s="18" t="s">
        <v>404</v>
      </c>
      <c r="P77" s="20" t="s">
        <v>404</v>
      </c>
      <c r="Q77" s="18" t="n">
        <v>386.35986058</v>
      </c>
      <c r="R77" s="20" t="n">
        <v>13.56159045</v>
      </c>
    </row>
    <row r="78" spans="1:18">
      <c r="A78" s="15" t="s">
        <v>475</v>
      </c>
      <c r="B78" s="17" t="n">
        <v>5826</v>
      </c>
      <c r="C78" s="18">
        <f>(0.0/B78*100)</f>
        <v/>
      </c>
      <c r="D78" s="19" t="n">
        <v>5826</v>
      </c>
      <c r="E78" s="18" t="n">
        <v>524.44195233</v>
      </c>
      <c r="F78" s="20" t="n">
        <v>3.92516003</v>
      </c>
      <c r="G78" s="18" t="n">
        <v>554.74565937</v>
      </c>
      <c r="H78" s="20" t="n">
        <v>6.34021512</v>
      </c>
      <c r="I78" s="18" t="s">
        <v>404</v>
      </c>
      <c r="J78" s="20" t="s">
        <v>404</v>
      </c>
      <c r="K78" s="18" t="s">
        <v>404</v>
      </c>
      <c r="L78" s="20" t="s">
        <v>404</v>
      </c>
      <c r="M78" s="18" t="s">
        <v>404</v>
      </c>
      <c r="N78" s="20" t="s">
        <v>404</v>
      </c>
      <c r="O78" s="18" t="s">
        <v>404</v>
      </c>
      <c r="P78" s="20" t="s">
        <v>404</v>
      </c>
      <c r="Q78" s="18" t="n">
        <v>521.52307143</v>
      </c>
      <c r="R78" s="20" t="n">
        <v>6.02141138</v>
      </c>
    </row>
    <row customHeight="1" ht="25" r="79" spans="1:18">
      <c r="A79" s="15" t="s">
        <v>476</v>
      </c>
      <c r="B79" s="17" t="n">
        <v>1657</v>
      </c>
      <c r="C79" s="18">
        <f>(21.0/B79*100)</f>
        <v/>
      </c>
      <c r="D79" s="19" t="n">
        <v>1636</v>
      </c>
      <c r="E79" s="18" t="n">
        <v>479.31241726</v>
      </c>
      <c r="F79" s="20" t="n">
        <v>7.01018834</v>
      </c>
      <c r="G79" s="18" t="n">
        <v>450.59831843</v>
      </c>
      <c r="H79" s="20" t="n">
        <v>14.86066988</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456.26278099</v>
      </c>
      <c r="F80" s="20" t="n">
        <v>3.64256648</v>
      </c>
      <c r="G80" s="18" t="n">
        <v>494.14159993</v>
      </c>
      <c r="H80" s="20" t="n">
        <v>31.10309495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443.22883489</v>
      </c>
      <c r="F81" s="20" t="n">
        <v>3.01534824</v>
      </c>
      <c r="G81" s="18" t="n">
        <v>406.28791036</v>
      </c>
      <c r="H81" s="20" t="n">
        <v>4.77413225</v>
      </c>
      <c r="I81" s="18" t="s">
        <v>404</v>
      </c>
      <c r="J81" s="20" t="s">
        <v>404</v>
      </c>
      <c r="K81" s="18" t="s">
        <v>404</v>
      </c>
      <c r="L81" s="20" t="s">
        <v>404</v>
      </c>
      <c r="M81" s="18" t="s">
        <v>404</v>
      </c>
      <c r="N81" s="20" t="s">
        <v>404</v>
      </c>
      <c r="O81" s="18" t="s">
        <v>404</v>
      </c>
      <c r="P81" s="20" t="s">
        <v>404</v>
      </c>
      <c r="Q81" s="18" t="n">
        <v>424.15516859</v>
      </c>
      <c r="R81" s="20" t="n">
        <v>6.94740056</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515</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510.78942039</v>
      </c>
      <c r="F7" s="20" t="n">
        <v>1.75392556</v>
      </c>
      <c r="G7" s="18" t="n">
        <v>513.16909665</v>
      </c>
      <c r="H7" s="20" t="n">
        <v>11.34648826</v>
      </c>
      <c r="I7" s="18" t="s">
        <v>404</v>
      </c>
      <c r="J7" s="20" t="s">
        <v>404</v>
      </c>
      <c r="K7" s="18" t="s">
        <v>404</v>
      </c>
      <c r="L7" s="20" t="s">
        <v>404</v>
      </c>
      <c r="M7" s="18" t="s">
        <v>404</v>
      </c>
      <c r="N7" s="20" t="s">
        <v>404</v>
      </c>
      <c r="O7" s="18" t="s">
        <v>404</v>
      </c>
      <c r="P7" s="20" t="s">
        <v>404</v>
      </c>
      <c r="Q7" s="18" t="n">
        <v>489.59274456</v>
      </c>
      <c r="R7" s="20" t="n">
        <v>10.78390472</v>
      </c>
    </row>
    <row r="8" spans="1:18">
      <c r="A8" s="15" t="s">
        <v>405</v>
      </c>
      <c r="B8" s="17" t="n">
        <v>7007</v>
      </c>
      <c r="C8" s="18">
        <f>(0.0/B8*100)</f>
        <v/>
      </c>
      <c r="D8" s="19" t="n">
        <v>7007</v>
      </c>
      <c r="E8" s="18" t="n">
        <v>509.69520873</v>
      </c>
      <c r="F8" s="20" t="n">
        <v>4.24281866</v>
      </c>
      <c r="G8" s="18" t="n">
        <v>472.4611729</v>
      </c>
      <c r="H8" s="20" t="n">
        <v>6.88729311</v>
      </c>
      <c r="I8" s="18" t="s">
        <v>404</v>
      </c>
      <c r="J8" s="20" t="s">
        <v>404</v>
      </c>
      <c r="K8" s="18" t="s">
        <v>404</v>
      </c>
      <c r="L8" s="20" t="s">
        <v>404</v>
      </c>
      <c r="M8" s="18" t="s">
        <v>404</v>
      </c>
      <c r="N8" s="20" t="s">
        <v>404</v>
      </c>
      <c r="O8" s="18" t="s">
        <v>404</v>
      </c>
      <c r="P8" s="20" t="s">
        <v>404</v>
      </c>
      <c r="Q8" s="18" t="n">
        <v>441.2831437</v>
      </c>
      <c r="R8" s="20" t="n">
        <v>15.23220192</v>
      </c>
    </row>
    <row r="9" spans="1:18">
      <c r="A9" s="15" t="s">
        <v>406</v>
      </c>
      <c r="B9" s="17" t="n">
        <v>9651</v>
      </c>
      <c r="C9" s="18">
        <f>(200.0/B9*100)</f>
        <v/>
      </c>
      <c r="D9" s="19" t="n">
        <v>9451</v>
      </c>
      <c r="E9" s="18" t="n">
        <v>510.4095216</v>
      </c>
      <c r="F9" s="20" t="n">
        <v>2.82507655</v>
      </c>
      <c r="G9" s="18" t="n">
        <v>483.25879845</v>
      </c>
      <c r="H9" s="20" t="n">
        <v>9.376474610000001</v>
      </c>
      <c r="I9" s="18" t="s">
        <v>404</v>
      </c>
      <c r="J9" s="20" t="s">
        <v>404</v>
      </c>
      <c r="K9" s="18" t="s">
        <v>404</v>
      </c>
      <c r="L9" s="20" t="s">
        <v>404</v>
      </c>
      <c r="M9" s="18" t="s">
        <v>404</v>
      </c>
      <c r="N9" s="20" t="s">
        <v>404</v>
      </c>
      <c r="O9" s="18" t="s">
        <v>404</v>
      </c>
      <c r="P9" s="20" t="s">
        <v>404</v>
      </c>
      <c r="Q9" s="18" t="n">
        <v>445.52889553</v>
      </c>
      <c r="R9" s="20" t="n">
        <v>16.71038303</v>
      </c>
    </row>
    <row r="10" spans="1:18">
      <c r="A10" s="15" t="s">
        <v>407</v>
      </c>
      <c r="B10" s="17" t="n">
        <v>20058</v>
      </c>
      <c r="C10" s="18">
        <f>(2798.0/B10*100)</f>
        <v/>
      </c>
      <c r="D10" s="19" t="n">
        <v>17260</v>
      </c>
      <c r="E10" s="18" t="n">
        <v>529.02744919</v>
      </c>
      <c r="F10" s="20" t="n">
        <v>2.3310417</v>
      </c>
      <c r="G10" s="18" t="n">
        <v>528.20309251</v>
      </c>
      <c r="H10" s="20" t="n">
        <v>9.734385850000001</v>
      </c>
      <c r="I10" s="18" t="s">
        <v>404</v>
      </c>
      <c r="J10" s="20" t="s">
        <v>404</v>
      </c>
      <c r="K10" s="18" t="s">
        <v>404</v>
      </c>
      <c r="L10" s="20" t="s">
        <v>404</v>
      </c>
      <c r="M10" s="18" t="s">
        <v>404</v>
      </c>
      <c r="N10" s="20" t="s">
        <v>404</v>
      </c>
      <c r="O10" s="18" t="s">
        <v>404</v>
      </c>
      <c r="P10" s="20" t="s">
        <v>404</v>
      </c>
      <c r="Q10" s="18" t="n">
        <v>540.61898536</v>
      </c>
      <c r="R10" s="20" t="n">
        <v>16.08718177</v>
      </c>
    </row>
    <row r="11" spans="1:18">
      <c r="A11" s="15" t="s">
        <v>408</v>
      </c>
      <c r="B11" s="17" t="n">
        <v>7053</v>
      </c>
      <c r="C11" s="18">
        <f>(137.0/B11*100)</f>
        <v/>
      </c>
      <c r="D11" s="19" t="n">
        <v>6916</v>
      </c>
      <c r="E11" s="18" t="n">
        <v>462.49686643</v>
      </c>
      <c r="F11" s="20" t="n">
        <v>3.98440196</v>
      </c>
      <c r="G11" s="18" t="n">
        <v>424.3627343</v>
      </c>
      <c r="H11" s="20" t="n">
        <v>5.60567864</v>
      </c>
      <c r="I11" s="18" t="s">
        <v>404</v>
      </c>
      <c r="J11" s="20" t="s">
        <v>404</v>
      </c>
      <c r="K11" s="18" t="s">
        <v>404</v>
      </c>
      <c r="L11" s="20" t="s">
        <v>404</v>
      </c>
      <c r="M11" s="18" t="s">
        <v>404</v>
      </c>
      <c r="N11" s="20" t="s">
        <v>404</v>
      </c>
      <c r="O11" s="18" t="s">
        <v>404</v>
      </c>
      <c r="P11" s="20" t="s">
        <v>404</v>
      </c>
      <c r="Q11" s="18" t="n">
        <v>426.13231959</v>
      </c>
      <c r="R11" s="20" t="n">
        <v>9.45750445</v>
      </c>
    </row>
    <row r="12" spans="1:18">
      <c r="A12" s="15" t="s">
        <v>409</v>
      </c>
      <c r="B12" s="17" t="n">
        <v>6894</v>
      </c>
      <c r="C12" s="18">
        <f>(106.0/B12*100)</f>
        <v/>
      </c>
      <c r="D12" s="19" t="n">
        <v>6788</v>
      </c>
      <c r="E12" s="18" t="n">
        <v>497.86269571</v>
      </c>
      <c r="F12" s="20" t="n">
        <v>3.01156671</v>
      </c>
      <c r="G12" s="18" t="n">
        <v>479.51169582</v>
      </c>
      <c r="H12" s="20" t="n">
        <v>8.52427162</v>
      </c>
      <c r="I12" s="18" t="s">
        <v>404</v>
      </c>
      <c r="J12" s="20" t="s">
        <v>404</v>
      </c>
      <c r="K12" s="18" t="s">
        <v>404</v>
      </c>
      <c r="L12" s="20" t="s">
        <v>404</v>
      </c>
      <c r="M12" s="18" t="s">
        <v>404</v>
      </c>
      <c r="N12" s="20" t="s">
        <v>404</v>
      </c>
      <c r="O12" s="18" t="s">
        <v>404</v>
      </c>
      <c r="P12" s="20" t="s">
        <v>404</v>
      </c>
      <c r="Q12" s="18" t="n">
        <v>428.76564582</v>
      </c>
      <c r="R12" s="20" t="n">
        <v>28.85970221</v>
      </c>
    </row>
    <row r="13" spans="1:18">
      <c r="A13" s="15" t="s">
        <v>410</v>
      </c>
      <c r="B13" s="17" t="n">
        <v>7161</v>
      </c>
      <c r="C13" s="18">
        <f>(1175.0/B13*100)</f>
        <v/>
      </c>
      <c r="D13" s="19" t="n">
        <v>5986</v>
      </c>
      <c r="E13" s="18" t="n">
        <v>503.64849876</v>
      </c>
      <c r="F13" s="20" t="n">
        <v>3.49124683</v>
      </c>
      <c r="G13" s="18" t="n">
        <v>497.82281181</v>
      </c>
      <c r="H13" s="20" t="n">
        <v>3.64460171</v>
      </c>
      <c r="I13" s="18" t="s">
        <v>404</v>
      </c>
      <c r="J13" s="20" t="s">
        <v>404</v>
      </c>
      <c r="K13" s="18" t="s">
        <v>404</v>
      </c>
      <c r="L13" s="20" t="s">
        <v>404</v>
      </c>
      <c r="M13" s="18" t="s">
        <v>404</v>
      </c>
      <c r="N13" s="20" t="s">
        <v>404</v>
      </c>
      <c r="O13" s="18" t="s">
        <v>404</v>
      </c>
      <c r="P13" s="20" t="s">
        <v>404</v>
      </c>
      <c r="Q13" s="18" t="n">
        <v>495.95256294</v>
      </c>
      <c r="R13" s="20" t="n">
        <v>6.80565752</v>
      </c>
    </row>
    <row r="14" spans="1:18">
      <c r="A14" s="15" t="s">
        <v>411</v>
      </c>
      <c r="B14" s="17" t="n">
        <v>5587</v>
      </c>
      <c r="C14" s="18">
        <f>(0.0/B14*100)</f>
        <v/>
      </c>
      <c r="D14" s="19" t="n">
        <v>5587</v>
      </c>
      <c r="E14" s="18" t="n">
        <v>535.41173138</v>
      </c>
      <c r="F14" s="20" t="n">
        <v>2.46175403</v>
      </c>
      <c r="G14" s="18" t="n">
        <v>531.64348144</v>
      </c>
      <c r="H14" s="20" t="n">
        <v>3.83691262</v>
      </c>
      <c r="I14" s="18" t="s">
        <v>404</v>
      </c>
      <c r="J14" s="20" t="s">
        <v>404</v>
      </c>
      <c r="K14" s="18" t="s">
        <v>404</v>
      </c>
      <c r="L14" s="20" t="s">
        <v>404</v>
      </c>
      <c r="M14" s="18" t="s">
        <v>404</v>
      </c>
      <c r="N14" s="20" t="s">
        <v>404</v>
      </c>
      <c r="O14" s="18" t="s">
        <v>404</v>
      </c>
      <c r="P14" s="20" t="s">
        <v>404</v>
      </c>
      <c r="Q14" s="18" t="n">
        <v>530.76776556</v>
      </c>
      <c r="R14" s="20" t="n">
        <v>14.36827518</v>
      </c>
    </row>
    <row r="15" spans="1:18">
      <c r="A15" s="15" t="s">
        <v>412</v>
      </c>
      <c r="B15" s="17" t="n">
        <v>5882</v>
      </c>
      <c r="C15" s="18">
        <f>(0.0/B15*100)</f>
        <v/>
      </c>
      <c r="D15" s="19" t="n">
        <v>5882</v>
      </c>
      <c r="E15" s="18" t="n">
        <v>533.3639302399999</v>
      </c>
      <c r="F15" s="20" t="n">
        <v>3.05199207</v>
      </c>
      <c r="G15" s="18" t="n">
        <v>523.20856596</v>
      </c>
      <c r="H15" s="20" t="n">
        <v>3.83208232</v>
      </c>
      <c r="I15" s="18" t="s">
        <v>404</v>
      </c>
      <c r="J15" s="20" t="s">
        <v>404</v>
      </c>
      <c r="K15" s="18" t="s">
        <v>404</v>
      </c>
      <c r="L15" s="20" t="s">
        <v>404</v>
      </c>
      <c r="M15" s="18" t="s">
        <v>404</v>
      </c>
      <c r="N15" s="20" t="s">
        <v>404</v>
      </c>
      <c r="O15" s="18" t="s">
        <v>404</v>
      </c>
      <c r="P15" s="20" t="s">
        <v>404</v>
      </c>
      <c r="Q15" s="18" t="n">
        <v>565.28404711</v>
      </c>
      <c r="R15" s="20" t="n">
        <v>28.17296819</v>
      </c>
    </row>
    <row r="16" spans="1:18">
      <c r="A16" s="15" t="s">
        <v>413</v>
      </c>
      <c r="B16" s="17" t="n">
        <v>6108</v>
      </c>
      <c r="C16" s="18">
        <f>(339.0/B16*100)</f>
        <v/>
      </c>
      <c r="D16" s="19" t="n">
        <v>5769</v>
      </c>
      <c r="E16" s="18" t="n">
        <v>507.57574188</v>
      </c>
      <c r="F16" s="20" t="n">
        <v>3.35926198</v>
      </c>
      <c r="G16" s="18" t="n">
        <v>451.08364444</v>
      </c>
      <c r="H16" s="20" t="n">
        <v>8.67612007</v>
      </c>
      <c r="I16" s="18" t="s">
        <v>404</v>
      </c>
      <c r="J16" s="20" t="s">
        <v>404</v>
      </c>
      <c r="K16" s="18" t="s">
        <v>404</v>
      </c>
      <c r="L16" s="20" t="s">
        <v>404</v>
      </c>
      <c r="M16" s="18" t="s">
        <v>404</v>
      </c>
      <c r="N16" s="20" t="s">
        <v>404</v>
      </c>
      <c r="O16" s="18" t="s">
        <v>404</v>
      </c>
      <c r="P16" s="20" t="s">
        <v>404</v>
      </c>
      <c r="Q16" s="18" t="n">
        <v>474.98939115</v>
      </c>
      <c r="R16" s="20" t="n">
        <v>33.68650285</v>
      </c>
    </row>
    <row r="17" spans="1:18">
      <c r="A17" s="15" t="s">
        <v>414</v>
      </c>
      <c r="B17" s="17" t="n">
        <v>6504</v>
      </c>
      <c r="C17" s="18">
        <f>(1325.0/B17*100)</f>
        <v/>
      </c>
      <c r="D17" s="19" t="n">
        <v>5179</v>
      </c>
      <c r="E17" s="18" t="n">
        <v>515.16071259</v>
      </c>
      <c r="F17" s="20" t="n">
        <v>4.5501716</v>
      </c>
      <c r="G17" s="18" t="n">
        <v>481.88195496</v>
      </c>
      <c r="H17" s="20" t="n">
        <v>9.44054218</v>
      </c>
      <c r="I17" s="18" t="s">
        <v>404</v>
      </c>
      <c r="J17" s="20" t="s">
        <v>404</v>
      </c>
      <c r="K17" s="18" t="s">
        <v>404</v>
      </c>
      <c r="L17" s="20" t="s">
        <v>404</v>
      </c>
      <c r="M17" s="18" t="s">
        <v>404</v>
      </c>
      <c r="N17" s="20" t="s">
        <v>404</v>
      </c>
      <c r="O17" s="18" t="s">
        <v>404</v>
      </c>
      <c r="P17" s="20" t="s">
        <v>404</v>
      </c>
      <c r="Q17" s="18" t="n">
        <v>579.25264539</v>
      </c>
      <c r="R17" s="20" t="n">
        <v>15.09564374</v>
      </c>
    </row>
    <row r="18" spans="1:18">
      <c r="A18" s="15" t="s">
        <v>415</v>
      </c>
      <c r="B18" s="17" t="n">
        <v>5532</v>
      </c>
      <c r="C18" s="18">
        <f>(0.0/B18*100)</f>
        <v/>
      </c>
      <c r="D18" s="19" t="n">
        <v>5532</v>
      </c>
      <c r="E18" s="18" t="n">
        <v>464.12608264</v>
      </c>
      <c r="F18" s="20" t="n">
        <v>4.0473939</v>
      </c>
      <c r="G18" s="18" t="n">
        <v>414.77114036</v>
      </c>
      <c r="H18" s="20" t="n">
        <v>11.34878843</v>
      </c>
      <c r="I18" s="18" t="s">
        <v>404</v>
      </c>
      <c r="J18" s="20" t="s">
        <v>404</v>
      </c>
      <c r="K18" s="18" t="s">
        <v>404</v>
      </c>
      <c r="L18" s="20" t="s">
        <v>404</v>
      </c>
      <c r="M18" s="18" t="s">
        <v>404</v>
      </c>
      <c r="N18" s="20" t="s">
        <v>404</v>
      </c>
      <c r="O18" s="18" t="s">
        <v>404</v>
      </c>
      <c r="P18" s="20" t="s">
        <v>404</v>
      </c>
      <c r="Q18" s="18" t="n">
        <v>470.57691873</v>
      </c>
      <c r="R18" s="20" t="n">
        <v>18.37810998</v>
      </c>
    </row>
    <row r="19" spans="1:18">
      <c r="A19" s="15" t="s">
        <v>416</v>
      </c>
      <c r="B19" s="17" t="n">
        <v>5658</v>
      </c>
      <c r="C19" s="18">
        <f>(327.0/B19*100)</f>
        <v/>
      </c>
      <c r="D19" s="19" t="n">
        <v>5331</v>
      </c>
      <c r="E19" s="18" t="n">
        <v>505.17337397</v>
      </c>
      <c r="F19" s="20" t="n">
        <v>5.45920301</v>
      </c>
      <c r="G19" s="18" t="n">
        <v>454.25213135</v>
      </c>
      <c r="H19" s="20" t="n">
        <v>5.632856</v>
      </c>
      <c r="I19" s="18" t="s">
        <v>404</v>
      </c>
      <c r="J19" s="20" t="s">
        <v>404</v>
      </c>
      <c r="K19" s="18" t="s">
        <v>404</v>
      </c>
      <c r="L19" s="20" t="s">
        <v>404</v>
      </c>
      <c r="M19" s="18" t="s">
        <v>404</v>
      </c>
      <c r="N19" s="20" t="s">
        <v>404</v>
      </c>
      <c r="O19" s="18" t="s">
        <v>404</v>
      </c>
      <c r="P19" s="20" t="s">
        <v>404</v>
      </c>
      <c r="Q19" s="18" t="n">
        <v>441.81164558</v>
      </c>
      <c r="R19" s="20" t="n">
        <v>38.86613042</v>
      </c>
    </row>
    <row r="20" spans="1:18">
      <c r="A20" s="15" t="s">
        <v>417</v>
      </c>
      <c r="B20" s="17" t="n">
        <v>3371</v>
      </c>
      <c r="C20" s="18">
        <f>(24.0/B20*100)</f>
        <v/>
      </c>
      <c r="D20" s="19" t="n">
        <v>3347</v>
      </c>
      <c r="E20" s="18" t="n">
        <v>472.28228889</v>
      </c>
      <c r="F20" s="20" t="n">
        <v>2.45127254</v>
      </c>
      <c r="G20" s="18" t="n">
        <v>474.7603856</v>
      </c>
      <c r="H20" s="20" t="n">
        <v>2.62744756</v>
      </c>
      <c r="I20" s="18" t="s">
        <v>404</v>
      </c>
      <c r="J20" s="20" t="s">
        <v>404</v>
      </c>
      <c r="K20" s="18" t="s">
        <v>404</v>
      </c>
      <c r="L20" s="20" t="s">
        <v>404</v>
      </c>
      <c r="M20" s="18" t="s">
        <v>404</v>
      </c>
      <c r="N20" s="20" t="s">
        <v>404</v>
      </c>
      <c r="O20" s="18" t="s">
        <v>404</v>
      </c>
      <c r="P20" s="20" t="s">
        <v>404</v>
      </c>
      <c r="Q20" s="18" t="n">
        <v>434.39574137</v>
      </c>
      <c r="R20" s="20" t="n">
        <v>19.61777399</v>
      </c>
    </row>
    <row r="21" spans="1:18">
      <c r="A21" s="15" t="s">
        <v>418</v>
      </c>
      <c r="B21" s="17" t="n">
        <v>5741</v>
      </c>
      <c r="C21" s="18">
        <f>(0.0/B21*100)</f>
        <v/>
      </c>
      <c r="D21" s="19" t="n">
        <v>5741</v>
      </c>
      <c r="E21" s="18" t="n">
        <v>505.40150137</v>
      </c>
      <c r="F21" s="20" t="n">
        <v>2.47138839</v>
      </c>
      <c r="G21" s="18" t="n">
        <v>472.56595563</v>
      </c>
      <c r="H21" s="20" t="n">
        <v>18.31869509</v>
      </c>
      <c r="I21" s="18" t="s">
        <v>404</v>
      </c>
      <c r="J21" s="20" t="s">
        <v>404</v>
      </c>
      <c r="K21" s="18" t="s">
        <v>404</v>
      </c>
      <c r="L21" s="20" t="s">
        <v>404</v>
      </c>
      <c r="M21" s="18" t="s">
        <v>404</v>
      </c>
      <c r="N21" s="20" t="s">
        <v>404</v>
      </c>
      <c r="O21" s="18" t="s">
        <v>404</v>
      </c>
      <c r="P21" s="20" t="s">
        <v>404</v>
      </c>
      <c r="Q21" s="18" t="n">
        <v>488.13458815</v>
      </c>
      <c r="R21" s="20" t="n">
        <v>8.506419660000001</v>
      </c>
    </row>
    <row r="22" spans="1:18">
      <c r="A22" s="15" t="s">
        <v>419</v>
      </c>
      <c r="B22" s="17" t="n">
        <v>6598</v>
      </c>
      <c r="C22" s="18">
        <f>(0.0/B22*100)</f>
        <v/>
      </c>
      <c r="D22" s="19" t="n">
        <v>6598</v>
      </c>
      <c r="E22" s="18" t="n">
        <v>474.59984266</v>
      </c>
      <c r="F22" s="20" t="n">
        <v>4.97833399</v>
      </c>
      <c r="G22" s="18" t="n">
        <v>446.68517432</v>
      </c>
      <c r="H22" s="20" t="n">
        <v>9.15312935</v>
      </c>
      <c r="I22" s="18" t="s">
        <v>404</v>
      </c>
      <c r="J22" s="20" t="s">
        <v>404</v>
      </c>
      <c r="K22" s="18" t="s">
        <v>404</v>
      </c>
      <c r="L22" s="20" t="s">
        <v>404</v>
      </c>
      <c r="M22" s="18" t="s">
        <v>404</v>
      </c>
      <c r="N22" s="20" t="s">
        <v>404</v>
      </c>
      <c r="O22" s="18" t="s">
        <v>404</v>
      </c>
      <c r="P22" s="20" t="s">
        <v>404</v>
      </c>
      <c r="Q22" s="18" t="n">
        <v>369.33505419</v>
      </c>
      <c r="R22" s="20" t="n">
        <v>31.52586941</v>
      </c>
    </row>
    <row r="23" spans="1:18">
      <c r="A23" s="15" t="s">
        <v>420</v>
      </c>
      <c r="B23" s="17" t="n">
        <v>11583</v>
      </c>
      <c r="C23" s="18">
        <f>(0.0/B23*100)</f>
        <v/>
      </c>
      <c r="D23" s="19" t="n">
        <v>11583</v>
      </c>
      <c r="E23" s="18" t="s">
        <v>404</v>
      </c>
      <c r="F23" s="20" t="s">
        <v>404</v>
      </c>
      <c r="G23" s="18" t="s">
        <v>404</v>
      </c>
      <c r="H23" s="20" t="s">
        <v>404</v>
      </c>
      <c r="I23" s="18" t="s">
        <v>404</v>
      </c>
      <c r="J23" s="20" t="s">
        <v>404</v>
      </c>
      <c r="K23" s="18" t="s">
        <v>404</v>
      </c>
      <c r="L23" s="20" t="s">
        <v>404</v>
      </c>
      <c r="M23" s="18" t="n">
        <v>480.54676244</v>
      </c>
      <c r="N23" s="20" t="n">
        <v>2.51595285</v>
      </c>
      <c r="O23" s="18" t="s">
        <v>404</v>
      </c>
      <c r="P23" s="20" t="s">
        <v>404</v>
      </c>
      <c r="Q23" s="18" t="s">
        <v>404</v>
      </c>
      <c r="R23" s="20" t="s">
        <v>404</v>
      </c>
    </row>
    <row r="24" spans="1:18">
      <c r="A24" s="15" t="s">
        <v>421</v>
      </c>
      <c r="B24" s="17" t="n">
        <v>6647</v>
      </c>
      <c r="C24" s="18">
        <f>(0.0/B24*100)</f>
        <v/>
      </c>
      <c r="D24" s="19" t="n">
        <v>6647</v>
      </c>
      <c r="E24" s="18" t="n">
        <v>553.39717373</v>
      </c>
      <c r="F24" s="20" t="n">
        <v>5.37789558</v>
      </c>
      <c r="G24" s="18" t="n">
        <v>524.86076594</v>
      </c>
      <c r="H24" s="20" t="n">
        <v>4.60738182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521.57421865</v>
      </c>
      <c r="F25" s="20" t="n">
        <v>3.86620194</v>
      </c>
      <c r="G25" s="18" t="n">
        <v>493.97007952</v>
      </c>
      <c r="H25" s="20" t="n">
        <v>8.862036789999999</v>
      </c>
      <c r="I25" s="18" t="s">
        <v>404</v>
      </c>
      <c r="J25" s="20" t="s">
        <v>404</v>
      </c>
      <c r="K25" s="18" t="s">
        <v>404</v>
      </c>
      <c r="L25" s="20" t="s">
        <v>404</v>
      </c>
      <c r="M25" s="18" t="s">
        <v>404</v>
      </c>
      <c r="N25" s="20" t="s">
        <v>404</v>
      </c>
      <c r="O25" s="18" t="s">
        <v>404</v>
      </c>
      <c r="P25" s="20" t="s">
        <v>404</v>
      </c>
      <c r="Q25" s="18" t="n">
        <v>505.63437584</v>
      </c>
      <c r="R25" s="20" t="n">
        <v>24.84471266</v>
      </c>
    </row>
    <row r="26" spans="1:18">
      <c r="A26" s="15" t="s">
        <v>423</v>
      </c>
      <c r="B26" s="17" t="n">
        <v>4869</v>
      </c>
      <c r="C26" s="18">
        <f>(11.0/B26*100)</f>
        <v/>
      </c>
      <c r="D26" s="19" t="n">
        <v>4858</v>
      </c>
      <c r="E26" s="18" t="n">
        <v>493.37519835</v>
      </c>
      <c r="F26" s="20" t="n">
        <v>1.80100479</v>
      </c>
      <c r="G26" s="18" t="n">
        <v>467.57905008</v>
      </c>
      <c r="H26" s="20" t="n">
        <v>6.97160546</v>
      </c>
      <c r="I26" s="18" t="s">
        <v>404</v>
      </c>
      <c r="J26" s="20" t="s">
        <v>404</v>
      </c>
      <c r="K26" s="18" t="s">
        <v>404</v>
      </c>
      <c r="L26" s="20" t="s">
        <v>404</v>
      </c>
      <c r="M26" s="18" t="s">
        <v>404</v>
      </c>
      <c r="N26" s="20" t="s">
        <v>404</v>
      </c>
      <c r="O26" s="18" t="s">
        <v>404</v>
      </c>
      <c r="P26" s="20" t="s">
        <v>404</v>
      </c>
      <c r="Q26" s="18" t="n">
        <v>462.0164521</v>
      </c>
      <c r="R26" s="20" t="n">
        <v>11.63187091</v>
      </c>
    </row>
    <row r="27" spans="1:18">
      <c r="A27" s="15" t="s">
        <v>424</v>
      </c>
      <c r="B27" s="17" t="n">
        <v>5299</v>
      </c>
      <c r="C27" s="18">
        <f>(0.0/B27*100)</f>
        <v/>
      </c>
      <c r="D27" s="19" t="n">
        <v>5299</v>
      </c>
      <c r="E27" s="18" t="n">
        <v>485.52777204</v>
      </c>
      <c r="F27" s="20" t="n">
        <v>1.12385081</v>
      </c>
      <c r="G27" s="18" t="n">
        <v>431.11969699</v>
      </c>
      <c r="H27" s="20" t="n">
        <v>5.41018549</v>
      </c>
      <c r="I27" s="18" t="s">
        <v>404</v>
      </c>
      <c r="J27" s="20" t="s">
        <v>404</v>
      </c>
      <c r="K27" s="18" t="s">
        <v>404</v>
      </c>
      <c r="L27" s="20" t="s">
        <v>404</v>
      </c>
      <c r="M27" s="18" t="s">
        <v>404</v>
      </c>
      <c r="N27" s="20" t="s">
        <v>404</v>
      </c>
      <c r="O27" s="18" t="s">
        <v>404</v>
      </c>
      <c r="P27" s="20" t="s">
        <v>404</v>
      </c>
      <c r="Q27" s="18" t="n">
        <v>457.95166187</v>
      </c>
      <c r="R27" s="20" t="n">
        <v>8.35852792</v>
      </c>
    </row>
    <row r="28" spans="1:18">
      <c r="A28" s="15" t="s">
        <v>425</v>
      </c>
      <c r="B28" s="17" t="n">
        <v>7568</v>
      </c>
      <c r="C28" s="18">
        <f>(0.0/B28*100)</f>
        <v/>
      </c>
      <c r="D28" s="19" t="n">
        <v>7568</v>
      </c>
      <c r="E28" s="18" t="n">
        <v>438.21709287</v>
      </c>
      <c r="F28" s="20" t="n">
        <v>4.2048806</v>
      </c>
      <c r="G28" s="18" t="n">
        <v>401.47431486</v>
      </c>
      <c r="H28" s="20" t="n">
        <v>2.65729591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(1123.0/B29*100)</f>
        <v/>
      </c>
      <c r="D29" s="19" t="n">
        <v>4262</v>
      </c>
      <c r="E29" s="18" t="n">
        <v>522.12942546</v>
      </c>
      <c r="F29" s="20" t="n">
        <v>6.48217343</v>
      </c>
      <c r="G29" s="18" t="n">
        <v>466.00710468</v>
      </c>
      <c r="H29" s="20" t="n">
        <v>14.24525621</v>
      </c>
      <c r="I29" s="18" t="s">
        <v>404</v>
      </c>
      <c r="J29" s="20" t="s">
        <v>404</v>
      </c>
      <c r="K29" s="18" t="s">
        <v>404</v>
      </c>
      <c r="L29" s="20" t="s">
        <v>404</v>
      </c>
      <c r="M29" s="18" t="s">
        <v>404</v>
      </c>
      <c r="N29" s="20" t="s">
        <v>404</v>
      </c>
      <c r="O29" s="18" t="s">
        <v>404</v>
      </c>
      <c r="P29" s="20" t="s">
        <v>404</v>
      </c>
      <c r="Q29" s="18" t="n">
        <v>494.38629338</v>
      </c>
      <c r="R29" s="20" t="n">
        <v>15.9325196</v>
      </c>
    </row>
    <row r="30" spans="1:18">
      <c r="A30" s="15" t="s">
        <v>427</v>
      </c>
      <c r="B30" s="17" t="n">
        <v>4520</v>
      </c>
      <c r="C30" s="18">
        <f>(929.0/B30*100)</f>
        <v/>
      </c>
      <c r="D30" s="19" t="n">
        <v>3591</v>
      </c>
      <c r="E30" s="18" t="n">
        <v>515.92260144</v>
      </c>
      <c r="F30" s="20" t="n">
        <v>3.15675344</v>
      </c>
      <c r="G30" s="18" t="n">
        <v>512.26227182</v>
      </c>
      <c r="H30" s="20" t="n">
        <v>10.92976574</v>
      </c>
      <c r="I30" s="18" t="s">
        <v>404</v>
      </c>
      <c r="J30" s="20" t="s">
        <v>404</v>
      </c>
      <c r="K30" s="18" t="s">
        <v>404</v>
      </c>
      <c r="L30" s="20" t="s">
        <v>404</v>
      </c>
      <c r="M30" s="18" t="s">
        <v>404</v>
      </c>
      <c r="N30" s="20" t="s">
        <v>404</v>
      </c>
      <c r="O30" s="18" t="s">
        <v>404</v>
      </c>
      <c r="P30" s="20" t="s">
        <v>404</v>
      </c>
      <c r="Q30" s="18" t="n">
        <v>487.35816627</v>
      </c>
      <c r="R30" s="20" t="n">
        <v>8.12893055</v>
      </c>
    </row>
    <row r="31" spans="1:18">
      <c r="A31" s="15" t="s">
        <v>428</v>
      </c>
      <c r="B31" s="17" t="n">
        <v>5456</v>
      </c>
      <c r="C31" s="18">
        <f>(502.0/B31*100)</f>
        <v/>
      </c>
      <c r="D31" s="19" t="n">
        <v>4954</v>
      </c>
      <c r="E31" s="18" t="n">
        <v>501.88316606</v>
      </c>
      <c r="F31" s="20" t="n">
        <v>2.73850598</v>
      </c>
      <c r="G31" s="18" t="n">
        <v>493.83813138</v>
      </c>
      <c r="H31" s="20" t="n">
        <v>3.51912474</v>
      </c>
      <c r="I31" s="18" t="s">
        <v>404</v>
      </c>
      <c r="J31" s="20" t="s">
        <v>404</v>
      </c>
      <c r="K31" s="18" t="s">
        <v>404</v>
      </c>
      <c r="L31" s="20" t="s">
        <v>404</v>
      </c>
      <c r="M31" s="18" t="s">
        <v>404</v>
      </c>
      <c r="N31" s="20" t="s">
        <v>404</v>
      </c>
      <c r="O31" s="18" t="s">
        <v>404</v>
      </c>
      <c r="P31" s="20" t="s">
        <v>404</v>
      </c>
      <c r="Q31" s="18" t="n">
        <v>494.88965821</v>
      </c>
      <c r="R31" s="20" t="n">
        <v>15.68097217</v>
      </c>
    </row>
    <row r="32" spans="1:18">
      <c r="A32" s="15" t="s">
        <v>429</v>
      </c>
      <c r="B32" s="17" t="n">
        <v>4478</v>
      </c>
      <c r="C32" s="18">
        <f>(0.0/B32*100)</f>
        <v/>
      </c>
      <c r="D32" s="19" t="n">
        <v>4478</v>
      </c>
      <c r="E32" s="18" t="n">
        <v>500.61287502</v>
      </c>
      <c r="F32" s="20" t="n">
        <v>3.31747106</v>
      </c>
      <c r="G32" s="18" t="n">
        <v>502.57968226</v>
      </c>
      <c r="H32" s="20" t="n">
        <v>4.80058214</v>
      </c>
      <c r="I32" s="18" t="s">
        <v>404</v>
      </c>
      <c r="J32" s="20" t="s">
        <v>404</v>
      </c>
      <c r="K32" s="18" t="s">
        <v>404</v>
      </c>
      <c r="L32" s="20" t="s">
        <v>404</v>
      </c>
      <c r="M32" s="18" t="s">
        <v>404</v>
      </c>
      <c r="N32" s="20" t="s">
        <v>404</v>
      </c>
      <c r="O32" s="18" t="s">
        <v>404</v>
      </c>
      <c r="P32" s="20" t="s">
        <v>404</v>
      </c>
      <c r="Q32" s="18" t="n">
        <v>510.94630876</v>
      </c>
      <c r="R32" s="20" t="n">
        <v>23.80143812</v>
      </c>
    </row>
    <row r="33" spans="1:18">
      <c r="A33" s="15" t="s">
        <v>430</v>
      </c>
      <c r="B33" s="17" t="n">
        <v>7325</v>
      </c>
      <c r="C33" s="18">
        <f>(29.0/B33*100)</f>
        <v/>
      </c>
      <c r="D33" s="19" t="n">
        <v>7296</v>
      </c>
      <c r="E33" s="18" t="n">
        <v>503.58274629</v>
      </c>
      <c r="F33" s="20" t="n">
        <v>2.60649682</v>
      </c>
      <c r="G33" s="18" t="n">
        <v>469.35036297</v>
      </c>
      <c r="H33" s="20" t="n">
        <v>11.43867679</v>
      </c>
      <c r="I33" s="18" t="s">
        <v>404</v>
      </c>
      <c r="J33" s="20" t="s">
        <v>404</v>
      </c>
      <c r="K33" s="18" t="s">
        <v>404</v>
      </c>
      <c r="L33" s="20" t="s">
        <v>404</v>
      </c>
      <c r="M33" s="18" t="s">
        <v>404</v>
      </c>
      <c r="N33" s="20" t="s">
        <v>404</v>
      </c>
      <c r="O33" s="18" t="s">
        <v>404</v>
      </c>
      <c r="P33" s="20" t="s">
        <v>404</v>
      </c>
      <c r="Q33" s="18" t="n">
        <v>548.13223272</v>
      </c>
      <c r="R33" s="20" t="n">
        <v>16.50450321</v>
      </c>
    </row>
    <row r="34" spans="1:18">
      <c r="A34" s="15" t="s">
        <v>431</v>
      </c>
      <c r="B34" s="17" t="n">
        <v>6350</v>
      </c>
      <c r="C34" s="18">
        <f>(0.0/B34*100)</f>
        <v/>
      </c>
      <c r="D34" s="19" t="n">
        <v>6350</v>
      </c>
      <c r="E34" s="18" t="n">
        <v>470.44074299</v>
      </c>
      <c r="F34" s="20" t="n">
        <v>4.09480792</v>
      </c>
      <c r="G34" s="18" t="n">
        <v>443.39692676</v>
      </c>
      <c r="H34" s="20" t="n">
        <v>5.79391441</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(443.0/B35*100)</f>
        <v/>
      </c>
      <c r="D35" s="19" t="n">
        <v>5963</v>
      </c>
      <c r="E35" s="18" t="n">
        <v>517.06125686</v>
      </c>
      <c r="F35" s="20" t="n">
        <v>1.59435933</v>
      </c>
      <c r="G35" s="18" t="n">
        <v>509.57055615</v>
      </c>
      <c r="H35" s="20" t="n">
        <v>2.90020659</v>
      </c>
      <c r="I35" s="18" t="s">
        <v>404</v>
      </c>
      <c r="J35" s="20" t="s">
        <v>404</v>
      </c>
      <c r="K35" s="18" t="s">
        <v>404</v>
      </c>
      <c r="L35" s="20" t="s">
        <v>404</v>
      </c>
      <c r="M35" s="18" t="s">
        <v>404</v>
      </c>
      <c r="N35" s="20" t="s">
        <v>404</v>
      </c>
      <c r="O35" s="18" t="s">
        <v>404</v>
      </c>
      <c r="P35" s="20" t="s">
        <v>404</v>
      </c>
      <c r="Q35" s="18" t="n">
        <v>495.25651419</v>
      </c>
      <c r="R35" s="20" t="n">
        <v>14.53544677</v>
      </c>
    </row>
    <row r="36" spans="1:18">
      <c r="A36" s="15" t="s">
        <v>433</v>
      </c>
      <c r="B36" s="17" t="n">
        <v>6736</v>
      </c>
      <c r="C36" s="18">
        <f>(10.0/B36*100)</f>
        <v/>
      </c>
      <c r="D36" s="19" t="n">
        <v>6726</v>
      </c>
      <c r="E36" s="18" t="n">
        <v>493.09421429</v>
      </c>
      <c r="F36" s="20" t="n">
        <v>2.41562906</v>
      </c>
      <c r="G36" s="18" t="n">
        <v>490.22799131</v>
      </c>
      <c r="H36" s="20" t="n">
        <v>4.61665419</v>
      </c>
      <c r="I36" s="18" t="s">
        <v>404</v>
      </c>
      <c r="J36" s="20" t="s">
        <v>404</v>
      </c>
      <c r="K36" s="18" t="s">
        <v>404</v>
      </c>
      <c r="L36" s="20" t="s">
        <v>404</v>
      </c>
      <c r="M36" s="18" t="s">
        <v>404</v>
      </c>
      <c r="N36" s="20" t="s">
        <v>404</v>
      </c>
      <c r="O36" s="18" t="s">
        <v>404</v>
      </c>
      <c r="P36" s="20" t="s">
        <v>404</v>
      </c>
      <c r="Q36" s="18" t="n">
        <v>544.17373678</v>
      </c>
      <c r="R36" s="20" t="n">
        <v>8.74885583</v>
      </c>
    </row>
    <row r="37" spans="1:18">
      <c r="A37" s="15" t="s">
        <v>434</v>
      </c>
      <c r="B37" s="17" t="n">
        <v>5458</v>
      </c>
      <c r="C37" s="18">
        <f>(0.0/B37*100)</f>
        <v/>
      </c>
      <c r="D37" s="19" t="n">
        <v>5458</v>
      </c>
      <c r="E37" s="18" t="n">
        <v>492.16300957</v>
      </c>
      <c r="F37" s="20" t="n">
        <v>3.86765849</v>
      </c>
      <c r="G37" s="18" t="n">
        <v>496.84267279</v>
      </c>
      <c r="H37" s="20" t="n">
        <v>6.60538606</v>
      </c>
      <c r="I37" s="18" t="s">
        <v>404</v>
      </c>
      <c r="J37" s="20" t="s">
        <v>404</v>
      </c>
      <c r="K37" s="18" t="s">
        <v>404</v>
      </c>
      <c r="L37" s="20" t="s">
        <v>404</v>
      </c>
      <c r="M37" s="18" t="s">
        <v>404</v>
      </c>
      <c r="N37" s="20" t="s">
        <v>404</v>
      </c>
      <c r="O37" s="18" t="s">
        <v>404</v>
      </c>
      <c r="P37" s="20" t="s">
        <v>404</v>
      </c>
      <c r="Q37" s="18" t="n">
        <v>454.84581036</v>
      </c>
      <c r="R37" s="20" t="n">
        <v>8.430112400000001</v>
      </c>
    </row>
    <row r="38" spans="1:18">
      <c r="A38" s="15" t="s">
        <v>435</v>
      </c>
      <c r="B38" s="17" t="n">
        <v>5860</v>
      </c>
      <c r="C38" s="18">
        <f>(268.0/B38*100)</f>
        <v/>
      </c>
      <c r="D38" s="19" t="n">
        <v>5592</v>
      </c>
      <c r="E38" s="18" t="n">
        <v>509.35164385</v>
      </c>
      <c r="F38" s="20" t="n">
        <v>3.76410979</v>
      </c>
      <c r="G38" s="18" t="n">
        <v>483.98627121</v>
      </c>
      <c r="H38" s="20" t="n">
        <v>9.77614599</v>
      </c>
      <c r="I38" s="18" t="s">
        <v>404</v>
      </c>
      <c r="J38" s="20" t="s">
        <v>404</v>
      </c>
      <c r="K38" s="18" t="s">
        <v>404</v>
      </c>
      <c r="L38" s="20" t="s">
        <v>404</v>
      </c>
      <c r="M38" s="18" t="s">
        <v>404</v>
      </c>
      <c r="N38" s="20" t="s">
        <v>404</v>
      </c>
      <c r="O38" s="18" t="s">
        <v>404</v>
      </c>
      <c r="P38" s="20" t="s">
        <v>404</v>
      </c>
      <c r="Q38" s="18" t="n">
        <v>510.35712711</v>
      </c>
      <c r="R38" s="20" t="n">
        <v>55.12722089</v>
      </c>
    </row>
    <row r="39" spans="1:18">
      <c r="A39" s="15" t="s">
        <v>436</v>
      </c>
      <c r="B39" s="17" t="n">
        <v>5895</v>
      </c>
      <c r="C39" s="18">
        <f>(0.0/B39*100)</f>
        <v/>
      </c>
      <c r="D39" s="19" t="n">
        <v>5895</v>
      </c>
      <c r="E39" s="18" t="n">
        <v>466.85594575</v>
      </c>
      <c r="F39" s="20" t="n">
        <v>8.435829439999999</v>
      </c>
      <c r="G39" s="18" t="n">
        <v>409.2315597</v>
      </c>
      <c r="H39" s="20" t="n">
        <v>4.33663687</v>
      </c>
      <c r="I39" s="18" t="s">
        <v>404</v>
      </c>
      <c r="J39" s="20" t="s">
        <v>404</v>
      </c>
      <c r="K39" s="18" t="s">
        <v>404</v>
      </c>
      <c r="L39" s="20" t="s">
        <v>404</v>
      </c>
      <c r="M39" s="18" t="s">
        <v>404</v>
      </c>
      <c r="N39" s="20" t="s">
        <v>404</v>
      </c>
      <c r="O39" s="18" t="s">
        <v>404</v>
      </c>
      <c r="P39" s="20" t="s">
        <v>404</v>
      </c>
      <c r="Q39" s="18" t="n">
        <v>420.30216045</v>
      </c>
      <c r="R39" s="20" t="n">
        <v>26.09847306</v>
      </c>
    </row>
    <row r="40" spans="1:18">
      <c r="A40" s="15" t="s">
        <v>437</v>
      </c>
      <c r="B40" s="17" t="n">
        <v>14157</v>
      </c>
      <c r="C40" s="18">
        <f>(2628.0/B40*100)</f>
        <v/>
      </c>
      <c r="D40" s="19" t="n">
        <v>11529</v>
      </c>
      <c r="E40" s="18" t="n">
        <v>513.6900624</v>
      </c>
      <c r="F40" s="20" t="n">
        <v>3.73302833</v>
      </c>
      <c r="G40" s="18" t="n">
        <v>495.90996126</v>
      </c>
      <c r="H40" s="20" t="n">
        <v>7.22761955</v>
      </c>
      <c r="I40" s="18" t="s">
        <v>404</v>
      </c>
      <c r="J40" s="20" t="s">
        <v>404</v>
      </c>
      <c r="K40" s="18" t="s">
        <v>404</v>
      </c>
      <c r="L40" s="20" t="s">
        <v>404</v>
      </c>
      <c r="M40" s="18" t="s">
        <v>404</v>
      </c>
      <c r="N40" s="20" t="s">
        <v>404</v>
      </c>
      <c r="O40" s="18" t="s">
        <v>404</v>
      </c>
      <c r="P40" s="20" t="s">
        <v>404</v>
      </c>
      <c r="Q40" s="18" t="n">
        <v>503.64965754</v>
      </c>
      <c r="R40" s="20" t="n">
        <v>11.01557875</v>
      </c>
    </row>
    <row r="41" spans="1:18">
      <c r="A41" s="15" t="s">
        <v>438</v>
      </c>
      <c r="B41" s="17" t="n">
        <v>5712</v>
      </c>
      <c r="C41" s="18">
        <f>(70.0/B41*100)</f>
        <v/>
      </c>
      <c r="D41" s="19" t="n">
        <v>5642</v>
      </c>
      <c r="E41" s="18" t="n">
        <v>498.77412027</v>
      </c>
      <c r="F41" s="20" t="n">
        <v>3.11554422</v>
      </c>
      <c r="G41" s="18" t="n">
        <v>481.58448093</v>
      </c>
      <c r="H41" s="20" t="n">
        <v>15.06153047</v>
      </c>
      <c r="I41" s="18" t="s">
        <v>404</v>
      </c>
      <c r="J41" s="20" t="s">
        <v>404</v>
      </c>
      <c r="K41" s="18" t="s">
        <v>404</v>
      </c>
      <c r="L41" s="20" t="s">
        <v>404</v>
      </c>
      <c r="M41" s="18" t="s">
        <v>404</v>
      </c>
      <c r="N41" s="20" t="s">
        <v>404</v>
      </c>
      <c r="O41" s="18" t="s">
        <v>404</v>
      </c>
      <c r="P41" s="20" t="s">
        <v>404</v>
      </c>
      <c r="Q41" s="18" t="n">
        <v>505.95050149</v>
      </c>
      <c r="R41" s="20" t="n">
        <v>31.09272252</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431.33462196</v>
      </c>
      <c r="F44" s="20" t="n">
        <v>4.20872198</v>
      </c>
      <c r="G44" s="18" t="n">
        <v>414.63156309</v>
      </c>
      <c r="H44" s="20" t="n">
        <v>5.75736959</v>
      </c>
      <c r="I44" s="18" t="s">
        <v>404</v>
      </c>
      <c r="J44" s="20" t="s">
        <v>404</v>
      </c>
      <c r="K44" s="18" t="s">
        <v>404</v>
      </c>
      <c r="L44" s="20" t="s">
        <v>404</v>
      </c>
      <c r="M44" s="18" t="s">
        <v>404</v>
      </c>
      <c r="N44" s="20" t="s">
        <v>404</v>
      </c>
      <c r="O44" s="18" t="s">
        <v>404</v>
      </c>
      <c r="P44" s="20" t="s">
        <v>404</v>
      </c>
      <c r="Q44" s="18" t="n">
        <v>416.68832554</v>
      </c>
      <c r="R44" s="20" t="n">
        <v>21.35457832</v>
      </c>
    </row>
    <row r="45" spans="1:18">
      <c r="A45" s="15" t="s">
        <v>442</v>
      </c>
      <c r="B45" s="17" t="n">
        <v>5519</v>
      </c>
      <c r="C45" s="18">
        <f>(0.0/B45*100)</f>
        <v/>
      </c>
      <c r="D45" s="19" t="n">
        <v>5519</v>
      </c>
      <c r="E45" s="18" t="n">
        <v>382.38416297</v>
      </c>
      <c r="F45" s="20" t="n">
        <v>4.2224673</v>
      </c>
      <c r="G45" s="18" t="n">
        <v>374.82534288</v>
      </c>
      <c r="H45" s="20" t="n">
        <v>5.15013833</v>
      </c>
      <c r="I45" s="18" t="s">
        <v>404</v>
      </c>
      <c r="J45" s="20" t="s">
        <v>404</v>
      </c>
      <c r="K45" s="18" t="s">
        <v>404</v>
      </c>
      <c r="L45" s="20" t="s">
        <v>404</v>
      </c>
      <c r="M45" s="18" t="s">
        <v>404</v>
      </c>
      <c r="N45" s="20" t="s">
        <v>404</v>
      </c>
      <c r="O45" s="18" t="n">
        <v>346.98428634</v>
      </c>
      <c r="P45" s="20" t="n">
        <v>13.36453782</v>
      </c>
      <c r="Q45" s="18" t="n">
        <v>353.61805561</v>
      </c>
      <c r="R45" s="20" t="n">
        <v>5.52610604</v>
      </c>
    </row>
    <row r="46" spans="1:18">
      <c r="A46" s="15" t="s">
        <v>443</v>
      </c>
      <c r="B46" s="17" t="n">
        <v>23141</v>
      </c>
      <c r="C46" s="18">
        <f>(4196.0/B46*100)</f>
        <v/>
      </c>
      <c r="D46" s="19" t="n">
        <v>18945</v>
      </c>
      <c r="E46" s="18" t="n">
        <v>427.68169146</v>
      </c>
      <c r="F46" s="20" t="n">
        <v>5.00481471</v>
      </c>
      <c r="G46" s="18" t="n">
        <v>391.76910597</v>
      </c>
      <c r="H46" s="20" t="n">
        <v>3.88224916</v>
      </c>
      <c r="I46" s="18" t="s">
        <v>404</v>
      </c>
      <c r="J46" s="20" t="s">
        <v>404</v>
      </c>
      <c r="K46" s="18" t="s">
        <v>404</v>
      </c>
      <c r="L46" s="20" t="s">
        <v>404</v>
      </c>
      <c r="M46" s="18" t="s">
        <v>404</v>
      </c>
      <c r="N46" s="20" t="s">
        <v>404</v>
      </c>
      <c r="O46" s="18" t="s">
        <v>404</v>
      </c>
      <c r="P46" s="20" t="s">
        <v>404</v>
      </c>
      <c r="Q46" s="18" t="n">
        <v>373.48634416</v>
      </c>
      <c r="R46" s="20" t="n">
        <v>6.56674288</v>
      </c>
    </row>
    <row r="47" spans="1:18">
      <c r="A47" s="15" t="s">
        <v>444</v>
      </c>
      <c r="B47" s="17" t="n">
        <v>5928</v>
      </c>
      <c r="C47" s="18">
        <f>(0.0/B47*100)</f>
        <v/>
      </c>
      <c r="D47" s="19" t="n">
        <v>5928</v>
      </c>
      <c r="E47" s="18" t="n">
        <v>460.95855321</v>
      </c>
      <c r="F47" s="20" t="n">
        <v>6.73044737</v>
      </c>
      <c r="G47" s="18" t="n">
        <v>419.04973504</v>
      </c>
      <c r="H47" s="20" t="n">
        <v>7.84205016</v>
      </c>
      <c r="I47" s="18" t="s">
        <v>404</v>
      </c>
      <c r="J47" s="20" t="s">
        <v>404</v>
      </c>
      <c r="K47" s="18" t="s">
        <v>404</v>
      </c>
      <c r="L47" s="20" t="s">
        <v>404</v>
      </c>
      <c r="M47" s="18" t="s">
        <v>404</v>
      </c>
      <c r="N47" s="20" t="s">
        <v>404</v>
      </c>
      <c r="O47" s="18" t="s">
        <v>404</v>
      </c>
      <c r="P47" s="20" t="s">
        <v>404</v>
      </c>
      <c r="Q47" s="18" t="n">
        <v>469.46190365</v>
      </c>
      <c r="R47" s="20" t="n">
        <v>29.86024814</v>
      </c>
    </row>
    <row r="48" spans="1:18">
      <c r="A48" s="15" t="s">
        <v>445</v>
      </c>
      <c r="B48" s="17" t="n">
        <v>9841</v>
      </c>
      <c r="C48" s="18">
        <f>(0.0/B48*100)</f>
        <v/>
      </c>
      <c r="D48" s="19" t="n">
        <v>9841</v>
      </c>
      <c r="E48" s="18" t="n">
        <v>527.80122662</v>
      </c>
      <c r="F48" s="20" t="n">
        <v>5.80296844</v>
      </c>
      <c r="G48" s="18" t="n">
        <v>482.81709</v>
      </c>
      <c r="H48" s="20" t="n">
        <v>12.06699812</v>
      </c>
      <c r="I48" s="18" t="s">
        <v>404</v>
      </c>
      <c r="J48" s="20" t="s">
        <v>404</v>
      </c>
      <c r="K48" s="18" t="s">
        <v>404</v>
      </c>
      <c r="L48" s="20" t="s">
        <v>404</v>
      </c>
      <c r="M48" s="18" t="s">
        <v>404</v>
      </c>
      <c r="N48" s="20" t="s">
        <v>404</v>
      </c>
      <c r="O48" s="18" t="s">
        <v>404</v>
      </c>
      <c r="P48" s="20" t="s">
        <v>404</v>
      </c>
      <c r="Q48" s="18" t="n">
        <v>486.402489</v>
      </c>
      <c r="R48" s="20" t="n">
        <v>30.93506693</v>
      </c>
    </row>
    <row r="49" spans="1:18">
      <c r="A49" s="15" t="s">
        <v>446</v>
      </c>
      <c r="B49" s="17" t="n">
        <v>6349</v>
      </c>
      <c r="C49" s="18">
        <f>(52.0/B49*100)</f>
        <v/>
      </c>
      <c r="D49" s="19" t="n">
        <v>6297</v>
      </c>
      <c r="E49" s="18" t="n">
        <v>446.24933327</v>
      </c>
      <c r="F49" s="20" t="n">
        <v>4.34340072</v>
      </c>
      <c r="G49" s="18" t="n">
        <v>416.50218504</v>
      </c>
      <c r="H49" s="20" t="n">
        <v>4.1181817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(1031.0/B50*100)</f>
        <v/>
      </c>
      <c r="D50" s="19" t="n">
        <v>10764</v>
      </c>
      <c r="E50" s="18" t="n">
        <v>431.36925453</v>
      </c>
      <c r="F50" s="20" t="n">
        <v>4.13257015</v>
      </c>
      <c r="G50" s="18" t="n">
        <v>403.68448297</v>
      </c>
      <c r="H50" s="20" t="n">
        <v>4.03618768</v>
      </c>
      <c r="I50" s="18" t="s">
        <v>404</v>
      </c>
      <c r="J50" s="20" t="s">
        <v>404</v>
      </c>
      <c r="K50" s="18" t="s">
        <v>404</v>
      </c>
      <c r="L50" s="20" t="s">
        <v>404</v>
      </c>
      <c r="M50" s="18" t="s">
        <v>404</v>
      </c>
      <c r="N50" s="20" t="s">
        <v>404</v>
      </c>
      <c r="O50" s="18" t="s">
        <v>404</v>
      </c>
      <c r="P50" s="20" t="s">
        <v>404</v>
      </c>
      <c r="Q50" s="18" t="n">
        <v>415.12816235</v>
      </c>
      <c r="R50" s="20" t="n">
        <v>12.99984036</v>
      </c>
    </row>
    <row r="51" spans="1:18">
      <c r="A51" s="15" t="s">
        <v>448</v>
      </c>
      <c r="B51" s="17" t="n">
        <v>6866</v>
      </c>
      <c r="C51" s="18">
        <f>(0.0/B51*100)</f>
        <v/>
      </c>
      <c r="D51" s="19" t="n">
        <v>6866</v>
      </c>
      <c r="E51" s="18" t="n">
        <v>420.02293603</v>
      </c>
      <c r="F51" s="20" t="n">
        <v>4.75003778</v>
      </c>
      <c r="G51" s="18" t="n">
        <v>420.00833331</v>
      </c>
      <c r="H51" s="20" t="n">
        <v>3.19230044</v>
      </c>
      <c r="I51" s="18" t="s">
        <v>404</v>
      </c>
      <c r="J51" s="20" t="s">
        <v>404</v>
      </c>
      <c r="K51" s="18" t="s">
        <v>404</v>
      </c>
      <c r="L51" s="20" t="s">
        <v>404</v>
      </c>
      <c r="M51" s="18" t="s">
        <v>404</v>
      </c>
      <c r="N51" s="20" t="s">
        <v>404</v>
      </c>
      <c r="O51" s="18" t="s">
        <v>404</v>
      </c>
      <c r="P51" s="20" t="s">
        <v>404</v>
      </c>
      <c r="Q51" s="18" t="n">
        <v>408.92239604</v>
      </c>
      <c r="R51" s="20" t="n">
        <v>6.42022552</v>
      </c>
    </row>
    <row r="52" spans="1:18">
      <c r="A52" s="15" t="s">
        <v>449</v>
      </c>
      <c r="B52" s="17" t="n">
        <v>5809</v>
      </c>
      <c r="C52" s="18">
        <f>(0.0/B52*100)</f>
        <v/>
      </c>
      <c r="D52" s="19" t="n">
        <v>5809</v>
      </c>
      <c r="E52" s="18" t="n">
        <v>488.89892507</v>
      </c>
      <c r="F52" s="20" t="n">
        <v>4.78082839</v>
      </c>
      <c r="G52" s="18" t="n">
        <v>461.24511408</v>
      </c>
      <c r="H52" s="20" t="n">
        <v>4.74846856</v>
      </c>
      <c r="I52" s="18" t="s">
        <v>404</v>
      </c>
      <c r="J52" s="20" t="s">
        <v>404</v>
      </c>
      <c r="K52" s="18" t="s">
        <v>404</v>
      </c>
      <c r="L52" s="20" t="s">
        <v>404</v>
      </c>
      <c r="M52" s="18" t="s">
        <v>404</v>
      </c>
      <c r="N52" s="20" t="s">
        <v>404</v>
      </c>
      <c r="O52" s="18" t="s">
        <v>404</v>
      </c>
      <c r="P52" s="20" t="s">
        <v>404</v>
      </c>
      <c r="Q52" s="18" t="n">
        <v>426.94213339</v>
      </c>
      <c r="R52" s="20" t="n">
        <v>14.53292285</v>
      </c>
    </row>
    <row r="53" spans="1:18">
      <c r="A53" s="15" t="s">
        <v>450</v>
      </c>
      <c r="B53" s="17" t="n">
        <v>5571</v>
      </c>
      <c r="C53" s="18">
        <f>(0.0/B53*100)</f>
        <v/>
      </c>
      <c r="D53" s="19" t="n">
        <v>5571</v>
      </c>
      <c r="E53" s="18" t="n">
        <v>434.14077735</v>
      </c>
      <c r="F53" s="20" t="n">
        <v>1.46163846</v>
      </c>
      <c r="G53" s="18" t="n">
        <v>418.02105522</v>
      </c>
      <c r="H53" s="20" t="n">
        <v>4.29232034</v>
      </c>
      <c r="I53" s="18" t="s">
        <v>404</v>
      </c>
      <c r="J53" s="20" t="s">
        <v>404</v>
      </c>
      <c r="K53" s="18" t="s">
        <v>404</v>
      </c>
      <c r="L53" s="20" t="s">
        <v>404</v>
      </c>
      <c r="M53" s="18" t="s">
        <v>404</v>
      </c>
      <c r="N53" s="20" t="s">
        <v>404</v>
      </c>
      <c r="O53" s="18" t="s">
        <v>404</v>
      </c>
      <c r="P53" s="20" t="s">
        <v>404</v>
      </c>
      <c r="Q53" s="18" t="n">
        <v>345.58226837</v>
      </c>
      <c r="R53" s="20" t="n">
        <v>22.51923568</v>
      </c>
    </row>
    <row r="54" spans="1:18">
      <c r="A54" s="15" t="s">
        <v>451</v>
      </c>
      <c r="B54" s="17" t="n">
        <v>4740</v>
      </c>
      <c r="C54" s="18">
        <f>(199.0/B54*100)</f>
        <v/>
      </c>
      <c r="D54" s="19" t="n">
        <v>4541</v>
      </c>
      <c r="E54" s="18" t="n">
        <v>358.25131251</v>
      </c>
      <c r="F54" s="20" t="n">
        <v>5.50663551</v>
      </c>
      <c r="G54" s="18" t="n">
        <v>316.55896384</v>
      </c>
      <c r="H54" s="20" t="n">
        <v>3.99144336</v>
      </c>
      <c r="I54" s="18" t="s">
        <v>404</v>
      </c>
      <c r="J54" s="20" t="s">
        <v>404</v>
      </c>
      <c r="K54" s="18" t="s">
        <v>404</v>
      </c>
      <c r="L54" s="20" t="s">
        <v>404</v>
      </c>
      <c r="M54" s="18" t="s">
        <v>404</v>
      </c>
      <c r="N54" s="20" t="s">
        <v>404</v>
      </c>
      <c r="O54" s="18" t="s">
        <v>404</v>
      </c>
      <c r="P54" s="20" t="s">
        <v>404</v>
      </c>
      <c r="Q54" s="18" t="n">
        <v>299.46144457</v>
      </c>
      <c r="R54" s="20" t="n">
        <v>7.45680757</v>
      </c>
    </row>
    <row r="55" spans="1:18">
      <c r="A55" s="15" t="s">
        <v>452</v>
      </c>
      <c r="B55" s="17" t="n">
        <v>5316</v>
      </c>
      <c r="C55" s="18">
        <f>(43.0/B55*100)</f>
        <v/>
      </c>
      <c r="D55" s="19" t="n">
        <v>5273</v>
      </c>
      <c r="E55" s="18" t="n">
        <v>415.64405276</v>
      </c>
      <c r="F55" s="20" t="n">
        <v>3.38460065</v>
      </c>
      <c r="G55" s="18" t="n">
        <v>405.03167109</v>
      </c>
      <c r="H55" s="20" t="n">
        <v>4.68946865</v>
      </c>
      <c r="I55" s="18" t="s">
        <v>404</v>
      </c>
      <c r="J55" s="20" t="s">
        <v>404</v>
      </c>
      <c r="K55" s="18" t="s">
        <v>404</v>
      </c>
      <c r="L55" s="20" t="s">
        <v>404</v>
      </c>
      <c r="M55" s="18" t="s">
        <v>404</v>
      </c>
      <c r="N55" s="20" t="s">
        <v>404</v>
      </c>
      <c r="O55" s="18" t="s">
        <v>404</v>
      </c>
      <c r="P55" s="20" t="s">
        <v>404</v>
      </c>
      <c r="Q55" s="18" t="n">
        <v>324.87466949</v>
      </c>
      <c r="R55" s="20" t="n">
        <v>12.35759645</v>
      </c>
    </row>
    <row r="56" spans="1:18">
      <c r="A56" s="15" t="s">
        <v>453</v>
      </c>
      <c r="B56" s="17" t="n">
        <v>5359</v>
      </c>
      <c r="C56" s="18">
        <f>(0.0/B56*100)</f>
        <v/>
      </c>
      <c r="D56" s="19" t="n">
        <v>5359</v>
      </c>
      <c r="E56" s="18" t="n">
        <v>523.33537295</v>
      </c>
      <c r="F56" s="20" t="n">
        <v>3.10267255</v>
      </c>
      <c r="G56" s="18" t="n">
        <v>526.63288728</v>
      </c>
      <c r="H56" s="20" t="n">
        <v>14.25002397</v>
      </c>
      <c r="I56" s="18" t="s">
        <v>404</v>
      </c>
      <c r="J56" s="20" t="s">
        <v>404</v>
      </c>
      <c r="K56" s="18" t="s">
        <v>404</v>
      </c>
      <c r="L56" s="20" t="s">
        <v>404</v>
      </c>
      <c r="M56" s="18" t="s">
        <v>404</v>
      </c>
      <c r="N56" s="20" t="s">
        <v>404</v>
      </c>
      <c r="O56" s="18" t="s">
        <v>404</v>
      </c>
      <c r="P56" s="20" t="s">
        <v>404</v>
      </c>
      <c r="Q56" s="18" t="n">
        <v>517.5461567900001</v>
      </c>
      <c r="R56" s="20" t="n">
        <v>10.76041948</v>
      </c>
    </row>
    <row r="57" spans="1:18">
      <c r="A57" s="15" t="s">
        <v>454</v>
      </c>
      <c r="B57" s="17" t="n">
        <v>6513</v>
      </c>
      <c r="C57" s="18">
        <f>(0.0/B57*100)</f>
        <v/>
      </c>
      <c r="D57" s="19" t="n">
        <v>6513</v>
      </c>
      <c r="E57" s="18" t="n">
        <v>429.44818711</v>
      </c>
      <c r="F57" s="20" t="n">
        <v>4.76021734</v>
      </c>
      <c r="G57" s="18" t="n">
        <v>387.54528309</v>
      </c>
      <c r="H57" s="20" t="n">
        <v>3.55511592</v>
      </c>
      <c r="I57" s="18" t="s">
        <v>404</v>
      </c>
      <c r="J57" s="20" t="s">
        <v>404</v>
      </c>
      <c r="K57" s="18" t="s">
        <v>404</v>
      </c>
      <c r="L57" s="20" t="s">
        <v>404</v>
      </c>
      <c r="M57" s="18" t="s">
        <v>404</v>
      </c>
      <c r="N57" s="20" t="s">
        <v>404</v>
      </c>
      <c r="O57" s="18" t="s">
        <v>404</v>
      </c>
      <c r="P57" s="20" t="s">
        <v>404</v>
      </c>
      <c r="Q57" s="18" t="n">
        <v>396.40659529</v>
      </c>
      <c r="R57" s="20" t="n">
        <v>7.79441584</v>
      </c>
    </row>
    <row r="58" spans="1:18">
      <c r="A58" s="15" t="s">
        <v>455</v>
      </c>
      <c r="B58" s="17" t="n">
        <v>7267</v>
      </c>
      <c r="C58" s="18">
        <f>(0.0/B58*100)</f>
        <v/>
      </c>
      <c r="D58" s="19" t="n">
        <v>7267</v>
      </c>
      <c r="E58" s="18" t="n">
        <v>413.2321035</v>
      </c>
      <c r="F58" s="20" t="n">
        <v>3.22193621</v>
      </c>
      <c r="G58" s="18" t="n">
        <v>389.40927339</v>
      </c>
      <c r="H58" s="20" t="n">
        <v>8.81933731</v>
      </c>
      <c r="I58" s="18" t="s">
        <v>404</v>
      </c>
      <c r="J58" s="20" t="s">
        <v>404</v>
      </c>
      <c r="K58" s="18" t="s">
        <v>404</v>
      </c>
      <c r="L58" s="20" t="s">
        <v>404</v>
      </c>
      <c r="M58" s="18" t="s">
        <v>404</v>
      </c>
      <c r="N58" s="20" t="s">
        <v>404</v>
      </c>
      <c r="O58" s="18" t="s">
        <v>404</v>
      </c>
      <c r="P58" s="20" t="s">
        <v>404</v>
      </c>
      <c r="Q58" s="18" t="n">
        <v>401.92241428</v>
      </c>
      <c r="R58" s="20" t="n">
        <v>12.69039557</v>
      </c>
    </row>
    <row r="59" spans="1:18">
      <c r="A59" s="15" t="s">
        <v>456</v>
      </c>
      <c r="B59" s="17" t="n">
        <v>4826</v>
      </c>
      <c r="C59" s="18">
        <f>(0.0/B59*100)</f>
        <v/>
      </c>
      <c r="D59" s="19" t="n">
        <v>4826</v>
      </c>
      <c r="E59" s="18" t="n">
        <v>383.6380059</v>
      </c>
      <c r="F59" s="20" t="n">
        <v>1.79480712</v>
      </c>
      <c r="G59" s="18" t="n">
        <v>352.01192988</v>
      </c>
      <c r="H59" s="20" t="n">
        <v>3.97046405</v>
      </c>
      <c r="I59" s="18" t="s">
        <v>404</v>
      </c>
      <c r="J59" s="20" t="s">
        <v>404</v>
      </c>
      <c r="K59" s="18" t="s">
        <v>404</v>
      </c>
      <c r="L59" s="20" t="s">
        <v>404</v>
      </c>
      <c r="M59" s="18" t="s">
        <v>404</v>
      </c>
      <c r="N59" s="20" t="s">
        <v>404</v>
      </c>
      <c r="O59" s="18" t="s">
        <v>404</v>
      </c>
      <c r="P59" s="20" t="s">
        <v>404</v>
      </c>
      <c r="Q59" s="18" t="n">
        <v>332.05508482</v>
      </c>
      <c r="R59" s="20" t="n">
        <v>9.05827846</v>
      </c>
    </row>
    <row r="60" spans="1:18">
      <c r="A60" s="15" t="s">
        <v>457</v>
      </c>
      <c r="B60" s="17" t="n">
        <v>4546</v>
      </c>
      <c r="C60" s="18">
        <f>(0.0/B60*100)</f>
        <v/>
      </c>
      <c r="D60" s="19" t="n">
        <v>4546</v>
      </c>
      <c r="E60" s="18" t="n">
        <v>394.12272398</v>
      </c>
      <c r="F60" s="20" t="n">
        <v>4.05002316</v>
      </c>
      <c r="G60" s="18" t="n">
        <v>361.37672294</v>
      </c>
      <c r="H60" s="20" t="n">
        <v>10.24994018</v>
      </c>
      <c r="I60" s="18" t="s">
        <v>404</v>
      </c>
      <c r="J60" s="20" t="s">
        <v>404</v>
      </c>
      <c r="K60" s="18" t="s">
        <v>404</v>
      </c>
      <c r="L60" s="20" t="s">
        <v>404</v>
      </c>
      <c r="M60" s="18" t="s">
        <v>404</v>
      </c>
      <c r="N60" s="20" t="s">
        <v>404</v>
      </c>
      <c r="O60" s="18" t="s">
        <v>404</v>
      </c>
      <c r="P60" s="20" t="s">
        <v>404</v>
      </c>
      <c r="Q60" s="18" t="n">
        <v>352.0753818</v>
      </c>
      <c r="R60" s="20" t="n">
        <v>18.73975955</v>
      </c>
    </row>
    <row r="61" spans="1:18">
      <c r="A61" s="15" t="s">
        <v>458</v>
      </c>
      <c r="B61" s="17" t="n">
        <v>6525</v>
      </c>
      <c r="C61" s="18">
        <f>(0.0/B61*100)</f>
        <v/>
      </c>
      <c r="D61" s="19" t="n">
        <v>6525</v>
      </c>
      <c r="E61" s="18" t="n">
        <v>479.29096658</v>
      </c>
      <c r="F61" s="20" t="n">
        <v>3.16906613</v>
      </c>
      <c r="G61" s="18" t="n">
        <v>456.09244737</v>
      </c>
      <c r="H61" s="20" t="n">
        <v>7.50961678</v>
      </c>
      <c r="I61" s="18" t="s">
        <v>404</v>
      </c>
      <c r="J61" s="20" t="s">
        <v>404</v>
      </c>
      <c r="K61" s="18" t="s">
        <v>404</v>
      </c>
      <c r="L61" s="20" t="s">
        <v>404</v>
      </c>
      <c r="M61" s="18" t="s">
        <v>404</v>
      </c>
      <c r="N61" s="20" t="s">
        <v>404</v>
      </c>
      <c r="O61" s="18" t="s">
        <v>404</v>
      </c>
      <c r="P61" s="20" t="s">
        <v>404</v>
      </c>
      <c r="Q61" s="18" t="n">
        <v>495.52190918</v>
      </c>
      <c r="R61" s="20" t="n">
        <v>8.55688322</v>
      </c>
    </row>
    <row r="62" spans="1:18">
      <c r="A62" s="15" t="s">
        <v>459</v>
      </c>
      <c r="B62" s="17" t="n">
        <v>4476</v>
      </c>
      <c r="C62" s="18">
        <f>(0.0/B62*100)</f>
        <v/>
      </c>
      <c r="D62" s="19" t="n">
        <v>4476</v>
      </c>
      <c r="E62" s="18" t="n">
        <v>530.28982023</v>
      </c>
      <c r="F62" s="20" t="n">
        <v>1.1630764</v>
      </c>
      <c r="G62" s="18" t="n">
        <v>518.4164252100001</v>
      </c>
      <c r="H62" s="20" t="n">
        <v>2.60453315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396.07779605</v>
      </c>
      <c r="F63" s="20" t="n">
        <v>2.24631085</v>
      </c>
      <c r="G63" s="18" t="n">
        <v>372.93633461</v>
      </c>
      <c r="H63" s="20" t="n">
        <v>1.75939944</v>
      </c>
      <c r="I63" s="18" t="s">
        <v>404</v>
      </c>
      <c r="J63" s="20" t="s">
        <v>404</v>
      </c>
      <c r="K63" s="18" t="s">
        <v>404</v>
      </c>
      <c r="L63" s="20" t="s">
        <v>404</v>
      </c>
      <c r="M63" s="18" t="s">
        <v>404</v>
      </c>
      <c r="N63" s="20" t="s">
        <v>404</v>
      </c>
      <c r="O63" s="18" t="s">
        <v>404</v>
      </c>
      <c r="P63" s="20" t="s">
        <v>404</v>
      </c>
      <c r="Q63" s="18" t="n">
        <v>406.83774612</v>
      </c>
      <c r="R63" s="20" t="n">
        <v>4.65930243</v>
      </c>
    </row>
    <row r="64" spans="1:18">
      <c r="A64" s="15" t="s">
        <v>461</v>
      </c>
      <c r="B64" s="17" t="n">
        <v>3634</v>
      </c>
      <c r="C64" s="18">
        <f>(27.0/B64*100)</f>
        <v/>
      </c>
      <c r="D64" s="19" t="n">
        <v>3607</v>
      </c>
      <c r="E64" s="18" t="n">
        <v>465.86720417</v>
      </c>
      <c r="F64" s="20" t="n">
        <v>1.66748688</v>
      </c>
      <c r="G64" s="18" t="n">
        <v>334.48735487</v>
      </c>
      <c r="H64" s="20" t="n">
        <v>13.90938862</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438.36928119</v>
      </c>
      <c r="F65" s="20" t="n">
        <v>3.30103983</v>
      </c>
      <c r="G65" s="18" t="n">
        <v>418.50131407</v>
      </c>
      <c r="H65" s="20" t="n">
        <v>3.67468323</v>
      </c>
      <c r="I65" s="18" t="s">
        <v>404</v>
      </c>
      <c r="J65" s="20" t="s">
        <v>404</v>
      </c>
      <c r="K65" s="18" t="s">
        <v>404</v>
      </c>
      <c r="L65" s="20" t="s">
        <v>404</v>
      </c>
      <c r="M65" s="18" t="s">
        <v>404</v>
      </c>
      <c r="N65" s="20" t="s">
        <v>404</v>
      </c>
      <c r="O65" s="18" t="s">
        <v>404</v>
      </c>
      <c r="P65" s="20" t="s">
        <v>404</v>
      </c>
      <c r="Q65" s="18" t="n">
        <v>423.82803694</v>
      </c>
      <c r="R65" s="20" t="n">
        <v>11.84686855</v>
      </c>
    </row>
    <row r="66" spans="1:18">
      <c r="A66" s="15" t="s">
        <v>463</v>
      </c>
      <c r="B66" s="17" t="n">
        <v>5665</v>
      </c>
      <c r="C66" s="18">
        <f>(0.0/B66*100)</f>
        <v/>
      </c>
      <c r="D66" s="19" t="n">
        <v>5665</v>
      </c>
      <c r="E66" s="18" t="n">
        <v>404.18112381</v>
      </c>
      <c r="F66" s="20" t="n">
        <v>1.19531099</v>
      </c>
      <c r="G66" s="18" t="n">
        <v>423.43908372</v>
      </c>
      <c r="H66" s="20" t="n">
        <v>1.98462981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416.6040996</v>
      </c>
      <c r="F67" s="20" t="n">
        <v>4.95480066</v>
      </c>
      <c r="G67" s="18" t="n">
        <v>384.93770739</v>
      </c>
      <c r="H67" s="20" t="n">
        <v>3.13948221</v>
      </c>
      <c r="I67" s="18" t="s">
        <v>404</v>
      </c>
      <c r="J67" s="20" t="s">
        <v>404</v>
      </c>
      <c r="K67" s="18" t="s">
        <v>404</v>
      </c>
      <c r="L67" s="20" t="s">
        <v>404</v>
      </c>
      <c r="M67" s="18" t="s">
        <v>404</v>
      </c>
      <c r="N67" s="20" t="s">
        <v>404</v>
      </c>
      <c r="O67" s="18" t="s">
        <v>404</v>
      </c>
      <c r="P67" s="20" t="s">
        <v>404</v>
      </c>
      <c r="Q67" s="18" t="n">
        <v>407.08219952</v>
      </c>
      <c r="R67" s="20" t="n">
        <v>18.63387435</v>
      </c>
    </row>
    <row r="68" spans="1:18">
      <c r="A68" s="15" t="s">
        <v>465</v>
      </c>
      <c r="B68" s="17" t="n">
        <v>12083</v>
      </c>
      <c r="C68" s="18">
        <f>(0.0/B68*100)</f>
        <v/>
      </c>
      <c r="D68" s="19" t="n">
        <v>12083</v>
      </c>
      <c r="E68" s="18" t="n">
        <v>416.82842291</v>
      </c>
      <c r="F68" s="20" t="n">
        <v>0.99498716</v>
      </c>
      <c r="G68" s="18" t="n">
        <v>425.45915996</v>
      </c>
      <c r="H68" s="20" t="n">
        <v>3.16165757</v>
      </c>
      <c r="I68" s="18" t="s">
        <v>404</v>
      </c>
      <c r="J68" s="20" t="s">
        <v>404</v>
      </c>
      <c r="K68" s="18" t="s">
        <v>404</v>
      </c>
      <c r="L68" s="20" t="s">
        <v>404</v>
      </c>
      <c r="M68" s="18" t="s">
        <v>404</v>
      </c>
      <c r="N68" s="20" t="s">
        <v>404</v>
      </c>
      <c r="O68" s="18" t="s">
        <v>404</v>
      </c>
      <c r="P68" s="20" t="s">
        <v>404</v>
      </c>
      <c r="Q68" s="18" t="n">
        <v>439.84475592</v>
      </c>
      <c r="R68" s="20" t="n">
        <v>12.49637931</v>
      </c>
    </row>
    <row r="69" spans="1:18">
      <c r="A69" s="15" t="s">
        <v>466</v>
      </c>
      <c r="B69" s="17" t="n">
        <v>4876</v>
      </c>
      <c r="C69" s="18">
        <f>(0.0/B69*100)</f>
        <v/>
      </c>
      <c r="D69" s="19" t="n">
        <v>4876</v>
      </c>
      <c r="E69" s="18" t="n">
        <v>433.90032339</v>
      </c>
      <c r="F69" s="20" t="n">
        <v>3.34609854</v>
      </c>
      <c r="G69" s="18" t="n">
        <v>435.9888352</v>
      </c>
      <c r="H69" s="20" t="n">
        <v>10.62361145</v>
      </c>
      <c r="I69" s="18" t="s">
        <v>404</v>
      </c>
      <c r="J69" s="20" t="s">
        <v>404</v>
      </c>
      <c r="K69" s="18" t="s">
        <v>404</v>
      </c>
      <c r="L69" s="20" t="s">
        <v>404</v>
      </c>
      <c r="M69" s="18" t="s">
        <v>404</v>
      </c>
      <c r="N69" s="20" t="s">
        <v>404</v>
      </c>
      <c r="O69" s="18" t="s">
        <v>404</v>
      </c>
      <c r="P69" s="20" t="s">
        <v>404</v>
      </c>
      <c r="Q69" s="18" t="n">
        <v>561.11709412</v>
      </c>
      <c r="R69" s="20" t="n">
        <v>9.24579293</v>
      </c>
    </row>
    <row r="70" spans="1:18">
      <c r="A70" s="15" t="s">
        <v>467</v>
      </c>
      <c r="B70" s="17" t="n">
        <v>6036</v>
      </c>
      <c r="C70" s="18">
        <f>(0.0/B70*100)</f>
        <v/>
      </c>
      <c r="D70" s="19" t="n">
        <v>6036</v>
      </c>
      <c r="E70" s="18" t="n">
        <v>491.32909126</v>
      </c>
      <c r="F70" s="20" t="n">
        <v>3.40241206</v>
      </c>
      <c r="G70" s="18" t="n">
        <v>466.80000979</v>
      </c>
      <c r="H70" s="20" t="n">
        <v>5.66723191</v>
      </c>
      <c r="I70" s="18" t="s">
        <v>404</v>
      </c>
      <c r="J70" s="20" t="s">
        <v>404</v>
      </c>
      <c r="K70" s="18" t="s">
        <v>404</v>
      </c>
      <c r="L70" s="20" t="s">
        <v>404</v>
      </c>
      <c r="M70" s="18" t="s">
        <v>404</v>
      </c>
      <c r="N70" s="20" t="s">
        <v>404</v>
      </c>
      <c r="O70" s="18" t="s">
        <v>404</v>
      </c>
      <c r="P70" s="20" t="s">
        <v>404</v>
      </c>
      <c r="Q70" s="18" t="n">
        <v>465.78045714</v>
      </c>
      <c r="R70" s="20" t="n">
        <v>14.98967057</v>
      </c>
    </row>
    <row r="71" spans="1:18">
      <c r="A71" s="15" t="s">
        <v>468</v>
      </c>
      <c r="B71" s="17" t="n">
        <v>6115</v>
      </c>
      <c r="C71" s="18">
        <f>(0.0/B71*100)</f>
        <v/>
      </c>
      <c r="D71" s="19" t="n">
        <v>6115</v>
      </c>
      <c r="E71" s="18" t="n">
        <v>554.63115444</v>
      </c>
      <c r="F71" s="20" t="n">
        <v>1.29446882</v>
      </c>
      <c r="G71" s="18" t="n">
        <v>561.4300607500001</v>
      </c>
      <c r="H71" s="20" t="n">
        <v>5.53864938</v>
      </c>
      <c r="I71" s="18" t="s">
        <v>404</v>
      </c>
      <c r="J71" s="20" t="s">
        <v>404</v>
      </c>
      <c r="K71" s="18" t="s">
        <v>404</v>
      </c>
      <c r="L71" s="20" t="s">
        <v>404</v>
      </c>
      <c r="M71" s="18" t="s">
        <v>404</v>
      </c>
      <c r="N71" s="20" t="s">
        <v>404</v>
      </c>
      <c r="O71" s="18" t="s">
        <v>404</v>
      </c>
      <c r="P71" s="20" t="s">
        <v>404</v>
      </c>
      <c r="Q71" s="18" t="n">
        <v>595.25204418</v>
      </c>
      <c r="R71" s="20" t="n">
        <v>10.48899872</v>
      </c>
    </row>
    <row r="72" spans="1:18">
      <c r="A72" s="15" t="s">
        <v>469</v>
      </c>
      <c r="B72" s="17" t="n">
        <v>7708</v>
      </c>
      <c r="C72" s="18">
        <f>(0.0/B72*100)</f>
        <v/>
      </c>
      <c r="D72" s="19" t="n">
        <v>7708</v>
      </c>
      <c r="E72" s="18" t="n">
        <v>550.67914503</v>
      </c>
      <c r="F72" s="20" t="n">
        <v>2.94668283</v>
      </c>
      <c r="G72" s="18" t="n">
        <v>496.19236797</v>
      </c>
      <c r="H72" s="20" t="n">
        <v>7.8013919</v>
      </c>
      <c r="I72" s="18" t="s">
        <v>404</v>
      </c>
      <c r="J72" s="20" t="s">
        <v>404</v>
      </c>
      <c r="K72" s="18" t="s">
        <v>404</v>
      </c>
      <c r="L72" s="20" t="s">
        <v>404</v>
      </c>
      <c r="M72" s="18" t="s">
        <v>404</v>
      </c>
      <c r="N72" s="20" t="s">
        <v>404</v>
      </c>
      <c r="O72" s="18" t="s">
        <v>404</v>
      </c>
      <c r="P72" s="20" t="s">
        <v>404</v>
      </c>
      <c r="Q72" s="18" t="n">
        <v>511.13065633</v>
      </c>
      <c r="R72" s="20" t="n">
        <v>12.97337997</v>
      </c>
    </row>
    <row r="73" spans="1:18">
      <c r="A73" s="15" t="s">
        <v>470</v>
      </c>
      <c r="B73" s="17" t="n">
        <v>8249</v>
      </c>
      <c r="C73" s="18">
        <f>(0.0/B73*100)</f>
        <v/>
      </c>
      <c r="D73" s="19" t="n">
        <v>8249</v>
      </c>
      <c r="E73" s="18" t="n">
        <v>433.01757979</v>
      </c>
      <c r="F73" s="20" t="n">
        <v>3.7510636</v>
      </c>
      <c r="G73" s="18" t="n">
        <v>402.38408292</v>
      </c>
      <c r="H73" s="20" t="n">
        <v>4.75656513</v>
      </c>
      <c r="I73" s="18" t="s">
        <v>404</v>
      </c>
      <c r="J73" s="20" t="s">
        <v>404</v>
      </c>
      <c r="K73" s="18" t="s">
        <v>404</v>
      </c>
      <c r="L73" s="20" t="s">
        <v>404</v>
      </c>
      <c r="M73" s="18" t="s">
        <v>404</v>
      </c>
      <c r="N73" s="20" t="s">
        <v>404</v>
      </c>
      <c r="O73" s="18" t="s">
        <v>404</v>
      </c>
      <c r="P73" s="20" t="s">
        <v>404</v>
      </c>
      <c r="Q73" s="18" t="n">
        <v>397.7299044</v>
      </c>
      <c r="R73" s="20" t="n">
        <v>14.531793</v>
      </c>
    </row>
    <row r="74" spans="1:18">
      <c r="A74" s="15" t="s">
        <v>471</v>
      </c>
      <c r="B74" s="17" t="n">
        <v>4692</v>
      </c>
      <c r="C74" s="18">
        <f>(484.0/B74*100)</f>
        <v/>
      </c>
      <c r="D74" s="19" t="n">
        <v>4208</v>
      </c>
      <c r="E74" s="18" t="n">
        <v>427.8694547</v>
      </c>
      <c r="F74" s="20" t="n">
        <v>1.72647395</v>
      </c>
      <c r="G74" s="18" t="n">
        <v>411.93937697</v>
      </c>
      <c r="H74" s="20" t="n">
        <v>2.80214467</v>
      </c>
      <c r="I74" s="18" t="s">
        <v>404</v>
      </c>
      <c r="J74" s="20" t="s">
        <v>404</v>
      </c>
      <c r="K74" s="18" t="s">
        <v>404</v>
      </c>
      <c r="L74" s="20" t="s">
        <v>404</v>
      </c>
      <c r="M74" s="18" t="s">
        <v>404</v>
      </c>
      <c r="N74" s="20" t="s">
        <v>404</v>
      </c>
      <c r="O74" s="18" t="s">
        <v>404</v>
      </c>
      <c r="P74" s="20" t="s">
        <v>404</v>
      </c>
      <c r="Q74" s="18" t="n">
        <v>301.6942736</v>
      </c>
      <c r="R74" s="20" t="n">
        <v>8.915293350000001</v>
      </c>
    </row>
    <row r="75" spans="1:18">
      <c r="A75" s="15" t="s">
        <v>472</v>
      </c>
      <c r="B75" s="17" t="n">
        <v>5375</v>
      </c>
      <c r="C75" s="18">
        <f>(483.0/B75*100)</f>
        <v/>
      </c>
      <c r="D75" s="19" t="n">
        <v>4892</v>
      </c>
      <c r="E75" s="18" t="n">
        <v>391.97796128</v>
      </c>
      <c r="F75" s="20" t="n">
        <v>4.8769822</v>
      </c>
      <c r="G75" s="18" t="n">
        <v>382.50132863</v>
      </c>
      <c r="H75" s="20" t="n">
        <v>3.75158876</v>
      </c>
      <c r="I75" s="18" t="s">
        <v>404</v>
      </c>
      <c r="J75" s="20" t="s">
        <v>404</v>
      </c>
      <c r="K75" s="18" t="s">
        <v>404</v>
      </c>
      <c r="L75" s="20" t="s">
        <v>404</v>
      </c>
      <c r="M75" s="18" t="s">
        <v>404</v>
      </c>
      <c r="N75" s="20" t="s">
        <v>404</v>
      </c>
      <c r="O75" s="18" t="s">
        <v>404</v>
      </c>
      <c r="P75" s="20" t="s">
        <v>404</v>
      </c>
      <c r="Q75" s="18" t="n">
        <v>383.47532945</v>
      </c>
      <c r="R75" s="20" t="n">
        <v>13.71083613</v>
      </c>
    </row>
    <row r="76" spans="1:18">
      <c r="A76" s="15" t="s">
        <v>473</v>
      </c>
      <c r="B76" s="17" t="n">
        <v>14167</v>
      </c>
      <c r="C76" s="18">
        <f>(1400.0/B76*100)</f>
        <v/>
      </c>
      <c r="D76" s="19" t="n">
        <v>12767</v>
      </c>
      <c r="E76" s="18" t="n">
        <v>438.71467031</v>
      </c>
      <c r="F76" s="20" t="n">
        <v>2.78049907</v>
      </c>
      <c r="G76" s="18" t="n">
        <v>421.08176964</v>
      </c>
      <c r="H76" s="20" t="n">
        <v>17.56543043</v>
      </c>
      <c r="I76" s="18" t="s">
        <v>404</v>
      </c>
      <c r="J76" s="20" t="s">
        <v>404</v>
      </c>
      <c r="K76" s="18" t="s">
        <v>404</v>
      </c>
      <c r="L76" s="20" t="s">
        <v>404</v>
      </c>
      <c r="M76" s="18" t="s">
        <v>404</v>
      </c>
      <c r="N76" s="20" t="s">
        <v>404</v>
      </c>
      <c r="O76" s="18" t="s">
        <v>404</v>
      </c>
      <c r="P76" s="20" t="s">
        <v>404</v>
      </c>
      <c r="Q76" s="18" t="n">
        <v>440.8174953</v>
      </c>
      <c r="R76" s="20" t="n">
        <v>10.74407413</v>
      </c>
    </row>
    <row r="77" spans="1:18">
      <c r="A77" s="15" t="s">
        <v>474</v>
      </c>
      <c r="B77" s="17" t="n">
        <v>6062</v>
      </c>
      <c r="C77" s="18">
        <f>(0.0/B77*100)</f>
        <v/>
      </c>
      <c r="D77" s="19" t="n">
        <v>6062</v>
      </c>
      <c r="E77" s="18" t="n">
        <v>442.59546794</v>
      </c>
      <c r="F77" s="20" t="n">
        <v>2.40934779</v>
      </c>
      <c r="G77" s="18" t="n">
        <v>404.66966604</v>
      </c>
      <c r="H77" s="20" t="n">
        <v>6.6585025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531.47946044</v>
      </c>
      <c r="F78" s="20" t="n">
        <v>5.50425122</v>
      </c>
      <c r="G78" s="18" t="n">
        <v>516.63340049</v>
      </c>
      <c r="H78" s="20" t="n">
        <v>5.95740052</v>
      </c>
      <c r="I78" s="18" t="s">
        <v>404</v>
      </c>
      <c r="J78" s="20" t="s">
        <v>404</v>
      </c>
      <c r="K78" s="18" t="s">
        <v>404</v>
      </c>
      <c r="L78" s="20" t="s">
        <v>404</v>
      </c>
      <c r="M78" s="18" t="s">
        <v>404</v>
      </c>
      <c r="N78" s="20" t="s">
        <v>404</v>
      </c>
      <c r="O78" s="18" t="s">
        <v>404</v>
      </c>
      <c r="P78" s="20" t="s">
        <v>404</v>
      </c>
      <c r="Q78" s="18" t="n">
        <v>501.52919305</v>
      </c>
      <c r="R78" s="20" t="n">
        <v>8.04248522</v>
      </c>
    </row>
    <row customHeight="1" ht="25" r="79" spans="1:18">
      <c r="A79" s="15" t="s">
        <v>476</v>
      </c>
      <c r="B79" s="17" t="n">
        <v>1657</v>
      </c>
      <c r="C79" s="18">
        <f>(21.0/B79*100)</f>
        <v/>
      </c>
      <c r="D79" s="19" t="n">
        <v>1636</v>
      </c>
      <c r="E79" s="18" t="n">
        <v>485.25636598</v>
      </c>
      <c r="F79" s="20" t="n">
        <v>7.37216083</v>
      </c>
      <c r="G79" s="18" t="n">
        <v>438.47437326</v>
      </c>
      <c r="H79" s="20" t="n">
        <v>12.90242612</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458.6596453</v>
      </c>
      <c r="F80" s="20" t="n">
        <v>4.15996215</v>
      </c>
      <c r="G80" s="18" t="n">
        <v>442.96849884</v>
      </c>
      <c r="H80" s="20" t="n">
        <v>8.25512492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444.49701139</v>
      </c>
      <c r="F81" s="20" t="n">
        <v>3.40725825</v>
      </c>
      <c r="G81" s="18" t="n">
        <v>435.39724021</v>
      </c>
      <c r="H81" s="20" t="n">
        <v>6.2236867</v>
      </c>
      <c r="I81" s="18" t="s">
        <v>404</v>
      </c>
      <c r="J81" s="20" t="s">
        <v>404</v>
      </c>
      <c r="K81" s="18" t="s">
        <v>404</v>
      </c>
      <c r="L81" s="20" t="s">
        <v>404</v>
      </c>
      <c r="M81" s="18" t="s">
        <v>404</v>
      </c>
      <c r="N81" s="20" t="s">
        <v>404</v>
      </c>
      <c r="O81" s="18" t="s">
        <v>404</v>
      </c>
      <c r="P81" s="20" t="s">
        <v>404</v>
      </c>
      <c r="Q81" s="18" t="n">
        <v>432.03635655</v>
      </c>
      <c r="R81" s="20" t="n">
        <v>10.70953936</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516</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518.0842101</v>
      </c>
      <c r="F7" s="20" t="n">
        <v>4.29520367</v>
      </c>
      <c r="G7" s="18" t="n">
        <v>508.14695616</v>
      </c>
      <c r="H7" s="20" t="n">
        <v>2.05458576</v>
      </c>
      <c r="I7" s="18" t="s">
        <v>404</v>
      </c>
      <c r="J7" s="20" t="s">
        <v>404</v>
      </c>
      <c r="K7" s="18" t="s">
        <v>404</v>
      </c>
      <c r="L7" s="20" t="s">
        <v>404</v>
      </c>
      <c r="M7" s="18" t="s">
        <v>404</v>
      </c>
      <c r="N7" s="20" t="s">
        <v>404</v>
      </c>
      <c r="O7" s="18" t="s">
        <v>404</v>
      </c>
      <c r="P7" s="20" t="s">
        <v>404</v>
      </c>
      <c r="Q7" s="18" t="n">
        <v>489.1731025</v>
      </c>
      <c r="R7" s="20" t="n">
        <v>10.4644766</v>
      </c>
    </row>
    <row r="8" spans="1:18">
      <c r="A8" s="15" t="s">
        <v>405</v>
      </c>
      <c r="B8" s="17" t="n">
        <v>7007</v>
      </c>
      <c r="C8" s="18">
        <f>(0.0/B8*100)</f>
        <v/>
      </c>
      <c r="D8" s="19" t="n">
        <v>7007</v>
      </c>
      <c r="E8" s="18" t="n">
        <v>510.17794618</v>
      </c>
      <c r="F8" s="20" t="n">
        <v>7.97285647</v>
      </c>
      <c r="G8" s="18" t="n">
        <v>492.16730908</v>
      </c>
      <c r="H8" s="20" t="n">
        <v>3.55641466</v>
      </c>
      <c r="I8" s="18" t="s">
        <v>404</v>
      </c>
      <c r="J8" s="20" t="s">
        <v>404</v>
      </c>
      <c r="K8" s="18" t="s">
        <v>404</v>
      </c>
      <c r="L8" s="20" t="s">
        <v>404</v>
      </c>
      <c r="M8" s="18" t="s">
        <v>404</v>
      </c>
      <c r="N8" s="20" t="s">
        <v>404</v>
      </c>
      <c r="O8" s="18" t="s">
        <v>404</v>
      </c>
      <c r="P8" s="20" t="s">
        <v>404</v>
      </c>
      <c r="Q8" s="18" t="n">
        <v>449.01887349</v>
      </c>
      <c r="R8" s="20" t="n">
        <v>14.16371237</v>
      </c>
    </row>
    <row r="9" spans="1:18">
      <c r="A9" s="15" t="s">
        <v>406</v>
      </c>
      <c r="B9" s="17" t="n">
        <v>9651</v>
      </c>
      <c r="C9" s="18">
        <f>(200.0/B9*100)</f>
        <v/>
      </c>
      <c r="D9" s="19" t="n">
        <v>9451</v>
      </c>
      <c r="E9" s="18" t="n">
        <v>507.23706128</v>
      </c>
      <c r="F9" s="20" t="n">
        <v>6.409251</v>
      </c>
      <c r="G9" s="18" t="n">
        <v>504.42274236</v>
      </c>
      <c r="H9" s="20" t="n">
        <v>4.27335223</v>
      </c>
      <c r="I9" s="18" t="s">
        <v>404</v>
      </c>
      <c r="J9" s="20" t="s">
        <v>404</v>
      </c>
      <c r="K9" s="18" t="s">
        <v>404</v>
      </c>
      <c r="L9" s="20" t="s">
        <v>404</v>
      </c>
      <c r="M9" s="18" t="s">
        <v>404</v>
      </c>
      <c r="N9" s="20" t="s">
        <v>404</v>
      </c>
      <c r="O9" s="18" t="s">
        <v>404</v>
      </c>
      <c r="P9" s="20" t="s">
        <v>404</v>
      </c>
      <c r="Q9" s="18" t="n">
        <v>460.63582323</v>
      </c>
      <c r="R9" s="20" t="n">
        <v>16.15249943</v>
      </c>
    </row>
    <row r="10" spans="1:18">
      <c r="A10" s="15" t="s">
        <v>407</v>
      </c>
      <c r="B10" s="17" t="n">
        <v>20058</v>
      </c>
      <c r="C10" s="18">
        <f>(2798.0/B10*100)</f>
        <v/>
      </c>
      <c r="D10" s="19" t="n">
        <v>17260</v>
      </c>
      <c r="E10" s="18" t="n">
        <v>534.09925942</v>
      </c>
      <c r="F10" s="20" t="n">
        <v>3.51615908</v>
      </c>
      <c r="G10" s="18" t="n">
        <v>526.3895023</v>
      </c>
      <c r="H10" s="20" t="n">
        <v>2.91161174</v>
      </c>
      <c r="I10" s="18" t="s">
        <v>404</v>
      </c>
      <c r="J10" s="20" t="s">
        <v>404</v>
      </c>
      <c r="K10" s="18" t="s">
        <v>404</v>
      </c>
      <c r="L10" s="20" t="s">
        <v>404</v>
      </c>
      <c r="M10" s="18" t="s">
        <v>404</v>
      </c>
      <c r="N10" s="20" t="s">
        <v>404</v>
      </c>
      <c r="O10" s="18" t="s">
        <v>404</v>
      </c>
      <c r="P10" s="20" t="s">
        <v>404</v>
      </c>
      <c r="Q10" s="18" t="n">
        <v>534.82567318</v>
      </c>
      <c r="R10" s="20" t="n">
        <v>16.15475475</v>
      </c>
    </row>
    <row r="11" spans="1:18">
      <c r="A11" s="15" t="s">
        <v>408</v>
      </c>
      <c r="B11" s="17" t="n">
        <v>7053</v>
      </c>
      <c r="C11" s="18">
        <f>(137.0/B11*100)</f>
        <v/>
      </c>
      <c r="D11" s="19" t="n">
        <v>6916</v>
      </c>
      <c r="E11" s="18" t="n">
        <v>469.06359011</v>
      </c>
      <c r="F11" s="20" t="n">
        <v>6.25188852</v>
      </c>
      <c r="G11" s="18" t="n">
        <v>436.17257715</v>
      </c>
      <c r="H11" s="20" t="n">
        <v>3.75551614</v>
      </c>
      <c r="I11" s="18" t="s">
        <v>404</v>
      </c>
      <c r="J11" s="20" t="s">
        <v>404</v>
      </c>
      <c r="K11" s="18" t="s">
        <v>404</v>
      </c>
      <c r="L11" s="20" t="s">
        <v>404</v>
      </c>
      <c r="M11" s="18" t="s">
        <v>404</v>
      </c>
      <c r="N11" s="20" t="s">
        <v>404</v>
      </c>
      <c r="O11" s="18" t="s">
        <v>404</v>
      </c>
      <c r="P11" s="20" t="s">
        <v>404</v>
      </c>
      <c r="Q11" s="18" t="n">
        <v>426.13231959</v>
      </c>
      <c r="R11" s="20" t="n">
        <v>9.45750445</v>
      </c>
    </row>
    <row r="12" spans="1:18">
      <c r="A12" s="15" t="s">
        <v>409</v>
      </c>
      <c r="B12" s="17" t="n">
        <v>6894</v>
      </c>
      <c r="C12" s="18">
        <f>(106.0/B12*100)</f>
        <v/>
      </c>
      <c r="D12" s="19" t="n">
        <v>6788</v>
      </c>
      <c r="E12" s="18" t="n">
        <v>508.15913045</v>
      </c>
      <c r="F12" s="20" t="n">
        <v>3.81887907</v>
      </c>
      <c r="G12" s="18" t="n">
        <v>477.13147529</v>
      </c>
      <c r="H12" s="20" t="n">
        <v>4.1163658</v>
      </c>
      <c r="I12" s="18" t="s">
        <v>404</v>
      </c>
      <c r="J12" s="20" t="s">
        <v>404</v>
      </c>
      <c r="K12" s="18" t="s">
        <v>404</v>
      </c>
      <c r="L12" s="20" t="s">
        <v>404</v>
      </c>
      <c r="M12" s="18" t="s">
        <v>404</v>
      </c>
      <c r="N12" s="20" t="s">
        <v>404</v>
      </c>
      <c r="O12" s="18" t="s">
        <v>404</v>
      </c>
      <c r="P12" s="20" t="s">
        <v>404</v>
      </c>
      <c r="Q12" s="18" t="n">
        <v>428.76564582</v>
      </c>
      <c r="R12" s="20" t="n">
        <v>28.85970221</v>
      </c>
    </row>
    <row r="13" spans="1:18">
      <c r="A13" s="15" t="s">
        <v>410</v>
      </c>
      <c r="B13" s="17" t="n">
        <v>7161</v>
      </c>
      <c r="C13" s="18">
        <f>(1175.0/B13*100)</f>
        <v/>
      </c>
      <c r="D13" s="19" t="n">
        <v>5986</v>
      </c>
      <c r="E13" s="18" t="n">
        <v>505.43014857</v>
      </c>
      <c r="F13" s="20" t="n">
        <v>4.99583545</v>
      </c>
      <c r="G13" s="18" t="n">
        <v>501.33893458</v>
      </c>
      <c r="H13" s="20" t="n">
        <v>3.18875651</v>
      </c>
      <c r="I13" s="18" t="s">
        <v>404</v>
      </c>
      <c r="J13" s="20" t="s">
        <v>404</v>
      </c>
      <c r="K13" s="18" t="s">
        <v>404</v>
      </c>
      <c r="L13" s="20" t="s">
        <v>404</v>
      </c>
      <c r="M13" s="18" t="s">
        <v>404</v>
      </c>
      <c r="N13" s="20" t="s">
        <v>404</v>
      </c>
      <c r="O13" s="18" t="s">
        <v>404</v>
      </c>
      <c r="P13" s="20" t="s">
        <v>404</v>
      </c>
      <c r="Q13" s="18" t="n">
        <v>497.7452711</v>
      </c>
      <c r="R13" s="20" t="n">
        <v>6.23446509</v>
      </c>
    </row>
    <row r="14" spans="1:18">
      <c r="A14" s="15" t="s">
        <v>411</v>
      </c>
      <c r="B14" s="17" t="n">
        <v>5587</v>
      </c>
      <c r="C14" s="18">
        <f>(0.0/B14*100)</f>
        <v/>
      </c>
      <c r="D14" s="19" t="n">
        <v>5587</v>
      </c>
      <c r="E14" s="18" t="n">
        <v>541.96966126</v>
      </c>
      <c r="F14" s="20" t="n">
        <v>4.43714637</v>
      </c>
      <c r="G14" s="18" t="n">
        <v>531.1484161</v>
      </c>
      <c r="H14" s="20" t="n">
        <v>2.98038591</v>
      </c>
      <c r="I14" s="18" t="s">
        <v>404</v>
      </c>
      <c r="J14" s="20" t="s">
        <v>404</v>
      </c>
      <c r="K14" s="18" t="s">
        <v>404</v>
      </c>
      <c r="L14" s="20" t="s">
        <v>404</v>
      </c>
      <c r="M14" s="18" t="s">
        <v>404</v>
      </c>
      <c r="N14" s="20" t="s">
        <v>404</v>
      </c>
      <c r="O14" s="18" t="s">
        <v>404</v>
      </c>
      <c r="P14" s="20" t="s">
        <v>404</v>
      </c>
      <c r="Q14" s="18" t="n">
        <v>513.59626077</v>
      </c>
      <c r="R14" s="20" t="n">
        <v>12.73309824</v>
      </c>
    </row>
    <row r="15" spans="1:18">
      <c r="A15" s="15" t="s">
        <v>412</v>
      </c>
      <c r="B15" s="17" t="n">
        <v>5882</v>
      </c>
      <c r="C15" s="18">
        <f>(0.0/B15*100)</f>
        <v/>
      </c>
      <c r="D15" s="19" t="n">
        <v>5882</v>
      </c>
      <c r="E15" s="18" t="n">
        <v>524.21012404</v>
      </c>
      <c r="F15" s="20" t="n">
        <v>6.07864458</v>
      </c>
      <c r="G15" s="18" t="n">
        <v>531.77005622</v>
      </c>
      <c r="H15" s="20" t="n">
        <v>2.47695664</v>
      </c>
      <c r="I15" s="18" t="s">
        <v>404</v>
      </c>
      <c r="J15" s="20" t="s">
        <v>404</v>
      </c>
      <c r="K15" s="18" t="s">
        <v>404</v>
      </c>
      <c r="L15" s="20" t="s">
        <v>404</v>
      </c>
      <c r="M15" s="18" t="s">
        <v>404</v>
      </c>
      <c r="N15" s="20" t="s">
        <v>404</v>
      </c>
      <c r="O15" s="18" t="s">
        <v>404</v>
      </c>
      <c r="P15" s="20" t="s">
        <v>404</v>
      </c>
      <c r="Q15" s="18" t="n">
        <v>565.28404711</v>
      </c>
      <c r="R15" s="20" t="n">
        <v>28.17296819</v>
      </c>
    </row>
    <row r="16" spans="1:18">
      <c r="A16" s="15" t="s">
        <v>413</v>
      </c>
      <c r="B16" s="17" t="n">
        <v>6108</v>
      </c>
      <c r="C16" s="18">
        <f>(339.0/B16*100)</f>
        <v/>
      </c>
      <c r="D16" s="19" t="n">
        <v>5769</v>
      </c>
      <c r="E16" s="18" t="n">
        <v>517.30492005</v>
      </c>
      <c r="F16" s="20" t="n">
        <v>5.32856852</v>
      </c>
      <c r="G16" s="18" t="n">
        <v>485.51871666</v>
      </c>
      <c r="H16" s="20" t="n">
        <v>4.8013486</v>
      </c>
      <c r="I16" s="18" t="s">
        <v>404</v>
      </c>
      <c r="J16" s="20" t="s">
        <v>404</v>
      </c>
      <c r="K16" s="18" t="s">
        <v>404</v>
      </c>
      <c r="L16" s="20" t="s">
        <v>404</v>
      </c>
      <c r="M16" s="18" t="s">
        <v>404</v>
      </c>
      <c r="N16" s="20" t="s">
        <v>404</v>
      </c>
      <c r="O16" s="18" t="s">
        <v>404</v>
      </c>
      <c r="P16" s="20" t="s">
        <v>404</v>
      </c>
      <c r="Q16" s="18" t="n">
        <v>481.95638022</v>
      </c>
      <c r="R16" s="20" t="n">
        <v>19.35146581</v>
      </c>
    </row>
    <row r="17" spans="1:18">
      <c r="A17" s="15" t="s">
        <v>414</v>
      </c>
      <c r="B17" s="17" t="n">
        <v>6504</v>
      </c>
      <c r="C17" s="18">
        <f>(1325.0/B17*100)</f>
        <v/>
      </c>
      <c r="D17" s="19" t="n">
        <v>5179</v>
      </c>
      <c r="E17" s="18" t="n">
        <v>511.56470987</v>
      </c>
      <c r="F17" s="20" t="n">
        <v>5.93676228</v>
      </c>
      <c r="G17" s="18" t="n">
        <v>502.68276815</v>
      </c>
      <c r="H17" s="20" t="n">
        <v>6.2669981</v>
      </c>
      <c r="I17" s="18" t="s">
        <v>404</v>
      </c>
      <c r="J17" s="20" t="s">
        <v>404</v>
      </c>
      <c r="K17" s="18" t="s">
        <v>404</v>
      </c>
      <c r="L17" s="20" t="s">
        <v>404</v>
      </c>
      <c r="M17" s="18" t="s">
        <v>404</v>
      </c>
      <c r="N17" s="20" t="s">
        <v>404</v>
      </c>
      <c r="O17" s="18" t="s">
        <v>404</v>
      </c>
      <c r="P17" s="20" t="s">
        <v>404</v>
      </c>
      <c r="Q17" s="18" t="n">
        <v>572.28068438</v>
      </c>
      <c r="R17" s="20" t="n">
        <v>13.23083432</v>
      </c>
    </row>
    <row r="18" spans="1:18">
      <c r="A18" s="15" t="s">
        <v>415</v>
      </c>
      <c r="B18" s="17" t="n">
        <v>5532</v>
      </c>
      <c r="C18" s="18">
        <f>(0.0/B18*100)</f>
        <v/>
      </c>
      <c r="D18" s="19" t="n">
        <v>5532</v>
      </c>
      <c r="E18" s="18" t="n">
        <v>462.36279092</v>
      </c>
      <c r="F18" s="20" t="n">
        <v>7.52216486</v>
      </c>
      <c r="G18" s="18" t="n">
        <v>450.34921327</v>
      </c>
      <c r="H18" s="20" t="n">
        <v>4.99575072</v>
      </c>
      <c r="I18" s="18" t="s">
        <v>404</v>
      </c>
      <c r="J18" s="20" t="s">
        <v>404</v>
      </c>
      <c r="K18" s="18" t="s">
        <v>404</v>
      </c>
      <c r="L18" s="20" t="s">
        <v>404</v>
      </c>
      <c r="M18" s="18" t="s">
        <v>404</v>
      </c>
      <c r="N18" s="20" t="s">
        <v>404</v>
      </c>
      <c r="O18" s="18" t="s">
        <v>404</v>
      </c>
      <c r="P18" s="20" t="s">
        <v>404</v>
      </c>
      <c r="Q18" s="18" t="n">
        <v>470.08247821</v>
      </c>
      <c r="R18" s="20" t="n">
        <v>15.5594853</v>
      </c>
    </row>
    <row r="19" spans="1:18">
      <c r="A19" s="15" t="s">
        <v>416</v>
      </c>
      <c r="B19" s="17" t="n">
        <v>5658</v>
      </c>
      <c r="C19" s="18">
        <f>(327.0/B19*100)</f>
        <v/>
      </c>
      <c r="D19" s="19" t="n">
        <v>5331</v>
      </c>
      <c r="E19" s="18" t="n">
        <v>518.9764138</v>
      </c>
      <c r="F19" s="20" t="n">
        <v>11.03014764</v>
      </c>
      <c r="G19" s="18" t="n">
        <v>468.15975144</v>
      </c>
      <c r="H19" s="20" t="n">
        <v>3.88575395</v>
      </c>
      <c r="I19" s="18" t="s">
        <v>404</v>
      </c>
      <c r="J19" s="20" t="s">
        <v>404</v>
      </c>
      <c r="K19" s="18" t="s">
        <v>404</v>
      </c>
      <c r="L19" s="20" t="s">
        <v>404</v>
      </c>
      <c r="M19" s="18" t="s">
        <v>404</v>
      </c>
      <c r="N19" s="20" t="s">
        <v>404</v>
      </c>
      <c r="O19" s="18" t="s">
        <v>404</v>
      </c>
      <c r="P19" s="20" t="s">
        <v>404</v>
      </c>
      <c r="Q19" s="18" t="n">
        <v>445.68054647</v>
      </c>
      <c r="R19" s="20" t="n">
        <v>27.09400617</v>
      </c>
    </row>
    <row r="20" spans="1:18">
      <c r="A20" s="15" t="s">
        <v>417</v>
      </c>
      <c r="B20" s="17" t="n">
        <v>3371</v>
      </c>
      <c r="C20" s="18">
        <f>(24.0/B20*100)</f>
        <v/>
      </c>
      <c r="D20" s="19" t="n">
        <v>3347</v>
      </c>
      <c r="E20" s="18" t="n">
        <v>480.36522469</v>
      </c>
      <c r="F20" s="20" t="n">
        <v>3.09283777</v>
      </c>
      <c r="G20" s="18" t="n">
        <v>470.75593316</v>
      </c>
      <c r="H20" s="20" t="n">
        <v>1.93468378</v>
      </c>
      <c r="I20" s="18" t="s">
        <v>404</v>
      </c>
      <c r="J20" s="20" t="s">
        <v>404</v>
      </c>
      <c r="K20" s="18" t="s">
        <v>404</v>
      </c>
      <c r="L20" s="20" t="s">
        <v>404</v>
      </c>
      <c r="M20" s="18" t="s">
        <v>404</v>
      </c>
      <c r="N20" s="20" t="s">
        <v>404</v>
      </c>
      <c r="O20" s="18" t="s">
        <v>404</v>
      </c>
      <c r="P20" s="20" t="s">
        <v>404</v>
      </c>
      <c r="Q20" s="18" t="n">
        <v>443.71181043</v>
      </c>
      <c r="R20" s="20" t="n">
        <v>14.11173028</v>
      </c>
    </row>
    <row r="21" spans="1:18">
      <c r="A21" s="15" t="s">
        <v>418</v>
      </c>
      <c r="B21" s="17" t="n">
        <v>5741</v>
      </c>
      <c r="C21" s="18">
        <f>(0.0/B21*100)</f>
        <v/>
      </c>
      <c r="D21" s="19" t="n">
        <v>5741</v>
      </c>
      <c r="E21" s="18" t="n">
        <v>504.18823559</v>
      </c>
      <c r="F21" s="20" t="n">
        <v>4.51065817</v>
      </c>
      <c r="G21" s="18" t="n">
        <v>503.03817153</v>
      </c>
      <c r="H21" s="20" t="n">
        <v>3.22000715</v>
      </c>
      <c r="I21" s="18" t="s">
        <v>404</v>
      </c>
      <c r="J21" s="20" t="s">
        <v>404</v>
      </c>
      <c r="K21" s="18" t="s">
        <v>404</v>
      </c>
      <c r="L21" s="20" t="s">
        <v>404</v>
      </c>
      <c r="M21" s="18" t="s">
        <v>404</v>
      </c>
      <c r="N21" s="20" t="s">
        <v>404</v>
      </c>
      <c r="O21" s="18" t="s">
        <v>404</v>
      </c>
      <c r="P21" s="20" t="s">
        <v>404</v>
      </c>
      <c r="Q21" s="18" t="n">
        <v>488.75457292</v>
      </c>
      <c r="R21" s="20" t="n">
        <v>7.96459488</v>
      </c>
    </row>
    <row r="22" spans="1:18">
      <c r="A22" s="15" t="s">
        <v>419</v>
      </c>
      <c r="B22" s="17" t="n">
        <v>6598</v>
      </c>
      <c r="C22" s="18">
        <f>(0.0/B22*100)</f>
        <v/>
      </c>
      <c r="D22" s="19" t="n">
        <v>6598</v>
      </c>
      <c r="E22" s="18" t="n">
        <v>468.12100705</v>
      </c>
      <c r="F22" s="20" t="n">
        <v>5.35658161</v>
      </c>
      <c r="G22" s="18" t="n">
        <v>466.95642908</v>
      </c>
      <c r="H22" s="20" t="n">
        <v>7.19622493</v>
      </c>
      <c r="I22" s="18" t="s">
        <v>404</v>
      </c>
      <c r="J22" s="20" t="s">
        <v>404</v>
      </c>
      <c r="K22" s="18" t="s">
        <v>404</v>
      </c>
      <c r="L22" s="20" t="s">
        <v>404</v>
      </c>
      <c r="M22" s="18" t="s">
        <v>404</v>
      </c>
      <c r="N22" s="20" t="s">
        <v>404</v>
      </c>
      <c r="O22" s="18" t="s">
        <v>404</v>
      </c>
      <c r="P22" s="20" t="s">
        <v>404</v>
      </c>
      <c r="Q22" s="18" t="n">
        <v>403.84649748</v>
      </c>
      <c r="R22" s="20" t="n">
        <v>34.45423624</v>
      </c>
    </row>
    <row r="23" spans="1:18">
      <c r="A23" s="15" t="s">
        <v>420</v>
      </c>
      <c r="B23" s="17" t="n">
        <v>11583</v>
      </c>
      <c r="C23" s="18">
        <f>(3123.0/B23*100)</f>
        <v/>
      </c>
      <c r="D23" s="19" t="n">
        <v>8460</v>
      </c>
      <c r="E23" s="18" t="n">
        <v>489.94626699</v>
      </c>
      <c r="F23" s="20" t="n">
        <v>3.96368036</v>
      </c>
      <c r="G23" s="18" t="n">
        <v>463.45575349</v>
      </c>
      <c r="H23" s="20" t="n">
        <v>8.68908909</v>
      </c>
      <c r="I23" s="18" t="s">
        <v>404</v>
      </c>
      <c r="J23" s="20" t="s">
        <v>404</v>
      </c>
      <c r="K23" s="18" t="s">
        <v>404</v>
      </c>
      <c r="L23" s="20" t="s">
        <v>404</v>
      </c>
      <c r="M23" s="18" t="s">
        <v>404</v>
      </c>
      <c r="N23" s="20" t="s">
        <v>404</v>
      </c>
      <c r="O23" s="18" t="s">
        <v>404</v>
      </c>
      <c r="P23" s="20" t="s">
        <v>404</v>
      </c>
      <c r="Q23" s="18" t="n">
        <v>497.02276591</v>
      </c>
      <c r="R23" s="20" t="n">
        <v>16.6290435</v>
      </c>
    </row>
    <row r="24" spans="1:18">
      <c r="A24" s="15" t="s">
        <v>421</v>
      </c>
      <c r="B24" s="17" t="n">
        <v>6647</v>
      </c>
      <c r="C24" s="18">
        <f>(0.0/B24*100)</f>
        <v/>
      </c>
      <c r="D24" s="19" t="n">
        <v>6647</v>
      </c>
      <c r="E24" s="18" t="n">
        <v>553.21825825</v>
      </c>
      <c r="F24" s="20" t="n">
        <v>12.75132847</v>
      </c>
      <c r="G24" s="18" t="n">
        <v>535.96643284</v>
      </c>
      <c r="H24" s="20" t="n">
        <v>3.73094885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519.9218747</v>
      </c>
      <c r="F25" s="20" t="n">
        <v>3.96395075</v>
      </c>
      <c r="G25" s="18" t="n">
        <v>505.03265192</v>
      </c>
      <c r="H25" s="20" t="n">
        <v>8.230913839999999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489.86101065</v>
      </c>
      <c r="F26" s="20" t="n">
        <v>2.41660228</v>
      </c>
      <c r="G26" s="18" t="n">
        <v>492.98488523</v>
      </c>
      <c r="H26" s="20" t="n">
        <v>3.18124103</v>
      </c>
      <c r="I26" s="18" t="s">
        <v>404</v>
      </c>
      <c r="J26" s="20" t="s">
        <v>404</v>
      </c>
      <c r="K26" s="18" t="s">
        <v>404</v>
      </c>
      <c r="L26" s="20" t="s">
        <v>404</v>
      </c>
      <c r="M26" s="18" t="s">
        <v>404</v>
      </c>
      <c r="N26" s="20" t="s">
        <v>404</v>
      </c>
      <c r="O26" s="18" t="s">
        <v>404</v>
      </c>
      <c r="P26" s="20" t="s">
        <v>404</v>
      </c>
      <c r="Q26" s="18" t="n">
        <v>462.0164521</v>
      </c>
      <c r="R26" s="20" t="n">
        <v>11.63187091</v>
      </c>
    </row>
    <row r="27" spans="1:18">
      <c r="A27" s="15" t="s">
        <v>424</v>
      </c>
      <c r="B27" s="17" t="n">
        <v>5299</v>
      </c>
      <c r="C27" s="18">
        <f>(0.0/B27*100)</f>
        <v/>
      </c>
      <c r="D27" s="19" t="n">
        <v>5299</v>
      </c>
      <c r="E27" s="18" t="n">
        <v>499.93127097</v>
      </c>
      <c r="F27" s="20" t="n">
        <v>1.95924162</v>
      </c>
      <c r="G27" s="18" t="n">
        <v>472.59286851</v>
      </c>
      <c r="H27" s="20" t="n">
        <v>1.16614005</v>
      </c>
      <c r="I27" s="18" t="s">
        <v>404</v>
      </c>
      <c r="J27" s="20" t="s">
        <v>404</v>
      </c>
      <c r="K27" s="18" t="s">
        <v>404</v>
      </c>
      <c r="L27" s="20" t="s">
        <v>404</v>
      </c>
      <c r="M27" s="18" t="s">
        <v>404</v>
      </c>
      <c r="N27" s="20" t="s">
        <v>404</v>
      </c>
      <c r="O27" s="18" t="s">
        <v>404</v>
      </c>
      <c r="P27" s="20" t="s">
        <v>404</v>
      </c>
      <c r="Q27" s="18" t="n">
        <v>457.95166187</v>
      </c>
      <c r="R27" s="20" t="n">
        <v>8.35852792</v>
      </c>
    </row>
    <row r="28" spans="1:18">
      <c r="A28" s="15" t="s">
        <v>425</v>
      </c>
      <c r="B28" s="17" t="n">
        <v>7568</v>
      </c>
      <c r="C28" s="18">
        <f>(0.0/B28*100)</f>
        <v/>
      </c>
      <c r="D28" s="19" t="n">
        <v>7568</v>
      </c>
      <c r="E28" s="18" t="n">
        <v>424.87765451</v>
      </c>
      <c r="F28" s="20" t="n">
        <v>4.3722409</v>
      </c>
      <c r="G28" s="18" t="n">
        <v>409.79980288</v>
      </c>
      <c r="H28" s="20" t="n">
        <v>3.03476914</v>
      </c>
      <c r="I28" s="18" t="s">
        <v>404</v>
      </c>
      <c r="J28" s="20" t="s">
        <v>404</v>
      </c>
      <c r="K28" s="18" t="s">
        <v>404</v>
      </c>
      <c r="L28" s="20" t="s">
        <v>404</v>
      </c>
      <c r="M28" s="18" t="s">
        <v>404</v>
      </c>
      <c r="N28" s="20" t="s">
        <v>404</v>
      </c>
      <c r="O28" s="18" t="s">
        <v>404</v>
      </c>
      <c r="P28" s="20" t="s">
        <v>404</v>
      </c>
      <c r="Q28" s="18" t="n">
        <v>414.09248095</v>
      </c>
      <c r="R28" s="20" t="n">
        <v>5.38716405</v>
      </c>
    </row>
    <row r="29" spans="1:18">
      <c r="A29" s="15" t="s">
        <v>426</v>
      </c>
      <c r="B29" s="17" t="n">
        <v>5385</v>
      </c>
      <c r="C29" s="18">
        <f>(1123.0/B29*100)</f>
        <v/>
      </c>
      <c r="D29" s="19" t="n">
        <v>4262</v>
      </c>
      <c r="E29" s="18" t="n">
        <v>526.95898301</v>
      </c>
      <c r="F29" s="20" t="n">
        <v>12.06201183</v>
      </c>
      <c r="G29" s="18" t="n">
        <v>503.42301376</v>
      </c>
      <c r="H29" s="20" t="n">
        <v>7.03721634</v>
      </c>
      <c r="I29" s="18" t="s">
        <v>404</v>
      </c>
      <c r="J29" s="20" t="s">
        <v>404</v>
      </c>
      <c r="K29" s="18" t="s">
        <v>404</v>
      </c>
      <c r="L29" s="20" t="s">
        <v>404</v>
      </c>
      <c r="M29" s="18" t="s">
        <v>404</v>
      </c>
      <c r="N29" s="20" t="s">
        <v>404</v>
      </c>
      <c r="O29" s="18" t="s">
        <v>404</v>
      </c>
      <c r="P29" s="20" t="s">
        <v>404</v>
      </c>
      <c r="Q29" s="18" t="n">
        <v>490.96530647</v>
      </c>
      <c r="R29" s="20" t="n">
        <v>15.590698</v>
      </c>
    </row>
    <row r="30" spans="1:18">
      <c r="A30" s="15" t="s">
        <v>427</v>
      </c>
      <c r="B30" s="17" t="n">
        <v>4520</v>
      </c>
      <c r="C30" s="18">
        <f>(929.0/B30*100)</f>
        <v/>
      </c>
      <c r="D30" s="19" t="n">
        <v>3591</v>
      </c>
      <c r="E30" s="18" t="n">
        <v>533.00227866</v>
      </c>
      <c r="F30" s="20" t="n">
        <v>7.38122488</v>
      </c>
      <c r="G30" s="18" t="n">
        <v>509.47916136</v>
      </c>
      <c r="H30" s="20" t="n">
        <v>3.6725297</v>
      </c>
      <c r="I30" s="18" t="s">
        <v>404</v>
      </c>
      <c r="J30" s="20" t="s">
        <v>404</v>
      </c>
      <c r="K30" s="18" t="s">
        <v>404</v>
      </c>
      <c r="L30" s="20" t="s">
        <v>404</v>
      </c>
      <c r="M30" s="18" t="s">
        <v>404</v>
      </c>
      <c r="N30" s="20" t="s">
        <v>404</v>
      </c>
      <c r="O30" s="18" t="s">
        <v>404</v>
      </c>
      <c r="P30" s="20" t="s">
        <v>404</v>
      </c>
      <c r="Q30" s="18" t="n">
        <v>490.64421849</v>
      </c>
      <c r="R30" s="20" t="n">
        <v>8.39624847</v>
      </c>
    </row>
    <row r="31" spans="1:18">
      <c r="A31" s="15" t="s">
        <v>428</v>
      </c>
      <c r="B31" s="17" t="n">
        <v>5456</v>
      </c>
      <c r="C31" s="18">
        <f>(502.0/B31*100)</f>
        <v/>
      </c>
      <c r="D31" s="19" t="n">
        <v>4954</v>
      </c>
      <c r="E31" s="18" t="n">
        <v>502.65156914</v>
      </c>
      <c r="F31" s="20" t="n">
        <v>4.29770841</v>
      </c>
      <c r="G31" s="18" t="n">
        <v>497.72560692</v>
      </c>
      <c r="H31" s="20" t="n">
        <v>2.68274281</v>
      </c>
      <c r="I31" s="18" t="s">
        <v>404</v>
      </c>
      <c r="J31" s="20" t="s">
        <v>404</v>
      </c>
      <c r="K31" s="18" t="s">
        <v>404</v>
      </c>
      <c r="L31" s="20" t="s">
        <v>404</v>
      </c>
      <c r="M31" s="18" t="s">
        <v>404</v>
      </c>
      <c r="N31" s="20" t="s">
        <v>404</v>
      </c>
      <c r="O31" s="18" t="s">
        <v>404</v>
      </c>
      <c r="P31" s="20" t="s">
        <v>404</v>
      </c>
      <c r="Q31" s="18" t="n">
        <v>496.87539113</v>
      </c>
      <c r="R31" s="20" t="n">
        <v>11.80349356</v>
      </c>
    </row>
    <row r="32" spans="1:18">
      <c r="A32" s="15" t="s">
        <v>429</v>
      </c>
      <c r="B32" s="17" t="n">
        <v>4478</v>
      </c>
      <c r="C32" s="18">
        <f>(0.0/B32*100)</f>
        <v/>
      </c>
      <c r="D32" s="19" t="n">
        <v>4478</v>
      </c>
      <c r="E32" s="18" t="n">
        <v>505.37836236</v>
      </c>
      <c r="F32" s="20" t="n">
        <v>4.57278685</v>
      </c>
      <c r="G32" s="18" t="n">
        <v>496.71992642</v>
      </c>
      <c r="H32" s="20" t="n">
        <v>3.50144912</v>
      </c>
      <c r="I32" s="18" t="s">
        <v>404</v>
      </c>
      <c r="J32" s="20" t="s">
        <v>404</v>
      </c>
      <c r="K32" s="18" t="s">
        <v>404</v>
      </c>
      <c r="L32" s="20" t="s">
        <v>404</v>
      </c>
      <c r="M32" s="18" t="s">
        <v>404</v>
      </c>
      <c r="N32" s="20" t="s">
        <v>404</v>
      </c>
      <c r="O32" s="18" t="s">
        <v>404</v>
      </c>
      <c r="P32" s="20" t="s">
        <v>404</v>
      </c>
      <c r="Q32" s="18" t="n">
        <v>512.8868261600001</v>
      </c>
      <c r="R32" s="20" t="n">
        <v>22.77226529</v>
      </c>
    </row>
    <row r="33" spans="1:18">
      <c r="A33" s="15" t="s">
        <v>430</v>
      </c>
      <c r="B33" s="17" t="n">
        <v>7325</v>
      </c>
      <c r="C33" s="18">
        <f>(29.0/B33*100)</f>
        <v/>
      </c>
      <c r="D33" s="19" t="n">
        <v>7296</v>
      </c>
      <c r="E33" s="18" t="n">
        <v>500.32358308</v>
      </c>
      <c r="F33" s="20" t="n">
        <v>3.25734473</v>
      </c>
      <c r="G33" s="18" t="n">
        <v>497.66004955</v>
      </c>
      <c r="H33" s="20" t="n">
        <v>8.415546150000001</v>
      </c>
      <c r="I33" s="18" t="s">
        <v>404</v>
      </c>
      <c r="J33" s="20" t="s">
        <v>404</v>
      </c>
      <c r="K33" s="18" t="s">
        <v>404</v>
      </c>
      <c r="L33" s="20" t="s">
        <v>404</v>
      </c>
      <c r="M33" s="18" t="s">
        <v>404</v>
      </c>
      <c r="N33" s="20" t="s">
        <v>404</v>
      </c>
      <c r="O33" s="18" t="s">
        <v>404</v>
      </c>
      <c r="P33" s="20" t="s">
        <v>404</v>
      </c>
      <c r="Q33" s="18" t="n">
        <v>539.99447919</v>
      </c>
      <c r="R33" s="20" t="n">
        <v>11.94083478</v>
      </c>
    </row>
    <row r="34" spans="1:18">
      <c r="A34" s="15" t="s">
        <v>431</v>
      </c>
      <c r="B34" s="17" t="n">
        <v>6350</v>
      </c>
      <c r="C34" s="18">
        <f>(0.0/B34*100)</f>
        <v/>
      </c>
      <c r="D34" s="19" t="n">
        <v>6350</v>
      </c>
      <c r="E34" s="18" t="n">
        <v>469.81946087</v>
      </c>
      <c r="F34" s="20" t="n">
        <v>5.1405063</v>
      </c>
      <c r="G34" s="18" t="n">
        <v>452.22193243</v>
      </c>
      <c r="H34" s="20" t="n">
        <v>4.91829418</v>
      </c>
      <c r="I34" s="18" t="s">
        <v>404</v>
      </c>
      <c r="J34" s="20" t="s">
        <v>404</v>
      </c>
      <c r="K34" s="18" t="s">
        <v>404</v>
      </c>
      <c r="L34" s="20" t="s">
        <v>404</v>
      </c>
      <c r="M34" s="18" t="s">
        <v>404</v>
      </c>
      <c r="N34" s="20" t="s">
        <v>404</v>
      </c>
      <c r="O34" s="18" t="s">
        <v>404</v>
      </c>
      <c r="P34" s="20" t="s">
        <v>404</v>
      </c>
      <c r="Q34" s="18" t="n">
        <v>435.60061374</v>
      </c>
      <c r="R34" s="20" t="n">
        <v>43.09253449</v>
      </c>
    </row>
    <row r="35" spans="1:18">
      <c r="A35" s="15" t="s">
        <v>432</v>
      </c>
      <c r="B35" s="17" t="n">
        <v>6406</v>
      </c>
      <c r="C35" s="18">
        <f>(443.0/B35*100)</f>
        <v/>
      </c>
      <c r="D35" s="19" t="n">
        <v>5963</v>
      </c>
      <c r="E35" s="18" t="n">
        <v>518.108545</v>
      </c>
      <c r="F35" s="20" t="n">
        <v>3.36266402</v>
      </c>
      <c r="G35" s="18" t="n">
        <v>514.40172131</v>
      </c>
      <c r="H35" s="20" t="n">
        <v>1.43501942</v>
      </c>
      <c r="I35" s="18" t="s">
        <v>404</v>
      </c>
      <c r="J35" s="20" t="s">
        <v>404</v>
      </c>
      <c r="K35" s="18" t="s">
        <v>404</v>
      </c>
      <c r="L35" s="20" t="s">
        <v>404</v>
      </c>
      <c r="M35" s="18" t="s">
        <v>404</v>
      </c>
      <c r="N35" s="20" t="s">
        <v>404</v>
      </c>
      <c r="O35" s="18" t="s">
        <v>404</v>
      </c>
      <c r="P35" s="20" t="s">
        <v>404</v>
      </c>
      <c r="Q35" s="18" t="n">
        <v>495.25651419</v>
      </c>
      <c r="R35" s="20" t="n">
        <v>14.53544677</v>
      </c>
    </row>
    <row r="36" spans="1:18">
      <c r="A36" s="15" t="s">
        <v>433</v>
      </c>
      <c r="B36" s="17" t="n">
        <v>6736</v>
      </c>
      <c r="C36" s="18">
        <f>(10.0/B36*100)</f>
        <v/>
      </c>
      <c r="D36" s="19" t="n">
        <v>6726</v>
      </c>
      <c r="E36" s="18" t="n">
        <v>490.47850508</v>
      </c>
      <c r="F36" s="20" t="n">
        <v>4.2928749</v>
      </c>
      <c r="G36" s="18" t="n">
        <v>493.94806043</v>
      </c>
      <c r="H36" s="20" t="n">
        <v>2.87975598</v>
      </c>
      <c r="I36" s="18" t="s">
        <v>404</v>
      </c>
      <c r="J36" s="20" t="s">
        <v>404</v>
      </c>
      <c r="K36" s="18" t="s">
        <v>404</v>
      </c>
      <c r="L36" s="20" t="s">
        <v>404</v>
      </c>
      <c r="M36" s="18" t="s">
        <v>404</v>
      </c>
      <c r="N36" s="20" t="s">
        <v>404</v>
      </c>
      <c r="O36" s="18" t="s">
        <v>404</v>
      </c>
      <c r="P36" s="20" t="s">
        <v>404</v>
      </c>
      <c r="Q36" s="18" t="n">
        <v>506.37887323</v>
      </c>
      <c r="R36" s="20" t="n">
        <v>23.98407924</v>
      </c>
    </row>
    <row r="37" spans="1:18">
      <c r="A37" s="15" t="s">
        <v>434</v>
      </c>
      <c r="B37" s="17" t="n">
        <v>5458</v>
      </c>
      <c r="C37" s="18">
        <f>(0.0/B37*100)</f>
        <v/>
      </c>
      <c r="D37" s="19" t="n">
        <v>5458</v>
      </c>
      <c r="E37" s="18" t="n">
        <v>504.35784017</v>
      </c>
      <c r="F37" s="20" t="n">
        <v>5.95564265</v>
      </c>
      <c r="G37" s="18" t="n">
        <v>490.22269628</v>
      </c>
      <c r="H37" s="20" t="n">
        <v>3.90519481</v>
      </c>
      <c r="I37" s="18" t="s">
        <v>404</v>
      </c>
      <c r="J37" s="20" t="s">
        <v>404</v>
      </c>
      <c r="K37" s="18" t="s">
        <v>404</v>
      </c>
      <c r="L37" s="20" t="s">
        <v>404</v>
      </c>
      <c r="M37" s="18" t="s">
        <v>404</v>
      </c>
      <c r="N37" s="20" t="s">
        <v>404</v>
      </c>
      <c r="O37" s="18" t="s">
        <v>404</v>
      </c>
      <c r="P37" s="20" t="s">
        <v>404</v>
      </c>
      <c r="Q37" s="18" t="n">
        <v>396.8623</v>
      </c>
      <c r="R37" s="20" t="n">
        <v>28.99727429</v>
      </c>
    </row>
    <row r="38" spans="1:18">
      <c r="A38" s="15" t="s">
        <v>435</v>
      </c>
      <c r="B38" s="17" t="n">
        <v>5860</v>
      </c>
      <c r="C38" s="18">
        <f>(268.0/B38*100)</f>
        <v/>
      </c>
      <c r="D38" s="19" t="n">
        <v>5592</v>
      </c>
      <c r="E38" s="18" t="n">
        <v>532.04348633</v>
      </c>
      <c r="F38" s="20" t="n">
        <v>7.85834199</v>
      </c>
      <c r="G38" s="18" t="n">
        <v>494.68034764</v>
      </c>
      <c r="H38" s="20" t="n">
        <v>4.32078662</v>
      </c>
      <c r="I38" s="18" t="s">
        <v>404</v>
      </c>
      <c r="J38" s="20" t="s">
        <v>404</v>
      </c>
      <c r="K38" s="18" t="s">
        <v>404</v>
      </c>
      <c r="L38" s="20" t="s">
        <v>404</v>
      </c>
      <c r="M38" s="18" t="s">
        <v>404</v>
      </c>
      <c r="N38" s="20" t="s">
        <v>404</v>
      </c>
      <c r="O38" s="18" t="s">
        <v>404</v>
      </c>
      <c r="P38" s="20" t="s">
        <v>404</v>
      </c>
      <c r="Q38" s="18" t="n">
        <v>491.20692223</v>
      </c>
      <c r="R38" s="20" t="n">
        <v>29.08663601</v>
      </c>
    </row>
    <row r="39" spans="1:18">
      <c r="A39" s="15" t="s">
        <v>436</v>
      </c>
      <c r="B39" s="17" t="n">
        <v>5895</v>
      </c>
      <c r="C39" s="18">
        <f>(0.0/B39*100)</f>
        <v/>
      </c>
      <c r="D39" s="19" t="n">
        <v>5895</v>
      </c>
      <c r="E39" s="18" t="n">
        <v>438.42649881</v>
      </c>
      <c r="F39" s="20" t="n">
        <v>9.11388416</v>
      </c>
      <c r="G39" s="18" t="n">
        <v>419.19457144</v>
      </c>
      <c r="H39" s="20" t="n">
        <v>5.9082977</v>
      </c>
      <c r="I39" s="18" t="s">
        <v>404</v>
      </c>
      <c r="J39" s="20" t="s">
        <v>404</v>
      </c>
      <c r="K39" s="18" t="s">
        <v>404</v>
      </c>
      <c r="L39" s="20" t="s">
        <v>404</v>
      </c>
      <c r="M39" s="18" t="s">
        <v>404</v>
      </c>
      <c r="N39" s="20" t="s">
        <v>404</v>
      </c>
      <c r="O39" s="18" t="s">
        <v>404</v>
      </c>
      <c r="P39" s="20" t="s">
        <v>404</v>
      </c>
      <c r="Q39" s="18" t="n">
        <v>420.01677196</v>
      </c>
      <c r="R39" s="20" t="n">
        <v>16.58063379</v>
      </c>
    </row>
    <row r="40" spans="1:18">
      <c r="A40" s="15" t="s">
        <v>437</v>
      </c>
      <c r="B40" s="17" t="n">
        <v>14157</v>
      </c>
      <c r="C40" s="18">
        <f>(2628.0/B40*100)</f>
        <v/>
      </c>
      <c r="D40" s="19" t="n">
        <v>11529</v>
      </c>
      <c r="E40" s="18" t="n">
        <v>512.49039857</v>
      </c>
      <c r="F40" s="20" t="n">
        <v>5.39036939</v>
      </c>
      <c r="G40" s="18" t="n">
        <v>509.1406618</v>
      </c>
      <c r="H40" s="20" t="n">
        <v>4.260971</v>
      </c>
      <c r="I40" s="18" t="s">
        <v>404</v>
      </c>
      <c r="J40" s="20" t="s">
        <v>404</v>
      </c>
      <c r="K40" s="18" t="s">
        <v>404</v>
      </c>
      <c r="L40" s="20" t="s">
        <v>404</v>
      </c>
      <c r="M40" s="18" t="s">
        <v>404</v>
      </c>
      <c r="N40" s="20" t="s">
        <v>404</v>
      </c>
      <c r="O40" s="18" t="s">
        <v>404</v>
      </c>
      <c r="P40" s="20" t="s">
        <v>404</v>
      </c>
      <c r="Q40" s="18" t="n">
        <v>517.22682232</v>
      </c>
      <c r="R40" s="20" t="n">
        <v>9.421975529999999</v>
      </c>
    </row>
    <row r="41" spans="1:18">
      <c r="A41" s="15" t="s">
        <v>438</v>
      </c>
      <c r="B41" s="17" t="n">
        <v>5712</v>
      </c>
      <c r="C41" s="18">
        <f>(70.0/B41*100)</f>
        <v/>
      </c>
      <c r="D41" s="19" t="n">
        <v>5642</v>
      </c>
      <c r="E41" s="18" t="n">
        <v>493.1176533</v>
      </c>
      <c r="F41" s="20" t="n">
        <v>5.16078381</v>
      </c>
      <c r="G41" s="18" t="n">
        <v>499.59381549</v>
      </c>
      <c r="H41" s="20" t="n">
        <v>5.03791166</v>
      </c>
      <c r="I41" s="18" t="s">
        <v>404</v>
      </c>
      <c r="J41" s="20" t="s">
        <v>404</v>
      </c>
      <c r="K41" s="18" t="s">
        <v>404</v>
      </c>
      <c r="L41" s="20" t="s">
        <v>404</v>
      </c>
      <c r="M41" s="18" t="s">
        <v>404</v>
      </c>
      <c r="N41" s="20" t="s">
        <v>404</v>
      </c>
      <c r="O41" s="18" t="s">
        <v>404</v>
      </c>
      <c r="P41" s="20" t="s">
        <v>404</v>
      </c>
      <c r="Q41" s="18" t="n">
        <v>505.95050149</v>
      </c>
      <c r="R41" s="20" t="n">
        <v>31.09272252</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435.46929634</v>
      </c>
      <c r="F44" s="20" t="n">
        <v>4.99735428</v>
      </c>
      <c r="G44" s="18" t="n">
        <v>417.99194251</v>
      </c>
      <c r="H44" s="20" t="n">
        <v>3.90111001</v>
      </c>
      <c r="I44" s="18" t="s">
        <v>404</v>
      </c>
      <c r="J44" s="20" t="s">
        <v>404</v>
      </c>
      <c r="K44" s="18" t="s">
        <v>404</v>
      </c>
      <c r="L44" s="20" t="s">
        <v>404</v>
      </c>
      <c r="M44" s="18" t="s">
        <v>404</v>
      </c>
      <c r="N44" s="20" t="s">
        <v>404</v>
      </c>
      <c r="O44" s="18" t="s">
        <v>404</v>
      </c>
      <c r="P44" s="20" t="s">
        <v>404</v>
      </c>
      <c r="Q44" s="18" t="n">
        <v>411.14812124</v>
      </c>
      <c r="R44" s="20" t="n">
        <v>10.60060006</v>
      </c>
    </row>
    <row r="45" spans="1:18">
      <c r="A45" s="15" t="s">
        <v>442</v>
      </c>
      <c r="B45" s="17" t="n">
        <v>5519</v>
      </c>
      <c r="C45" s="18">
        <f>(0.0/B45*100)</f>
        <v/>
      </c>
      <c r="D45" s="19" t="n">
        <v>5519</v>
      </c>
      <c r="E45" s="18" t="n">
        <v>380.43230321</v>
      </c>
      <c r="F45" s="20" t="n">
        <v>4.32245945</v>
      </c>
      <c r="G45" s="18" t="n">
        <v>378.02518618</v>
      </c>
      <c r="H45" s="20" t="n">
        <v>5.20726669</v>
      </c>
      <c r="I45" s="18" t="s">
        <v>404</v>
      </c>
      <c r="J45" s="20" t="s">
        <v>404</v>
      </c>
      <c r="K45" s="18" t="s">
        <v>404</v>
      </c>
      <c r="L45" s="20" t="s">
        <v>404</v>
      </c>
      <c r="M45" s="18" t="s">
        <v>404</v>
      </c>
      <c r="N45" s="20" t="s">
        <v>404</v>
      </c>
      <c r="O45" s="18" t="s">
        <v>404</v>
      </c>
      <c r="P45" s="20" t="s">
        <v>404</v>
      </c>
      <c r="Q45" s="18" t="n">
        <v>358.33795928</v>
      </c>
      <c r="R45" s="20" t="n">
        <v>7.28835608</v>
      </c>
    </row>
    <row r="46" spans="1:18">
      <c r="A46" s="15" t="s">
        <v>443</v>
      </c>
      <c r="B46" s="17" t="n">
        <v>23141</v>
      </c>
      <c r="C46" s="18">
        <f>(4196.0/B46*100)</f>
        <v/>
      </c>
      <c r="D46" s="19" t="n">
        <v>18945</v>
      </c>
      <c r="E46" s="18" t="n">
        <v>420.08100894</v>
      </c>
      <c r="F46" s="20" t="n">
        <v>3.63151413</v>
      </c>
      <c r="G46" s="18" t="n">
        <v>396.20855834</v>
      </c>
      <c r="H46" s="20" t="n">
        <v>3.95197082</v>
      </c>
      <c r="I46" s="18" t="s">
        <v>404</v>
      </c>
      <c r="J46" s="20" t="s">
        <v>404</v>
      </c>
      <c r="K46" s="18" t="s">
        <v>404</v>
      </c>
      <c r="L46" s="20" t="s">
        <v>404</v>
      </c>
      <c r="M46" s="18" t="s">
        <v>404</v>
      </c>
      <c r="N46" s="20" t="s">
        <v>404</v>
      </c>
      <c r="O46" s="18" t="s">
        <v>404</v>
      </c>
      <c r="P46" s="20" t="s">
        <v>404</v>
      </c>
      <c r="Q46" s="18" t="n">
        <v>373.21665372</v>
      </c>
      <c r="R46" s="20" t="n">
        <v>6.85162992</v>
      </c>
    </row>
    <row r="47" spans="1:18">
      <c r="A47" s="15" t="s">
        <v>444</v>
      </c>
      <c r="B47" s="17" t="n">
        <v>5928</v>
      </c>
      <c r="C47" s="18">
        <f>(0.0/B47*100)</f>
        <v/>
      </c>
      <c r="D47" s="19" t="n">
        <v>5928</v>
      </c>
      <c r="E47" s="18" t="n">
        <v>449.68493478</v>
      </c>
      <c r="F47" s="20" t="n">
        <v>4.7976351</v>
      </c>
      <c r="G47" s="18" t="n">
        <v>431.27664081</v>
      </c>
      <c r="H47" s="20" t="n">
        <v>10.72666033</v>
      </c>
      <c r="I47" s="18" t="s">
        <v>404</v>
      </c>
      <c r="J47" s="20" t="s">
        <v>404</v>
      </c>
      <c r="K47" s="18" t="s">
        <v>404</v>
      </c>
      <c r="L47" s="20" t="s">
        <v>404</v>
      </c>
      <c r="M47" s="18" t="s">
        <v>404</v>
      </c>
      <c r="N47" s="20" t="s">
        <v>404</v>
      </c>
      <c r="O47" s="18" t="s">
        <v>404</v>
      </c>
      <c r="P47" s="20" t="s">
        <v>404</v>
      </c>
      <c r="Q47" s="18" t="n">
        <v>482.43487259</v>
      </c>
      <c r="R47" s="20" t="n">
        <v>32.92416351</v>
      </c>
    </row>
    <row r="48" spans="1:18">
      <c r="A48" s="15" t="s">
        <v>445</v>
      </c>
      <c r="B48" s="17" t="n">
        <v>9841</v>
      </c>
      <c r="C48" s="18">
        <f>(0.0/B48*100)</f>
        <v/>
      </c>
      <c r="D48" s="19" t="n">
        <v>9841</v>
      </c>
      <c r="E48" s="18" t="n">
        <v>518.91501002</v>
      </c>
      <c r="F48" s="20" t="n">
        <v>5.58089044</v>
      </c>
      <c r="G48" s="18" t="n">
        <v>514.5204526</v>
      </c>
      <c r="H48" s="20" t="n">
        <v>15.20902306</v>
      </c>
      <c r="I48" s="18" t="s">
        <v>404</v>
      </c>
      <c r="J48" s="20" t="s">
        <v>404</v>
      </c>
      <c r="K48" s="18" t="s">
        <v>404</v>
      </c>
      <c r="L48" s="20" t="s">
        <v>404</v>
      </c>
      <c r="M48" s="18" t="s">
        <v>404</v>
      </c>
      <c r="N48" s="20" t="s">
        <v>404</v>
      </c>
      <c r="O48" s="18" t="s">
        <v>404</v>
      </c>
      <c r="P48" s="20" t="s">
        <v>404</v>
      </c>
      <c r="Q48" s="18" t="n">
        <v>486.402489</v>
      </c>
      <c r="R48" s="20" t="n">
        <v>30.93506693</v>
      </c>
    </row>
    <row r="49" spans="1:18">
      <c r="A49" s="15" t="s">
        <v>446</v>
      </c>
      <c r="B49" s="17" t="n">
        <v>6349</v>
      </c>
      <c r="C49" s="18">
        <f>(52.0/B49*100)</f>
        <v/>
      </c>
      <c r="D49" s="19" t="n">
        <v>6297</v>
      </c>
      <c r="E49" s="18" t="n">
        <v>441.98784364</v>
      </c>
      <c r="F49" s="20" t="n">
        <v>5.63168027</v>
      </c>
      <c r="G49" s="18" t="n">
        <v>428.01318983</v>
      </c>
      <c r="H49" s="20" t="n">
        <v>3.57973995</v>
      </c>
      <c r="I49" s="18" t="s">
        <v>404</v>
      </c>
      <c r="J49" s="20" t="s">
        <v>404</v>
      </c>
      <c r="K49" s="18" t="s">
        <v>404</v>
      </c>
      <c r="L49" s="20" t="s">
        <v>404</v>
      </c>
      <c r="M49" s="18" t="s">
        <v>404</v>
      </c>
      <c r="N49" s="20" t="s">
        <v>404</v>
      </c>
      <c r="O49" s="18" t="s">
        <v>404</v>
      </c>
      <c r="P49" s="20" t="s">
        <v>404</v>
      </c>
      <c r="Q49" s="18" t="n">
        <v>379.52419514</v>
      </c>
      <c r="R49" s="20" t="n">
        <v>24.35899106</v>
      </c>
    </row>
    <row r="50" spans="1:18">
      <c r="A50" s="15" t="s">
        <v>447</v>
      </c>
      <c r="B50" s="17" t="n">
        <v>11795</v>
      </c>
      <c r="C50" s="18">
        <f>(1031.0/B50*100)</f>
        <v/>
      </c>
      <c r="D50" s="19" t="n">
        <v>10764</v>
      </c>
      <c r="E50" s="18" t="n">
        <v>416.06215353</v>
      </c>
      <c r="F50" s="20" t="n">
        <v>3.92143117</v>
      </c>
      <c r="G50" s="18" t="n">
        <v>421.85970258</v>
      </c>
      <c r="H50" s="20" t="n">
        <v>5.17800765</v>
      </c>
      <c r="I50" s="18" t="s">
        <v>404</v>
      </c>
      <c r="J50" s="20" t="s">
        <v>404</v>
      </c>
      <c r="K50" s="18" t="s">
        <v>404</v>
      </c>
      <c r="L50" s="20" t="s">
        <v>404</v>
      </c>
      <c r="M50" s="18" t="s">
        <v>404</v>
      </c>
      <c r="N50" s="20" t="s">
        <v>404</v>
      </c>
      <c r="O50" s="18" t="s">
        <v>404</v>
      </c>
      <c r="P50" s="20" t="s">
        <v>404</v>
      </c>
      <c r="Q50" s="18" t="n">
        <v>418.0564226</v>
      </c>
      <c r="R50" s="20" t="n">
        <v>14.0580659</v>
      </c>
    </row>
    <row r="51" spans="1:18">
      <c r="A51" s="15" t="s">
        <v>448</v>
      </c>
      <c r="B51" s="17" t="n">
        <v>6866</v>
      </c>
      <c r="C51" s="18">
        <f>(0.0/B51*100)</f>
        <v/>
      </c>
      <c r="D51" s="19" t="n">
        <v>6866</v>
      </c>
      <c r="E51" s="18" t="n">
        <v>420.79924274</v>
      </c>
      <c r="F51" s="20" t="n">
        <v>2.27707256</v>
      </c>
      <c r="G51" s="18" t="n">
        <v>411.08565175</v>
      </c>
      <c r="H51" s="20" t="n">
        <v>9.407455909999999</v>
      </c>
      <c r="I51" s="18" t="s">
        <v>404</v>
      </c>
      <c r="J51" s="20" t="s">
        <v>404</v>
      </c>
      <c r="K51" s="18" t="s">
        <v>404</v>
      </c>
      <c r="L51" s="20" t="s">
        <v>404</v>
      </c>
      <c r="M51" s="18" t="s">
        <v>404</v>
      </c>
      <c r="N51" s="20" t="s">
        <v>404</v>
      </c>
      <c r="O51" s="18" t="s">
        <v>404</v>
      </c>
      <c r="P51" s="20" t="s">
        <v>404</v>
      </c>
      <c r="Q51" s="18" t="n">
        <v>422.27349853</v>
      </c>
      <c r="R51" s="20" t="n">
        <v>7.97514757</v>
      </c>
    </row>
    <row r="52" spans="1:18">
      <c r="A52" s="15" t="s">
        <v>449</v>
      </c>
      <c r="B52" s="17" t="n">
        <v>5809</v>
      </c>
      <c r="C52" s="18">
        <f>(0.0/B52*100)</f>
        <v/>
      </c>
      <c r="D52" s="19" t="n">
        <v>5809</v>
      </c>
      <c r="E52" s="18" t="n">
        <v>483.0279385</v>
      </c>
      <c r="F52" s="20" t="n">
        <v>4.54427275</v>
      </c>
      <c r="G52" s="18" t="n">
        <v>466.50424104</v>
      </c>
      <c r="H52" s="20" t="n">
        <v>5.13965024</v>
      </c>
      <c r="I52" s="18" t="s">
        <v>404</v>
      </c>
      <c r="J52" s="20" t="s">
        <v>404</v>
      </c>
      <c r="K52" s="18" t="s">
        <v>404</v>
      </c>
      <c r="L52" s="20" t="s">
        <v>404</v>
      </c>
      <c r="M52" s="18" t="s">
        <v>404</v>
      </c>
      <c r="N52" s="20" t="s">
        <v>404</v>
      </c>
      <c r="O52" s="18" t="s">
        <v>404</v>
      </c>
      <c r="P52" s="20" t="s">
        <v>404</v>
      </c>
      <c r="Q52" s="18" t="n">
        <v>426.94213339</v>
      </c>
      <c r="R52" s="20" t="n">
        <v>14.53292285</v>
      </c>
    </row>
    <row r="53" spans="1:18">
      <c r="A53" s="15" t="s">
        <v>450</v>
      </c>
      <c r="B53" s="17" t="n">
        <v>5571</v>
      </c>
      <c r="C53" s="18">
        <f>(0.0/B53*100)</f>
        <v/>
      </c>
      <c r="D53" s="19" t="n">
        <v>5571</v>
      </c>
      <c r="E53" s="18" t="n">
        <v>435.6046924</v>
      </c>
      <c r="F53" s="20" t="n">
        <v>2.16522461</v>
      </c>
      <c r="G53" s="18" t="n">
        <v>430.70929813</v>
      </c>
      <c r="H53" s="20" t="n">
        <v>1.69039416</v>
      </c>
      <c r="I53" s="18" t="s">
        <v>404</v>
      </c>
      <c r="J53" s="20" t="s">
        <v>404</v>
      </c>
      <c r="K53" s="18" t="s">
        <v>404</v>
      </c>
      <c r="L53" s="20" t="s">
        <v>404</v>
      </c>
      <c r="M53" s="18" t="s">
        <v>404</v>
      </c>
      <c r="N53" s="20" t="s">
        <v>404</v>
      </c>
      <c r="O53" s="18" t="s">
        <v>404</v>
      </c>
      <c r="P53" s="20" t="s">
        <v>404</v>
      </c>
      <c r="Q53" s="18" t="n">
        <v>432.83374655</v>
      </c>
      <c r="R53" s="20" t="n">
        <v>6.56856293</v>
      </c>
    </row>
    <row r="54" spans="1:18">
      <c r="A54" s="15" t="s">
        <v>451</v>
      </c>
      <c r="B54" s="17" t="n">
        <v>4740</v>
      </c>
      <c r="C54" s="18">
        <f>(199.0/B54*100)</f>
        <v/>
      </c>
      <c r="D54" s="19" t="n">
        <v>4541</v>
      </c>
      <c r="E54" s="18" t="n">
        <v>336.23374162</v>
      </c>
      <c r="F54" s="20" t="n">
        <v>4.03020439</v>
      </c>
      <c r="G54" s="18" t="n">
        <v>328.22567411</v>
      </c>
      <c r="H54" s="20" t="n">
        <v>5.73855971</v>
      </c>
      <c r="I54" s="18" t="s">
        <v>404</v>
      </c>
      <c r="J54" s="20" t="s">
        <v>404</v>
      </c>
      <c r="K54" s="18" t="s">
        <v>404</v>
      </c>
      <c r="L54" s="20" t="s">
        <v>404</v>
      </c>
      <c r="M54" s="18" t="s">
        <v>404</v>
      </c>
      <c r="N54" s="20" t="s">
        <v>404</v>
      </c>
      <c r="O54" s="18" t="s">
        <v>404</v>
      </c>
      <c r="P54" s="20" t="s">
        <v>404</v>
      </c>
      <c r="Q54" s="18" t="n">
        <v>300.3877582</v>
      </c>
      <c r="R54" s="20" t="n">
        <v>7.14499942</v>
      </c>
    </row>
    <row r="55" spans="1:18">
      <c r="A55" s="15" t="s">
        <v>452</v>
      </c>
      <c r="B55" s="17" t="n">
        <v>5316</v>
      </c>
      <c r="C55" s="18">
        <f>(43.0/B55*100)</f>
        <v/>
      </c>
      <c r="D55" s="19" t="n">
        <v>5273</v>
      </c>
      <c r="E55" s="18" t="n">
        <v>412.63181628</v>
      </c>
      <c r="F55" s="20" t="n">
        <v>6.58055416</v>
      </c>
      <c r="G55" s="18" t="n">
        <v>412.14102822</v>
      </c>
      <c r="H55" s="20" t="n">
        <v>3.2292921</v>
      </c>
      <c r="I55" s="18" t="s">
        <v>404</v>
      </c>
      <c r="J55" s="20" t="s">
        <v>404</v>
      </c>
      <c r="K55" s="18" t="s">
        <v>404</v>
      </c>
      <c r="L55" s="20" t="s">
        <v>404</v>
      </c>
      <c r="M55" s="18" t="s">
        <v>404</v>
      </c>
      <c r="N55" s="20" t="s">
        <v>404</v>
      </c>
      <c r="O55" s="18" t="s">
        <v>404</v>
      </c>
      <c r="P55" s="20" t="s">
        <v>404</v>
      </c>
      <c r="Q55" s="18" t="n">
        <v>387.31679969</v>
      </c>
      <c r="R55" s="20" t="n">
        <v>16.94002087</v>
      </c>
    </row>
    <row r="56" spans="1:18">
      <c r="A56" s="15" t="s">
        <v>453</v>
      </c>
      <c r="B56" s="17" t="n">
        <v>5359</v>
      </c>
      <c r="C56" s="18">
        <f>(0.0/B56*100)</f>
        <v/>
      </c>
      <c r="D56" s="19" t="n">
        <v>5359</v>
      </c>
      <c r="E56" s="18" t="n">
        <v>519.52958275</v>
      </c>
      <c r="F56" s="20" t="n">
        <v>7.12288082</v>
      </c>
      <c r="G56" s="18" t="n">
        <v>524.75293228</v>
      </c>
      <c r="H56" s="20" t="n">
        <v>3.92796394</v>
      </c>
      <c r="I56" s="18" t="s">
        <v>404</v>
      </c>
      <c r="J56" s="20" t="s">
        <v>404</v>
      </c>
      <c r="K56" s="18" t="s">
        <v>404</v>
      </c>
      <c r="L56" s="20" t="s">
        <v>404</v>
      </c>
      <c r="M56" s="18" t="s">
        <v>404</v>
      </c>
      <c r="N56" s="20" t="s">
        <v>404</v>
      </c>
      <c r="O56" s="18" t="s">
        <v>404</v>
      </c>
      <c r="P56" s="20" t="s">
        <v>404</v>
      </c>
      <c r="Q56" s="18" t="n">
        <v>527.0475004899999</v>
      </c>
      <c r="R56" s="20" t="n">
        <v>13.88155121</v>
      </c>
    </row>
    <row r="57" spans="1:18">
      <c r="A57" s="15" t="s">
        <v>454</v>
      </c>
      <c r="B57" s="17" t="n">
        <v>6513</v>
      </c>
      <c r="C57" s="18">
        <f>(0.0/B57*100)</f>
        <v/>
      </c>
      <c r="D57" s="19" t="n">
        <v>6513</v>
      </c>
      <c r="E57" s="18" t="n">
        <v>413.64330388</v>
      </c>
      <c r="F57" s="20" t="n">
        <v>4.90210283</v>
      </c>
      <c r="G57" s="18" t="n">
        <v>398.46607878</v>
      </c>
      <c r="H57" s="20" t="n">
        <v>4.11260558</v>
      </c>
      <c r="I57" s="18" t="s">
        <v>404</v>
      </c>
      <c r="J57" s="20" t="s">
        <v>404</v>
      </c>
      <c r="K57" s="18" t="s">
        <v>404</v>
      </c>
      <c r="L57" s="20" t="s">
        <v>404</v>
      </c>
      <c r="M57" s="18" t="s">
        <v>404</v>
      </c>
      <c r="N57" s="20" t="s">
        <v>404</v>
      </c>
      <c r="O57" s="18" t="s">
        <v>404</v>
      </c>
      <c r="P57" s="20" t="s">
        <v>404</v>
      </c>
      <c r="Q57" s="18" t="n">
        <v>396.29163392</v>
      </c>
      <c r="R57" s="20" t="n">
        <v>7.84851494</v>
      </c>
    </row>
    <row r="58" spans="1:18">
      <c r="A58" s="15" t="s">
        <v>455</v>
      </c>
      <c r="B58" s="17" t="n">
        <v>7267</v>
      </c>
      <c r="C58" s="18">
        <f>(0.0/B58*100)</f>
        <v/>
      </c>
      <c r="D58" s="19" t="n">
        <v>7267</v>
      </c>
      <c r="E58" s="18" t="n">
        <v>407.72643106</v>
      </c>
      <c r="F58" s="20" t="n">
        <v>4.26995129</v>
      </c>
      <c r="G58" s="18" t="n">
        <v>409.89587499</v>
      </c>
      <c r="H58" s="20" t="n">
        <v>3.65170205</v>
      </c>
      <c r="I58" s="18" t="s">
        <v>404</v>
      </c>
      <c r="J58" s="20" t="s">
        <v>404</v>
      </c>
      <c r="K58" s="18" t="s">
        <v>404</v>
      </c>
      <c r="L58" s="20" t="s">
        <v>404</v>
      </c>
      <c r="M58" s="18" t="s">
        <v>404</v>
      </c>
      <c r="N58" s="20" t="s">
        <v>404</v>
      </c>
      <c r="O58" s="18" t="s">
        <v>404</v>
      </c>
      <c r="P58" s="20" t="s">
        <v>404</v>
      </c>
      <c r="Q58" s="18" t="n">
        <v>410.69620021</v>
      </c>
      <c r="R58" s="20" t="n">
        <v>8.692455900000001</v>
      </c>
    </row>
    <row r="59" spans="1:18">
      <c r="A59" s="15" t="s">
        <v>456</v>
      </c>
      <c r="B59" s="17" t="n">
        <v>4826</v>
      </c>
      <c r="C59" s="18">
        <f>(0.0/B59*100)</f>
        <v/>
      </c>
      <c r="D59" s="19" t="n">
        <v>4826</v>
      </c>
      <c r="E59" s="18" t="n">
        <v>379.60122228</v>
      </c>
      <c r="F59" s="20" t="n">
        <v>2.22962485</v>
      </c>
      <c r="G59" s="18" t="n">
        <v>376.52200746</v>
      </c>
      <c r="H59" s="20" t="n">
        <v>2.15099547</v>
      </c>
      <c r="I59" s="18" t="s">
        <v>404</v>
      </c>
      <c r="J59" s="20" t="s">
        <v>404</v>
      </c>
      <c r="K59" s="18" t="s">
        <v>404</v>
      </c>
      <c r="L59" s="20" t="s">
        <v>404</v>
      </c>
      <c r="M59" s="18" t="s">
        <v>404</v>
      </c>
      <c r="N59" s="20" t="s">
        <v>404</v>
      </c>
      <c r="O59" s="18" t="s">
        <v>404</v>
      </c>
      <c r="P59" s="20" t="s">
        <v>404</v>
      </c>
      <c r="Q59" s="18" t="n">
        <v>382.00912722</v>
      </c>
      <c r="R59" s="20" t="n">
        <v>6.21383082</v>
      </c>
    </row>
    <row r="60" spans="1:18">
      <c r="A60" s="15" t="s">
        <v>457</v>
      </c>
      <c r="B60" s="17" t="n">
        <v>4546</v>
      </c>
      <c r="C60" s="18">
        <f>(0.0/B60*100)</f>
        <v/>
      </c>
      <c r="D60" s="19" t="n">
        <v>4546</v>
      </c>
      <c r="E60" s="18" t="n">
        <v>387.10504979</v>
      </c>
      <c r="F60" s="20" t="n">
        <v>4.40788446</v>
      </c>
      <c r="G60" s="18" t="n">
        <v>392.71063218</v>
      </c>
      <c r="H60" s="20" t="n">
        <v>8.980400899999999</v>
      </c>
      <c r="I60" s="18" t="s">
        <v>404</v>
      </c>
      <c r="J60" s="20" t="s">
        <v>404</v>
      </c>
      <c r="K60" s="18" t="s">
        <v>404</v>
      </c>
      <c r="L60" s="20" t="s">
        <v>404</v>
      </c>
      <c r="M60" s="18" t="s">
        <v>404</v>
      </c>
      <c r="N60" s="20" t="s">
        <v>404</v>
      </c>
      <c r="O60" s="18" t="s">
        <v>404</v>
      </c>
      <c r="P60" s="20" t="s">
        <v>404</v>
      </c>
      <c r="Q60" s="18" t="n">
        <v>347.39397268</v>
      </c>
      <c r="R60" s="20" t="n">
        <v>17.23667459</v>
      </c>
    </row>
    <row r="61" spans="1:18">
      <c r="A61" s="15" t="s">
        <v>458</v>
      </c>
      <c r="B61" s="17" t="n">
        <v>6525</v>
      </c>
      <c r="C61" s="18">
        <f>(0.0/B61*100)</f>
        <v/>
      </c>
      <c r="D61" s="19" t="n">
        <v>6525</v>
      </c>
      <c r="E61" s="18" t="n">
        <v>477.93392852</v>
      </c>
      <c r="F61" s="20" t="n">
        <v>4.03537571</v>
      </c>
      <c r="G61" s="18" t="n">
        <v>472.09805131</v>
      </c>
      <c r="H61" s="20" t="n">
        <v>3.98919705</v>
      </c>
      <c r="I61" s="18" t="s">
        <v>404</v>
      </c>
      <c r="J61" s="20" t="s">
        <v>404</v>
      </c>
      <c r="K61" s="18" t="s">
        <v>404</v>
      </c>
      <c r="L61" s="20" t="s">
        <v>404</v>
      </c>
      <c r="M61" s="18" t="s">
        <v>404</v>
      </c>
      <c r="N61" s="20" t="s">
        <v>404</v>
      </c>
      <c r="O61" s="18" t="s">
        <v>404</v>
      </c>
      <c r="P61" s="20" t="s">
        <v>404</v>
      </c>
      <c r="Q61" s="18" t="n">
        <v>456.99814167</v>
      </c>
      <c r="R61" s="20" t="n">
        <v>8.84951334</v>
      </c>
    </row>
    <row r="62" spans="1:18">
      <c r="A62" s="15" t="s">
        <v>459</v>
      </c>
      <c r="B62" s="17" t="n">
        <v>4476</v>
      </c>
      <c r="C62" s="18">
        <f>(0.0/B62*100)</f>
        <v/>
      </c>
      <c r="D62" s="19" t="n">
        <v>4476</v>
      </c>
      <c r="E62" s="18" t="n">
        <v>536.47000077</v>
      </c>
      <c r="F62" s="20" t="n">
        <v>1.51592034</v>
      </c>
      <c r="G62" s="18" t="n">
        <v>519.19145959</v>
      </c>
      <c r="H62" s="20" t="n">
        <v>1.59203562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380.18393638</v>
      </c>
      <c r="F63" s="20" t="n">
        <v>1.67239059</v>
      </c>
      <c r="G63" s="18" t="n">
        <v>382.82434024</v>
      </c>
      <c r="H63" s="20" t="n">
        <v>2.41668883</v>
      </c>
      <c r="I63" s="18" t="s">
        <v>404</v>
      </c>
      <c r="J63" s="20" t="s">
        <v>404</v>
      </c>
      <c r="K63" s="18" t="s">
        <v>404</v>
      </c>
      <c r="L63" s="20" t="s">
        <v>404</v>
      </c>
      <c r="M63" s="18" t="s">
        <v>404</v>
      </c>
      <c r="N63" s="20" t="s">
        <v>404</v>
      </c>
      <c r="O63" s="18" t="s">
        <v>404</v>
      </c>
      <c r="P63" s="20" t="s">
        <v>404</v>
      </c>
      <c r="Q63" s="18" t="n">
        <v>408.26096633</v>
      </c>
      <c r="R63" s="20" t="n">
        <v>4.35826679</v>
      </c>
    </row>
    <row r="64" spans="1:18">
      <c r="A64" s="15" t="s">
        <v>461</v>
      </c>
      <c r="B64" s="17" t="n">
        <v>3634</v>
      </c>
      <c r="C64" s="18">
        <f>(27.0/B64*100)</f>
        <v/>
      </c>
      <c r="D64" s="19" t="n">
        <v>3607</v>
      </c>
      <c r="E64" s="18" t="n">
        <v>472.06135795</v>
      </c>
      <c r="F64" s="20" t="n">
        <v>2.15867308</v>
      </c>
      <c r="G64" s="18" t="n">
        <v>452.03119415</v>
      </c>
      <c r="H64" s="20" t="n">
        <v>2.70589717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426.88339774</v>
      </c>
      <c r="F65" s="20" t="n">
        <v>2.17818964</v>
      </c>
      <c r="G65" s="18" t="n">
        <v>437.22527854</v>
      </c>
      <c r="H65" s="20" t="n">
        <v>9.68690278</v>
      </c>
      <c r="I65" s="18" t="s">
        <v>404</v>
      </c>
      <c r="J65" s="20" t="s">
        <v>404</v>
      </c>
      <c r="K65" s="18" t="s">
        <v>404</v>
      </c>
      <c r="L65" s="20" t="s">
        <v>404</v>
      </c>
      <c r="M65" s="18" t="s">
        <v>404</v>
      </c>
      <c r="N65" s="20" t="s">
        <v>404</v>
      </c>
      <c r="O65" s="18" t="s">
        <v>404</v>
      </c>
      <c r="P65" s="20" t="s">
        <v>404</v>
      </c>
      <c r="Q65" s="18" t="n">
        <v>438.46237951</v>
      </c>
      <c r="R65" s="20" t="n">
        <v>14.74415812</v>
      </c>
    </row>
    <row r="66" spans="1:18">
      <c r="A66" s="15" t="s">
        <v>463</v>
      </c>
      <c r="B66" s="17" t="n">
        <v>5665</v>
      </c>
      <c r="C66" s="18">
        <f>(0.0/B66*100)</f>
        <v/>
      </c>
      <c r="D66" s="19" t="n">
        <v>5665</v>
      </c>
      <c r="E66" s="18" t="n">
        <v>410.62931209</v>
      </c>
      <c r="F66" s="20" t="n">
        <v>1.24130915</v>
      </c>
      <c r="G66" s="18" t="n">
        <v>414.37311849</v>
      </c>
      <c r="H66" s="20" t="n">
        <v>1.99166617</v>
      </c>
      <c r="I66" s="18" t="s">
        <v>404</v>
      </c>
      <c r="J66" s="20" t="s">
        <v>404</v>
      </c>
      <c r="K66" s="18" t="s">
        <v>404</v>
      </c>
      <c r="L66" s="20" t="s">
        <v>404</v>
      </c>
      <c r="M66" s="18" t="s">
        <v>404</v>
      </c>
      <c r="N66" s="20" t="s">
        <v>404</v>
      </c>
      <c r="O66" s="18" t="s">
        <v>404</v>
      </c>
      <c r="P66" s="20" t="s">
        <v>404</v>
      </c>
      <c r="Q66" s="18" t="n">
        <v>359.13220383</v>
      </c>
      <c r="R66" s="20" t="n">
        <v>8.358070420000001</v>
      </c>
    </row>
    <row r="67" spans="1:18">
      <c r="A67" s="15" t="s">
        <v>464</v>
      </c>
      <c r="B67" s="17" t="n">
        <v>6971</v>
      </c>
      <c r="C67" s="18">
        <f>(0.0/B67*100)</f>
        <v/>
      </c>
      <c r="D67" s="19" t="n">
        <v>6971</v>
      </c>
      <c r="E67" s="18" t="n">
        <v>399.1816277</v>
      </c>
      <c r="F67" s="20" t="n">
        <v>5.51744694</v>
      </c>
      <c r="G67" s="18" t="n">
        <v>395.89166673</v>
      </c>
      <c r="H67" s="20" t="n">
        <v>3.28346972</v>
      </c>
      <c r="I67" s="18" t="s">
        <v>404</v>
      </c>
      <c r="J67" s="20" t="s">
        <v>404</v>
      </c>
      <c r="K67" s="18" t="s">
        <v>404</v>
      </c>
      <c r="L67" s="20" t="s">
        <v>404</v>
      </c>
      <c r="M67" s="18" t="s">
        <v>404</v>
      </c>
      <c r="N67" s="20" t="s">
        <v>404</v>
      </c>
      <c r="O67" s="18" t="s">
        <v>404</v>
      </c>
      <c r="P67" s="20" t="s">
        <v>404</v>
      </c>
      <c r="Q67" s="18" t="n">
        <v>407.08219952</v>
      </c>
      <c r="R67" s="20" t="n">
        <v>18.63387435</v>
      </c>
    </row>
    <row r="68" spans="1:18">
      <c r="A68" s="15" t="s">
        <v>465</v>
      </c>
      <c r="B68" s="17" t="n">
        <v>12083</v>
      </c>
      <c r="C68" s="18">
        <f>(0.0/B68*100)</f>
        <v/>
      </c>
      <c r="D68" s="19" t="n">
        <v>12083</v>
      </c>
      <c r="E68" s="18" t="n">
        <v>411.9277953</v>
      </c>
      <c r="F68" s="20" t="n">
        <v>1.02158457</v>
      </c>
      <c r="G68" s="18" t="n">
        <v>441.83264269</v>
      </c>
      <c r="H68" s="20" t="n">
        <v>2.06576989</v>
      </c>
      <c r="I68" s="18" t="s">
        <v>404</v>
      </c>
      <c r="J68" s="20" t="s">
        <v>404</v>
      </c>
      <c r="K68" s="18" t="s">
        <v>404</v>
      </c>
      <c r="L68" s="20" t="s">
        <v>404</v>
      </c>
      <c r="M68" s="18" t="s">
        <v>404</v>
      </c>
      <c r="N68" s="20" t="s">
        <v>404</v>
      </c>
      <c r="O68" s="18" t="s">
        <v>404</v>
      </c>
      <c r="P68" s="20" t="s">
        <v>404</v>
      </c>
      <c r="Q68" s="18" t="n">
        <v>439.84475592</v>
      </c>
      <c r="R68" s="20" t="n">
        <v>12.49637931</v>
      </c>
    </row>
    <row r="69" spans="1:18">
      <c r="A69" s="15" t="s">
        <v>466</v>
      </c>
      <c r="B69" s="17" t="n">
        <v>4876</v>
      </c>
      <c r="C69" s="18">
        <f>(0.0/B69*100)</f>
        <v/>
      </c>
      <c r="D69" s="19" t="n">
        <v>4876</v>
      </c>
      <c r="E69" s="18" t="n">
        <v>432.72662055</v>
      </c>
      <c r="F69" s="20" t="n">
        <v>3.51825158</v>
      </c>
      <c r="G69" s="18" t="n">
        <v>460.47561052</v>
      </c>
      <c r="H69" s="20" t="n">
        <v>10.08469889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488.45373209</v>
      </c>
      <c r="F70" s="20" t="n">
        <v>4.29570983</v>
      </c>
      <c r="G70" s="18" t="n">
        <v>484.6572554</v>
      </c>
      <c r="H70" s="20" t="n">
        <v>3.91503953</v>
      </c>
      <c r="I70" s="18" t="s">
        <v>404</v>
      </c>
      <c r="J70" s="20" t="s">
        <v>404</v>
      </c>
      <c r="K70" s="18" t="s">
        <v>404</v>
      </c>
      <c r="L70" s="20" t="s">
        <v>404</v>
      </c>
      <c r="M70" s="18" t="s">
        <v>404</v>
      </c>
      <c r="N70" s="20" t="s">
        <v>404</v>
      </c>
      <c r="O70" s="18" t="s">
        <v>404</v>
      </c>
      <c r="P70" s="20" t="s">
        <v>404</v>
      </c>
      <c r="Q70" s="18" t="n">
        <v>465.78045714</v>
      </c>
      <c r="R70" s="20" t="n">
        <v>14.98967057</v>
      </c>
    </row>
    <row r="71" spans="1:18">
      <c r="A71" s="15" t="s">
        <v>468</v>
      </c>
      <c r="B71" s="17" t="n">
        <v>6115</v>
      </c>
      <c r="C71" s="18">
        <f>(0.0/B71*100)</f>
        <v/>
      </c>
      <c r="D71" s="19" t="n">
        <v>6115</v>
      </c>
      <c r="E71" s="18" t="n">
        <v>570.99663384</v>
      </c>
      <c r="F71" s="20" t="n">
        <v>2.11101443</v>
      </c>
      <c r="G71" s="18" t="n">
        <v>547.13177116</v>
      </c>
      <c r="H71" s="20" t="n">
        <v>1.66866342</v>
      </c>
      <c r="I71" s="18" t="s">
        <v>404</v>
      </c>
      <c r="J71" s="20" t="s">
        <v>404</v>
      </c>
      <c r="K71" s="18" t="s">
        <v>404</v>
      </c>
      <c r="L71" s="20" t="s">
        <v>404</v>
      </c>
      <c r="M71" s="18" t="s">
        <v>404</v>
      </c>
      <c r="N71" s="20" t="s">
        <v>404</v>
      </c>
      <c r="O71" s="18" t="s">
        <v>404</v>
      </c>
      <c r="P71" s="20" t="s">
        <v>404</v>
      </c>
      <c r="Q71" s="18" t="n">
        <v>490.31886554</v>
      </c>
      <c r="R71" s="20" t="n">
        <v>10.98550469</v>
      </c>
    </row>
    <row r="72" spans="1:18">
      <c r="A72" s="15" t="s">
        <v>469</v>
      </c>
      <c r="B72" s="17" t="n">
        <v>7708</v>
      </c>
      <c r="C72" s="18">
        <f>(0.0/B72*100)</f>
        <v/>
      </c>
      <c r="D72" s="19" t="n">
        <v>7708</v>
      </c>
      <c r="E72" s="18" t="n">
        <v>547.33243509</v>
      </c>
      <c r="F72" s="20" t="n">
        <v>3.97200813</v>
      </c>
      <c r="G72" s="18" t="n">
        <v>514.03497586</v>
      </c>
      <c r="H72" s="20" t="n">
        <v>5.93518346</v>
      </c>
      <c r="I72" s="18" t="s">
        <v>404</v>
      </c>
      <c r="J72" s="20" t="s">
        <v>404</v>
      </c>
      <c r="K72" s="18" t="s">
        <v>404</v>
      </c>
      <c r="L72" s="20" t="s">
        <v>404</v>
      </c>
      <c r="M72" s="18" t="s">
        <v>404</v>
      </c>
      <c r="N72" s="20" t="s">
        <v>404</v>
      </c>
      <c r="O72" s="18" t="s">
        <v>404</v>
      </c>
      <c r="P72" s="20" t="s">
        <v>404</v>
      </c>
      <c r="Q72" s="18" t="n">
        <v>493.34186218</v>
      </c>
      <c r="R72" s="20" t="n">
        <v>6.19278388</v>
      </c>
    </row>
    <row r="73" spans="1:18">
      <c r="A73" s="15" t="s">
        <v>470</v>
      </c>
      <c r="B73" s="17" t="n">
        <v>8249</v>
      </c>
      <c r="C73" s="18">
        <f>(0.0/B73*100)</f>
        <v/>
      </c>
      <c r="D73" s="19" t="n">
        <v>8249</v>
      </c>
      <c r="E73" s="18" t="n">
        <v>424.83735397</v>
      </c>
      <c r="F73" s="20" t="n">
        <v>4.75388529</v>
      </c>
      <c r="G73" s="18" t="n">
        <v>418.1404589</v>
      </c>
      <c r="H73" s="20" t="n">
        <v>5.16623544</v>
      </c>
      <c r="I73" s="18" t="s">
        <v>404</v>
      </c>
      <c r="J73" s="20" t="s">
        <v>404</v>
      </c>
      <c r="K73" s="18" t="s">
        <v>404</v>
      </c>
      <c r="L73" s="20" t="s">
        <v>404</v>
      </c>
      <c r="M73" s="18" t="s">
        <v>404</v>
      </c>
      <c r="N73" s="20" t="s">
        <v>404</v>
      </c>
      <c r="O73" s="18" t="s">
        <v>404</v>
      </c>
      <c r="P73" s="20" t="s">
        <v>404</v>
      </c>
      <c r="Q73" s="18" t="n">
        <v>397.7299044</v>
      </c>
      <c r="R73" s="20" t="n">
        <v>14.531793</v>
      </c>
    </row>
    <row r="74" spans="1:18">
      <c r="A74" s="15" t="s">
        <v>471</v>
      </c>
      <c r="B74" s="17" t="n">
        <v>4692</v>
      </c>
      <c r="C74" s="18">
        <f>(484.0/B74*100)</f>
        <v/>
      </c>
      <c r="D74" s="19" t="n">
        <v>4208</v>
      </c>
      <c r="E74" s="18" t="n">
        <v>443.79981933</v>
      </c>
      <c r="F74" s="20" t="n">
        <v>2.16513981</v>
      </c>
      <c r="G74" s="18" t="n">
        <v>410.07671225</v>
      </c>
      <c r="H74" s="20" t="n">
        <v>2.05481228</v>
      </c>
      <c r="I74" s="18" t="s">
        <v>404</v>
      </c>
      <c r="J74" s="20" t="s">
        <v>404</v>
      </c>
      <c r="K74" s="18" t="s">
        <v>404</v>
      </c>
      <c r="L74" s="20" t="s">
        <v>404</v>
      </c>
      <c r="M74" s="18" t="s">
        <v>404</v>
      </c>
      <c r="N74" s="20" t="s">
        <v>404</v>
      </c>
      <c r="O74" s="18" t="s">
        <v>404</v>
      </c>
      <c r="P74" s="20" t="s">
        <v>404</v>
      </c>
      <c r="Q74" s="18" t="n">
        <v>301.6942736</v>
      </c>
      <c r="R74" s="20" t="n">
        <v>8.915293350000001</v>
      </c>
    </row>
    <row r="75" spans="1:18">
      <c r="A75" s="15" t="s">
        <v>472</v>
      </c>
      <c r="B75" s="17" t="n">
        <v>5375</v>
      </c>
      <c r="C75" s="18">
        <f>(483.0/B75*100)</f>
        <v/>
      </c>
      <c r="D75" s="19" t="n">
        <v>4892</v>
      </c>
      <c r="E75" s="18" t="n">
        <v>390.34215185</v>
      </c>
      <c r="F75" s="20" t="n">
        <v>3.24572786</v>
      </c>
      <c r="G75" s="18" t="n">
        <v>376.86124475</v>
      </c>
      <c r="H75" s="20" t="n">
        <v>5.224375</v>
      </c>
      <c r="I75" s="18" t="s">
        <v>404</v>
      </c>
      <c r="J75" s="20" t="s">
        <v>404</v>
      </c>
      <c r="K75" s="18" t="s">
        <v>404</v>
      </c>
      <c r="L75" s="20" t="s">
        <v>404</v>
      </c>
      <c r="M75" s="18" t="s">
        <v>404</v>
      </c>
      <c r="N75" s="20" t="s">
        <v>404</v>
      </c>
      <c r="O75" s="18" t="s">
        <v>404</v>
      </c>
      <c r="P75" s="20" t="s">
        <v>404</v>
      </c>
      <c r="Q75" s="18" t="n">
        <v>379.20329186</v>
      </c>
      <c r="R75" s="20" t="n">
        <v>14.04004952</v>
      </c>
    </row>
    <row r="76" spans="1:18">
      <c r="A76" s="15" t="s">
        <v>473</v>
      </c>
      <c r="B76" s="17" t="n">
        <v>14167</v>
      </c>
      <c r="C76" s="18">
        <f>(1400.0/B76*100)</f>
        <v/>
      </c>
      <c r="D76" s="19" t="n">
        <v>12767</v>
      </c>
      <c r="E76" s="18" t="n">
        <v>430.56471985</v>
      </c>
      <c r="F76" s="20" t="n">
        <v>3.08502375</v>
      </c>
      <c r="G76" s="18" t="n">
        <v>465.92205649</v>
      </c>
      <c r="H76" s="20" t="n">
        <v>5.48829108</v>
      </c>
      <c r="I76" s="18" t="s">
        <v>404</v>
      </c>
      <c r="J76" s="20" t="s">
        <v>404</v>
      </c>
      <c r="K76" s="18" t="s">
        <v>404</v>
      </c>
      <c r="L76" s="20" t="s">
        <v>404</v>
      </c>
      <c r="M76" s="18" t="s">
        <v>404</v>
      </c>
      <c r="N76" s="20" t="s">
        <v>404</v>
      </c>
      <c r="O76" s="18" t="s">
        <v>404</v>
      </c>
      <c r="P76" s="20" t="s">
        <v>404</v>
      </c>
      <c r="Q76" s="18" t="n">
        <v>426.43569215</v>
      </c>
      <c r="R76" s="20" t="n">
        <v>18.25918003</v>
      </c>
    </row>
    <row r="77" spans="1:18">
      <c r="A77" s="15" t="s">
        <v>474</v>
      </c>
      <c r="B77" s="17" t="n">
        <v>6062</v>
      </c>
      <c r="C77" s="18">
        <f>(0.0/B77*100)</f>
        <v/>
      </c>
      <c r="D77" s="19" t="n">
        <v>6062</v>
      </c>
      <c r="E77" s="18" t="n">
        <v>440.58113234</v>
      </c>
      <c r="F77" s="20" t="n">
        <v>3.88289114</v>
      </c>
      <c r="G77" s="18" t="n">
        <v>428.63515239</v>
      </c>
      <c r="H77" s="20" t="n">
        <v>4.76449576</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524.34970083</v>
      </c>
      <c r="F78" s="20" t="n">
        <v>4.00221384</v>
      </c>
      <c r="G78" s="18" t="n">
        <v>532.88969559</v>
      </c>
      <c r="H78" s="20" t="n">
        <v>19.30772723</v>
      </c>
      <c r="I78" s="18" t="s">
        <v>404</v>
      </c>
      <c r="J78" s="20" t="s">
        <v>404</v>
      </c>
      <c r="K78" s="18" t="s">
        <v>404</v>
      </c>
      <c r="L78" s="20" t="s">
        <v>404</v>
      </c>
      <c r="M78" s="18" t="s">
        <v>404</v>
      </c>
      <c r="N78" s="20" t="s">
        <v>404</v>
      </c>
      <c r="O78" s="18" t="s">
        <v>404</v>
      </c>
      <c r="P78" s="20" t="s">
        <v>404</v>
      </c>
      <c r="Q78" s="18" t="n">
        <v>506.74130463</v>
      </c>
      <c r="R78" s="20" t="n">
        <v>6.62848401</v>
      </c>
    </row>
    <row customHeight="1" ht="25" r="79" spans="1:18">
      <c r="A79" s="15" t="s">
        <v>476</v>
      </c>
      <c r="B79" s="17" t="n">
        <v>1657</v>
      </c>
      <c r="C79" s="18">
        <f>(21.0/B79*100)</f>
        <v/>
      </c>
      <c r="D79" s="19" t="n">
        <v>1636</v>
      </c>
      <c r="E79" s="18" t="n">
        <v>476.45682802</v>
      </c>
      <c r="F79" s="20" t="n">
        <v>9.89097874</v>
      </c>
      <c r="G79" s="18" t="n">
        <v>473.77684284</v>
      </c>
      <c r="H79" s="20" t="n">
        <v>9.08670526</v>
      </c>
      <c r="I79" s="18" t="s">
        <v>404</v>
      </c>
      <c r="J79" s="20" t="s">
        <v>404</v>
      </c>
      <c r="K79" s="18" t="s">
        <v>404</v>
      </c>
      <c r="L79" s="20" t="s">
        <v>404</v>
      </c>
      <c r="M79" s="18" t="s">
        <v>404</v>
      </c>
      <c r="N79" s="20" t="s">
        <v>404</v>
      </c>
      <c r="O79" s="18" t="s">
        <v>404</v>
      </c>
      <c r="P79" s="20" t="s">
        <v>404</v>
      </c>
      <c r="Q79" s="18" t="n">
        <v>481.66757847</v>
      </c>
      <c r="R79" s="20" t="n">
        <v>55.03910527</v>
      </c>
    </row>
    <row r="80" spans="1:18">
      <c r="A80" s="15" t="s">
        <v>477</v>
      </c>
      <c r="B80" s="17" t="n">
        <v>7841</v>
      </c>
      <c r="C80" s="18">
        <f>(0.0/B80*100)</f>
        <v/>
      </c>
      <c r="D80" s="19" t="n">
        <v>7841</v>
      </c>
      <c r="E80" s="18" t="n">
        <v>451.6420947</v>
      </c>
      <c r="F80" s="20" t="n">
        <v>4.63568151</v>
      </c>
      <c r="G80" s="18" t="n">
        <v>466.87276486</v>
      </c>
      <c r="H80" s="20" t="n">
        <v>7.58932143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444.60876539</v>
      </c>
      <c r="F81" s="20" t="n">
        <v>3.25101276</v>
      </c>
      <c r="G81" s="18" t="n">
        <v>430.01500717</v>
      </c>
      <c r="H81" s="20" t="n">
        <v>9.436136080000001</v>
      </c>
      <c r="I81" s="18" t="s">
        <v>404</v>
      </c>
      <c r="J81" s="20" t="s">
        <v>404</v>
      </c>
      <c r="K81" s="18" t="s">
        <v>404</v>
      </c>
      <c r="L81" s="20" t="s">
        <v>404</v>
      </c>
      <c r="M81" s="18" t="s">
        <v>404</v>
      </c>
      <c r="N81" s="20" t="s">
        <v>404</v>
      </c>
      <c r="O81" s="18" t="s">
        <v>404</v>
      </c>
      <c r="P81" s="20" t="s">
        <v>404</v>
      </c>
      <c r="Q81" s="18" t="n">
        <v>432.03635655</v>
      </c>
      <c r="R81" s="20" t="n">
        <v>10.70953936</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517</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512.65342504</v>
      </c>
      <c r="F7" s="20" t="n">
        <v>2.63681004</v>
      </c>
      <c r="G7" s="18" t="n">
        <v>507.39974805</v>
      </c>
      <c r="H7" s="20" t="n">
        <v>3.78430147</v>
      </c>
      <c r="I7" s="18" t="s">
        <v>404</v>
      </c>
      <c r="J7" s="20" t="s">
        <v>404</v>
      </c>
      <c r="K7" s="18" t="s">
        <v>404</v>
      </c>
      <c r="L7" s="20" t="s">
        <v>404</v>
      </c>
      <c r="M7" s="18" t="s">
        <v>404</v>
      </c>
      <c r="N7" s="20" t="s">
        <v>404</v>
      </c>
      <c r="O7" s="18" t="s">
        <v>404</v>
      </c>
      <c r="P7" s="20" t="s">
        <v>404</v>
      </c>
      <c r="Q7" s="18" t="n">
        <v>492.16326733</v>
      </c>
      <c r="R7" s="20" t="n">
        <v>8.97145489</v>
      </c>
    </row>
    <row r="8" spans="1:18">
      <c r="A8" s="15" t="s">
        <v>405</v>
      </c>
      <c r="B8" s="17" t="n">
        <v>7007</v>
      </c>
      <c r="C8" s="18">
        <f>(0.0/B8*100)</f>
        <v/>
      </c>
      <c r="D8" s="19" t="n">
        <v>7007</v>
      </c>
      <c r="E8" s="18" t="n">
        <v>506.53433805</v>
      </c>
      <c r="F8" s="20" t="n">
        <v>4.32314636</v>
      </c>
      <c r="G8" s="18" t="n">
        <v>478.7369101</v>
      </c>
      <c r="H8" s="20" t="n">
        <v>6.61685179</v>
      </c>
      <c r="I8" s="18" t="s">
        <v>404</v>
      </c>
      <c r="J8" s="20" t="s">
        <v>404</v>
      </c>
      <c r="K8" s="18" t="s">
        <v>404</v>
      </c>
      <c r="L8" s="20" t="s">
        <v>404</v>
      </c>
      <c r="M8" s="18" t="s">
        <v>404</v>
      </c>
      <c r="N8" s="20" t="s">
        <v>404</v>
      </c>
      <c r="O8" s="18" t="s">
        <v>404</v>
      </c>
      <c r="P8" s="20" t="s">
        <v>404</v>
      </c>
      <c r="Q8" s="18" t="n">
        <v>469.15828289</v>
      </c>
      <c r="R8" s="20" t="n">
        <v>17.4672855</v>
      </c>
    </row>
    <row r="9" spans="1:18">
      <c r="A9" s="15" t="s">
        <v>406</v>
      </c>
      <c r="B9" s="17" t="n">
        <v>9651</v>
      </c>
      <c r="C9" s="18">
        <f>(200.0/B9*100)</f>
        <v/>
      </c>
      <c r="D9" s="19" t="n">
        <v>9451</v>
      </c>
      <c r="E9" s="18" t="n">
        <v>512.03197382</v>
      </c>
      <c r="F9" s="20" t="n">
        <v>3.88589573</v>
      </c>
      <c r="G9" s="18" t="n">
        <v>495.91737842</v>
      </c>
      <c r="H9" s="20" t="n">
        <v>6.91127352</v>
      </c>
      <c r="I9" s="18" t="s">
        <v>404</v>
      </c>
      <c r="J9" s="20" t="s">
        <v>404</v>
      </c>
      <c r="K9" s="18" t="s">
        <v>404</v>
      </c>
      <c r="L9" s="20" t="s">
        <v>404</v>
      </c>
      <c r="M9" s="18" t="s">
        <v>404</v>
      </c>
      <c r="N9" s="20" t="s">
        <v>404</v>
      </c>
      <c r="O9" s="18" t="s">
        <v>404</v>
      </c>
      <c r="P9" s="20" t="s">
        <v>404</v>
      </c>
      <c r="Q9" s="18" t="n">
        <v>469.19255583</v>
      </c>
      <c r="R9" s="20" t="n">
        <v>11.76088424</v>
      </c>
    </row>
    <row r="10" spans="1:18">
      <c r="A10" s="15" t="s">
        <v>407</v>
      </c>
      <c r="B10" s="17" t="n">
        <v>20058</v>
      </c>
      <c r="C10" s="18">
        <f>(2798.0/B10*100)</f>
        <v/>
      </c>
      <c r="D10" s="19" t="n">
        <v>17260</v>
      </c>
      <c r="E10" s="18" t="n">
        <v>526.90457685</v>
      </c>
      <c r="F10" s="20" t="n">
        <v>2.24247508</v>
      </c>
      <c r="G10" s="18" t="n">
        <v>533.37349466</v>
      </c>
      <c r="H10" s="20" t="n">
        <v>4.75660871</v>
      </c>
      <c r="I10" s="18" t="s">
        <v>404</v>
      </c>
      <c r="J10" s="20" t="s">
        <v>404</v>
      </c>
      <c r="K10" s="18" t="s">
        <v>404</v>
      </c>
      <c r="L10" s="20" t="s">
        <v>404</v>
      </c>
      <c r="M10" s="18" t="s">
        <v>404</v>
      </c>
      <c r="N10" s="20" t="s">
        <v>404</v>
      </c>
      <c r="O10" s="18" t="s">
        <v>404</v>
      </c>
      <c r="P10" s="20" t="s">
        <v>404</v>
      </c>
      <c r="Q10" s="18" t="n">
        <v>552.4453240399999</v>
      </c>
      <c r="R10" s="20" t="n">
        <v>21.5894587</v>
      </c>
    </row>
    <row r="11" spans="1:18">
      <c r="A11" s="15" t="s">
        <v>408</v>
      </c>
      <c r="B11" s="17" t="n">
        <v>7053</v>
      </c>
      <c r="C11" s="18">
        <f>(137.0/B11*100)</f>
        <v/>
      </c>
      <c r="D11" s="19" t="n">
        <v>6916</v>
      </c>
      <c r="E11" s="18" t="n">
        <v>455.19869335</v>
      </c>
      <c r="F11" s="20" t="n">
        <v>3.65608772</v>
      </c>
      <c r="G11" s="18" t="n">
        <v>430.64952154</v>
      </c>
      <c r="H11" s="20" t="n">
        <v>7.0625242</v>
      </c>
      <c r="I11" s="18" t="s">
        <v>404</v>
      </c>
      <c r="J11" s="20" t="s">
        <v>404</v>
      </c>
      <c r="K11" s="18" t="s">
        <v>404</v>
      </c>
      <c r="L11" s="20" t="s">
        <v>404</v>
      </c>
      <c r="M11" s="18" t="s">
        <v>404</v>
      </c>
      <c r="N11" s="20" t="s">
        <v>404</v>
      </c>
      <c r="O11" s="18" t="s">
        <v>404</v>
      </c>
      <c r="P11" s="20" t="s">
        <v>404</v>
      </c>
      <c r="Q11" s="18" t="n">
        <v>429.81268509</v>
      </c>
      <c r="R11" s="20" t="n">
        <v>11.48916313</v>
      </c>
    </row>
    <row r="12" spans="1:18">
      <c r="A12" s="15" t="s">
        <v>409</v>
      </c>
      <c r="B12" s="17" t="n">
        <v>6894</v>
      </c>
      <c r="C12" s="18">
        <f>(106.0/B12*100)</f>
        <v/>
      </c>
      <c r="D12" s="19" t="n">
        <v>6788</v>
      </c>
      <c r="E12" s="18" t="n">
        <v>496.39304626</v>
      </c>
      <c r="F12" s="20" t="n">
        <v>3.12912377</v>
      </c>
      <c r="G12" s="18" t="n">
        <v>485.59885076</v>
      </c>
      <c r="H12" s="20" t="n">
        <v>7.9458054</v>
      </c>
      <c r="I12" s="18" t="s">
        <v>404</v>
      </c>
      <c r="J12" s="20" t="s">
        <v>404</v>
      </c>
      <c r="K12" s="18" t="s">
        <v>404</v>
      </c>
      <c r="L12" s="20" t="s">
        <v>404</v>
      </c>
      <c r="M12" s="18" t="s">
        <v>404</v>
      </c>
      <c r="N12" s="20" t="s">
        <v>404</v>
      </c>
      <c r="O12" s="18" t="s">
        <v>404</v>
      </c>
      <c r="P12" s="20" t="s">
        <v>404</v>
      </c>
      <c r="Q12" s="18" t="n">
        <v>428.76564582</v>
      </c>
      <c r="R12" s="20" t="n">
        <v>28.85970221</v>
      </c>
    </row>
    <row r="13" spans="1:18">
      <c r="A13" s="15" t="s">
        <v>410</v>
      </c>
      <c r="B13" s="17" t="n">
        <v>7161</v>
      </c>
      <c r="C13" s="18">
        <f>(1175.0/B13*100)</f>
        <v/>
      </c>
      <c r="D13" s="19" t="n">
        <v>5986</v>
      </c>
      <c r="E13" s="18" t="n">
        <v>505.22004049</v>
      </c>
      <c r="F13" s="20" t="n">
        <v>3.07771075</v>
      </c>
      <c r="G13" s="18" t="n">
        <v>496.04079263</v>
      </c>
      <c r="H13" s="20" t="n">
        <v>5.99382187</v>
      </c>
      <c r="I13" s="18" t="s">
        <v>404</v>
      </c>
      <c r="J13" s="20" t="s">
        <v>404</v>
      </c>
      <c r="K13" s="18" t="s">
        <v>404</v>
      </c>
      <c r="L13" s="20" t="s">
        <v>404</v>
      </c>
      <c r="M13" s="18" t="s">
        <v>404</v>
      </c>
      <c r="N13" s="20" t="s">
        <v>404</v>
      </c>
      <c r="O13" s="18" t="s">
        <v>404</v>
      </c>
      <c r="P13" s="20" t="s">
        <v>404</v>
      </c>
      <c r="Q13" s="18" t="n">
        <v>497.82275405</v>
      </c>
      <c r="R13" s="20" t="n">
        <v>5.97848172</v>
      </c>
    </row>
    <row r="14" spans="1:18">
      <c r="A14" s="15" t="s">
        <v>411</v>
      </c>
      <c r="B14" s="17" t="n">
        <v>5587</v>
      </c>
      <c r="C14" s="18">
        <f>(0.0/B14*100)</f>
        <v/>
      </c>
      <c r="D14" s="19" t="n">
        <v>5587</v>
      </c>
      <c r="E14" s="18" t="n">
        <v>536.68021499</v>
      </c>
      <c r="F14" s="20" t="n">
        <v>2.38115044</v>
      </c>
      <c r="G14" s="18" t="n">
        <v>526.31634562</v>
      </c>
      <c r="H14" s="20" t="n">
        <v>5.90866479</v>
      </c>
      <c r="I14" s="18" t="s">
        <v>404</v>
      </c>
      <c r="J14" s="20" t="s">
        <v>404</v>
      </c>
      <c r="K14" s="18" t="s">
        <v>404</v>
      </c>
      <c r="L14" s="20" t="s">
        <v>404</v>
      </c>
      <c r="M14" s="18" t="s">
        <v>404</v>
      </c>
      <c r="N14" s="20" t="s">
        <v>404</v>
      </c>
      <c r="O14" s="18" t="s">
        <v>404</v>
      </c>
      <c r="P14" s="20" t="s">
        <v>404</v>
      </c>
      <c r="Q14" s="18" t="n">
        <v>507.86951283</v>
      </c>
      <c r="R14" s="20" t="n">
        <v>11.89144011</v>
      </c>
    </row>
    <row r="15" spans="1:18">
      <c r="A15" s="15" t="s">
        <v>412</v>
      </c>
      <c r="B15" s="17" t="n">
        <v>5882</v>
      </c>
      <c r="C15" s="18">
        <f>(0.0/B15*100)</f>
        <v/>
      </c>
      <c r="D15" s="19" t="n">
        <v>5882</v>
      </c>
      <c r="E15" s="18" t="n">
        <v>534.52209719</v>
      </c>
      <c r="F15" s="20" t="n">
        <v>3.56255295</v>
      </c>
      <c r="G15" s="18" t="n">
        <v>523.35244776</v>
      </c>
      <c r="H15" s="20" t="n">
        <v>3.64421185</v>
      </c>
      <c r="I15" s="18" t="s">
        <v>404</v>
      </c>
      <c r="J15" s="20" t="s">
        <v>404</v>
      </c>
      <c r="K15" s="18" t="s">
        <v>404</v>
      </c>
      <c r="L15" s="20" t="s">
        <v>404</v>
      </c>
      <c r="M15" s="18" t="s">
        <v>404</v>
      </c>
      <c r="N15" s="20" t="s">
        <v>404</v>
      </c>
      <c r="O15" s="18" t="s">
        <v>404</v>
      </c>
      <c r="P15" s="20" t="s">
        <v>404</v>
      </c>
      <c r="Q15" s="18" t="n">
        <v>559.66265909</v>
      </c>
      <c r="R15" s="20" t="n">
        <v>13.1872912</v>
      </c>
    </row>
    <row r="16" spans="1:18">
      <c r="A16" s="15" t="s">
        <v>413</v>
      </c>
      <c r="B16" s="17" t="n">
        <v>6108</v>
      </c>
      <c r="C16" s="18">
        <f>(0.0/B16*100)</f>
        <v/>
      </c>
      <c r="D16" s="19" t="n">
        <v>6108</v>
      </c>
      <c r="E16" s="18" t="s">
        <v>404</v>
      </c>
      <c r="F16" s="20" t="s">
        <v>404</v>
      </c>
      <c r="G16" s="18" t="s">
        <v>404</v>
      </c>
      <c r="H16" s="20" t="s">
        <v>404</v>
      </c>
      <c r="I16" s="18" t="s">
        <v>404</v>
      </c>
      <c r="J16" s="20" t="s">
        <v>404</v>
      </c>
      <c r="K16" s="18" t="s">
        <v>404</v>
      </c>
      <c r="L16" s="20" t="s">
        <v>404</v>
      </c>
      <c r="M16" s="18" t="n">
        <v>494.9776003</v>
      </c>
      <c r="N16" s="20" t="n">
        <v>2.06072662</v>
      </c>
      <c r="O16" s="18" t="s">
        <v>404</v>
      </c>
      <c r="P16" s="20" t="s">
        <v>404</v>
      </c>
      <c r="Q16" s="18" t="s">
        <v>404</v>
      </c>
      <c r="R16" s="20" t="s">
        <v>404</v>
      </c>
    </row>
    <row r="17" spans="1:18">
      <c r="A17" s="15" t="s">
        <v>414</v>
      </c>
      <c r="B17" s="17" t="n">
        <v>6504</v>
      </c>
      <c r="C17" s="18">
        <f>(1325.0/B17*100)</f>
        <v/>
      </c>
      <c r="D17" s="19" t="n">
        <v>5179</v>
      </c>
      <c r="E17" s="18" t="n">
        <v>517.50450994</v>
      </c>
      <c r="F17" s="20" t="n">
        <v>6.39252855</v>
      </c>
      <c r="G17" s="18" t="n">
        <v>497.45421128</v>
      </c>
      <c r="H17" s="20" t="n">
        <v>5.80804211</v>
      </c>
      <c r="I17" s="18" t="s">
        <v>404</v>
      </c>
      <c r="J17" s="20" t="s">
        <v>404</v>
      </c>
      <c r="K17" s="18" t="s">
        <v>404</v>
      </c>
      <c r="L17" s="20" t="s">
        <v>404</v>
      </c>
      <c r="M17" s="18" t="s">
        <v>404</v>
      </c>
      <c r="N17" s="20" t="s">
        <v>404</v>
      </c>
      <c r="O17" s="18" t="s">
        <v>404</v>
      </c>
      <c r="P17" s="20" t="s">
        <v>404</v>
      </c>
      <c r="Q17" s="18" t="n">
        <v>544.25226916</v>
      </c>
      <c r="R17" s="20" t="n">
        <v>18.00360468</v>
      </c>
    </row>
    <row r="18" spans="1:18">
      <c r="A18" s="15" t="s">
        <v>415</v>
      </c>
      <c r="B18" s="17" t="n">
        <v>5532</v>
      </c>
      <c r="C18" s="18">
        <f>(0.0/B18*100)</f>
        <v/>
      </c>
      <c r="D18" s="19" t="n">
        <v>5532</v>
      </c>
      <c r="E18" s="18" t="n">
        <v>455.5184568</v>
      </c>
      <c r="F18" s="20" t="n">
        <v>4.1811045</v>
      </c>
      <c r="G18" s="18" t="n">
        <v>444.46703048</v>
      </c>
      <c r="H18" s="20" t="n">
        <v>18.67208775</v>
      </c>
      <c r="I18" s="18" t="s">
        <v>404</v>
      </c>
      <c r="J18" s="20" t="s">
        <v>404</v>
      </c>
      <c r="K18" s="18" t="s">
        <v>404</v>
      </c>
      <c r="L18" s="20" t="s">
        <v>404</v>
      </c>
      <c r="M18" s="18" t="s">
        <v>404</v>
      </c>
      <c r="N18" s="20" t="s">
        <v>404</v>
      </c>
      <c r="O18" s="18" t="s">
        <v>404</v>
      </c>
      <c r="P18" s="20" t="s">
        <v>404</v>
      </c>
      <c r="Q18" s="18" t="n">
        <v>458.14206748</v>
      </c>
      <c r="R18" s="20" t="n">
        <v>17.51904668</v>
      </c>
    </row>
    <row r="19" spans="1:18">
      <c r="A19" s="15" t="s">
        <v>416</v>
      </c>
      <c r="B19" s="17" t="n">
        <v>5658</v>
      </c>
      <c r="C19" s="18">
        <f>(327.0/B19*100)</f>
        <v/>
      </c>
      <c r="D19" s="19" t="n">
        <v>5331</v>
      </c>
      <c r="E19" s="18" t="n">
        <v>478.94064319</v>
      </c>
      <c r="F19" s="20" t="n">
        <v>3.5665277</v>
      </c>
      <c r="G19" s="18" t="n">
        <v>469.88495027</v>
      </c>
      <c r="H19" s="20" t="n">
        <v>10.71116292</v>
      </c>
      <c r="I19" s="18" t="s">
        <v>404</v>
      </c>
      <c r="J19" s="20" t="s">
        <v>404</v>
      </c>
      <c r="K19" s="18" t="s">
        <v>404</v>
      </c>
      <c r="L19" s="20" t="s">
        <v>404</v>
      </c>
      <c r="M19" s="18" t="s">
        <v>404</v>
      </c>
      <c r="N19" s="20" t="s">
        <v>404</v>
      </c>
      <c r="O19" s="18" t="s">
        <v>404</v>
      </c>
      <c r="P19" s="20" t="s">
        <v>404</v>
      </c>
      <c r="Q19" s="18" t="n">
        <v>441.81164558</v>
      </c>
      <c r="R19" s="20" t="n">
        <v>38.86613042</v>
      </c>
    </row>
    <row r="20" spans="1:18">
      <c r="A20" s="15" t="s">
        <v>417</v>
      </c>
      <c r="B20" s="17" t="n">
        <v>3371</v>
      </c>
      <c r="C20" s="18">
        <f>(24.0/B20*100)</f>
        <v/>
      </c>
      <c r="D20" s="19" t="n">
        <v>3347</v>
      </c>
      <c r="E20" s="18" t="n">
        <v>473.12750097</v>
      </c>
      <c r="F20" s="20" t="n">
        <v>2.62595254</v>
      </c>
      <c r="G20" s="18" t="n">
        <v>473.45095569</v>
      </c>
      <c r="H20" s="20" t="n">
        <v>2.22169189</v>
      </c>
      <c r="I20" s="18" t="s">
        <v>404</v>
      </c>
      <c r="J20" s="20" t="s">
        <v>404</v>
      </c>
      <c r="K20" s="18" t="s">
        <v>404</v>
      </c>
      <c r="L20" s="20" t="s">
        <v>404</v>
      </c>
      <c r="M20" s="18" t="s">
        <v>404</v>
      </c>
      <c r="N20" s="20" t="s">
        <v>404</v>
      </c>
      <c r="O20" s="18" t="s">
        <v>404</v>
      </c>
      <c r="P20" s="20" t="s">
        <v>404</v>
      </c>
      <c r="Q20" s="18" t="n">
        <v>434.39574137</v>
      </c>
      <c r="R20" s="20" t="n">
        <v>19.61777399</v>
      </c>
    </row>
    <row r="21" spans="1:18">
      <c r="A21" s="15" t="s">
        <v>418</v>
      </c>
      <c r="B21" s="17" t="n">
        <v>5741</v>
      </c>
      <c r="C21" s="18">
        <f>(0.0/B21*100)</f>
        <v/>
      </c>
      <c r="D21" s="19" t="n">
        <v>5741</v>
      </c>
      <c r="E21" s="18" t="n">
        <v>507.04860077</v>
      </c>
      <c r="F21" s="20" t="n">
        <v>2.68961998</v>
      </c>
      <c r="G21" s="18" t="n">
        <v>484.83632338</v>
      </c>
      <c r="H21" s="20" t="n">
        <v>9.263390619999999</v>
      </c>
      <c r="I21" s="18" t="s">
        <v>404</v>
      </c>
      <c r="J21" s="20" t="s">
        <v>404</v>
      </c>
      <c r="K21" s="18" t="s">
        <v>404</v>
      </c>
      <c r="L21" s="20" t="s">
        <v>404</v>
      </c>
      <c r="M21" s="18" t="s">
        <v>404</v>
      </c>
      <c r="N21" s="20" t="s">
        <v>404</v>
      </c>
      <c r="O21" s="18" t="s">
        <v>404</v>
      </c>
      <c r="P21" s="20" t="s">
        <v>404</v>
      </c>
      <c r="Q21" s="18" t="n">
        <v>489.70357178</v>
      </c>
      <c r="R21" s="20" t="n">
        <v>6.94712081</v>
      </c>
    </row>
    <row r="22" spans="1:18">
      <c r="A22" s="15" t="s">
        <v>419</v>
      </c>
      <c r="B22" s="17" t="n">
        <v>6598</v>
      </c>
      <c r="C22" s="18">
        <f>(0.0/B22*100)</f>
        <v/>
      </c>
      <c r="D22" s="19" t="n">
        <v>6598</v>
      </c>
      <c r="E22" s="18" t="n">
        <v>465.86821833</v>
      </c>
      <c r="F22" s="20" t="n">
        <v>5.02170463</v>
      </c>
      <c r="G22" s="18" t="n">
        <v>469.95071197</v>
      </c>
      <c r="H22" s="20" t="n">
        <v>7.13952952</v>
      </c>
      <c r="I22" s="18" t="s">
        <v>404</v>
      </c>
      <c r="J22" s="20" t="s">
        <v>404</v>
      </c>
      <c r="K22" s="18" t="s">
        <v>404</v>
      </c>
      <c r="L22" s="20" t="s">
        <v>404</v>
      </c>
      <c r="M22" s="18" t="s">
        <v>404</v>
      </c>
      <c r="N22" s="20" t="s">
        <v>404</v>
      </c>
      <c r="O22" s="18" t="s">
        <v>404</v>
      </c>
      <c r="P22" s="20" t="s">
        <v>404</v>
      </c>
      <c r="Q22" s="18" t="n">
        <v>412.50066809</v>
      </c>
      <c r="R22" s="20" t="n">
        <v>44.00780787</v>
      </c>
    </row>
    <row r="23" spans="1:18">
      <c r="A23" s="15" t="s">
        <v>420</v>
      </c>
      <c r="B23" s="17" t="n">
        <v>11583</v>
      </c>
      <c r="C23" s="18">
        <f>(3123.0/B23*100)</f>
        <v/>
      </c>
      <c r="D23" s="19" t="n">
        <v>8460</v>
      </c>
      <c r="E23" s="18" t="n">
        <v>490.74852854</v>
      </c>
      <c r="F23" s="20" t="n">
        <v>5.68637198</v>
      </c>
      <c r="G23" s="18" t="n">
        <v>477.35859005</v>
      </c>
      <c r="H23" s="20" t="n">
        <v>6.5095306</v>
      </c>
      <c r="I23" s="18" t="s">
        <v>404</v>
      </c>
      <c r="J23" s="20" t="s">
        <v>404</v>
      </c>
      <c r="K23" s="18" t="s">
        <v>404</v>
      </c>
      <c r="L23" s="20" t="s">
        <v>404</v>
      </c>
      <c r="M23" s="18" t="s">
        <v>404</v>
      </c>
      <c r="N23" s="20" t="s">
        <v>404</v>
      </c>
      <c r="O23" s="18" t="s">
        <v>404</v>
      </c>
      <c r="P23" s="20" t="s">
        <v>404</v>
      </c>
      <c r="Q23" s="18" t="n">
        <v>478.47278283</v>
      </c>
      <c r="R23" s="20" t="n">
        <v>23.24969088</v>
      </c>
    </row>
    <row r="24" spans="1:18">
      <c r="A24" s="15" t="s">
        <v>421</v>
      </c>
      <c r="B24" s="17" t="n">
        <v>6647</v>
      </c>
      <c r="C24" s="18">
        <f>(0.0/B24*100)</f>
        <v/>
      </c>
      <c r="D24" s="19" t="n">
        <v>6647</v>
      </c>
      <c r="E24" s="18" t="n">
        <v>549.46627619</v>
      </c>
      <c r="F24" s="20" t="n">
        <v>9.401962709999999</v>
      </c>
      <c r="G24" s="18" t="n">
        <v>535.32786273</v>
      </c>
      <c r="H24" s="20" t="n">
        <v>3.81014488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517.90092191</v>
      </c>
      <c r="F25" s="20" t="n">
        <v>3.80194913</v>
      </c>
      <c r="G25" s="18" t="n">
        <v>510.11340375</v>
      </c>
      <c r="H25" s="20" t="n">
        <v>10.08664585</v>
      </c>
      <c r="I25" s="18" t="s">
        <v>404</v>
      </c>
      <c r="J25" s="20" t="s">
        <v>404</v>
      </c>
      <c r="K25" s="18" t="s">
        <v>404</v>
      </c>
      <c r="L25" s="20" t="s">
        <v>404</v>
      </c>
      <c r="M25" s="18" t="s">
        <v>404</v>
      </c>
      <c r="N25" s="20" t="s">
        <v>404</v>
      </c>
      <c r="O25" s="18" t="s">
        <v>404</v>
      </c>
      <c r="P25" s="20" t="s">
        <v>404</v>
      </c>
      <c r="Q25" s="18" t="n">
        <v>495.19376463</v>
      </c>
      <c r="R25" s="20" t="n">
        <v>15.7739629</v>
      </c>
    </row>
    <row r="26" spans="1:18">
      <c r="A26" s="15" t="s">
        <v>423</v>
      </c>
      <c r="B26" s="17" t="n">
        <v>4869</v>
      </c>
      <c r="C26" s="18">
        <f>(11.0/B26*100)</f>
        <v/>
      </c>
      <c r="D26" s="19" t="n">
        <v>4858</v>
      </c>
      <c r="E26" s="18" t="n">
        <v>492.79058752</v>
      </c>
      <c r="F26" s="20" t="n">
        <v>1.90631433</v>
      </c>
      <c r="G26" s="18" t="n">
        <v>485.02427997</v>
      </c>
      <c r="H26" s="20" t="n">
        <v>4.48423637</v>
      </c>
      <c r="I26" s="18" t="s">
        <v>404</v>
      </c>
      <c r="J26" s="20" t="s">
        <v>404</v>
      </c>
      <c r="K26" s="18" t="s">
        <v>404</v>
      </c>
      <c r="L26" s="20" t="s">
        <v>404</v>
      </c>
      <c r="M26" s="18" t="s">
        <v>404</v>
      </c>
      <c r="N26" s="20" t="s">
        <v>404</v>
      </c>
      <c r="O26" s="18" t="s">
        <v>404</v>
      </c>
      <c r="P26" s="20" t="s">
        <v>404</v>
      </c>
      <c r="Q26" s="18" t="n">
        <v>476.77444918</v>
      </c>
      <c r="R26" s="20" t="n">
        <v>17.02633328</v>
      </c>
    </row>
    <row r="27" spans="1:18">
      <c r="A27" s="15" t="s">
        <v>424</v>
      </c>
      <c r="B27" s="17" t="n">
        <v>5299</v>
      </c>
      <c r="C27" s="18">
        <f>(0.0/B27*100)</f>
        <v/>
      </c>
      <c r="D27" s="19" t="n">
        <v>5299</v>
      </c>
      <c r="E27" s="18" t="n">
        <v>491.12985625</v>
      </c>
      <c r="F27" s="20" t="n">
        <v>1.39137181</v>
      </c>
      <c r="G27" s="18" t="n">
        <v>467.63992271</v>
      </c>
      <c r="H27" s="20" t="n">
        <v>1.81367041</v>
      </c>
      <c r="I27" s="18" t="s">
        <v>404</v>
      </c>
      <c r="J27" s="20" t="s">
        <v>404</v>
      </c>
      <c r="K27" s="18" t="s">
        <v>404</v>
      </c>
      <c r="L27" s="20" t="s">
        <v>404</v>
      </c>
      <c r="M27" s="18" t="s">
        <v>404</v>
      </c>
      <c r="N27" s="20" t="s">
        <v>404</v>
      </c>
      <c r="O27" s="18" t="s">
        <v>404</v>
      </c>
      <c r="P27" s="20" t="s">
        <v>404</v>
      </c>
      <c r="Q27" s="18" t="n">
        <v>457.95166187</v>
      </c>
      <c r="R27" s="20" t="n">
        <v>8.35852792</v>
      </c>
    </row>
    <row r="28" spans="1:18">
      <c r="A28" s="15" t="s">
        <v>425</v>
      </c>
      <c r="B28" s="17" t="n">
        <v>7568</v>
      </c>
      <c r="C28" s="18">
        <f>(0.0/B28*100)</f>
        <v/>
      </c>
      <c r="D28" s="19" t="n">
        <v>7568</v>
      </c>
      <c r="E28" s="18" t="n">
        <v>424.29663234</v>
      </c>
      <c r="F28" s="20" t="n">
        <v>3.12990348</v>
      </c>
      <c r="G28" s="18" t="n">
        <v>402.75559006</v>
      </c>
      <c r="H28" s="20" t="n">
        <v>4.06653796</v>
      </c>
      <c r="I28" s="18" t="s">
        <v>404</v>
      </c>
      <c r="J28" s="20" t="s">
        <v>404</v>
      </c>
      <c r="K28" s="18" t="s">
        <v>404</v>
      </c>
      <c r="L28" s="20" t="s">
        <v>404</v>
      </c>
      <c r="M28" s="18" t="s">
        <v>404</v>
      </c>
      <c r="N28" s="20" t="s">
        <v>404</v>
      </c>
      <c r="O28" s="18" t="s">
        <v>404</v>
      </c>
      <c r="P28" s="20" t="s">
        <v>404</v>
      </c>
      <c r="Q28" s="18" t="n">
        <v>367.22280948</v>
      </c>
      <c r="R28" s="20" t="n">
        <v>18.671318</v>
      </c>
    </row>
    <row r="29" spans="1:18">
      <c r="A29" s="15" t="s">
        <v>426</v>
      </c>
      <c r="B29" s="17" t="n">
        <v>5385</v>
      </c>
      <c r="C29" s="18">
        <f>(1123.0/B29*100)</f>
        <v/>
      </c>
      <c r="D29" s="19" t="n">
        <v>4262</v>
      </c>
      <c r="E29" s="18" t="n">
        <v>539.99175637</v>
      </c>
      <c r="F29" s="20" t="n">
        <v>8.815879430000001</v>
      </c>
      <c r="G29" s="18" t="n">
        <v>486.77591491</v>
      </c>
      <c r="H29" s="20" t="n">
        <v>8.05220793</v>
      </c>
      <c r="I29" s="18" t="s">
        <v>404</v>
      </c>
      <c r="J29" s="20" t="s">
        <v>404</v>
      </c>
      <c r="K29" s="18" t="s">
        <v>404</v>
      </c>
      <c r="L29" s="20" t="s">
        <v>404</v>
      </c>
      <c r="M29" s="18" t="s">
        <v>404</v>
      </c>
      <c r="N29" s="20" t="s">
        <v>404</v>
      </c>
      <c r="O29" s="18" t="s">
        <v>404</v>
      </c>
      <c r="P29" s="20" t="s">
        <v>404</v>
      </c>
      <c r="Q29" s="18" t="n">
        <v>490.96530647</v>
      </c>
      <c r="R29" s="20" t="n">
        <v>15.590698</v>
      </c>
    </row>
    <row r="30" spans="1:18">
      <c r="A30" s="15" t="s">
        <v>427</v>
      </c>
      <c r="B30" s="17" t="n">
        <v>4520</v>
      </c>
      <c r="C30" s="18">
        <f>(929.0/B30*100)</f>
        <v/>
      </c>
      <c r="D30" s="19" t="n">
        <v>3591</v>
      </c>
      <c r="E30" s="18" t="n">
        <v>516.59687686</v>
      </c>
      <c r="F30" s="20" t="n">
        <v>3.52555076</v>
      </c>
      <c r="G30" s="18" t="n">
        <v>510.05554561</v>
      </c>
      <c r="H30" s="20" t="n">
        <v>5.89102227</v>
      </c>
      <c r="I30" s="18" t="s">
        <v>404</v>
      </c>
      <c r="J30" s="20" t="s">
        <v>404</v>
      </c>
      <c r="K30" s="18" t="s">
        <v>404</v>
      </c>
      <c r="L30" s="20" t="s">
        <v>404</v>
      </c>
      <c r="M30" s="18" t="s">
        <v>404</v>
      </c>
      <c r="N30" s="20" t="s">
        <v>404</v>
      </c>
      <c r="O30" s="18" t="s">
        <v>404</v>
      </c>
      <c r="P30" s="20" t="s">
        <v>404</v>
      </c>
      <c r="Q30" s="18" t="n">
        <v>522.65919102</v>
      </c>
      <c r="R30" s="20" t="n">
        <v>28.42760007</v>
      </c>
    </row>
    <row r="31" spans="1:18">
      <c r="A31" s="15" t="s">
        <v>428</v>
      </c>
      <c r="B31" s="17" t="n">
        <v>5456</v>
      </c>
      <c r="C31" s="18">
        <f>(502.0/B31*100)</f>
        <v/>
      </c>
      <c r="D31" s="19" t="n">
        <v>4954</v>
      </c>
      <c r="E31" s="18" t="n">
        <v>501.18816568</v>
      </c>
      <c r="F31" s="20" t="n">
        <v>2.87569289</v>
      </c>
      <c r="G31" s="18" t="n">
        <v>494.88114047</v>
      </c>
      <c r="H31" s="20" t="n">
        <v>3.78835519</v>
      </c>
      <c r="I31" s="18" t="s">
        <v>404</v>
      </c>
      <c r="J31" s="20" t="s">
        <v>404</v>
      </c>
      <c r="K31" s="18" t="s">
        <v>404</v>
      </c>
      <c r="L31" s="20" t="s">
        <v>404</v>
      </c>
      <c r="M31" s="18" t="s">
        <v>404</v>
      </c>
      <c r="N31" s="20" t="s">
        <v>404</v>
      </c>
      <c r="O31" s="18" t="s">
        <v>404</v>
      </c>
      <c r="P31" s="20" t="s">
        <v>404</v>
      </c>
      <c r="Q31" s="18" t="n">
        <v>496.50601804</v>
      </c>
      <c r="R31" s="20" t="n">
        <v>13.3557587</v>
      </c>
    </row>
    <row r="32" spans="1:18">
      <c r="A32" s="15" t="s">
        <v>429</v>
      </c>
      <c r="B32" s="17" t="n">
        <v>4478</v>
      </c>
      <c r="C32" s="18">
        <f>(0.0/B32*100)</f>
        <v/>
      </c>
      <c r="D32" s="19" t="n">
        <v>4478</v>
      </c>
      <c r="E32" s="18" t="n">
        <v>501.93598293</v>
      </c>
      <c r="F32" s="20" t="n">
        <v>3.47569827</v>
      </c>
      <c r="G32" s="18" t="n">
        <v>499.61296667</v>
      </c>
      <c r="H32" s="20" t="n">
        <v>4.58268045</v>
      </c>
      <c r="I32" s="18" t="s">
        <v>404</v>
      </c>
      <c r="J32" s="20" t="s">
        <v>404</v>
      </c>
      <c r="K32" s="18" t="s">
        <v>404</v>
      </c>
      <c r="L32" s="20" t="s">
        <v>404</v>
      </c>
      <c r="M32" s="18" t="s">
        <v>404</v>
      </c>
      <c r="N32" s="20" t="s">
        <v>404</v>
      </c>
      <c r="O32" s="18" t="s">
        <v>404</v>
      </c>
      <c r="P32" s="20" t="s">
        <v>404</v>
      </c>
      <c r="Q32" s="18" t="n">
        <v>531.0039492</v>
      </c>
      <c r="R32" s="20" t="n">
        <v>22.30377981</v>
      </c>
    </row>
    <row r="33" spans="1:18">
      <c r="A33" s="15" t="s">
        <v>430</v>
      </c>
      <c r="B33" s="17" t="n">
        <v>7325</v>
      </c>
      <c r="C33" s="18">
        <f>(29.0/B33*100)</f>
        <v/>
      </c>
      <c r="D33" s="19" t="n">
        <v>7296</v>
      </c>
      <c r="E33" s="18" t="n">
        <v>500.56982381</v>
      </c>
      <c r="F33" s="20" t="n">
        <v>3.91291382</v>
      </c>
      <c r="G33" s="18" t="n">
        <v>499.77816688</v>
      </c>
      <c r="H33" s="20" t="n">
        <v>4.80810172</v>
      </c>
      <c r="I33" s="18" t="s">
        <v>404</v>
      </c>
      <c r="J33" s="20" t="s">
        <v>404</v>
      </c>
      <c r="K33" s="18" t="s">
        <v>404</v>
      </c>
      <c r="L33" s="20" t="s">
        <v>404</v>
      </c>
      <c r="M33" s="18" t="s">
        <v>404</v>
      </c>
      <c r="N33" s="20" t="s">
        <v>404</v>
      </c>
      <c r="O33" s="18" t="s">
        <v>404</v>
      </c>
      <c r="P33" s="20" t="s">
        <v>404</v>
      </c>
      <c r="Q33" s="18" t="n">
        <v>518.05149198</v>
      </c>
      <c r="R33" s="20" t="n">
        <v>19.28154029</v>
      </c>
    </row>
    <row r="34" spans="1:18">
      <c r="A34" s="15" t="s">
        <v>431</v>
      </c>
      <c r="B34" s="17" t="n">
        <v>6350</v>
      </c>
      <c r="C34" s="18">
        <f>(0.0/B34*100)</f>
        <v/>
      </c>
      <c r="D34" s="19" t="n">
        <v>6350</v>
      </c>
      <c r="E34" s="18" t="n">
        <v>465.50099688</v>
      </c>
      <c r="F34" s="20" t="n">
        <v>3.92529459</v>
      </c>
      <c r="G34" s="18" t="n">
        <v>449.18198401</v>
      </c>
      <c r="H34" s="20" t="n">
        <v>6.67381383</v>
      </c>
      <c r="I34" s="18" t="s">
        <v>404</v>
      </c>
      <c r="J34" s="20" t="s">
        <v>404</v>
      </c>
      <c r="K34" s="18" t="s">
        <v>404</v>
      </c>
      <c r="L34" s="20" t="s">
        <v>404</v>
      </c>
      <c r="M34" s="18" t="s">
        <v>404</v>
      </c>
      <c r="N34" s="20" t="s">
        <v>404</v>
      </c>
      <c r="O34" s="18" t="s">
        <v>404</v>
      </c>
      <c r="P34" s="20" t="s">
        <v>404</v>
      </c>
      <c r="Q34" s="18" t="n">
        <v>456.66138359</v>
      </c>
      <c r="R34" s="20" t="n">
        <v>21.1932139</v>
      </c>
    </row>
    <row r="35" spans="1:18">
      <c r="A35" s="15" t="s">
        <v>432</v>
      </c>
      <c r="B35" s="17" t="n">
        <v>6406</v>
      </c>
      <c r="C35" s="18">
        <f>(443.0/B35*100)</f>
        <v/>
      </c>
      <c r="D35" s="19" t="n">
        <v>5963</v>
      </c>
      <c r="E35" s="18" t="n">
        <v>515.97234929</v>
      </c>
      <c r="F35" s="20" t="n">
        <v>2.08171778</v>
      </c>
      <c r="G35" s="18" t="n">
        <v>514.3015063399999</v>
      </c>
      <c r="H35" s="20" t="n">
        <v>1.91871649</v>
      </c>
      <c r="I35" s="18" t="s">
        <v>404</v>
      </c>
      <c r="J35" s="20" t="s">
        <v>404</v>
      </c>
      <c r="K35" s="18" t="s">
        <v>404</v>
      </c>
      <c r="L35" s="20" t="s">
        <v>404</v>
      </c>
      <c r="M35" s="18" t="s">
        <v>404</v>
      </c>
      <c r="N35" s="20" t="s">
        <v>404</v>
      </c>
      <c r="O35" s="18" t="s">
        <v>404</v>
      </c>
      <c r="P35" s="20" t="s">
        <v>404</v>
      </c>
      <c r="Q35" s="18" t="n">
        <v>508.81053012</v>
      </c>
      <c r="R35" s="20" t="n">
        <v>9.86816926</v>
      </c>
    </row>
    <row r="36" spans="1:18">
      <c r="A36" s="15" t="s">
        <v>433</v>
      </c>
      <c r="B36" s="17" t="n">
        <v>6736</v>
      </c>
      <c r="C36" s="18">
        <f>(10.0/B36*100)</f>
        <v/>
      </c>
      <c r="D36" s="19" t="n">
        <v>6726</v>
      </c>
      <c r="E36" s="18" t="n">
        <v>494.64639209</v>
      </c>
      <c r="F36" s="20" t="n">
        <v>2.79666114</v>
      </c>
      <c r="G36" s="18" t="n">
        <v>488.04756375</v>
      </c>
      <c r="H36" s="20" t="n">
        <v>4.47114789</v>
      </c>
      <c r="I36" s="18" t="s">
        <v>404</v>
      </c>
      <c r="J36" s="20" t="s">
        <v>404</v>
      </c>
      <c r="K36" s="18" t="s">
        <v>404</v>
      </c>
      <c r="L36" s="20" t="s">
        <v>404</v>
      </c>
      <c r="M36" s="18" t="s">
        <v>404</v>
      </c>
      <c r="N36" s="20" t="s">
        <v>404</v>
      </c>
      <c r="O36" s="18" t="s">
        <v>404</v>
      </c>
      <c r="P36" s="20" t="s">
        <v>404</v>
      </c>
      <c r="Q36" s="18" t="n">
        <v>491.73874339</v>
      </c>
      <c r="R36" s="20" t="n">
        <v>9.52477343</v>
      </c>
    </row>
    <row r="37" spans="1:18">
      <c r="A37" s="15" t="s">
        <v>434</v>
      </c>
      <c r="B37" s="17" t="n">
        <v>5458</v>
      </c>
      <c r="C37" s="18">
        <f>(0.0/B37*100)</f>
        <v/>
      </c>
      <c r="D37" s="19" t="n">
        <v>5458</v>
      </c>
      <c r="E37" s="18" t="n">
        <v>499.73954911</v>
      </c>
      <c r="F37" s="20" t="n">
        <v>4.62293496</v>
      </c>
      <c r="G37" s="18" t="n">
        <v>484.61998334</v>
      </c>
      <c r="H37" s="20" t="n">
        <v>5.21543694</v>
      </c>
      <c r="I37" s="18" t="s">
        <v>404</v>
      </c>
      <c r="J37" s="20" t="s">
        <v>404</v>
      </c>
      <c r="K37" s="18" t="s">
        <v>404</v>
      </c>
      <c r="L37" s="20" t="s">
        <v>404</v>
      </c>
      <c r="M37" s="18" t="s">
        <v>404</v>
      </c>
      <c r="N37" s="20" t="s">
        <v>404</v>
      </c>
      <c r="O37" s="18" t="s">
        <v>404</v>
      </c>
      <c r="P37" s="20" t="s">
        <v>404</v>
      </c>
      <c r="Q37" s="18" t="n">
        <v>482.03369231</v>
      </c>
      <c r="R37" s="20" t="n">
        <v>7.86069427</v>
      </c>
    </row>
    <row r="38" spans="1:18">
      <c r="A38" s="15" t="s">
        <v>435</v>
      </c>
      <c r="B38" s="17" t="n">
        <v>5860</v>
      </c>
      <c r="C38" s="18">
        <f>(268.0/B38*100)</f>
        <v/>
      </c>
      <c r="D38" s="19" t="n">
        <v>5592</v>
      </c>
      <c r="E38" s="18" t="n">
        <v>512.89827527</v>
      </c>
      <c r="F38" s="20" t="n">
        <v>5.02339906</v>
      </c>
      <c r="G38" s="18" t="n">
        <v>494.92915303</v>
      </c>
      <c r="H38" s="20" t="n">
        <v>6.31638484</v>
      </c>
      <c r="I38" s="18" t="s">
        <v>404</v>
      </c>
      <c r="J38" s="20" t="s">
        <v>404</v>
      </c>
      <c r="K38" s="18" t="s">
        <v>404</v>
      </c>
      <c r="L38" s="20" t="s">
        <v>404</v>
      </c>
      <c r="M38" s="18" t="s">
        <v>404</v>
      </c>
      <c r="N38" s="20" t="s">
        <v>404</v>
      </c>
      <c r="O38" s="18" t="s">
        <v>404</v>
      </c>
      <c r="P38" s="20" t="s">
        <v>404</v>
      </c>
      <c r="Q38" s="18" t="n">
        <v>509.15670809</v>
      </c>
      <c r="R38" s="20" t="n">
        <v>40.42387685</v>
      </c>
    </row>
    <row r="39" spans="1:18">
      <c r="A39" s="15" t="s">
        <v>436</v>
      </c>
      <c r="B39" s="17" t="n">
        <v>5895</v>
      </c>
      <c r="C39" s="18">
        <f>(0.0/B39*100)</f>
        <v/>
      </c>
      <c r="D39" s="19" t="n">
        <v>5895</v>
      </c>
      <c r="E39" s="18" t="n">
        <v>432.64678265</v>
      </c>
      <c r="F39" s="20" t="n">
        <v>5.39471541</v>
      </c>
      <c r="G39" s="18" t="n">
        <v>416.00141812</v>
      </c>
      <c r="H39" s="20" t="n">
        <v>5.99013801</v>
      </c>
      <c r="I39" s="18" t="s">
        <v>404</v>
      </c>
      <c r="J39" s="20" t="s">
        <v>404</v>
      </c>
      <c r="K39" s="18" t="s">
        <v>404</v>
      </c>
      <c r="L39" s="20" t="s">
        <v>404</v>
      </c>
      <c r="M39" s="18" t="s">
        <v>404</v>
      </c>
      <c r="N39" s="20" t="s">
        <v>404</v>
      </c>
      <c r="O39" s="18" t="s">
        <v>404</v>
      </c>
      <c r="P39" s="20" t="s">
        <v>404</v>
      </c>
      <c r="Q39" s="18" t="n">
        <v>380.31302506</v>
      </c>
      <c r="R39" s="20" t="n">
        <v>6.30587028</v>
      </c>
    </row>
    <row r="40" spans="1:18">
      <c r="A40" s="15" t="s">
        <v>437</v>
      </c>
      <c r="B40" s="17" t="n">
        <v>14157</v>
      </c>
      <c r="C40" s="18">
        <f>(2628.0/B40*100)</f>
        <v/>
      </c>
      <c r="D40" s="19" t="n">
        <v>11529</v>
      </c>
      <c r="E40" s="18" t="n">
        <v>513.4078622</v>
      </c>
      <c r="F40" s="20" t="n">
        <v>4.12692037</v>
      </c>
      <c r="G40" s="18" t="n">
        <v>505.20012129</v>
      </c>
      <c r="H40" s="20" t="n">
        <v>6.96327097</v>
      </c>
      <c r="I40" s="18" t="s">
        <v>404</v>
      </c>
      <c r="J40" s="20" t="s">
        <v>404</v>
      </c>
      <c r="K40" s="18" t="s">
        <v>404</v>
      </c>
      <c r="L40" s="20" t="s">
        <v>404</v>
      </c>
      <c r="M40" s="18" t="s">
        <v>404</v>
      </c>
      <c r="N40" s="20" t="s">
        <v>404</v>
      </c>
      <c r="O40" s="18" t="s">
        <v>404</v>
      </c>
      <c r="P40" s="20" t="s">
        <v>404</v>
      </c>
      <c r="Q40" s="18" t="n">
        <v>511.16748773</v>
      </c>
      <c r="R40" s="20" t="n">
        <v>9.34330843</v>
      </c>
    </row>
    <row r="41" spans="1:18">
      <c r="A41" s="15" t="s">
        <v>438</v>
      </c>
      <c r="B41" s="17" t="n">
        <v>5712</v>
      </c>
      <c r="C41" s="18">
        <f>(70.0/B41*100)</f>
        <v/>
      </c>
      <c r="D41" s="19" t="n">
        <v>5642</v>
      </c>
      <c r="E41" s="18" t="n">
        <v>498.87081658</v>
      </c>
      <c r="F41" s="20" t="n">
        <v>3.59229679</v>
      </c>
      <c r="G41" s="18" t="n">
        <v>484.75636085</v>
      </c>
      <c r="H41" s="20" t="n">
        <v>8.75978963</v>
      </c>
      <c r="I41" s="18" t="s">
        <v>404</v>
      </c>
      <c r="J41" s="20" t="s">
        <v>404</v>
      </c>
      <c r="K41" s="18" t="s">
        <v>404</v>
      </c>
      <c r="L41" s="20" t="s">
        <v>404</v>
      </c>
      <c r="M41" s="18" t="s">
        <v>404</v>
      </c>
      <c r="N41" s="20" t="s">
        <v>404</v>
      </c>
      <c r="O41" s="18" t="s">
        <v>404</v>
      </c>
      <c r="P41" s="20" t="s">
        <v>404</v>
      </c>
      <c r="Q41" s="18" t="n">
        <v>502.36599289</v>
      </c>
      <c r="R41" s="20" t="n">
        <v>25.81355024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428.95954075</v>
      </c>
      <c r="F44" s="20" t="n">
        <v>3.799541</v>
      </c>
      <c r="G44" s="18" t="n">
        <v>412.08824912</v>
      </c>
      <c r="H44" s="20" t="n">
        <v>7.23237908</v>
      </c>
      <c r="I44" s="18" t="s">
        <v>404</v>
      </c>
      <c r="J44" s="20" t="s">
        <v>404</v>
      </c>
      <c r="K44" s="18" t="s">
        <v>404</v>
      </c>
      <c r="L44" s="20" t="s">
        <v>404</v>
      </c>
      <c r="M44" s="18" t="s">
        <v>404</v>
      </c>
      <c r="N44" s="20" t="s">
        <v>404</v>
      </c>
      <c r="O44" s="18" t="s">
        <v>404</v>
      </c>
      <c r="P44" s="20" t="s">
        <v>404</v>
      </c>
      <c r="Q44" s="18" t="n">
        <v>457.37666941</v>
      </c>
      <c r="R44" s="20" t="n">
        <v>20.02659488</v>
      </c>
    </row>
    <row r="45" spans="1:18">
      <c r="A45" s="15" t="s">
        <v>442</v>
      </c>
      <c r="B45" s="17" t="n">
        <v>5519</v>
      </c>
      <c r="C45" s="18">
        <f>(0.0/B45*100)</f>
        <v/>
      </c>
      <c r="D45" s="19" t="n">
        <v>5519</v>
      </c>
      <c r="E45" s="18" t="n">
        <v>381.65831383</v>
      </c>
      <c r="F45" s="20" t="n">
        <v>3.27493159</v>
      </c>
      <c r="G45" s="18" t="n">
        <v>367.48555089</v>
      </c>
      <c r="H45" s="20" t="n">
        <v>6.15468847</v>
      </c>
      <c r="I45" s="18" t="s">
        <v>404</v>
      </c>
      <c r="J45" s="20" t="s">
        <v>404</v>
      </c>
      <c r="K45" s="18" t="s">
        <v>404</v>
      </c>
      <c r="L45" s="20" t="s">
        <v>404</v>
      </c>
      <c r="M45" s="18" t="s">
        <v>404</v>
      </c>
      <c r="N45" s="20" t="s">
        <v>404</v>
      </c>
      <c r="O45" s="18" t="s">
        <v>404</v>
      </c>
      <c r="P45" s="20" t="s">
        <v>404</v>
      </c>
      <c r="Q45" s="18" t="n">
        <v>353.97317092</v>
      </c>
      <c r="R45" s="20" t="n">
        <v>6.9378927</v>
      </c>
    </row>
    <row r="46" spans="1:18">
      <c r="A46" s="15" t="s">
        <v>443</v>
      </c>
      <c r="B46" s="17" t="n">
        <v>23141</v>
      </c>
      <c r="C46" s="18">
        <f>(4196.0/B46*100)</f>
        <v/>
      </c>
      <c r="D46" s="19" t="n">
        <v>18945</v>
      </c>
      <c r="E46" s="18" t="n">
        <v>410.08742767</v>
      </c>
      <c r="F46" s="20" t="n">
        <v>3.28719533</v>
      </c>
      <c r="G46" s="18" t="n">
        <v>396.52458508</v>
      </c>
      <c r="H46" s="20" t="n">
        <v>4.69260706</v>
      </c>
      <c r="I46" s="18" t="s">
        <v>404</v>
      </c>
      <c r="J46" s="20" t="s">
        <v>404</v>
      </c>
      <c r="K46" s="18" t="s">
        <v>404</v>
      </c>
      <c r="L46" s="20" t="s">
        <v>404</v>
      </c>
      <c r="M46" s="18" t="s">
        <v>404</v>
      </c>
      <c r="N46" s="20" t="s">
        <v>404</v>
      </c>
      <c r="O46" s="18" t="s">
        <v>404</v>
      </c>
      <c r="P46" s="20" t="s">
        <v>404</v>
      </c>
      <c r="Q46" s="18" t="n">
        <v>387.14915715</v>
      </c>
      <c r="R46" s="20" t="n">
        <v>13.50337263</v>
      </c>
    </row>
    <row r="47" spans="1:18">
      <c r="A47" s="15" t="s">
        <v>444</v>
      </c>
      <c r="B47" s="17" t="n">
        <v>5928</v>
      </c>
      <c r="C47" s="18">
        <f>(0.0/B47*100)</f>
        <v/>
      </c>
      <c r="D47" s="19" t="n">
        <v>5928</v>
      </c>
      <c r="E47" s="18" t="n">
        <v>450.7674749</v>
      </c>
      <c r="F47" s="20" t="n">
        <v>4.61214587</v>
      </c>
      <c r="G47" s="18" t="n">
        <v>382.76331621</v>
      </c>
      <c r="H47" s="20" t="n">
        <v>12.7294186</v>
      </c>
      <c r="I47" s="18" t="s">
        <v>404</v>
      </c>
      <c r="J47" s="20" t="s">
        <v>404</v>
      </c>
      <c r="K47" s="18" t="s">
        <v>404</v>
      </c>
      <c r="L47" s="20" t="s">
        <v>404</v>
      </c>
      <c r="M47" s="18" t="s">
        <v>404</v>
      </c>
      <c r="N47" s="20" t="s">
        <v>404</v>
      </c>
      <c r="O47" s="18" t="s">
        <v>404</v>
      </c>
      <c r="P47" s="20" t="s">
        <v>404</v>
      </c>
      <c r="Q47" s="18" t="n">
        <v>466.29814535</v>
      </c>
      <c r="R47" s="20" t="n">
        <v>30.44216463</v>
      </c>
    </row>
    <row r="48" spans="1:18">
      <c r="A48" s="15" t="s">
        <v>445</v>
      </c>
      <c r="B48" s="17" t="n">
        <v>9841</v>
      </c>
      <c r="C48" s="18">
        <f>(0.0/B48*100)</f>
        <v/>
      </c>
      <c r="D48" s="19" t="n">
        <v>9841</v>
      </c>
      <c r="E48" s="18" t="n">
        <v>525.2715265</v>
      </c>
      <c r="F48" s="20" t="n">
        <v>6.41360499</v>
      </c>
      <c r="G48" s="18" t="n">
        <v>510.4527566</v>
      </c>
      <c r="H48" s="20" t="n">
        <v>9.90775852</v>
      </c>
      <c r="I48" s="18" t="s">
        <v>404</v>
      </c>
      <c r="J48" s="20" t="s">
        <v>404</v>
      </c>
      <c r="K48" s="18" t="s">
        <v>404</v>
      </c>
      <c r="L48" s="20" t="s">
        <v>404</v>
      </c>
      <c r="M48" s="18" t="s">
        <v>404</v>
      </c>
      <c r="N48" s="20" t="s">
        <v>404</v>
      </c>
      <c r="O48" s="18" t="s">
        <v>404</v>
      </c>
      <c r="P48" s="20" t="s">
        <v>404</v>
      </c>
      <c r="Q48" s="18" t="n">
        <v>486.402489</v>
      </c>
      <c r="R48" s="20" t="n">
        <v>30.93506693</v>
      </c>
    </row>
    <row r="49" spans="1:18">
      <c r="A49" s="15" t="s">
        <v>446</v>
      </c>
      <c r="B49" s="17" t="n">
        <v>6349</v>
      </c>
      <c r="C49" s="18">
        <f>(52.0/B49*100)</f>
        <v/>
      </c>
      <c r="D49" s="19" t="n">
        <v>6297</v>
      </c>
      <c r="E49" s="18" t="n">
        <v>436.09651634</v>
      </c>
      <c r="F49" s="20" t="n">
        <v>4.07111367</v>
      </c>
      <c r="G49" s="18" t="n">
        <v>424.85559259</v>
      </c>
      <c r="H49" s="20" t="n">
        <v>5.235812</v>
      </c>
      <c r="I49" s="18" t="s">
        <v>404</v>
      </c>
      <c r="J49" s="20" t="s">
        <v>404</v>
      </c>
      <c r="K49" s="18" t="s">
        <v>404</v>
      </c>
      <c r="L49" s="20" t="s">
        <v>404</v>
      </c>
      <c r="M49" s="18" t="s">
        <v>404</v>
      </c>
      <c r="N49" s="20" t="s">
        <v>404</v>
      </c>
      <c r="O49" s="18" t="s">
        <v>404</v>
      </c>
      <c r="P49" s="20" t="s">
        <v>404</v>
      </c>
      <c r="Q49" s="18" t="n">
        <v>406.81485023</v>
      </c>
      <c r="R49" s="20" t="n">
        <v>13.45866178</v>
      </c>
    </row>
    <row r="50" spans="1:18">
      <c r="A50" s="15" t="s">
        <v>447</v>
      </c>
      <c r="B50" s="17" t="n">
        <v>11795</v>
      </c>
      <c r="C50" s="18">
        <f>(1031.0/B50*100)</f>
        <v/>
      </c>
      <c r="D50" s="19" t="n">
        <v>10764</v>
      </c>
      <c r="E50" s="18" t="n">
        <v>420.58226503</v>
      </c>
      <c r="F50" s="20" t="n">
        <v>2.96771036</v>
      </c>
      <c r="G50" s="18" t="n">
        <v>398.54336398</v>
      </c>
      <c r="H50" s="20" t="n">
        <v>8.480443210000001</v>
      </c>
      <c r="I50" s="18" t="s">
        <v>404</v>
      </c>
      <c r="J50" s="20" t="s">
        <v>404</v>
      </c>
      <c r="K50" s="18" t="s">
        <v>404</v>
      </c>
      <c r="L50" s="20" t="s">
        <v>404</v>
      </c>
      <c r="M50" s="18" t="s">
        <v>404</v>
      </c>
      <c r="N50" s="20" t="s">
        <v>404</v>
      </c>
      <c r="O50" s="18" t="s">
        <v>404</v>
      </c>
      <c r="P50" s="20" t="s">
        <v>404</v>
      </c>
      <c r="Q50" s="18" t="n">
        <v>417.24477087</v>
      </c>
      <c r="R50" s="20" t="n">
        <v>14.31206352</v>
      </c>
    </row>
    <row r="51" spans="1:18">
      <c r="A51" s="15" t="s">
        <v>448</v>
      </c>
      <c r="B51" s="17" t="n">
        <v>6866</v>
      </c>
      <c r="C51" s="18">
        <f>(0.0/B51*100)</f>
        <v/>
      </c>
      <c r="D51" s="19" t="n">
        <v>6866</v>
      </c>
      <c r="E51" s="18" t="n">
        <v>415.79146213</v>
      </c>
      <c r="F51" s="20" t="n">
        <v>2.33683629</v>
      </c>
      <c r="G51" s="18" t="n">
        <v>431.56002311</v>
      </c>
      <c r="H51" s="20" t="n">
        <v>7.6468211</v>
      </c>
      <c r="I51" s="18" t="s">
        <v>404</v>
      </c>
      <c r="J51" s="20" t="s">
        <v>404</v>
      </c>
      <c r="K51" s="18" t="s">
        <v>404</v>
      </c>
      <c r="L51" s="20" t="s">
        <v>404</v>
      </c>
      <c r="M51" s="18" t="s">
        <v>404</v>
      </c>
      <c r="N51" s="20" t="s">
        <v>404</v>
      </c>
      <c r="O51" s="18" t="s">
        <v>404</v>
      </c>
      <c r="P51" s="20" t="s">
        <v>404</v>
      </c>
      <c r="Q51" s="18" t="n">
        <v>446.42093388</v>
      </c>
      <c r="R51" s="20" t="n">
        <v>20.13770572</v>
      </c>
    </row>
    <row r="52" spans="1:18">
      <c r="A52" s="15" t="s">
        <v>449</v>
      </c>
      <c r="B52" s="17" t="n">
        <v>5809</v>
      </c>
      <c r="C52" s="18">
        <f>(0.0/B52*100)</f>
        <v/>
      </c>
      <c r="D52" s="19" t="n">
        <v>5809</v>
      </c>
      <c r="E52" s="18" t="n">
        <v>485.75926953</v>
      </c>
      <c r="F52" s="20" t="n">
        <v>4.46191083</v>
      </c>
      <c r="G52" s="18" t="n">
        <v>461.21115813</v>
      </c>
      <c r="H52" s="20" t="n">
        <v>6.14128085</v>
      </c>
      <c r="I52" s="18" t="s">
        <v>404</v>
      </c>
      <c r="J52" s="20" t="s">
        <v>404</v>
      </c>
      <c r="K52" s="18" t="s">
        <v>404</v>
      </c>
      <c r="L52" s="20" t="s">
        <v>404</v>
      </c>
      <c r="M52" s="18" t="s">
        <v>404</v>
      </c>
      <c r="N52" s="20" t="s">
        <v>404</v>
      </c>
      <c r="O52" s="18" t="s">
        <v>404</v>
      </c>
      <c r="P52" s="20" t="s">
        <v>404</v>
      </c>
      <c r="Q52" s="18" t="n">
        <v>445.46364287</v>
      </c>
      <c r="R52" s="20" t="n">
        <v>21.58512445</v>
      </c>
    </row>
    <row r="53" spans="1:18">
      <c r="A53" s="15" t="s">
        <v>450</v>
      </c>
      <c r="B53" s="17" t="n">
        <v>5571</v>
      </c>
      <c r="C53" s="18">
        <f>(0.0/B53*100)</f>
        <v/>
      </c>
      <c r="D53" s="19" t="n">
        <v>5571</v>
      </c>
      <c r="E53" s="18" t="n">
        <v>433.00788439</v>
      </c>
      <c r="F53" s="20" t="n">
        <v>1.495986</v>
      </c>
      <c r="G53" s="18" t="n">
        <v>418.970326</v>
      </c>
      <c r="H53" s="20" t="n">
        <v>4.08917669</v>
      </c>
      <c r="I53" s="18" t="s">
        <v>404</v>
      </c>
      <c r="J53" s="20" t="s">
        <v>404</v>
      </c>
      <c r="K53" s="18" t="s">
        <v>404</v>
      </c>
      <c r="L53" s="20" t="s">
        <v>404</v>
      </c>
      <c r="M53" s="18" t="s">
        <v>404</v>
      </c>
      <c r="N53" s="20" t="s">
        <v>404</v>
      </c>
      <c r="O53" s="18" t="s">
        <v>404</v>
      </c>
      <c r="P53" s="20" t="s">
        <v>404</v>
      </c>
      <c r="Q53" s="18" t="n">
        <v>447.9512731</v>
      </c>
      <c r="R53" s="20" t="n">
        <v>5.44800376</v>
      </c>
    </row>
    <row r="54" spans="1:18">
      <c r="A54" s="15" t="s">
        <v>451</v>
      </c>
      <c r="B54" s="17" t="n">
        <v>4740</v>
      </c>
      <c r="C54" s="18">
        <f>(199.0/B54*100)</f>
        <v/>
      </c>
      <c r="D54" s="19" t="n">
        <v>4541</v>
      </c>
      <c r="E54" s="18" t="n">
        <v>338.23019361</v>
      </c>
      <c r="F54" s="20" t="n">
        <v>3.13722763</v>
      </c>
      <c r="G54" s="18" t="n">
        <v>309.21110568</v>
      </c>
      <c r="H54" s="20" t="n">
        <v>10.30605845</v>
      </c>
      <c r="I54" s="18" t="s">
        <v>404</v>
      </c>
      <c r="J54" s="20" t="s">
        <v>404</v>
      </c>
      <c r="K54" s="18" t="s">
        <v>404</v>
      </c>
      <c r="L54" s="20" t="s">
        <v>404</v>
      </c>
      <c r="M54" s="18" t="s">
        <v>404</v>
      </c>
      <c r="N54" s="20" t="s">
        <v>404</v>
      </c>
      <c r="O54" s="18" t="s">
        <v>404</v>
      </c>
      <c r="P54" s="20" t="s">
        <v>404</v>
      </c>
      <c r="Q54" s="18" t="n">
        <v>304.8835349</v>
      </c>
      <c r="R54" s="20" t="n">
        <v>7.91155818</v>
      </c>
    </row>
    <row r="55" spans="1:18">
      <c r="A55" s="15" t="s">
        <v>452</v>
      </c>
      <c r="B55" s="17" t="n">
        <v>5316</v>
      </c>
      <c r="C55" s="18">
        <f>(43.0/B55*100)</f>
        <v/>
      </c>
      <c r="D55" s="19" t="n">
        <v>5273</v>
      </c>
      <c r="E55" s="18" t="n">
        <v>411.44454129</v>
      </c>
      <c r="F55" s="20" t="n">
        <v>3.2848279</v>
      </c>
      <c r="G55" s="18" t="n">
        <v>412.66604743</v>
      </c>
      <c r="H55" s="20" t="n">
        <v>4.71317398</v>
      </c>
      <c r="I55" s="18" t="s">
        <v>404</v>
      </c>
      <c r="J55" s="20" t="s">
        <v>404</v>
      </c>
      <c r="K55" s="18" t="s">
        <v>404</v>
      </c>
      <c r="L55" s="20" t="s">
        <v>404</v>
      </c>
      <c r="M55" s="18" t="s">
        <v>404</v>
      </c>
      <c r="N55" s="20" t="s">
        <v>404</v>
      </c>
      <c r="O55" s="18" t="s">
        <v>404</v>
      </c>
      <c r="P55" s="20" t="s">
        <v>404</v>
      </c>
      <c r="Q55" s="18" t="n">
        <v>379.55635308</v>
      </c>
      <c r="R55" s="20" t="n">
        <v>34.59162304</v>
      </c>
    </row>
    <row r="56" spans="1:18">
      <c r="A56" s="15" t="s">
        <v>453</v>
      </c>
      <c r="B56" s="17" t="n">
        <v>5359</v>
      </c>
      <c r="C56" s="18">
        <f>(0.0/B56*100)</f>
        <v/>
      </c>
      <c r="D56" s="19" t="n">
        <v>5359</v>
      </c>
      <c r="E56" s="18" t="n">
        <v>523.44212387</v>
      </c>
      <c r="F56" s="20" t="n">
        <v>3.78221592</v>
      </c>
      <c r="G56" s="18" t="n">
        <v>526.0494961000001</v>
      </c>
      <c r="H56" s="20" t="n">
        <v>6.90235206</v>
      </c>
      <c r="I56" s="18" t="s">
        <v>404</v>
      </c>
      <c r="J56" s="20" t="s">
        <v>404</v>
      </c>
      <c r="K56" s="18" t="s">
        <v>404</v>
      </c>
      <c r="L56" s="20" t="s">
        <v>404</v>
      </c>
      <c r="M56" s="18" t="s">
        <v>404</v>
      </c>
      <c r="N56" s="20" t="s">
        <v>404</v>
      </c>
      <c r="O56" s="18" t="s">
        <v>404</v>
      </c>
      <c r="P56" s="20" t="s">
        <v>404</v>
      </c>
      <c r="Q56" s="18" t="n">
        <v>511.77502241</v>
      </c>
      <c r="R56" s="20" t="n">
        <v>10.59468541</v>
      </c>
    </row>
    <row r="57" spans="1:18">
      <c r="A57" s="15" t="s">
        <v>454</v>
      </c>
      <c r="B57" s="17" t="n">
        <v>6513</v>
      </c>
      <c r="C57" s="18">
        <f>(0.0/B57*100)</f>
        <v/>
      </c>
      <c r="D57" s="19" t="n">
        <v>6513</v>
      </c>
      <c r="E57" s="18" t="n">
        <v>407.19629896</v>
      </c>
      <c r="F57" s="20" t="n">
        <v>2.89116463</v>
      </c>
      <c r="G57" s="18" t="n">
        <v>389.14509957</v>
      </c>
      <c r="H57" s="20" t="n">
        <v>8.628519860000001</v>
      </c>
      <c r="I57" s="18" t="s">
        <v>404</v>
      </c>
      <c r="J57" s="20" t="s">
        <v>404</v>
      </c>
      <c r="K57" s="18" t="s">
        <v>404</v>
      </c>
      <c r="L57" s="20" t="s">
        <v>404</v>
      </c>
      <c r="M57" s="18" t="s">
        <v>404</v>
      </c>
      <c r="N57" s="20" t="s">
        <v>404</v>
      </c>
      <c r="O57" s="18" t="s">
        <v>404</v>
      </c>
      <c r="P57" s="20" t="s">
        <v>404</v>
      </c>
      <c r="Q57" s="18" t="n">
        <v>395.14022736</v>
      </c>
      <c r="R57" s="20" t="n">
        <v>8.099554530000001</v>
      </c>
    </row>
    <row r="58" spans="1:18">
      <c r="A58" s="15" t="s">
        <v>455</v>
      </c>
      <c r="B58" s="17" t="n">
        <v>7267</v>
      </c>
      <c r="C58" s="18">
        <f>(0.0/B58*100)</f>
        <v/>
      </c>
      <c r="D58" s="19" t="n">
        <v>7267</v>
      </c>
      <c r="E58" s="18" t="n">
        <v>404.89569268</v>
      </c>
      <c r="F58" s="20" t="n">
        <v>3.58298404</v>
      </c>
      <c r="G58" s="18" t="n">
        <v>415.74446618</v>
      </c>
      <c r="H58" s="20" t="n">
        <v>5.08050742</v>
      </c>
      <c r="I58" s="18" t="s">
        <v>404</v>
      </c>
      <c r="J58" s="20" t="s">
        <v>404</v>
      </c>
      <c r="K58" s="18" t="s">
        <v>404</v>
      </c>
      <c r="L58" s="20" t="s">
        <v>404</v>
      </c>
      <c r="M58" s="18" t="s">
        <v>404</v>
      </c>
      <c r="N58" s="20" t="s">
        <v>404</v>
      </c>
      <c r="O58" s="18" t="s">
        <v>404</v>
      </c>
      <c r="P58" s="20" t="s">
        <v>404</v>
      </c>
      <c r="Q58" s="18" t="n">
        <v>399.61160599</v>
      </c>
      <c r="R58" s="20" t="n">
        <v>16.2785928</v>
      </c>
    </row>
    <row r="59" spans="1:18">
      <c r="A59" s="15" t="s">
        <v>456</v>
      </c>
      <c r="B59" s="17" t="n">
        <v>4826</v>
      </c>
      <c r="C59" s="18">
        <f>(0.0/B59*100)</f>
        <v/>
      </c>
      <c r="D59" s="19" t="n">
        <v>4826</v>
      </c>
      <c r="E59" s="18" t="n">
        <v>381.02522571</v>
      </c>
      <c r="F59" s="20" t="n">
        <v>1.8516805</v>
      </c>
      <c r="G59" s="18" t="n">
        <v>371.8121228</v>
      </c>
      <c r="H59" s="20" t="n">
        <v>3.14774015</v>
      </c>
      <c r="I59" s="18" t="s">
        <v>404</v>
      </c>
      <c r="J59" s="20" t="s">
        <v>404</v>
      </c>
      <c r="K59" s="18" t="s">
        <v>404</v>
      </c>
      <c r="L59" s="20" t="s">
        <v>404</v>
      </c>
      <c r="M59" s="18" t="s">
        <v>404</v>
      </c>
      <c r="N59" s="20" t="s">
        <v>404</v>
      </c>
      <c r="O59" s="18" t="s">
        <v>404</v>
      </c>
      <c r="P59" s="20" t="s">
        <v>404</v>
      </c>
      <c r="Q59" s="18" t="n">
        <v>364.93921834</v>
      </c>
      <c r="R59" s="20" t="n">
        <v>8.37148071</v>
      </c>
    </row>
    <row r="60" spans="1:18">
      <c r="A60" s="15" t="s">
        <v>457</v>
      </c>
      <c r="B60" s="17" t="n">
        <v>4546</v>
      </c>
      <c r="C60" s="18">
        <f>(0.0/B60*100)</f>
        <v/>
      </c>
      <c r="D60" s="19" t="n">
        <v>4546</v>
      </c>
      <c r="E60" s="18" t="n">
        <v>388.01297144</v>
      </c>
      <c r="F60" s="20" t="n">
        <v>3.76151337</v>
      </c>
      <c r="G60" s="18" t="n">
        <v>387.58024398</v>
      </c>
      <c r="H60" s="20" t="n">
        <v>16.21973961</v>
      </c>
      <c r="I60" s="18" t="s">
        <v>404</v>
      </c>
      <c r="J60" s="20" t="s">
        <v>404</v>
      </c>
      <c r="K60" s="18" t="s">
        <v>404</v>
      </c>
      <c r="L60" s="20" t="s">
        <v>404</v>
      </c>
      <c r="M60" s="18" t="s">
        <v>404</v>
      </c>
      <c r="N60" s="20" t="s">
        <v>404</v>
      </c>
      <c r="O60" s="18" t="s">
        <v>404</v>
      </c>
      <c r="P60" s="20" t="s">
        <v>404</v>
      </c>
      <c r="Q60" s="18" t="n">
        <v>329.6846758</v>
      </c>
      <c r="R60" s="20" t="n">
        <v>12.86367237</v>
      </c>
    </row>
    <row r="61" spans="1:18">
      <c r="A61" s="15" t="s">
        <v>458</v>
      </c>
      <c r="B61" s="17" t="n">
        <v>6525</v>
      </c>
      <c r="C61" s="18">
        <f>(0.0/B61*100)</f>
        <v/>
      </c>
      <c r="D61" s="19" t="n">
        <v>6525</v>
      </c>
      <c r="E61" s="18" t="n">
        <v>477.66728444</v>
      </c>
      <c r="F61" s="20" t="n">
        <v>3.36474701</v>
      </c>
      <c r="G61" s="18" t="n">
        <v>468.97558193</v>
      </c>
      <c r="H61" s="20" t="n">
        <v>6.54358607</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529.89253178</v>
      </c>
      <c r="F62" s="20" t="n">
        <v>1.27844849</v>
      </c>
      <c r="G62" s="18" t="n">
        <v>526.16133347</v>
      </c>
      <c r="H62" s="20" t="n">
        <v>1.70800494</v>
      </c>
      <c r="I62" s="18" t="s">
        <v>404</v>
      </c>
      <c r="J62" s="20" t="s">
        <v>404</v>
      </c>
      <c r="K62" s="18" t="s">
        <v>404</v>
      </c>
      <c r="L62" s="20" t="s">
        <v>404</v>
      </c>
      <c r="M62" s="18" t="s">
        <v>404</v>
      </c>
      <c r="N62" s="20" t="s">
        <v>404</v>
      </c>
      <c r="O62" s="18" t="s">
        <v>404</v>
      </c>
      <c r="P62" s="20" t="s">
        <v>404</v>
      </c>
      <c r="Q62" s="18" t="n">
        <v>525.44291169</v>
      </c>
      <c r="R62" s="20" t="n">
        <v>9.72919484</v>
      </c>
    </row>
    <row r="63" spans="1:18">
      <c r="A63" s="15" t="s">
        <v>460</v>
      </c>
      <c r="B63" s="17" t="n">
        <v>5324</v>
      </c>
      <c r="C63" s="18">
        <f>(0.0/B63*100)</f>
        <v/>
      </c>
      <c r="D63" s="19" t="n">
        <v>5324</v>
      </c>
      <c r="E63" s="18" t="n">
        <v>382.36799821</v>
      </c>
      <c r="F63" s="20" t="n">
        <v>2.09796533</v>
      </c>
      <c r="G63" s="18" t="n">
        <v>379.04379009</v>
      </c>
      <c r="H63" s="20" t="n">
        <v>1.65386962</v>
      </c>
      <c r="I63" s="18" t="s">
        <v>404</v>
      </c>
      <c r="J63" s="20" t="s">
        <v>404</v>
      </c>
      <c r="K63" s="18" t="s">
        <v>404</v>
      </c>
      <c r="L63" s="20" t="s">
        <v>404</v>
      </c>
      <c r="M63" s="18" t="s">
        <v>404</v>
      </c>
      <c r="N63" s="20" t="s">
        <v>404</v>
      </c>
      <c r="O63" s="18" t="s">
        <v>404</v>
      </c>
      <c r="P63" s="20" t="s">
        <v>404</v>
      </c>
      <c r="Q63" s="18" t="n">
        <v>405.34934391</v>
      </c>
      <c r="R63" s="20" t="n">
        <v>4.20116778</v>
      </c>
    </row>
    <row r="64" spans="1:18">
      <c r="A64" s="15" t="s">
        <v>461</v>
      </c>
      <c r="B64" s="17" t="n">
        <v>3634</v>
      </c>
      <c r="C64" s="18">
        <f>(27.0/B64*100)</f>
        <v/>
      </c>
      <c r="D64" s="19" t="n">
        <v>3607</v>
      </c>
      <c r="E64" s="18" t="n">
        <v>465.43271153</v>
      </c>
      <c r="F64" s="20" t="n">
        <v>1.76979011</v>
      </c>
      <c r="G64" s="18" t="n">
        <v>458.31941454</v>
      </c>
      <c r="H64" s="20" t="n">
        <v>4.09596762</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430.20867934</v>
      </c>
      <c r="F65" s="20" t="n">
        <v>2.40656846</v>
      </c>
      <c r="G65" s="18" t="n">
        <v>418.05531038</v>
      </c>
      <c r="H65" s="20" t="n">
        <v>6.3934674</v>
      </c>
      <c r="I65" s="18" t="s">
        <v>404</v>
      </c>
      <c r="J65" s="20" t="s">
        <v>404</v>
      </c>
      <c r="K65" s="18" t="s">
        <v>404</v>
      </c>
      <c r="L65" s="20" t="s">
        <v>404</v>
      </c>
      <c r="M65" s="18" t="s">
        <v>404</v>
      </c>
      <c r="N65" s="20" t="s">
        <v>404</v>
      </c>
      <c r="O65" s="18" t="n">
        <v>498.14083022</v>
      </c>
      <c r="P65" s="20" t="n">
        <v>5.75992431</v>
      </c>
      <c r="Q65" s="18" t="n">
        <v>412.37984123</v>
      </c>
      <c r="R65" s="20" t="n">
        <v>5.21719106</v>
      </c>
    </row>
    <row r="66" spans="1:18">
      <c r="A66" s="15" t="s">
        <v>463</v>
      </c>
      <c r="B66" s="17" t="n">
        <v>5665</v>
      </c>
      <c r="C66" s="18">
        <f>(0.0/B66*100)</f>
        <v/>
      </c>
      <c r="D66" s="19" t="n">
        <v>5665</v>
      </c>
      <c r="E66" s="18" t="n">
        <v>399.56307978</v>
      </c>
      <c r="F66" s="20" t="n">
        <v>1.50542387</v>
      </c>
      <c r="G66" s="18" t="n">
        <v>423.3374032</v>
      </c>
      <c r="H66" s="20" t="n">
        <v>1.81957882</v>
      </c>
      <c r="I66" s="18" t="s">
        <v>404</v>
      </c>
      <c r="J66" s="20" t="s">
        <v>404</v>
      </c>
      <c r="K66" s="18" t="s">
        <v>404</v>
      </c>
      <c r="L66" s="20" t="s">
        <v>404</v>
      </c>
      <c r="M66" s="18" t="s">
        <v>404</v>
      </c>
      <c r="N66" s="20" t="s">
        <v>404</v>
      </c>
      <c r="O66" s="18" t="s">
        <v>404</v>
      </c>
      <c r="P66" s="20" t="s">
        <v>404</v>
      </c>
      <c r="Q66" s="18" t="n">
        <v>423.72346667</v>
      </c>
      <c r="R66" s="20" t="n">
        <v>16.77002365</v>
      </c>
    </row>
    <row r="67" spans="1:18">
      <c r="A67" s="15" t="s">
        <v>464</v>
      </c>
      <c r="B67" s="17" t="n">
        <v>6971</v>
      </c>
      <c r="C67" s="18">
        <f>(0.0/B67*100)</f>
        <v/>
      </c>
      <c r="D67" s="19" t="n">
        <v>6971</v>
      </c>
      <c r="E67" s="18" t="n">
        <v>400.52991697</v>
      </c>
      <c r="F67" s="20" t="n">
        <v>2.88626549</v>
      </c>
      <c r="G67" s="18" t="n">
        <v>384.11271224</v>
      </c>
      <c r="H67" s="20" t="n">
        <v>5.68794007</v>
      </c>
      <c r="I67" s="18" t="s">
        <v>404</v>
      </c>
      <c r="J67" s="20" t="s">
        <v>404</v>
      </c>
      <c r="K67" s="18" t="s">
        <v>404</v>
      </c>
      <c r="L67" s="20" t="s">
        <v>404</v>
      </c>
      <c r="M67" s="18" t="s">
        <v>404</v>
      </c>
      <c r="N67" s="20" t="s">
        <v>404</v>
      </c>
      <c r="O67" s="18" t="s">
        <v>404</v>
      </c>
      <c r="P67" s="20" t="s">
        <v>404</v>
      </c>
      <c r="Q67" s="18" t="n">
        <v>349.74150009</v>
      </c>
      <c r="R67" s="20" t="n">
        <v>16.90739908</v>
      </c>
    </row>
    <row r="68" spans="1:18">
      <c r="A68" s="15" t="s">
        <v>465</v>
      </c>
      <c r="B68" s="17" t="n">
        <v>12083</v>
      </c>
      <c r="C68" s="18">
        <f>(0.0/B68*100)</f>
        <v/>
      </c>
      <c r="D68" s="19" t="n">
        <v>12083</v>
      </c>
      <c r="E68" s="18" t="n">
        <v>417.14020869</v>
      </c>
      <c r="F68" s="20" t="n">
        <v>1.00716767</v>
      </c>
      <c r="G68" s="18" t="n">
        <v>432.50120948</v>
      </c>
      <c r="H68" s="20" t="n">
        <v>4.06650675</v>
      </c>
      <c r="I68" s="18" t="s">
        <v>404</v>
      </c>
      <c r="J68" s="20" t="s">
        <v>404</v>
      </c>
      <c r="K68" s="18" t="s">
        <v>404</v>
      </c>
      <c r="L68" s="20" t="s">
        <v>404</v>
      </c>
      <c r="M68" s="18" t="s">
        <v>404</v>
      </c>
      <c r="N68" s="20" t="s">
        <v>404</v>
      </c>
      <c r="O68" s="18" t="s">
        <v>404</v>
      </c>
      <c r="P68" s="20" t="s">
        <v>404</v>
      </c>
      <c r="Q68" s="18" t="n">
        <v>400.52502976</v>
      </c>
      <c r="R68" s="20" t="n">
        <v>9.4218791</v>
      </c>
    </row>
    <row r="69" spans="1:18">
      <c r="A69" s="15" t="s">
        <v>466</v>
      </c>
      <c r="B69" s="17" t="n">
        <v>4876</v>
      </c>
      <c r="C69" s="18">
        <f>(0.0/B69*100)</f>
        <v/>
      </c>
      <c r="D69" s="19" t="n">
        <v>4876</v>
      </c>
      <c r="E69" s="18" t="n">
        <v>436.36913104</v>
      </c>
      <c r="F69" s="20" t="n">
        <v>4.02716218</v>
      </c>
      <c r="G69" s="18" t="n">
        <v>429.78812984</v>
      </c>
      <c r="H69" s="20" t="n">
        <v>6.7872886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487.54893682</v>
      </c>
      <c r="F70" s="20" t="n">
        <v>3.09252052</v>
      </c>
      <c r="G70" s="18" t="n">
        <v>476.91548887</v>
      </c>
      <c r="H70" s="20" t="n">
        <v>8.844796410000001</v>
      </c>
      <c r="I70" s="18" t="s">
        <v>404</v>
      </c>
      <c r="J70" s="20" t="s">
        <v>404</v>
      </c>
      <c r="K70" s="18" t="s">
        <v>404</v>
      </c>
      <c r="L70" s="20" t="s">
        <v>404</v>
      </c>
      <c r="M70" s="18" t="s">
        <v>404</v>
      </c>
      <c r="N70" s="20" t="s">
        <v>404</v>
      </c>
      <c r="O70" s="18" t="s">
        <v>404</v>
      </c>
      <c r="P70" s="20" t="s">
        <v>404</v>
      </c>
      <c r="Q70" s="18" t="n">
        <v>465.78045714</v>
      </c>
      <c r="R70" s="20" t="n">
        <v>14.98967057</v>
      </c>
    </row>
    <row r="71" spans="1:18">
      <c r="A71" s="15" t="s">
        <v>468</v>
      </c>
      <c r="B71" s="17" t="n">
        <v>6115</v>
      </c>
      <c r="C71" s="18">
        <f>(0.0/B71*100)</f>
        <v/>
      </c>
      <c r="D71" s="19" t="n">
        <v>6115</v>
      </c>
      <c r="E71" s="18" t="n">
        <v>557.91807955</v>
      </c>
      <c r="F71" s="20" t="n">
        <v>1.55856086</v>
      </c>
      <c r="G71" s="18" t="n">
        <v>549.44754088</v>
      </c>
      <c r="H71" s="20" t="n">
        <v>2.5278705</v>
      </c>
      <c r="I71" s="18" t="s">
        <v>404</v>
      </c>
      <c r="J71" s="20" t="s">
        <v>404</v>
      </c>
      <c r="K71" s="18" t="s">
        <v>404</v>
      </c>
      <c r="L71" s="20" t="s">
        <v>404</v>
      </c>
      <c r="M71" s="18" t="s">
        <v>404</v>
      </c>
      <c r="N71" s="20" t="s">
        <v>404</v>
      </c>
      <c r="O71" s="18" t="s">
        <v>404</v>
      </c>
      <c r="P71" s="20" t="s">
        <v>404</v>
      </c>
      <c r="Q71" s="18" t="n">
        <v>543.04492043</v>
      </c>
      <c r="R71" s="20" t="n">
        <v>9.073820400000001</v>
      </c>
    </row>
    <row r="72" spans="1:18">
      <c r="A72" s="15" t="s">
        <v>469</v>
      </c>
      <c r="B72" s="17" t="n">
        <v>7708</v>
      </c>
      <c r="C72" s="18">
        <f>(0.0/B72*100)</f>
        <v/>
      </c>
      <c r="D72" s="19" t="n">
        <v>7708</v>
      </c>
      <c r="E72" s="18" t="n">
        <v>539.4294458099999</v>
      </c>
      <c r="F72" s="20" t="n">
        <v>5.00630188</v>
      </c>
      <c r="G72" s="18" t="n">
        <v>526.88056445</v>
      </c>
      <c r="H72" s="20" t="n">
        <v>5.55694739</v>
      </c>
      <c r="I72" s="18" t="s">
        <v>404</v>
      </c>
      <c r="J72" s="20" t="s">
        <v>404</v>
      </c>
      <c r="K72" s="18" t="s">
        <v>404</v>
      </c>
      <c r="L72" s="20" t="s">
        <v>404</v>
      </c>
      <c r="M72" s="18" t="s">
        <v>404</v>
      </c>
      <c r="N72" s="20" t="s">
        <v>404</v>
      </c>
      <c r="O72" s="18" t="s">
        <v>404</v>
      </c>
      <c r="P72" s="20" t="s">
        <v>404</v>
      </c>
      <c r="Q72" s="18" t="n">
        <v>493.34186218</v>
      </c>
      <c r="R72" s="20" t="n">
        <v>6.19278388</v>
      </c>
    </row>
    <row r="73" spans="1:18">
      <c r="A73" s="15" t="s">
        <v>470</v>
      </c>
      <c r="B73" s="17" t="n">
        <v>8249</v>
      </c>
      <c r="C73" s="18">
        <f>(0.0/B73*100)</f>
        <v/>
      </c>
      <c r="D73" s="19" t="n">
        <v>8249</v>
      </c>
      <c r="E73" s="18" t="n">
        <v>423.33303616</v>
      </c>
      <c r="F73" s="20" t="n">
        <v>4.70597851</v>
      </c>
      <c r="G73" s="18" t="n">
        <v>419.98027361</v>
      </c>
      <c r="H73" s="20" t="n">
        <v>5.4111035</v>
      </c>
      <c r="I73" s="18" t="s">
        <v>404</v>
      </c>
      <c r="J73" s="20" t="s">
        <v>404</v>
      </c>
      <c r="K73" s="18" t="s">
        <v>404</v>
      </c>
      <c r="L73" s="20" t="s">
        <v>404</v>
      </c>
      <c r="M73" s="18" t="s">
        <v>404</v>
      </c>
      <c r="N73" s="20" t="s">
        <v>404</v>
      </c>
      <c r="O73" s="18" t="s">
        <v>404</v>
      </c>
      <c r="P73" s="20" t="s">
        <v>404</v>
      </c>
      <c r="Q73" s="18" t="n">
        <v>397.7299044</v>
      </c>
      <c r="R73" s="20" t="n">
        <v>14.531793</v>
      </c>
    </row>
    <row r="74" spans="1:18">
      <c r="A74" s="15" t="s">
        <v>471</v>
      </c>
      <c r="B74" s="17" t="n">
        <v>4692</v>
      </c>
      <c r="C74" s="18">
        <f>(484.0/B74*100)</f>
        <v/>
      </c>
      <c r="D74" s="19" t="n">
        <v>4208</v>
      </c>
      <c r="E74" s="18" t="n">
        <v>421.80139091</v>
      </c>
      <c r="F74" s="20" t="n">
        <v>1.83048547</v>
      </c>
      <c r="G74" s="18" t="n">
        <v>426.82180495</v>
      </c>
      <c r="H74" s="20" t="n">
        <v>2.5458076</v>
      </c>
      <c r="I74" s="18" t="s">
        <v>404</v>
      </c>
      <c r="J74" s="20" t="s">
        <v>404</v>
      </c>
      <c r="K74" s="18" t="s">
        <v>404</v>
      </c>
      <c r="L74" s="20" t="s">
        <v>404</v>
      </c>
      <c r="M74" s="18" t="s">
        <v>404</v>
      </c>
      <c r="N74" s="20" t="s">
        <v>404</v>
      </c>
      <c r="O74" s="18" t="s">
        <v>404</v>
      </c>
      <c r="P74" s="20" t="s">
        <v>404</v>
      </c>
      <c r="Q74" s="18" t="n">
        <v>395.17577175</v>
      </c>
      <c r="R74" s="20" t="n">
        <v>7.34613805</v>
      </c>
    </row>
    <row r="75" spans="1:18">
      <c r="A75" s="15" t="s">
        <v>472</v>
      </c>
      <c r="B75" s="17" t="n">
        <v>5375</v>
      </c>
      <c r="C75" s="18">
        <f>(483.0/B75*100)</f>
        <v/>
      </c>
      <c r="D75" s="19" t="n">
        <v>4892</v>
      </c>
      <c r="E75" s="18" t="n">
        <v>389.00056415</v>
      </c>
      <c r="F75" s="20" t="n">
        <v>2.93063609</v>
      </c>
      <c r="G75" s="18" t="n">
        <v>381.08480126</v>
      </c>
      <c r="H75" s="20" t="n">
        <v>9.02315005</v>
      </c>
      <c r="I75" s="18" t="s">
        <v>404</v>
      </c>
      <c r="J75" s="20" t="s">
        <v>404</v>
      </c>
      <c r="K75" s="18" t="s">
        <v>404</v>
      </c>
      <c r="L75" s="20" t="s">
        <v>404</v>
      </c>
      <c r="M75" s="18" t="s">
        <v>404</v>
      </c>
      <c r="N75" s="20" t="s">
        <v>404</v>
      </c>
      <c r="O75" s="18" t="s">
        <v>404</v>
      </c>
      <c r="P75" s="20" t="s">
        <v>404</v>
      </c>
      <c r="Q75" s="18" t="n">
        <v>379.52713487</v>
      </c>
      <c r="R75" s="20" t="n">
        <v>15.53663797</v>
      </c>
    </row>
    <row r="76" spans="1:18">
      <c r="A76" s="15" t="s">
        <v>473</v>
      </c>
      <c r="B76" s="17" t="n">
        <v>14167</v>
      </c>
      <c r="C76" s="18">
        <f>(1400.0/B76*100)</f>
        <v/>
      </c>
      <c r="D76" s="19" t="n">
        <v>12767</v>
      </c>
      <c r="E76" s="18" t="n">
        <v>439.21537796</v>
      </c>
      <c r="F76" s="20" t="n">
        <v>3.07136012</v>
      </c>
      <c r="G76" s="18" t="n">
        <v>431.36116302</v>
      </c>
      <c r="H76" s="20" t="n">
        <v>8.6220339</v>
      </c>
      <c r="I76" s="18" t="s">
        <v>404</v>
      </c>
      <c r="J76" s="20" t="s">
        <v>404</v>
      </c>
      <c r="K76" s="18" t="s">
        <v>404</v>
      </c>
      <c r="L76" s="20" t="s">
        <v>404</v>
      </c>
      <c r="M76" s="18" t="s">
        <v>404</v>
      </c>
      <c r="N76" s="20" t="s">
        <v>404</v>
      </c>
      <c r="O76" s="18" t="s">
        <v>404</v>
      </c>
      <c r="P76" s="20" t="s">
        <v>404</v>
      </c>
      <c r="Q76" s="18" t="n">
        <v>432.10266853</v>
      </c>
      <c r="R76" s="20" t="n">
        <v>9.70772455</v>
      </c>
    </row>
    <row r="77" spans="1:18">
      <c r="A77" s="15" t="s">
        <v>474</v>
      </c>
      <c r="B77" s="17" t="n">
        <v>6062</v>
      </c>
      <c r="C77" s="18">
        <f>(0.0/B77*100)</f>
        <v/>
      </c>
      <c r="D77" s="19" t="n">
        <v>6062</v>
      </c>
      <c r="E77" s="18" t="n">
        <v>439.03395761</v>
      </c>
      <c r="F77" s="20" t="n">
        <v>2.70217299</v>
      </c>
      <c r="G77" s="18" t="n">
        <v>418.73087216</v>
      </c>
      <c r="H77" s="20" t="n">
        <v>7.21174476</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532.47097838</v>
      </c>
      <c r="F78" s="20" t="n">
        <v>4.78383304</v>
      </c>
      <c r="G78" s="18" t="n">
        <v>504.04375629</v>
      </c>
      <c r="H78" s="20" t="n">
        <v>7.23614358</v>
      </c>
      <c r="I78" s="18" t="s">
        <v>404</v>
      </c>
      <c r="J78" s="20" t="s">
        <v>404</v>
      </c>
      <c r="K78" s="18" t="s">
        <v>404</v>
      </c>
      <c r="L78" s="20" t="s">
        <v>404</v>
      </c>
      <c r="M78" s="18" t="s">
        <v>404</v>
      </c>
      <c r="N78" s="20" t="s">
        <v>404</v>
      </c>
      <c r="O78" s="18" t="s">
        <v>404</v>
      </c>
      <c r="P78" s="20" t="s">
        <v>404</v>
      </c>
      <c r="Q78" s="18" t="n">
        <v>526.85734679</v>
      </c>
      <c r="R78" s="20" t="n">
        <v>8.956634920000001</v>
      </c>
    </row>
    <row customHeight="1" ht="25" r="79" spans="1:18">
      <c r="A79" s="15" t="s">
        <v>476</v>
      </c>
      <c r="B79" s="17" t="n">
        <v>1657</v>
      </c>
      <c r="C79" s="18">
        <f>(21.0/B79*100)</f>
        <v/>
      </c>
      <c r="D79" s="19" t="n">
        <v>1636</v>
      </c>
      <c r="E79" s="18" t="n">
        <v>482.26728362</v>
      </c>
      <c r="F79" s="20" t="n">
        <v>9.067020729999999</v>
      </c>
      <c r="G79" s="18" t="n">
        <v>459.9450917</v>
      </c>
      <c r="H79" s="20" t="n">
        <v>11.34417813</v>
      </c>
      <c r="I79" s="18" t="s">
        <v>404</v>
      </c>
      <c r="J79" s="20" t="s">
        <v>404</v>
      </c>
      <c r="K79" s="18" t="s">
        <v>404</v>
      </c>
      <c r="L79" s="20" t="s">
        <v>404</v>
      </c>
      <c r="M79" s="18" t="s">
        <v>404</v>
      </c>
      <c r="N79" s="20" t="s">
        <v>404</v>
      </c>
      <c r="O79" s="18" t="s">
        <v>404</v>
      </c>
      <c r="P79" s="20" t="s">
        <v>404</v>
      </c>
      <c r="Q79" s="18" t="n">
        <v>399.5035279</v>
      </c>
      <c r="R79" s="20" t="n">
        <v>15.59935318</v>
      </c>
    </row>
    <row r="80" spans="1:18">
      <c r="A80" s="15" t="s">
        <v>477</v>
      </c>
      <c r="B80" s="17" t="n">
        <v>7841</v>
      </c>
      <c r="C80" s="18">
        <f>(0.0/B80*100)</f>
        <v/>
      </c>
      <c r="D80" s="19" t="n">
        <v>7841</v>
      </c>
      <c r="E80" s="18" t="n">
        <v>456.22708394</v>
      </c>
      <c r="F80" s="20" t="n">
        <v>3.71480936</v>
      </c>
      <c r="G80" s="18" t="n">
        <v>467.01896565</v>
      </c>
      <c r="H80" s="20" t="n">
        <v>32.41495402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444.13898454</v>
      </c>
      <c r="F81" s="20" t="n">
        <v>3.11238505</v>
      </c>
      <c r="G81" s="18" t="n">
        <v>426.52439844</v>
      </c>
      <c r="H81" s="20" t="n">
        <v>5.19802668</v>
      </c>
      <c r="I81" s="18" t="s">
        <v>404</v>
      </c>
      <c r="J81" s="20" t="s">
        <v>404</v>
      </c>
      <c r="K81" s="18" t="s">
        <v>404</v>
      </c>
      <c r="L81" s="20" t="s">
        <v>404</v>
      </c>
      <c r="M81" s="18" t="s">
        <v>404</v>
      </c>
      <c r="N81" s="20" t="s">
        <v>404</v>
      </c>
      <c r="O81" s="18" t="s">
        <v>404</v>
      </c>
      <c r="P81" s="20" t="s">
        <v>404</v>
      </c>
      <c r="Q81" s="18" t="n">
        <v>432.03635655</v>
      </c>
      <c r="R81" s="20" t="n">
        <v>10.70953936</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511.57060212</v>
      </c>
      <c r="F7" s="20" t="n">
        <v>1.82587737</v>
      </c>
      <c r="G7" s="18" t="n">
        <v>506.84294645</v>
      </c>
      <c r="H7" s="20" t="n">
        <v>7.12752079</v>
      </c>
      <c r="I7" s="18" t="s">
        <v>404</v>
      </c>
      <c r="J7" s="20" t="s">
        <v>404</v>
      </c>
      <c r="K7" s="18" t="s">
        <v>404</v>
      </c>
      <c r="L7" s="20" t="s">
        <v>404</v>
      </c>
      <c r="M7" s="18" t="s">
        <v>404</v>
      </c>
      <c r="N7" s="20" t="s">
        <v>404</v>
      </c>
      <c r="O7" s="18" t="s">
        <v>404</v>
      </c>
      <c r="P7" s="20" t="s">
        <v>404</v>
      </c>
      <c r="Q7" s="18" t="n">
        <v>487.01390809</v>
      </c>
      <c r="R7" s="20" t="n">
        <v>11.11404359</v>
      </c>
    </row>
    <row r="8" spans="1:18">
      <c r="A8" s="15" t="s">
        <v>405</v>
      </c>
      <c r="B8" s="17" t="n">
        <v>7007</v>
      </c>
      <c r="C8" s="18">
        <f>(0.0/B8*100)</f>
        <v/>
      </c>
      <c r="D8" s="19" t="n">
        <v>7007</v>
      </c>
      <c r="E8" s="18" t="n">
        <v>508.61722065</v>
      </c>
      <c r="F8" s="20" t="n">
        <v>5.35669243</v>
      </c>
      <c r="G8" s="18" t="n">
        <v>486.07695771</v>
      </c>
      <c r="H8" s="20" t="n">
        <v>4.30195465</v>
      </c>
      <c r="I8" s="18" t="s">
        <v>404</v>
      </c>
      <c r="J8" s="20" t="s">
        <v>404</v>
      </c>
      <c r="K8" s="18" t="s">
        <v>404</v>
      </c>
      <c r="L8" s="20" t="s">
        <v>404</v>
      </c>
      <c r="M8" s="18" t="s">
        <v>404</v>
      </c>
      <c r="N8" s="20" t="s">
        <v>404</v>
      </c>
      <c r="O8" s="18" t="s">
        <v>404</v>
      </c>
      <c r="P8" s="20" t="s">
        <v>404</v>
      </c>
      <c r="Q8" s="18" t="n">
        <v>458.64430444</v>
      </c>
      <c r="R8" s="20" t="n">
        <v>15.24519506</v>
      </c>
    </row>
    <row r="9" spans="1:18">
      <c r="A9" s="15" t="s">
        <v>406</v>
      </c>
      <c r="B9" s="17" t="n">
        <v>9651</v>
      </c>
      <c r="C9" s="18">
        <f>(200.0/B9*100)</f>
        <v/>
      </c>
      <c r="D9" s="19" t="n">
        <v>9451</v>
      </c>
      <c r="E9" s="18" t="n">
        <v>512.96243896</v>
      </c>
      <c r="F9" s="20" t="n">
        <v>3.27062587</v>
      </c>
      <c r="G9" s="18" t="n">
        <v>484.15720126</v>
      </c>
      <c r="H9" s="20" t="n">
        <v>10.09372251</v>
      </c>
      <c r="I9" s="18" t="s">
        <v>404</v>
      </c>
      <c r="J9" s="20" t="s">
        <v>404</v>
      </c>
      <c r="K9" s="18" t="s">
        <v>404</v>
      </c>
      <c r="L9" s="20" t="s">
        <v>404</v>
      </c>
      <c r="M9" s="18" t="s">
        <v>404</v>
      </c>
      <c r="N9" s="20" t="s">
        <v>404</v>
      </c>
      <c r="O9" s="18" t="s">
        <v>404</v>
      </c>
      <c r="P9" s="20" t="s">
        <v>404</v>
      </c>
      <c r="Q9" s="18" t="n">
        <v>454.18671515</v>
      </c>
      <c r="R9" s="20" t="n">
        <v>14.61231802</v>
      </c>
    </row>
    <row r="10" spans="1:18">
      <c r="A10" s="15" t="s">
        <v>407</v>
      </c>
      <c r="B10" s="17" t="n">
        <v>20058</v>
      </c>
      <c r="C10" s="18">
        <f>(2798.0/B10*100)</f>
        <v/>
      </c>
      <c r="D10" s="19" t="n">
        <v>17260</v>
      </c>
      <c r="E10" s="18" t="n">
        <v>528.76383199</v>
      </c>
      <c r="F10" s="20" t="n">
        <v>2.24850485</v>
      </c>
      <c r="G10" s="18" t="n">
        <v>530.4627501</v>
      </c>
      <c r="H10" s="20" t="n">
        <v>6.92770801</v>
      </c>
      <c r="I10" s="18" t="s">
        <v>404</v>
      </c>
      <c r="J10" s="20" t="s">
        <v>404</v>
      </c>
      <c r="K10" s="18" t="s">
        <v>404</v>
      </c>
      <c r="L10" s="20" t="s">
        <v>404</v>
      </c>
      <c r="M10" s="18" t="s">
        <v>404</v>
      </c>
      <c r="N10" s="20" t="s">
        <v>404</v>
      </c>
      <c r="O10" s="18" t="s">
        <v>404</v>
      </c>
      <c r="P10" s="20" t="s">
        <v>404</v>
      </c>
      <c r="Q10" s="18" t="n">
        <v>540.54655842</v>
      </c>
      <c r="R10" s="20" t="n">
        <v>16.09674103</v>
      </c>
    </row>
    <row r="11" spans="1:18">
      <c r="A11" s="15" t="s">
        <v>408</v>
      </c>
      <c r="B11" s="17" t="n">
        <v>7053</v>
      </c>
      <c r="C11" s="18">
        <f>(137.0/B11*100)</f>
        <v/>
      </c>
      <c r="D11" s="19" t="n">
        <v>6916</v>
      </c>
      <c r="E11" s="18" t="n">
        <v>461.61909615</v>
      </c>
      <c r="F11" s="20" t="n">
        <v>4.18196487</v>
      </c>
      <c r="G11" s="18" t="n">
        <v>425.19365347</v>
      </c>
      <c r="H11" s="20" t="n">
        <v>5.38255696</v>
      </c>
      <c r="I11" s="18" t="s">
        <v>404</v>
      </c>
      <c r="J11" s="20" t="s">
        <v>404</v>
      </c>
      <c r="K11" s="18" t="s">
        <v>404</v>
      </c>
      <c r="L11" s="20" t="s">
        <v>404</v>
      </c>
      <c r="M11" s="18" t="s">
        <v>404</v>
      </c>
      <c r="N11" s="20" t="s">
        <v>404</v>
      </c>
      <c r="O11" s="18" t="s">
        <v>404</v>
      </c>
      <c r="P11" s="20" t="s">
        <v>404</v>
      </c>
      <c r="Q11" s="18" t="n">
        <v>426.13231959</v>
      </c>
      <c r="R11" s="20" t="n">
        <v>9.45750445</v>
      </c>
    </row>
    <row r="12" spans="1:18">
      <c r="A12" s="15" t="s">
        <v>409</v>
      </c>
      <c r="B12" s="17" t="n">
        <v>6894</v>
      </c>
      <c r="C12" s="18">
        <f>(106.0/B12*100)</f>
        <v/>
      </c>
      <c r="D12" s="19" t="n">
        <v>6788</v>
      </c>
      <c r="E12" s="18" t="n">
        <v>517.68138088</v>
      </c>
      <c r="F12" s="20" t="n">
        <v>4.28957965</v>
      </c>
      <c r="G12" s="18" t="n">
        <v>472.47506533</v>
      </c>
      <c r="H12" s="20" t="n">
        <v>4.05377975</v>
      </c>
      <c r="I12" s="18" t="s">
        <v>404</v>
      </c>
      <c r="J12" s="20" t="s">
        <v>404</v>
      </c>
      <c r="K12" s="18" t="s">
        <v>404</v>
      </c>
      <c r="L12" s="20" t="s">
        <v>404</v>
      </c>
      <c r="M12" s="18" t="s">
        <v>404</v>
      </c>
      <c r="N12" s="20" t="s">
        <v>404</v>
      </c>
      <c r="O12" s="18" t="s">
        <v>404</v>
      </c>
      <c r="P12" s="20" t="s">
        <v>404</v>
      </c>
      <c r="Q12" s="18" t="n">
        <v>450.20844261</v>
      </c>
      <c r="R12" s="20" t="n">
        <v>23.41071846</v>
      </c>
    </row>
    <row r="13" spans="1:18">
      <c r="A13" s="15" t="s">
        <v>410</v>
      </c>
      <c r="B13" s="17" t="n">
        <v>7161</v>
      </c>
      <c r="C13" s="18">
        <f>(1175.0/B13*100)</f>
        <v/>
      </c>
      <c r="D13" s="19" t="n">
        <v>5986</v>
      </c>
      <c r="E13" s="18" t="n">
        <v>506.02220643</v>
      </c>
      <c r="F13" s="20" t="n">
        <v>3.73586594</v>
      </c>
      <c r="G13" s="18" t="n">
        <v>493.75268371</v>
      </c>
      <c r="H13" s="20" t="n">
        <v>4.21304909</v>
      </c>
      <c r="I13" s="18" t="s">
        <v>404</v>
      </c>
      <c r="J13" s="20" t="s">
        <v>404</v>
      </c>
      <c r="K13" s="18" t="s">
        <v>404</v>
      </c>
      <c r="L13" s="20" t="s">
        <v>404</v>
      </c>
      <c r="M13" s="18" t="s">
        <v>404</v>
      </c>
      <c r="N13" s="20" t="s">
        <v>404</v>
      </c>
      <c r="O13" s="18" t="s">
        <v>404</v>
      </c>
      <c r="P13" s="20" t="s">
        <v>404</v>
      </c>
      <c r="Q13" s="18" t="n">
        <v>501.53625261</v>
      </c>
      <c r="R13" s="20" t="n">
        <v>10.60823882</v>
      </c>
    </row>
    <row r="14" spans="1:18">
      <c r="A14" s="15" t="s">
        <v>411</v>
      </c>
      <c r="B14" s="17" t="n">
        <v>5587</v>
      </c>
      <c r="C14" s="18">
        <f>(0.0/B14*100)</f>
        <v/>
      </c>
      <c r="D14" s="19" t="n">
        <v>5587</v>
      </c>
      <c r="E14" s="18" t="n">
        <v>541.02314463</v>
      </c>
      <c r="F14" s="20" t="n">
        <v>4.19587308</v>
      </c>
      <c r="G14" s="18" t="n">
        <v>530.5153464799999</v>
      </c>
      <c r="H14" s="20" t="n">
        <v>2.72079196</v>
      </c>
      <c r="I14" s="18" t="s">
        <v>404</v>
      </c>
      <c r="J14" s="20" t="s">
        <v>404</v>
      </c>
      <c r="K14" s="18" t="s">
        <v>404</v>
      </c>
      <c r="L14" s="20" t="s">
        <v>404</v>
      </c>
      <c r="M14" s="18" t="s">
        <v>404</v>
      </c>
      <c r="N14" s="20" t="s">
        <v>404</v>
      </c>
      <c r="O14" s="18" t="s">
        <v>404</v>
      </c>
      <c r="P14" s="20" t="s">
        <v>404</v>
      </c>
      <c r="Q14" s="18" t="n">
        <v>536.00433953</v>
      </c>
      <c r="R14" s="20" t="n">
        <v>15.50226079</v>
      </c>
    </row>
    <row r="15" spans="1:18">
      <c r="A15" s="15" t="s">
        <v>412</v>
      </c>
      <c r="B15" s="17" t="n">
        <v>5882</v>
      </c>
      <c r="C15" s="18">
        <f>(0.0/B15*100)</f>
        <v/>
      </c>
      <c r="D15" s="19" t="n">
        <v>5882</v>
      </c>
      <c r="E15" s="18" t="n">
        <v>530.6469087</v>
      </c>
      <c r="F15" s="20" t="n">
        <v>4.47084574</v>
      </c>
      <c r="G15" s="18" t="n">
        <v>529.89514401</v>
      </c>
      <c r="H15" s="20" t="n">
        <v>2.72096586</v>
      </c>
      <c r="I15" s="18" t="s">
        <v>404</v>
      </c>
      <c r="J15" s="20" t="s">
        <v>404</v>
      </c>
      <c r="K15" s="18" t="s">
        <v>404</v>
      </c>
      <c r="L15" s="20" t="s">
        <v>404</v>
      </c>
      <c r="M15" s="18" t="s">
        <v>404</v>
      </c>
      <c r="N15" s="20" t="s">
        <v>404</v>
      </c>
      <c r="O15" s="18" t="s">
        <v>404</v>
      </c>
      <c r="P15" s="20" t="s">
        <v>404</v>
      </c>
      <c r="Q15" s="18" t="n">
        <v>565.28404711</v>
      </c>
      <c r="R15" s="20" t="n">
        <v>28.17296819</v>
      </c>
    </row>
    <row r="16" spans="1:18">
      <c r="A16" s="15" t="s">
        <v>413</v>
      </c>
      <c r="B16" s="17" t="n">
        <v>6108</v>
      </c>
      <c r="C16" s="18">
        <f>(339.0/B16*100)</f>
        <v/>
      </c>
      <c r="D16" s="19" t="n">
        <v>5769</v>
      </c>
      <c r="E16" s="18" t="n">
        <v>505.88849645</v>
      </c>
      <c r="F16" s="20" t="n">
        <v>4.08414219</v>
      </c>
      <c r="G16" s="18" t="n">
        <v>475.74943289</v>
      </c>
      <c r="H16" s="20" t="n">
        <v>7.76377153</v>
      </c>
      <c r="I16" s="18" t="s">
        <v>404</v>
      </c>
      <c r="J16" s="20" t="s">
        <v>404</v>
      </c>
      <c r="K16" s="18" t="s">
        <v>404</v>
      </c>
      <c r="L16" s="20" t="s">
        <v>404</v>
      </c>
      <c r="M16" s="18" t="s">
        <v>404</v>
      </c>
      <c r="N16" s="20" t="s">
        <v>404</v>
      </c>
      <c r="O16" s="18" t="s">
        <v>404</v>
      </c>
      <c r="P16" s="20" t="s">
        <v>404</v>
      </c>
      <c r="Q16" s="18" t="n">
        <v>477.30317699</v>
      </c>
      <c r="R16" s="20" t="n">
        <v>25.25343832</v>
      </c>
    </row>
    <row r="17" spans="1:18">
      <c r="A17" s="15" t="s">
        <v>414</v>
      </c>
      <c r="B17" s="17" t="n">
        <v>6504</v>
      </c>
      <c r="C17" s="18">
        <f>(1325.0/B17*100)</f>
        <v/>
      </c>
      <c r="D17" s="19" t="n">
        <v>5179</v>
      </c>
      <c r="E17" s="18" t="n">
        <v>520.5911525</v>
      </c>
      <c r="F17" s="20" t="n">
        <v>6.15340086</v>
      </c>
      <c r="G17" s="18" t="n">
        <v>496.41933602</v>
      </c>
      <c r="H17" s="20" t="n">
        <v>5.80103608</v>
      </c>
      <c r="I17" s="18" t="s">
        <v>404</v>
      </c>
      <c r="J17" s="20" t="s">
        <v>404</v>
      </c>
      <c r="K17" s="18" t="s">
        <v>404</v>
      </c>
      <c r="L17" s="20" t="s">
        <v>404</v>
      </c>
      <c r="M17" s="18" t="s">
        <v>404</v>
      </c>
      <c r="N17" s="20" t="s">
        <v>404</v>
      </c>
      <c r="O17" s="18" t="s">
        <v>404</v>
      </c>
      <c r="P17" s="20" t="s">
        <v>404</v>
      </c>
      <c r="Q17" s="18" t="n">
        <v>563.93560725</v>
      </c>
      <c r="R17" s="20" t="n">
        <v>17.09408575</v>
      </c>
    </row>
    <row r="18" spans="1:18">
      <c r="A18" s="15" t="s">
        <v>415</v>
      </c>
      <c r="B18" s="17" t="n">
        <v>5532</v>
      </c>
      <c r="C18" s="18">
        <f>(0.0/B18*100)</f>
        <v/>
      </c>
      <c r="D18" s="19" t="n">
        <v>5532</v>
      </c>
      <c r="E18" s="18" t="n">
        <v>462.90971817</v>
      </c>
      <c r="F18" s="20" t="n">
        <v>4.58590376</v>
      </c>
      <c r="G18" s="18" t="n">
        <v>428.12295923</v>
      </c>
      <c r="H18" s="20" t="n">
        <v>10.66908558</v>
      </c>
      <c r="I18" s="18" t="s">
        <v>404</v>
      </c>
      <c r="J18" s="20" t="s">
        <v>404</v>
      </c>
      <c r="K18" s="18" t="s">
        <v>404</v>
      </c>
      <c r="L18" s="20" t="s">
        <v>404</v>
      </c>
      <c r="M18" s="18" t="s">
        <v>404</v>
      </c>
      <c r="N18" s="20" t="s">
        <v>404</v>
      </c>
      <c r="O18" s="18" t="s">
        <v>404</v>
      </c>
      <c r="P18" s="20" t="s">
        <v>404</v>
      </c>
      <c r="Q18" s="18" t="n">
        <v>462.26670703</v>
      </c>
      <c r="R18" s="20" t="n">
        <v>14.13800637</v>
      </c>
    </row>
    <row r="19" spans="1:18">
      <c r="A19" s="15" t="s">
        <v>416</v>
      </c>
      <c r="B19" s="17" t="n">
        <v>5658</v>
      </c>
      <c r="C19" s="18">
        <f>(327.0/B19*100)</f>
        <v/>
      </c>
      <c r="D19" s="19" t="n">
        <v>5331</v>
      </c>
      <c r="E19" s="18" t="n">
        <v>518.45406947</v>
      </c>
      <c r="F19" s="20" t="n">
        <v>7.70964597</v>
      </c>
      <c r="G19" s="18" t="n">
        <v>460.39080849</v>
      </c>
      <c r="H19" s="20" t="n">
        <v>4.25868639</v>
      </c>
      <c r="I19" s="18" t="s">
        <v>404</v>
      </c>
      <c r="J19" s="20" t="s">
        <v>404</v>
      </c>
      <c r="K19" s="18" t="s">
        <v>404</v>
      </c>
      <c r="L19" s="20" t="s">
        <v>404</v>
      </c>
      <c r="M19" s="18" t="s">
        <v>404</v>
      </c>
      <c r="N19" s="20" t="s">
        <v>404</v>
      </c>
      <c r="O19" s="18" t="s">
        <v>404</v>
      </c>
      <c r="P19" s="20" t="s">
        <v>404</v>
      </c>
      <c r="Q19" s="18" t="n">
        <v>459.18534445</v>
      </c>
      <c r="R19" s="20" t="n">
        <v>31.16779012</v>
      </c>
    </row>
    <row r="20" spans="1:18">
      <c r="A20" s="15" t="s">
        <v>417</v>
      </c>
      <c r="B20" s="17" t="n">
        <v>3371</v>
      </c>
      <c r="C20" s="18">
        <f>(24.0/B20*100)</f>
        <v/>
      </c>
      <c r="D20" s="19" t="n">
        <v>3347</v>
      </c>
      <c r="E20" s="18" t="n">
        <v>474.26898523</v>
      </c>
      <c r="F20" s="20" t="n">
        <v>2.58810948</v>
      </c>
      <c r="G20" s="18" t="n">
        <v>472.4772479</v>
      </c>
      <c r="H20" s="20" t="n">
        <v>2.25376351</v>
      </c>
      <c r="I20" s="18" t="s">
        <v>404</v>
      </c>
      <c r="J20" s="20" t="s">
        <v>404</v>
      </c>
      <c r="K20" s="18" t="s">
        <v>404</v>
      </c>
      <c r="L20" s="20" t="s">
        <v>404</v>
      </c>
      <c r="M20" s="18" t="s">
        <v>404</v>
      </c>
      <c r="N20" s="20" t="s">
        <v>404</v>
      </c>
      <c r="O20" s="18" t="s">
        <v>404</v>
      </c>
      <c r="P20" s="20" t="s">
        <v>404</v>
      </c>
      <c r="Q20" s="18" t="n">
        <v>449.66263094</v>
      </c>
      <c r="R20" s="20" t="n">
        <v>17.10997172</v>
      </c>
    </row>
    <row r="21" spans="1:18">
      <c r="A21" s="15" t="s">
        <v>418</v>
      </c>
      <c r="B21" s="17" t="n">
        <v>5741</v>
      </c>
      <c r="C21" s="18">
        <f>(0.0/B21*100)</f>
        <v/>
      </c>
      <c r="D21" s="19" t="n">
        <v>5741</v>
      </c>
      <c r="E21" s="18" t="n">
        <v>504.68456602</v>
      </c>
      <c r="F21" s="20" t="n">
        <v>2.72359436</v>
      </c>
      <c r="G21" s="18" t="n">
        <v>497.77970746</v>
      </c>
      <c r="H21" s="20" t="n">
        <v>8.119217040000001</v>
      </c>
      <c r="I21" s="18" t="s">
        <v>404</v>
      </c>
      <c r="J21" s="20" t="s">
        <v>404</v>
      </c>
      <c r="K21" s="18" t="s">
        <v>404</v>
      </c>
      <c r="L21" s="20" t="s">
        <v>404</v>
      </c>
      <c r="M21" s="18" t="s">
        <v>404</v>
      </c>
      <c r="N21" s="20" t="s">
        <v>404</v>
      </c>
      <c r="O21" s="18" t="s">
        <v>404</v>
      </c>
      <c r="P21" s="20" t="s">
        <v>404</v>
      </c>
      <c r="Q21" s="18" t="n">
        <v>488.13458815</v>
      </c>
      <c r="R21" s="20" t="n">
        <v>8.506419660000001</v>
      </c>
    </row>
    <row r="22" spans="1:18">
      <c r="A22" s="15" t="s">
        <v>419</v>
      </c>
      <c r="B22" s="17" t="n">
        <v>6598</v>
      </c>
      <c r="C22" s="18">
        <f>(0.0/B22*100)</f>
        <v/>
      </c>
      <c r="D22" s="19" t="n">
        <v>6598</v>
      </c>
      <c r="E22" s="18" t="n">
        <v>480.61392761</v>
      </c>
      <c r="F22" s="20" t="n">
        <v>4.86474766</v>
      </c>
      <c r="G22" s="18" t="n">
        <v>449.43456584</v>
      </c>
      <c r="H22" s="20" t="n">
        <v>8.12973049</v>
      </c>
      <c r="I22" s="18" t="s">
        <v>404</v>
      </c>
      <c r="J22" s="20" t="s">
        <v>404</v>
      </c>
      <c r="K22" s="18" t="s">
        <v>404</v>
      </c>
      <c r="L22" s="20" t="s">
        <v>404</v>
      </c>
      <c r="M22" s="18" t="s">
        <v>404</v>
      </c>
      <c r="N22" s="20" t="s">
        <v>404</v>
      </c>
      <c r="O22" s="18" t="s">
        <v>404</v>
      </c>
      <c r="P22" s="20" t="s">
        <v>404</v>
      </c>
      <c r="Q22" s="18" t="n">
        <v>369.33505419</v>
      </c>
      <c r="R22" s="20" t="n">
        <v>31.52586941</v>
      </c>
    </row>
    <row r="23" spans="1:18">
      <c r="A23" s="15" t="s">
        <v>420</v>
      </c>
      <c r="B23" s="17" t="n">
        <v>11583</v>
      </c>
      <c r="C23" s="18">
        <f>(3123.0/B23*100)</f>
        <v/>
      </c>
      <c r="D23" s="19" t="n">
        <v>8460</v>
      </c>
      <c r="E23" s="18" t="n">
        <v>492.55218825</v>
      </c>
      <c r="F23" s="20" t="n">
        <v>4.60136663</v>
      </c>
      <c r="G23" s="18" t="n">
        <v>456.48146241</v>
      </c>
      <c r="H23" s="20" t="n">
        <v>8.78428952</v>
      </c>
      <c r="I23" s="18" t="s">
        <v>404</v>
      </c>
      <c r="J23" s="20" t="s">
        <v>404</v>
      </c>
      <c r="K23" s="18" t="s">
        <v>404</v>
      </c>
      <c r="L23" s="20" t="s">
        <v>404</v>
      </c>
      <c r="M23" s="18" t="s">
        <v>404</v>
      </c>
      <c r="N23" s="20" t="s">
        <v>404</v>
      </c>
      <c r="O23" s="18" t="s">
        <v>404</v>
      </c>
      <c r="P23" s="20" t="s">
        <v>404</v>
      </c>
      <c r="Q23" s="18" t="n">
        <v>494.24331486</v>
      </c>
      <c r="R23" s="20" t="n">
        <v>15.11544598</v>
      </c>
    </row>
    <row r="24" spans="1:18">
      <c r="A24" s="15" t="s">
        <v>421</v>
      </c>
      <c r="B24" s="17" t="n">
        <v>6647</v>
      </c>
      <c r="C24" s="18">
        <f>(0.0/B24*100)</f>
        <v/>
      </c>
      <c r="D24" s="19" t="n">
        <v>6647</v>
      </c>
      <c r="E24" s="18" t="n">
        <v>562.8198623</v>
      </c>
      <c r="F24" s="20" t="n">
        <v>7.44130032</v>
      </c>
      <c r="G24" s="18" t="n">
        <v>527.01088713</v>
      </c>
      <c r="H24" s="20" t="n">
        <v>3.74810457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519.80335977</v>
      </c>
      <c r="F25" s="20" t="n">
        <v>3.93607995</v>
      </c>
      <c r="G25" s="18" t="n">
        <v>502.42518747</v>
      </c>
      <c r="H25" s="20" t="n">
        <v>7.77445517</v>
      </c>
      <c r="I25" s="18" t="s">
        <v>404</v>
      </c>
      <c r="J25" s="20" t="s">
        <v>404</v>
      </c>
      <c r="K25" s="18" t="s">
        <v>404</v>
      </c>
      <c r="L25" s="20" t="s">
        <v>404</v>
      </c>
      <c r="M25" s="18" t="s">
        <v>404</v>
      </c>
      <c r="N25" s="20" t="s">
        <v>404</v>
      </c>
      <c r="O25" s="18" t="s">
        <v>404</v>
      </c>
      <c r="P25" s="20" t="s">
        <v>404</v>
      </c>
      <c r="Q25" s="18" t="n">
        <v>472.83396944</v>
      </c>
      <c r="R25" s="20" t="n">
        <v>6.53531597</v>
      </c>
    </row>
    <row r="26" spans="1:18">
      <c r="A26" s="15" t="s">
        <v>423</v>
      </c>
      <c r="B26" s="17" t="n">
        <v>4869</v>
      </c>
      <c r="C26" s="18">
        <f>(11.0/B26*100)</f>
        <v/>
      </c>
      <c r="D26" s="19" t="n">
        <v>4858</v>
      </c>
      <c r="E26" s="18" t="n">
        <v>493.40517327</v>
      </c>
      <c r="F26" s="20" t="n">
        <v>2.31349267</v>
      </c>
      <c r="G26" s="18" t="n">
        <v>487.06991793</v>
      </c>
      <c r="H26" s="20" t="n">
        <v>3.40212115</v>
      </c>
      <c r="I26" s="18" t="s">
        <v>404</v>
      </c>
      <c r="J26" s="20" t="s">
        <v>404</v>
      </c>
      <c r="K26" s="18" t="s">
        <v>404</v>
      </c>
      <c r="L26" s="20" t="s">
        <v>404</v>
      </c>
      <c r="M26" s="18" t="s">
        <v>404</v>
      </c>
      <c r="N26" s="20" t="s">
        <v>404</v>
      </c>
      <c r="O26" s="18" t="s">
        <v>404</v>
      </c>
      <c r="P26" s="20" t="s">
        <v>404</v>
      </c>
      <c r="Q26" s="18" t="n">
        <v>462.0164521</v>
      </c>
      <c r="R26" s="20" t="n">
        <v>11.63187091</v>
      </c>
    </row>
    <row r="27" spans="1:18">
      <c r="A27" s="15" t="s">
        <v>424</v>
      </c>
      <c r="B27" s="17" t="n">
        <v>5299</v>
      </c>
      <c r="C27" s="18">
        <f>(0.0/B27*100)</f>
        <v/>
      </c>
      <c r="D27" s="19" t="n">
        <v>5299</v>
      </c>
      <c r="E27" s="18" t="n">
        <v>485.28078917</v>
      </c>
      <c r="F27" s="20" t="n">
        <v>1.3279357</v>
      </c>
      <c r="G27" s="18" t="n">
        <v>477.68383294</v>
      </c>
      <c r="H27" s="20" t="n">
        <v>2.03506361</v>
      </c>
      <c r="I27" s="18" t="s">
        <v>404</v>
      </c>
      <c r="J27" s="20" t="s">
        <v>404</v>
      </c>
      <c r="K27" s="18" t="s">
        <v>404</v>
      </c>
      <c r="L27" s="20" t="s">
        <v>404</v>
      </c>
      <c r="M27" s="18" t="s">
        <v>404</v>
      </c>
      <c r="N27" s="20" t="s">
        <v>404</v>
      </c>
      <c r="O27" s="18" t="s">
        <v>404</v>
      </c>
      <c r="P27" s="20" t="s">
        <v>404</v>
      </c>
      <c r="Q27" s="18" t="n">
        <v>458.25843368</v>
      </c>
      <c r="R27" s="20" t="n">
        <v>8.275696809999999</v>
      </c>
    </row>
    <row r="28" spans="1:18">
      <c r="A28" s="15" t="s">
        <v>425</v>
      </c>
      <c r="B28" s="17" t="n">
        <v>7568</v>
      </c>
      <c r="C28" s="18">
        <f>(0.0/B28*100)</f>
        <v/>
      </c>
      <c r="D28" s="19" t="n">
        <v>7568</v>
      </c>
      <c r="E28" s="18" t="n">
        <v>437.51816935</v>
      </c>
      <c r="F28" s="20" t="n">
        <v>3.72024084</v>
      </c>
      <c r="G28" s="18" t="n">
        <v>400.63407429</v>
      </c>
      <c r="H28" s="20" t="n">
        <v>2.59042725</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(1123.0/B29*100)</f>
        <v/>
      </c>
      <c r="D29" s="19" t="n">
        <v>4262</v>
      </c>
      <c r="E29" s="18" t="n">
        <v>519.86890681</v>
      </c>
      <c r="F29" s="20" t="n">
        <v>6.31403939</v>
      </c>
      <c r="G29" s="18" t="n">
        <v>488.26705621</v>
      </c>
      <c r="H29" s="20" t="n">
        <v>11.98627617</v>
      </c>
      <c r="I29" s="18" t="s">
        <v>404</v>
      </c>
      <c r="J29" s="20" t="s">
        <v>404</v>
      </c>
      <c r="K29" s="18" t="s">
        <v>404</v>
      </c>
      <c r="L29" s="20" t="s">
        <v>404</v>
      </c>
      <c r="M29" s="18" t="s">
        <v>404</v>
      </c>
      <c r="N29" s="20" t="s">
        <v>404</v>
      </c>
      <c r="O29" s="18" t="s">
        <v>404</v>
      </c>
      <c r="P29" s="20" t="s">
        <v>404</v>
      </c>
      <c r="Q29" s="18" t="n">
        <v>490.96530647</v>
      </c>
      <c r="R29" s="20" t="n">
        <v>15.590698</v>
      </c>
    </row>
    <row r="30" spans="1:18">
      <c r="A30" s="15" t="s">
        <v>427</v>
      </c>
      <c r="B30" s="17" t="n">
        <v>4520</v>
      </c>
      <c r="C30" s="18">
        <f>(929.0/B30*100)</f>
        <v/>
      </c>
      <c r="D30" s="19" t="n">
        <v>3591</v>
      </c>
      <c r="E30" s="18" t="n">
        <v>518.99868215</v>
      </c>
      <c r="F30" s="20" t="n">
        <v>3.50386303</v>
      </c>
      <c r="G30" s="18" t="n">
        <v>497.82852233</v>
      </c>
      <c r="H30" s="20" t="n">
        <v>7.47418272</v>
      </c>
      <c r="I30" s="18" t="s">
        <v>404</v>
      </c>
      <c r="J30" s="20" t="s">
        <v>404</v>
      </c>
      <c r="K30" s="18" t="s">
        <v>404</v>
      </c>
      <c r="L30" s="20" t="s">
        <v>404</v>
      </c>
      <c r="M30" s="18" t="s">
        <v>404</v>
      </c>
      <c r="N30" s="20" t="s">
        <v>404</v>
      </c>
      <c r="O30" s="18" t="s">
        <v>404</v>
      </c>
      <c r="P30" s="20" t="s">
        <v>404</v>
      </c>
      <c r="Q30" s="18" t="n">
        <v>513.70708036</v>
      </c>
      <c r="R30" s="20" t="n">
        <v>18.1368014</v>
      </c>
    </row>
    <row r="31" spans="1:18">
      <c r="A31" s="15" t="s">
        <v>428</v>
      </c>
      <c r="B31" s="17" t="n">
        <v>5456</v>
      </c>
      <c r="C31" s="18">
        <f>(502.0/B31*100)</f>
        <v/>
      </c>
      <c r="D31" s="19" t="n">
        <v>4954</v>
      </c>
      <c r="E31" s="18" t="n">
        <v>502.07720836</v>
      </c>
      <c r="F31" s="20" t="n">
        <v>2.93335798</v>
      </c>
      <c r="G31" s="18" t="n">
        <v>493.45028925</v>
      </c>
      <c r="H31" s="20" t="n">
        <v>3.24296567</v>
      </c>
      <c r="I31" s="18" t="s">
        <v>404</v>
      </c>
      <c r="J31" s="20" t="s">
        <v>404</v>
      </c>
      <c r="K31" s="18" t="s">
        <v>404</v>
      </c>
      <c r="L31" s="20" t="s">
        <v>404</v>
      </c>
      <c r="M31" s="18" t="s">
        <v>404</v>
      </c>
      <c r="N31" s="20" t="s">
        <v>404</v>
      </c>
      <c r="O31" s="18" t="s">
        <v>404</v>
      </c>
      <c r="P31" s="20" t="s">
        <v>404</v>
      </c>
      <c r="Q31" s="18" t="n">
        <v>501.54271765</v>
      </c>
      <c r="R31" s="20" t="n">
        <v>11.01671975</v>
      </c>
    </row>
    <row r="32" spans="1:18">
      <c r="A32" s="15" t="s">
        <v>429</v>
      </c>
      <c r="B32" s="17" t="n">
        <v>4478</v>
      </c>
      <c r="C32" s="18">
        <f>(0.0/B32*100)</f>
        <v/>
      </c>
      <c r="D32" s="19" t="n">
        <v>4478</v>
      </c>
      <c r="E32" s="18" t="n">
        <v>500.75712252</v>
      </c>
      <c r="F32" s="20" t="n">
        <v>3.31942966</v>
      </c>
      <c r="G32" s="18" t="n">
        <v>501.1298042</v>
      </c>
      <c r="H32" s="20" t="n">
        <v>4.53905545</v>
      </c>
      <c r="I32" s="18" t="s">
        <v>404</v>
      </c>
      <c r="J32" s="20" t="s">
        <v>404</v>
      </c>
      <c r="K32" s="18" t="s">
        <v>404</v>
      </c>
      <c r="L32" s="20" t="s">
        <v>404</v>
      </c>
      <c r="M32" s="18" t="s">
        <v>404</v>
      </c>
      <c r="N32" s="20" t="s">
        <v>404</v>
      </c>
      <c r="O32" s="18" t="s">
        <v>404</v>
      </c>
      <c r="P32" s="20" t="s">
        <v>404</v>
      </c>
      <c r="Q32" s="18" t="n">
        <v>526.29464091</v>
      </c>
      <c r="R32" s="20" t="n">
        <v>15.56566138</v>
      </c>
    </row>
    <row r="33" spans="1:18">
      <c r="A33" s="15" t="s">
        <v>430</v>
      </c>
      <c r="B33" s="17" t="n">
        <v>7325</v>
      </c>
      <c r="C33" s="18">
        <f>(29.0/B33*100)</f>
        <v/>
      </c>
      <c r="D33" s="19" t="n">
        <v>7296</v>
      </c>
      <c r="E33" s="18" t="n">
        <v>508.60483031</v>
      </c>
      <c r="F33" s="20" t="n">
        <v>2.84636391</v>
      </c>
      <c r="G33" s="18" t="n">
        <v>471.1614235</v>
      </c>
      <c r="H33" s="20" t="n">
        <v>5.64452065</v>
      </c>
      <c r="I33" s="18" t="s">
        <v>404</v>
      </c>
      <c r="J33" s="20" t="s">
        <v>404</v>
      </c>
      <c r="K33" s="18" t="s">
        <v>404</v>
      </c>
      <c r="L33" s="20" t="s">
        <v>404</v>
      </c>
      <c r="M33" s="18" t="s">
        <v>404</v>
      </c>
      <c r="N33" s="20" t="s">
        <v>404</v>
      </c>
      <c r="O33" s="18" t="s">
        <v>404</v>
      </c>
      <c r="P33" s="20" t="s">
        <v>404</v>
      </c>
      <c r="Q33" s="18" t="n">
        <v>526.05646857</v>
      </c>
      <c r="R33" s="20" t="n">
        <v>28.45775421</v>
      </c>
    </row>
    <row r="34" spans="1:18">
      <c r="A34" s="15" t="s">
        <v>431</v>
      </c>
      <c r="B34" s="17" t="n">
        <v>6350</v>
      </c>
      <c r="C34" s="18">
        <f>(0.0/B34*100)</f>
        <v/>
      </c>
      <c r="D34" s="19" t="n">
        <v>6350</v>
      </c>
      <c r="E34" s="18" t="n">
        <v>485.67731134</v>
      </c>
      <c r="F34" s="20" t="n">
        <v>5.60324278</v>
      </c>
      <c r="G34" s="18" t="n">
        <v>447.16242856</v>
      </c>
      <c r="H34" s="20" t="n">
        <v>3.74134868</v>
      </c>
      <c r="I34" s="18" t="s">
        <v>404</v>
      </c>
      <c r="J34" s="20" t="s">
        <v>404</v>
      </c>
      <c r="K34" s="18" t="s">
        <v>404</v>
      </c>
      <c r="L34" s="20" t="s">
        <v>404</v>
      </c>
      <c r="M34" s="18" t="s">
        <v>404</v>
      </c>
      <c r="N34" s="20" t="s">
        <v>404</v>
      </c>
      <c r="O34" s="18" t="s">
        <v>404</v>
      </c>
      <c r="P34" s="20" t="s">
        <v>404</v>
      </c>
      <c r="Q34" s="18" t="n">
        <v>345.94070664</v>
      </c>
      <c r="R34" s="20" t="n">
        <v>10.40252776</v>
      </c>
    </row>
    <row r="35" spans="1:18">
      <c r="A35" s="15" t="s">
        <v>432</v>
      </c>
      <c r="B35" s="17" t="n">
        <v>6406</v>
      </c>
      <c r="C35" s="18">
        <f>(443.0/B35*100)</f>
        <v/>
      </c>
      <c r="D35" s="19" t="n">
        <v>5963</v>
      </c>
      <c r="E35" s="18" t="n">
        <v>525.34189746</v>
      </c>
      <c r="F35" s="20" t="n">
        <v>1.57254775</v>
      </c>
      <c r="G35" s="18" t="n">
        <v>474.17760383</v>
      </c>
      <c r="H35" s="20" t="n">
        <v>2.52713858</v>
      </c>
      <c r="I35" s="18" t="s">
        <v>404</v>
      </c>
      <c r="J35" s="20" t="s">
        <v>404</v>
      </c>
      <c r="K35" s="18" t="s">
        <v>404</v>
      </c>
      <c r="L35" s="20" t="s">
        <v>404</v>
      </c>
      <c r="M35" s="18" t="s">
        <v>404</v>
      </c>
      <c r="N35" s="20" t="s">
        <v>404</v>
      </c>
      <c r="O35" s="18" t="s">
        <v>404</v>
      </c>
      <c r="P35" s="20" t="s">
        <v>404</v>
      </c>
      <c r="Q35" s="18" t="n">
        <v>493.74545666</v>
      </c>
      <c r="R35" s="20" t="n">
        <v>13.68105579</v>
      </c>
    </row>
    <row r="36" spans="1:18">
      <c r="A36" s="15" t="s">
        <v>433</v>
      </c>
      <c r="B36" s="17" t="n">
        <v>6736</v>
      </c>
      <c r="C36" s="18">
        <f>(10.0/B36*100)</f>
        <v/>
      </c>
      <c r="D36" s="19" t="n">
        <v>6726</v>
      </c>
      <c r="E36" s="18" t="n">
        <v>494.57615095</v>
      </c>
      <c r="F36" s="20" t="n">
        <v>2.57842468</v>
      </c>
      <c r="G36" s="18" t="n">
        <v>488.87139579</v>
      </c>
      <c r="H36" s="20" t="n">
        <v>5.30071376</v>
      </c>
      <c r="I36" s="18" t="s">
        <v>404</v>
      </c>
      <c r="J36" s="20" t="s">
        <v>404</v>
      </c>
      <c r="K36" s="18" t="s">
        <v>404</v>
      </c>
      <c r="L36" s="20" t="s">
        <v>404</v>
      </c>
      <c r="M36" s="18" t="s">
        <v>404</v>
      </c>
      <c r="N36" s="20" t="s">
        <v>404</v>
      </c>
      <c r="O36" s="18" t="s">
        <v>404</v>
      </c>
      <c r="P36" s="20" t="s">
        <v>404</v>
      </c>
      <c r="Q36" s="18" t="n">
        <v>498.07295368</v>
      </c>
      <c r="R36" s="20" t="n">
        <v>5.73514871</v>
      </c>
    </row>
    <row r="37" spans="1:18">
      <c r="A37" s="15" t="s">
        <v>434</v>
      </c>
      <c r="B37" s="17" t="n">
        <v>5458</v>
      </c>
      <c r="C37" s="18">
        <f>(0.0/B37*100)</f>
        <v/>
      </c>
      <c r="D37" s="19" t="n">
        <v>5458</v>
      </c>
      <c r="E37" s="18" t="n">
        <v>496.60195251</v>
      </c>
      <c r="F37" s="20" t="n">
        <v>4.57681217</v>
      </c>
      <c r="G37" s="18" t="n">
        <v>489.29032297</v>
      </c>
      <c r="H37" s="20" t="n">
        <v>5.22005712</v>
      </c>
      <c r="I37" s="18" t="s">
        <v>404</v>
      </c>
      <c r="J37" s="20" t="s">
        <v>404</v>
      </c>
      <c r="K37" s="18" t="s">
        <v>404</v>
      </c>
      <c r="L37" s="20" t="s">
        <v>404</v>
      </c>
      <c r="M37" s="18" t="s">
        <v>404</v>
      </c>
      <c r="N37" s="20" t="s">
        <v>404</v>
      </c>
      <c r="O37" s="18" t="s">
        <v>404</v>
      </c>
      <c r="P37" s="20" t="s">
        <v>404</v>
      </c>
      <c r="Q37" s="18" t="n">
        <v>459.77069635</v>
      </c>
      <c r="R37" s="20" t="n">
        <v>6.77353298</v>
      </c>
    </row>
    <row r="38" spans="1:18">
      <c r="A38" s="15" t="s">
        <v>435</v>
      </c>
      <c r="B38" s="17" t="n">
        <v>5860</v>
      </c>
      <c r="C38" s="18">
        <f>(268.0/B38*100)</f>
        <v/>
      </c>
      <c r="D38" s="19" t="n">
        <v>5592</v>
      </c>
      <c r="E38" s="18" t="n">
        <v>512.30076275</v>
      </c>
      <c r="F38" s="20" t="n">
        <v>4.96141242</v>
      </c>
      <c r="G38" s="18" t="n">
        <v>490.36996252</v>
      </c>
      <c r="H38" s="20" t="n">
        <v>5.64641688</v>
      </c>
      <c r="I38" s="18" t="s">
        <v>404</v>
      </c>
      <c r="J38" s="20" t="s">
        <v>404</v>
      </c>
      <c r="K38" s="18" t="s">
        <v>404</v>
      </c>
      <c r="L38" s="20" t="s">
        <v>404</v>
      </c>
      <c r="M38" s="18" t="s">
        <v>404</v>
      </c>
      <c r="N38" s="20" t="s">
        <v>404</v>
      </c>
      <c r="O38" s="18" t="s">
        <v>404</v>
      </c>
      <c r="P38" s="20" t="s">
        <v>404</v>
      </c>
      <c r="Q38" s="18" t="n">
        <v>531.31794877</v>
      </c>
      <c r="R38" s="20" t="n">
        <v>34.80803184</v>
      </c>
    </row>
    <row r="39" spans="1:18">
      <c r="A39" s="15" t="s">
        <v>436</v>
      </c>
      <c r="B39" s="17" t="n">
        <v>5895</v>
      </c>
      <c r="C39" s="18">
        <f>(0.0/B39*100)</f>
        <v/>
      </c>
      <c r="D39" s="19" t="n">
        <v>5895</v>
      </c>
      <c r="E39" s="18" t="n">
        <v>452.07185851</v>
      </c>
      <c r="F39" s="20" t="n">
        <v>8.24047874</v>
      </c>
      <c r="G39" s="18" t="n">
        <v>412.57723916</v>
      </c>
      <c r="H39" s="20" t="n">
        <v>4.84784181</v>
      </c>
      <c r="I39" s="18" t="s">
        <v>404</v>
      </c>
      <c r="J39" s="20" t="s">
        <v>404</v>
      </c>
      <c r="K39" s="18" t="s">
        <v>404</v>
      </c>
      <c r="L39" s="20" t="s">
        <v>404</v>
      </c>
      <c r="M39" s="18" t="s">
        <v>404</v>
      </c>
      <c r="N39" s="20" t="s">
        <v>404</v>
      </c>
      <c r="O39" s="18" t="s">
        <v>404</v>
      </c>
      <c r="P39" s="20" t="s">
        <v>404</v>
      </c>
      <c r="Q39" s="18" t="n">
        <v>420.30216045</v>
      </c>
      <c r="R39" s="20" t="n">
        <v>26.09847306</v>
      </c>
    </row>
    <row r="40" spans="1:18">
      <c r="A40" s="15" t="s">
        <v>437</v>
      </c>
      <c r="B40" s="17" t="n">
        <v>14157</v>
      </c>
      <c r="C40" s="18">
        <f>(2628.0/B40*100)</f>
        <v/>
      </c>
      <c r="D40" s="19" t="n">
        <v>11529</v>
      </c>
      <c r="E40" s="18" t="n">
        <v>513.02261776</v>
      </c>
      <c r="F40" s="20" t="n">
        <v>4.02585117</v>
      </c>
      <c r="G40" s="18" t="n">
        <v>501.95575868</v>
      </c>
      <c r="H40" s="20" t="n">
        <v>6.20212687</v>
      </c>
      <c r="I40" s="18" t="s">
        <v>404</v>
      </c>
      <c r="J40" s="20" t="s">
        <v>404</v>
      </c>
      <c r="K40" s="18" t="s">
        <v>404</v>
      </c>
      <c r="L40" s="20" t="s">
        <v>404</v>
      </c>
      <c r="M40" s="18" t="s">
        <v>404</v>
      </c>
      <c r="N40" s="20" t="s">
        <v>404</v>
      </c>
      <c r="O40" s="18" t="s">
        <v>404</v>
      </c>
      <c r="P40" s="20" t="s">
        <v>404</v>
      </c>
      <c r="Q40" s="18" t="n">
        <v>514.94210794</v>
      </c>
      <c r="R40" s="20" t="n">
        <v>12.84710785</v>
      </c>
    </row>
    <row r="41" spans="1:18">
      <c r="A41" s="15" t="s">
        <v>438</v>
      </c>
      <c r="B41" s="17" t="n">
        <v>5712</v>
      </c>
      <c r="C41" s="18">
        <f>(70.0/B41*100)</f>
        <v/>
      </c>
      <c r="D41" s="19" t="n">
        <v>5642</v>
      </c>
      <c r="E41" s="18" t="n">
        <v>501.0310874</v>
      </c>
      <c r="F41" s="20" t="n">
        <v>3.14214517</v>
      </c>
      <c r="G41" s="18" t="n">
        <v>478.40865795</v>
      </c>
      <c r="H41" s="20" t="n">
        <v>10.93627004</v>
      </c>
      <c r="I41" s="18" t="s">
        <v>404</v>
      </c>
      <c r="J41" s="20" t="s">
        <v>404</v>
      </c>
      <c r="K41" s="18" t="s">
        <v>404</v>
      </c>
      <c r="L41" s="20" t="s">
        <v>404</v>
      </c>
      <c r="M41" s="18" t="s">
        <v>404</v>
      </c>
      <c r="N41" s="20" t="s">
        <v>404</v>
      </c>
      <c r="O41" s="18" t="s">
        <v>404</v>
      </c>
      <c r="P41" s="20" t="s">
        <v>404</v>
      </c>
      <c r="Q41" s="18" t="n">
        <v>506.84536774</v>
      </c>
      <c r="R41" s="20" t="n">
        <v>30.64090093</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439.16630595</v>
      </c>
      <c r="F44" s="20" t="n">
        <v>7.93582373</v>
      </c>
      <c r="G44" s="18" t="n">
        <v>422.65827832</v>
      </c>
      <c r="H44" s="20" t="n">
        <v>2.89127409</v>
      </c>
      <c r="I44" s="18" t="s">
        <v>404</v>
      </c>
      <c r="J44" s="20" t="s">
        <v>404</v>
      </c>
      <c r="K44" s="18" t="s">
        <v>404</v>
      </c>
      <c r="L44" s="20" t="s">
        <v>404</v>
      </c>
      <c r="M44" s="18" t="s">
        <v>404</v>
      </c>
      <c r="N44" s="20" t="s">
        <v>404</v>
      </c>
      <c r="O44" s="18" t="s">
        <v>404</v>
      </c>
      <c r="P44" s="20" t="s">
        <v>404</v>
      </c>
      <c r="Q44" s="18" t="n">
        <v>395.17494827</v>
      </c>
      <c r="R44" s="20" t="n">
        <v>16.33219936</v>
      </c>
    </row>
    <row r="45" spans="1:18">
      <c r="A45" s="15" t="s">
        <v>442</v>
      </c>
      <c r="B45" s="17" t="n">
        <v>5519</v>
      </c>
      <c r="C45" s="18">
        <f>(0.0/B45*100)</f>
        <v/>
      </c>
      <c r="D45" s="19" t="n">
        <v>5519</v>
      </c>
      <c r="E45" s="18" t="n">
        <v>376.45903808</v>
      </c>
      <c r="F45" s="20" t="n">
        <v>4.52824291</v>
      </c>
      <c r="G45" s="18" t="n">
        <v>382.15513835</v>
      </c>
      <c r="H45" s="20" t="n">
        <v>4.60703732</v>
      </c>
      <c r="I45" s="18" t="s">
        <v>404</v>
      </c>
      <c r="J45" s="20" t="s">
        <v>404</v>
      </c>
      <c r="K45" s="18" t="s">
        <v>404</v>
      </c>
      <c r="L45" s="20" t="s">
        <v>404</v>
      </c>
      <c r="M45" s="18" t="s">
        <v>404</v>
      </c>
      <c r="N45" s="20" t="s">
        <v>404</v>
      </c>
      <c r="O45" s="18" t="s">
        <v>404</v>
      </c>
      <c r="P45" s="20" t="s">
        <v>404</v>
      </c>
      <c r="Q45" s="18" t="n">
        <v>359.08129946</v>
      </c>
      <c r="R45" s="20" t="n">
        <v>7.59111356</v>
      </c>
    </row>
    <row r="46" spans="1:18">
      <c r="A46" s="15" t="s">
        <v>443</v>
      </c>
      <c r="B46" s="17" t="n">
        <v>23141</v>
      </c>
      <c r="C46" s="18">
        <f>(4196.0/B46*100)</f>
        <v/>
      </c>
      <c r="D46" s="19" t="n">
        <v>18945</v>
      </c>
      <c r="E46" s="18" t="n">
        <v>428.22512168</v>
      </c>
      <c r="F46" s="20" t="n">
        <v>4.90951895</v>
      </c>
      <c r="G46" s="18" t="n">
        <v>389.94497479</v>
      </c>
      <c r="H46" s="20" t="n">
        <v>3.536931</v>
      </c>
      <c r="I46" s="18" t="s">
        <v>404</v>
      </c>
      <c r="J46" s="20" t="s">
        <v>404</v>
      </c>
      <c r="K46" s="18" t="s">
        <v>404</v>
      </c>
      <c r="L46" s="20" t="s">
        <v>404</v>
      </c>
      <c r="M46" s="18" t="s">
        <v>404</v>
      </c>
      <c r="N46" s="20" t="s">
        <v>404</v>
      </c>
      <c r="O46" s="18" t="s">
        <v>404</v>
      </c>
      <c r="P46" s="20" t="s">
        <v>404</v>
      </c>
      <c r="Q46" s="18" t="n">
        <v>386.57631254</v>
      </c>
      <c r="R46" s="20" t="n">
        <v>13.70918838</v>
      </c>
    </row>
    <row r="47" spans="1:18">
      <c r="A47" s="15" t="s">
        <v>444</v>
      </c>
      <c r="B47" s="17" t="n">
        <v>5928</v>
      </c>
      <c r="C47" s="18">
        <f>(0.0/B47*100)</f>
        <v/>
      </c>
      <c r="D47" s="19" t="n">
        <v>5928</v>
      </c>
      <c r="E47" s="18" t="n">
        <v>469.02203123</v>
      </c>
      <c r="F47" s="20" t="n">
        <v>8.387331339999999</v>
      </c>
      <c r="G47" s="18" t="n">
        <v>432.43855098</v>
      </c>
      <c r="H47" s="20" t="n">
        <v>5.88687067</v>
      </c>
      <c r="I47" s="18" t="s">
        <v>404</v>
      </c>
      <c r="J47" s="20" t="s">
        <v>404</v>
      </c>
      <c r="K47" s="18" t="s">
        <v>404</v>
      </c>
      <c r="L47" s="20" t="s">
        <v>404</v>
      </c>
      <c r="M47" s="18" t="s">
        <v>404</v>
      </c>
      <c r="N47" s="20" t="s">
        <v>404</v>
      </c>
      <c r="O47" s="18" t="s">
        <v>404</v>
      </c>
      <c r="P47" s="20" t="s">
        <v>404</v>
      </c>
      <c r="Q47" s="18" t="n">
        <v>471.12650281</v>
      </c>
      <c r="R47" s="20" t="n">
        <v>26.16365748</v>
      </c>
    </row>
    <row r="48" spans="1:18">
      <c r="A48" s="15" t="s">
        <v>445</v>
      </c>
      <c r="B48" s="17" t="n">
        <v>9841</v>
      </c>
      <c r="C48" s="18">
        <f>(0.0/B48*100)</f>
        <v/>
      </c>
      <c r="D48" s="19" t="n">
        <v>9841</v>
      </c>
      <c r="E48" s="18" t="n">
        <v>523.12094898</v>
      </c>
      <c r="F48" s="20" t="n">
        <v>5.77867426</v>
      </c>
      <c r="G48" s="18" t="n">
        <v>495.11829051</v>
      </c>
      <c r="H48" s="20" t="n">
        <v>14.56276977</v>
      </c>
      <c r="I48" s="18" t="s">
        <v>404</v>
      </c>
      <c r="J48" s="20" t="s">
        <v>404</v>
      </c>
      <c r="K48" s="18" t="s">
        <v>404</v>
      </c>
      <c r="L48" s="20" t="s">
        <v>404</v>
      </c>
      <c r="M48" s="18" t="s">
        <v>404</v>
      </c>
      <c r="N48" s="20" t="s">
        <v>404</v>
      </c>
      <c r="O48" s="18" t="s">
        <v>404</v>
      </c>
      <c r="P48" s="20" t="s">
        <v>404</v>
      </c>
      <c r="Q48" s="18" t="n">
        <v>486.402489</v>
      </c>
      <c r="R48" s="20" t="n">
        <v>30.93506693</v>
      </c>
    </row>
    <row r="49" spans="1:18">
      <c r="A49" s="15" t="s">
        <v>446</v>
      </c>
      <c r="B49" s="17" t="n">
        <v>6349</v>
      </c>
      <c r="C49" s="18">
        <f>(52.0/B49*100)</f>
        <v/>
      </c>
      <c r="D49" s="19" t="n">
        <v>6297</v>
      </c>
      <c r="E49" s="18" t="n">
        <v>445.34426966</v>
      </c>
      <c r="F49" s="20" t="n">
        <v>4.20000286</v>
      </c>
      <c r="G49" s="18" t="n">
        <v>416.99668181</v>
      </c>
      <c r="H49" s="20" t="n">
        <v>4.14780023</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(1031.0/B50*100)</f>
        <v/>
      </c>
      <c r="D50" s="19" t="n">
        <v>10764</v>
      </c>
      <c r="E50" s="18" t="n">
        <v>430.51279922</v>
      </c>
      <c r="F50" s="20" t="n">
        <v>5.72052966</v>
      </c>
      <c r="G50" s="18" t="n">
        <v>409.38309067</v>
      </c>
      <c r="H50" s="20" t="n">
        <v>3.93700021</v>
      </c>
      <c r="I50" s="18" t="s">
        <v>404</v>
      </c>
      <c r="J50" s="20" t="s">
        <v>404</v>
      </c>
      <c r="K50" s="18" t="s">
        <v>404</v>
      </c>
      <c r="L50" s="20" t="s">
        <v>404</v>
      </c>
      <c r="M50" s="18" t="s">
        <v>404</v>
      </c>
      <c r="N50" s="20" t="s">
        <v>404</v>
      </c>
      <c r="O50" s="18" t="s">
        <v>404</v>
      </c>
      <c r="P50" s="20" t="s">
        <v>404</v>
      </c>
      <c r="Q50" s="18" t="n">
        <v>417.65713763</v>
      </c>
      <c r="R50" s="20" t="n">
        <v>13.58043161</v>
      </c>
    </row>
    <row r="51" spans="1:18">
      <c r="A51" s="15" t="s">
        <v>448</v>
      </c>
      <c r="B51" s="17" t="n">
        <v>6866</v>
      </c>
      <c r="C51" s="18">
        <f>(0.0/B51*100)</f>
        <v/>
      </c>
      <c r="D51" s="19" t="n">
        <v>6866</v>
      </c>
      <c r="E51" s="18" t="n">
        <v>423.9750909</v>
      </c>
      <c r="F51" s="20" t="n">
        <v>6.50504871</v>
      </c>
      <c r="G51" s="18" t="n">
        <v>418.33246899</v>
      </c>
      <c r="H51" s="20" t="n">
        <v>2.44737016</v>
      </c>
      <c r="I51" s="18" t="s">
        <v>404</v>
      </c>
      <c r="J51" s="20" t="s">
        <v>404</v>
      </c>
      <c r="K51" s="18" t="s">
        <v>404</v>
      </c>
      <c r="L51" s="20" t="s">
        <v>404</v>
      </c>
      <c r="M51" s="18" t="s">
        <v>404</v>
      </c>
      <c r="N51" s="20" t="s">
        <v>404</v>
      </c>
      <c r="O51" s="18" t="s">
        <v>404</v>
      </c>
      <c r="P51" s="20" t="s">
        <v>404</v>
      </c>
      <c r="Q51" s="18" t="n">
        <v>422.27349853</v>
      </c>
      <c r="R51" s="20" t="n">
        <v>7.97514757</v>
      </c>
    </row>
    <row r="52" spans="1:18">
      <c r="A52" s="15" t="s">
        <v>449</v>
      </c>
      <c r="B52" s="17" t="n">
        <v>5809</v>
      </c>
      <c r="C52" s="18">
        <f>(0.0/B52*100)</f>
        <v/>
      </c>
      <c r="D52" s="19" t="n">
        <v>5809</v>
      </c>
      <c r="E52" s="18" t="n">
        <v>485.38788135</v>
      </c>
      <c r="F52" s="20" t="n">
        <v>4.96319364</v>
      </c>
      <c r="G52" s="18" t="n">
        <v>466.26407889</v>
      </c>
      <c r="H52" s="20" t="n">
        <v>5.01186053</v>
      </c>
      <c r="I52" s="18" t="s">
        <v>404</v>
      </c>
      <c r="J52" s="20" t="s">
        <v>404</v>
      </c>
      <c r="K52" s="18" t="s">
        <v>404</v>
      </c>
      <c r="L52" s="20" t="s">
        <v>404</v>
      </c>
      <c r="M52" s="18" t="s">
        <v>404</v>
      </c>
      <c r="N52" s="20" t="s">
        <v>404</v>
      </c>
      <c r="O52" s="18" t="s">
        <v>404</v>
      </c>
      <c r="P52" s="20" t="s">
        <v>404</v>
      </c>
      <c r="Q52" s="18" t="n">
        <v>426.94213339</v>
      </c>
      <c r="R52" s="20" t="n">
        <v>14.53292285</v>
      </c>
    </row>
    <row r="53" spans="1:18">
      <c r="A53" s="15" t="s">
        <v>450</v>
      </c>
      <c r="B53" s="17" t="n">
        <v>5571</v>
      </c>
      <c r="C53" s="18">
        <f>(0.0/B53*100)</f>
        <v/>
      </c>
      <c r="D53" s="19" t="n">
        <v>5571</v>
      </c>
      <c r="E53" s="18" t="n">
        <v>432.77439922</v>
      </c>
      <c r="F53" s="20" t="n">
        <v>1.42264198</v>
      </c>
      <c r="G53" s="18" t="n">
        <v>431.40842663</v>
      </c>
      <c r="H53" s="20" t="n">
        <v>4.45242793</v>
      </c>
      <c r="I53" s="18" t="s">
        <v>404</v>
      </c>
      <c r="J53" s="20" t="s">
        <v>404</v>
      </c>
      <c r="K53" s="18" t="s">
        <v>404</v>
      </c>
      <c r="L53" s="20" t="s">
        <v>404</v>
      </c>
      <c r="M53" s="18" t="s">
        <v>404</v>
      </c>
      <c r="N53" s="20" t="s">
        <v>404</v>
      </c>
      <c r="O53" s="18" t="s">
        <v>404</v>
      </c>
      <c r="P53" s="20" t="s">
        <v>404</v>
      </c>
      <c r="Q53" s="18" t="n">
        <v>345.58226837</v>
      </c>
      <c r="R53" s="20" t="n">
        <v>22.51923568</v>
      </c>
    </row>
    <row r="54" spans="1:18">
      <c r="A54" s="15" t="s">
        <v>451</v>
      </c>
      <c r="B54" s="17" t="n">
        <v>4740</v>
      </c>
      <c r="C54" s="18">
        <f>(199.0/B54*100)</f>
        <v/>
      </c>
      <c r="D54" s="19" t="n">
        <v>4541</v>
      </c>
      <c r="E54" s="18" t="n">
        <v>358.06122682</v>
      </c>
      <c r="F54" s="20" t="n">
        <v>5.392255</v>
      </c>
      <c r="G54" s="18" t="n">
        <v>317.21226322</v>
      </c>
      <c r="H54" s="20" t="n">
        <v>3.67569119</v>
      </c>
      <c r="I54" s="18" t="s">
        <v>404</v>
      </c>
      <c r="J54" s="20" t="s">
        <v>404</v>
      </c>
      <c r="K54" s="18" t="s">
        <v>404</v>
      </c>
      <c r="L54" s="20" t="s">
        <v>404</v>
      </c>
      <c r="M54" s="18" t="s">
        <v>404</v>
      </c>
      <c r="N54" s="20" t="s">
        <v>404</v>
      </c>
      <c r="O54" s="18" t="s">
        <v>404</v>
      </c>
      <c r="P54" s="20" t="s">
        <v>404</v>
      </c>
      <c r="Q54" s="18" t="n">
        <v>297.85991316</v>
      </c>
      <c r="R54" s="20" t="n">
        <v>7.50978864</v>
      </c>
    </row>
    <row r="55" spans="1:18">
      <c r="A55" s="15" t="s">
        <v>452</v>
      </c>
      <c r="B55" s="17" t="n">
        <v>5316</v>
      </c>
      <c r="C55" s="18">
        <f>(43.0/B55*100)</f>
        <v/>
      </c>
      <c r="D55" s="19" t="n">
        <v>5273</v>
      </c>
      <c r="E55" s="18" t="n">
        <v>417.15978139</v>
      </c>
      <c r="F55" s="20" t="n">
        <v>4.41376355</v>
      </c>
      <c r="G55" s="18" t="n">
        <v>405.85891848</v>
      </c>
      <c r="H55" s="20" t="n">
        <v>3.52639022</v>
      </c>
      <c r="I55" s="18" t="s">
        <v>404</v>
      </c>
      <c r="J55" s="20" t="s">
        <v>404</v>
      </c>
      <c r="K55" s="18" t="s">
        <v>404</v>
      </c>
      <c r="L55" s="20" t="s">
        <v>404</v>
      </c>
      <c r="M55" s="18" t="s">
        <v>404</v>
      </c>
      <c r="N55" s="20" t="s">
        <v>404</v>
      </c>
      <c r="O55" s="18" t="s">
        <v>404</v>
      </c>
      <c r="P55" s="20" t="s">
        <v>404</v>
      </c>
      <c r="Q55" s="18" t="n">
        <v>388.8422207</v>
      </c>
      <c r="R55" s="20" t="n">
        <v>31.00450177</v>
      </c>
    </row>
    <row r="56" spans="1:18">
      <c r="A56" s="15" t="s">
        <v>453</v>
      </c>
      <c r="B56" s="17" t="n">
        <v>5359</v>
      </c>
      <c r="C56" s="18">
        <f>(0.0/B56*100)</f>
        <v/>
      </c>
      <c r="D56" s="19" t="n">
        <v>5359</v>
      </c>
      <c r="E56" s="18" t="n">
        <v>525.87374436</v>
      </c>
      <c r="F56" s="20" t="n">
        <v>3.67992533</v>
      </c>
      <c r="G56" s="18" t="n">
        <v>516.3929901499999</v>
      </c>
      <c r="H56" s="20" t="n">
        <v>8.85301778</v>
      </c>
      <c r="I56" s="18" t="s">
        <v>404</v>
      </c>
      <c r="J56" s="20" t="s">
        <v>404</v>
      </c>
      <c r="K56" s="18" t="s">
        <v>404</v>
      </c>
      <c r="L56" s="20" t="s">
        <v>404</v>
      </c>
      <c r="M56" s="18" t="s">
        <v>404</v>
      </c>
      <c r="N56" s="20" t="s">
        <v>404</v>
      </c>
      <c r="O56" s="18" t="s">
        <v>404</v>
      </c>
      <c r="P56" s="20" t="s">
        <v>404</v>
      </c>
      <c r="Q56" s="18" t="n">
        <v>517.5461567900001</v>
      </c>
      <c r="R56" s="20" t="n">
        <v>10.76041948</v>
      </c>
    </row>
    <row r="57" spans="1:18">
      <c r="A57" s="15" t="s">
        <v>454</v>
      </c>
      <c r="B57" s="17" t="n">
        <v>6513</v>
      </c>
      <c r="C57" s="18">
        <f>(0.0/B57*100)</f>
        <v/>
      </c>
      <c r="D57" s="19" t="n">
        <v>6513</v>
      </c>
      <c r="E57" s="18" t="n">
        <v>425.45885108</v>
      </c>
      <c r="F57" s="20" t="n">
        <v>6.1774083</v>
      </c>
      <c r="G57" s="18" t="n">
        <v>391.97751944</v>
      </c>
      <c r="H57" s="20" t="n">
        <v>3.39006976</v>
      </c>
      <c r="I57" s="18" t="s">
        <v>404</v>
      </c>
      <c r="J57" s="20" t="s">
        <v>404</v>
      </c>
      <c r="K57" s="18" t="s">
        <v>404</v>
      </c>
      <c r="L57" s="20" t="s">
        <v>404</v>
      </c>
      <c r="M57" s="18" t="s">
        <v>404</v>
      </c>
      <c r="N57" s="20" t="s">
        <v>404</v>
      </c>
      <c r="O57" s="18" t="s">
        <v>404</v>
      </c>
      <c r="P57" s="20" t="s">
        <v>404</v>
      </c>
      <c r="Q57" s="18" t="n">
        <v>395.43852576</v>
      </c>
      <c r="R57" s="20" t="n">
        <v>8.570927709999999</v>
      </c>
    </row>
    <row r="58" spans="1:18">
      <c r="A58" s="15" t="s">
        <v>455</v>
      </c>
      <c r="B58" s="17" t="n">
        <v>7267</v>
      </c>
      <c r="C58" s="18">
        <f>(0.0/B58*100)</f>
        <v/>
      </c>
      <c r="D58" s="19" t="n">
        <v>7267</v>
      </c>
      <c r="E58" s="18" t="n">
        <v>414.11671186</v>
      </c>
      <c r="F58" s="20" t="n">
        <v>3.37676799</v>
      </c>
      <c r="G58" s="18" t="n">
        <v>390.42967596</v>
      </c>
      <c r="H58" s="20" t="n">
        <v>6.8683571</v>
      </c>
      <c r="I58" s="18" t="s">
        <v>404</v>
      </c>
      <c r="J58" s="20" t="s">
        <v>404</v>
      </c>
      <c r="K58" s="18" t="s">
        <v>404</v>
      </c>
      <c r="L58" s="20" t="s">
        <v>404</v>
      </c>
      <c r="M58" s="18" t="s">
        <v>404</v>
      </c>
      <c r="N58" s="20" t="s">
        <v>404</v>
      </c>
      <c r="O58" s="18" t="s">
        <v>404</v>
      </c>
      <c r="P58" s="20" t="s">
        <v>404</v>
      </c>
      <c r="Q58" s="18" t="n">
        <v>399.85800653</v>
      </c>
      <c r="R58" s="20" t="n">
        <v>34.665915</v>
      </c>
    </row>
    <row r="59" spans="1:18">
      <c r="A59" s="15" t="s">
        <v>456</v>
      </c>
      <c r="B59" s="17" t="n">
        <v>4826</v>
      </c>
      <c r="C59" s="18">
        <f>(0.0/B59*100)</f>
        <v/>
      </c>
      <c r="D59" s="19" t="n">
        <v>4826</v>
      </c>
      <c r="E59" s="18" t="n">
        <v>396.67294236</v>
      </c>
      <c r="F59" s="20" t="n">
        <v>3.22197405</v>
      </c>
      <c r="G59" s="18" t="n">
        <v>371.96730295</v>
      </c>
      <c r="H59" s="20" t="n">
        <v>1.70495094</v>
      </c>
      <c r="I59" s="18" t="s">
        <v>404</v>
      </c>
      <c r="J59" s="20" t="s">
        <v>404</v>
      </c>
      <c r="K59" s="18" t="s">
        <v>404</v>
      </c>
      <c r="L59" s="20" t="s">
        <v>404</v>
      </c>
      <c r="M59" s="18" t="s">
        <v>404</v>
      </c>
      <c r="N59" s="20" t="s">
        <v>404</v>
      </c>
      <c r="O59" s="18" t="s">
        <v>404</v>
      </c>
      <c r="P59" s="20" t="s">
        <v>404</v>
      </c>
      <c r="Q59" s="18" t="n">
        <v>373.20418688</v>
      </c>
      <c r="R59" s="20" t="n">
        <v>6.42279571</v>
      </c>
    </row>
    <row r="60" spans="1:18">
      <c r="A60" s="15" t="s">
        <v>457</v>
      </c>
      <c r="B60" s="17" t="n">
        <v>4546</v>
      </c>
      <c r="C60" s="18">
        <f>(0.0/B60*100)</f>
        <v/>
      </c>
      <c r="D60" s="19" t="n">
        <v>4546</v>
      </c>
      <c r="E60" s="18" t="n">
        <v>397.15612619</v>
      </c>
      <c r="F60" s="20" t="n">
        <v>4.5029862</v>
      </c>
      <c r="G60" s="18" t="n">
        <v>362.77849963</v>
      </c>
      <c r="H60" s="20" t="n">
        <v>7.08288123</v>
      </c>
      <c r="I60" s="18" t="s">
        <v>404</v>
      </c>
      <c r="J60" s="20" t="s">
        <v>404</v>
      </c>
      <c r="K60" s="18" t="s">
        <v>404</v>
      </c>
      <c r="L60" s="20" t="s">
        <v>404</v>
      </c>
      <c r="M60" s="18" t="s">
        <v>404</v>
      </c>
      <c r="N60" s="20" t="s">
        <v>404</v>
      </c>
      <c r="O60" s="18" t="s">
        <v>404</v>
      </c>
      <c r="P60" s="20" t="s">
        <v>404</v>
      </c>
      <c r="Q60" s="18" t="n">
        <v>364.21204331</v>
      </c>
      <c r="R60" s="20" t="n">
        <v>18.0028132</v>
      </c>
    </row>
    <row r="61" spans="1:18">
      <c r="A61" s="15" t="s">
        <v>458</v>
      </c>
      <c r="B61" s="17" t="n">
        <v>6525</v>
      </c>
      <c r="C61" s="18">
        <f>(0.0/B61*100)</f>
        <v/>
      </c>
      <c r="D61" s="19" t="n">
        <v>6525</v>
      </c>
      <c r="E61" s="18" t="n">
        <v>485.08880742</v>
      </c>
      <c r="F61" s="20" t="n">
        <v>5.76473641</v>
      </c>
      <c r="G61" s="18" t="n">
        <v>470.28764821</v>
      </c>
      <c r="H61" s="20" t="n">
        <v>3.19365683</v>
      </c>
      <c r="I61" s="18" t="s">
        <v>404</v>
      </c>
      <c r="J61" s="20" t="s">
        <v>404</v>
      </c>
      <c r="K61" s="18" t="s">
        <v>404</v>
      </c>
      <c r="L61" s="20" t="s">
        <v>404</v>
      </c>
      <c r="M61" s="18" t="s">
        <v>404</v>
      </c>
      <c r="N61" s="20" t="s">
        <v>404</v>
      </c>
      <c r="O61" s="18" t="s">
        <v>404</v>
      </c>
      <c r="P61" s="20" t="s">
        <v>404</v>
      </c>
      <c r="Q61" s="18" t="n">
        <v>417.8899587</v>
      </c>
      <c r="R61" s="20" t="n">
        <v>5.4115468</v>
      </c>
    </row>
    <row r="62" spans="1:18">
      <c r="A62" s="15" t="s">
        <v>459</v>
      </c>
      <c r="B62" s="17" t="n">
        <v>4476</v>
      </c>
      <c r="C62" s="18">
        <f>(0.0/B62*100)</f>
        <v/>
      </c>
      <c r="D62" s="19" t="n">
        <v>4476</v>
      </c>
      <c r="E62" s="18" t="n">
        <v>530.50506401</v>
      </c>
      <c r="F62" s="20" t="n">
        <v>1.18975033</v>
      </c>
      <c r="G62" s="18" t="n">
        <v>519.76800188</v>
      </c>
      <c r="H62" s="20" t="n">
        <v>2.28849622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385.68170778</v>
      </c>
      <c r="F63" s="20" t="n">
        <v>2.15004364</v>
      </c>
      <c r="G63" s="18" t="n">
        <v>379.72468054</v>
      </c>
      <c r="H63" s="20" t="n">
        <v>1.71486876</v>
      </c>
      <c r="I63" s="18" t="s">
        <v>404</v>
      </c>
      <c r="J63" s="20" t="s">
        <v>404</v>
      </c>
      <c r="K63" s="18" t="s">
        <v>404</v>
      </c>
      <c r="L63" s="20" t="s">
        <v>404</v>
      </c>
      <c r="M63" s="18" t="s">
        <v>404</v>
      </c>
      <c r="N63" s="20" t="s">
        <v>404</v>
      </c>
      <c r="O63" s="18" t="s">
        <v>404</v>
      </c>
      <c r="P63" s="20" t="s">
        <v>404</v>
      </c>
      <c r="Q63" s="18" t="n">
        <v>403.1027912</v>
      </c>
      <c r="R63" s="20" t="n">
        <v>4.53319132</v>
      </c>
    </row>
    <row r="64" spans="1:18">
      <c r="A64" s="15" t="s">
        <v>461</v>
      </c>
      <c r="B64" s="17" t="n">
        <v>3634</v>
      </c>
      <c r="C64" s="18">
        <f>(27.0/B64*100)</f>
        <v/>
      </c>
      <c r="D64" s="19" t="n">
        <v>3607</v>
      </c>
      <c r="E64" s="18" t="n">
        <v>467.72421142</v>
      </c>
      <c r="F64" s="20" t="n">
        <v>1.76449778</v>
      </c>
      <c r="G64" s="18" t="n">
        <v>436.10687412</v>
      </c>
      <c r="H64" s="20" t="n">
        <v>5.18197534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436.98132926</v>
      </c>
      <c r="F65" s="20" t="n">
        <v>4.73073468</v>
      </c>
      <c r="G65" s="18" t="n">
        <v>420.79076533</v>
      </c>
      <c r="H65" s="20" t="n">
        <v>3.27588776</v>
      </c>
      <c r="I65" s="18" t="s">
        <v>404</v>
      </c>
      <c r="J65" s="20" t="s">
        <v>404</v>
      </c>
      <c r="K65" s="18" t="s">
        <v>404</v>
      </c>
      <c r="L65" s="20" t="s">
        <v>404</v>
      </c>
      <c r="M65" s="18" t="s">
        <v>404</v>
      </c>
      <c r="N65" s="20" t="s">
        <v>404</v>
      </c>
      <c r="O65" s="18" t="n">
        <v>498.14083022</v>
      </c>
      <c r="P65" s="20" t="n">
        <v>5.75992431</v>
      </c>
      <c r="Q65" s="18" t="n">
        <v>425.42370865</v>
      </c>
      <c r="R65" s="20" t="n">
        <v>6.86997983</v>
      </c>
    </row>
    <row r="66" spans="1:18">
      <c r="A66" s="15" t="s">
        <v>463</v>
      </c>
      <c r="B66" s="17" t="n">
        <v>5665</v>
      </c>
      <c r="C66" s="18">
        <f>(0.0/B66*100)</f>
        <v/>
      </c>
      <c r="D66" s="19" t="n">
        <v>5665</v>
      </c>
      <c r="E66" s="18" t="n">
        <v>408.14272807</v>
      </c>
      <c r="F66" s="20" t="n">
        <v>1.45561774</v>
      </c>
      <c r="G66" s="18" t="n">
        <v>413.89430455</v>
      </c>
      <c r="H66" s="20" t="n">
        <v>1.60737659</v>
      </c>
      <c r="I66" s="18" t="s">
        <v>404</v>
      </c>
      <c r="J66" s="20" t="s">
        <v>404</v>
      </c>
      <c r="K66" s="18" t="s">
        <v>404</v>
      </c>
      <c r="L66" s="20" t="s">
        <v>404</v>
      </c>
      <c r="M66" s="18" t="s">
        <v>404</v>
      </c>
      <c r="N66" s="20" t="s">
        <v>404</v>
      </c>
      <c r="O66" s="18" t="s">
        <v>404</v>
      </c>
      <c r="P66" s="20" t="s">
        <v>404</v>
      </c>
      <c r="Q66" s="18" t="n">
        <v>423.72346667</v>
      </c>
      <c r="R66" s="20" t="n">
        <v>16.77002365</v>
      </c>
    </row>
    <row r="67" spans="1:18">
      <c r="A67" s="15" t="s">
        <v>464</v>
      </c>
      <c r="B67" s="17" t="n">
        <v>6971</v>
      </c>
      <c r="C67" s="18">
        <f>(0.0/B67*100)</f>
        <v/>
      </c>
      <c r="D67" s="19" t="n">
        <v>6971</v>
      </c>
      <c r="E67" s="18" t="n">
        <v>414.02757884</v>
      </c>
      <c r="F67" s="20" t="n">
        <v>5.41529327</v>
      </c>
      <c r="G67" s="18" t="n">
        <v>387.42646796</v>
      </c>
      <c r="H67" s="20" t="n">
        <v>2.8438819</v>
      </c>
      <c r="I67" s="18" t="s">
        <v>404</v>
      </c>
      <c r="J67" s="20" t="s">
        <v>404</v>
      </c>
      <c r="K67" s="18" t="s">
        <v>404</v>
      </c>
      <c r="L67" s="20" t="s">
        <v>404</v>
      </c>
      <c r="M67" s="18" t="s">
        <v>404</v>
      </c>
      <c r="N67" s="20" t="s">
        <v>404</v>
      </c>
      <c r="O67" s="18" t="s">
        <v>404</v>
      </c>
      <c r="P67" s="20" t="s">
        <v>404</v>
      </c>
      <c r="Q67" s="18" t="n">
        <v>431.23013518</v>
      </c>
      <c r="R67" s="20" t="n">
        <v>23.72483226</v>
      </c>
    </row>
    <row r="68" spans="1:18">
      <c r="A68" s="15" t="s">
        <v>465</v>
      </c>
      <c r="B68" s="17" t="n">
        <v>12083</v>
      </c>
      <c r="C68" s="18">
        <f>(0.0/B68*100)</f>
        <v/>
      </c>
      <c r="D68" s="19" t="n">
        <v>12083</v>
      </c>
      <c r="E68" s="18" t="n">
        <v>417.85574726</v>
      </c>
      <c r="F68" s="20" t="n">
        <v>0.99704003</v>
      </c>
      <c r="G68" s="18" t="n">
        <v>414.58544805</v>
      </c>
      <c r="H68" s="20" t="n">
        <v>2.55288602</v>
      </c>
      <c r="I68" s="18" t="s">
        <v>404</v>
      </c>
      <c r="J68" s="20" t="s">
        <v>404</v>
      </c>
      <c r="K68" s="18" t="s">
        <v>404</v>
      </c>
      <c r="L68" s="20" t="s">
        <v>404</v>
      </c>
      <c r="M68" s="18" t="s">
        <v>404</v>
      </c>
      <c r="N68" s="20" t="s">
        <v>404</v>
      </c>
      <c r="O68" s="18" t="s">
        <v>404</v>
      </c>
      <c r="P68" s="20" t="s">
        <v>404</v>
      </c>
      <c r="Q68" s="18" t="n">
        <v>439.84475592</v>
      </c>
      <c r="R68" s="20" t="n">
        <v>12.49637931</v>
      </c>
    </row>
    <row r="69" spans="1:18">
      <c r="A69" s="15" t="s">
        <v>466</v>
      </c>
      <c r="B69" s="17" t="n">
        <v>4876</v>
      </c>
      <c r="C69" s="18">
        <f>(0.0/B69*100)</f>
        <v/>
      </c>
      <c r="D69" s="19" t="n">
        <v>4876</v>
      </c>
      <c r="E69" s="18" t="n">
        <v>436.72740338</v>
      </c>
      <c r="F69" s="20" t="n">
        <v>3.59229455</v>
      </c>
      <c r="G69" s="18" t="n">
        <v>423.25161101</v>
      </c>
      <c r="H69" s="20" t="n">
        <v>8.78037819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494.89403799</v>
      </c>
      <c r="F70" s="20" t="n">
        <v>3.57342814</v>
      </c>
      <c r="G70" s="18" t="n">
        <v>476.45569497</v>
      </c>
      <c r="H70" s="20" t="n">
        <v>4.63092109</v>
      </c>
      <c r="I70" s="18" t="s">
        <v>404</v>
      </c>
      <c r="J70" s="20" t="s">
        <v>404</v>
      </c>
      <c r="K70" s="18" t="s">
        <v>404</v>
      </c>
      <c r="L70" s="20" t="s">
        <v>404</v>
      </c>
      <c r="M70" s="18" t="s">
        <v>404</v>
      </c>
      <c r="N70" s="20" t="s">
        <v>404</v>
      </c>
      <c r="O70" s="18" t="s">
        <v>404</v>
      </c>
      <c r="P70" s="20" t="s">
        <v>404</v>
      </c>
      <c r="Q70" s="18" t="n">
        <v>465.78045714</v>
      </c>
      <c r="R70" s="20" t="n">
        <v>14.98967057</v>
      </c>
    </row>
    <row r="71" spans="1:18">
      <c r="A71" s="15" t="s">
        <v>468</v>
      </c>
      <c r="B71" s="17" t="n">
        <v>6115</v>
      </c>
      <c r="C71" s="18">
        <f>(0.0/B71*100)</f>
        <v/>
      </c>
      <c r="D71" s="19" t="n">
        <v>6115</v>
      </c>
      <c r="E71" s="18" t="n">
        <v>558.9833251699999</v>
      </c>
      <c r="F71" s="20" t="n">
        <v>1.35046145</v>
      </c>
      <c r="G71" s="18" t="n">
        <v>532.80676249</v>
      </c>
      <c r="H71" s="20" t="n">
        <v>3.4764144</v>
      </c>
      <c r="I71" s="18" t="s">
        <v>404</v>
      </c>
      <c r="J71" s="20" t="s">
        <v>404</v>
      </c>
      <c r="K71" s="18" t="s">
        <v>404</v>
      </c>
      <c r="L71" s="20" t="s">
        <v>404</v>
      </c>
      <c r="M71" s="18" t="s">
        <v>404</v>
      </c>
      <c r="N71" s="20" t="s">
        <v>404</v>
      </c>
      <c r="O71" s="18" t="s">
        <v>404</v>
      </c>
      <c r="P71" s="20" t="s">
        <v>404</v>
      </c>
      <c r="Q71" s="18" t="n">
        <v>496.28387474</v>
      </c>
      <c r="R71" s="20" t="n">
        <v>15.61464699</v>
      </c>
    </row>
    <row r="72" spans="1:18">
      <c r="A72" s="15" t="s">
        <v>469</v>
      </c>
      <c r="B72" s="17" t="n">
        <v>7708</v>
      </c>
      <c r="C72" s="18">
        <f>(0.0/B72*100)</f>
        <v/>
      </c>
      <c r="D72" s="19" t="n">
        <v>7708</v>
      </c>
      <c r="E72" s="18" t="n">
        <v>546.53725242</v>
      </c>
      <c r="F72" s="20" t="n">
        <v>3.6567021</v>
      </c>
      <c r="G72" s="18" t="n">
        <v>514.22782356</v>
      </c>
      <c r="H72" s="20" t="n">
        <v>7.06354927</v>
      </c>
      <c r="I72" s="18" t="s">
        <v>404</v>
      </c>
      <c r="J72" s="20" t="s">
        <v>404</v>
      </c>
      <c r="K72" s="18" t="s">
        <v>404</v>
      </c>
      <c r="L72" s="20" t="s">
        <v>404</v>
      </c>
      <c r="M72" s="18" t="s">
        <v>404</v>
      </c>
      <c r="N72" s="20" t="s">
        <v>404</v>
      </c>
      <c r="O72" s="18" t="s">
        <v>404</v>
      </c>
      <c r="P72" s="20" t="s">
        <v>404</v>
      </c>
      <c r="Q72" s="18" t="n">
        <v>471.43965658</v>
      </c>
      <c r="R72" s="20" t="n">
        <v>14.72957369</v>
      </c>
    </row>
    <row r="73" spans="1:18">
      <c r="A73" s="15" t="s">
        <v>470</v>
      </c>
      <c r="B73" s="17" t="n">
        <v>8249</v>
      </c>
      <c r="C73" s="18">
        <f>(0.0/B73*100)</f>
        <v/>
      </c>
      <c r="D73" s="19" t="n">
        <v>8249</v>
      </c>
      <c r="E73" s="18" t="n">
        <v>433.43444599</v>
      </c>
      <c r="F73" s="20" t="n">
        <v>4.34589398</v>
      </c>
      <c r="G73" s="18" t="n">
        <v>407.94731939</v>
      </c>
      <c r="H73" s="20" t="n">
        <v>4.17399323</v>
      </c>
      <c r="I73" s="18" t="s">
        <v>404</v>
      </c>
      <c r="J73" s="20" t="s">
        <v>404</v>
      </c>
      <c r="K73" s="18" t="s">
        <v>404</v>
      </c>
      <c r="L73" s="20" t="s">
        <v>404</v>
      </c>
      <c r="M73" s="18" t="s">
        <v>404</v>
      </c>
      <c r="N73" s="20" t="s">
        <v>404</v>
      </c>
      <c r="O73" s="18" t="s">
        <v>404</v>
      </c>
      <c r="P73" s="20" t="s">
        <v>404</v>
      </c>
      <c r="Q73" s="18" t="n">
        <v>397.7299044</v>
      </c>
      <c r="R73" s="20" t="n">
        <v>14.531793</v>
      </c>
    </row>
    <row r="74" spans="1:18">
      <c r="A74" s="15" t="s">
        <v>471</v>
      </c>
      <c r="B74" s="17" t="n">
        <v>4692</v>
      </c>
      <c r="C74" s="18">
        <f>(484.0/B74*100)</f>
        <v/>
      </c>
      <c r="D74" s="19" t="n">
        <v>4208</v>
      </c>
      <c r="E74" s="18" t="n">
        <v>430.71546843</v>
      </c>
      <c r="F74" s="20" t="n">
        <v>1.95263891</v>
      </c>
      <c r="G74" s="18" t="n">
        <v>411.6723315</v>
      </c>
      <c r="H74" s="20" t="n">
        <v>1.99251412</v>
      </c>
      <c r="I74" s="18" t="s">
        <v>404</v>
      </c>
      <c r="J74" s="20" t="s">
        <v>404</v>
      </c>
      <c r="K74" s="18" t="s">
        <v>404</v>
      </c>
      <c r="L74" s="20" t="s">
        <v>404</v>
      </c>
      <c r="M74" s="18" t="s">
        <v>404</v>
      </c>
      <c r="N74" s="20" t="s">
        <v>404</v>
      </c>
      <c r="O74" s="18" t="s">
        <v>404</v>
      </c>
      <c r="P74" s="20" t="s">
        <v>404</v>
      </c>
      <c r="Q74" s="18" t="n">
        <v>301.6942736</v>
      </c>
      <c r="R74" s="20" t="n">
        <v>8.915293350000001</v>
      </c>
    </row>
    <row r="75" spans="1:18">
      <c r="A75" s="15" t="s">
        <v>472</v>
      </c>
      <c r="B75" s="17" t="n">
        <v>5375</v>
      </c>
      <c r="C75" s="18">
        <f>(483.0/B75*100)</f>
        <v/>
      </c>
      <c r="D75" s="19" t="n">
        <v>4892</v>
      </c>
      <c r="E75" s="18" t="n">
        <v>388.33942568</v>
      </c>
      <c r="F75" s="20" t="n">
        <v>3.92949558</v>
      </c>
      <c r="G75" s="18" t="n">
        <v>386.35257974</v>
      </c>
      <c r="H75" s="20" t="n">
        <v>4.69142406</v>
      </c>
      <c r="I75" s="18" t="s">
        <v>404</v>
      </c>
      <c r="J75" s="20" t="s">
        <v>404</v>
      </c>
      <c r="K75" s="18" t="s">
        <v>404</v>
      </c>
      <c r="L75" s="20" t="s">
        <v>404</v>
      </c>
      <c r="M75" s="18" t="s">
        <v>404</v>
      </c>
      <c r="N75" s="20" t="s">
        <v>404</v>
      </c>
      <c r="O75" s="18" t="s">
        <v>404</v>
      </c>
      <c r="P75" s="20" t="s">
        <v>404</v>
      </c>
      <c r="Q75" s="18" t="n">
        <v>379.52713487</v>
      </c>
      <c r="R75" s="20" t="n">
        <v>15.53663797</v>
      </c>
    </row>
    <row r="76" spans="1:18">
      <c r="A76" s="15" t="s">
        <v>473</v>
      </c>
      <c r="B76" s="17" t="n">
        <v>14167</v>
      </c>
      <c r="C76" s="18">
        <f>(1400.0/B76*100)</f>
        <v/>
      </c>
      <c r="D76" s="19" t="n">
        <v>12767</v>
      </c>
      <c r="E76" s="18" t="n">
        <v>440.21426943</v>
      </c>
      <c r="F76" s="20" t="n">
        <v>2.87982877</v>
      </c>
      <c r="G76" s="18" t="n">
        <v>424.06380511</v>
      </c>
      <c r="H76" s="20" t="n">
        <v>8.73115419</v>
      </c>
      <c r="I76" s="18" t="s">
        <v>404</v>
      </c>
      <c r="J76" s="20" t="s">
        <v>404</v>
      </c>
      <c r="K76" s="18" t="s">
        <v>404</v>
      </c>
      <c r="L76" s="20" t="s">
        <v>404</v>
      </c>
      <c r="M76" s="18" t="s">
        <v>404</v>
      </c>
      <c r="N76" s="20" t="s">
        <v>404</v>
      </c>
      <c r="O76" s="18" t="s">
        <v>404</v>
      </c>
      <c r="P76" s="20" t="s">
        <v>404</v>
      </c>
      <c r="Q76" s="18" t="n">
        <v>421.11504901</v>
      </c>
      <c r="R76" s="20" t="n">
        <v>18.48996062</v>
      </c>
    </row>
    <row r="77" spans="1:18">
      <c r="A77" s="15" t="s">
        <v>474</v>
      </c>
      <c r="B77" s="17" t="n">
        <v>6062</v>
      </c>
      <c r="C77" s="18">
        <f>(0.0/B77*100)</f>
        <v/>
      </c>
      <c r="D77" s="19" t="n">
        <v>6062</v>
      </c>
      <c r="E77" s="18" t="n">
        <v>441.19757955</v>
      </c>
      <c r="F77" s="20" t="n">
        <v>2.71310055</v>
      </c>
      <c r="G77" s="18" t="n">
        <v>411.91207723</v>
      </c>
      <c r="H77" s="20" t="n">
        <v>7.15807832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555.24194052</v>
      </c>
      <c r="F78" s="20" t="n">
        <v>7.19138309</v>
      </c>
      <c r="G78" s="18" t="n">
        <v>509.86555895</v>
      </c>
      <c r="H78" s="20" t="n">
        <v>4.14550998</v>
      </c>
      <c r="I78" s="18" t="s">
        <v>404</v>
      </c>
      <c r="J78" s="20" t="s">
        <v>404</v>
      </c>
      <c r="K78" s="18" t="s">
        <v>404</v>
      </c>
      <c r="L78" s="20" t="s">
        <v>404</v>
      </c>
      <c r="M78" s="18" t="s">
        <v>404</v>
      </c>
      <c r="N78" s="20" t="s">
        <v>404</v>
      </c>
      <c r="O78" s="18" t="s">
        <v>404</v>
      </c>
      <c r="P78" s="20" t="s">
        <v>404</v>
      </c>
      <c r="Q78" s="18" t="n">
        <v>509.21431606</v>
      </c>
      <c r="R78" s="20" t="n">
        <v>6.26112218</v>
      </c>
    </row>
    <row customHeight="1" ht="25" r="79" spans="1:18">
      <c r="A79" s="15" t="s">
        <v>476</v>
      </c>
      <c r="B79" s="17" t="n">
        <v>1657</v>
      </c>
      <c r="C79" s="18">
        <f>(21.0/B79*100)</f>
        <v/>
      </c>
      <c r="D79" s="19" t="n">
        <v>1636</v>
      </c>
      <c r="E79" s="18" t="n">
        <v>486.72204018</v>
      </c>
      <c r="F79" s="20" t="n">
        <v>7.5174365</v>
      </c>
      <c r="G79" s="18" t="n">
        <v>428.94121739</v>
      </c>
      <c r="H79" s="20" t="n">
        <v>12.69384325</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459.13958787</v>
      </c>
      <c r="F80" s="20" t="n">
        <v>4.57171148</v>
      </c>
      <c r="G80" s="18" t="n">
        <v>451.03508557</v>
      </c>
      <c r="H80" s="20" t="n">
        <v>5.87534713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447.67931174</v>
      </c>
      <c r="F81" s="20" t="n">
        <v>3.9270516</v>
      </c>
      <c r="G81" s="18" t="n">
        <v>436.10221146</v>
      </c>
      <c r="H81" s="20" t="n">
        <v>4.39517091</v>
      </c>
      <c r="I81" s="18" t="s">
        <v>404</v>
      </c>
      <c r="J81" s="20" t="s">
        <v>404</v>
      </c>
      <c r="K81" s="18" t="s">
        <v>404</v>
      </c>
      <c r="L81" s="20" t="s">
        <v>404</v>
      </c>
      <c r="M81" s="18" t="s">
        <v>404</v>
      </c>
      <c r="N81" s="20" t="s">
        <v>404</v>
      </c>
      <c r="O81" s="18" t="s">
        <v>404</v>
      </c>
      <c r="P81" s="20" t="s">
        <v>404</v>
      </c>
      <c r="Q81" s="18" t="n">
        <v>464.68173373</v>
      </c>
      <c r="R81" s="20" t="n">
        <v>19.42087707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512.22748455</v>
      </c>
      <c r="F7" s="20" t="n">
        <v>1.81186217</v>
      </c>
      <c r="G7" s="18" t="n">
        <v>489.75839407</v>
      </c>
      <c r="H7" s="20" t="n">
        <v>9.267591660000001</v>
      </c>
      <c r="I7" s="18" t="s">
        <v>404</v>
      </c>
      <c r="J7" s="20" t="s">
        <v>404</v>
      </c>
      <c r="K7" s="18" t="s">
        <v>404</v>
      </c>
      <c r="L7" s="20" t="s">
        <v>404</v>
      </c>
      <c r="M7" s="18" t="s">
        <v>404</v>
      </c>
      <c r="N7" s="20" t="s">
        <v>404</v>
      </c>
      <c r="O7" s="18" t="s">
        <v>404</v>
      </c>
      <c r="P7" s="20" t="s">
        <v>404</v>
      </c>
      <c r="Q7" s="18" t="n">
        <v>489.69534707</v>
      </c>
      <c r="R7" s="20" t="n">
        <v>10.58994659</v>
      </c>
    </row>
    <row r="8" spans="1:18">
      <c r="A8" s="15" t="s">
        <v>405</v>
      </c>
      <c r="B8" s="17" t="n">
        <v>7007</v>
      </c>
      <c r="C8" s="18">
        <f>(0.0/B8*100)</f>
        <v/>
      </c>
      <c r="D8" s="19" t="n">
        <v>7007</v>
      </c>
      <c r="E8" s="18" t="n">
        <v>512.66046881</v>
      </c>
      <c r="F8" s="20" t="n">
        <v>4.15963075</v>
      </c>
      <c r="G8" s="18" t="n">
        <v>457.76816781</v>
      </c>
      <c r="H8" s="20" t="n">
        <v>6.57276564</v>
      </c>
      <c r="I8" s="18" t="s">
        <v>404</v>
      </c>
      <c r="J8" s="20" t="s">
        <v>404</v>
      </c>
      <c r="K8" s="18" t="s">
        <v>404</v>
      </c>
      <c r="L8" s="20" t="s">
        <v>404</v>
      </c>
      <c r="M8" s="18" t="s">
        <v>404</v>
      </c>
      <c r="N8" s="20" t="s">
        <v>404</v>
      </c>
      <c r="O8" s="18" t="s">
        <v>404</v>
      </c>
      <c r="P8" s="20" t="s">
        <v>404</v>
      </c>
      <c r="Q8" s="18" t="n">
        <v>446.5001935</v>
      </c>
      <c r="R8" s="20" t="n">
        <v>14.88302296</v>
      </c>
    </row>
    <row r="9" spans="1:18">
      <c r="A9" s="15" t="s">
        <v>406</v>
      </c>
      <c r="B9" s="17" t="n">
        <v>9651</v>
      </c>
      <c r="C9" s="18">
        <f>(200.0/B9*100)</f>
        <v/>
      </c>
      <c r="D9" s="19" t="n">
        <v>9451</v>
      </c>
      <c r="E9" s="18" t="n">
        <v>508.02203046</v>
      </c>
      <c r="F9" s="20" t="n">
        <v>2.62220833</v>
      </c>
      <c r="G9" s="18" t="n">
        <v>485.09072864</v>
      </c>
      <c r="H9" s="20" t="n">
        <v>12.72759373</v>
      </c>
      <c r="I9" s="18" t="s">
        <v>404</v>
      </c>
      <c r="J9" s="20" t="s">
        <v>404</v>
      </c>
      <c r="K9" s="18" t="s">
        <v>404</v>
      </c>
      <c r="L9" s="20" t="s">
        <v>404</v>
      </c>
      <c r="M9" s="18" t="s">
        <v>404</v>
      </c>
      <c r="N9" s="20" t="s">
        <v>404</v>
      </c>
      <c r="O9" s="18" t="s">
        <v>404</v>
      </c>
      <c r="P9" s="20" t="s">
        <v>404</v>
      </c>
      <c r="Q9" s="18" t="n">
        <v>443.48813866</v>
      </c>
      <c r="R9" s="20" t="n">
        <v>16.547403</v>
      </c>
    </row>
    <row r="10" spans="1:18">
      <c r="A10" s="15" t="s">
        <v>407</v>
      </c>
      <c r="B10" s="17" t="n">
        <v>20058</v>
      </c>
      <c r="C10" s="18">
        <f>(2798.0/B10*100)</f>
        <v/>
      </c>
      <c r="D10" s="19" t="n">
        <v>17260</v>
      </c>
      <c r="E10" s="18" t="n">
        <v>529.37940913</v>
      </c>
      <c r="F10" s="20" t="n">
        <v>2.16508705</v>
      </c>
      <c r="G10" s="18" t="n">
        <v>521.12876491</v>
      </c>
      <c r="H10" s="20" t="n">
        <v>7.52546465</v>
      </c>
      <c r="I10" s="18" t="s">
        <v>404</v>
      </c>
      <c r="J10" s="20" t="s">
        <v>404</v>
      </c>
      <c r="K10" s="18" t="s">
        <v>404</v>
      </c>
      <c r="L10" s="20" t="s">
        <v>404</v>
      </c>
      <c r="M10" s="18" t="s">
        <v>404</v>
      </c>
      <c r="N10" s="20" t="s">
        <v>404</v>
      </c>
      <c r="O10" s="18" t="s">
        <v>404</v>
      </c>
      <c r="P10" s="20" t="s">
        <v>404</v>
      </c>
      <c r="Q10" s="18" t="n">
        <v>549.5095618399999</v>
      </c>
      <c r="R10" s="20" t="n">
        <v>11.80931971</v>
      </c>
    </row>
    <row r="11" spans="1:18">
      <c r="A11" s="15" t="s">
        <v>408</v>
      </c>
      <c r="B11" s="17" t="n">
        <v>7053</v>
      </c>
      <c r="C11" s="18">
        <f>(137.0/B11*100)</f>
        <v/>
      </c>
      <c r="D11" s="19" t="n">
        <v>6916</v>
      </c>
      <c r="E11" s="18" t="n">
        <v>458.5661543</v>
      </c>
      <c r="F11" s="20" t="n">
        <v>3.73704216</v>
      </c>
      <c r="G11" s="18" t="n">
        <v>425.26360055</v>
      </c>
      <c r="H11" s="20" t="n">
        <v>5.35702846</v>
      </c>
      <c r="I11" s="18" t="s">
        <v>404</v>
      </c>
      <c r="J11" s="20" t="s">
        <v>404</v>
      </c>
      <c r="K11" s="18" t="s">
        <v>404</v>
      </c>
      <c r="L11" s="20" t="s">
        <v>404</v>
      </c>
      <c r="M11" s="18" t="s">
        <v>404</v>
      </c>
      <c r="N11" s="20" t="s">
        <v>404</v>
      </c>
      <c r="O11" s="18" t="s">
        <v>404</v>
      </c>
      <c r="P11" s="20" t="s">
        <v>404</v>
      </c>
      <c r="Q11" s="18" t="n">
        <v>422.83531008</v>
      </c>
      <c r="R11" s="20" t="n">
        <v>17.22033138</v>
      </c>
    </row>
    <row r="12" spans="1:18">
      <c r="A12" s="15" t="s">
        <v>409</v>
      </c>
      <c r="B12" s="17" t="n">
        <v>6894</v>
      </c>
      <c r="C12" s="18">
        <f>(106.0/B12*100)</f>
        <v/>
      </c>
      <c r="D12" s="19" t="n">
        <v>6788</v>
      </c>
      <c r="E12" s="18" t="n">
        <v>495.8418403</v>
      </c>
      <c r="F12" s="20" t="n">
        <v>3.26298637</v>
      </c>
      <c r="G12" s="18" t="n">
        <v>487.89091327</v>
      </c>
      <c r="H12" s="20" t="n">
        <v>7.45301195</v>
      </c>
      <c r="I12" s="18" t="s">
        <v>404</v>
      </c>
      <c r="J12" s="20" t="s">
        <v>404</v>
      </c>
      <c r="K12" s="18" t="s">
        <v>404</v>
      </c>
      <c r="L12" s="20" t="s">
        <v>404</v>
      </c>
      <c r="M12" s="18" t="s">
        <v>404</v>
      </c>
      <c r="N12" s="20" t="s">
        <v>404</v>
      </c>
      <c r="O12" s="18" t="s">
        <v>404</v>
      </c>
      <c r="P12" s="20" t="s">
        <v>404</v>
      </c>
      <c r="Q12" s="18" t="n">
        <v>428.76564582</v>
      </c>
      <c r="R12" s="20" t="n">
        <v>28.85970221</v>
      </c>
    </row>
    <row r="13" spans="1:18">
      <c r="A13" s="15" t="s">
        <v>410</v>
      </c>
      <c r="B13" s="17" t="n">
        <v>7161</v>
      </c>
      <c r="C13" s="18">
        <f>(1175.0/B13*100)</f>
        <v/>
      </c>
      <c r="D13" s="19" t="n">
        <v>5986</v>
      </c>
      <c r="E13" s="18" t="n">
        <v>504.32959787</v>
      </c>
      <c r="F13" s="20" t="n">
        <v>2.89375826</v>
      </c>
      <c r="G13" s="18" t="n">
        <v>488.22945375</v>
      </c>
      <c r="H13" s="20" t="n">
        <v>5.93444242</v>
      </c>
      <c r="I13" s="18" t="s">
        <v>404</v>
      </c>
      <c r="J13" s="20" t="s">
        <v>404</v>
      </c>
      <c r="K13" s="18" t="s">
        <v>404</v>
      </c>
      <c r="L13" s="20" t="s">
        <v>404</v>
      </c>
      <c r="M13" s="18" t="s">
        <v>404</v>
      </c>
      <c r="N13" s="20" t="s">
        <v>404</v>
      </c>
      <c r="O13" s="18" t="s">
        <v>404</v>
      </c>
      <c r="P13" s="20" t="s">
        <v>404</v>
      </c>
      <c r="Q13" s="18" t="n">
        <v>501.17385967</v>
      </c>
      <c r="R13" s="20" t="n">
        <v>8.38294849</v>
      </c>
    </row>
    <row r="14" spans="1:18">
      <c r="A14" s="15" t="s">
        <v>411</v>
      </c>
      <c r="B14" s="17" t="n">
        <v>5587</v>
      </c>
      <c r="C14" s="18">
        <f>(0.0/B14*100)</f>
        <v/>
      </c>
      <c r="D14" s="19" t="n">
        <v>5587</v>
      </c>
      <c r="E14" s="18" t="n">
        <v>536.96272972</v>
      </c>
      <c r="F14" s="20" t="n">
        <v>2.83257786</v>
      </c>
      <c r="G14" s="18" t="n">
        <v>529.58250455</v>
      </c>
      <c r="H14" s="20" t="n">
        <v>4.13227636</v>
      </c>
      <c r="I14" s="18" t="s">
        <v>404</v>
      </c>
      <c r="J14" s="20" t="s">
        <v>404</v>
      </c>
      <c r="K14" s="18" t="s">
        <v>404</v>
      </c>
      <c r="L14" s="20" t="s">
        <v>404</v>
      </c>
      <c r="M14" s="18" t="s">
        <v>404</v>
      </c>
      <c r="N14" s="20" t="s">
        <v>404</v>
      </c>
      <c r="O14" s="18" t="s">
        <v>404</v>
      </c>
      <c r="P14" s="20" t="s">
        <v>404</v>
      </c>
      <c r="Q14" s="18" t="n">
        <v>526.22877112</v>
      </c>
      <c r="R14" s="20" t="n">
        <v>15.13309927</v>
      </c>
    </row>
    <row r="15" spans="1:18">
      <c r="A15" s="15" t="s">
        <v>412</v>
      </c>
      <c r="B15" s="17" t="n">
        <v>5882</v>
      </c>
      <c r="C15" s="18">
        <f>(0.0/B15*100)</f>
        <v/>
      </c>
      <c r="D15" s="19" t="n">
        <v>5882</v>
      </c>
      <c r="E15" s="18" t="n">
        <v>532.1264215</v>
      </c>
      <c r="F15" s="20" t="n">
        <v>2.88419465</v>
      </c>
      <c r="G15" s="18" t="n">
        <v>523.84215599</v>
      </c>
      <c r="H15" s="20" t="n">
        <v>3.48717232</v>
      </c>
      <c r="I15" s="18" t="s">
        <v>404</v>
      </c>
      <c r="J15" s="20" t="s">
        <v>404</v>
      </c>
      <c r="K15" s="18" t="s">
        <v>404</v>
      </c>
      <c r="L15" s="20" t="s">
        <v>404</v>
      </c>
      <c r="M15" s="18" t="s">
        <v>404</v>
      </c>
      <c r="N15" s="20" t="s">
        <v>404</v>
      </c>
      <c r="O15" s="18" t="s">
        <v>404</v>
      </c>
      <c r="P15" s="20" t="s">
        <v>404</v>
      </c>
      <c r="Q15" s="18" t="n">
        <v>558.93667639</v>
      </c>
      <c r="R15" s="20" t="n">
        <v>19.98100269</v>
      </c>
    </row>
    <row r="16" spans="1:18">
      <c r="A16" s="15" t="s">
        <v>413</v>
      </c>
      <c r="B16" s="17" t="n">
        <v>6108</v>
      </c>
      <c r="C16" s="18">
        <f>(339.0/B16*100)</f>
        <v/>
      </c>
      <c r="D16" s="19" t="n">
        <v>5769</v>
      </c>
      <c r="E16" s="18" t="n">
        <v>499.2063047</v>
      </c>
      <c r="F16" s="20" t="n">
        <v>3.29632641</v>
      </c>
      <c r="G16" s="18" t="n">
        <v>486.44127513</v>
      </c>
      <c r="H16" s="20" t="n">
        <v>13.53895209</v>
      </c>
      <c r="I16" s="18" t="s">
        <v>404</v>
      </c>
      <c r="J16" s="20" t="s">
        <v>404</v>
      </c>
      <c r="K16" s="18" t="s">
        <v>404</v>
      </c>
      <c r="L16" s="20" t="s">
        <v>404</v>
      </c>
      <c r="M16" s="18" t="s">
        <v>404</v>
      </c>
      <c r="N16" s="20" t="s">
        <v>404</v>
      </c>
      <c r="O16" s="18" t="s">
        <v>404</v>
      </c>
      <c r="P16" s="20" t="s">
        <v>404</v>
      </c>
      <c r="Q16" s="18" t="n">
        <v>475.55082969</v>
      </c>
      <c r="R16" s="20" t="n">
        <v>28.11258525</v>
      </c>
    </row>
    <row r="17" spans="1:18">
      <c r="A17" s="15" t="s">
        <v>414</v>
      </c>
      <c r="B17" s="17" t="n">
        <v>6504</v>
      </c>
      <c r="C17" s="18">
        <f>(1325.0/B17*100)</f>
        <v/>
      </c>
      <c r="D17" s="19" t="n">
        <v>5179</v>
      </c>
      <c r="E17" s="18" t="n">
        <v>514.00302666</v>
      </c>
      <c r="F17" s="20" t="n">
        <v>3.85148109</v>
      </c>
      <c r="G17" s="18" t="n">
        <v>482.01533619</v>
      </c>
      <c r="H17" s="20" t="n">
        <v>13.13341282</v>
      </c>
      <c r="I17" s="18" t="s">
        <v>404</v>
      </c>
      <c r="J17" s="20" t="s">
        <v>404</v>
      </c>
      <c r="K17" s="18" t="s">
        <v>404</v>
      </c>
      <c r="L17" s="20" t="s">
        <v>404</v>
      </c>
      <c r="M17" s="18" t="s">
        <v>404</v>
      </c>
      <c r="N17" s="20" t="s">
        <v>404</v>
      </c>
      <c r="O17" s="18" t="s">
        <v>404</v>
      </c>
      <c r="P17" s="20" t="s">
        <v>404</v>
      </c>
      <c r="Q17" s="18" t="n">
        <v>536.19935856</v>
      </c>
      <c r="R17" s="20" t="n">
        <v>23.14504905</v>
      </c>
    </row>
    <row r="18" spans="1:18">
      <c r="A18" s="15" t="s">
        <v>415</v>
      </c>
      <c r="B18" s="17" t="n">
        <v>5532</v>
      </c>
      <c r="C18" s="18">
        <f>(0.0/B18*100)</f>
        <v/>
      </c>
      <c r="D18" s="19" t="n">
        <v>5532</v>
      </c>
      <c r="E18" s="18" t="n">
        <v>461.12978778</v>
      </c>
      <c r="F18" s="20" t="n">
        <v>4.29564972</v>
      </c>
      <c r="G18" s="18" t="n">
        <v>426.89593692</v>
      </c>
      <c r="H18" s="20" t="n">
        <v>12.40940918</v>
      </c>
      <c r="I18" s="18" t="s">
        <v>404</v>
      </c>
      <c r="J18" s="20" t="s">
        <v>404</v>
      </c>
      <c r="K18" s="18" t="s">
        <v>404</v>
      </c>
      <c r="L18" s="20" t="s">
        <v>404</v>
      </c>
      <c r="M18" s="18" t="s">
        <v>404</v>
      </c>
      <c r="N18" s="20" t="s">
        <v>404</v>
      </c>
      <c r="O18" s="18" t="s">
        <v>404</v>
      </c>
      <c r="P18" s="20" t="s">
        <v>404</v>
      </c>
      <c r="Q18" s="18" t="n">
        <v>470.57691873</v>
      </c>
      <c r="R18" s="20" t="n">
        <v>18.37810998</v>
      </c>
    </row>
    <row r="19" spans="1:18">
      <c r="A19" s="15" t="s">
        <v>416</v>
      </c>
      <c r="B19" s="17" t="n">
        <v>5658</v>
      </c>
      <c r="C19" s="18">
        <f>(327.0/B19*100)</f>
        <v/>
      </c>
      <c r="D19" s="19" t="n">
        <v>5331</v>
      </c>
      <c r="E19" s="18" t="n">
        <v>497.36247363</v>
      </c>
      <c r="F19" s="20" t="n">
        <v>5.7009714</v>
      </c>
      <c r="G19" s="18" t="n">
        <v>461.76200519</v>
      </c>
      <c r="H19" s="20" t="n">
        <v>5.72865312</v>
      </c>
      <c r="I19" s="18" t="s">
        <v>404</v>
      </c>
      <c r="J19" s="20" t="s">
        <v>404</v>
      </c>
      <c r="K19" s="18" t="s">
        <v>404</v>
      </c>
      <c r="L19" s="20" t="s">
        <v>404</v>
      </c>
      <c r="M19" s="18" t="s">
        <v>404</v>
      </c>
      <c r="N19" s="20" t="s">
        <v>404</v>
      </c>
      <c r="O19" s="18" t="s">
        <v>404</v>
      </c>
      <c r="P19" s="20" t="s">
        <v>404</v>
      </c>
      <c r="Q19" s="18" t="n">
        <v>441.81164558</v>
      </c>
      <c r="R19" s="20" t="n">
        <v>38.86613042</v>
      </c>
    </row>
    <row r="20" spans="1:18">
      <c r="A20" s="15" t="s">
        <v>417</v>
      </c>
      <c r="B20" s="17" t="n">
        <v>3371</v>
      </c>
      <c r="C20" s="18">
        <f>(24.0/B20*100)</f>
        <v/>
      </c>
      <c r="D20" s="19" t="n">
        <v>3347</v>
      </c>
      <c r="E20" s="18" t="n">
        <v>474.46105891</v>
      </c>
      <c r="F20" s="20" t="n">
        <v>2.11074442</v>
      </c>
      <c r="G20" s="18" t="n">
        <v>471.65868234</v>
      </c>
      <c r="H20" s="20" t="n">
        <v>2.77536414</v>
      </c>
      <c r="I20" s="18" t="s">
        <v>404</v>
      </c>
      <c r="J20" s="20" t="s">
        <v>404</v>
      </c>
      <c r="K20" s="18" t="s">
        <v>404</v>
      </c>
      <c r="L20" s="20" t="s">
        <v>404</v>
      </c>
      <c r="M20" s="18" t="s">
        <v>404</v>
      </c>
      <c r="N20" s="20" t="s">
        <v>404</v>
      </c>
      <c r="O20" s="18" t="s">
        <v>404</v>
      </c>
      <c r="P20" s="20" t="s">
        <v>404</v>
      </c>
      <c r="Q20" s="18" t="n">
        <v>434.39574137</v>
      </c>
      <c r="R20" s="20" t="n">
        <v>19.61777399</v>
      </c>
    </row>
    <row r="21" spans="1:18">
      <c r="A21" s="15" t="s">
        <v>418</v>
      </c>
      <c r="B21" s="17" t="n">
        <v>5741</v>
      </c>
      <c r="C21" s="18">
        <f>(0.0/B21*100)</f>
        <v/>
      </c>
      <c r="D21" s="19" t="n">
        <v>5741</v>
      </c>
      <c r="E21" s="18" t="n">
        <v>505.47225255</v>
      </c>
      <c r="F21" s="20" t="n">
        <v>2.66023307</v>
      </c>
      <c r="G21" s="18" t="n">
        <v>490.63289494</v>
      </c>
      <c r="H21" s="20" t="n">
        <v>9.8722361</v>
      </c>
      <c r="I21" s="18" t="s">
        <v>404</v>
      </c>
      <c r="J21" s="20" t="s">
        <v>404</v>
      </c>
      <c r="K21" s="18" t="s">
        <v>404</v>
      </c>
      <c r="L21" s="20" t="s">
        <v>404</v>
      </c>
      <c r="M21" s="18" t="s">
        <v>404</v>
      </c>
      <c r="N21" s="20" t="s">
        <v>404</v>
      </c>
      <c r="O21" s="18" t="s">
        <v>404</v>
      </c>
      <c r="P21" s="20" t="s">
        <v>404</v>
      </c>
      <c r="Q21" s="18" t="n">
        <v>485.38056162</v>
      </c>
      <c r="R21" s="20" t="n">
        <v>8.41045609</v>
      </c>
    </row>
    <row r="22" spans="1:18">
      <c r="A22" s="15" t="s">
        <v>419</v>
      </c>
      <c r="B22" s="17" t="n">
        <v>6598</v>
      </c>
      <c r="C22" s="18">
        <f>(0.0/B22*100)</f>
        <v/>
      </c>
      <c r="D22" s="19" t="n">
        <v>6598</v>
      </c>
      <c r="E22" s="18" t="n">
        <v>476.03046123</v>
      </c>
      <c r="F22" s="20" t="n">
        <v>3.99384997</v>
      </c>
      <c r="G22" s="18" t="n">
        <v>431.7228834</v>
      </c>
      <c r="H22" s="20" t="n">
        <v>13.47294367</v>
      </c>
      <c r="I22" s="18" t="s">
        <v>404</v>
      </c>
      <c r="J22" s="20" t="s">
        <v>404</v>
      </c>
      <c r="K22" s="18" t="s">
        <v>404</v>
      </c>
      <c r="L22" s="20" t="s">
        <v>404</v>
      </c>
      <c r="M22" s="18" t="s">
        <v>404</v>
      </c>
      <c r="N22" s="20" t="s">
        <v>404</v>
      </c>
      <c r="O22" s="18" t="s">
        <v>404</v>
      </c>
      <c r="P22" s="20" t="s">
        <v>404</v>
      </c>
      <c r="Q22" s="18" t="n">
        <v>369.33505419</v>
      </c>
      <c r="R22" s="20" t="n">
        <v>31.52586941</v>
      </c>
    </row>
    <row r="23" spans="1:18">
      <c r="A23" s="15" t="s">
        <v>420</v>
      </c>
      <c r="B23" s="17" t="n">
        <v>11583</v>
      </c>
      <c r="C23" s="18">
        <f>(3123.0/B23*100)</f>
        <v/>
      </c>
      <c r="D23" s="19" t="n">
        <v>8460</v>
      </c>
      <c r="E23" s="18" t="n">
        <v>490.61537338</v>
      </c>
      <c r="F23" s="20" t="n">
        <v>4.72901699</v>
      </c>
      <c r="G23" s="18" t="n">
        <v>451.82632398</v>
      </c>
      <c r="H23" s="20" t="n">
        <v>8.993131399999999</v>
      </c>
      <c r="I23" s="18" t="s">
        <v>404</v>
      </c>
      <c r="J23" s="20" t="s">
        <v>404</v>
      </c>
      <c r="K23" s="18" t="s">
        <v>404</v>
      </c>
      <c r="L23" s="20" t="s">
        <v>404</v>
      </c>
      <c r="M23" s="18" t="s">
        <v>404</v>
      </c>
      <c r="N23" s="20" t="s">
        <v>404</v>
      </c>
      <c r="O23" s="18" t="s">
        <v>404</v>
      </c>
      <c r="P23" s="20" t="s">
        <v>404</v>
      </c>
      <c r="Q23" s="18" t="n">
        <v>501.46786064</v>
      </c>
      <c r="R23" s="20" t="n">
        <v>15.33461447</v>
      </c>
    </row>
    <row r="24" spans="1:18">
      <c r="A24" s="15" t="s">
        <v>421</v>
      </c>
      <c r="B24" s="17" t="n">
        <v>6647</v>
      </c>
      <c r="C24" s="18">
        <f>(0.0/B24*100)</f>
        <v/>
      </c>
      <c r="D24" s="19" t="n">
        <v>6647</v>
      </c>
      <c r="E24" s="18" t="n">
        <v>564.89957579</v>
      </c>
      <c r="F24" s="20" t="n">
        <v>7.7969348</v>
      </c>
      <c r="G24" s="18" t="n">
        <v>526.2396220000001</v>
      </c>
      <c r="H24" s="20" t="n">
        <v>4.07007094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517.49238655</v>
      </c>
      <c r="F25" s="20" t="n">
        <v>3.86038522</v>
      </c>
      <c r="G25" s="18" t="n">
        <v>509.90382572</v>
      </c>
      <c r="H25" s="20" t="n">
        <v>9.922181</v>
      </c>
      <c r="I25" s="18" t="s">
        <v>404</v>
      </c>
      <c r="J25" s="20" t="s">
        <v>404</v>
      </c>
      <c r="K25" s="18" t="s">
        <v>404</v>
      </c>
      <c r="L25" s="20" t="s">
        <v>404</v>
      </c>
      <c r="M25" s="18" t="s">
        <v>404</v>
      </c>
      <c r="N25" s="20" t="s">
        <v>404</v>
      </c>
      <c r="O25" s="18" t="s">
        <v>404</v>
      </c>
      <c r="P25" s="20" t="s">
        <v>404</v>
      </c>
      <c r="Q25" s="18" t="n">
        <v>472.83396944</v>
      </c>
      <c r="R25" s="20" t="n">
        <v>6.53531597</v>
      </c>
    </row>
    <row r="26" spans="1:18">
      <c r="A26" s="15" t="s">
        <v>423</v>
      </c>
      <c r="B26" s="17" t="n">
        <v>4869</v>
      </c>
      <c r="C26" s="18">
        <f>(11.0/B26*100)</f>
        <v/>
      </c>
      <c r="D26" s="19" t="n">
        <v>4858</v>
      </c>
      <c r="E26" s="18" t="n">
        <v>493.32792651</v>
      </c>
      <c r="F26" s="20" t="n">
        <v>1.90443959</v>
      </c>
      <c r="G26" s="18" t="n">
        <v>478.93201111</v>
      </c>
      <c r="H26" s="20" t="n">
        <v>5.26993922</v>
      </c>
      <c r="I26" s="18" t="s">
        <v>404</v>
      </c>
      <c r="J26" s="20" t="s">
        <v>404</v>
      </c>
      <c r="K26" s="18" t="s">
        <v>404</v>
      </c>
      <c r="L26" s="20" t="s">
        <v>404</v>
      </c>
      <c r="M26" s="18" t="s">
        <v>404</v>
      </c>
      <c r="N26" s="20" t="s">
        <v>404</v>
      </c>
      <c r="O26" s="18" t="s">
        <v>404</v>
      </c>
      <c r="P26" s="20" t="s">
        <v>404</v>
      </c>
      <c r="Q26" s="18" t="n">
        <v>464.56453892</v>
      </c>
      <c r="R26" s="20" t="n">
        <v>9.8670109</v>
      </c>
    </row>
    <row r="27" spans="1:18">
      <c r="A27" s="15" t="s">
        <v>424</v>
      </c>
      <c r="B27" s="17" t="n">
        <v>5299</v>
      </c>
      <c r="C27" s="18">
        <f>(0.0/B27*100)</f>
        <v/>
      </c>
      <c r="D27" s="19" t="n">
        <v>5299</v>
      </c>
      <c r="E27" s="18" t="n">
        <v>481.88673317</v>
      </c>
      <c r="F27" s="20" t="n">
        <v>1.14142296</v>
      </c>
      <c r="G27" s="18" t="n">
        <v>528.29264875</v>
      </c>
      <c r="H27" s="20" t="n">
        <v>5.57033084</v>
      </c>
      <c r="I27" s="18" t="s">
        <v>404</v>
      </c>
      <c r="J27" s="20" t="s">
        <v>404</v>
      </c>
      <c r="K27" s="18" t="s">
        <v>404</v>
      </c>
      <c r="L27" s="20" t="s">
        <v>404</v>
      </c>
      <c r="M27" s="18" t="s">
        <v>404</v>
      </c>
      <c r="N27" s="20" t="s">
        <v>404</v>
      </c>
      <c r="O27" s="18" t="s">
        <v>404</v>
      </c>
      <c r="P27" s="20" t="s">
        <v>404</v>
      </c>
      <c r="Q27" s="18" t="n">
        <v>457.95166187</v>
      </c>
      <c r="R27" s="20" t="n">
        <v>8.35852792</v>
      </c>
    </row>
    <row r="28" spans="1:18">
      <c r="A28" s="15" t="s">
        <v>425</v>
      </c>
      <c r="B28" s="17" t="n">
        <v>7568</v>
      </c>
      <c r="C28" s="18">
        <f>(0.0/B28*100)</f>
        <v/>
      </c>
      <c r="D28" s="19" t="n">
        <v>7568</v>
      </c>
      <c r="E28" s="18" t="n">
        <v>432.48563306</v>
      </c>
      <c r="F28" s="20" t="n">
        <v>3.4394587</v>
      </c>
      <c r="G28" s="18" t="n">
        <v>399.08015108</v>
      </c>
      <c r="H28" s="20" t="n">
        <v>3.21727064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(1123.0/B29*100)</f>
        <v/>
      </c>
      <c r="D29" s="19" t="n">
        <v>4262</v>
      </c>
      <c r="E29" s="18" t="n">
        <v>516.89298941</v>
      </c>
      <c r="F29" s="20" t="n">
        <v>5.34169398</v>
      </c>
      <c r="G29" s="18" t="n">
        <v>481.81825094</v>
      </c>
      <c r="H29" s="20" t="n">
        <v>15.8593343</v>
      </c>
      <c r="I29" s="18" t="s">
        <v>404</v>
      </c>
      <c r="J29" s="20" t="s">
        <v>404</v>
      </c>
      <c r="K29" s="18" t="s">
        <v>404</v>
      </c>
      <c r="L29" s="20" t="s">
        <v>404</v>
      </c>
      <c r="M29" s="18" t="s">
        <v>404</v>
      </c>
      <c r="N29" s="20" t="s">
        <v>404</v>
      </c>
      <c r="O29" s="18" t="s">
        <v>404</v>
      </c>
      <c r="P29" s="20" t="s">
        <v>404</v>
      </c>
      <c r="Q29" s="18" t="n">
        <v>494.07345597</v>
      </c>
      <c r="R29" s="20" t="n">
        <v>15.17718669</v>
      </c>
    </row>
    <row r="30" spans="1:18">
      <c r="A30" s="15" t="s">
        <v>427</v>
      </c>
      <c r="B30" s="17" t="n">
        <v>4520</v>
      </c>
      <c r="C30" s="18">
        <f>(929.0/B30*100)</f>
        <v/>
      </c>
      <c r="D30" s="19" t="n">
        <v>3591</v>
      </c>
      <c r="E30" s="18" t="n">
        <v>517.75245754</v>
      </c>
      <c r="F30" s="20" t="n">
        <v>3.18098382</v>
      </c>
      <c r="G30" s="18" t="n">
        <v>488.4663174</v>
      </c>
      <c r="H30" s="20" t="n">
        <v>11.04682714</v>
      </c>
      <c r="I30" s="18" t="s">
        <v>404</v>
      </c>
      <c r="J30" s="20" t="s">
        <v>404</v>
      </c>
      <c r="K30" s="18" t="s">
        <v>404</v>
      </c>
      <c r="L30" s="20" t="s">
        <v>404</v>
      </c>
      <c r="M30" s="18" t="s">
        <v>404</v>
      </c>
      <c r="N30" s="20" t="s">
        <v>404</v>
      </c>
      <c r="O30" s="18" t="s">
        <v>404</v>
      </c>
      <c r="P30" s="20" t="s">
        <v>404</v>
      </c>
      <c r="Q30" s="18" t="n">
        <v>511.97737195</v>
      </c>
      <c r="R30" s="20" t="n">
        <v>19.29206859</v>
      </c>
    </row>
    <row r="31" spans="1:18">
      <c r="A31" s="15" t="s">
        <v>428</v>
      </c>
      <c r="B31" s="17" t="n">
        <v>5456</v>
      </c>
      <c r="C31" s="18">
        <f>(502.0/B31*100)</f>
        <v/>
      </c>
      <c r="D31" s="19" t="n">
        <v>4954</v>
      </c>
      <c r="E31" s="18" t="n">
        <v>497.62089911</v>
      </c>
      <c r="F31" s="20" t="n">
        <v>2.59006618</v>
      </c>
      <c r="G31" s="18" t="n">
        <v>502.73448329</v>
      </c>
      <c r="H31" s="20" t="n">
        <v>4.82020535</v>
      </c>
      <c r="I31" s="18" t="s">
        <v>404</v>
      </c>
      <c r="J31" s="20" t="s">
        <v>404</v>
      </c>
      <c r="K31" s="18" t="s">
        <v>404</v>
      </c>
      <c r="L31" s="20" t="s">
        <v>404</v>
      </c>
      <c r="M31" s="18" t="s">
        <v>404</v>
      </c>
      <c r="N31" s="20" t="s">
        <v>404</v>
      </c>
      <c r="O31" s="18" t="s">
        <v>404</v>
      </c>
      <c r="P31" s="20" t="s">
        <v>404</v>
      </c>
      <c r="Q31" s="18" t="n">
        <v>497.0742566</v>
      </c>
      <c r="R31" s="20" t="n">
        <v>13.29427701</v>
      </c>
    </row>
    <row r="32" spans="1:18">
      <c r="A32" s="15" t="s">
        <v>429</v>
      </c>
      <c r="B32" s="17" t="n">
        <v>4478</v>
      </c>
      <c r="C32" s="18">
        <f>(0.0/B32*100)</f>
        <v/>
      </c>
      <c r="D32" s="19" t="n">
        <v>4478</v>
      </c>
      <c r="E32" s="18" t="n">
        <v>500.0739403</v>
      </c>
      <c r="F32" s="20" t="n">
        <v>2.80041765</v>
      </c>
      <c r="G32" s="18" t="n">
        <v>510.53597227</v>
      </c>
      <c r="H32" s="20" t="n">
        <v>9.373686530000001</v>
      </c>
      <c r="I32" s="18" t="s">
        <v>404</v>
      </c>
      <c r="J32" s="20" t="s">
        <v>404</v>
      </c>
      <c r="K32" s="18" t="s">
        <v>404</v>
      </c>
      <c r="L32" s="20" t="s">
        <v>404</v>
      </c>
      <c r="M32" s="18" t="s">
        <v>404</v>
      </c>
      <c r="N32" s="20" t="s">
        <v>404</v>
      </c>
      <c r="O32" s="18" t="s">
        <v>404</v>
      </c>
      <c r="P32" s="20" t="s">
        <v>404</v>
      </c>
      <c r="Q32" s="18" t="n">
        <v>513.92828434</v>
      </c>
      <c r="R32" s="20" t="n">
        <v>21.63999804</v>
      </c>
    </row>
    <row r="33" spans="1:18">
      <c r="A33" s="15" t="s">
        <v>430</v>
      </c>
      <c r="B33" s="17" t="n">
        <v>7325</v>
      </c>
      <c r="C33" s="18">
        <f>(29.0/B33*100)</f>
        <v/>
      </c>
      <c r="D33" s="19" t="n">
        <v>7296</v>
      </c>
      <c r="E33" s="18" t="n">
        <v>501.5506986</v>
      </c>
      <c r="F33" s="20" t="n">
        <v>2.11253012</v>
      </c>
      <c r="G33" s="18" t="n">
        <v>481.9816935</v>
      </c>
      <c r="H33" s="20" t="n">
        <v>15.57632877</v>
      </c>
      <c r="I33" s="18" t="s">
        <v>404</v>
      </c>
      <c r="J33" s="20" t="s">
        <v>404</v>
      </c>
      <c r="K33" s="18" t="s">
        <v>404</v>
      </c>
      <c r="L33" s="20" t="s">
        <v>404</v>
      </c>
      <c r="M33" s="18" t="s">
        <v>404</v>
      </c>
      <c r="N33" s="20" t="s">
        <v>404</v>
      </c>
      <c r="O33" s="18" t="s">
        <v>404</v>
      </c>
      <c r="P33" s="20" t="s">
        <v>404</v>
      </c>
      <c r="Q33" s="18" t="n">
        <v>542.78467366</v>
      </c>
      <c r="R33" s="20" t="n">
        <v>13.28116687</v>
      </c>
    </row>
    <row r="34" spans="1:18">
      <c r="A34" s="15" t="s">
        <v>431</v>
      </c>
      <c r="B34" s="17" t="n">
        <v>6350</v>
      </c>
      <c r="C34" s="18">
        <f>(0.0/B34*100)</f>
        <v/>
      </c>
      <c r="D34" s="19" t="n">
        <v>6350</v>
      </c>
      <c r="E34" s="18" t="n">
        <v>463.03262812</v>
      </c>
      <c r="F34" s="20" t="n">
        <v>4.00524488</v>
      </c>
      <c r="G34" s="18" t="n">
        <v>456.58224068</v>
      </c>
      <c r="H34" s="20" t="n">
        <v>6.22954622</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(443.0/B35*100)</f>
        <v/>
      </c>
      <c r="D35" s="19" t="n">
        <v>5963</v>
      </c>
      <c r="E35" s="18" t="n">
        <v>520.18554094</v>
      </c>
      <c r="F35" s="20" t="n">
        <v>1.45227207</v>
      </c>
      <c r="G35" s="18" t="n">
        <v>476.91405016</v>
      </c>
      <c r="H35" s="20" t="n">
        <v>3.56015175</v>
      </c>
      <c r="I35" s="18" t="s">
        <v>404</v>
      </c>
      <c r="J35" s="20" t="s">
        <v>404</v>
      </c>
      <c r="K35" s="18" t="s">
        <v>404</v>
      </c>
      <c r="L35" s="20" t="s">
        <v>404</v>
      </c>
      <c r="M35" s="18" t="s">
        <v>404</v>
      </c>
      <c r="N35" s="20" t="s">
        <v>404</v>
      </c>
      <c r="O35" s="18" t="s">
        <v>404</v>
      </c>
      <c r="P35" s="20" t="s">
        <v>404</v>
      </c>
      <c r="Q35" s="18" t="n">
        <v>503.78416125</v>
      </c>
      <c r="R35" s="20" t="n">
        <v>13.52490055</v>
      </c>
    </row>
    <row r="36" spans="1:18">
      <c r="A36" s="15" t="s">
        <v>433</v>
      </c>
      <c r="B36" s="17" t="n">
        <v>6736</v>
      </c>
      <c r="C36" s="18">
        <f>(10.0/B36*100)</f>
        <v/>
      </c>
      <c r="D36" s="19" t="n">
        <v>6726</v>
      </c>
      <c r="E36" s="18" t="n">
        <v>495.52818946</v>
      </c>
      <c r="F36" s="20" t="n">
        <v>2.19881338</v>
      </c>
      <c r="G36" s="18" t="n">
        <v>481.68978646</v>
      </c>
      <c r="H36" s="20" t="n">
        <v>6.10763369</v>
      </c>
      <c r="I36" s="18" t="s">
        <v>404</v>
      </c>
      <c r="J36" s="20" t="s">
        <v>404</v>
      </c>
      <c r="K36" s="18" t="s">
        <v>404</v>
      </c>
      <c r="L36" s="20" t="s">
        <v>404</v>
      </c>
      <c r="M36" s="18" t="s">
        <v>404</v>
      </c>
      <c r="N36" s="20" t="s">
        <v>404</v>
      </c>
      <c r="O36" s="18" t="s">
        <v>404</v>
      </c>
      <c r="P36" s="20" t="s">
        <v>404</v>
      </c>
      <c r="Q36" s="18" t="n">
        <v>449.78692801</v>
      </c>
      <c r="R36" s="20" t="n">
        <v>14.61654137</v>
      </c>
    </row>
    <row r="37" spans="1:18">
      <c r="A37" s="15" t="s">
        <v>434</v>
      </c>
      <c r="B37" s="17" t="n">
        <v>5458</v>
      </c>
      <c r="C37" s="18">
        <f>(0.0/B37*100)</f>
        <v/>
      </c>
      <c r="D37" s="19" t="n">
        <v>5458</v>
      </c>
      <c r="E37" s="18" t="n">
        <v>494.23973387</v>
      </c>
      <c r="F37" s="20" t="n">
        <v>3.85332496</v>
      </c>
      <c r="G37" s="18" t="n">
        <v>487.42099002</v>
      </c>
      <c r="H37" s="20" t="n">
        <v>9.65936284</v>
      </c>
      <c r="I37" s="18" t="s">
        <v>404</v>
      </c>
      <c r="J37" s="20" t="s">
        <v>404</v>
      </c>
      <c r="K37" s="18" t="s">
        <v>404</v>
      </c>
      <c r="L37" s="20" t="s">
        <v>404</v>
      </c>
      <c r="M37" s="18" t="s">
        <v>404</v>
      </c>
      <c r="N37" s="20" t="s">
        <v>404</v>
      </c>
      <c r="O37" s="18" t="s">
        <v>404</v>
      </c>
      <c r="P37" s="20" t="s">
        <v>404</v>
      </c>
      <c r="Q37" s="18" t="n">
        <v>528.95469311</v>
      </c>
      <c r="R37" s="20" t="n">
        <v>4.54000805</v>
      </c>
    </row>
    <row r="38" spans="1:18">
      <c r="A38" s="15" t="s">
        <v>435</v>
      </c>
      <c r="B38" s="17" t="n">
        <v>5860</v>
      </c>
      <c r="C38" s="18">
        <f>(268.0/B38*100)</f>
        <v/>
      </c>
      <c r="D38" s="19" t="n">
        <v>5592</v>
      </c>
      <c r="E38" s="18" t="n">
        <v>505.51290464</v>
      </c>
      <c r="F38" s="20" t="n">
        <v>3.59456555</v>
      </c>
      <c r="G38" s="18" t="n">
        <v>501.25272743</v>
      </c>
      <c r="H38" s="20" t="n">
        <v>15.49207134</v>
      </c>
      <c r="I38" s="18" t="s">
        <v>404</v>
      </c>
      <c r="J38" s="20" t="s">
        <v>404</v>
      </c>
      <c r="K38" s="18" t="s">
        <v>404</v>
      </c>
      <c r="L38" s="20" t="s">
        <v>404</v>
      </c>
      <c r="M38" s="18" t="s">
        <v>404</v>
      </c>
      <c r="N38" s="20" t="s">
        <v>404</v>
      </c>
      <c r="O38" s="18" t="s">
        <v>404</v>
      </c>
      <c r="P38" s="20" t="s">
        <v>404</v>
      </c>
      <c r="Q38" s="18" t="n">
        <v>505.12623498</v>
      </c>
      <c r="R38" s="20" t="n">
        <v>52.91619347</v>
      </c>
    </row>
    <row r="39" spans="1:18">
      <c r="A39" s="15" t="s">
        <v>436</v>
      </c>
      <c r="B39" s="17" t="n">
        <v>5895</v>
      </c>
      <c r="C39" s="18">
        <f>(0.0/B39*100)</f>
        <v/>
      </c>
      <c r="D39" s="19" t="n">
        <v>5895</v>
      </c>
      <c r="E39" s="18" t="n">
        <v>451.43927811</v>
      </c>
      <c r="F39" s="20" t="n">
        <v>7.39253173</v>
      </c>
      <c r="G39" s="18" t="n">
        <v>410.56396883</v>
      </c>
      <c r="H39" s="20" t="n">
        <v>5.41445927</v>
      </c>
      <c r="I39" s="18" t="s">
        <v>404</v>
      </c>
      <c r="J39" s="20" t="s">
        <v>404</v>
      </c>
      <c r="K39" s="18" t="s">
        <v>404</v>
      </c>
      <c r="L39" s="20" t="s">
        <v>404</v>
      </c>
      <c r="M39" s="18" t="s">
        <v>404</v>
      </c>
      <c r="N39" s="20" t="s">
        <v>404</v>
      </c>
      <c r="O39" s="18" t="s">
        <v>404</v>
      </c>
      <c r="P39" s="20" t="s">
        <v>404</v>
      </c>
      <c r="Q39" s="18" t="n">
        <v>381.68592388</v>
      </c>
      <c r="R39" s="20" t="n">
        <v>5.44728154</v>
      </c>
    </row>
    <row r="40" spans="1:18">
      <c r="A40" s="15" t="s">
        <v>437</v>
      </c>
      <c r="B40" s="17" t="n">
        <v>14157</v>
      </c>
      <c r="C40" s="18">
        <f>(2628.0/B40*100)</f>
        <v/>
      </c>
      <c r="D40" s="19" t="n">
        <v>11529</v>
      </c>
      <c r="E40" s="18" t="n">
        <v>510.33845379</v>
      </c>
      <c r="F40" s="20" t="n">
        <v>3.64153162</v>
      </c>
      <c r="G40" s="18" t="n">
        <v>509.76881717</v>
      </c>
      <c r="H40" s="20" t="n">
        <v>9.554236230000001</v>
      </c>
      <c r="I40" s="18" t="s">
        <v>404</v>
      </c>
      <c r="J40" s="20" t="s">
        <v>404</v>
      </c>
      <c r="K40" s="18" t="s">
        <v>404</v>
      </c>
      <c r="L40" s="20" t="s">
        <v>404</v>
      </c>
      <c r="M40" s="18" t="s">
        <v>404</v>
      </c>
      <c r="N40" s="20" t="s">
        <v>404</v>
      </c>
      <c r="O40" s="18" t="s">
        <v>404</v>
      </c>
      <c r="P40" s="20" t="s">
        <v>404</v>
      </c>
      <c r="Q40" s="18" t="n">
        <v>520.35195564</v>
      </c>
      <c r="R40" s="20" t="n">
        <v>12.19467312</v>
      </c>
    </row>
    <row r="41" spans="1:18">
      <c r="A41" s="15" t="s">
        <v>438</v>
      </c>
      <c r="B41" s="17" t="n">
        <v>5712</v>
      </c>
      <c r="C41" s="18">
        <f>(70.0/B41*100)</f>
        <v/>
      </c>
      <c r="D41" s="19" t="n">
        <v>5642</v>
      </c>
      <c r="E41" s="18" t="n">
        <v>500.23197207</v>
      </c>
      <c r="F41" s="20" t="n">
        <v>3.27481128</v>
      </c>
      <c r="G41" s="18" t="n">
        <v>470.82129463</v>
      </c>
      <c r="H41" s="20" t="n">
        <v>9.20268913</v>
      </c>
      <c r="I41" s="18" t="s">
        <v>404</v>
      </c>
      <c r="J41" s="20" t="s">
        <v>404</v>
      </c>
      <c r="K41" s="18" t="s">
        <v>404</v>
      </c>
      <c r="L41" s="20" t="s">
        <v>404</v>
      </c>
      <c r="M41" s="18" t="s">
        <v>404</v>
      </c>
      <c r="N41" s="20" t="s">
        <v>404</v>
      </c>
      <c r="O41" s="18" t="s">
        <v>404</v>
      </c>
      <c r="P41" s="20" t="s">
        <v>404</v>
      </c>
      <c r="Q41" s="18" t="n">
        <v>505.95050149</v>
      </c>
      <c r="R41" s="20" t="n">
        <v>31.09272252</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444.6736358</v>
      </c>
      <c r="F44" s="20" t="n">
        <v>5.95022216</v>
      </c>
      <c r="G44" s="18" t="n">
        <v>416.16183397</v>
      </c>
      <c r="H44" s="20" t="n">
        <v>3.28824483</v>
      </c>
      <c r="I44" s="18" t="s">
        <v>404</v>
      </c>
      <c r="J44" s="20" t="s">
        <v>404</v>
      </c>
      <c r="K44" s="18" t="s">
        <v>404</v>
      </c>
      <c r="L44" s="20" t="s">
        <v>404</v>
      </c>
      <c r="M44" s="18" t="s">
        <v>404</v>
      </c>
      <c r="N44" s="20" t="s">
        <v>404</v>
      </c>
      <c r="O44" s="18" t="s">
        <v>404</v>
      </c>
      <c r="P44" s="20" t="s">
        <v>404</v>
      </c>
      <c r="Q44" s="18" t="n">
        <v>399.88368415</v>
      </c>
      <c r="R44" s="20" t="n">
        <v>17.15129773</v>
      </c>
    </row>
    <row r="45" spans="1:18">
      <c r="A45" s="15" t="s">
        <v>442</v>
      </c>
      <c r="B45" s="17" t="n">
        <v>5519</v>
      </c>
      <c r="C45" s="18">
        <f>(0.0/B45*100)</f>
        <v/>
      </c>
      <c r="D45" s="19" t="n">
        <v>5519</v>
      </c>
      <c r="E45" s="18" t="n">
        <v>378.99280397</v>
      </c>
      <c r="F45" s="20" t="n">
        <v>3.18427519</v>
      </c>
      <c r="G45" s="18" t="n">
        <v>378.97061148</v>
      </c>
      <c r="H45" s="20" t="n">
        <v>8.224870019999999</v>
      </c>
      <c r="I45" s="18" t="s">
        <v>404</v>
      </c>
      <c r="J45" s="20" t="s">
        <v>404</v>
      </c>
      <c r="K45" s="18" t="s">
        <v>404</v>
      </c>
      <c r="L45" s="20" t="s">
        <v>404</v>
      </c>
      <c r="M45" s="18" t="s">
        <v>404</v>
      </c>
      <c r="N45" s="20" t="s">
        <v>404</v>
      </c>
      <c r="O45" s="18" t="s">
        <v>404</v>
      </c>
      <c r="P45" s="20" t="s">
        <v>404</v>
      </c>
      <c r="Q45" s="18" t="n">
        <v>353.81631648</v>
      </c>
      <c r="R45" s="20" t="n">
        <v>7.04979815</v>
      </c>
    </row>
    <row r="46" spans="1:18">
      <c r="A46" s="15" t="s">
        <v>443</v>
      </c>
      <c r="B46" s="17" t="n">
        <v>23141</v>
      </c>
      <c r="C46" s="18">
        <f>(4196.0/B46*100)</f>
        <v/>
      </c>
      <c r="D46" s="19" t="n">
        <v>18945</v>
      </c>
      <c r="E46" s="18" t="n">
        <v>423.00534922</v>
      </c>
      <c r="F46" s="20" t="n">
        <v>3.72206184</v>
      </c>
      <c r="G46" s="18" t="n">
        <v>388.68642893</v>
      </c>
      <c r="H46" s="20" t="n">
        <v>3.57842947</v>
      </c>
      <c r="I46" s="18" t="s">
        <v>404</v>
      </c>
      <c r="J46" s="20" t="s">
        <v>404</v>
      </c>
      <c r="K46" s="18" t="s">
        <v>404</v>
      </c>
      <c r="L46" s="20" t="s">
        <v>404</v>
      </c>
      <c r="M46" s="18" t="s">
        <v>404</v>
      </c>
      <c r="N46" s="20" t="s">
        <v>404</v>
      </c>
      <c r="O46" s="18" t="s">
        <v>404</v>
      </c>
      <c r="P46" s="20" t="s">
        <v>404</v>
      </c>
      <c r="Q46" s="18" t="n">
        <v>385.28673772</v>
      </c>
      <c r="R46" s="20" t="n">
        <v>13.92332692</v>
      </c>
    </row>
    <row r="47" spans="1:18">
      <c r="A47" s="15" t="s">
        <v>444</v>
      </c>
      <c r="B47" s="17" t="n">
        <v>5928</v>
      </c>
      <c r="C47" s="18">
        <f>(0.0/B47*100)</f>
        <v/>
      </c>
      <c r="D47" s="19" t="n">
        <v>5928</v>
      </c>
      <c r="E47" s="18" t="n">
        <v>457.21376089</v>
      </c>
      <c r="F47" s="20" t="n">
        <v>6.82887837</v>
      </c>
      <c r="G47" s="18" t="n">
        <v>426.42295408</v>
      </c>
      <c r="H47" s="20" t="n">
        <v>9.81875812</v>
      </c>
      <c r="I47" s="18" t="s">
        <v>404</v>
      </c>
      <c r="J47" s="20" t="s">
        <v>404</v>
      </c>
      <c r="K47" s="18" t="s">
        <v>404</v>
      </c>
      <c r="L47" s="20" t="s">
        <v>404</v>
      </c>
      <c r="M47" s="18" t="s">
        <v>404</v>
      </c>
      <c r="N47" s="20" t="s">
        <v>404</v>
      </c>
      <c r="O47" s="18" t="s">
        <v>404</v>
      </c>
      <c r="P47" s="20" t="s">
        <v>404</v>
      </c>
      <c r="Q47" s="18" t="n">
        <v>451.4799448</v>
      </c>
      <c r="R47" s="20" t="n">
        <v>33.01120266</v>
      </c>
    </row>
    <row r="48" spans="1:18">
      <c r="A48" s="15" t="s">
        <v>445</v>
      </c>
      <c r="B48" s="17" t="n">
        <v>9841</v>
      </c>
      <c r="C48" s="18">
        <f>(0.0/B48*100)</f>
        <v/>
      </c>
      <c r="D48" s="19" t="n">
        <v>9841</v>
      </c>
      <c r="E48" s="18" t="n">
        <v>536.09648839</v>
      </c>
      <c r="F48" s="20" t="n">
        <v>7.36169373</v>
      </c>
      <c r="G48" s="18" t="n">
        <v>498.20917146</v>
      </c>
      <c r="H48" s="20" t="n">
        <v>7.1305451</v>
      </c>
      <c r="I48" s="18" t="s">
        <v>404</v>
      </c>
      <c r="J48" s="20" t="s">
        <v>404</v>
      </c>
      <c r="K48" s="18" t="s">
        <v>404</v>
      </c>
      <c r="L48" s="20" t="s">
        <v>404</v>
      </c>
      <c r="M48" s="18" t="s">
        <v>404</v>
      </c>
      <c r="N48" s="20" t="s">
        <v>404</v>
      </c>
      <c r="O48" s="18" t="s">
        <v>404</v>
      </c>
      <c r="P48" s="20" t="s">
        <v>404</v>
      </c>
      <c r="Q48" s="18" t="n">
        <v>486.402489</v>
      </c>
      <c r="R48" s="20" t="n">
        <v>30.93506693</v>
      </c>
    </row>
    <row r="49" spans="1:18">
      <c r="A49" s="15" t="s">
        <v>446</v>
      </c>
      <c r="B49" s="17" t="n">
        <v>6349</v>
      </c>
      <c r="C49" s="18">
        <f>(52.0/B49*100)</f>
        <v/>
      </c>
      <c r="D49" s="19" t="n">
        <v>6297</v>
      </c>
      <c r="E49" s="18" t="n">
        <v>443.02988852</v>
      </c>
      <c r="F49" s="20" t="n">
        <v>3.55024107</v>
      </c>
      <c r="G49" s="18" t="n">
        <v>411.82062906</v>
      </c>
      <c r="H49" s="20" t="n">
        <v>4.41426148</v>
      </c>
      <c r="I49" s="18" t="s">
        <v>404</v>
      </c>
      <c r="J49" s="20" t="s">
        <v>404</v>
      </c>
      <c r="K49" s="18" t="s">
        <v>404</v>
      </c>
      <c r="L49" s="20" t="s">
        <v>404</v>
      </c>
      <c r="M49" s="18" t="s">
        <v>404</v>
      </c>
      <c r="N49" s="20" t="s">
        <v>404</v>
      </c>
      <c r="O49" s="18" t="s">
        <v>404</v>
      </c>
      <c r="P49" s="20" t="s">
        <v>404</v>
      </c>
      <c r="Q49" s="18" t="n">
        <v>380.21317415</v>
      </c>
      <c r="R49" s="20" t="n">
        <v>6.17754017</v>
      </c>
    </row>
    <row r="50" spans="1:18">
      <c r="A50" s="15" t="s">
        <v>447</v>
      </c>
      <c r="B50" s="17" t="n">
        <v>11795</v>
      </c>
      <c r="C50" s="18">
        <f>(1031.0/B50*100)</f>
        <v/>
      </c>
      <c r="D50" s="19" t="n">
        <v>10764</v>
      </c>
      <c r="E50" s="18" t="n">
        <v>428.45629267</v>
      </c>
      <c r="F50" s="20" t="n">
        <v>4.02502759</v>
      </c>
      <c r="G50" s="18" t="n">
        <v>403.91785225</v>
      </c>
      <c r="H50" s="20" t="n">
        <v>5.05097249</v>
      </c>
      <c r="I50" s="18" t="s">
        <v>404</v>
      </c>
      <c r="J50" s="20" t="s">
        <v>404</v>
      </c>
      <c r="K50" s="18" t="s">
        <v>404</v>
      </c>
      <c r="L50" s="20" t="s">
        <v>404</v>
      </c>
      <c r="M50" s="18" t="s">
        <v>404</v>
      </c>
      <c r="N50" s="20" t="s">
        <v>404</v>
      </c>
      <c r="O50" s="18" t="s">
        <v>404</v>
      </c>
      <c r="P50" s="20" t="s">
        <v>404</v>
      </c>
      <c r="Q50" s="18" t="n">
        <v>418.0564226</v>
      </c>
      <c r="R50" s="20" t="n">
        <v>14.0580659</v>
      </c>
    </row>
    <row r="51" spans="1:18">
      <c r="A51" s="15" t="s">
        <v>448</v>
      </c>
      <c r="B51" s="17" t="n">
        <v>6866</v>
      </c>
      <c r="C51" s="18">
        <f>(0.0/B51*100)</f>
        <v/>
      </c>
      <c r="D51" s="19" t="n">
        <v>6866</v>
      </c>
      <c r="E51" s="18" t="n">
        <v>420.41211556</v>
      </c>
      <c r="F51" s="20" t="n">
        <v>3.96297916</v>
      </c>
      <c r="G51" s="18" t="n">
        <v>418.84709831</v>
      </c>
      <c r="H51" s="20" t="n">
        <v>3.30979341</v>
      </c>
      <c r="I51" s="18" t="s">
        <v>404</v>
      </c>
      <c r="J51" s="20" t="s">
        <v>404</v>
      </c>
      <c r="K51" s="18" t="s">
        <v>404</v>
      </c>
      <c r="L51" s="20" t="s">
        <v>404</v>
      </c>
      <c r="M51" s="18" t="s">
        <v>404</v>
      </c>
      <c r="N51" s="20" t="s">
        <v>404</v>
      </c>
      <c r="O51" s="18" t="s">
        <v>404</v>
      </c>
      <c r="P51" s="20" t="s">
        <v>404</v>
      </c>
      <c r="Q51" s="18" t="n">
        <v>422.27349853</v>
      </c>
      <c r="R51" s="20" t="n">
        <v>7.97514757</v>
      </c>
    </row>
    <row r="52" spans="1:18">
      <c r="A52" s="15" t="s">
        <v>449</v>
      </c>
      <c r="B52" s="17" t="n">
        <v>5809</v>
      </c>
      <c r="C52" s="18">
        <f>(0.0/B52*100)</f>
        <v/>
      </c>
      <c r="D52" s="19" t="n">
        <v>5809</v>
      </c>
      <c r="E52" s="18" t="n">
        <v>483.50540843</v>
      </c>
      <c r="F52" s="20" t="n">
        <v>5.11025992</v>
      </c>
      <c r="G52" s="18" t="n">
        <v>469.38094762</v>
      </c>
      <c r="H52" s="20" t="n">
        <v>4.55269927</v>
      </c>
      <c r="I52" s="18" t="s">
        <v>404</v>
      </c>
      <c r="J52" s="20" t="s">
        <v>404</v>
      </c>
      <c r="K52" s="18" t="s">
        <v>404</v>
      </c>
      <c r="L52" s="20" t="s">
        <v>404</v>
      </c>
      <c r="M52" s="18" t="s">
        <v>404</v>
      </c>
      <c r="N52" s="20" t="s">
        <v>404</v>
      </c>
      <c r="O52" s="18" t="s">
        <v>404</v>
      </c>
      <c r="P52" s="20" t="s">
        <v>404</v>
      </c>
      <c r="Q52" s="18" t="n">
        <v>426.94213339</v>
      </c>
      <c r="R52" s="20" t="n">
        <v>14.53292285</v>
      </c>
    </row>
    <row r="53" spans="1:18">
      <c r="A53" s="15" t="s">
        <v>450</v>
      </c>
      <c r="B53" s="17" t="n">
        <v>5571</v>
      </c>
      <c r="C53" s="18">
        <f>(0.0/B53*100)</f>
        <v/>
      </c>
      <c r="D53" s="19" t="n">
        <v>5571</v>
      </c>
      <c r="E53" s="18" t="n">
        <v>432.82219695</v>
      </c>
      <c r="F53" s="20" t="n">
        <v>1.42191727</v>
      </c>
      <c r="G53" s="18" t="n">
        <v>434.10169769</v>
      </c>
      <c r="H53" s="20" t="n">
        <v>6.41830037</v>
      </c>
      <c r="I53" s="18" t="s">
        <v>404</v>
      </c>
      <c r="J53" s="20" t="s">
        <v>404</v>
      </c>
      <c r="K53" s="18" t="s">
        <v>404</v>
      </c>
      <c r="L53" s="20" t="s">
        <v>404</v>
      </c>
      <c r="M53" s="18" t="s">
        <v>404</v>
      </c>
      <c r="N53" s="20" t="s">
        <v>404</v>
      </c>
      <c r="O53" s="18" t="s">
        <v>404</v>
      </c>
      <c r="P53" s="20" t="s">
        <v>404</v>
      </c>
      <c r="Q53" s="18" t="n">
        <v>413.28292479</v>
      </c>
      <c r="R53" s="20" t="n">
        <v>8.442409</v>
      </c>
    </row>
    <row r="54" spans="1:18">
      <c r="A54" s="15" t="s">
        <v>451</v>
      </c>
      <c r="B54" s="17" t="n">
        <v>4740</v>
      </c>
      <c r="C54" s="18">
        <f>(199.0/B54*100)</f>
        <v/>
      </c>
      <c r="D54" s="19" t="n">
        <v>4541</v>
      </c>
      <c r="E54" s="18" t="n">
        <v>341.87132935</v>
      </c>
      <c r="F54" s="20" t="n">
        <v>4.11068768</v>
      </c>
      <c r="G54" s="18" t="n">
        <v>321.15688965</v>
      </c>
      <c r="H54" s="20" t="n">
        <v>5.68702171</v>
      </c>
      <c r="I54" s="18" t="s">
        <v>404</v>
      </c>
      <c r="J54" s="20" t="s">
        <v>404</v>
      </c>
      <c r="K54" s="18" t="s">
        <v>404</v>
      </c>
      <c r="L54" s="20" t="s">
        <v>404</v>
      </c>
      <c r="M54" s="18" t="s">
        <v>404</v>
      </c>
      <c r="N54" s="20" t="s">
        <v>404</v>
      </c>
      <c r="O54" s="18" t="s">
        <v>404</v>
      </c>
      <c r="P54" s="20" t="s">
        <v>404</v>
      </c>
      <c r="Q54" s="18" t="n">
        <v>300.3877582</v>
      </c>
      <c r="R54" s="20" t="n">
        <v>7.14499942</v>
      </c>
    </row>
    <row r="55" spans="1:18">
      <c r="A55" s="15" t="s">
        <v>452</v>
      </c>
      <c r="B55" s="17" t="n">
        <v>5316</v>
      </c>
      <c r="C55" s="18">
        <f>(43.0/B55*100)</f>
        <v/>
      </c>
      <c r="D55" s="19" t="n">
        <v>5273</v>
      </c>
      <c r="E55" s="18" t="n">
        <v>416.01198147</v>
      </c>
      <c r="F55" s="20" t="n">
        <v>3.42553302</v>
      </c>
      <c r="G55" s="18" t="n">
        <v>404.65566718</v>
      </c>
      <c r="H55" s="20" t="n">
        <v>4.09952017</v>
      </c>
      <c r="I55" s="18" t="s">
        <v>404</v>
      </c>
      <c r="J55" s="20" t="s">
        <v>404</v>
      </c>
      <c r="K55" s="18" t="s">
        <v>404</v>
      </c>
      <c r="L55" s="20" t="s">
        <v>404</v>
      </c>
      <c r="M55" s="18" t="s">
        <v>404</v>
      </c>
      <c r="N55" s="20" t="s">
        <v>404</v>
      </c>
      <c r="O55" s="18" t="s">
        <v>404</v>
      </c>
      <c r="P55" s="20" t="s">
        <v>404</v>
      </c>
      <c r="Q55" s="18" t="n">
        <v>338.91931978</v>
      </c>
      <c r="R55" s="20" t="n">
        <v>17.65735777</v>
      </c>
    </row>
    <row r="56" spans="1:18">
      <c r="A56" s="15" t="s">
        <v>453</v>
      </c>
      <c r="B56" s="17" t="n">
        <v>5359</v>
      </c>
      <c r="C56" s="18">
        <f>(0.0/B56*100)</f>
        <v/>
      </c>
      <c r="D56" s="19" t="n">
        <v>5359</v>
      </c>
      <c r="E56" s="18" t="n">
        <v>523.0133628900001</v>
      </c>
      <c r="F56" s="20" t="n">
        <v>2.90648147</v>
      </c>
      <c r="G56" s="18" t="n">
        <v>543.42527831</v>
      </c>
      <c r="H56" s="20" t="n">
        <v>17.24919997</v>
      </c>
      <c r="I56" s="18" t="s">
        <v>404</v>
      </c>
      <c r="J56" s="20" t="s">
        <v>404</v>
      </c>
      <c r="K56" s="18" t="s">
        <v>404</v>
      </c>
      <c r="L56" s="20" t="s">
        <v>404</v>
      </c>
      <c r="M56" s="18" t="s">
        <v>404</v>
      </c>
      <c r="N56" s="20" t="s">
        <v>404</v>
      </c>
      <c r="O56" s="18" t="s">
        <v>404</v>
      </c>
      <c r="P56" s="20" t="s">
        <v>404</v>
      </c>
      <c r="Q56" s="18" t="n">
        <v>517.5461567900001</v>
      </c>
      <c r="R56" s="20" t="n">
        <v>10.76041948</v>
      </c>
    </row>
    <row r="57" spans="1:18">
      <c r="A57" s="15" t="s">
        <v>454</v>
      </c>
      <c r="B57" s="17" t="n">
        <v>6513</v>
      </c>
      <c r="C57" s="18">
        <f>(0.0/B57*100)</f>
        <v/>
      </c>
      <c r="D57" s="19" t="n">
        <v>6513</v>
      </c>
      <c r="E57" s="18" t="n">
        <v>417.64820685</v>
      </c>
      <c r="F57" s="20" t="n">
        <v>3.61940924</v>
      </c>
      <c r="G57" s="18" t="n">
        <v>386.46296419</v>
      </c>
      <c r="H57" s="20" t="n">
        <v>4.18449617</v>
      </c>
      <c r="I57" s="18" t="s">
        <v>404</v>
      </c>
      <c r="J57" s="20" t="s">
        <v>404</v>
      </c>
      <c r="K57" s="18" t="s">
        <v>404</v>
      </c>
      <c r="L57" s="20" t="s">
        <v>404</v>
      </c>
      <c r="M57" s="18" t="s">
        <v>404</v>
      </c>
      <c r="N57" s="20" t="s">
        <v>404</v>
      </c>
      <c r="O57" s="18" t="s">
        <v>404</v>
      </c>
      <c r="P57" s="20" t="s">
        <v>404</v>
      </c>
      <c r="Q57" s="18" t="n">
        <v>395.64893047</v>
      </c>
      <c r="R57" s="20" t="n">
        <v>8.85136088</v>
      </c>
    </row>
    <row r="58" spans="1:18">
      <c r="A58" s="15" t="s">
        <v>455</v>
      </c>
      <c r="B58" s="17" t="n">
        <v>7267</v>
      </c>
      <c r="C58" s="18">
        <f>(0.0/B58*100)</f>
        <v/>
      </c>
      <c r="D58" s="19" t="n">
        <v>7267</v>
      </c>
      <c r="E58" s="18" t="n">
        <v>412.8334226</v>
      </c>
      <c r="F58" s="20" t="n">
        <v>3.01118678</v>
      </c>
      <c r="G58" s="18" t="n">
        <v>386.60362293</v>
      </c>
      <c r="H58" s="20" t="n">
        <v>10.69262563</v>
      </c>
      <c r="I58" s="18" t="s">
        <v>404</v>
      </c>
      <c r="J58" s="20" t="s">
        <v>404</v>
      </c>
      <c r="K58" s="18" t="s">
        <v>404</v>
      </c>
      <c r="L58" s="20" t="s">
        <v>404</v>
      </c>
      <c r="M58" s="18" t="s">
        <v>404</v>
      </c>
      <c r="N58" s="20" t="s">
        <v>404</v>
      </c>
      <c r="O58" s="18" t="s">
        <v>404</v>
      </c>
      <c r="P58" s="20" t="s">
        <v>404</v>
      </c>
      <c r="Q58" s="18" t="n">
        <v>420.91574461</v>
      </c>
      <c r="R58" s="20" t="n">
        <v>10.98999441</v>
      </c>
    </row>
    <row r="59" spans="1:18">
      <c r="A59" s="15" t="s">
        <v>456</v>
      </c>
      <c r="B59" s="17" t="n">
        <v>4826</v>
      </c>
      <c r="C59" s="18">
        <f>(0.0/B59*100)</f>
        <v/>
      </c>
      <c r="D59" s="19" t="n">
        <v>4826</v>
      </c>
      <c r="E59" s="18" t="n">
        <v>386.12331335</v>
      </c>
      <c r="F59" s="20" t="n">
        <v>3.29237399</v>
      </c>
      <c r="G59" s="18" t="n">
        <v>375.54266175</v>
      </c>
      <c r="H59" s="20" t="n">
        <v>1.88087687</v>
      </c>
      <c r="I59" s="18" t="s">
        <v>404</v>
      </c>
      <c r="J59" s="20" t="s">
        <v>404</v>
      </c>
      <c r="K59" s="18" t="s">
        <v>404</v>
      </c>
      <c r="L59" s="20" t="s">
        <v>404</v>
      </c>
      <c r="M59" s="18" t="s">
        <v>404</v>
      </c>
      <c r="N59" s="20" t="s">
        <v>404</v>
      </c>
      <c r="O59" s="18" t="s">
        <v>404</v>
      </c>
      <c r="P59" s="20" t="s">
        <v>404</v>
      </c>
      <c r="Q59" s="18" t="n">
        <v>386.14144692</v>
      </c>
      <c r="R59" s="20" t="n">
        <v>6.55158617</v>
      </c>
    </row>
    <row r="60" spans="1:18">
      <c r="A60" s="15" t="s">
        <v>457</v>
      </c>
      <c r="B60" s="17" t="n">
        <v>4546</v>
      </c>
      <c r="C60" s="18">
        <f>(0.0/B60*100)</f>
        <v/>
      </c>
      <c r="D60" s="19" t="n">
        <v>4546</v>
      </c>
      <c r="E60" s="18" t="n">
        <v>396.16438653</v>
      </c>
      <c r="F60" s="20" t="n">
        <v>3.98859289</v>
      </c>
      <c r="G60" s="18" t="n">
        <v>349.98188661</v>
      </c>
      <c r="H60" s="20" t="n">
        <v>8.43671659</v>
      </c>
      <c r="I60" s="18" t="s">
        <v>404</v>
      </c>
      <c r="J60" s="20" t="s">
        <v>404</v>
      </c>
      <c r="K60" s="18" t="s">
        <v>404</v>
      </c>
      <c r="L60" s="20" t="s">
        <v>404</v>
      </c>
      <c r="M60" s="18" t="s">
        <v>404</v>
      </c>
      <c r="N60" s="20" t="s">
        <v>404</v>
      </c>
      <c r="O60" s="18" t="s">
        <v>404</v>
      </c>
      <c r="P60" s="20" t="s">
        <v>404</v>
      </c>
      <c r="Q60" s="18" t="n">
        <v>340.71666959</v>
      </c>
      <c r="R60" s="20" t="n">
        <v>19.32219101</v>
      </c>
    </row>
    <row r="61" spans="1:18">
      <c r="A61" s="15" t="s">
        <v>458</v>
      </c>
      <c r="B61" s="17" t="n">
        <v>6525</v>
      </c>
      <c r="C61" s="18">
        <f>(0.0/B61*100)</f>
        <v/>
      </c>
      <c r="D61" s="19" t="n">
        <v>6525</v>
      </c>
      <c r="E61" s="18" t="n">
        <v>481.68166821</v>
      </c>
      <c r="F61" s="20" t="n">
        <v>3.1742017</v>
      </c>
      <c r="G61" s="18" t="n">
        <v>461.97465719</v>
      </c>
      <c r="H61" s="20" t="n">
        <v>6.42186533</v>
      </c>
      <c r="I61" s="18" t="s">
        <v>404</v>
      </c>
      <c r="J61" s="20" t="s">
        <v>404</v>
      </c>
      <c r="K61" s="18" t="s">
        <v>404</v>
      </c>
      <c r="L61" s="20" t="s">
        <v>404</v>
      </c>
      <c r="M61" s="18" t="s">
        <v>404</v>
      </c>
      <c r="N61" s="20" t="s">
        <v>404</v>
      </c>
      <c r="O61" s="18" t="s">
        <v>404</v>
      </c>
      <c r="P61" s="20" t="s">
        <v>404</v>
      </c>
      <c r="Q61" s="18" t="n">
        <v>421.39119637</v>
      </c>
      <c r="R61" s="20" t="n">
        <v>26.29391693</v>
      </c>
    </row>
    <row r="62" spans="1:18">
      <c r="A62" s="15" t="s">
        <v>459</v>
      </c>
      <c r="B62" s="17" t="n">
        <v>4476</v>
      </c>
      <c r="C62" s="18">
        <f>(0.0/B62*100)</f>
        <v/>
      </c>
      <c r="D62" s="19" t="n">
        <v>4476</v>
      </c>
      <c r="E62" s="18" t="n">
        <v>528.0592149300001</v>
      </c>
      <c r="F62" s="20" t="n">
        <v>1.13950313</v>
      </c>
      <c r="G62" s="18" t="n">
        <v>535.6292850999999</v>
      </c>
      <c r="H62" s="20" t="n">
        <v>3.89294349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390.39311139</v>
      </c>
      <c r="F63" s="20" t="n">
        <v>1.64788261</v>
      </c>
      <c r="G63" s="18" t="n">
        <v>363.07069878</v>
      </c>
      <c r="H63" s="20" t="n">
        <v>2.09970252</v>
      </c>
      <c r="I63" s="18" t="s">
        <v>404</v>
      </c>
      <c r="J63" s="20" t="s">
        <v>404</v>
      </c>
      <c r="K63" s="18" t="s">
        <v>404</v>
      </c>
      <c r="L63" s="20" t="s">
        <v>404</v>
      </c>
      <c r="M63" s="18" t="s">
        <v>404</v>
      </c>
      <c r="N63" s="20" t="s">
        <v>404</v>
      </c>
      <c r="O63" s="18" t="s">
        <v>404</v>
      </c>
      <c r="P63" s="20" t="s">
        <v>404</v>
      </c>
      <c r="Q63" s="18" t="n">
        <v>410.2625011</v>
      </c>
      <c r="R63" s="20" t="n">
        <v>4.12959029</v>
      </c>
    </row>
    <row r="64" spans="1:18">
      <c r="A64" s="15" t="s">
        <v>461</v>
      </c>
      <c r="B64" s="17" t="n">
        <v>3634</v>
      </c>
      <c r="C64" s="18">
        <f>(27.0/B64*100)</f>
        <v/>
      </c>
      <c r="D64" s="19" t="n">
        <v>3607</v>
      </c>
      <c r="E64" s="18" t="n">
        <v>464.6915838</v>
      </c>
      <c r="F64" s="20" t="n">
        <v>1.64970441</v>
      </c>
      <c r="G64" s="18" t="n">
        <v>450.73306802</v>
      </c>
      <c r="H64" s="20" t="n">
        <v>10.81536081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429.39156326</v>
      </c>
      <c r="F65" s="20" t="n">
        <v>2.40969005</v>
      </c>
      <c r="G65" s="18" t="n">
        <v>424.02860043</v>
      </c>
      <c r="H65" s="20" t="n">
        <v>5.15717905</v>
      </c>
      <c r="I65" s="18" t="s">
        <v>404</v>
      </c>
      <c r="J65" s="20" t="s">
        <v>404</v>
      </c>
      <c r="K65" s="18" t="s">
        <v>404</v>
      </c>
      <c r="L65" s="20" t="s">
        <v>404</v>
      </c>
      <c r="M65" s="18" t="s">
        <v>404</v>
      </c>
      <c r="N65" s="20" t="s">
        <v>404</v>
      </c>
      <c r="O65" s="18" t="s">
        <v>404</v>
      </c>
      <c r="P65" s="20" t="s">
        <v>404</v>
      </c>
      <c r="Q65" s="18" t="n">
        <v>439.39818564</v>
      </c>
      <c r="R65" s="20" t="n">
        <v>6.9235605</v>
      </c>
    </row>
    <row r="66" spans="1:18">
      <c r="A66" s="15" t="s">
        <v>463</v>
      </c>
      <c r="B66" s="17" t="n">
        <v>5665</v>
      </c>
      <c r="C66" s="18">
        <f>(0.0/B66*100)</f>
        <v/>
      </c>
      <c r="D66" s="19" t="n">
        <v>5665</v>
      </c>
      <c r="E66" s="18" t="n">
        <v>409.86288104</v>
      </c>
      <c r="F66" s="20" t="n">
        <v>1.33086133</v>
      </c>
      <c r="G66" s="18" t="n">
        <v>413.30110439</v>
      </c>
      <c r="H66" s="20" t="n">
        <v>1.6863191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410.60125414</v>
      </c>
      <c r="F67" s="20" t="n">
        <v>4.13754267</v>
      </c>
      <c r="G67" s="18" t="n">
        <v>384.81640633</v>
      </c>
      <c r="H67" s="20" t="n">
        <v>3.06050238</v>
      </c>
      <c r="I67" s="18" t="s">
        <v>404</v>
      </c>
      <c r="J67" s="20" t="s">
        <v>404</v>
      </c>
      <c r="K67" s="18" t="s">
        <v>404</v>
      </c>
      <c r="L67" s="20" t="s">
        <v>404</v>
      </c>
      <c r="M67" s="18" t="s">
        <v>404</v>
      </c>
      <c r="N67" s="20" t="s">
        <v>404</v>
      </c>
      <c r="O67" s="18" t="s">
        <v>404</v>
      </c>
      <c r="P67" s="20" t="s">
        <v>404</v>
      </c>
      <c r="Q67" s="18" t="n">
        <v>391.34034031</v>
      </c>
      <c r="R67" s="20" t="n">
        <v>8.81860138</v>
      </c>
    </row>
    <row r="68" spans="1:18">
      <c r="A68" s="15" t="s">
        <v>465</v>
      </c>
      <c r="B68" s="17" t="n">
        <v>12083</v>
      </c>
      <c r="C68" s="18">
        <f>(0.0/B68*100)</f>
        <v/>
      </c>
      <c r="D68" s="19" t="n">
        <v>12083</v>
      </c>
      <c r="E68" s="18" t="n">
        <v>417.27589338</v>
      </c>
      <c r="F68" s="20" t="n">
        <v>0.99378747</v>
      </c>
      <c r="G68" s="18" t="n">
        <v>420.12940032</v>
      </c>
      <c r="H68" s="20" t="n">
        <v>3.05805937</v>
      </c>
      <c r="I68" s="18" t="s">
        <v>404</v>
      </c>
      <c r="J68" s="20" t="s">
        <v>404</v>
      </c>
      <c r="K68" s="18" t="s">
        <v>404</v>
      </c>
      <c r="L68" s="20" t="s">
        <v>404</v>
      </c>
      <c r="M68" s="18" t="s">
        <v>404</v>
      </c>
      <c r="N68" s="20" t="s">
        <v>404</v>
      </c>
      <c r="O68" s="18" t="s">
        <v>404</v>
      </c>
      <c r="P68" s="20" t="s">
        <v>404</v>
      </c>
      <c r="Q68" s="18" t="n">
        <v>439.84475592</v>
      </c>
      <c r="R68" s="20" t="n">
        <v>12.49637931</v>
      </c>
    </row>
    <row r="69" spans="1:18">
      <c r="A69" s="15" t="s">
        <v>466</v>
      </c>
      <c r="B69" s="17" t="n">
        <v>4876</v>
      </c>
      <c r="C69" s="18">
        <f>(0.0/B69*100)</f>
        <v/>
      </c>
      <c r="D69" s="19" t="n">
        <v>4876</v>
      </c>
      <c r="E69" s="18" t="n">
        <v>440.07462204</v>
      </c>
      <c r="F69" s="20" t="n">
        <v>4.41659148</v>
      </c>
      <c r="G69" s="18" t="n">
        <v>425.60682564</v>
      </c>
      <c r="H69" s="20" t="n">
        <v>6.21403251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490.68004342</v>
      </c>
      <c r="F70" s="20" t="n">
        <v>3.29778407</v>
      </c>
      <c r="G70" s="18" t="n">
        <v>458.30174132</v>
      </c>
      <c r="H70" s="20" t="n">
        <v>5.41615595</v>
      </c>
      <c r="I70" s="18" t="s">
        <v>404</v>
      </c>
      <c r="J70" s="20" t="s">
        <v>404</v>
      </c>
      <c r="K70" s="18" t="s">
        <v>404</v>
      </c>
      <c r="L70" s="20" t="s">
        <v>404</v>
      </c>
      <c r="M70" s="18" t="s">
        <v>404</v>
      </c>
      <c r="N70" s="20" t="s">
        <v>404</v>
      </c>
      <c r="O70" s="18" t="s">
        <v>404</v>
      </c>
      <c r="P70" s="20" t="s">
        <v>404</v>
      </c>
      <c r="Q70" s="18" t="n">
        <v>465.78045714</v>
      </c>
      <c r="R70" s="20" t="n">
        <v>14.98967057</v>
      </c>
    </row>
    <row r="71" spans="1:18">
      <c r="A71" s="15" t="s">
        <v>468</v>
      </c>
      <c r="B71" s="17" t="n">
        <v>6115</v>
      </c>
      <c r="C71" s="18">
        <f>(0.0/B71*100)</f>
        <v/>
      </c>
      <c r="D71" s="19" t="n">
        <v>6115</v>
      </c>
      <c r="E71" s="18" t="n">
        <v>557.41875119</v>
      </c>
      <c r="F71" s="20" t="n">
        <v>1.17785179</v>
      </c>
      <c r="G71" s="18" t="n">
        <v>489.29468954</v>
      </c>
      <c r="H71" s="20" t="n">
        <v>11.46958197</v>
      </c>
      <c r="I71" s="18" t="s">
        <v>404</v>
      </c>
      <c r="J71" s="20" t="s">
        <v>404</v>
      </c>
      <c r="K71" s="18" t="s">
        <v>404</v>
      </c>
      <c r="L71" s="20" t="s">
        <v>404</v>
      </c>
      <c r="M71" s="18" t="s">
        <v>404</v>
      </c>
      <c r="N71" s="20" t="s">
        <v>404</v>
      </c>
      <c r="O71" s="18" t="s">
        <v>404</v>
      </c>
      <c r="P71" s="20" t="s">
        <v>404</v>
      </c>
      <c r="Q71" s="18" t="n">
        <v>496.80110581</v>
      </c>
      <c r="R71" s="20" t="n">
        <v>8.8079392</v>
      </c>
    </row>
    <row r="72" spans="1:18">
      <c r="A72" s="15" t="s">
        <v>469</v>
      </c>
      <c r="B72" s="17" t="n">
        <v>7708</v>
      </c>
      <c r="C72" s="18">
        <f>(0.0/B72*100)</f>
        <v/>
      </c>
      <c r="D72" s="19" t="n">
        <v>7708</v>
      </c>
      <c r="E72" s="18" t="n">
        <v>541.47359363</v>
      </c>
      <c r="F72" s="20" t="n">
        <v>2.91368425</v>
      </c>
      <c r="G72" s="18" t="n">
        <v>492.55973784</v>
      </c>
      <c r="H72" s="20" t="n">
        <v>13.21735993</v>
      </c>
      <c r="I72" s="18" t="s">
        <v>404</v>
      </c>
      <c r="J72" s="20" t="s">
        <v>404</v>
      </c>
      <c r="K72" s="18" t="s">
        <v>404</v>
      </c>
      <c r="L72" s="20" t="s">
        <v>404</v>
      </c>
      <c r="M72" s="18" t="s">
        <v>404</v>
      </c>
      <c r="N72" s="20" t="s">
        <v>404</v>
      </c>
      <c r="O72" s="18" t="s">
        <v>404</v>
      </c>
      <c r="P72" s="20" t="s">
        <v>404</v>
      </c>
      <c r="Q72" s="18" t="n">
        <v>499.12325185</v>
      </c>
      <c r="R72" s="20" t="n">
        <v>6.59285069</v>
      </c>
    </row>
    <row r="73" spans="1:18">
      <c r="A73" s="15" t="s">
        <v>470</v>
      </c>
      <c r="B73" s="17" t="n">
        <v>8249</v>
      </c>
      <c r="C73" s="18">
        <f>(0.0/B73*100)</f>
        <v/>
      </c>
      <c r="D73" s="19" t="n">
        <v>8249</v>
      </c>
      <c r="E73" s="18" t="n">
        <v>435.05030969</v>
      </c>
      <c r="F73" s="20" t="n">
        <v>4.25735925</v>
      </c>
      <c r="G73" s="18" t="n">
        <v>403.32947811</v>
      </c>
      <c r="H73" s="20" t="n">
        <v>3.61269166</v>
      </c>
      <c r="I73" s="18" t="s">
        <v>404</v>
      </c>
      <c r="J73" s="20" t="s">
        <v>404</v>
      </c>
      <c r="K73" s="18" t="s">
        <v>404</v>
      </c>
      <c r="L73" s="20" t="s">
        <v>404</v>
      </c>
      <c r="M73" s="18" t="s">
        <v>404</v>
      </c>
      <c r="N73" s="20" t="s">
        <v>404</v>
      </c>
      <c r="O73" s="18" t="s">
        <v>404</v>
      </c>
      <c r="P73" s="20" t="s">
        <v>404</v>
      </c>
      <c r="Q73" s="18" t="n">
        <v>397.7299044</v>
      </c>
      <c r="R73" s="20" t="n">
        <v>14.531793</v>
      </c>
    </row>
    <row r="74" spans="1:18">
      <c r="A74" s="15" t="s">
        <v>471</v>
      </c>
      <c r="B74" s="17" t="n">
        <v>4692</v>
      </c>
      <c r="C74" s="18">
        <f>(484.0/B74*100)</f>
        <v/>
      </c>
      <c r="D74" s="19" t="n">
        <v>4208</v>
      </c>
      <c r="E74" s="18" t="n">
        <v>421.03837077</v>
      </c>
      <c r="F74" s="20" t="n">
        <v>1.83171847</v>
      </c>
      <c r="G74" s="18" t="n">
        <v>428.60296116</v>
      </c>
      <c r="H74" s="20" t="n">
        <v>2.13395402</v>
      </c>
      <c r="I74" s="18" t="s">
        <v>404</v>
      </c>
      <c r="J74" s="20" t="s">
        <v>404</v>
      </c>
      <c r="K74" s="18" t="s">
        <v>404</v>
      </c>
      <c r="L74" s="20" t="s">
        <v>404</v>
      </c>
      <c r="M74" s="18" t="s">
        <v>404</v>
      </c>
      <c r="N74" s="20" t="s">
        <v>404</v>
      </c>
      <c r="O74" s="18" t="s">
        <v>404</v>
      </c>
      <c r="P74" s="20" t="s">
        <v>404</v>
      </c>
      <c r="Q74" s="18" t="n">
        <v>374.52104924</v>
      </c>
      <c r="R74" s="20" t="n">
        <v>12.85649323</v>
      </c>
    </row>
    <row r="75" spans="1:18">
      <c r="A75" s="15" t="s">
        <v>472</v>
      </c>
      <c r="B75" s="17" t="n">
        <v>5375</v>
      </c>
      <c r="C75" s="18">
        <f>(483.0/B75*100)</f>
        <v/>
      </c>
      <c r="D75" s="19" t="n">
        <v>4892</v>
      </c>
      <c r="E75" s="18" t="n">
        <v>389.80028079</v>
      </c>
      <c r="F75" s="20" t="n">
        <v>4.93535994</v>
      </c>
      <c r="G75" s="18" t="n">
        <v>385.20118615</v>
      </c>
      <c r="H75" s="20" t="n">
        <v>3.77166515</v>
      </c>
      <c r="I75" s="18" t="s">
        <v>404</v>
      </c>
      <c r="J75" s="20" t="s">
        <v>404</v>
      </c>
      <c r="K75" s="18" t="s">
        <v>404</v>
      </c>
      <c r="L75" s="20" t="s">
        <v>404</v>
      </c>
      <c r="M75" s="18" t="s">
        <v>404</v>
      </c>
      <c r="N75" s="20" t="s">
        <v>404</v>
      </c>
      <c r="O75" s="18" t="s">
        <v>404</v>
      </c>
      <c r="P75" s="20" t="s">
        <v>404</v>
      </c>
      <c r="Q75" s="18" t="n">
        <v>379.52713487</v>
      </c>
      <c r="R75" s="20" t="n">
        <v>15.53663797</v>
      </c>
    </row>
    <row r="76" spans="1:18">
      <c r="A76" s="15" t="s">
        <v>473</v>
      </c>
      <c r="B76" s="17" t="n">
        <v>14167</v>
      </c>
      <c r="C76" s="18">
        <f>(1400.0/B76*100)</f>
        <v/>
      </c>
      <c r="D76" s="19" t="n">
        <v>12767</v>
      </c>
      <c r="E76" s="18" t="n">
        <v>439.15417174</v>
      </c>
      <c r="F76" s="20" t="n">
        <v>2.76239038</v>
      </c>
      <c r="G76" s="18" t="n">
        <v>419.3126885</v>
      </c>
      <c r="H76" s="20" t="n">
        <v>13.15770558</v>
      </c>
      <c r="I76" s="18" t="s">
        <v>404</v>
      </c>
      <c r="J76" s="20" t="s">
        <v>404</v>
      </c>
      <c r="K76" s="18" t="s">
        <v>404</v>
      </c>
      <c r="L76" s="20" t="s">
        <v>404</v>
      </c>
      <c r="M76" s="18" t="s">
        <v>404</v>
      </c>
      <c r="N76" s="20" t="s">
        <v>404</v>
      </c>
      <c r="O76" s="18" t="s">
        <v>404</v>
      </c>
      <c r="P76" s="20" t="s">
        <v>404</v>
      </c>
      <c r="Q76" s="18" t="n">
        <v>439.18050788</v>
      </c>
      <c r="R76" s="20" t="n">
        <v>10.66311739</v>
      </c>
    </row>
    <row r="77" spans="1:18">
      <c r="A77" s="15" t="s">
        <v>474</v>
      </c>
      <c r="B77" s="17" t="n">
        <v>6062</v>
      </c>
      <c r="C77" s="18">
        <f>(0.0/B77*100)</f>
        <v/>
      </c>
      <c r="D77" s="19" t="n">
        <v>6062</v>
      </c>
      <c r="E77" s="18" t="n">
        <v>437.86319053</v>
      </c>
      <c r="F77" s="20" t="n">
        <v>2.46749576</v>
      </c>
      <c r="G77" s="18" t="n">
        <v>417.02423833</v>
      </c>
      <c r="H77" s="20" t="n">
        <v>10.70881805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540.15821194</v>
      </c>
      <c r="F78" s="20" t="n">
        <v>6.51613047</v>
      </c>
      <c r="G78" s="18" t="n">
        <v>514.8888696400001</v>
      </c>
      <c r="H78" s="20" t="n">
        <v>4.87675359</v>
      </c>
      <c r="I78" s="18" t="s">
        <v>404</v>
      </c>
      <c r="J78" s="20" t="s">
        <v>404</v>
      </c>
      <c r="K78" s="18" t="s">
        <v>404</v>
      </c>
      <c r="L78" s="20" t="s">
        <v>404</v>
      </c>
      <c r="M78" s="18" t="s">
        <v>404</v>
      </c>
      <c r="N78" s="20" t="s">
        <v>404</v>
      </c>
      <c r="O78" s="18" t="s">
        <v>404</v>
      </c>
      <c r="P78" s="20" t="s">
        <v>404</v>
      </c>
      <c r="Q78" s="18" t="n">
        <v>501.20343486</v>
      </c>
      <c r="R78" s="20" t="n">
        <v>7.4174283</v>
      </c>
    </row>
    <row customHeight="1" ht="25" r="79" spans="1:18">
      <c r="A79" s="15" t="s">
        <v>476</v>
      </c>
      <c r="B79" s="17" t="n">
        <v>1657</v>
      </c>
      <c r="C79" s="18">
        <f>(21.0/B79*100)</f>
        <v/>
      </c>
      <c r="D79" s="19" t="n">
        <v>1636</v>
      </c>
      <c r="E79" s="18" t="n">
        <v>478.06954216</v>
      </c>
      <c r="F79" s="20" t="n">
        <v>6.74929022</v>
      </c>
      <c r="G79" s="18" t="n">
        <v>434.81475825</v>
      </c>
      <c r="H79" s="20" t="n">
        <v>19.76093791</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458.92306492</v>
      </c>
      <c r="F80" s="20" t="n">
        <v>3.99935225</v>
      </c>
      <c r="G80" s="18" t="n">
        <v>439.63863704</v>
      </c>
      <c r="H80" s="20" t="n">
        <v>8.27408241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446.28568013</v>
      </c>
      <c r="F81" s="20" t="n">
        <v>3.24178323</v>
      </c>
      <c r="G81" s="18" t="n">
        <v>424.57489963</v>
      </c>
      <c r="H81" s="20" t="n">
        <v>6.90395482</v>
      </c>
      <c r="I81" s="18" t="s">
        <v>404</v>
      </c>
      <c r="J81" s="20" t="s">
        <v>404</v>
      </c>
      <c r="K81" s="18" t="s">
        <v>404</v>
      </c>
      <c r="L81" s="20" t="s">
        <v>404</v>
      </c>
      <c r="M81" s="18" t="s">
        <v>404</v>
      </c>
      <c r="N81" s="20" t="s">
        <v>404</v>
      </c>
      <c r="O81" s="18" t="s">
        <v>404</v>
      </c>
      <c r="P81" s="20" t="s">
        <v>404</v>
      </c>
      <c r="Q81" s="18" t="n">
        <v>432.03635655</v>
      </c>
      <c r="R81" s="20" t="n">
        <v>10.70953936</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511.30799502</v>
      </c>
      <c r="F7" s="20" t="n">
        <v>1.77747195</v>
      </c>
      <c r="G7" s="18" t="n">
        <v>502.95928972</v>
      </c>
      <c r="H7" s="20" t="n">
        <v>7.83498934</v>
      </c>
      <c r="I7" s="18" t="s">
        <v>404</v>
      </c>
      <c r="J7" s="20" t="s">
        <v>404</v>
      </c>
      <c r="K7" s="18" t="s">
        <v>404</v>
      </c>
      <c r="L7" s="20" t="s">
        <v>404</v>
      </c>
      <c r="M7" s="18" t="s">
        <v>404</v>
      </c>
      <c r="N7" s="20" t="s">
        <v>404</v>
      </c>
      <c r="O7" s="18" t="s">
        <v>404</v>
      </c>
      <c r="P7" s="20" t="s">
        <v>404</v>
      </c>
      <c r="Q7" s="18" t="n">
        <v>499.85516147</v>
      </c>
      <c r="R7" s="20" t="n">
        <v>9.07110496</v>
      </c>
    </row>
    <row r="8" spans="1:18">
      <c r="A8" s="15" t="s">
        <v>405</v>
      </c>
      <c r="B8" s="17" t="n">
        <v>7007</v>
      </c>
      <c r="C8" s="18">
        <f>(0.0/B8*100)</f>
        <v/>
      </c>
      <c r="D8" s="19" t="n">
        <v>7007</v>
      </c>
      <c r="E8" s="18" t="n">
        <v>512.37593402</v>
      </c>
      <c r="F8" s="20" t="n">
        <v>5.54699493</v>
      </c>
      <c r="G8" s="18" t="n">
        <v>482.68094106</v>
      </c>
      <c r="H8" s="20" t="n">
        <v>5.35146537</v>
      </c>
      <c r="I8" s="18" t="s">
        <v>404</v>
      </c>
      <c r="J8" s="20" t="s">
        <v>404</v>
      </c>
      <c r="K8" s="18" t="s">
        <v>404</v>
      </c>
      <c r="L8" s="20" t="s">
        <v>404</v>
      </c>
      <c r="M8" s="18" t="s">
        <v>404</v>
      </c>
      <c r="N8" s="20" t="s">
        <v>404</v>
      </c>
      <c r="O8" s="18" t="s">
        <v>404</v>
      </c>
      <c r="P8" s="20" t="s">
        <v>404</v>
      </c>
      <c r="Q8" s="18" t="n">
        <v>446.37574644</v>
      </c>
      <c r="R8" s="20" t="n">
        <v>15.43495992</v>
      </c>
    </row>
    <row r="9" spans="1:18">
      <c r="A9" s="15" t="s">
        <v>406</v>
      </c>
      <c r="B9" s="17" t="n">
        <v>9651</v>
      </c>
      <c r="C9" s="18">
        <f>(200.0/B9*100)</f>
        <v/>
      </c>
      <c r="D9" s="19" t="n">
        <v>9451</v>
      </c>
      <c r="E9" s="18" t="n">
        <v>511.97831824</v>
      </c>
      <c r="F9" s="20" t="n">
        <v>3.53566625</v>
      </c>
      <c r="G9" s="18" t="n">
        <v>484.97828477</v>
      </c>
      <c r="H9" s="20" t="n">
        <v>7.79758918</v>
      </c>
      <c r="I9" s="18" t="s">
        <v>404</v>
      </c>
      <c r="J9" s="20" t="s">
        <v>404</v>
      </c>
      <c r="K9" s="18" t="s">
        <v>404</v>
      </c>
      <c r="L9" s="20" t="s">
        <v>404</v>
      </c>
      <c r="M9" s="18" t="s">
        <v>404</v>
      </c>
      <c r="N9" s="20" t="s">
        <v>404</v>
      </c>
      <c r="O9" s="18" t="s">
        <v>404</v>
      </c>
      <c r="P9" s="20" t="s">
        <v>404</v>
      </c>
      <c r="Q9" s="18" t="n">
        <v>453.79161215</v>
      </c>
      <c r="R9" s="20" t="n">
        <v>16.75846054</v>
      </c>
    </row>
    <row r="10" spans="1:18">
      <c r="A10" s="15" t="s">
        <v>407</v>
      </c>
      <c r="B10" s="17" t="n">
        <v>20058</v>
      </c>
      <c r="C10" s="18">
        <f>(2798.0/B10*100)</f>
        <v/>
      </c>
      <c r="D10" s="19" t="n">
        <v>17260</v>
      </c>
      <c r="E10" s="18" t="n">
        <v>528.7178419099999</v>
      </c>
      <c r="F10" s="20" t="n">
        <v>2.36540978</v>
      </c>
      <c r="G10" s="18" t="n">
        <v>530.8395043199999</v>
      </c>
      <c r="H10" s="20" t="n">
        <v>6.86870851</v>
      </c>
      <c r="I10" s="18" t="s">
        <v>404</v>
      </c>
      <c r="J10" s="20" t="s">
        <v>404</v>
      </c>
      <c r="K10" s="18" t="s">
        <v>404</v>
      </c>
      <c r="L10" s="20" t="s">
        <v>404</v>
      </c>
      <c r="M10" s="18" t="s">
        <v>404</v>
      </c>
      <c r="N10" s="20" t="s">
        <v>404</v>
      </c>
      <c r="O10" s="18" t="s">
        <v>404</v>
      </c>
      <c r="P10" s="20" t="s">
        <v>404</v>
      </c>
      <c r="Q10" s="18" t="n">
        <v>537.57336089</v>
      </c>
      <c r="R10" s="20" t="n">
        <v>12.05767669</v>
      </c>
    </row>
    <row r="11" spans="1:18">
      <c r="A11" s="15" t="s">
        <v>408</v>
      </c>
      <c r="B11" s="17" t="n">
        <v>7053</v>
      </c>
      <c r="C11" s="18">
        <f>(137.0/B11*100)</f>
        <v/>
      </c>
      <c r="D11" s="19" t="n">
        <v>6916</v>
      </c>
      <c r="E11" s="18" t="n">
        <v>460.0966737</v>
      </c>
      <c r="F11" s="20" t="n">
        <v>4.85667908</v>
      </c>
      <c r="G11" s="18" t="n">
        <v>435.86356206</v>
      </c>
      <c r="H11" s="20" t="n">
        <v>5.06395897</v>
      </c>
      <c r="I11" s="18" t="s">
        <v>404</v>
      </c>
      <c r="J11" s="20" t="s">
        <v>404</v>
      </c>
      <c r="K11" s="18" t="s">
        <v>404</v>
      </c>
      <c r="L11" s="20" t="s">
        <v>404</v>
      </c>
      <c r="M11" s="18" t="s">
        <v>404</v>
      </c>
      <c r="N11" s="20" t="s">
        <v>404</v>
      </c>
      <c r="O11" s="18" t="s">
        <v>404</v>
      </c>
      <c r="P11" s="20" t="s">
        <v>404</v>
      </c>
      <c r="Q11" s="18" t="n">
        <v>447.43360352</v>
      </c>
      <c r="R11" s="20" t="n">
        <v>20.67790225</v>
      </c>
    </row>
    <row r="12" spans="1:18">
      <c r="A12" s="15" t="s">
        <v>409</v>
      </c>
      <c r="B12" s="17" t="n">
        <v>6894</v>
      </c>
      <c r="C12" s="18">
        <f>(106.0/B12*100)</f>
        <v/>
      </c>
      <c r="D12" s="19" t="n">
        <v>6788</v>
      </c>
      <c r="E12" s="18" t="n">
        <v>513.64946142</v>
      </c>
      <c r="F12" s="20" t="n">
        <v>4.71193484</v>
      </c>
      <c r="G12" s="18" t="n">
        <v>475.25914637</v>
      </c>
      <c r="H12" s="20" t="n">
        <v>4.85458652</v>
      </c>
      <c r="I12" s="18" t="s">
        <v>404</v>
      </c>
      <c r="J12" s="20" t="s">
        <v>404</v>
      </c>
      <c r="K12" s="18" t="s">
        <v>404</v>
      </c>
      <c r="L12" s="20" t="s">
        <v>404</v>
      </c>
      <c r="M12" s="18" t="s">
        <v>404</v>
      </c>
      <c r="N12" s="20" t="s">
        <v>404</v>
      </c>
      <c r="O12" s="18" t="s">
        <v>404</v>
      </c>
      <c r="P12" s="20" t="s">
        <v>404</v>
      </c>
      <c r="Q12" s="18" t="n">
        <v>442.1904272</v>
      </c>
      <c r="R12" s="20" t="n">
        <v>24.63321238</v>
      </c>
    </row>
    <row r="13" spans="1:18">
      <c r="A13" s="15" t="s">
        <v>410</v>
      </c>
      <c r="B13" s="17" t="n">
        <v>7161</v>
      </c>
      <c r="C13" s="18">
        <f>(1175.0/B13*100)</f>
        <v/>
      </c>
      <c r="D13" s="19" t="n">
        <v>5986</v>
      </c>
      <c r="E13" s="18" t="n">
        <v>501.84002709</v>
      </c>
      <c r="F13" s="20" t="n">
        <v>2.88782247</v>
      </c>
      <c r="G13" s="18" t="n">
        <v>504.51199184</v>
      </c>
      <c r="H13" s="20" t="n">
        <v>6.82540608</v>
      </c>
      <c r="I13" s="18" t="s">
        <v>404</v>
      </c>
      <c r="J13" s="20" t="s">
        <v>404</v>
      </c>
      <c r="K13" s="18" t="s">
        <v>404</v>
      </c>
      <c r="L13" s="20" t="s">
        <v>404</v>
      </c>
      <c r="M13" s="18" t="s">
        <v>404</v>
      </c>
      <c r="N13" s="20" t="s">
        <v>404</v>
      </c>
      <c r="O13" s="18" t="s">
        <v>404</v>
      </c>
      <c r="P13" s="20" t="s">
        <v>404</v>
      </c>
      <c r="Q13" s="18" t="n">
        <v>495.36493504</v>
      </c>
      <c r="R13" s="20" t="n">
        <v>6.76529974</v>
      </c>
    </row>
    <row r="14" spans="1:18">
      <c r="A14" s="15" t="s">
        <v>411</v>
      </c>
      <c r="B14" s="17" t="n">
        <v>5587</v>
      </c>
      <c r="C14" s="18">
        <f>(0.0/B14*100)</f>
        <v/>
      </c>
      <c r="D14" s="19" t="n">
        <v>5587</v>
      </c>
      <c r="E14" s="18" t="n">
        <v>533.8829439</v>
      </c>
      <c r="F14" s="20" t="n">
        <v>3.74275048</v>
      </c>
      <c r="G14" s="18" t="n">
        <v>534.22269332</v>
      </c>
      <c r="H14" s="20" t="n">
        <v>2.88315044</v>
      </c>
      <c r="I14" s="18" t="s">
        <v>404</v>
      </c>
      <c r="J14" s="20" t="s">
        <v>404</v>
      </c>
      <c r="K14" s="18" t="s">
        <v>404</v>
      </c>
      <c r="L14" s="20" t="s">
        <v>404</v>
      </c>
      <c r="M14" s="18" t="s">
        <v>404</v>
      </c>
      <c r="N14" s="20" t="s">
        <v>404</v>
      </c>
      <c r="O14" s="18" t="s">
        <v>404</v>
      </c>
      <c r="P14" s="20" t="s">
        <v>404</v>
      </c>
      <c r="Q14" s="18" t="n">
        <v>537.37911783</v>
      </c>
      <c r="R14" s="20" t="n">
        <v>10.45446599</v>
      </c>
    </row>
    <row r="15" spans="1:18">
      <c r="A15" s="15" t="s">
        <v>412</v>
      </c>
      <c r="B15" s="17" t="n">
        <v>5882</v>
      </c>
      <c r="C15" s="18">
        <f>(0.0/B15*100)</f>
        <v/>
      </c>
      <c r="D15" s="19" t="n">
        <v>5882</v>
      </c>
      <c r="E15" s="18" t="n">
        <v>532.29948676</v>
      </c>
      <c r="F15" s="20" t="n">
        <v>2.91376872</v>
      </c>
      <c r="G15" s="18" t="n">
        <v>522.95102831</v>
      </c>
      <c r="H15" s="20" t="n">
        <v>4.50829282</v>
      </c>
      <c r="I15" s="18" t="s">
        <v>404</v>
      </c>
      <c r="J15" s="20" t="s">
        <v>404</v>
      </c>
      <c r="K15" s="18" t="s">
        <v>404</v>
      </c>
      <c r="L15" s="20" t="s">
        <v>404</v>
      </c>
      <c r="M15" s="18" t="s">
        <v>404</v>
      </c>
      <c r="N15" s="20" t="s">
        <v>404</v>
      </c>
      <c r="O15" s="18" t="s">
        <v>404</v>
      </c>
      <c r="P15" s="20" t="s">
        <v>404</v>
      </c>
      <c r="Q15" s="18" t="n">
        <v>565.28404711</v>
      </c>
      <c r="R15" s="20" t="n">
        <v>28.17296819</v>
      </c>
    </row>
    <row r="16" spans="1:18">
      <c r="A16" s="15" t="s">
        <v>413</v>
      </c>
      <c r="B16" s="17" t="n">
        <v>6108</v>
      </c>
      <c r="C16" s="18">
        <f>(339.0/B16*100)</f>
        <v/>
      </c>
      <c r="D16" s="19" t="n">
        <v>5769</v>
      </c>
      <c r="E16" s="18" t="n">
        <v>503.69399527</v>
      </c>
      <c r="F16" s="20" t="n">
        <v>3.62377664</v>
      </c>
      <c r="G16" s="18" t="n">
        <v>476.41906252</v>
      </c>
      <c r="H16" s="20" t="n">
        <v>8.90769985</v>
      </c>
      <c r="I16" s="18" t="s">
        <v>404</v>
      </c>
      <c r="J16" s="20" t="s">
        <v>404</v>
      </c>
      <c r="K16" s="18" t="s">
        <v>404</v>
      </c>
      <c r="L16" s="20" t="s">
        <v>404</v>
      </c>
      <c r="M16" s="18" t="s">
        <v>404</v>
      </c>
      <c r="N16" s="20" t="s">
        <v>404</v>
      </c>
      <c r="O16" s="18" t="s">
        <v>404</v>
      </c>
      <c r="P16" s="20" t="s">
        <v>404</v>
      </c>
      <c r="Q16" s="18" t="n">
        <v>460.74913655</v>
      </c>
      <c r="R16" s="20" t="n">
        <v>30.0014256</v>
      </c>
    </row>
    <row r="17" spans="1:18">
      <c r="A17" s="15" t="s">
        <v>414</v>
      </c>
      <c r="B17" s="17" t="n">
        <v>6504</v>
      </c>
      <c r="C17" s="18">
        <f>(1325.0/B17*100)</f>
        <v/>
      </c>
      <c r="D17" s="19" t="n">
        <v>5179</v>
      </c>
      <c r="E17" s="18" t="n">
        <v>516.6684145</v>
      </c>
      <c r="F17" s="20" t="n">
        <v>4.47934786</v>
      </c>
      <c r="G17" s="18" t="n">
        <v>482.64694102</v>
      </c>
      <c r="H17" s="20" t="n">
        <v>8.67238611</v>
      </c>
      <c r="I17" s="18" t="s">
        <v>404</v>
      </c>
      <c r="J17" s="20" t="s">
        <v>404</v>
      </c>
      <c r="K17" s="18" t="s">
        <v>404</v>
      </c>
      <c r="L17" s="20" t="s">
        <v>404</v>
      </c>
      <c r="M17" s="18" t="s">
        <v>404</v>
      </c>
      <c r="N17" s="20" t="s">
        <v>404</v>
      </c>
      <c r="O17" s="18" t="s">
        <v>404</v>
      </c>
      <c r="P17" s="20" t="s">
        <v>404</v>
      </c>
      <c r="Q17" s="18" t="n">
        <v>545.1904058</v>
      </c>
      <c r="R17" s="20" t="n">
        <v>17.09104639</v>
      </c>
    </row>
    <row r="18" spans="1:18">
      <c r="A18" s="15" t="s">
        <v>415</v>
      </c>
      <c r="B18" s="17" t="n">
        <v>5532</v>
      </c>
      <c r="C18" s="18">
        <f>(0.0/B18*100)</f>
        <v/>
      </c>
      <c r="D18" s="19" t="n">
        <v>5532</v>
      </c>
      <c r="E18" s="18" t="n">
        <v>461.43824972</v>
      </c>
      <c r="F18" s="20" t="n">
        <v>5.67867711</v>
      </c>
      <c r="G18" s="18" t="n">
        <v>447.33734661</v>
      </c>
      <c r="H18" s="20" t="n">
        <v>5.93006707</v>
      </c>
      <c r="I18" s="18" t="s">
        <v>404</v>
      </c>
      <c r="J18" s="20" t="s">
        <v>404</v>
      </c>
      <c r="K18" s="18" t="s">
        <v>404</v>
      </c>
      <c r="L18" s="20" t="s">
        <v>404</v>
      </c>
      <c r="M18" s="18" t="s">
        <v>404</v>
      </c>
      <c r="N18" s="20" t="s">
        <v>404</v>
      </c>
      <c r="O18" s="18" t="s">
        <v>404</v>
      </c>
      <c r="P18" s="20" t="s">
        <v>404</v>
      </c>
      <c r="Q18" s="18" t="n">
        <v>464.36903994</v>
      </c>
      <c r="R18" s="20" t="n">
        <v>15.84696923</v>
      </c>
    </row>
    <row r="19" spans="1:18">
      <c r="A19" s="15" t="s">
        <v>416</v>
      </c>
      <c r="B19" s="17" t="n">
        <v>5658</v>
      </c>
      <c r="C19" s="18">
        <f>(327.0/B19*100)</f>
        <v/>
      </c>
      <c r="D19" s="19" t="n">
        <v>5331</v>
      </c>
      <c r="E19" s="18" t="n">
        <v>514.3710900999999</v>
      </c>
      <c r="F19" s="20" t="n">
        <v>7.77140125</v>
      </c>
      <c r="G19" s="18" t="n">
        <v>465.87294199</v>
      </c>
      <c r="H19" s="20" t="n">
        <v>3.91594586</v>
      </c>
      <c r="I19" s="18" t="s">
        <v>404</v>
      </c>
      <c r="J19" s="20" t="s">
        <v>404</v>
      </c>
      <c r="K19" s="18" t="s">
        <v>404</v>
      </c>
      <c r="L19" s="20" t="s">
        <v>404</v>
      </c>
      <c r="M19" s="18" t="s">
        <v>404</v>
      </c>
      <c r="N19" s="20" t="s">
        <v>404</v>
      </c>
      <c r="O19" s="18" t="s">
        <v>404</v>
      </c>
      <c r="P19" s="20" t="s">
        <v>404</v>
      </c>
      <c r="Q19" s="18" t="n">
        <v>441.81164558</v>
      </c>
      <c r="R19" s="20" t="n">
        <v>38.86613042</v>
      </c>
    </row>
    <row r="20" spans="1:18">
      <c r="A20" s="15" t="s">
        <v>417</v>
      </c>
      <c r="B20" s="17" t="n">
        <v>3371</v>
      </c>
      <c r="C20" s="18">
        <f>(24.0/B20*100)</f>
        <v/>
      </c>
      <c r="D20" s="19" t="n">
        <v>3347</v>
      </c>
      <c r="E20" s="18" t="n">
        <v>476.99483933</v>
      </c>
      <c r="F20" s="20" t="n">
        <v>2.31590573</v>
      </c>
      <c r="G20" s="18" t="n">
        <v>467.1788743</v>
      </c>
      <c r="H20" s="20" t="n">
        <v>2.41560078</v>
      </c>
      <c r="I20" s="18" t="s">
        <v>404</v>
      </c>
      <c r="J20" s="20" t="s">
        <v>404</v>
      </c>
      <c r="K20" s="18" t="s">
        <v>404</v>
      </c>
      <c r="L20" s="20" t="s">
        <v>404</v>
      </c>
      <c r="M20" s="18" t="s">
        <v>404</v>
      </c>
      <c r="N20" s="20" t="s">
        <v>404</v>
      </c>
      <c r="O20" s="18" t="s">
        <v>404</v>
      </c>
      <c r="P20" s="20" t="s">
        <v>404</v>
      </c>
      <c r="Q20" s="18" t="n">
        <v>470.93694339</v>
      </c>
      <c r="R20" s="20" t="n">
        <v>9.47333113</v>
      </c>
    </row>
    <row r="21" spans="1:18">
      <c r="A21" s="15" t="s">
        <v>418</v>
      </c>
      <c r="B21" s="17" t="n">
        <v>5741</v>
      </c>
      <c r="C21" s="18">
        <f>(0.0/B21*100)</f>
        <v/>
      </c>
      <c r="D21" s="19" t="n">
        <v>5741</v>
      </c>
      <c r="E21" s="18" t="n">
        <v>504.05803305</v>
      </c>
      <c r="F21" s="20" t="n">
        <v>3.10790805</v>
      </c>
      <c r="G21" s="18" t="n">
        <v>503.06543491</v>
      </c>
      <c r="H21" s="20" t="n">
        <v>6.13492228</v>
      </c>
      <c r="I21" s="18" t="s">
        <v>404</v>
      </c>
      <c r="J21" s="20" t="s">
        <v>404</v>
      </c>
      <c r="K21" s="18" t="s">
        <v>404</v>
      </c>
      <c r="L21" s="20" t="s">
        <v>404</v>
      </c>
      <c r="M21" s="18" t="s">
        <v>404</v>
      </c>
      <c r="N21" s="20" t="s">
        <v>404</v>
      </c>
      <c r="O21" s="18" t="s">
        <v>404</v>
      </c>
      <c r="P21" s="20" t="s">
        <v>404</v>
      </c>
      <c r="Q21" s="18" t="n">
        <v>485.38056162</v>
      </c>
      <c r="R21" s="20" t="n">
        <v>8.41045609</v>
      </c>
    </row>
    <row r="22" spans="1:18">
      <c r="A22" s="15" t="s">
        <v>419</v>
      </c>
      <c r="B22" s="17" t="n">
        <v>6598</v>
      </c>
      <c r="C22" s="18">
        <f>(0.0/B22*100)</f>
        <v/>
      </c>
      <c r="D22" s="19" t="n">
        <v>6598</v>
      </c>
      <c r="E22" s="18" t="n">
        <v>486.86395685</v>
      </c>
      <c r="F22" s="20" t="n">
        <v>4.77487784</v>
      </c>
      <c r="G22" s="18" t="n">
        <v>438.09910527</v>
      </c>
      <c r="H22" s="20" t="n">
        <v>6.87621773</v>
      </c>
      <c r="I22" s="18" t="s">
        <v>404</v>
      </c>
      <c r="J22" s="20" t="s">
        <v>404</v>
      </c>
      <c r="K22" s="18" t="s">
        <v>404</v>
      </c>
      <c r="L22" s="20" t="s">
        <v>404</v>
      </c>
      <c r="M22" s="18" t="s">
        <v>404</v>
      </c>
      <c r="N22" s="20" t="s">
        <v>404</v>
      </c>
      <c r="O22" s="18" t="s">
        <v>404</v>
      </c>
      <c r="P22" s="20" t="s">
        <v>404</v>
      </c>
      <c r="Q22" s="18" t="n">
        <v>369.33505419</v>
      </c>
      <c r="R22" s="20" t="n">
        <v>31.52586941</v>
      </c>
    </row>
    <row r="23" spans="1:18">
      <c r="A23" s="15" t="s">
        <v>420</v>
      </c>
      <c r="B23" s="17" t="n">
        <v>11583</v>
      </c>
      <c r="C23" s="18">
        <f>(3123.0/B23*100)</f>
        <v/>
      </c>
      <c r="D23" s="19" t="n">
        <v>8460</v>
      </c>
      <c r="E23" s="18" t="n">
        <v>489.21454888</v>
      </c>
      <c r="F23" s="20" t="n">
        <v>4.48412773</v>
      </c>
      <c r="G23" s="18" t="n">
        <v>472.56821871</v>
      </c>
      <c r="H23" s="20" t="n">
        <v>5.77395857</v>
      </c>
      <c r="I23" s="18" t="s">
        <v>404</v>
      </c>
      <c r="J23" s="20" t="s">
        <v>404</v>
      </c>
      <c r="K23" s="18" t="s">
        <v>404</v>
      </c>
      <c r="L23" s="20" t="s">
        <v>404</v>
      </c>
      <c r="M23" s="18" t="s">
        <v>404</v>
      </c>
      <c r="N23" s="20" t="s">
        <v>404</v>
      </c>
      <c r="O23" s="18" t="s">
        <v>404</v>
      </c>
      <c r="P23" s="20" t="s">
        <v>404</v>
      </c>
      <c r="Q23" s="18" t="n">
        <v>504.9941752</v>
      </c>
      <c r="R23" s="20" t="n">
        <v>14.97185493</v>
      </c>
    </row>
    <row r="24" spans="1:18">
      <c r="A24" s="15" t="s">
        <v>421</v>
      </c>
      <c r="B24" s="17" t="n">
        <v>6647</v>
      </c>
      <c r="C24" s="18">
        <f>(0.0/B24*100)</f>
        <v/>
      </c>
      <c r="D24" s="19" t="n">
        <v>6647</v>
      </c>
      <c r="E24" s="18" t="n">
        <v>552.64143819</v>
      </c>
      <c r="F24" s="20" t="n">
        <v>8.87293234</v>
      </c>
      <c r="G24" s="18" t="n">
        <v>532.36481811</v>
      </c>
      <c r="H24" s="20" t="n">
        <v>3.85284016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519.64649851</v>
      </c>
      <c r="F25" s="20" t="n">
        <v>4.77329773</v>
      </c>
      <c r="G25" s="18" t="n">
        <v>509.65880693</v>
      </c>
      <c r="H25" s="20" t="n">
        <v>6.57079888</v>
      </c>
      <c r="I25" s="18" t="s">
        <v>404</v>
      </c>
      <c r="J25" s="20" t="s">
        <v>404</v>
      </c>
      <c r="K25" s="18" t="s">
        <v>404</v>
      </c>
      <c r="L25" s="20" t="s">
        <v>404</v>
      </c>
      <c r="M25" s="18" t="s">
        <v>404</v>
      </c>
      <c r="N25" s="20" t="s">
        <v>404</v>
      </c>
      <c r="O25" s="18" t="s">
        <v>404</v>
      </c>
      <c r="P25" s="20" t="s">
        <v>404</v>
      </c>
      <c r="Q25" s="18" t="n">
        <v>472.83396944</v>
      </c>
      <c r="R25" s="20" t="n">
        <v>6.53531597</v>
      </c>
    </row>
    <row r="26" spans="1:18">
      <c r="A26" s="15" t="s">
        <v>423</v>
      </c>
      <c r="B26" s="17" t="n">
        <v>4869</v>
      </c>
      <c r="C26" s="18">
        <f>(11.0/B26*100)</f>
        <v/>
      </c>
      <c r="D26" s="19" t="n">
        <v>4858</v>
      </c>
      <c r="E26" s="18" t="n">
        <v>490.02752537</v>
      </c>
      <c r="F26" s="20" t="n">
        <v>2.21325061</v>
      </c>
      <c r="G26" s="18" t="n">
        <v>492.69937521</v>
      </c>
      <c r="H26" s="20" t="n">
        <v>3.92539571</v>
      </c>
      <c r="I26" s="18" t="s">
        <v>404</v>
      </c>
      <c r="J26" s="20" t="s">
        <v>404</v>
      </c>
      <c r="K26" s="18" t="s">
        <v>404</v>
      </c>
      <c r="L26" s="20" t="s">
        <v>404</v>
      </c>
      <c r="M26" s="18" t="s">
        <v>404</v>
      </c>
      <c r="N26" s="20" t="s">
        <v>404</v>
      </c>
      <c r="O26" s="18" t="s">
        <v>404</v>
      </c>
      <c r="P26" s="20" t="s">
        <v>404</v>
      </c>
      <c r="Q26" s="18" t="n">
        <v>469.54676422</v>
      </c>
      <c r="R26" s="20" t="n">
        <v>11.64132659</v>
      </c>
    </row>
    <row r="27" spans="1:18">
      <c r="A27" s="15" t="s">
        <v>424</v>
      </c>
      <c r="B27" s="17" t="n">
        <v>5299</v>
      </c>
      <c r="C27" s="18">
        <f>(0.0/B27*100)</f>
        <v/>
      </c>
      <c r="D27" s="19" t="n">
        <v>5299</v>
      </c>
      <c r="E27" s="18" t="n">
        <v>482.73970928</v>
      </c>
      <c r="F27" s="20" t="n">
        <v>1.14593004</v>
      </c>
      <c r="G27" s="18" t="n">
        <v>491.83026967</v>
      </c>
      <c r="H27" s="20" t="n">
        <v>4.02499719</v>
      </c>
      <c r="I27" s="18" t="s">
        <v>404</v>
      </c>
      <c r="J27" s="20" t="s">
        <v>404</v>
      </c>
      <c r="K27" s="18" t="s">
        <v>404</v>
      </c>
      <c r="L27" s="20" t="s">
        <v>404</v>
      </c>
      <c r="M27" s="18" t="s">
        <v>404</v>
      </c>
      <c r="N27" s="20" t="s">
        <v>404</v>
      </c>
      <c r="O27" s="18" t="s">
        <v>404</v>
      </c>
      <c r="P27" s="20" t="s">
        <v>404</v>
      </c>
      <c r="Q27" s="18" t="n">
        <v>457.95166187</v>
      </c>
      <c r="R27" s="20" t="n">
        <v>8.35852792</v>
      </c>
    </row>
    <row r="28" spans="1:18">
      <c r="A28" s="15" t="s">
        <v>425</v>
      </c>
      <c r="B28" s="17" t="n">
        <v>7568</v>
      </c>
      <c r="C28" s="18">
        <f>(0.0/B28*100)</f>
        <v/>
      </c>
      <c r="D28" s="19" t="n">
        <v>7568</v>
      </c>
      <c r="E28" s="18" t="n">
        <v>441.6696338</v>
      </c>
      <c r="F28" s="20" t="n">
        <v>3.75113613</v>
      </c>
      <c r="G28" s="18" t="n">
        <v>401.25490513</v>
      </c>
      <c r="H28" s="20" t="n">
        <v>2.5499082</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(1123.0/B29*100)</f>
        <v/>
      </c>
      <c r="D29" s="19" t="n">
        <v>4262</v>
      </c>
      <c r="E29" s="18" t="n">
        <v>524.70393394</v>
      </c>
      <c r="F29" s="20" t="n">
        <v>5.31488257</v>
      </c>
      <c r="G29" s="18" t="n">
        <v>457.2710301</v>
      </c>
      <c r="H29" s="20" t="n">
        <v>10.70157451</v>
      </c>
      <c r="I29" s="18" t="s">
        <v>404</v>
      </c>
      <c r="J29" s="20" t="s">
        <v>404</v>
      </c>
      <c r="K29" s="18" t="s">
        <v>404</v>
      </c>
      <c r="L29" s="20" t="s">
        <v>404</v>
      </c>
      <c r="M29" s="18" t="s">
        <v>404</v>
      </c>
      <c r="N29" s="20" t="s">
        <v>404</v>
      </c>
      <c r="O29" s="18" t="s">
        <v>404</v>
      </c>
      <c r="P29" s="20" t="s">
        <v>404</v>
      </c>
      <c r="Q29" s="18" t="n">
        <v>490.96530647</v>
      </c>
      <c r="R29" s="20" t="n">
        <v>15.590698</v>
      </c>
    </row>
    <row r="30" spans="1:18">
      <c r="A30" s="15" t="s">
        <v>427</v>
      </c>
      <c r="B30" s="17" t="n">
        <v>4520</v>
      </c>
      <c r="C30" s="18">
        <f>(929.0/B30*100)</f>
        <v/>
      </c>
      <c r="D30" s="19" t="n">
        <v>3591</v>
      </c>
      <c r="E30" s="18" t="n">
        <v>512.78375054</v>
      </c>
      <c r="F30" s="20" t="n">
        <v>3.27697491</v>
      </c>
      <c r="G30" s="18" t="n">
        <v>538.09149442</v>
      </c>
      <c r="H30" s="20" t="n">
        <v>8.87077178</v>
      </c>
      <c r="I30" s="18" t="s">
        <v>404</v>
      </c>
      <c r="J30" s="20" t="s">
        <v>404</v>
      </c>
      <c r="K30" s="18" t="s">
        <v>404</v>
      </c>
      <c r="L30" s="20" t="s">
        <v>404</v>
      </c>
      <c r="M30" s="18" t="s">
        <v>404</v>
      </c>
      <c r="N30" s="20" t="s">
        <v>404</v>
      </c>
      <c r="O30" s="18" t="s">
        <v>404</v>
      </c>
      <c r="P30" s="20" t="s">
        <v>404</v>
      </c>
      <c r="Q30" s="18" t="n">
        <v>498.25498898</v>
      </c>
      <c r="R30" s="20" t="n">
        <v>9.72475084</v>
      </c>
    </row>
    <row r="31" spans="1:18">
      <c r="A31" s="15" t="s">
        <v>428</v>
      </c>
      <c r="B31" s="17" t="n">
        <v>5456</v>
      </c>
      <c r="C31" s="18">
        <f>(502.0/B31*100)</f>
        <v/>
      </c>
      <c r="D31" s="19" t="n">
        <v>4954</v>
      </c>
      <c r="E31" s="18" t="n">
        <v>499.06680673</v>
      </c>
      <c r="F31" s="20" t="n">
        <v>2.68712727</v>
      </c>
      <c r="G31" s="18" t="n">
        <v>497.80072767</v>
      </c>
      <c r="H31" s="20" t="n">
        <v>3.97292751</v>
      </c>
      <c r="I31" s="18" t="s">
        <v>404</v>
      </c>
      <c r="J31" s="20" t="s">
        <v>404</v>
      </c>
      <c r="K31" s="18" t="s">
        <v>404</v>
      </c>
      <c r="L31" s="20" t="s">
        <v>404</v>
      </c>
      <c r="M31" s="18" t="s">
        <v>404</v>
      </c>
      <c r="N31" s="20" t="s">
        <v>404</v>
      </c>
      <c r="O31" s="18" t="s">
        <v>404</v>
      </c>
      <c r="P31" s="20" t="s">
        <v>404</v>
      </c>
      <c r="Q31" s="18" t="n">
        <v>496.29489899</v>
      </c>
      <c r="R31" s="20" t="n">
        <v>14.33583162</v>
      </c>
    </row>
    <row r="32" spans="1:18">
      <c r="A32" s="15" t="s">
        <v>429</v>
      </c>
      <c r="B32" s="17" t="n">
        <v>4478</v>
      </c>
      <c r="C32" s="18">
        <f>(0.0/B32*100)</f>
        <v/>
      </c>
      <c r="D32" s="19" t="n">
        <v>4478</v>
      </c>
      <c r="E32" s="18" t="n">
        <v>500.11535128</v>
      </c>
      <c r="F32" s="20" t="n">
        <v>4.21819049</v>
      </c>
      <c r="G32" s="18" t="n">
        <v>501.67893833</v>
      </c>
      <c r="H32" s="20" t="n">
        <v>3.77820288</v>
      </c>
      <c r="I32" s="18" t="s">
        <v>404</v>
      </c>
      <c r="J32" s="20" t="s">
        <v>404</v>
      </c>
      <c r="K32" s="18" t="s">
        <v>404</v>
      </c>
      <c r="L32" s="20" t="s">
        <v>404</v>
      </c>
      <c r="M32" s="18" t="s">
        <v>404</v>
      </c>
      <c r="N32" s="20" t="s">
        <v>404</v>
      </c>
      <c r="O32" s="18" t="s">
        <v>404</v>
      </c>
      <c r="P32" s="20" t="s">
        <v>404</v>
      </c>
      <c r="Q32" s="18" t="n">
        <v>534.95484899</v>
      </c>
      <c r="R32" s="20" t="n">
        <v>19.31529372</v>
      </c>
    </row>
    <row r="33" spans="1:18">
      <c r="A33" s="15" t="s">
        <v>430</v>
      </c>
      <c r="B33" s="17" t="n">
        <v>7325</v>
      </c>
      <c r="C33" s="18">
        <f>(29.0/B33*100)</f>
        <v/>
      </c>
      <c r="D33" s="19" t="n">
        <v>7296</v>
      </c>
      <c r="E33" s="18" t="n">
        <v>503.08892113</v>
      </c>
      <c r="F33" s="20" t="n">
        <v>2.62486261</v>
      </c>
      <c r="G33" s="18" t="n">
        <v>490.08296303</v>
      </c>
      <c r="H33" s="20" t="n">
        <v>7.81075876</v>
      </c>
      <c r="I33" s="18" t="s">
        <v>404</v>
      </c>
      <c r="J33" s="20" t="s">
        <v>404</v>
      </c>
      <c r="K33" s="18" t="s">
        <v>404</v>
      </c>
      <c r="L33" s="20" t="s">
        <v>404</v>
      </c>
      <c r="M33" s="18" t="s">
        <v>404</v>
      </c>
      <c r="N33" s="20" t="s">
        <v>404</v>
      </c>
      <c r="O33" s="18" t="s">
        <v>404</v>
      </c>
      <c r="P33" s="20" t="s">
        <v>404</v>
      </c>
      <c r="Q33" s="18" t="n">
        <v>548.13223272</v>
      </c>
      <c r="R33" s="20" t="n">
        <v>16.50450321</v>
      </c>
    </row>
    <row r="34" spans="1:18">
      <c r="A34" s="15" t="s">
        <v>431</v>
      </c>
      <c r="B34" s="17" t="n">
        <v>6350</v>
      </c>
      <c r="C34" s="18">
        <f>(0.0/B34*100)</f>
        <v/>
      </c>
      <c r="D34" s="19" t="n">
        <v>6350</v>
      </c>
      <c r="E34" s="18" t="n">
        <v>478.26487011</v>
      </c>
      <c r="F34" s="20" t="n">
        <v>6.54728935</v>
      </c>
      <c r="G34" s="18" t="n">
        <v>452.56050493</v>
      </c>
      <c r="H34" s="20" t="n">
        <v>4.35284812</v>
      </c>
      <c r="I34" s="18" t="s">
        <v>404</v>
      </c>
      <c r="J34" s="20" t="s">
        <v>404</v>
      </c>
      <c r="K34" s="18" t="s">
        <v>404</v>
      </c>
      <c r="L34" s="20" t="s">
        <v>404</v>
      </c>
      <c r="M34" s="18" t="s">
        <v>404</v>
      </c>
      <c r="N34" s="20" t="s">
        <v>404</v>
      </c>
      <c r="O34" s="18" t="s">
        <v>404</v>
      </c>
      <c r="P34" s="20" t="s">
        <v>404</v>
      </c>
      <c r="Q34" s="18" t="n">
        <v>397.57581043</v>
      </c>
      <c r="R34" s="20" t="n">
        <v>24.28370828</v>
      </c>
    </row>
    <row r="35" spans="1:18">
      <c r="A35" s="15" t="s">
        <v>432</v>
      </c>
      <c r="B35" s="17" t="n">
        <v>6406</v>
      </c>
      <c r="C35" s="18">
        <f>(443.0/B35*100)</f>
        <v/>
      </c>
      <c r="D35" s="19" t="n">
        <v>5963</v>
      </c>
      <c r="E35" s="18" t="n">
        <v>521.6725618200001</v>
      </c>
      <c r="F35" s="20" t="n">
        <v>1.54727468</v>
      </c>
      <c r="G35" s="18" t="n">
        <v>477.19231145</v>
      </c>
      <c r="H35" s="20" t="n">
        <v>3.24578627</v>
      </c>
      <c r="I35" s="18" t="s">
        <v>404</v>
      </c>
      <c r="J35" s="20" t="s">
        <v>404</v>
      </c>
      <c r="K35" s="18" t="s">
        <v>404</v>
      </c>
      <c r="L35" s="20" t="s">
        <v>404</v>
      </c>
      <c r="M35" s="18" t="s">
        <v>404</v>
      </c>
      <c r="N35" s="20" t="s">
        <v>404</v>
      </c>
      <c r="O35" s="18" t="s">
        <v>404</v>
      </c>
      <c r="P35" s="20" t="s">
        <v>404</v>
      </c>
      <c r="Q35" s="18" t="n">
        <v>505.89256735</v>
      </c>
      <c r="R35" s="20" t="n">
        <v>14.29497778</v>
      </c>
    </row>
    <row r="36" spans="1:18">
      <c r="A36" s="15" t="s">
        <v>433</v>
      </c>
      <c r="B36" s="17" t="n">
        <v>6736</v>
      </c>
      <c r="C36" s="18">
        <f>(10.0/B36*100)</f>
        <v/>
      </c>
      <c r="D36" s="19" t="n">
        <v>6726</v>
      </c>
      <c r="E36" s="18" t="n">
        <v>497.33555346</v>
      </c>
      <c r="F36" s="20" t="n">
        <v>2.99537407</v>
      </c>
      <c r="G36" s="18" t="n">
        <v>488.276002</v>
      </c>
      <c r="H36" s="20" t="n">
        <v>3.37713147</v>
      </c>
      <c r="I36" s="18" t="s">
        <v>404</v>
      </c>
      <c r="J36" s="20" t="s">
        <v>404</v>
      </c>
      <c r="K36" s="18" t="s">
        <v>404</v>
      </c>
      <c r="L36" s="20" t="s">
        <v>404</v>
      </c>
      <c r="M36" s="18" t="s">
        <v>404</v>
      </c>
      <c r="N36" s="20" t="s">
        <v>404</v>
      </c>
      <c r="O36" s="18" t="s">
        <v>404</v>
      </c>
      <c r="P36" s="20" t="s">
        <v>404</v>
      </c>
      <c r="Q36" s="18" t="n">
        <v>514.60541428</v>
      </c>
      <c r="R36" s="20" t="n">
        <v>7.02657608</v>
      </c>
    </row>
    <row r="37" spans="1:18">
      <c r="A37" s="15" t="s">
        <v>434</v>
      </c>
      <c r="B37" s="17" t="n">
        <v>5458</v>
      </c>
      <c r="C37" s="18">
        <f>(0.0/B37*100)</f>
        <v/>
      </c>
      <c r="D37" s="19" t="n">
        <v>5458</v>
      </c>
      <c r="E37" s="18" t="n">
        <v>495.31833977</v>
      </c>
      <c r="F37" s="20" t="n">
        <v>4.05877299</v>
      </c>
      <c r="G37" s="18" t="n">
        <v>484.85400419</v>
      </c>
      <c r="H37" s="20" t="n">
        <v>6.90089815</v>
      </c>
      <c r="I37" s="18" t="s">
        <v>404</v>
      </c>
      <c r="J37" s="20" t="s">
        <v>404</v>
      </c>
      <c r="K37" s="18" t="s">
        <v>404</v>
      </c>
      <c r="L37" s="20" t="s">
        <v>404</v>
      </c>
      <c r="M37" s="18" t="s">
        <v>404</v>
      </c>
      <c r="N37" s="20" t="s">
        <v>404</v>
      </c>
      <c r="O37" s="18" t="s">
        <v>404</v>
      </c>
      <c r="P37" s="20" t="s">
        <v>404</v>
      </c>
      <c r="Q37" s="18" t="n">
        <v>467.3993147</v>
      </c>
      <c r="R37" s="20" t="n">
        <v>8.50614332</v>
      </c>
    </row>
    <row r="38" spans="1:18">
      <c r="A38" s="15" t="s">
        <v>435</v>
      </c>
      <c r="B38" s="17" t="n">
        <v>5860</v>
      </c>
      <c r="C38" s="18">
        <f>(268.0/B38*100)</f>
        <v/>
      </c>
      <c r="D38" s="19" t="n">
        <v>5592</v>
      </c>
      <c r="E38" s="18" t="n">
        <v>510.07694921</v>
      </c>
      <c r="F38" s="20" t="n">
        <v>4.16372373</v>
      </c>
      <c r="G38" s="18" t="n">
        <v>491.16164324</v>
      </c>
      <c r="H38" s="20" t="n">
        <v>8.47390759</v>
      </c>
      <c r="I38" s="18" t="s">
        <v>404</v>
      </c>
      <c r="J38" s="20" t="s">
        <v>404</v>
      </c>
      <c r="K38" s="18" t="s">
        <v>404</v>
      </c>
      <c r="L38" s="20" t="s">
        <v>404</v>
      </c>
      <c r="M38" s="18" t="s">
        <v>404</v>
      </c>
      <c r="N38" s="20" t="s">
        <v>404</v>
      </c>
      <c r="O38" s="18" t="s">
        <v>404</v>
      </c>
      <c r="P38" s="20" t="s">
        <v>404</v>
      </c>
      <c r="Q38" s="18" t="n">
        <v>479.52990113</v>
      </c>
      <c r="R38" s="20" t="n">
        <v>27.47450587</v>
      </c>
    </row>
    <row r="39" spans="1:18">
      <c r="A39" s="15" t="s">
        <v>436</v>
      </c>
      <c r="B39" s="17" t="n">
        <v>5895</v>
      </c>
      <c r="C39" s="18">
        <f>(0.0/B39*100)</f>
        <v/>
      </c>
      <c r="D39" s="19" t="n">
        <v>5895</v>
      </c>
      <c r="E39" s="18" t="n">
        <v>461.80152928</v>
      </c>
      <c r="F39" s="20" t="n">
        <v>9.929620979999999</v>
      </c>
      <c r="G39" s="18" t="n">
        <v>410.35794853</v>
      </c>
      <c r="H39" s="20" t="n">
        <v>4.89290277</v>
      </c>
      <c r="I39" s="18" t="s">
        <v>404</v>
      </c>
      <c r="J39" s="20" t="s">
        <v>404</v>
      </c>
      <c r="K39" s="18" t="s">
        <v>404</v>
      </c>
      <c r="L39" s="20" t="s">
        <v>404</v>
      </c>
      <c r="M39" s="18" t="s">
        <v>404</v>
      </c>
      <c r="N39" s="20" t="s">
        <v>404</v>
      </c>
      <c r="O39" s="18" t="s">
        <v>404</v>
      </c>
      <c r="P39" s="20" t="s">
        <v>404</v>
      </c>
      <c r="Q39" s="18" t="n">
        <v>420.30216045</v>
      </c>
      <c r="R39" s="20" t="n">
        <v>26.09847306</v>
      </c>
    </row>
    <row r="40" spans="1:18">
      <c r="A40" s="15" t="s">
        <v>437</v>
      </c>
      <c r="B40" s="17" t="n">
        <v>14157</v>
      </c>
      <c r="C40" s="18">
        <f>(2628.0/B40*100)</f>
        <v/>
      </c>
      <c r="D40" s="19" t="n">
        <v>11529</v>
      </c>
      <c r="E40" s="18" t="n">
        <v>511.59538646</v>
      </c>
      <c r="F40" s="20" t="n">
        <v>3.63752666</v>
      </c>
      <c r="G40" s="18" t="n">
        <v>499.26205283</v>
      </c>
      <c r="H40" s="20" t="n">
        <v>11.06257689</v>
      </c>
      <c r="I40" s="18" t="s">
        <v>404</v>
      </c>
      <c r="J40" s="20" t="s">
        <v>404</v>
      </c>
      <c r="K40" s="18" t="s">
        <v>404</v>
      </c>
      <c r="L40" s="20" t="s">
        <v>404</v>
      </c>
      <c r="M40" s="18" t="s">
        <v>404</v>
      </c>
      <c r="N40" s="20" t="s">
        <v>404</v>
      </c>
      <c r="O40" s="18" t="s">
        <v>404</v>
      </c>
      <c r="P40" s="20" t="s">
        <v>404</v>
      </c>
      <c r="Q40" s="18" t="n">
        <v>515.04403915</v>
      </c>
      <c r="R40" s="20" t="n">
        <v>11.22239908</v>
      </c>
    </row>
    <row r="41" spans="1:18">
      <c r="A41" s="15" t="s">
        <v>438</v>
      </c>
      <c r="B41" s="17" t="n">
        <v>5712</v>
      </c>
      <c r="C41" s="18">
        <f>(70.0/B41*100)</f>
        <v/>
      </c>
      <c r="D41" s="19" t="n">
        <v>5642</v>
      </c>
      <c r="E41" s="18" t="n">
        <v>499.27808387</v>
      </c>
      <c r="F41" s="20" t="n">
        <v>3.41612665</v>
      </c>
      <c r="G41" s="18" t="n">
        <v>485.60359271</v>
      </c>
      <c r="H41" s="20" t="n">
        <v>7.26568024</v>
      </c>
      <c r="I41" s="18" t="s">
        <v>404</v>
      </c>
      <c r="J41" s="20" t="s">
        <v>404</v>
      </c>
      <c r="K41" s="18" t="s">
        <v>404</v>
      </c>
      <c r="L41" s="20" t="s">
        <v>404</v>
      </c>
      <c r="M41" s="18" t="s">
        <v>404</v>
      </c>
      <c r="N41" s="20" t="s">
        <v>404</v>
      </c>
      <c r="O41" s="18" t="s">
        <v>404</v>
      </c>
      <c r="P41" s="20" t="s">
        <v>404</v>
      </c>
      <c r="Q41" s="18" t="n">
        <v>509.66573706</v>
      </c>
      <c r="R41" s="20" t="n">
        <v>18.7812773</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451.98603084</v>
      </c>
      <c r="F44" s="20" t="n">
        <v>9.62909642</v>
      </c>
      <c r="G44" s="18" t="n">
        <v>422.51023849</v>
      </c>
      <c r="H44" s="20" t="n">
        <v>2.92771476</v>
      </c>
      <c r="I44" s="18" t="s">
        <v>404</v>
      </c>
      <c r="J44" s="20" t="s">
        <v>404</v>
      </c>
      <c r="K44" s="18" t="s">
        <v>404</v>
      </c>
      <c r="L44" s="20" t="s">
        <v>404</v>
      </c>
      <c r="M44" s="18" t="s">
        <v>404</v>
      </c>
      <c r="N44" s="20" t="s">
        <v>404</v>
      </c>
      <c r="O44" s="18" t="s">
        <v>404</v>
      </c>
      <c r="P44" s="20" t="s">
        <v>404</v>
      </c>
      <c r="Q44" s="18" t="n">
        <v>406.18671415</v>
      </c>
      <c r="R44" s="20" t="n">
        <v>18.94907441</v>
      </c>
    </row>
    <row r="45" spans="1:18">
      <c r="A45" s="15" t="s">
        <v>442</v>
      </c>
      <c r="B45" s="17" t="n">
        <v>5519</v>
      </c>
      <c r="C45" s="18">
        <f>(0.0/B45*100)</f>
        <v/>
      </c>
      <c r="D45" s="19" t="n">
        <v>5519</v>
      </c>
      <c r="E45" s="18" t="n">
        <v>375.82373111</v>
      </c>
      <c r="F45" s="20" t="n">
        <v>3.03737838</v>
      </c>
      <c r="G45" s="18" t="n">
        <v>389.64238609</v>
      </c>
      <c r="H45" s="20" t="n">
        <v>8.49834283</v>
      </c>
      <c r="I45" s="18" t="s">
        <v>404</v>
      </c>
      <c r="J45" s="20" t="s">
        <v>404</v>
      </c>
      <c r="K45" s="18" t="s">
        <v>404</v>
      </c>
      <c r="L45" s="20" t="s">
        <v>404</v>
      </c>
      <c r="M45" s="18" t="s">
        <v>404</v>
      </c>
      <c r="N45" s="20" t="s">
        <v>404</v>
      </c>
      <c r="O45" s="18" t="s">
        <v>404</v>
      </c>
      <c r="P45" s="20" t="s">
        <v>404</v>
      </c>
      <c r="Q45" s="18" t="n">
        <v>353.49291604</v>
      </c>
      <c r="R45" s="20" t="n">
        <v>7.38947617</v>
      </c>
    </row>
    <row r="46" spans="1:18">
      <c r="A46" s="15" t="s">
        <v>443</v>
      </c>
      <c r="B46" s="17" t="n">
        <v>23141</v>
      </c>
      <c r="C46" s="18">
        <f>(4196.0/B46*100)</f>
        <v/>
      </c>
      <c r="D46" s="19" t="n">
        <v>18945</v>
      </c>
      <c r="E46" s="18" t="n">
        <v>445.9138589</v>
      </c>
      <c r="F46" s="20" t="n">
        <v>6.62977449</v>
      </c>
      <c r="G46" s="18" t="n">
        <v>391.28216255</v>
      </c>
      <c r="H46" s="20" t="n">
        <v>2.66652762</v>
      </c>
      <c r="I46" s="18" t="s">
        <v>404</v>
      </c>
      <c r="J46" s="20" t="s">
        <v>404</v>
      </c>
      <c r="K46" s="18" t="s">
        <v>404</v>
      </c>
      <c r="L46" s="20" t="s">
        <v>404</v>
      </c>
      <c r="M46" s="18" t="s">
        <v>404</v>
      </c>
      <c r="N46" s="20" t="s">
        <v>404</v>
      </c>
      <c r="O46" s="18" t="s">
        <v>404</v>
      </c>
      <c r="P46" s="20" t="s">
        <v>404</v>
      </c>
      <c r="Q46" s="18" t="n">
        <v>386.15315577</v>
      </c>
      <c r="R46" s="20" t="n">
        <v>13.74883127</v>
      </c>
    </row>
    <row r="47" spans="1:18">
      <c r="A47" s="15" t="s">
        <v>444</v>
      </c>
      <c r="B47" s="17" t="n">
        <v>5928</v>
      </c>
      <c r="C47" s="18">
        <f>(0.0/B47*100)</f>
        <v/>
      </c>
      <c r="D47" s="19" t="n">
        <v>5928</v>
      </c>
      <c r="E47" s="18" t="n">
        <v>467.2293019</v>
      </c>
      <c r="F47" s="20" t="n">
        <v>7.91582733</v>
      </c>
      <c r="G47" s="18" t="n">
        <v>433.29503179</v>
      </c>
      <c r="H47" s="20" t="n">
        <v>6.55626524</v>
      </c>
      <c r="I47" s="18" t="s">
        <v>404</v>
      </c>
      <c r="J47" s="20" t="s">
        <v>404</v>
      </c>
      <c r="K47" s="18" t="s">
        <v>404</v>
      </c>
      <c r="L47" s="20" t="s">
        <v>404</v>
      </c>
      <c r="M47" s="18" t="s">
        <v>404</v>
      </c>
      <c r="N47" s="20" t="s">
        <v>404</v>
      </c>
      <c r="O47" s="18" t="s">
        <v>404</v>
      </c>
      <c r="P47" s="20" t="s">
        <v>404</v>
      </c>
      <c r="Q47" s="18" t="n">
        <v>451.4799448</v>
      </c>
      <c r="R47" s="20" t="n">
        <v>33.01120266</v>
      </c>
    </row>
    <row r="48" spans="1:18">
      <c r="A48" s="15" t="s">
        <v>445</v>
      </c>
      <c r="B48" s="17" t="n">
        <v>9841</v>
      </c>
      <c r="C48" s="18">
        <f>(0.0/B48*100)</f>
        <v/>
      </c>
      <c r="D48" s="19" t="n">
        <v>9841</v>
      </c>
      <c r="E48" s="18" t="n">
        <v>528.73148627</v>
      </c>
      <c r="F48" s="20" t="n">
        <v>6.95937119</v>
      </c>
      <c r="G48" s="18" t="n">
        <v>492.16843158</v>
      </c>
      <c r="H48" s="20" t="n">
        <v>10.2983959</v>
      </c>
      <c r="I48" s="18" t="s">
        <v>404</v>
      </c>
      <c r="J48" s="20" t="s">
        <v>404</v>
      </c>
      <c r="K48" s="18" t="s">
        <v>404</v>
      </c>
      <c r="L48" s="20" t="s">
        <v>404</v>
      </c>
      <c r="M48" s="18" t="s">
        <v>404</v>
      </c>
      <c r="N48" s="20" t="s">
        <v>404</v>
      </c>
      <c r="O48" s="18" t="s">
        <v>404</v>
      </c>
      <c r="P48" s="20" t="s">
        <v>404</v>
      </c>
      <c r="Q48" s="18" t="n">
        <v>486.402489</v>
      </c>
      <c r="R48" s="20" t="n">
        <v>30.93506693</v>
      </c>
    </row>
    <row r="49" spans="1:18">
      <c r="A49" s="15" t="s">
        <v>446</v>
      </c>
      <c r="B49" s="17" t="n">
        <v>6349</v>
      </c>
      <c r="C49" s="18">
        <f>(52.0/B49*100)</f>
        <v/>
      </c>
      <c r="D49" s="19" t="n">
        <v>6297</v>
      </c>
      <c r="E49" s="18" t="n">
        <v>450.36230836</v>
      </c>
      <c r="F49" s="20" t="n">
        <v>4.85158307</v>
      </c>
      <c r="G49" s="18" t="n">
        <v>420.26745316</v>
      </c>
      <c r="H49" s="20" t="n">
        <v>3.74127918</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(1031.0/B50*100)</f>
        <v/>
      </c>
      <c r="D50" s="19" t="n">
        <v>10764</v>
      </c>
      <c r="E50" s="18" t="n">
        <v>438.63146414</v>
      </c>
      <c r="F50" s="20" t="n">
        <v>7.46353169</v>
      </c>
      <c r="G50" s="18" t="n">
        <v>409.97457965</v>
      </c>
      <c r="H50" s="20" t="n">
        <v>3.79908574</v>
      </c>
      <c r="I50" s="18" t="s">
        <v>404</v>
      </c>
      <c r="J50" s="20" t="s">
        <v>404</v>
      </c>
      <c r="K50" s="18" t="s">
        <v>404</v>
      </c>
      <c r="L50" s="20" t="s">
        <v>404</v>
      </c>
      <c r="M50" s="18" t="s">
        <v>404</v>
      </c>
      <c r="N50" s="20" t="s">
        <v>404</v>
      </c>
      <c r="O50" s="18" t="s">
        <v>404</v>
      </c>
      <c r="P50" s="20" t="s">
        <v>404</v>
      </c>
      <c r="Q50" s="18" t="n">
        <v>418.0564226</v>
      </c>
      <c r="R50" s="20" t="n">
        <v>14.0580659</v>
      </c>
    </row>
    <row r="51" spans="1:18">
      <c r="A51" s="15" t="s">
        <v>448</v>
      </c>
      <c r="B51" s="17" t="n">
        <v>6866</v>
      </c>
      <c r="C51" s="18">
        <f>(0.0/B51*100)</f>
        <v/>
      </c>
      <c r="D51" s="19" t="n">
        <v>6866</v>
      </c>
      <c r="E51" s="18" t="n">
        <v>420.20986125</v>
      </c>
      <c r="F51" s="20" t="n">
        <v>8.28595082</v>
      </c>
      <c r="G51" s="18" t="n">
        <v>419.44447302</v>
      </c>
      <c r="H51" s="20" t="n">
        <v>2.2861338</v>
      </c>
      <c r="I51" s="18" t="s">
        <v>404</v>
      </c>
      <c r="J51" s="20" t="s">
        <v>404</v>
      </c>
      <c r="K51" s="18" t="s">
        <v>404</v>
      </c>
      <c r="L51" s="20" t="s">
        <v>404</v>
      </c>
      <c r="M51" s="18" t="s">
        <v>404</v>
      </c>
      <c r="N51" s="20" t="s">
        <v>404</v>
      </c>
      <c r="O51" s="18" t="s">
        <v>404</v>
      </c>
      <c r="P51" s="20" t="s">
        <v>404</v>
      </c>
      <c r="Q51" s="18" t="n">
        <v>422.27349853</v>
      </c>
      <c r="R51" s="20" t="n">
        <v>7.97514757</v>
      </c>
    </row>
    <row r="52" spans="1:18">
      <c r="A52" s="15" t="s">
        <v>449</v>
      </c>
      <c r="B52" s="17" t="n">
        <v>5809</v>
      </c>
      <c r="C52" s="18">
        <f>(0.0/B52*100)</f>
        <v/>
      </c>
      <c r="D52" s="19" t="n">
        <v>5809</v>
      </c>
      <c r="E52" s="18" t="n">
        <v>486.59745149</v>
      </c>
      <c r="F52" s="20" t="n">
        <v>6.61047588</v>
      </c>
      <c r="G52" s="18" t="n">
        <v>470.12609162</v>
      </c>
      <c r="H52" s="20" t="n">
        <v>4.53884367</v>
      </c>
      <c r="I52" s="18" t="s">
        <v>404</v>
      </c>
      <c r="J52" s="20" t="s">
        <v>404</v>
      </c>
      <c r="K52" s="18" t="s">
        <v>404</v>
      </c>
      <c r="L52" s="20" t="s">
        <v>404</v>
      </c>
      <c r="M52" s="18" t="s">
        <v>404</v>
      </c>
      <c r="N52" s="20" t="s">
        <v>404</v>
      </c>
      <c r="O52" s="18" t="s">
        <v>404</v>
      </c>
      <c r="P52" s="20" t="s">
        <v>404</v>
      </c>
      <c r="Q52" s="18" t="n">
        <v>446.64900549</v>
      </c>
      <c r="R52" s="20" t="n">
        <v>21.51862664</v>
      </c>
    </row>
    <row r="53" spans="1:18">
      <c r="A53" s="15" t="s">
        <v>450</v>
      </c>
      <c r="B53" s="17" t="n">
        <v>5571</v>
      </c>
      <c r="C53" s="18">
        <f>(0.0/B53*100)</f>
        <v/>
      </c>
      <c r="D53" s="19" t="n">
        <v>5571</v>
      </c>
      <c r="E53" s="18" t="n">
        <v>434.83780059</v>
      </c>
      <c r="F53" s="20" t="n">
        <v>1.46641225</v>
      </c>
      <c r="G53" s="18" t="n">
        <v>421.15629942</v>
      </c>
      <c r="H53" s="20" t="n">
        <v>3.26092668</v>
      </c>
      <c r="I53" s="18" t="s">
        <v>404</v>
      </c>
      <c r="J53" s="20" t="s">
        <v>404</v>
      </c>
      <c r="K53" s="18" t="s">
        <v>404</v>
      </c>
      <c r="L53" s="20" t="s">
        <v>404</v>
      </c>
      <c r="M53" s="18" t="s">
        <v>404</v>
      </c>
      <c r="N53" s="20" t="s">
        <v>404</v>
      </c>
      <c r="O53" s="18" t="s">
        <v>404</v>
      </c>
      <c r="P53" s="20" t="s">
        <v>404</v>
      </c>
      <c r="Q53" s="18" t="n">
        <v>423.94271038</v>
      </c>
      <c r="R53" s="20" t="n">
        <v>8.52608637</v>
      </c>
    </row>
    <row r="54" spans="1:18">
      <c r="A54" s="15" t="s">
        <v>451</v>
      </c>
      <c r="B54" s="17" t="n">
        <v>4740</v>
      </c>
      <c r="C54" s="18">
        <f>(199.0/B54*100)</f>
        <v/>
      </c>
      <c r="D54" s="19" t="n">
        <v>4541</v>
      </c>
      <c r="E54" s="18" t="n">
        <v>359.66526662</v>
      </c>
      <c r="F54" s="20" t="n">
        <v>6.43266503</v>
      </c>
      <c r="G54" s="18" t="n">
        <v>321.023016</v>
      </c>
      <c r="H54" s="20" t="n">
        <v>3.5224694</v>
      </c>
      <c r="I54" s="18" t="s">
        <v>404</v>
      </c>
      <c r="J54" s="20" t="s">
        <v>404</v>
      </c>
      <c r="K54" s="18" t="s">
        <v>404</v>
      </c>
      <c r="L54" s="20" t="s">
        <v>404</v>
      </c>
      <c r="M54" s="18" t="s">
        <v>404</v>
      </c>
      <c r="N54" s="20" t="s">
        <v>404</v>
      </c>
      <c r="O54" s="18" t="s">
        <v>404</v>
      </c>
      <c r="P54" s="20" t="s">
        <v>404</v>
      </c>
      <c r="Q54" s="18" t="n">
        <v>297.85991316</v>
      </c>
      <c r="R54" s="20" t="n">
        <v>7.50978864</v>
      </c>
    </row>
    <row r="55" spans="1:18">
      <c r="A55" s="15" t="s">
        <v>452</v>
      </c>
      <c r="B55" s="17" t="n">
        <v>5316</v>
      </c>
      <c r="C55" s="18">
        <f>(43.0/B55*100)</f>
        <v/>
      </c>
      <c r="D55" s="19" t="n">
        <v>5273</v>
      </c>
      <c r="E55" s="18" t="n">
        <v>409.76233618</v>
      </c>
      <c r="F55" s="20" t="n">
        <v>4.96222765</v>
      </c>
      <c r="G55" s="18" t="n">
        <v>413.72493343</v>
      </c>
      <c r="H55" s="20" t="n">
        <v>3.36677135</v>
      </c>
      <c r="I55" s="18" t="s">
        <v>404</v>
      </c>
      <c r="J55" s="20" t="s">
        <v>404</v>
      </c>
      <c r="K55" s="18" t="s">
        <v>404</v>
      </c>
      <c r="L55" s="20" t="s">
        <v>404</v>
      </c>
      <c r="M55" s="18" t="s">
        <v>404</v>
      </c>
      <c r="N55" s="20" t="s">
        <v>404</v>
      </c>
      <c r="O55" s="18" t="n">
        <v>428.27041964</v>
      </c>
      <c r="P55" s="20" t="n">
        <v>10.73423101</v>
      </c>
      <c r="Q55" s="18" t="n">
        <v>324.87466949</v>
      </c>
      <c r="R55" s="20" t="n">
        <v>12.35759645</v>
      </c>
    </row>
    <row r="56" spans="1:18">
      <c r="A56" s="15" t="s">
        <v>453</v>
      </c>
      <c r="B56" s="17" t="n">
        <v>5359</v>
      </c>
      <c r="C56" s="18">
        <f>(0.0/B56*100)</f>
        <v/>
      </c>
      <c r="D56" s="19" t="n">
        <v>5359</v>
      </c>
      <c r="E56" s="18" t="n">
        <v>524.81478252</v>
      </c>
      <c r="F56" s="20" t="n">
        <v>2.81331915</v>
      </c>
      <c r="G56" s="18" t="n">
        <v>472.89802268</v>
      </c>
      <c r="H56" s="20" t="n">
        <v>24.231259</v>
      </c>
      <c r="I56" s="18" t="s">
        <v>404</v>
      </c>
      <c r="J56" s="20" t="s">
        <v>404</v>
      </c>
      <c r="K56" s="18" t="s">
        <v>404</v>
      </c>
      <c r="L56" s="20" t="s">
        <v>404</v>
      </c>
      <c r="M56" s="18" t="s">
        <v>404</v>
      </c>
      <c r="N56" s="20" t="s">
        <v>404</v>
      </c>
      <c r="O56" s="18" t="s">
        <v>404</v>
      </c>
      <c r="P56" s="20" t="s">
        <v>404</v>
      </c>
      <c r="Q56" s="18" t="n">
        <v>517.5461567900001</v>
      </c>
      <c r="R56" s="20" t="n">
        <v>10.76041948</v>
      </c>
    </row>
    <row r="57" spans="1:18">
      <c r="A57" s="15" t="s">
        <v>454</v>
      </c>
      <c r="B57" s="17" t="n">
        <v>6513</v>
      </c>
      <c r="C57" s="18">
        <f>(0.0/B57*100)</f>
        <v/>
      </c>
      <c r="D57" s="19" t="n">
        <v>6513</v>
      </c>
      <c r="E57" s="18" t="n">
        <v>416.50647859</v>
      </c>
      <c r="F57" s="20" t="n">
        <v>5.32590328</v>
      </c>
      <c r="G57" s="18" t="n">
        <v>394.22778387</v>
      </c>
      <c r="H57" s="20" t="n">
        <v>3.49714883</v>
      </c>
      <c r="I57" s="18" t="s">
        <v>404</v>
      </c>
      <c r="J57" s="20" t="s">
        <v>404</v>
      </c>
      <c r="K57" s="18" t="s">
        <v>404</v>
      </c>
      <c r="L57" s="20" t="s">
        <v>404</v>
      </c>
      <c r="M57" s="18" t="s">
        <v>404</v>
      </c>
      <c r="N57" s="20" t="s">
        <v>404</v>
      </c>
      <c r="O57" s="18" t="s">
        <v>404</v>
      </c>
      <c r="P57" s="20" t="s">
        <v>404</v>
      </c>
      <c r="Q57" s="18" t="n">
        <v>397.10171845</v>
      </c>
      <c r="R57" s="20" t="n">
        <v>8.34099207</v>
      </c>
    </row>
    <row r="58" spans="1:18">
      <c r="A58" s="15" t="s">
        <v>455</v>
      </c>
      <c r="B58" s="17" t="n">
        <v>7267</v>
      </c>
      <c r="C58" s="18">
        <f>(0.0/B58*100)</f>
        <v/>
      </c>
      <c r="D58" s="19" t="n">
        <v>7267</v>
      </c>
      <c r="E58" s="18" t="n">
        <v>414.3803224</v>
      </c>
      <c r="F58" s="20" t="n">
        <v>3.44463553</v>
      </c>
      <c r="G58" s="18" t="n">
        <v>395.22033082</v>
      </c>
      <c r="H58" s="20" t="n">
        <v>6.16035113</v>
      </c>
      <c r="I58" s="18" t="s">
        <v>404</v>
      </c>
      <c r="J58" s="20" t="s">
        <v>404</v>
      </c>
      <c r="K58" s="18" t="s">
        <v>404</v>
      </c>
      <c r="L58" s="20" t="s">
        <v>404</v>
      </c>
      <c r="M58" s="18" t="s">
        <v>404</v>
      </c>
      <c r="N58" s="20" t="s">
        <v>404</v>
      </c>
      <c r="O58" s="18" t="n">
        <v>393.390275</v>
      </c>
      <c r="P58" s="20" t="n">
        <v>7.84785325</v>
      </c>
      <c r="Q58" s="18" t="n">
        <v>418.3830928</v>
      </c>
      <c r="R58" s="20" t="n">
        <v>11.03214766</v>
      </c>
    </row>
    <row r="59" spans="1:18">
      <c r="A59" s="15" t="s">
        <v>456</v>
      </c>
      <c r="B59" s="17" t="n">
        <v>4826</v>
      </c>
      <c r="C59" s="18">
        <f>(0.0/B59*100)</f>
        <v/>
      </c>
      <c r="D59" s="19" t="n">
        <v>4826</v>
      </c>
      <c r="E59" s="18" t="n">
        <v>383.42906011</v>
      </c>
      <c r="F59" s="20" t="n">
        <v>4.6685878</v>
      </c>
      <c r="G59" s="18" t="n">
        <v>377.39378029</v>
      </c>
      <c r="H59" s="20" t="n">
        <v>1.67279024</v>
      </c>
      <c r="I59" s="18" t="s">
        <v>404</v>
      </c>
      <c r="J59" s="20" t="s">
        <v>404</v>
      </c>
      <c r="K59" s="18" t="s">
        <v>404</v>
      </c>
      <c r="L59" s="20" t="s">
        <v>404</v>
      </c>
      <c r="M59" s="18" t="s">
        <v>404</v>
      </c>
      <c r="N59" s="20" t="s">
        <v>404</v>
      </c>
      <c r="O59" s="18" t="s">
        <v>404</v>
      </c>
      <c r="P59" s="20" t="s">
        <v>404</v>
      </c>
      <c r="Q59" s="18" t="n">
        <v>384.91468521</v>
      </c>
      <c r="R59" s="20" t="n">
        <v>5.7376314</v>
      </c>
    </row>
    <row r="60" spans="1:18">
      <c r="A60" s="15" t="s">
        <v>457</v>
      </c>
      <c r="B60" s="17" t="n">
        <v>4546</v>
      </c>
      <c r="C60" s="18">
        <f>(0.0/B60*100)</f>
        <v/>
      </c>
      <c r="D60" s="19" t="n">
        <v>4546</v>
      </c>
      <c r="E60" s="18" t="n">
        <v>399.59626143</v>
      </c>
      <c r="F60" s="20" t="n">
        <v>4.81932426</v>
      </c>
      <c r="G60" s="18" t="n">
        <v>367.2793445</v>
      </c>
      <c r="H60" s="20" t="n">
        <v>7.39813665</v>
      </c>
      <c r="I60" s="18" t="s">
        <v>404</v>
      </c>
      <c r="J60" s="20" t="s">
        <v>404</v>
      </c>
      <c r="K60" s="18" t="s">
        <v>404</v>
      </c>
      <c r="L60" s="20" t="s">
        <v>404</v>
      </c>
      <c r="M60" s="18" t="s">
        <v>404</v>
      </c>
      <c r="N60" s="20" t="s">
        <v>404</v>
      </c>
      <c r="O60" s="18" t="s">
        <v>404</v>
      </c>
      <c r="P60" s="20" t="s">
        <v>404</v>
      </c>
      <c r="Q60" s="18" t="n">
        <v>349.97375277</v>
      </c>
      <c r="R60" s="20" t="n">
        <v>15.87113229</v>
      </c>
    </row>
    <row r="61" spans="1:18">
      <c r="A61" s="15" t="s">
        <v>458</v>
      </c>
      <c r="B61" s="17" t="n">
        <v>6525</v>
      </c>
      <c r="C61" s="18">
        <f>(0.0/B61*100)</f>
        <v/>
      </c>
      <c r="D61" s="19" t="n">
        <v>6525</v>
      </c>
      <c r="E61" s="18" t="n">
        <v>483.13778846</v>
      </c>
      <c r="F61" s="20" t="n">
        <v>5.02185974</v>
      </c>
      <c r="G61" s="18" t="n">
        <v>471.62000906</v>
      </c>
      <c r="H61" s="20" t="n">
        <v>3.50408261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527.72748308</v>
      </c>
      <c r="F62" s="20" t="n">
        <v>1.07011952</v>
      </c>
      <c r="G62" s="18" t="n">
        <v>534.86729029</v>
      </c>
      <c r="H62" s="20" t="n">
        <v>3.30207996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388.28376046</v>
      </c>
      <c r="F63" s="20" t="n">
        <v>2.70733096</v>
      </c>
      <c r="G63" s="18" t="n">
        <v>379.74385255</v>
      </c>
      <c r="H63" s="20" t="n">
        <v>1.51832705</v>
      </c>
      <c r="I63" s="18" t="s">
        <v>404</v>
      </c>
      <c r="J63" s="20" t="s">
        <v>404</v>
      </c>
      <c r="K63" s="18" t="s">
        <v>404</v>
      </c>
      <c r="L63" s="20" t="s">
        <v>404</v>
      </c>
      <c r="M63" s="18" t="s">
        <v>404</v>
      </c>
      <c r="N63" s="20" t="s">
        <v>404</v>
      </c>
      <c r="O63" s="18" t="s">
        <v>404</v>
      </c>
      <c r="P63" s="20" t="s">
        <v>404</v>
      </c>
      <c r="Q63" s="18" t="n">
        <v>398.11916952</v>
      </c>
      <c r="R63" s="20" t="n">
        <v>4.05796315</v>
      </c>
    </row>
    <row r="64" spans="1:18">
      <c r="A64" s="15" t="s">
        <v>461</v>
      </c>
      <c r="B64" s="17" t="n">
        <v>3634</v>
      </c>
      <c r="C64" s="18">
        <f>(27.0/B64*100)</f>
        <v/>
      </c>
      <c r="D64" s="19" t="n">
        <v>3607</v>
      </c>
      <c r="E64" s="18" t="n">
        <v>465.12953308</v>
      </c>
      <c r="F64" s="20" t="n">
        <v>1.65681317</v>
      </c>
      <c r="G64" s="18" t="n">
        <v>450.37338254</v>
      </c>
      <c r="H64" s="20" t="n">
        <v>7.31120235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427.77214406</v>
      </c>
      <c r="F65" s="20" t="n">
        <v>4.88939299</v>
      </c>
      <c r="G65" s="18" t="n">
        <v>428.14462032</v>
      </c>
      <c r="H65" s="20" t="n">
        <v>2.50904439</v>
      </c>
      <c r="I65" s="18" t="s">
        <v>404</v>
      </c>
      <c r="J65" s="20" t="s">
        <v>404</v>
      </c>
      <c r="K65" s="18" t="s">
        <v>404</v>
      </c>
      <c r="L65" s="20" t="s">
        <v>404</v>
      </c>
      <c r="M65" s="18" t="s">
        <v>404</v>
      </c>
      <c r="N65" s="20" t="s">
        <v>404</v>
      </c>
      <c r="O65" s="18" t="s">
        <v>404</v>
      </c>
      <c r="P65" s="20" t="s">
        <v>404</v>
      </c>
      <c r="Q65" s="18" t="n">
        <v>425.93088394</v>
      </c>
      <c r="R65" s="20" t="n">
        <v>8.088876040000001</v>
      </c>
    </row>
    <row r="66" spans="1:18">
      <c r="A66" s="15" t="s">
        <v>463</v>
      </c>
      <c r="B66" s="17" t="n">
        <v>5665</v>
      </c>
      <c r="C66" s="18">
        <f>(0.0/B66*100)</f>
        <v/>
      </c>
      <c r="D66" s="19" t="n">
        <v>5665</v>
      </c>
      <c r="E66" s="18" t="n">
        <v>411.95545447</v>
      </c>
      <c r="F66" s="20" t="n">
        <v>1.95568606</v>
      </c>
      <c r="G66" s="18" t="n">
        <v>410.80559352</v>
      </c>
      <c r="H66" s="20" t="n">
        <v>1.37695663</v>
      </c>
      <c r="I66" s="18" t="s">
        <v>404</v>
      </c>
      <c r="J66" s="20" t="s">
        <v>404</v>
      </c>
      <c r="K66" s="18" t="s">
        <v>404</v>
      </c>
      <c r="L66" s="20" t="s">
        <v>404</v>
      </c>
      <c r="M66" s="18" t="s">
        <v>404</v>
      </c>
      <c r="N66" s="20" t="s">
        <v>404</v>
      </c>
      <c r="O66" s="18" t="s">
        <v>404</v>
      </c>
      <c r="P66" s="20" t="s">
        <v>404</v>
      </c>
      <c r="Q66" s="18" t="n">
        <v>415.64387596</v>
      </c>
      <c r="R66" s="20" t="n">
        <v>5.40079549</v>
      </c>
    </row>
    <row r="67" spans="1:18">
      <c r="A67" s="15" t="s">
        <v>464</v>
      </c>
      <c r="B67" s="17" t="n">
        <v>6971</v>
      </c>
      <c r="C67" s="18">
        <f>(0.0/B67*100)</f>
        <v/>
      </c>
      <c r="D67" s="19" t="n">
        <v>6971</v>
      </c>
      <c r="E67" s="18" t="n">
        <v>426.30032764</v>
      </c>
      <c r="F67" s="20" t="n">
        <v>7.2620259</v>
      </c>
      <c r="G67" s="18" t="n">
        <v>389.56564657</v>
      </c>
      <c r="H67" s="20" t="n">
        <v>2.75103159</v>
      </c>
      <c r="I67" s="18" t="s">
        <v>404</v>
      </c>
      <c r="J67" s="20" t="s">
        <v>404</v>
      </c>
      <c r="K67" s="18" t="s">
        <v>404</v>
      </c>
      <c r="L67" s="20" t="s">
        <v>404</v>
      </c>
      <c r="M67" s="18" t="s">
        <v>404</v>
      </c>
      <c r="N67" s="20" t="s">
        <v>404</v>
      </c>
      <c r="O67" s="18" t="s">
        <v>404</v>
      </c>
      <c r="P67" s="20" t="s">
        <v>404</v>
      </c>
      <c r="Q67" s="18" t="n">
        <v>407.08219952</v>
      </c>
      <c r="R67" s="20" t="n">
        <v>18.63387435</v>
      </c>
    </row>
    <row r="68" spans="1:18">
      <c r="A68" s="15" t="s">
        <v>465</v>
      </c>
      <c r="B68" s="17" t="n">
        <v>12083</v>
      </c>
      <c r="C68" s="18">
        <f>(0.0/B68*100)</f>
        <v/>
      </c>
      <c r="D68" s="19" t="n">
        <v>12083</v>
      </c>
      <c r="E68" s="18" t="n">
        <v>415.5183193</v>
      </c>
      <c r="F68" s="20" t="n">
        <v>0.98310451</v>
      </c>
      <c r="G68" s="18" t="n">
        <v>432.97775109</v>
      </c>
      <c r="H68" s="20" t="n">
        <v>2.87601476</v>
      </c>
      <c r="I68" s="18" t="s">
        <v>404</v>
      </c>
      <c r="J68" s="20" t="s">
        <v>404</v>
      </c>
      <c r="K68" s="18" t="s">
        <v>404</v>
      </c>
      <c r="L68" s="20" t="s">
        <v>404</v>
      </c>
      <c r="M68" s="18" t="s">
        <v>404</v>
      </c>
      <c r="N68" s="20" t="s">
        <v>404</v>
      </c>
      <c r="O68" s="18" t="s">
        <v>404</v>
      </c>
      <c r="P68" s="20" t="s">
        <v>404</v>
      </c>
      <c r="Q68" s="18" t="n">
        <v>439.84475592</v>
      </c>
      <c r="R68" s="20" t="n">
        <v>12.49637931</v>
      </c>
    </row>
    <row r="69" spans="1:18">
      <c r="A69" s="15" t="s">
        <v>466</v>
      </c>
      <c r="B69" s="17" t="n">
        <v>4876</v>
      </c>
      <c r="C69" s="18">
        <f>(0.0/B69*100)</f>
        <v/>
      </c>
      <c r="D69" s="19" t="n">
        <v>4876</v>
      </c>
      <c r="E69" s="18" t="n">
        <v>442.01052108</v>
      </c>
      <c r="F69" s="20" t="n">
        <v>4.79806582</v>
      </c>
      <c r="G69" s="18" t="n">
        <v>421.98251823</v>
      </c>
      <c r="H69" s="20" t="n">
        <v>5.93441953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493.31927921</v>
      </c>
      <c r="F70" s="20" t="n">
        <v>3.76607765</v>
      </c>
      <c r="G70" s="18" t="n">
        <v>474.65617775</v>
      </c>
      <c r="H70" s="20" t="n">
        <v>4.76614039</v>
      </c>
      <c r="I70" s="18" t="s">
        <v>404</v>
      </c>
      <c r="J70" s="20" t="s">
        <v>404</v>
      </c>
      <c r="K70" s="18" t="s">
        <v>404</v>
      </c>
      <c r="L70" s="20" t="s">
        <v>404</v>
      </c>
      <c r="M70" s="18" t="s">
        <v>404</v>
      </c>
      <c r="N70" s="20" t="s">
        <v>404</v>
      </c>
      <c r="O70" s="18" t="s">
        <v>404</v>
      </c>
      <c r="P70" s="20" t="s">
        <v>404</v>
      </c>
      <c r="Q70" s="18" t="n">
        <v>466.74174787</v>
      </c>
      <c r="R70" s="20" t="n">
        <v>12.07307588</v>
      </c>
    </row>
    <row r="71" spans="1:18">
      <c r="A71" s="15" t="s">
        <v>468</v>
      </c>
      <c r="B71" s="17" t="n">
        <v>6115</v>
      </c>
      <c r="C71" s="18">
        <f>(0.0/B71*100)</f>
        <v/>
      </c>
      <c r="D71" s="19" t="n">
        <v>6115</v>
      </c>
      <c r="E71" s="18" t="n">
        <v>555.94854929</v>
      </c>
      <c r="F71" s="20" t="n">
        <v>1.1896977</v>
      </c>
      <c r="G71" s="18" t="s">
        <v>404</v>
      </c>
      <c r="H71" s="20" t="s">
        <v>404</v>
      </c>
      <c r="I71" s="18" t="s">
        <v>404</v>
      </c>
      <c r="J71" s="20" t="s">
        <v>404</v>
      </c>
      <c r="K71" s="18" t="s">
        <v>404</v>
      </c>
      <c r="L71" s="20" t="s">
        <v>404</v>
      </c>
      <c r="M71" s="18" t="s">
        <v>404</v>
      </c>
      <c r="N71" s="20" t="s">
        <v>404</v>
      </c>
      <c r="O71" s="18" t="s">
        <v>404</v>
      </c>
      <c r="P71" s="20" t="s">
        <v>404</v>
      </c>
      <c r="Q71" s="18" t="n">
        <v>496.28387474</v>
      </c>
      <c r="R71" s="20" t="n">
        <v>15.61464699</v>
      </c>
    </row>
    <row r="72" spans="1:18">
      <c r="A72" s="15" t="s">
        <v>469</v>
      </c>
      <c r="B72" s="17" t="n">
        <v>7708</v>
      </c>
      <c r="C72" s="18">
        <f>(0.0/B72*100)</f>
        <v/>
      </c>
      <c r="D72" s="19" t="n">
        <v>7708</v>
      </c>
      <c r="E72" s="18" t="n">
        <v>549.51508142</v>
      </c>
      <c r="F72" s="20" t="n">
        <v>3.41532337</v>
      </c>
      <c r="G72" s="18" t="n">
        <v>480.3109174</v>
      </c>
      <c r="H72" s="20" t="n">
        <v>6.28769041</v>
      </c>
      <c r="I72" s="18" t="s">
        <v>404</v>
      </c>
      <c r="J72" s="20" t="s">
        <v>404</v>
      </c>
      <c r="K72" s="18" t="s">
        <v>404</v>
      </c>
      <c r="L72" s="20" t="s">
        <v>404</v>
      </c>
      <c r="M72" s="18" t="s">
        <v>404</v>
      </c>
      <c r="N72" s="20" t="s">
        <v>404</v>
      </c>
      <c r="O72" s="18" t="s">
        <v>404</v>
      </c>
      <c r="P72" s="20" t="s">
        <v>404</v>
      </c>
      <c r="Q72" s="18" t="n">
        <v>548.3363351100001</v>
      </c>
      <c r="R72" s="20" t="n">
        <v>42.14075547</v>
      </c>
    </row>
    <row r="73" spans="1:18">
      <c r="A73" s="15" t="s">
        <v>470</v>
      </c>
      <c r="B73" s="17" t="n">
        <v>8249</v>
      </c>
      <c r="C73" s="18">
        <f>(0.0/B73*100)</f>
        <v/>
      </c>
      <c r="D73" s="19" t="n">
        <v>8249</v>
      </c>
      <c r="E73" s="18" t="n">
        <v>440.87586684</v>
      </c>
      <c r="F73" s="20" t="n">
        <v>5.11207456</v>
      </c>
      <c r="G73" s="18" t="n">
        <v>406.86119588</v>
      </c>
      <c r="H73" s="20" t="n">
        <v>3.59186849</v>
      </c>
      <c r="I73" s="18" t="s">
        <v>404</v>
      </c>
      <c r="J73" s="20" t="s">
        <v>404</v>
      </c>
      <c r="K73" s="18" t="s">
        <v>404</v>
      </c>
      <c r="L73" s="20" t="s">
        <v>404</v>
      </c>
      <c r="M73" s="18" t="s">
        <v>404</v>
      </c>
      <c r="N73" s="20" t="s">
        <v>404</v>
      </c>
      <c r="O73" s="18" t="s">
        <v>404</v>
      </c>
      <c r="P73" s="20" t="s">
        <v>404</v>
      </c>
      <c r="Q73" s="18" t="n">
        <v>397.7299044</v>
      </c>
      <c r="R73" s="20" t="n">
        <v>14.531793</v>
      </c>
    </row>
    <row r="74" spans="1:18">
      <c r="A74" s="15" t="s">
        <v>471</v>
      </c>
      <c r="B74" s="17" t="n">
        <v>4692</v>
      </c>
      <c r="C74" s="18">
        <f>(484.0/B74*100)</f>
        <v/>
      </c>
      <c r="D74" s="19" t="n">
        <v>4208</v>
      </c>
      <c r="E74" s="18" t="n">
        <v>421.18436561</v>
      </c>
      <c r="F74" s="20" t="n">
        <v>1.99489002</v>
      </c>
      <c r="G74" s="18" t="n">
        <v>429.3788587</v>
      </c>
      <c r="H74" s="20" t="n">
        <v>2.09765211</v>
      </c>
      <c r="I74" s="18" t="s">
        <v>404</v>
      </c>
      <c r="J74" s="20" t="s">
        <v>404</v>
      </c>
      <c r="K74" s="18" t="s">
        <v>404</v>
      </c>
      <c r="L74" s="20" t="s">
        <v>404</v>
      </c>
      <c r="M74" s="18" t="s">
        <v>404</v>
      </c>
      <c r="N74" s="20" t="s">
        <v>404</v>
      </c>
      <c r="O74" s="18" t="s">
        <v>404</v>
      </c>
      <c r="P74" s="20" t="s">
        <v>404</v>
      </c>
      <c r="Q74" s="18" t="n">
        <v>331.11793217</v>
      </c>
      <c r="R74" s="20" t="n">
        <v>10.22822944</v>
      </c>
    </row>
    <row r="75" spans="1:18">
      <c r="A75" s="15" t="s">
        <v>472</v>
      </c>
      <c r="B75" s="17" t="n">
        <v>5375</v>
      </c>
      <c r="C75" s="18">
        <f>(483.0/B75*100)</f>
        <v/>
      </c>
      <c r="D75" s="19" t="n">
        <v>4892</v>
      </c>
      <c r="E75" s="18" t="n">
        <v>384.82448229</v>
      </c>
      <c r="F75" s="20" t="n">
        <v>5.76832584</v>
      </c>
      <c r="G75" s="18" t="n">
        <v>388.34351148</v>
      </c>
      <c r="H75" s="20" t="n">
        <v>3.63388937</v>
      </c>
      <c r="I75" s="18" t="s">
        <v>404</v>
      </c>
      <c r="J75" s="20" t="s">
        <v>404</v>
      </c>
      <c r="K75" s="18" t="s">
        <v>404</v>
      </c>
      <c r="L75" s="20" t="s">
        <v>404</v>
      </c>
      <c r="M75" s="18" t="s">
        <v>404</v>
      </c>
      <c r="N75" s="20" t="s">
        <v>404</v>
      </c>
      <c r="O75" s="18" t="s">
        <v>404</v>
      </c>
      <c r="P75" s="20" t="s">
        <v>404</v>
      </c>
      <c r="Q75" s="18" t="n">
        <v>379.52713487</v>
      </c>
      <c r="R75" s="20" t="n">
        <v>15.53663797</v>
      </c>
    </row>
    <row r="76" spans="1:18">
      <c r="A76" s="15" t="s">
        <v>473</v>
      </c>
      <c r="B76" s="17" t="n">
        <v>14167</v>
      </c>
      <c r="C76" s="18">
        <f>(1400.0/B76*100)</f>
        <v/>
      </c>
      <c r="D76" s="19" t="n">
        <v>12767</v>
      </c>
      <c r="E76" s="18" t="n">
        <v>442.17508419</v>
      </c>
      <c r="F76" s="20" t="n">
        <v>3.14263158</v>
      </c>
      <c r="G76" s="18" t="n">
        <v>413.79366703</v>
      </c>
      <c r="H76" s="20" t="n">
        <v>7.9657206</v>
      </c>
      <c r="I76" s="18" t="s">
        <v>404</v>
      </c>
      <c r="J76" s="20" t="s">
        <v>404</v>
      </c>
      <c r="K76" s="18" t="s">
        <v>404</v>
      </c>
      <c r="L76" s="20" t="s">
        <v>404</v>
      </c>
      <c r="M76" s="18" t="s">
        <v>404</v>
      </c>
      <c r="N76" s="20" t="s">
        <v>404</v>
      </c>
      <c r="O76" s="18" t="s">
        <v>404</v>
      </c>
      <c r="P76" s="20" t="s">
        <v>404</v>
      </c>
      <c r="Q76" s="18" t="n">
        <v>421.61860056</v>
      </c>
      <c r="R76" s="20" t="n">
        <v>18.66569656</v>
      </c>
    </row>
    <row r="77" spans="1:18">
      <c r="A77" s="15" t="s">
        <v>474</v>
      </c>
      <c r="B77" s="17" t="n">
        <v>6062</v>
      </c>
      <c r="C77" s="18">
        <f>(0.0/B77*100)</f>
        <v/>
      </c>
      <c r="D77" s="19" t="n">
        <v>6062</v>
      </c>
      <c r="E77" s="18" t="n">
        <v>440.97677315</v>
      </c>
      <c r="F77" s="20" t="n">
        <v>2.92970516</v>
      </c>
      <c r="G77" s="18" t="n">
        <v>420.80963233</v>
      </c>
      <c r="H77" s="20" t="n">
        <v>5.66497228</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538.20391523</v>
      </c>
      <c r="F78" s="20" t="n">
        <v>5.61232066</v>
      </c>
      <c r="G78" s="18" t="n">
        <v>514.06770838</v>
      </c>
      <c r="H78" s="20" t="n">
        <v>4.96753508</v>
      </c>
      <c r="I78" s="18" t="s">
        <v>404</v>
      </c>
      <c r="J78" s="20" t="s">
        <v>404</v>
      </c>
      <c r="K78" s="18" t="s">
        <v>404</v>
      </c>
      <c r="L78" s="20" t="s">
        <v>404</v>
      </c>
      <c r="M78" s="18" t="s">
        <v>404</v>
      </c>
      <c r="N78" s="20" t="s">
        <v>404</v>
      </c>
      <c r="O78" s="18" t="s">
        <v>404</v>
      </c>
      <c r="P78" s="20" t="s">
        <v>404</v>
      </c>
      <c r="Q78" s="18" t="n">
        <v>509.21431606</v>
      </c>
      <c r="R78" s="20" t="n">
        <v>6.26112218</v>
      </c>
    </row>
    <row customHeight="1" ht="25" r="79" spans="1:18">
      <c r="A79" s="15" t="s">
        <v>476</v>
      </c>
      <c r="B79" s="17" t="n">
        <v>1657</v>
      </c>
      <c r="C79" s="18">
        <f>(21.0/B79*100)</f>
        <v/>
      </c>
      <c r="D79" s="19" t="n">
        <v>1636</v>
      </c>
      <c r="E79" s="18" t="n">
        <v>489.05949683</v>
      </c>
      <c r="F79" s="20" t="n">
        <v>7.62421737</v>
      </c>
      <c r="G79" s="18" t="n">
        <v>444.72834252</v>
      </c>
      <c r="H79" s="20" t="n">
        <v>10.32381954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461.94424516</v>
      </c>
      <c r="F80" s="20" t="n">
        <v>4.42881185</v>
      </c>
      <c r="G80" s="18" t="n">
        <v>445.87750064</v>
      </c>
      <c r="H80" s="20" t="n">
        <v>5.9180686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444.33645148</v>
      </c>
      <c r="F81" s="20" t="n">
        <v>3.78687365</v>
      </c>
      <c r="G81" s="18" t="n">
        <v>438.67013647</v>
      </c>
      <c r="H81" s="20" t="n">
        <v>4.99510206</v>
      </c>
      <c r="I81" s="18" t="s">
        <v>404</v>
      </c>
      <c r="J81" s="20" t="s">
        <v>404</v>
      </c>
      <c r="K81" s="18" t="s">
        <v>404</v>
      </c>
      <c r="L81" s="20" t="s">
        <v>404</v>
      </c>
      <c r="M81" s="18" t="s">
        <v>404</v>
      </c>
      <c r="N81" s="20" t="s">
        <v>404</v>
      </c>
      <c r="O81" s="18" t="s">
        <v>404</v>
      </c>
      <c r="P81" s="20" t="s">
        <v>404</v>
      </c>
      <c r="Q81" s="18" t="n">
        <v>464.68173373</v>
      </c>
      <c r="R81" s="20" t="n">
        <v>19.42087707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511.45434392</v>
      </c>
      <c r="F7" s="20" t="n">
        <v>1.84681419</v>
      </c>
      <c r="G7" s="18" t="n">
        <v>499.19921618</v>
      </c>
      <c r="H7" s="20" t="n">
        <v>7.50873427</v>
      </c>
      <c r="I7" s="18" t="s">
        <v>404</v>
      </c>
      <c r="J7" s="20" t="s">
        <v>404</v>
      </c>
      <c r="K7" s="18" t="s">
        <v>404</v>
      </c>
      <c r="L7" s="20" t="s">
        <v>404</v>
      </c>
      <c r="M7" s="18" t="s">
        <v>404</v>
      </c>
      <c r="N7" s="20" t="s">
        <v>404</v>
      </c>
      <c r="O7" s="18" t="s">
        <v>404</v>
      </c>
      <c r="P7" s="20" t="s">
        <v>404</v>
      </c>
      <c r="Q7" s="18" t="n">
        <v>491.24119122</v>
      </c>
      <c r="R7" s="20" t="n">
        <v>10.42205423</v>
      </c>
    </row>
    <row r="8" spans="1:18">
      <c r="A8" s="15" t="s">
        <v>405</v>
      </c>
      <c r="B8" s="17" t="n">
        <v>7007</v>
      </c>
      <c r="C8" s="18">
        <f>(0.0/B8*100)</f>
        <v/>
      </c>
      <c r="D8" s="19" t="n">
        <v>7007</v>
      </c>
      <c r="E8" s="18" t="n">
        <v>527.5929058299999</v>
      </c>
      <c r="F8" s="20" t="n">
        <v>18.7018102</v>
      </c>
      <c r="G8" s="18" t="n">
        <v>495.64587351</v>
      </c>
      <c r="H8" s="20" t="n">
        <v>2.94898186</v>
      </c>
      <c r="I8" s="18" t="s">
        <v>404</v>
      </c>
      <c r="J8" s="20" t="s">
        <v>404</v>
      </c>
      <c r="K8" s="18" t="s">
        <v>404</v>
      </c>
      <c r="L8" s="20" t="s">
        <v>404</v>
      </c>
      <c r="M8" s="18" t="s">
        <v>404</v>
      </c>
      <c r="N8" s="20" t="s">
        <v>404</v>
      </c>
      <c r="O8" s="18" t="s">
        <v>404</v>
      </c>
      <c r="P8" s="20" t="s">
        <v>404</v>
      </c>
      <c r="Q8" s="18" t="n">
        <v>446.37574644</v>
      </c>
      <c r="R8" s="20" t="n">
        <v>15.43495992</v>
      </c>
    </row>
    <row r="9" spans="1:18">
      <c r="A9" s="15" t="s">
        <v>406</v>
      </c>
      <c r="B9" s="17" t="n">
        <v>9651</v>
      </c>
      <c r="C9" s="18">
        <f>(200.0/B9*100)</f>
        <v/>
      </c>
      <c r="D9" s="19" t="n">
        <v>9451</v>
      </c>
      <c r="E9" s="18" t="n">
        <v>509.07635051</v>
      </c>
      <c r="F9" s="20" t="n">
        <v>8.75393289</v>
      </c>
      <c r="G9" s="18" t="n">
        <v>505.19018489</v>
      </c>
      <c r="H9" s="20" t="n">
        <v>2.85511059</v>
      </c>
      <c r="I9" s="18" t="s">
        <v>404</v>
      </c>
      <c r="J9" s="20" t="s">
        <v>404</v>
      </c>
      <c r="K9" s="18" t="s">
        <v>404</v>
      </c>
      <c r="L9" s="20" t="s">
        <v>404</v>
      </c>
      <c r="M9" s="18" t="s">
        <v>404</v>
      </c>
      <c r="N9" s="20" t="s">
        <v>404</v>
      </c>
      <c r="O9" s="18" t="s">
        <v>404</v>
      </c>
      <c r="P9" s="20" t="s">
        <v>404</v>
      </c>
      <c r="Q9" s="18" t="n">
        <v>452.90766234</v>
      </c>
      <c r="R9" s="20" t="n">
        <v>15.77009304</v>
      </c>
    </row>
    <row r="10" spans="1:18">
      <c r="A10" s="15" t="s">
        <v>407</v>
      </c>
      <c r="B10" s="17" t="n">
        <v>20058</v>
      </c>
      <c r="C10" s="18">
        <f>(2798.0/B10*100)</f>
        <v/>
      </c>
      <c r="D10" s="19" t="n">
        <v>17260</v>
      </c>
      <c r="E10" s="18" t="n">
        <v>539.62886496</v>
      </c>
      <c r="F10" s="20" t="n">
        <v>3.65737091</v>
      </c>
      <c r="G10" s="18" t="n">
        <v>522.26206036</v>
      </c>
      <c r="H10" s="20" t="n">
        <v>2.68908214</v>
      </c>
      <c r="I10" s="18" t="s">
        <v>404</v>
      </c>
      <c r="J10" s="20" t="s">
        <v>404</v>
      </c>
      <c r="K10" s="18" t="s">
        <v>404</v>
      </c>
      <c r="L10" s="20" t="s">
        <v>404</v>
      </c>
      <c r="M10" s="18" t="s">
        <v>404</v>
      </c>
      <c r="N10" s="20" t="s">
        <v>404</v>
      </c>
      <c r="O10" s="18" t="s">
        <v>404</v>
      </c>
      <c r="P10" s="20" t="s">
        <v>404</v>
      </c>
      <c r="Q10" s="18" t="n">
        <v>534.34996691</v>
      </c>
      <c r="R10" s="20" t="n">
        <v>12.1991319</v>
      </c>
    </row>
    <row r="11" spans="1:18">
      <c r="A11" s="15" t="s">
        <v>408</v>
      </c>
      <c r="B11" s="17" t="n">
        <v>7053</v>
      </c>
      <c r="C11" s="18">
        <f>(137.0/B11*100)</f>
        <v/>
      </c>
      <c r="D11" s="19" t="n">
        <v>6916</v>
      </c>
      <c r="E11" s="18" t="n">
        <v>473.35594248</v>
      </c>
      <c r="F11" s="20" t="n">
        <v>10.53891903</v>
      </c>
      <c r="G11" s="18" t="n">
        <v>442.37850306</v>
      </c>
      <c r="H11" s="20" t="n">
        <v>3.05772688</v>
      </c>
      <c r="I11" s="18" t="s">
        <v>404</v>
      </c>
      <c r="J11" s="20" t="s">
        <v>404</v>
      </c>
      <c r="K11" s="18" t="s">
        <v>404</v>
      </c>
      <c r="L11" s="20" t="s">
        <v>404</v>
      </c>
      <c r="M11" s="18" t="s">
        <v>404</v>
      </c>
      <c r="N11" s="20" t="s">
        <v>404</v>
      </c>
      <c r="O11" s="18" t="s">
        <v>404</v>
      </c>
      <c r="P11" s="20" t="s">
        <v>404</v>
      </c>
      <c r="Q11" s="18" t="n">
        <v>426.13231959</v>
      </c>
      <c r="R11" s="20" t="n">
        <v>9.45750445</v>
      </c>
    </row>
    <row r="12" spans="1:18">
      <c r="A12" s="15" t="s">
        <v>409</v>
      </c>
      <c r="B12" s="17" t="n">
        <v>6894</v>
      </c>
      <c r="C12" s="18">
        <f>(106.0/B12*100)</f>
        <v/>
      </c>
      <c r="D12" s="19" t="n">
        <v>6788</v>
      </c>
      <c r="E12" s="18" t="s">
        <v>404</v>
      </c>
      <c r="F12" s="20" t="s">
        <v>404</v>
      </c>
      <c r="G12" s="18" t="n">
        <v>493.70772459</v>
      </c>
      <c r="H12" s="20" t="n">
        <v>2.23066075</v>
      </c>
      <c r="I12" s="18" t="s">
        <v>404</v>
      </c>
      <c r="J12" s="20" t="s">
        <v>404</v>
      </c>
      <c r="K12" s="18" t="s">
        <v>404</v>
      </c>
      <c r="L12" s="20" t="s">
        <v>404</v>
      </c>
      <c r="M12" s="18" t="s">
        <v>404</v>
      </c>
      <c r="N12" s="20" t="s">
        <v>404</v>
      </c>
      <c r="O12" s="18" t="s">
        <v>404</v>
      </c>
      <c r="P12" s="20" t="s">
        <v>404</v>
      </c>
      <c r="Q12" s="18" t="n">
        <v>452.13895806</v>
      </c>
      <c r="R12" s="20" t="n">
        <v>23.65332128</v>
      </c>
    </row>
    <row r="13" spans="1:18">
      <c r="A13" s="15" t="s">
        <v>410</v>
      </c>
      <c r="B13" s="17" t="n">
        <v>7161</v>
      </c>
      <c r="C13" s="18">
        <f>(1175.0/B13*100)</f>
        <v/>
      </c>
      <c r="D13" s="19" t="n">
        <v>5986</v>
      </c>
      <c r="E13" s="18" t="n">
        <v>515.23317629</v>
      </c>
      <c r="F13" s="20" t="n">
        <v>10.0578554</v>
      </c>
      <c r="G13" s="18" t="n">
        <v>500.34222873</v>
      </c>
      <c r="H13" s="20" t="n">
        <v>2.65752231</v>
      </c>
      <c r="I13" s="18" t="s">
        <v>404</v>
      </c>
      <c r="J13" s="20" t="s">
        <v>404</v>
      </c>
      <c r="K13" s="18" t="s">
        <v>404</v>
      </c>
      <c r="L13" s="20" t="s">
        <v>404</v>
      </c>
      <c r="M13" s="18" t="s">
        <v>404</v>
      </c>
      <c r="N13" s="20" t="s">
        <v>404</v>
      </c>
      <c r="O13" s="18" t="s">
        <v>404</v>
      </c>
      <c r="P13" s="20" t="s">
        <v>404</v>
      </c>
      <c r="Q13" s="18" t="n">
        <v>506.77529802</v>
      </c>
      <c r="R13" s="20" t="n">
        <v>9.251526569999999</v>
      </c>
    </row>
    <row r="14" spans="1:18">
      <c r="A14" s="15" t="s">
        <v>411</v>
      </c>
      <c r="B14" s="17" t="n">
        <v>5587</v>
      </c>
      <c r="C14" s="18">
        <f>(0.0/B14*100)</f>
        <v/>
      </c>
      <c r="D14" s="19" t="n">
        <v>5587</v>
      </c>
      <c r="E14" s="18" t="n">
        <v>532.70473405</v>
      </c>
      <c r="F14" s="20" t="n">
        <v>6.05570746</v>
      </c>
      <c r="G14" s="18" t="n">
        <v>534.87731444</v>
      </c>
      <c r="H14" s="20" t="n">
        <v>2.60879955</v>
      </c>
      <c r="I14" s="18" t="s">
        <v>404</v>
      </c>
      <c r="J14" s="20" t="s">
        <v>404</v>
      </c>
      <c r="K14" s="18" t="s">
        <v>404</v>
      </c>
      <c r="L14" s="20" t="s">
        <v>404</v>
      </c>
      <c r="M14" s="18" t="s">
        <v>404</v>
      </c>
      <c r="N14" s="20" t="s">
        <v>404</v>
      </c>
      <c r="O14" s="18" t="s">
        <v>404</v>
      </c>
      <c r="P14" s="20" t="s">
        <v>404</v>
      </c>
      <c r="Q14" s="18" t="n">
        <v>523.35283921</v>
      </c>
      <c r="R14" s="20" t="n">
        <v>14.60496021</v>
      </c>
    </row>
    <row r="15" spans="1:18">
      <c r="A15" s="15" t="s">
        <v>412</v>
      </c>
      <c r="B15" s="17" t="n">
        <v>5882</v>
      </c>
      <c r="C15" s="18">
        <f>(0.0/B15*100)</f>
        <v/>
      </c>
      <c r="D15" s="19" t="n">
        <v>5882</v>
      </c>
      <c r="E15" s="18" t="n">
        <v>533.2372992099999</v>
      </c>
      <c r="F15" s="20" t="n">
        <v>5.70073644</v>
      </c>
      <c r="G15" s="18" t="n">
        <v>530.0999768200001</v>
      </c>
      <c r="H15" s="20" t="n">
        <v>2.42854988</v>
      </c>
      <c r="I15" s="18" t="s">
        <v>404</v>
      </c>
      <c r="J15" s="20" t="s">
        <v>404</v>
      </c>
      <c r="K15" s="18" t="s">
        <v>404</v>
      </c>
      <c r="L15" s="20" t="s">
        <v>404</v>
      </c>
      <c r="M15" s="18" t="s">
        <v>404</v>
      </c>
      <c r="N15" s="20" t="s">
        <v>404</v>
      </c>
      <c r="O15" s="18" t="s">
        <v>404</v>
      </c>
      <c r="P15" s="20" t="s">
        <v>404</v>
      </c>
      <c r="Q15" s="18" t="n">
        <v>565.28404711</v>
      </c>
      <c r="R15" s="20" t="n">
        <v>28.17296819</v>
      </c>
    </row>
    <row r="16" spans="1:18">
      <c r="A16" s="15" t="s">
        <v>413</v>
      </c>
      <c r="B16" s="17" t="n">
        <v>6108</v>
      </c>
      <c r="C16" s="18">
        <f>(339.0/B16*100)</f>
        <v/>
      </c>
      <c r="D16" s="19" t="n">
        <v>5769</v>
      </c>
      <c r="E16" s="18" t="n">
        <v>528.70659287</v>
      </c>
      <c r="F16" s="20" t="n">
        <v>3.84314942</v>
      </c>
      <c r="G16" s="18" t="n">
        <v>433.02662789</v>
      </c>
      <c r="H16" s="20" t="n">
        <v>6.17925326</v>
      </c>
      <c r="I16" s="18" t="s">
        <v>404</v>
      </c>
      <c r="J16" s="20" t="s">
        <v>404</v>
      </c>
      <c r="K16" s="18" t="s">
        <v>404</v>
      </c>
      <c r="L16" s="20" t="s">
        <v>404</v>
      </c>
      <c r="M16" s="18" t="s">
        <v>404</v>
      </c>
      <c r="N16" s="20" t="s">
        <v>404</v>
      </c>
      <c r="O16" s="18" t="s">
        <v>404</v>
      </c>
      <c r="P16" s="20" t="s">
        <v>404</v>
      </c>
      <c r="Q16" s="18" t="n">
        <v>464.86526293</v>
      </c>
      <c r="R16" s="20" t="n">
        <v>33.09727324</v>
      </c>
    </row>
    <row r="17" spans="1:18">
      <c r="A17" s="15" t="s">
        <v>414</v>
      </c>
      <c r="B17" s="17" t="n">
        <v>6504</v>
      </c>
      <c r="C17" s="18">
        <f>(1325.0/B17*100)</f>
        <v/>
      </c>
      <c r="D17" s="19" t="n">
        <v>5179</v>
      </c>
      <c r="E17" s="18" t="n">
        <v>490.96198386</v>
      </c>
      <c r="F17" s="20" t="n">
        <v>18.52401312</v>
      </c>
      <c r="G17" s="18" t="n">
        <v>508.94613248</v>
      </c>
      <c r="H17" s="20" t="n">
        <v>3.57759258</v>
      </c>
      <c r="I17" s="18" t="s">
        <v>404</v>
      </c>
      <c r="J17" s="20" t="s">
        <v>404</v>
      </c>
      <c r="K17" s="18" t="s">
        <v>404</v>
      </c>
      <c r="L17" s="20" t="s">
        <v>404</v>
      </c>
      <c r="M17" s="18" t="s">
        <v>404</v>
      </c>
      <c r="N17" s="20" t="s">
        <v>404</v>
      </c>
      <c r="O17" s="18" t="s">
        <v>404</v>
      </c>
      <c r="P17" s="20" t="s">
        <v>404</v>
      </c>
      <c r="Q17" s="18" t="n">
        <v>551.4086794</v>
      </c>
      <c r="R17" s="20" t="n">
        <v>16.51862814</v>
      </c>
    </row>
    <row r="18" spans="1:18">
      <c r="A18" s="15" t="s">
        <v>415</v>
      </c>
      <c r="B18" s="17" t="n">
        <v>5532</v>
      </c>
      <c r="C18" s="18">
        <f>(0.0/B18*100)</f>
        <v/>
      </c>
      <c r="D18" s="19" t="n">
        <v>5532</v>
      </c>
      <c r="E18" s="18" t="n">
        <v>504.85580748</v>
      </c>
      <c r="F18" s="20" t="n">
        <v>16.545567</v>
      </c>
      <c r="G18" s="18" t="n">
        <v>452.02893204</v>
      </c>
      <c r="H18" s="20" t="n">
        <v>4.22844894</v>
      </c>
      <c r="I18" s="18" t="s">
        <v>404</v>
      </c>
      <c r="J18" s="20" t="s">
        <v>404</v>
      </c>
      <c r="K18" s="18" t="s">
        <v>404</v>
      </c>
      <c r="L18" s="20" t="s">
        <v>404</v>
      </c>
      <c r="M18" s="18" t="s">
        <v>404</v>
      </c>
      <c r="N18" s="20" t="s">
        <v>404</v>
      </c>
      <c r="O18" s="18" t="s">
        <v>404</v>
      </c>
      <c r="P18" s="20" t="s">
        <v>404</v>
      </c>
      <c r="Q18" s="18" t="n">
        <v>480.1470587</v>
      </c>
      <c r="R18" s="20" t="n">
        <v>17.15730469</v>
      </c>
    </row>
    <row r="19" spans="1:18">
      <c r="A19" s="15" t="s">
        <v>416</v>
      </c>
      <c r="B19" s="17" t="n">
        <v>5658</v>
      </c>
      <c r="C19" s="18">
        <f>(327.0/B19*100)</f>
        <v/>
      </c>
      <c r="D19" s="19" t="n">
        <v>5331</v>
      </c>
      <c r="E19" s="18" t="n">
        <v>528.2494951899999</v>
      </c>
      <c r="F19" s="20" t="n">
        <v>8.156858250000001</v>
      </c>
      <c r="G19" s="18" t="n">
        <v>458.99791292</v>
      </c>
      <c r="H19" s="20" t="n">
        <v>4.15146892</v>
      </c>
      <c r="I19" s="18" t="s">
        <v>404</v>
      </c>
      <c r="J19" s="20" t="s">
        <v>404</v>
      </c>
      <c r="K19" s="18" t="s">
        <v>404</v>
      </c>
      <c r="L19" s="20" t="s">
        <v>404</v>
      </c>
      <c r="M19" s="18" t="s">
        <v>404</v>
      </c>
      <c r="N19" s="20" t="s">
        <v>404</v>
      </c>
      <c r="O19" s="18" t="s">
        <v>404</v>
      </c>
      <c r="P19" s="20" t="s">
        <v>404</v>
      </c>
      <c r="Q19" s="18" t="n">
        <v>441.81164558</v>
      </c>
      <c r="R19" s="20" t="n">
        <v>38.86613042</v>
      </c>
    </row>
    <row r="20" spans="1:18">
      <c r="A20" s="15" t="s">
        <v>417</v>
      </c>
      <c r="B20" s="17" t="n">
        <v>3371</v>
      </c>
      <c r="C20" s="18">
        <f>(24.0/B20*100)</f>
        <v/>
      </c>
      <c r="D20" s="19" t="n">
        <v>3347</v>
      </c>
      <c r="E20" s="18" t="n">
        <v>459.52145145</v>
      </c>
      <c r="F20" s="20" t="n">
        <v>5.80446088</v>
      </c>
      <c r="G20" s="18" t="n">
        <v>473.98534339</v>
      </c>
      <c r="H20" s="20" t="n">
        <v>1.77382583</v>
      </c>
      <c r="I20" s="18" t="s">
        <v>404</v>
      </c>
      <c r="J20" s="20" t="s">
        <v>404</v>
      </c>
      <c r="K20" s="18" t="s">
        <v>404</v>
      </c>
      <c r="L20" s="20" t="s">
        <v>404</v>
      </c>
      <c r="M20" s="18" t="s">
        <v>404</v>
      </c>
      <c r="N20" s="20" t="s">
        <v>404</v>
      </c>
      <c r="O20" s="18" t="s">
        <v>404</v>
      </c>
      <c r="P20" s="20" t="s">
        <v>404</v>
      </c>
      <c r="Q20" s="18" t="n">
        <v>472.4413822</v>
      </c>
      <c r="R20" s="20" t="n">
        <v>15.36527145</v>
      </c>
    </row>
    <row r="21" spans="1:18">
      <c r="A21" s="15" t="s">
        <v>418</v>
      </c>
      <c r="B21" s="17" t="n">
        <v>5741</v>
      </c>
      <c r="C21" s="18">
        <f>(0.0/B21*100)</f>
        <v/>
      </c>
      <c r="D21" s="19" t="n">
        <v>5741</v>
      </c>
      <c r="E21" s="18" t="n">
        <v>517.79640019</v>
      </c>
      <c r="F21" s="20" t="n">
        <v>6.93579546</v>
      </c>
      <c r="G21" s="18" t="n">
        <v>498.94619407</v>
      </c>
      <c r="H21" s="20" t="n">
        <v>2.80419069</v>
      </c>
      <c r="I21" s="18" t="s">
        <v>404</v>
      </c>
      <c r="J21" s="20" t="s">
        <v>404</v>
      </c>
      <c r="K21" s="18" t="s">
        <v>404</v>
      </c>
      <c r="L21" s="20" t="s">
        <v>404</v>
      </c>
      <c r="M21" s="18" t="s">
        <v>404</v>
      </c>
      <c r="N21" s="20" t="s">
        <v>404</v>
      </c>
      <c r="O21" s="18" t="s">
        <v>404</v>
      </c>
      <c r="P21" s="20" t="s">
        <v>404</v>
      </c>
      <c r="Q21" s="18" t="n">
        <v>498.12540681</v>
      </c>
      <c r="R21" s="20" t="n">
        <v>10.60079495</v>
      </c>
    </row>
    <row r="22" spans="1:18">
      <c r="A22" s="15" t="s">
        <v>419</v>
      </c>
      <c r="B22" s="17" t="n">
        <v>6598</v>
      </c>
      <c r="C22" s="18">
        <f>(0.0/B22*100)</f>
        <v/>
      </c>
      <c r="D22" s="19" t="n">
        <v>6598</v>
      </c>
      <c r="E22" s="18" t="n">
        <v>475.28983569</v>
      </c>
      <c r="F22" s="20" t="n">
        <v>3.92295952</v>
      </c>
      <c r="G22" s="18" t="n">
        <v>447.9197729</v>
      </c>
      <c r="H22" s="20" t="n">
        <v>10.94776669</v>
      </c>
      <c r="I22" s="18" t="s">
        <v>404</v>
      </c>
      <c r="J22" s="20" t="s">
        <v>404</v>
      </c>
      <c r="K22" s="18" t="s">
        <v>404</v>
      </c>
      <c r="L22" s="20" t="s">
        <v>404</v>
      </c>
      <c r="M22" s="18" t="s">
        <v>404</v>
      </c>
      <c r="N22" s="20" t="s">
        <v>404</v>
      </c>
      <c r="O22" s="18" t="s">
        <v>404</v>
      </c>
      <c r="P22" s="20" t="s">
        <v>404</v>
      </c>
      <c r="Q22" s="18" t="n">
        <v>379.14369477</v>
      </c>
      <c r="R22" s="20" t="n">
        <v>27.01770128</v>
      </c>
    </row>
    <row r="23" spans="1:18">
      <c r="A23" s="15" t="s">
        <v>420</v>
      </c>
      <c r="B23" s="17" t="n">
        <v>11583</v>
      </c>
      <c r="C23" s="18">
        <f>(3123.0/B23*100)</f>
        <v/>
      </c>
      <c r="D23" s="19" t="n">
        <v>8460</v>
      </c>
      <c r="E23" s="18" t="n">
        <v>485.82628441</v>
      </c>
      <c r="F23" s="20" t="n">
        <v>4.51378249</v>
      </c>
      <c r="G23" s="18" t="n">
        <v>476.96673154</v>
      </c>
      <c r="H23" s="20" t="n">
        <v>7.57657187</v>
      </c>
      <c r="I23" s="18" t="s">
        <v>404</v>
      </c>
      <c r="J23" s="20" t="s">
        <v>404</v>
      </c>
      <c r="K23" s="18" t="s">
        <v>404</v>
      </c>
      <c r="L23" s="20" t="s">
        <v>404</v>
      </c>
      <c r="M23" s="18" t="s">
        <v>404</v>
      </c>
      <c r="N23" s="20" t="s">
        <v>404</v>
      </c>
      <c r="O23" s="18" t="s">
        <v>404</v>
      </c>
      <c r="P23" s="20" t="s">
        <v>404</v>
      </c>
      <c r="Q23" s="18" t="n">
        <v>496.86482705</v>
      </c>
      <c r="R23" s="20" t="n">
        <v>14.69956364</v>
      </c>
    </row>
    <row r="24" spans="1:18">
      <c r="A24" s="15" t="s">
        <v>421</v>
      </c>
      <c r="B24" s="17" t="n">
        <v>6647</v>
      </c>
      <c r="C24" s="18">
        <f>(0.0/B24*100)</f>
        <v/>
      </c>
      <c r="D24" s="19" t="n">
        <v>6647</v>
      </c>
      <c r="E24" s="18" t="n">
        <v>549.26626053</v>
      </c>
      <c r="F24" s="20" t="n">
        <v>3.8489713</v>
      </c>
      <c r="G24" s="18" t="n">
        <v>519.9011167</v>
      </c>
      <c r="H24" s="20" t="n">
        <v>7.08864197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519.52662871</v>
      </c>
      <c r="F25" s="20" t="n">
        <v>5.50375141</v>
      </c>
      <c r="G25" s="18" t="n">
        <v>514.8626510300001</v>
      </c>
      <c r="H25" s="20" t="n">
        <v>4.06053015</v>
      </c>
      <c r="I25" s="18" t="s">
        <v>404</v>
      </c>
      <c r="J25" s="20" t="s">
        <v>404</v>
      </c>
      <c r="K25" s="18" t="s">
        <v>404</v>
      </c>
      <c r="L25" s="20" t="s">
        <v>404</v>
      </c>
      <c r="M25" s="18" t="s">
        <v>404</v>
      </c>
      <c r="N25" s="20" t="s">
        <v>404</v>
      </c>
      <c r="O25" s="18" t="s">
        <v>404</v>
      </c>
      <c r="P25" s="20" t="s">
        <v>404</v>
      </c>
      <c r="Q25" s="18" t="n">
        <v>472.83396944</v>
      </c>
      <c r="R25" s="20" t="n">
        <v>6.53531597</v>
      </c>
    </row>
    <row r="26" spans="1:18">
      <c r="A26" s="15" t="s">
        <v>423</v>
      </c>
      <c r="B26" s="17" t="n">
        <v>4869</v>
      </c>
      <c r="C26" s="18">
        <f>(11.0/B26*100)</f>
        <v/>
      </c>
      <c r="D26" s="19" t="n">
        <v>4858</v>
      </c>
      <c r="E26" s="18" t="n">
        <v>495.84485875</v>
      </c>
      <c r="F26" s="20" t="n">
        <v>2.21107746</v>
      </c>
      <c r="G26" s="18" t="n">
        <v>482.84214392</v>
      </c>
      <c r="H26" s="20" t="n">
        <v>3.7133566</v>
      </c>
      <c r="I26" s="18" t="s">
        <v>404</v>
      </c>
      <c r="J26" s="20" t="s">
        <v>404</v>
      </c>
      <c r="K26" s="18" t="s">
        <v>404</v>
      </c>
      <c r="L26" s="20" t="s">
        <v>404</v>
      </c>
      <c r="M26" s="18" t="s">
        <v>404</v>
      </c>
      <c r="N26" s="20" t="s">
        <v>404</v>
      </c>
      <c r="O26" s="18" t="s">
        <v>404</v>
      </c>
      <c r="P26" s="20" t="s">
        <v>404</v>
      </c>
      <c r="Q26" s="18" t="n">
        <v>462.0164521</v>
      </c>
      <c r="R26" s="20" t="n">
        <v>11.63187091</v>
      </c>
    </row>
    <row r="27" spans="1:18">
      <c r="A27" s="15" t="s">
        <v>424</v>
      </c>
      <c r="B27" s="17" t="n">
        <v>5299</v>
      </c>
      <c r="C27" s="18">
        <f>(0.0/B27*100)</f>
        <v/>
      </c>
      <c r="D27" s="19" t="n">
        <v>5299</v>
      </c>
      <c r="E27" s="18" t="n">
        <v>497.95275063</v>
      </c>
      <c r="F27" s="20" t="n">
        <v>1.14648422</v>
      </c>
      <c r="G27" s="18" t="n">
        <v>432.8205621</v>
      </c>
      <c r="H27" s="20" t="n">
        <v>2.20884677</v>
      </c>
      <c r="I27" s="18" t="s">
        <v>404</v>
      </c>
      <c r="J27" s="20" t="s">
        <v>404</v>
      </c>
      <c r="K27" s="18" t="s">
        <v>404</v>
      </c>
      <c r="L27" s="20" t="s">
        <v>404</v>
      </c>
      <c r="M27" s="18" t="s">
        <v>404</v>
      </c>
      <c r="N27" s="20" t="s">
        <v>404</v>
      </c>
      <c r="O27" s="18" t="s">
        <v>404</v>
      </c>
      <c r="P27" s="20" t="s">
        <v>404</v>
      </c>
      <c r="Q27" s="18" t="n">
        <v>463.50894892</v>
      </c>
      <c r="R27" s="20" t="n">
        <v>6.62078365</v>
      </c>
    </row>
    <row r="28" spans="1:18">
      <c r="A28" s="15" t="s">
        <v>425</v>
      </c>
      <c r="B28" s="17" t="n">
        <v>7568</v>
      </c>
      <c r="C28" s="18">
        <f>(0.0/B28*100)</f>
        <v/>
      </c>
      <c r="D28" s="19" t="n">
        <v>7568</v>
      </c>
      <c r="E28" s="18" t="n">
        <v>428.19460958</v>
      </c>
      <c r="F28" s="20" t="n">
        <v>3.79891126</v>
      </c>
      <c r="G28" s="18" t="n">
        <v>409.19022048</v>
      </c>
      <c r="H28" s="20" t="n">
        <v>2.92049868</v>
      </c>
      <c r="I28" s="18" t="s">
        <v>404</v>
      </c>
      <c r="J28" s="20" t="s">
        <v>404</v>
      </c>
      <c r="K28" s="18" t="s">
        <v>404</v>
      </c>
      <c r="L28" s="20" t="s">
        <v>404</v>
      </c>
      <c r="M28" s="18" t="s">
        <v>404</v>
      </c>
      <c r="N28" s="20" t="s">
        <v>404</v>
      </c>
      <c r="O28" s="18" t="s">
        <v>404</v>
      </c>
      <c r="P28" s="20" t="s">
        <v>404</v>
      </c>
      <c r="Q28" s="18" t="n">
        <v>414.30218939</v>
      </c>
      <c r="R28" s="20" t="n">
        <v>6.12297782</v>
      </c>
    </row>
    <row r="29" spans="1:18">
      <c r="A29" s="15" t="s">
        <v>426</v>
      </c>
      <c r="B29" s="17" t="n">
        <v>5385</v>
      </c>
      <c r="C29" s="18">
        <f>(1123.0/B29*100)</f>
        <v/>
      </c>
      <c r="D29" s="19" t="n">
        <v>4262</v>
      </c>
      <c r="E29" s="18" t="n">
        <v>534.61190604</v>
      </c>
      <c r="F29" s="20" t="n">
        <v>7.06534984</v>
      </c>
      <c r="G29" s="18" t="n">
        <v>472.05742611</v>
      </c>
      <c r="H29" s="20" t="n">
        <v>9.45421893</v>
      </c>
      <c r="I29" s="18" t="s">
        <v>404</v>
      </c>
      <c r="J29" s="20" t="s">
        <v>404</v>
      </c>
      <c r="K29" s="18" t="s">
        <v>404</v>
      </c>
      <c r="L29" s="20" t="s">
        <v>404</v>
      </c>
      <c r="M29" s="18" t="s">
        <v>404</v>
      </c>
      <c r="N29" s="20" t="s">
        <v>404</v>
      </c>
      <c r="O29" s="18" t="s">
        <v>404</v>
      </c>
      <c r="P29" s="20" t="s">
        <v>404</v>
      </c>
      <c r="Q29" s="18" t="n">
        <v>493.33824473</v>
      </c>
      <c r="R29" s="20" t="n">
        <v>15.22760961</v>
      </c>
    </row>
    <row r="30" spans="1:18">
      <c r="A30" s="15" t="s">
        <v>427</v>
      </c>
      <c r="B30" s="17" t="n">
        <v>4520</v>
      </c>
      <c r="C30" s="18">
        <f>(929.0/B30*100)</f>
        <v/>
      </c>
      <c r="D30" s="19" t="n">
        <v>3591</v>
      </c>
      <c r="E30" s="18" t="n">
        <v>516.07165478</v>
      </c>
      <c r="F30" s="20" t="n">
        <v>3.17604874</v>
      </c>
      <c r="G30" s="18" t="n">
        <v>516.72250758</v>
      </c>
      <c r="H30" s="20" t="n">
        <v>15.21798554</v>
      </c>
      <c r="I30" s="18" t="s">
        <v>404</v>
      </c>
      <c r="J30" s="20" t="s">
        <v>404</v>
      </c>
      <c r="K30" s="18" t="s">
        <v>404</v>
      </c>
      <c r="L30" s="20" t="s">
        <v>404</v>
      </c>
      <c r="M30" s="18" t="s">
        <v>404</v>
      </c>
      <c r="N30" s="20" t="s">
        <v>404</v>
      </c>
      <c r="O30" s="18" t="s">
        <v>404</v>
      </c>
      <c r="P30" s="20" t="s">
        <v>404</v>
      </c>
      <c r="Q30" s="18" t="n">
        <v>479.83227921</v>
      </c>
      <c r="R30" s="20" t="n">
        <v>7.07698932</v>
      </c>
    </row>
    <row r="31" spans="1:18">
      <c r="A31" s="15" t="s">
        <v>428</v>
      </c>
      <c r="B31" s="17" t="n">
        <v>5456</v>
      </c>
      <c r="C31" s="18">
        <f>(502.0/B31*100)</f>
        <v/>
      </c>
      <c r="D31" s="19" t="n">
        <v>4954</v>
      </c>
      <c r="E31" s="18" t="n">
        <v>493.692722</v>
      </c>
      <c r="F31" s="20" t="n">
        <v>7.23899971</v>
      </c>
      <c r="G31" s="18" t="n">
        <v>498.92134795</v>
      </c>
      <c r="H31" s="20" t="n">
        <v>2.52966716</v>
      </c>
      <c r="I31" s="18" t="s">
        <v>404</v>
      </c>
      <c r="J31" s="20" t="s">
        <v>404</v>
      </c>
      <c r="K31" s="18" t="s">
        <v>404</v>
      </c>
      <c r="L31" s="20" t="s">
        <v>404</v>
      </c>
      <c r="M31" s="18" t="s">
        <v>404</v>
      </c>
      <c r="N31" s="20" t="s">
        <v>404</v>
      </c>
      <c r="O31" s="18" t="s">
        <v>404</v>
      </c>
      <c r="P31" s="20" t="s">
        <v>404</v>
      </c>
      <c r="Q31" s="18" t="n">
        <v>499.99866731</v>
      </c>
      <c r="R31" s="20" t="n">
        <v>13.13757677</v>
      </c>
    </row>
    <row r="32" spans="1:18">
      <c r="A32" s="15" t="s">
        <v>429</v>
      </c>
      <c r="B32" s="17" t="n">
        <v>4478</v>
      </c>
      <c r="C32" s="18">
        <f>(0.0/B32*100)</f>
        <v/>
      </c>
      <c r="D32" s="19" t="n">
        <v>4478</v>
      </c>
      <c r="E32" s="18" t="n">
        <v>506.33298812</v>
      </c>
      <c r="F32" s="20" t="n">
        <v>13.58326001</v>
      </c>
      <c r="G32" s="18" t="n">
        <v>500.5127997</v>
      </c>
      <c r="H32" s="20" t="n">
        <v>2.53939102</v>
      </c>
      <c r="I32" s="18" t="s">
        <v>404</v>
      </c>
      <c r="J32" s="20" t="s">
        <v>404</v>
      </c>
      <c r="K32" s="18" t="s">
        <v>404</v>
      </c>
      <c r="L32" s="20" t="s">
        <v>404</v>
      </c>
      <c r="M32" s="18" t="s">
        <v>404</v>
      </c>
      <c r="N32" s="20" t="s">
        <v>404</v>
      </c>
      <c r="O32" s="18" t="s">
        <v>404</v>
      </c>
      <c r="P32" s="20" t="s">
        <v>404</v>
      </c>
      <c r="Q32" s="18" t="n">
        <v>531.0039492</v>
      </c>
      <c r="R32" s="20" t="n">
        <v>22.30377981</v>
      </c>
    </row>
    <row r="33" spans="1:18">
      <c r="A33" s="15" t="s">
        <v>430</v>
      </c>
      <c r="B33" s="17" t="n">
        <v>7325</v>
      </c>
      <c r="C33" s="18">
        <f>(29.0/B33*100)</f>
        <v/>
      </c>
      <c r="D33" s="19" t="n">
        <v>7296</v>
      </c>
      <c r="E33" s="18" t="n">
        <v>520.79597302</v>
      </c>
      <c r="F33" s="20" t="n">
        <v>4.96372019</v>
      </c>
      <c r="G33" s="18" t="n">
        <v>492.41699943</v>
      </c>
      <c r="H33" s="20" t="n">
        <v>3.31970986</v>
      </c>
      <c r="I33" s="18" t="s">
        <v>404</v>
      </c>
      <c r="J33" s="20" t="s">
        <v>404</v>
      </c>
      <c r="K33" s="18" t="s">
        <v>404</v>
      </c>
      <c r="L33" s="20" t="s">
        <v>404</v>
      </c>
      <c r="M33" s="18" t="s">
        <v>404</v>
      </c>
      <c r="N33" s="20" t="s">
        <v>404</v>
      </c>
      <c r="O33" s="18" t="s">
        <v>404</v>
      </c>
      <c r="P33" s="20" t="s">
        <v>404</v>
      </c>
      <c r="Q33" s="18" t="n">
        <v>517.0274564600001</v>
      </c>
      <c r="R33" s="20" t="n">
        <v>34.31025064</v>
      </c>
    </row>
    <row r="34" spans="1:18">
      <c r="A34" s="15" t="s">
        <v>431</v>
      </c>
      <c r="B34" s="17" t="n">
        <v>6350</v>
      </c>
      <c r="C34" s="18">
        <f>(0.0/B34*100)</f>
        <v/>
      </c>
      <c r="D34" s="19" t="n">
        <v>6350</v>
      </c>
      <c r="E34" s="18" t="n">
        <v>485.2953356</v>
      </c>
      <c r="F34" s="20" t="n">
        <v>22.87778343</v>
      </c>
      <c r="G34" s="18" t="n">
        <v>459.09380859</v>
      </c>
      <c r="H34" s="20" t="n">
        <v>2.80574836</v>
      </c>
      <c r="I34" s="18" t="s">
        <v>404</v>
      </c>
      <c r="J34" s="20" t="s">
        <v>404</v>
      </c>
      <c r="K34" s="18" t="s">
        <v>404</v>
      </c>
      <c r="L34" s="20" t="s">
        <v>404</v>
      </c>
      <c r="M34" s="18" t="s">
        <v>404</v>
      </c>
      <c r="N34" s="20" t="s">
        <v>404</v>
      </c>
      <c r="O34" s="18" t="s">
        <v>404</v>
      </c>
      <c r="P34" s="20" t="s">
        <v>404</v>
      </c>
      <c r="Q34" s="18" t="n">
        <v>518.6849002599999</v>
      </c>
      <c r="R34" s="20" t="n">
        <v>37.64523633</v>
      </c>
    </row>
    <row r="35" spans="1:18">
      <c r="A35" s="15" t="s">
        <v>432</v>
      </c>
      <c r="B35" s="17" t="n">
        <v>6406</v>
      </c>
      <c r="C35" s="18">
        <f>(443.0/B35*100)</f>
        <v/>
      </c>
      <c r="D35" s="19" t="n">
        <v>5963</v>
      </c>
      <c r="E35" s="18" t="n">
        <v>524.30347627</v>
      </c>
      <c r="F35" s="20" t="n">
        <v>1.72695063</v>
      </c>
      <c r="G35" s="18" t="n">
        <v>485.6356498</v>
      </c>
      <c r="H35" s="20" t="n">
        <v>2.57121657</v>
      </c>
      <c r="I35" s="18" t="s">
        <v>404</v>
      </c>
      <c r="J35" s="20" t="s">
        <v>404</v>
      </c>
      <c r="K35" s="18" t="s">
        <v>404</v>
      </c>
      <c r="L35" s="20" t="s">
        <v>404</v>
      </c>
      <c r="M35" s="18" t="s">
        <v>404</v>
      </c>
      <c r="N35" s="20" t="s">
        <v>404</v>
      </c>
      <c r="O35" s="18" t="s">
        <v>404</v>
      </c>
      <c r="P35" s="20" t="s">
        <v>404</v>
      </c>
      <c r="Q35" s="18" t="n">
        <v>499.07655871</v>
      </c>
      <c r="R35" s="20" t="n">
        <v>8.68620273</v>
      </c>
    </row>
    <row r="36" spans="1:18">
      <c r="A36" s="15" t="s">
        <v>433</v>
      </c>
      <c r="B36" s="17" t="n">
        <v>6736</v>
      </c>
      <c r="C36" s="18">
        <f>(10.0/B36*100)</f>
        <v/>
      </c>
      <c r="D36" s="19" t="n">
        <v>6726</v>
      </c>
      <c r="E36" s="18" t="n">
        <v>503.51765467</v>
      </c>
      <c r="F36" s="20" t="n">
        <v>10.5381831</v>
      </c>
      <c r="G36" s="18" t="n">
        <v>491.74365717</v>
      </c>
      <c r="H36" s="20" t="n">
        <v>2.19939111</v>
      </c>
      <c r="I36" s="18" t="s">
        <v>404</v>
      </c>
      <c r="J36" s="20" t="s">
        <v>404</v>
      </c>
      <c r="K36" s="18" t="s">
        <v>404</v>
      </c>
      <c r="L36" s="20" t="s">
        <v>404</v>
      </c>
      <c r="M36" s="18" t="s">
        <v>404</v>
      </c>
      <c r="N36" s="20" t="s">
        <v>404</v>
      </c>
      <c r="O36" s="18" t="s">
        <v>404</v>
      </c>
      <c r="P36" s="20" t="s">
        <v>404</v>
      </c>
      <c r="Q36" s="18" t="n">
        <v>521.20839973</v>
      </c>
      <c r="R36" s="20" t="n">
        <v>4.49785749</v>
      </c>
    </row>
    <row r="37" spans="1:18">
      <c r="A37" s="15" t="s">
        <v>434</v>
      </c>
      <c r="B37" s="17" t="n">
        <v>5458</v>
      </c>
      <c r="C37" s="18">
        <f>(0.0/B37*100)</f>
        <v/>
      </c>
      <c r="D37" s="19" t="n">
        <v>5458</v>
      </c>
      <c r="E37" s="18" t="n">
        <v>474.53761715</v>
      </c>
      <c r="F37" s="20" t="n">
        <v>7.50868062</v>
      </c>
      <c r="G37" s="18" t="n">
        <v>495.76126748</v>
      </c>
      <c r="H37" s="20" t="n">
        <v>3.88875656</v>
      </c>
      <c r="I37" s="18" t="s">
        <v>404</v>
      </c>
      <c r="J37" s="20" t="s">
        <v>404</v>
      </c>
      <c r="K37" s="18" t="s">
        <v>404</v>
      </c>
      <c r="L37" s="20" t="s">
        <v>404</v>
      </c>
      <c r="M37" s="18" t="s">
        <v>404</v>
      </c>
      <c r="N37" s="20" t="s">
        <v>404</v>
      </c>
      <c r="O37" s="18" t="s">
        <v>404</v>
      </c>
      <c r="P37" s="20" t="s">
        <v>404</v>
      </c>
      <c r="Q37" s="18" t="n">
        <v>396.8623</v>
      </c>
      <c r="R37" s="20" t="n">
        <v>28.99727429</v>
      </c>
    </row>
    <row r="38" spans="1:18">
      <c r="A38" s="15" t="s">
        <v>435</v>
      </c>
      <c r="B38" s="17" t="n">
        <v>5860</v>
      </c>
      <c r="C38" s="18">
        <f>(268.0/B38*100)</f>
        <v/>
      </c>
      <c r="D38" s="19" t="n">
        <v>5592</v>
      </c>
      <c r="E38" s="18" t="n">
        <v>558.4713858699999</v>
      </c>
      <c r="F38" s="20" t="n">
        <v>8.774695530000001</v>
      </c>
      <c r="G38" s="18" t="n">
        <v>489.9101116</v>
      </c>
      <c r="H38" s="20" t="n">
        <v>3.82539753</v>
      </c>
      <c r="I38" s="18" t="s">
        <v>404</v>
      </c>
      <c r="J38" s="20" t="s">
        <v>404</v>
      </c>
      <c r="K38" s="18" t="s">
        <v>404</v>
      </c>
      <c r="L38" s="20" t="s">
        <v>404</v>
      </c>
      <c r="M38" s="18" t="s">
        <v>404</v>
      </c>
      <c r="N38" s="20" t="s">
        <v>404</v>
      </c>
      <c r="O38" s="18" t="s">
        <v>404</v>
      </c>
      <c r="P38" s="20" t="s">
        <v>404</v>
      </c>
      <c r="Q38" s="18" t="n">
        <v>505.12623498</v>
      </c>
      <c r="R38" s="20" t="n">
        <v>52.91619347</v>
      </c>
    </row>
    <row r="39" spans="1:18">
      <c r="A39" s="15" t="s">
        <v>436</v>
      </c>
      <c r="B39" s="17" t="n">
        <v>5895</v>
      </c>
      <c r="C39" s="18">
        <f>(0.0/B39*100)</f>
        <v/>
      </c>
      <c r="D39" s="19" t="n">
        <v>5895</v>
      </c>
      <c r="E39" s="18" t="n">
        <v>450.10944525</v>
      </c>
      <c r="F39" s="20" t="n">
        <v>9.672103720000001</v>
      </c>
      <c r="G39" s="18" t="n">
        <v>418.53186912</v>
      </c>
      <c r="H39" s="20" t="n">
        <v>5.25713281</v>
      </c>
      <c r="I39" s="18" t="s">
        <v>404</v>
      </c>
      <c r="J39" s="20" t="s">
        <v>404</v>
      </c>
      <c r="K39" s="18" t="s">
        <v>404</v>
      </c>
      <c r="L39" s="20" t="s">
        <v>404</v>
      </c>
      <c r="M39" s="18" t="s">
        <v>404</v>
      </c>
      <c r="N39" s="20" t="s">
        <v>404</v>
      </c>
      <c r="O39" s="18" t="s">
        <v>404</v>
      </c>
      <c r="P39" s="20" t="s">
        <v>404</v>
      </c>
      <c r="Q39" s="18" t="n">
        <v>420.30216045</v>
      </c>
      <c r="R39" s="20" t="n">
        <v>26.09847306</v>
      </c>
    </row>
    <row r="40" spans="1:18">
      <c r="A40" s="15" t="s">
        <v>437</v>
      </c>
      <c r="B40" s="17" t="n">
        <v>14157</v>
      </c>
      <c r="C40" s="18">
        <f>(2628.0/B40*100)</f>
        <v/>
      </c>
      <c r="D40" s="19" t="n">
        <v>11529</v>
      </c>
      <c r="E40" s="18" t="n">
        <v>512.1105016</v>
      </c>
      <c r="F40" s="20" t="n">
        <v>3.4252926</v>
      </c>
      <c r="G40" s="18" t="n">
        <v>498.45879473</v>
      </c>
      <c r="H40" s="20" t="n">
        <v>8.45761156</v>
      </c>
      <c r="I40" s="18" t="s">
        <v>404</v>
      </c>
      <c r="J40" s="20" t="s">
        <v>404</v>
      </c>
      <c r="K40" s="18" t="s">
        <v>404</v>
      </c>
      <c r="L40" s="20" t="s">
        <v>404</v>
      </c>
      <c r="M40" s="18" t="s">
        <v>404</v>
      </c>
      <c r="N40" s="20" t="s">
        <v>404</v>
      </c>
      <c r="O40" s="18" t="s">
        <v>404</v>
      </c>
      <c r="P40" s="20" t="s">
        <v>404</v>
      </c>
      <c r="Q40" s="18" t="n">
        <v>511.09826344</v>
      </c>
      <c r="R40" s="20" t="n">
        <v>11.08268837</v>
      </c>
    </row>
    <row r="41" spans="1:18">
      <c r="A41" s="15" t="s">
        <v>438</v>
      </c>
      <c r="B41" s="17" t="n">
        <v>5712</v>
      </c>
      <c r="C41" s="18">
        <f>(70.0/B41*100)</f>
        <v/>
      </c>
      <c r="D41" s="19" t="n">
        <v>5642</v>
      </c>
      <c r="E41" s="18" t="n">
        <v>483.53845955</v>
      </c>
      <c r="F41" s="20" t="n">
        <v>8.7496887</v>
      </c>
      <c r="G41" s="18" t="n">
        <v>501.85566535</v>
      </c>
      <c r="H41" s="20" t="n">
        <v>3.72227948</v>
      </c>
      <c r="I41" s="18" t="s">
        <v>404</v>
      </c>
      <c r="J41" s="20" t="s">
        <v>404</v>
      </c>
      <c r="K41" s="18" t="s">
        <v>404</v>
      </c>
      <c r="L41" s="20" t="s">
        <v>404</v>
      </c>
      <c r="M41" s="18" t="s">
        <v>404</v>
      </c>
      <c r="N41" s="20" t="s">
        <v>404</v>
      </c>
      <c r="O41" s="18" t="s">
        <v>404</v>
      </c>
      <c r="P41" s="20" t="s">
        <v>404</v>
      </c>
      <c r="Q41" s="18" t="n">
        <v>471.72580914</v>
      </c>
      <c r="R41" s="20" t="n">
        <v>25.22168503</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448.79422962</v>
      </c>
      <c r="F44" s="20" t="n">
        <v>18.10811511</v>
      </c>
      <c r="G44" s="18" t="n">
        <v>425.90609298</v>
      </c>
      <c r="H44" s="20" t="n">
        <v>2.78451856</v>
      </c>
      <c r="I44" s="18" t="s">
        <v>404</v>
      </c>
      <c r="J44" s="20" t="s">
        <v>404</v>
      </c>
      <c r="K44" s="18" t="s">
        <v>404</v>
      </c>
      <c r="L44" s="20" t="s">
        <v>404</v>
      </c>
      <c r="M44" s="18" t="s">
        <v>404</v>
      </c>
      <c r="N44" s="20" t="s">
        <v>404</v>
      </c>
      <c r="O44" s="18" t="s">
        <v>404</v>
      </c>
      <c r="P44" s="20" t="s">
        <v>404</v>
      </c>
      <c r="Q44" s="18" t="n">
        <v>403.19549702</v>
      </c>
      <c r="R44" s="20" t="n">
        <v>19.47031494</v>
      </c>
    </row>
    <row r="45" spans="1:18">
      <c r="A45" s="15" t="s">
        <v>442</v>
      </c>
      <c r="B45" s="17" t="n">
        <v>5519</v>
      </c>
      <c r="C45" s="18">
        <f>(0.0/B45*100)</f>
        <v/>
      </c>
      <c r="D45" s="19" t="n">
        <v>5519</v>
      </c>
      <c r="E45" s="18" t="n">
        <v>386.06008871</v>
      </c>
      <c r="F45" s="20" t="n">
        <v>9.72956364</v>
      </c>
      <c r="G45" s="18" t="n">
        <v>377.19967877</v>
      </c>
      <c r="H45" s="20" t="n">
        <v>3.78468289</v>
      </c>
      <c r="I45" s="18" t="s">
        <v>404</v>
      </c>
      <c r="J45" s="20" t="s">
        <v>404</v>
      </c>
      <c r="K45" s="18" t="s">
        <v>404</v>
      </c>
      <c r="L45" s="20" t="s">
        <v>404</v>
      </c>
      <c r="M45" s="18" t="s">
        <v>404</v>
      </c>
      <c r="N45" s="20" t="s">
        <v>404</v>
      </c>
      <c r="O45" s="18" t="s">
        <v>404</v>
      </c>
      <c r="P45" s="20" t="s">
        <v>404</v>
      </c>
      <c r="Q45" s="18" t="n">
        <v>353.54230104</v>
      </c>
      <c r="R45" s="20" t="n">
        <v>7.15791396</v>
      </c>
    </row>
    <row r="46" spans="1:18">
      <c r="A46" s="15" t="s">
        <v>443</v>
      </c>
      <c r="B46" s="17" t="n">
        <v>23141</v>
      </c>
      <c r="C46" s="18">
        <f>(4196.0/B46*100)</f>
        <v/>
      </c>
      <c r="D46" s="19" t="n">
        <v>18945</v>
      </c>
      <c r="E46" s="18" t="n">
        <v>458.4888384</v>
      </c>
      <c r="F46" s="20" t="n">
        <v>9.93473534</v>
      </c>
      <c r="G46" s="18" t="n">
        <v>398.62073152</v>
      </c>
      <c r="H46" s="20" t="n">
        <v>2.51694142</v>
      </c>
      <c r="I46" s="18" t="s">
        <v>404</v>
      </c>
      <c r="J46" s="20" t="s">
        <v>404</v>
      </c>
      <c r="K46" s="18" t="s">
        <v>404</v>
      </c>
      <c r="L46" s="20" t="s">
        <v>404</v>
      </c>
      <c r="M46" s="18" t="s">
        <v>404</v>
      </c>
      <c r="N46" s="20" t="s">
        <v>404</v>
      </c>
      <c r="O46" s="18" t="s">
        <v>404</v>
      </c>
      <c r="P46" s="20" t="s">
        <v>404</v>
      </c>
      <c r="Q46" s="18" t="n">
        <v>385.40000614</v>
      </c>
      <c r="R46" s="20" t="n">
        <v>13.75952566</v>
      </c>
    </row>
    <row r="47" spans="1:18">
      <c r="A47" s="15" t="s">
        <v>444</v>
      </c>
      <c r="B47" s="17" t="n">
        <v>5928</v>
      </c>
      <c r="C47" s="18">
        <f>(0.0/B47*100)</f>
        <v/>
      </c>
      <c r="D47" s="19" t="n">
        <v>5928</v>
      </c>
      <c r="E47" s="18" t="n">
        <v>448.5730619</v>
      </c>
      <c r="F47" s="20" t="n">
        <v>23.21752358</v>
      </c>
      <c r="G47" s="18" t="n">
        <v>444.78516577</v>
      </c>
      <c r="H47" s="20" t="n">
        <v>4.44386772</v>
      </c>
      <c r="I47" s="18" t="s">
        <v>404</v>
      </c>
      <c r="J47" s="20" t="s">
        <v>404</v>
      </c>
      <c r="K47" s="18" t="s">
        <v>404</v>
      </c>
      <c r="L47" s="20" t="s">
        <v>404</v>
      </c>
      <c r="M47" s="18" t="s">
        <v>404</v>
      </c>
      <c r="N47" s="20" t="s">
        <v>404</v>
      </c>
      <c r="O47" s="18" t="s">
        <v>404</v>
      </c>
      <c r="P47" s="20" t="s">
        <v>404</v>
      </c>
      <c r="Q47" s="18" t="n">
        <v>469.46190365</v>
      </c>
      <c r="R47" s="20" t="n">
        <v>29.86024814</v>
      </c>
    </row>
    <row r="48" spans="1:18">
      <c r="A48" s="15" t="s">
        <v>445</v>
      </c>
      <c r="B48" s="17" t="n">
        <v>9841</v>
      </c>
      <c r="C48" s="18">
        <f>(0.0/B48*100)</f>
        <v/>
      </c>
      <c r="D48" s="19" t="n">
        <v>9841</v>
      </c>
      <c r="E48" s="18" t="n">
        <v>541.17105593</v>
      </c>
      <c r="F48" s="20" t="n">
        <v>7.22159688</v>
      </c>
      <c r="G48" s="18" t="n">
        <v>493.1102576</v>
      </c>
      <c r="H48" s="20" t="n">
        <v>8.845257419999999</v>
      </c>
      <c r="I48" s="18" t="s">
        <v>404</v>
      </c>
      <c r="J48" s="20" t="s">
        <v>404</v>
      </c>
      <c r="K48" s="18" t="s">
        <v>404</v>
      </c>
      <c r="L48" s="20" t="s">
        <v>404</v>
      </c>
      <c r="M48" s="18" t="s">
        <v>404</v>
      </c>
      <c r="N48" s="20" t="s">
        <v>404</v>
      </c>
      <c r="O48" s="18" t="s">
        <v>404</v>
      </c>
      <c r="P48" s="20" t="s">
        <v>404</v>
      </c>
      <c r="Q48" s="18" t="n">
        <v>486.402489</v>
      </c>
      <c r="R48" s="20" t="n">
        <v>30.93506693</v>
      </c>
    </row>
    <row r="49" spans="1:18">
      <c r="A49" s="15" t="s">
        <v>446</v>
      </c>
      <c r="B49" s="17" t="n">
        <v>6349</v>
      </c>
      <c r="C49" s="18">
        <f>(52.0/B49*100)</f>
        <v/>
      </c>
      <c r="D49" s="19" t="n">
        <v>6297</v>
      </c>
      <c r="E49" s="18" t="n">
        <v>449.50965543</v>
      </c>
      <c r="F49" s="20" t="n">
        <v>4.64656028</v>
      </c>
      <c r="G49" s="18" t="n">
        <v>419.07042977</v>
      </c>
      <c r="H49" s="20" t="n">
        <v>4.02598099</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(1031.0/B50*100)</f>
        <v/>
      </c>
      <c r="D50" s="19" t="n">
        <v>10764</v>
      </c>
      <c r="E50" s="18" t="n">
        <v>451.62116031</v>
      </c>
      <c r="F50" s="20" t="n">
        <v>17.88089829</v>
      </c>
      <c r="G50" s="18" t="n">
        <v>414.98276763</v>
      </c>
      <c r="H50" s="20" t="n">
        <v>2.73334754</v>
      </c>
      <c r="I50" s="18" t="s">
        <v>404</v>
      </c>
      <c r="J50" s="20" t="s">
        <v>404</v>
      </c>
      <c r="K50" s="18" t="s">
        <v>404</v>
      </c>
      <c r="L50" s="20" t="s">
        <v>404</v>
      </c>
      <c r="M50" s="18" t="s">
        <v>404</v>
      </c>
      <c r="N50" s="20" t="s">
        <v>404</v>
      </c>
      <c r="O50" s="18" t="s">
        <v>404</v>
      </c>
      <c r="P50" s="20" t="s">
        <v>404</v>
      </c>
      <c r="Q50" s="18" t="n">
        <v>418.0564226</v>
      </c>
      <c r="R50" s="20" t="n">
        <v>14.0580659</v>
      </c>
    </row>
    <row r="51" spans="1:18">
      <c r="A51" s="15" t="s">
        <v>448</v>
      </c>
      <c r="B51" s="17" t="n">
        <v>6866</v>
      </c>
      <c r="C51" s="18">
        <f>(0.0/B51*100)</f>
        <v/>
      </c>
      <c r="D51" s="19" t="n">
        <v>6866</v>
      </c>
      <c r="E51" s="18" t="n">
        <v>408.21473439</v>
      </c>
      <c r="F51" s="20" t="n">
        <v>9.89056843</v>
      </c>
      <c r="G51" s="18" t="n">
        <v>419.75632682</v>
      </c>
      <c r="H51" s="20" t="n">
        <v>2.16741226</v>
      </c>
      <c r="I51" s="18" t="s">
        <v>404</v>
      </c>
      <c r="J51" s="20" t="s">
        <v>404</v>
      </c>
      <c r="K51" s="18" t="s">
        <v>404</v>
      </c>
      <c r="L51" s="20" t="s">
        <v>404</v>
      </c>
      <c r="M51" s="18" t="s">
        <v>404</v>
      </c>
      <c r="N51" s="20" t="s">
        <v>404</v>
      </c>
      <c r="O51" s="18" t="s">
        <v>404</v>
      </c>
      <c r="P51" s="20" t="s">
        <v>404</v>
      </c>
      <c r="Q51" s="18" t="n">
        <v>436.00398764</v>
      </c>
      <c r="R51" s="20" t="n">
        <v>12.79077701</v>
      </c>
    </row>
    <row r="52" spans="1:18">
      <c r="A52" s="15" t="s">
        <v>449</v>
      </c>
      <c r="B52" s="17" t="n">
        <v>5809</v>
      </c>
      <c r="C52" s="18">
        <f>(0.0/B52*100)</f>
        <v/>
      </c>
      <c r="D52" s="19" t="n">
        <v>5809</v>
      </c>
      <c r="E52" s="18" t="n">
        <v>497.39171365</v>
      </c>
      <c r="F52" s="20" t="n">
        <v>12.33224237</v>
      </c>
      <c r="G52" s="18" t="n">
        <v>475.02253822</v>
      </c>
      <c r="H52" s="20" t="n">
        <v>2.73178276</v>
      </c>
      <c r="I52" s="18" t="s">
        <v>404</v>
      </c>
      <c r="J52" s="20" t="s">
        <v>404</v>
      </c>
      <c r="K52" s="18" t="s">
        <v>404</v>
      </c>
      <c r="L52" s="20" t="s">
        <v>404</v>
      </c>
      <c r="M52" s="18" t="s">
        <v>404</v>
      </c>
      <c r="N52" s="20" t="s">
        <v>404</v>
      </c>
      <c r="O52" s="18" t="s">
        <v>404</v>
      </c>
      <c r="P52" s="20" t="s">
        <v>404</v>
      </c>
      <c r="Q52" s="18" t="n">
        <v>426.94213339</v>
      </c>
      <c r="R52" s="20" t="n">
        <v>14.53292285</v>
      </c>
    </row>
    <row r="53" spans="1:18">
      <c r="A53" s="15" t="s">
        <v>450</v>
      </c>
      <c r="B53" s="17" t="n">
        <v>5571</v>
      </c>
      <c r="C53" s="18">
        <f>(0.0/B53*100)</f>
        <v/>
      </c>
      <c r="D53" s="19" t="n">
        <v>5571</v>
      </c>
      <c r="E53" s="18" t="n">
        <v>492.44480295</v>
      </c>
      <c r="F53" s="20" t="n">
        <v>4.22458367</v>
      </c>
      <c r="G53" s="18" t="n">
        <v>425.08087824</v>
      </c>
      <c r="H53" s="20" t="n">
        <v>1.45021466</v>
      </c>
      <c r="I53" s="18" t="s">
        <v>404</v>
      </c>
      <c r="J53" s="20" t="s">
        <v>404</v>
      </c>
      <c r="K53" s="18" t="s">
        <v>404</v>
      </c>
      <c r="L53" s="20" t="s">
        <v>404</v>
      </c>
      <c r="M53" s="18" t="s">
        <v>404</v>
      </c>
      <c r="N53" s="20" t="s">
        <v>404</v>
      </c>
      <c r="O53" s="18" t="s">
        <v>404</v>
      </c>
      <c r="P53" s="20" t="s">
        <v>404</v>
      </c>
      <c r="Q53" s="18" t="n">
        <v>390.59727881</v>
      </c>
      <c r="R53" s="20" t="n">
        <v>9.343129960000001</v>
      </c>
    </row>
    <row r="54" spans="1:18">
      <c r="A54" s="15" t="s">
        <v>451</v>
      </c>
      <c r="B54" s="17" t="n">
        <v>4740</v>
      </c>
      <c r="C54" s="18">
        <f>(199.0/B54*100)</f>
        <v/>
      </c>
      <c r="D54" s="19" t="n">
        <v>4541</v>
      </c>
      <c r="E54" s="18" t="n">
        <v>365.41846759</v>
      </c>
      <c r="F54" s="20" t="n">
        <v>9.165348720000001</v>
      </c>
      <c r="G54" s="18" t="n">
        <v>325.0134852</v>
      </c>
      <c r="H54" s="20" t="n">
        <v>3.35277766</v>
      </c>
      <c r="I54" s="18" t="s">
        <v>404</v>
      </c>
      <c r="J54" s="20" t="s">
        <v>404</v>
      </c>
      <c r="K54" s="18" t="s">
        <v>404</v>
      </c>
      <c r="L54" s="20" t="s">
        <v>404</v>
      </c>
      <c r="M54" s="18" t="s">
        <v>404</v>
      </c>
      <c r="N54" s="20" t="s">
        <v>404</v>
      </c>
      <c r="O54" s="18" t="s">
        <v>404</v>
      </c>
      <c r="P54" s="20" t="s">
        <v>404</v>
      </c>
      <c r="Q54" s="18" t="n">
        <v>297.85991316</v>
      </c>
      <c r="R54" s="20" t="n">
        <v>7.50978864</v>
      </c>
    </row>
    <row r="55" spans="1:18">
      <c r="A55" s="15" t="s">
        <v>452</v>
      </c>
      <c r="B55" s="17" t="n">
        <v>5316</v>
      </c>
      <c r="C55" s="18">
        <f>(43.0/B55*100)</f>
        <v/>
      </c>
      <c r="D55" s="19" t="n">
        <v>5273</v>
      </c>
      <c r="E55" s="18" t="n">
        <v>418.60055944</v>
      </c>
      <c r="F55" s="20" t="n">
        <v>13.32996108</v>
      </c>
      <c r="G55" s="18" t="n">
        <v>411.20333798</v>
      </c>
      <c r="H55" s="20" t="n">
        <v>2.695695</v>
      </c>
      <c r="I55" s="18" t="s">
        <v>404</v>
      </c>
      <c r="J55" s="20" t="s">
        <v>404</v>
      </c>
      <c r="K55" s="18" t="s">
        <v>404</v>
      </c>
      <c r="L55" s="20" t="s">
        <v>404</v>
      </c>
      <c r="M55" s="18" t="s">
        <v>404</v>
      </c>
      <c r="N55" s="20" t="s">
        <v>404</v>
      </c>
      <c r="O55" s="18" t="s">
        <v>404</v>
      </c>
      <c r="P55" s="20" t="s">
        <v>404</v>
      </c>
      <c r="Q55" s="18" t="n">
        <v>363.2730706</v>
      </c>
      <c r="R55" s="20" t="n">
        <v>22.04778576</v>
      </c>
    </row>
    <row r="56" spans="1:18">
      <c r="A56" s="15" t="s">
        <v>453</v>
      </c>
      <c r="B56" s="17" t="n">
        <v>5359</v>
      </c>
      <c r="C56" s="18">
        <f>(0.0/B56*100)</f>
        <v/>
      </c>
      <c r="D56" s="19" t="n">
        <v>5359</v>
      </c>
      <c r="E56" s="18" t="n">
        <v>523.47393445</v>
      </c>
      <c r="F56" s="20" t="n">
        <v>4.12549579</v>
      </c>
      <c r="G56" s="18" t="n">
        <v>522.48978238</v>
      </c>
      <c r="H56" s="20" t="n">
        <v>7.84117135</v>
      </c>
      <c r="I56" s="18" t="s">
        <v>404</v>
      </c>
      <c r="J56" s="20" t="s">
        <v>404</v>
      </c>
      <c r="K56" s="18" t="s">
        <v>404</v>
      </c>
      <c r="L56" s="20" t="s">
        <v>404</v>
      </c>
      <c r="M56" s="18" t="s">
        <v>404</v>
      </c>
      <c r="N56" s="20" t="s">
        <v>404</v>
      </c>
      <c r="O56" s="18" t="s">
        <v>404</v>
      </c>
      <c r="P56" s="20" t="s">
        <v>404</v>
      </c>
      <c r="Q56" s="18" t="n">
        <v>523.92080246</v>
      </c>
      <c r="R56" s="20" t="n">
        <v>12.50613938</v>
      </c>
    </row>
    <row r="57" spans="1:18">
      <c r="A57" s="15" t="s">
        <v>454</v>
      </c>
      <c r="B57" s="17" t="n">
        <v>6513</v>
      </c>
      <c r="C57" s="18">
        <f>(0.0/B57*100)</f>
        <v/>
      </c>
      <c r="D57" s="19" t="n">
        <v>6513</v>
      </c>
      <c r="E57" s="18" t="n">
        <v>427.99329739</v>
      </c>
      <c r="F57" s="20" t="n">
        <v>7.09539982</v>
      </c>
      <c r="G57" s="18" t="n">
        <v>394.55475392</v>
      </c>
      <c r="H57" s="20" t="n">
        <v>3.09726237</v>
      </c>
      <c r="I57" s="18" t="s">
        <v>404</v>
      </c>
      <c r="J57" s="20" t="s">
        <v>404</v>
      </c>
      <c r="K57" s="18" t="s">
        <v>404</v>
      </c>
      <c r="L57" s="20" t="s">
        <v>404</v>
      </c>
      <c r="M57" s="18" t="s">
        <v>404</v>
      </c>
      <c r="N57" s="20" t="s">
        <v>404</v>
      </c>
      <c r="O57" s="18" t="s">
        <v>404</v>
      </c>
      <c r="P57" s="20" t="s">
        <v>404</v>
      </c>
      <c r="Q57" s="18" t="n">
        <v>397.10171845</v>
      </c>
      <c r="R57" s="20" t="n">
        <v>8.34099207</v>
      </c>
    </row>
    <row r="58" spans="1:18">
      <c r="A58" s="15" t="s">
        <v>455</v>
      </c>
      <c r="B58" s="17" t="n">
        <v>7267</v>
      </c>
      <c r="C58" s="18">
        <f>(0.0/B58*100)</f>
        <v/>
      </c>
      <c r="D58" s="19" t="n">
        <v>7267</v>
      </c>
      <c r="E58" s="18" t="n">
        <v>417.04196068</v>
      </c>
      <c r="F58" s="20" t="n">
        <v>3.41305619</v>
      </c>
      <c r="G58" s="18" t="n">
        <v>387.46035908</v>
      </c>
      <c r="H58" s="20" t="n">
        <v>5.69398587</v>
      </c>
      <c r="I58" s="18" t="s">
        <v>404</v>
      </c>
      <c r="J58" s="20" t="s">
        <v>404</v>
      </c>
      <c r="K58" s="18" t="s">
        <v>404</v>
      </c>
      <c r="L58" s="20" t="s">
        <v>404</v>
      </c>
      <c r="M58" s="18" t="s">
        <v>404</v>
      </c>
      <c r="N58" s="20" t="s">
        <v>404</v>
      </c>
      <c r="O58" s="18" t="s">
        <v>404</v>
      </c>
      <c r="P58" s="20" t="s">
        <v>404</v>
      </c>
      <c r="Q58" s="18" t="n">
        <v>375.76526369</v>
      </c>
      <c r="R58" s="20" t="n">
        <v>19.29544422</v>
      </c>
    </row>
    <row r="59" spans="1:18">
      <c r="A59" s="15" t="s">
        <v>456</v>
      </c>
      <c r="B59" s="17" t="n">
        <v>4826</v>
      </c>
      <c r="C59" s="18">
        <f>(0.0/B59*100)</f>
        <v/>
      </c>
      <c r="D59" s="19" t="n">
        <v>4826</v>
      </c>
      <c r="E59" s="18" t="n">
        <v>394.69201393</v>
      </c>
      <c r="F59" s="20" t="n">
        <v>4.95665882</v>
      </c>
      <c r="G59" s="18" t="n">
        <v>377.20415576</v>
      </c>
      <c r="H59" s="20" t="n">
        <v>1.81293427</v>
      </c>
      <c r="I59" s="18" t="s">
        <v>404</v>
      </c>
      <c r="J59" s="20" t="s">
        <v>404</v>
      </c>
      <c r="K59" s="18" t="s">
        <v>404</v>
      </c>
      <c r="L59" s="20" t="s">
        <v>404</v>
      </c>
      <c r="M59" s="18" t="s">
        <v>404</v>
      </c>
      <c r="N59" s="20" t="s">
        <v>404</v>
      </c>
      <c r="O59" s="18" t="s">
        <v>404</v>
      </c>
      <c r="P59" s="20" t="s">
        <v>404</v>
      </c>
      <c r="Q59" s="18" t="n">
        <v>375.10031622</v>
      </c>
      <c r="R59" s="20" t="n">
        <v>6.40133676</v>
      </c>
    </row>
    <row r="60" spans="1:18">
      <c r="A60" s="15" t="s">
        <v>457</v>
      </c>
      <c r="B60" s="17" t="n">
        <v>4546</v>
      </c>
      <c r="C60" s="18">
        <f>(0.0/B60*100)</f>
        <v/>
      </c>
      <c r="D60" s="19" t="n">
        <v>4546</v>
      </c>
      <c r="E60" s="18" t="n">
        <v>402.775072</v>
      </c>
      <c r="F60" s="20" t="n">
        <v>6.12868487</v>
      </c>
      <c r="G60" s="18" t="n">
        <v>375.00765084</v>
      </c>
      <c r="H60" s="20" t="n">
        <v>5.83860706</v>
      </c>
      <c r="I60" s="18" t="s">
        <v>404</v>
      </c>
      <c r="J60" s="20" t="s">
        <v>404</v>
      </c>
      <c r="K60" s="18" t="s">
        <v>404</v>
      </c>
      <c r="L60" s="20" t="s">
        <v>404</v>
      </c>
      <c r="M60" s="18" t="s">
        <v>404</v>
      </c>
      <c r="N60" s="20" t="s">
        <v>404</v>
      </c>
      <c r="O60" s="18" t="s">
        <v>404</v>
      </c>
      <c r="P60" s="20" t="s">
        <v>404</v>
      </c>
      <c r="Q60" s="18" t="n">
        <v>341.61916412</v>
      </c>
      <c r="R60" s="20" t="n">
        <v>14.81488127</v>
      </c>
    </row>
    <row r="61" spans="1:18">
      <c r="A61" s="15" t="s">
        <v>458</v>
      </c>
      <c r="B61" s="17" t="n">
        <v>6525</v>
      </c>
      <c r="C61" s="18">
        <f>(0.0/B61*100)</f>
        <v/>
      </c>
      <c r="D61" s="19" t="n">
        <v>6525</v>
      </c>
      <c r="E61" s="18" t="n">
        <v>480.58032479</v>
      </c>
      <c r="F61" s="20" t="n">
        <v>5.45991749</v>
      </c>
      <c r="G61" s="18" t="n">
        <v>474.14125585</v>
      </c>
      <c r="H61" s="20" t="n">
        <v>3.03255729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533.90967757</v>
      </c>
      <c r="F62" s="20" t="n">
        <v>1.11754922</v>
      </c>
      <c r="G62" s="18" t="n">
        <v>474.49738478</v>
      </c>
      <c r="H62" s="20" t="n">
        <v>3.42703614</v>
      </c>
      <c r="I62" s="18" t="s">
        <v>404</v>
      </c>
      <c r="J62" s="20" t="s">
        <v>404</v>
      </c>
      <c r="K62" s="18" t="s">
        <v>404</v>
      </c>
      <c r="L62" s="20" t="s">
        <v>404</v>
      </c>
      <c r="M62" s="18" t="s">
        <v>404</v>
      </c>
      <c r="N62" s="20" t="s">
        <v>404</v>
      </c>
      <c r="O62" s="18" t="s">
        <v>404</v>
      </c>
      <c r="P62" s="20" t="s">
        <v>404</v>
      </c>
      <c r="Q62" s="18" t="n">
        <v>543.58065916</v>
      </c>
      <c r="R62" s="20" t="n">
        <v>5.82452922</v>
      </c>
    </row>
    <row r="63" spans="1:18">
      <c r="A63" s="15" t="s">
        <v>460</v>
      </c>
      <c r="B63" s="17" t="n">
        <v>5324</v>
      </c>
      <c r="C63" s="18">
        <f>(0.0/B63*100)</f>
        <v/>
      </c>
      <c r="D63" s="19" t="n">
        <v>5324</v>
      </c>
      <c r="E63" s="18" t="n">
        <v>388.15477494</v>
      </c>
      <c r="F63" s="20" t="n">
        <v>2.90776266</v>
      </c>
      <c r="G63" s="18" t="n">
        <v>380.26014164</v>
      </c>
      <c r="H63" s="20" t="n">
        <v>1.50181637</v>
      </c>
      <c r="I63" s="18" t="s">
        <v>404</v>
      </c>
      <c r="J63" s="20" t="s">
        <v>404</v>
      </c>
      <c r="K63" s="18" t="s">
        <v>404</v>
      </c>
      <c r="L63" s="20" t="s">
        <v>404</v>
      </c>
      <c r="M63" s="18" t="s">
        <v>404</v>
      </c>
      <c r="N63" s="20" t="s">
        <v>404</v>
      </c>
      <c r="O63" s="18" t="s">
        <v>404</v>
      </c>
      <c r="P63" s="20" t="s">
        <v>404</v>
      </c>
      <c r="Q63" s="18" t="n">
        <v>406.83774612</v>
      </c>
      <c r="R63" s="20" t="n">
        <v>4.65930243</v>
      </c>
    </row>
    <row r="64" spans="1:18">
      <c r="A64" s="15" t="s">
        <v>461</v>
      </c>
      <c r="B64" s="17" t="n">
        <v>3634</v>
      </c>
      <c r="C64" s="18">
        <f>(27.0/B64*100)</f>
        <v/>
      </c>
      <c r="D64" s="19" t="n">
        <v>3607</v>
      </c>
      <c r="E64" s="18" t="n">
        <v>472.91155694</v>
      </c>
      <c r="F64" s="20" t="n">
        <v>1.88857773</v>
      </c>
      <c r="G64" s="18" t="n">
        <v>427.61238246</v>
      </c>
      <c r="H64" s="20" t="n">
        <v>3.64291268</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433.21879016</v>
      </c>
      <c r="F65" s="20" t="n">
        <v>4.34965838</v>
      </c>
      <c r="G65" s="18" t="n">
        <v>424.81896419</v>
      </c>
      <c r="H65" s="20" t="n">
        <v>2.83299481</v>
      </c>
      <c r="I65" s="18" t="s">
        <v>404</v>
      </c>
      <c r="J65" s="20" t="s">
        <v>404</v>
      </c>
      <c r="K65" s="18" t="s">
        <v>404</v>
      </c>
      <c r="L65" s="20" t="s">
        <v>404</v>
      </c>
      <c r="M65" s="18" t="s">
        <v>404</v>
      </c>
      <c r="N65" s="20" t="s">
        <v>404</v>
      </c>
      <c r="O65" s="18" t="s">
        <v>404</v>
      </c>
      <c r="P65" s="20" t="s">
        <v>404</v>
      </c>
      <c r="Q65" s="18" t="n">
        <v>423.82803694</v>
      </c>
      <c r="R65" s="20" t="n">
        <v>11.84686855</v>
      </c>
    </row>
    <row r="66" spans="1:18">
      <c r="A66" s="15" t="s">
        <v>463</v>
      </c>
      <c r="B66" s="17" t="n">
        <v>5665</v>
      </c>
      <c r="C66" s="18">
        <f>(0.0/B66*100)</f>
        <v/>
      </c>
      <c r="D66" s="19" t="n">
        <v>5665</v>
      </c>
      <c r="E66" s="18" t="n">
        <v>380.47028696</v>
      </c>
      <c r="F66" s="20" t="n">
        <v>2.90993594</v>
      </c>
      <c r="G66" s="18" t="n">
        <v>416.08281991</v>
      </c>
      <c r="H66" s="20" t="n">
        <v>1.15775134</v>
      </c>
      <c r="I66" s="18" t="s">
        <v>404</v>
      </c>
      <c r="J66" s="20" t="s">
        <v>404</v>
      </c>
      <c r="K66" s="18" t="s">
        <v>404</v>
      </c>
      <c r="L66" s="20" t="s">
        <v>404</v>
      </c>
      <c r="M66" s="18" t="s">
        <v>404</v>
      </c>
      <c r="N66" s="20" t="s">
        <v>404</v>
      </c>
      <c r="O66" s="18" t="s">
        <v>404</v>
      </c>
      <c r="P66" s="20" t="s">
        <v>404</v>
      </c>
      <c r="Q66" s="18" t="n">
        <v>364.01493346</v>
      </c>
      <c r="R66" s="20" t="n">
        <v>9.558572509999999</v>
      </c>
    </row>
    <row r="67" spans="1:18">
      <c r="A67" s="15" t="s">
        <v>464</v>
      </c>
      <c r="B67" s="17" t="n">
        <v>6971</v>
      </c>
      <c r="C67" s="18">
        <f>(0.0/B67*100)</f>
        <v/>
      </c>
      <c r="D67" s="19" t="n">
        <v>6971</v>
      </c>
      <c r="E67" s="18" t="n">
        <v>403.40272448</v>
      </c>
      <c r="F67" s="20" t="n">
        <v>5.3156199</v>
      </c>
      <c r="G67" s="18" t="n">
        <v>394.18819768</v>
      </c>
      <c r="H67" s="20" t="n">
        <v>2.96941235</v>
      </c>
      <c r="I67" s="18" t="s">
        <v>404</v>
      </c>
      <c r="J67" s="20" t="s">
        <v>404</v>
      </c>
      <c r="K67" s="18" t="s">
        <v>404</v>
      </c>
      <c r="L67" s="20" t="s">
        <v>404</v>
      </c>
      <c r="M67" s="18" t="s">
        <v>404</v>
      </c>
      <c r="N67" s="20" t="s">
        <v>404</v>
      </c>
      <c r="O67" s="18" t="s">
        <v>404</v>
      </c>
      <c r="P67" s="20" t="s">
        <v>404</v>
      </c>
      <c r="Q67" s="18" t="n">
        <v>407.08219952</v>
      </c>
      <c r="R67" s="20" t="n">
        <v>18.63387435</v>
      </c>
    </row>
    <row r="68" spans="1:18">
      <c r="A68" s="15" t="s">
        <v>465</v>
      </c>
      <c r="B68" s="17" t="n">
        <v>12083</v>
      </c>
      <c r="C68" s="18">
        <f>(0.0/B68*100)</f>
        <v/>
      </c>
      <c r="D68" s="19" t="n">
        <v>12083</v>
      </c>
      <c r="E68" s="18" t="n">
        <v>422.18202657</v>
      </c>
      <c r="F68" s="20" t="n">
        <v>1.05141077</v>
      </c>
      <c r="G68" s="18" t="n">
        <v>404.11630608</v>
      </c>
      <c r="H68" s="20" t="n">
        <v>1.92004635</v>
      </c>
      <c r="I68" s="18" t="s">
        <v>404</v>
      </c>
      <c r="J68" s="20" t="s">
        <v>404</v>
      </c>
      <c r="K68" s="18" t="s">
        <v>404</v>
      </c>
      <c r="L68" s="20" t="s">
        <v>404</v>
      </c>
      <c r="M68" s="18" t="s">
        <v>404</v>
      </c>
      <c r="N68" s="20" t="s">
        <v>404</v>
      </c>
      <c r="O68" s="18" t="s">
        <v>404</v>
      </c>
      <c r="P68" s="20" t="s">
        <v>404</v>
      </c>
      <c r="Q68" s="18" t="n">
        <v>439.84475592</v>
      </c>
      <c r="R68" s="20" t="n">
        <v>12.49637931</v>
      </c>
    </row>
    <row r="69" spans="1:18">
      <c r="A69" s="15" t="s">
        <v>466</v>
      </c>
      <c r="B69" s="17" t="n">
        <v>4876</v>
      </c>
      <c r="C69" s="18">
        <f>(0.0/B69*100)</f>
        <v/>
      </c>
      <c r="D69" s="19" t="n">
        <v>4876</v>
      </c>
      <c r="E69" s="18" t="n">
        <v>438.1014461</v>
      </c>
      <c r="F69" s="20" t="n">
        <v>4.51199734</v>
      </c>
      <c r="G69" s="18" t="n">
        <v>431.67845257</v>
      </c>
      <c r="H69" s="20" t="n">
        <v>4.72770462</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488.60182437</v>
      </c>
      <c r="F70" s="20" t="n">
        <v>4.35579504</v>
      </c>
      <c r="G70" s="18" t="n">
        <v>485.25383491</v>
      </c>
      <c r="H70" s="20" t="n">
        <v>3.70512454</v>
      </c>
      <c r="I70" s="18" t="s">
        <v>404</v>
      </c>
      <c r="J70" s="20" t="s">
        <v>404</v>
      </c>
      <c r="K70" s="18" t="s">
        <v>404</v>
      </c>
      <c r="L70" s="20" t="s">
        <v>404</v>
      </c>
      <c r="M70" s="18" t="s">
        <v>404</v>
      </c>
      <c r="N70" s="20" t="s">
        <v>404</v>
      </c>
      <c r="O70" s="18" t="s">
        <v>404</v>
      </c>
      <c r="P70" s="20" t="s">
        <v>404</v>
      </c>
      <c r="Q70" s="18" t="n">
        <v>465.78045714</v>
      </c>
      <c r="R70" s="20" t="n">
        <v>14.98967057</v>
      </c>
    </row>
    <row r="71" spans="1:18">
      <c r="A71" s="15" t="s">
        <v>468</v>
      </c>
      <c r="B71" s="17" t="n">
        <v>6115</v>
      </c>
      <c r="C71" s="18">
        <f>(0.0/B71*100)</f>
        <v/>
      </c>
      <c r="D71" s="19" t="n">
        <v>6115</v>
      </c>
      <c r="E71" s="18" t="n">
        <v>556.90799435</v>
      </c>
      <c r="F71" s="20" t="n">
        <v>1.47082762</v>
      </c>
      <c r="G71" s="18" t="n">
        <v>553.06814809</v>
      </c>
      <c r="H71" s="20" t="n">
        <v>2.47336128</v>
      </c>
      <c r="I71" s="18" t="s">
        <v>404</v>
      </c>
      <c r="J71" s="20" t="s">
        <v>404</v>
      </c>
      <c r="K71" s="18" t="s">
        <v>404</v>
      </c>
      <c r="L71" s="20" t="s">
        <v>404</v>
      </c>
      <c r="M71" s="18" t="s">
        <v>404</v>
      </c>
      <c r="N71" s="20" t="s">
        <v>404</v>
      </c>
      <c r="O71" s="18" t="s">
        <v>404</v>
      </c>
      <c r="P71" s="20" t="s">
        <v>404</v>
      </c>
      <c r="Q71" s="18" t="n">
        <v>496.28387474</v>
      </c>
      <c r="R71" s="20" t="n">
        <v>15.61464699</v>
      </c>
    </row>
    <row r="72" spans="1:18">
      <c r="A72" s="15" t="s">
        <v>469</v>
      </c>
      <c r="B72" s="17" t="n">
        <v>7708</v>
      </c>
      <c r="C72" s="18">
        <f>(0.0/B72*100)</f>
        <v/>
      </c>
      <c r="D72" s="19" t="n">
        <v>7708</v>
      </c>
      <c r="E72" s="18" t="n">
        <v>554.9233564899999</v>
      </c>
      <c r="F72" s="20" t="n">
        <v>7.51347569</v>
      </c>
      <c r="G72" s="18" t="n">
        <v>523.7139277799999</v>
      </c>
      <c r="H72" s="20" t="n">
        <v>3.58102893</v>
      </c>
      <c r="I72" s="18" t="s">
        <v>404</v>
      </c>
      <c r="J72" s="20" t="s">
        <v>404</v>
      </c>
      <c r="K72" s="18" t="s">
        <v>404</v>
      </c>
      <c r="L72" s="20" t="s">
        <v>404</v>
      </c>
      <c r="M72" s="18" t="s">
        <v>404</v>
      </c>
      <c r="N72" s="20" t="s">
        <v>404</v>
      </c>
      <c r="O72" s="18" t="s">
        <v>404</v>
      </c>
      <c r="P72" s="20" t="s">
        <v>404</v>
      </c>
      <c r="Q72" s="18" t="n">
        <v>509.57055733</v>
      </c>
      <c r="R72" s="20" t="n">
        <v>14.36093942</v>
      </c>
    </row>
    <row r="73" spans="1:18">
      <c r="A73" s="15" t="s">
        <v>470</v>
      </c>
      <c r="B73" s="17" t="n">
        <v>8249</v>
      </c>
      <c r="C73" s="18">
        <f>(0.0/B73*100)</f>
        <v/>
      </c>
      <c r="D73" s="19" t="n">
        <v>8249</v>
      </c>
      <c r="E73" s="18" t="n">
        <v>437.83224146</v>
      </c>
      <c r="F73" s="20" t="n">
        <v>6.97522327</v>
      </c>
      <c r="G73" s="18" t="n">
        <v>415.44666233</v>
      </c>
      <c r="H73" s="20" t="n">
        <v>3.44053725</v>
      </c>
      <c r="I73" s="18" t="s">
        <v>404</v>
      </c>
      <c r="J73" s="20" t="s">
        <v>404</v>
      </c>
      <c r="K73" s="18" t="s">
        <v>404</v>
      </c>
      <c r="L73" s="20" t="s">
        <v>404</v>
      </c>
      <c r="M73" s="18" t="s">
        <v>404</v>
      </c>
      <c r="N73" s="20" t="s">
        <v>404</v>
      </c>
      <c r="O73" s="18" t="s">
        <v>404</v>
      </c>
      <c r="P73" s="20" t="s">
        <v>404</v>
      </c>
      <c r="Q73" s="18" t="n">
        <v>397.7299044</v>
      </c>
      <c r="R73" s="20" t="n">
        <v>14.531793</v>
      </c>
    </row>
    <row r="74" spans="1:18">
      <c r="A74" s="15" t="s">
        <v>471</v>
      </c>
      <c r="B74" s="17" t="n">
        <v>4692</v>
      </c>
      <c r="C74" s="18">
        <f>(484.0/B74*100)</f>
        <v/>
      </c>
      <c r="D74" s="19" t="n">
        <v>4208</v>
      </c>
      <c r="E74" s="18" t="n">
        <v>434.31974315</v>
      </c>
      <c r="F74" s="20" t="n">
        <v>2.30472657</v>
      </c>
      <c r="G74" s="18" t="n">
        <v>410.59752163</v>
      </c>
      <c r="H74" s="20" t="n">
        <v>2.02315076</v>
      </c>
      <c r="I74" s="18" t="s">
        <v>404</v>
      </c>
      <c r="J74" s="20" t="s">
        <v>404</v>
      </c>
      <c r="K74" s="18" t="s">
        <v>404</v>
      </c>
      <c r="L74" s="20" t="s">
        <v>404</v>
      </c>
      <c r="M74" s="18" t="s">
        <v>404</v>
      </c>
      <c r="N74" s="20" t="s">
        <v>404</v>
      </c>
      <c r="O74" s="18" t="s">
        <v>404</v>
      </c>
      <c r="P74" s="20" t="s">
        <v>404</v>
      </c>
      <c r="Q74" s="18" t="n">
        <v>301.6942736</v>
      </c>
      <c r="R74" s="20" t="n">
        <v>8.915293350000001</v>
      </c>
    </row>
    <row r="75" spans="1:18">
      <c r="A75" s="15" t="s">
        <v>472</v>
      </c>
      <c r="B75" s="17" t="n">
        <v>5375</v>
      </c>
      <c r="C75" s="18">
        <f>(483.0/B75*100)</f>
        <v/>
      </c>
      <c r="D75" s="19" t="n">
        <v>4892</v>
      </c>
      <c r="E75" s="18" t="n">
        <v>385.83126014</v>
      </c>
      <c r="F75" s="20" t="n">
        <v>5.04345998</v>
      </c>
      <c r="G75" s="18" t="n">
        <v>388.25342991</v>
      </c>
      <c r="H75" s="20" t="n">
        <v>3.77337033</v>
      </c>
      <c r="I75" s="18" t="s">
        <v>404</v>
      </c>
      <c r="J75" s="20" t="s">
        <v>404</v>
      </c>
      <c r="K75" s="18" t="s">
        <v>404</v>
      </c>
      <c r="L75" s="20" t="s">
        <v>404</v>
      </c>
      <c r="M75" s="18" t="s">
        <v>404</v>
      </c>
      <c r="N75" s="20" t="s">
        <v>404</v>
      </c>
      <c r="O75" s="18" t="s">
        <v>404</v>
      </c>
      <c r="P75" s="20" t="s">
        <v>404</v>
      </c>
      <c r="Q75" s="18" t="n">
        <v>378.57987748</v>
      </c>
      <c r="R75" s="20" t="n">
        <v>14.1062099</v>
      </c>
    </row>
    <row r="76" spans="1:18">
      <c r="A76" s="15" t="s">
        <v>473</v>
      </c>
      <c r="B76" s="17" t="n">
        <v>14167</v>
      </c>
      <c r="C76" s="18">
        <f>(1400.0/B76*100)</f>
        <v/>
      </c>
      <c r="D76" s="19" t="n">
        <v>12767</v>
      </c>
      <c r="E76" s="18" t="n">
        <v>444.08107819</v>
      </c>
      <c r="F76" s="20" t="n">
        <v>3.35050145</v>
      </c>
      <c r="G76" s="18" t="n">
        <v>416.02247141</v>
      </c>
      <c r="H76" s="20" t="n">
        <v>5.88197206</v>
      </c>
      <c r="I76" s="18" t="s">
        <v>404</v>
      </c>
      <c r="J76" s="20" t="s">
        <v>404</v>
      </c>
      <c r="K76" s="18" t="s">
        <v>404</v>
      </c>
      <c r="L76" s="20" t="s">
        <v>404</v>
      </c>
      <c r="M76" s="18" t="s">
        <v>404</v>
      </c>
      <c r="N76" s="20" t="s">
        <v>404</v>
      </c>
      <c r="O76" s="18" t="s">
        <v>404</v>
      </c>
      <c r="P76" s="20" t="s">
        <v>404</v>
      </c>
      <c r="Q76" s="18" t="n">
        <v>436.99549309</v>
      </c>
      <c r="R76" s="20" t="n">
        <v>10.13466983</v>
      </c>
    </row>
    <row r="77" spans="1:18">
      <c r="A77" s="15" t="s">
        <v>474</v>
      </c>
      <c r="B77" s="17" t="n">
        <v>6062</v>
      </c>
      <c r="C77" s="18">
        <f>(0.0/B77*100)</f>
        <v/>
      </c>
      <c r="D77" s="19" t="n">
        <v>6062</v>
      </c>
      <c r="E77" s="18" t="n">
        <v>436.60606138</v>
      </c>
      <c r="F77" s="20" t="n">
        <v>3.53382778</v>
      </c>
      <c r="G77" s="18" t="n">
        <v>433.35921546</v>
      </c>
      <c r="H77" s="20" t="n">
        <v>4.76288533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533.50757507</v>
      </c>
      <c r="F78" s="20" t="n">
        <v>4.27031463</v>
      </c>
      <c r="G78" s="18" t="n">
        <v>504.38247355</v>
      </c>
      <c r="H78" s="20" t="n">
        <v>7.52986237</v>
      </c>
      <c r="I78" s="18" t="s">
        <v>404</v>
      </c>
      <c r="J78" s="20" t="s">
        <v>404</v>
      </c>
      <c r="K78" s="18" t="s">
        <v>404</v>
      </c>
      <c r="L78" s="20" t="s">
        <v>404</v>
      </c>
      <c r="M78" s="18" t="s">
        <v>404</v>
      </c>
      <c r="N78" s="20" t="s">
        <v>404</v>
      </c>
      <c r="O78" s="18" t="s">
        <v>404</v>
      </c>
      <c r="P78" s="20" t="s">
        <v>404</v>
      </c>
      <c r="Q78" s="18" t="n">
        <v>501.52919305</v>
      </c>
      <c r="R78" s="20" t="n">
        <v>8.04248522</v>
      </c>
    </row>
    <row customHeight="1" ht="25" r="79" spans="1:18">
      <c r="A79" s="15" t="s">
        <v>476</v>
      </c>
      <c r="B79" s="17" t="n">
        <v>1657</v>
      </c>
      <c r="C79" s="18">
        <f>(21.0/B79*100)</f>
        <v/>
      </c>
      <c r="D79" s="19" t="n">
        <v>1636</v>
      </c>
      <c r="E79" s="18" t="n">
        <v>476.12947633</v>
      </c>
      <c r="F79" s="20" t="n">
        <v>6.82783139</v>
      </c>
      <c r="G79" s="18" t="n">
        <v>462.8855002</v>
      </c>
      <c r="H79" s="20" t="n">
        <v>26.26530379</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462.0778943</v>
      </c>
      <c r="F80" s="20" t="n">
        <v>4.14604792</v>
      </c>
      <c r="G80" s="18" t="n">
        <v>432.25807995</v>
      </c>
      <c r="H80" s="20" t="n">
        <v>6.87573849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442.07092861</v>
      </c>
      <c r="F81" s="20" t="n">
        <v>3.60436117</v>
      </c>
      <c r="G81" s="18" t="n">
        <v>443.9000194</v>
      </c>
      <c r="H81" s="20" t="n">
        <v>5.58576075</v>
      </c>
      <c r="I81" s="18" t="s">
        <v>404</v>
      </c>
      <c r="J81" s="20" t="s">
        <v>404</v>
      </c>
      <c r="K81" s="18" t="s">
        <v>404</v>
      </c>
      <c r="L81" s="20" t="s">
        <v>404</v>
      </c>
      <c r="M81" s="18" t="s">
        <v>404</v>
      </c>
      <c r="N81" s="20" t="s">
        <v>404</v>
      </c>
      <c r="O81" s="18" t="s">
        <v>404</v>
      </c>
      <c r="P81" s="20" t="s">
        <v>404</v>
      </c>
      <c r="Q81" s="18" t="n">
        <v>464.68173373</v>
      </c>
      <c r="R81" s="20" t="n">
        <v>19.42087707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516.77650202</v>
      </c>
      <c r="F7" s="20" t="n">
        <v>2.33135164</v>
      </c>
      <c r="G7" s="18" t="n">
        <v>497.95821353</v>
      </c>
      <c r="H7" s="20" t="n">
        <v>3.84762611</v>
      </c>
      <c r="I7" s="18" t="s">
        <v>404</v>
      </c>
      <c r="J7" s="20" t="s">
        <v>404</v>
      </c>
      <c r="K7" s="18" t="s">
        <v>404</v>
      </c>
      <c r="L7" s="20" t="s">
        <v>404</v>
      </c>
      <c r="M7" s="18" t="s">
        <v>404</v>
      </c>
      <c r="N7" s="20" t="s">
        <v>404</v>
      </c>
      <c r="O7" s="18" t="s">
        <v>404</v>
      </c>
      <c r="P7" s="20" t="s">
        <v>404</v>
      </c>
      <c r="Q7" s="18" t="n">
        <v>488.03335846</v>
      </c>
      <c r="R7" s="20" t="n">
        <v>10.99453265</v>
      </c>
    </row>
    <row r="8" spans="1:18">
      <c r="A8" s="15" t="s">
        <v>405</v>
      </c>
      <c r="B8" s="17" t="n">
        <v>7007</v>
      </c>
      <c r="C8" s="18">
        <f>(0.0/B8*100)</f>
        <v/>
      </c>
      <c r="D8" s="19" t="n">
        <v>7007</v>
      </c>
      <c r="E8" s="18" t="n">
        <v>513.10305052</v>
      </c>
      <c r="F8" s="20" t="n">
        <v>6.3056066</v>
      </c>
      <c r="G8" s="18" t="n">
        <v>488.56990469</v>
      </c>
      <c r="H8" s="20" t="n">
        <v>4.73616472</v>
      </c>
      <c r="I8" s="18" t="s">
        <v>404</v>
      </c>
      <c r="J8" s="20" t="s">
        <v>404</v>
      </c>
      <c r="K8" s="18" t="s">
        <v>404</v>
      </c>
      <c r="L8" s="20" t="s">
        <v>404</v>
      </c>
      <c r="M8" s="18" t="s">
        <v>404</v>
      </c>
      <c r="N8" s="20" t="s">
        <v>404</v>
      </c>
      <c r="O8" s="18" t="s">
        <v>404</v>
      </c>
      <c r="P8" s="20" t="s">
        <v>404</v>
      </c>
      <c r="Q8" s="18" t="n">
        <v>451.04323209</v>
      </c>
      <c r="R8" s="20" t="n">
        <v>12.9583732</v>
      </c>
    </row>
    <row r="9" spans="1:18">
      <c r="A9" s="15" t="s">
        <v>406</v>
      </c>
      <c r="B9" s="17" t="n">
        <v>9651</v>
      </c>
      <c r="C9" s="18">
        <f>(200.0/B9*100)</f>
        <v/>
      </c>
      <c r="D9" s="19" t="n">
        <v>9451</v>
      </c>
      <c r="E9" s="18" t="n">
        <v>515.85479689</v>
      </c>
      <c r="F9" s="20" t="n">
        <v>3.5390428</v>
      </c>
      <c r="G9" s="18" t="n">
        <v>478.58894126</v>
      </c>
      <c r="H9" s="20" t="n">
        <v>7.28374733</v>
      </c>
      <c r="I9" s="18" t="s">
        <v>404</v>
      </c>
      <c r="J9" s="20" t="s">
        <v>404</v>
      </c>
      <c r="K9" s="18" t="s">
        <v>404</v>
      </c>
      <c r="L9" s="20" t="s">
        <v>404</v>
      </c>
      <c r="M9" s="18" t="s">
        <v>404</v>
      </c>
      <c r="N9" s="20" t="s">
        <v>404</v>
      </c>
      <c r="O9" s="18" t="s">
        <v>404</v>
      </c>
      <c r="P9" s="20" t="s">
        <v>404</v>
      </c>
      <c r="Q9" s="18" t="n">
        <v>449.54640544</v>
      </c>
      <c r="R9" s="20" t="n">
        <v>15.52626813</v>
      </c>
    </row>
    <row r="10" spans="1:18">
      <c r="A10" s="15" t="s">
        <v>407</v>
      </c>
      <c r="B10" s="17" t="n">
        <v>20058</v>
      </c>
      <c r="C10" s="18">
        <f>(2798.0/B10*100)</f>
        <v/>
      </c>
      <c r="D10" s="19" t="n">
        <v>17260</v>
      </c>
      <c r="E10" s="18" t="n">
        <v>531.14177376</v>
      </c>
      <c r="F10" s="20" t="n">
        <v>2.74965527</v>
      </c>
      <c r="G10" s="18" t="n">
        <v>526.27292663</v>
      </c>
      <c r="H10" s="20" t="n">
        <v>3.72179199</v>
      </c>
      <c r="I10" s="18" t="s">
        <v>404</v>
      </c>
      <c r="J10" s="20" t="s">
        <v>404</v>
      </c>
      <c r="K10" s="18" t="s">
        <v>404</v>
      </c>
      <c r="L10" s="20" t="s">
        <v>404</v>
      </c>
      <c r="M10" s="18" t="s">
        <v>404</v>
      </c>
      <c r="N10" s="20" t="s">
        <v>404</v>
      </c>
      <c r="O10" s="18" t="s">
        <v>404</v>
      </c>
      <c r="P10" s="20" t="s">
        <v>404</v>
      </c>
      <c r="Q10" s="18" t="n">
        <v>544.38391619</v>
      </c>
      <c r="R10" s="20" t="n">
        <v>15.51134873</v>
      </c>
    </row>
    <row r="11" spans="1:18">
      <c r="A11" s="15" t="s">
        <v>408</v>
      </c>
      <c r="B11" s="17" t="n">
        <v>7053</v>
      </c>
      <c r="C11" s="18">
        <f>(137.0/B11*100)</f>
        <v/>
      </c>
      <c r="D11" s="19" t="n">
        <v>6916</v>
      </c>
      <c r="E11" s="18" t="n">
        <v>463.88214701</v>
      </c>
      <c r="F11" s="20" t="n">
        <v>5.4884194</v>
      </c>
      <c r="G11" s="18" t="n">
        <v>439.0384627</v>
      </c>
      <c r="H11" s="20" t="n">
        <v>4.4324907</v>
      </c>
      <c r="I11" s="18" t="s">
        <v>404</v>
      </c>
      <c r="J11" s="20" t="s">
        <v>404</v>
      </c>
      <c r="K11" s="18" t="s">
        <v>404</v>
      </c>
      <c r="L11" s="20" t="s">
        <v>404</v>
      </c>
      <c r="M11" s="18" t="s">
        <v>404</v>
      </c>
      <c r="N11" s="20" t="s">
        <v>404</v>
      </c>
      <c r="O11" s="18" t="s">
        <v>404</v>
      </c>
      <c r="P11" s="20" t="s">
        <v>404</v>
      </c>
      <c r="Q11" s="18" t="n">
        <v>432.67966392</v>
      </c>
      <c r="R11" s="20" t="n">
        <v>12.97960687</v>
      </c>
    </row>
    <row r="12" spans="1:18">
      <c r="A12" s="15" t="s">
        <v>409</v>
      </c>
      <c r="B12" s="17" t="n">
        <v>6894</v>
      </c>
      <c r="C12" s="18">
        <f>(106.0/B12*100)</f>
        <v/>
      </c>
      <c r="D12" s="19" t="n">
        <v>6788</v>
      </c>
      <c r="E12" s="18" t="n">
        <v>511.38452492</v>
      </c>
      <c r="F12" s="20" t="n">
        <v>3.88269549</v>
      </c>
      <c r="G12" s="18" t="n">
        <v>481.82364388</v>
      </c>
      <c r="H12" s="20" t="n">
        <v>3.04637629</v>
      </c>
      <c r="I12" s="18" t="s">
        <v>404</v>
      </c>
      <c r="J12" s="20" t="s">
        <v>404</v>
      </c>
      <c r="K12" s="18" t="s">
        <v>404</v>
      </c>
      <c r="L12" s="20" t="s">
        <v>404</v>
      </c>
      <c r="M12" s="18" t="s">
        <v>404</v>
      </c>
      <c r="N12" s="20" t="s">
        <v>404</v>
      </c>
      <c r="O12" s="18" t="s">
        <v>404</v>
      </c>
      <c r="P12" s="20" t="s">
        <v>404</v>
      </c>
      <c r="Q12" s="18" t="n">
        <v>454.57805914</v>
      </c>
      <c r="R12" s="20" t="n">
        <v>24.46729049</v>
      </c>
    </row>
    <row r="13" spans="1:18">
      <c r="A13" s="15" t="s">
        <v>410</v>
      </c>
      <c r="B13" s="17" t="n">
        <v>7161</v>
      </c>
      <c r="C13" s="18">
        <f>(1175.0/B13*100)</f>
        <v/>
      </c>
      <c r="D13" s="19" t="n">
        <v>5986</v>
      </c>
      <c r="E13" s="18" t="n">
        <v>509.20136429</v>
      </c>
      <c r="F13" s="20" t="n">
        <v>4.68697909</v>
      </c>
      <c r="G13" s="18" t="n">
        <v>498.99442855</v>
      </c>
      <c r="H13" s="20" t="n">
        <v>3.0745235</v>
      </c>
      <c r="I13" s="18" t="s">
        <v>404</v>
      </c>
      <c r="J13" s="20" t="s">
        <v>404</v>
      </c>
      <c r="K13" s="18" t="s">
        <v>404</v>
      </c>
      <c r="L13" s="20" t="s">
        <v>404</v>
      </c>
      <c r="M13" s="18" t="s">
        <v>404</v>
      </c>
      <c r="N13" s="20" t="s">
        <v>404</v>
      </c>
      <c r="O13" s="18" t="s">
        <v>404</v>
      </c>
      <c r="P13" s="20" t="s">
        <v>404</v>
      </c>
      <c r="Q13" s="18" t="n">
        <v>500.84750712</v>
      </c>
      <c r="R13" s="20" t="n">
        <v>7.69995268</v>
      </c>
    </row>
    <row r="14" spans="1:18">
      <c r="A14" s="15" t="s">
        <v>411</v>
      </c>
      <c r="B14" s="17" t="n">
        <v>5587</v>
      </c>
      <c r="C14" s="18">
        <f>(0.0/B14*100)</f>
        <v/>
      </c>
      <c r="D14" s="19" t="n">
        <v>5587</v>
      </c>
      <c r="E14" s="18" t="n">
        <v>537.81574374</v>
      </c>
      <c r="F14" s="20" t="n">
        <v>3.93719612</v>
      </c>
      <c r="G14" s="18" t="n">
        <v>531.52919088</v>
      </c>
      <c r="H14" s="20" t="n">
        <v>2.91147292</v>
      </c>
      <c r="I14" s="18" t="s">
        <v>404</v>
      </c>
      <c r="J14" s="20" t="s">
        <v>404</v>
      </c>
      <c r="K14" s="18" t="s">
        <v>404</v>
      </c>
      <c r="L14" s="20" t="s">
        <v>404</v>
      </c>
      <c r="M14" s="18" t="s">
        <v>404</v>
      </c>
      <c r="N14" s="20" t="s">
        <v>404</v>
      </c>
      <c r="O14" s="18" t="s">
        <v>404</v>
      </c>
      <c r="P14" s="20" t="s">
        <v>404</v>
      </c>
      <c r="Q14" s="18" t="n">
        <v>525.15759546</v>
      </c>
      <c r="R14" s="20" t="n">
        <v>16.01032293</v>
      </c>
    </row>
    <row r="15" spans="1:18">
      <c r="A15" s="15" t="s">
        <v>412</v>
      </c>
      <c r="B15" s="17" t="n">
        <v>5882</v>
      </c>
      <c r="C15" s="18">
        <f>(0.0/B15*100)</f>
        <v/>
      </c>
      <c r="D15" s="19" t="n">
        <v>5882</v>
      </c>
      <c r="E15" s="18" t="n">
        <v>530.07040119</v>
      </c>
      <c r="F15" s="20" t="n">
        <v>6.13423342</v>
      </c>
      <c r="G15" s="18" t="n">
        <v>530.2343461</v>
      </c>
      <c r="H15" s="20" t="n">
        <v>2.61877206</v>
      </c>
      <c r="I15" s="18" t="s">
        <v>404</v>
      </c>
      <c r="J15" s="20" t="s">
        <v>404</v>
      </c>
      <c r="K15" s="18" t="s">
        <v>404</v>
      </c>
      <c r="L15" s="20" t="s">
        <v>404</v>
      </c>
      <c r="M15" s="18" t="s">
        <v>404</v>
      </c>
      <c r="N15" s="20" t="s">
        <v>404</v>
      </c>
      <c r="O15" s="18" t="s">
        <v>404</v>
      </c>
      <c r="P15" s="20" t="s">
        <v>404</v>
      </c>
      <c r="Q15" s="18" t="n">
        <v>565.28404711</v>
      </c>
      <c r="R15" s="20" t="n">
        <v>28.17296819</v>
      </c>
    </row>
    <row r="16" spans="1:18">
      <c r="A16" s="15" t="s">
        <v>413</v>
      </c>
      <c r="B16" s="17" t="n">
        <v>6108</v>
      </c>
      <c r="C16" s="18">
        <f>(339.0/B16*100)</f>
        <v/>
      </c>
      <c r="D16" s="19" t="n">
        <v>5769</v>
      </c>
      <c r="E16" s="18" t="n">
        <v>509.49918636</v>
      </c>
      <c r="F16" s="20" t="n">
        <v>3.71362223</v>
      </c>
      <c r="G16" s="18" t="n">
        <v>473.20277642</v>
      </c>
      <c r="H16" s="20" t="n">
        <v>7.17659418</v>
      </c>
      <c r="I16" s="18" t="s">
        <v>404</v>
      </c>
      <c r="J16" s="20" t="s">
        <v>404</v>
      </c>
      <c r="K16" s="18" t="s">
        <v>404</v>
      </c>
      <c r="L16" s="20" t="s">
        <v>404</v>
      </c>
      <c r="M16" s="18" t="s">
        <v>404</v>
      </c>
      <c r="N16" s="20" t="s">
        <v>404</v>
      </c>
      <c r="O16" s="18" t="s">
        <v>404</v>
      </c>
      <c r="P16" s="20" t="s">
        <v>404</v>
      </c>
      <c r="Q16" s="18" t="n">
        <v>461.97409659</v>
      </c>
      <c r="R16" s="20" t="n">
        <v>31.34873928</v>
      </c>
    </row>
    <row r="17" spans="1:18">
      <c r="A17" s="15" t="s">
        <v>414</v>
      </c>
      <c r="B17" s="17" t="n">
        <v>6504</v>
      </c>
      <c r="C17" s="18">
        <f>(1325.0/B17*100)</f>
        <v/>
      </c>
      <c r="D17" s="19" t="n">
        <v>5179</v>
      </c>
      <c r="E17" s="18" t="n">
        <v>516.8947944499999</v>
      </c>
      <c r="F17" s="20" t="n">
        <v>5.72329157</v>
      </c>
      <c r="G17" s="18" t="n">
        <v>497.19964309</v>
      </c>
      <c r="H17" s="20" t="n">
        <v>5.85966139</v>
      </c>
      <c r="I17" s="18" t="s">
        <v>404</v>
      </c>
      <c r="J17" s="20" t="s">
        <v>404</v>
      </c>
      <c r="K17" s="18" t="s">
        <v>404</v>
      </c>
      <c r="L17" s="20" t="s">
        <v>404</v>
      </c>
      <c r="M17" s="18" t="s">
        <v>404</v>
      </c>
      <c r="N17" s="20" t="s">
        <v>404</v>
      </c>
      <c r="O17" s="18" t="s">
        <v>404</v>
      </c>
      <c r="P17" s="20" t="s">
        <v>404</v>
      </c>
      <c r="Q17" s="18" t="n">
        <v>560.40923408</v>
      </c>
      <c r="R17" s="20" t="n">
        <v>15.4531657</v>
      </c>
    </row>
    <row r="18" spans="1:18">
      <c r="A18" s="15" t="s">
        <v>415</v>
      </c>
      <c r="B18" s="17" t="n">
        <v>5532</v>
      </c>
      <c r="C18" s="18">
        <f>(0.0/B18*100)</f>
        <v/>
      </c>
      <c r="D18" s="19" t="n">
        <v>5532</v>
      </c>
      <c r="E18" s="18" t="n">
        <v>469.35881855</v>
      </c>
      <c r="F18" s="20" t="n">
        <v>6.77074508</v>
      </c>
      <c r="G18" s="18" t="n">
        <v>444.81479399</v>
      </c>
      <c r="H18" s="20" t="n">
        <v>5.08241146</v>
      </c>
      <c r="I18" s="18" t="s">
        <v>404</v>
      </c>
      <c r="J18" s="20" t="s">
        <v>404</v>
      </c>
      <c r="K18" s="18" t="s">
        <v>404</v>
      </c>
      <c r="L18" s="20" t="s">
        <v>404</v>
      </c>
      <c r="M18" s="18" t="s">
        <v>404</v>
      </c>
      <c r="N18" s="20" t="s">
        <v>404</v>
      </c>
      <c r="O18" s="18" t="s">
        <v>404</v>
      </c>
      <c r="P18" s="20" t="s">
        <v>404</v>
      </c>
      <c r="Q18" s="18" t="n">
        <v>484.40642547</v>
      </c>
      <c r="R18" s="20" t="n">
        <v>17.28201072</v>
      </c>
    </row>
    <row r="19" spans="1:18">
      <c r="A19" s="15" t="s">
        <v>416</v>
      </c>
      <c r="B19" s="17" t="n">
        <v>5658</v>
      </c>
      <c r="C19" s="18">
        <f>(327.0/B19*100)</f>
        <v/>
      </c>
      <c r="D19" s="19" t="n">
        <v>5331</v>
      </c>
      <c r="E19" s="18" t="n">
        <v>518.98739833</v>
      </c>
      <c r="F19" s="20" t="n">
        <v>10.27283025</v>
      </c>
      <c r="G19" s="18" t="n">
        <v>472.34071449</v>
      </c>
      <c r="H19" s="20" t="n">
        <v>2.93595595</v>
      </c>
      <c r="I19" s="18" t="s">
        <v>404</v>
      </c>
      <c r="J19" s="20" t="s">
        <v>404</v>
      </c>
      <c r="K19" s="18" t="s">
        <v>404</v>
      </c>
      <c r="L19" s="20" t="s">
        <v>404</v>
      </c>
      <c r="M19" s="18" t="s">
        <v>404</v>
      </c>
      <c r="N19" s="20" t="s">
        <v>404</v>
      </c>
      <c r="O19" s="18" t="s">
        <v>404</v>
      </c>
      <c r="P19" s="20" t="s">
        <v>404</v>
      </c>
      <c r="Q19" s="18" t="n">
        <v>459.18534445</v>
      </c>
      <c r="R19" s="20" t="n">
        <v>31.16779012</v>
      </c>
    </row>
    <row r="20" spans="1:18">
      <c r="A20" s="15" t="s">
        <v>417</v>
      </c>
      <c r="B20" s="17" t="n">
        <v>3371</v>
      </c>
      <c r="C20" s="18">
        <f>(24.0/B20*100)</f>
        <v/>
      </c>
      <c r="D20" s="19" t="n">
        <v>3347</v>
      </c>
      <c r="E20" s="18" t="n">
        <v>485.96685788</v>
      </c>
      <c r="F20" s="20" t="n">
        <v>3.02886578</v>
      </c>
      <c r="G20" s="18" t="n">
        <v>467.85112855</v>
      </c>
      <c r="H20" s="20" t="n">
        <v>2.13974632</v>
      </c>
      <c r="I20" s="18" t="s">
        <v>404</v>
      </c>
      <c r="J20" s="20" t="s">
        <v>404</v>
      </c>
      <c r="K20" s="18" t="s">
        <v>404</v>
      </c>
      <c r="L20" s="20" t="s">
        <v>404</v>
      </c>
      <c r="M20" s="18" t="s">
        <v>404</v>
      </c>
      <c r="N20" s="20" t="s">
        <v>404</v>
      </c>
      <c r="O20" s="18" t="s">
        <v>404</v>
      </c>
      <c r="P20" s="20" t="s">
        <v>404</v>
      </c>
      <c r="Q20" s="18" t="n">
        <v>434.39574137</v>
      </c>
      <c r="R20" s="20" t="n">
        <v>19.61777399</v>
      </c>
    </row>
    <row r="21" spans="1:18">
      <c r="A21" s="15" t="s">
        <v>418</v>
      </c>
      <c r="B21" s="17" t="n">
        <v>5741</v>
      </c>
      <c r="C21" s="18">
        <f>(0.0/B21*100)</f>
        <v/>
      </c>
      <c r="D21" s="19" t="n">
        <v>5741</v>
      </c>
      <c r="E21" s="18" t="n">
        <v>506.71590785</v>
      </c>
      <c r="F21" s="20" t="n">
        <v>3.55364215</v>
      </c>
      <c r="G21" s="18" t="n">
        <v>497.95065168</v>
      </c>
      <c r="H21" s="20" t="n">
        <v>4.76244232</v>
      </c>
      <c r="I21" s="18" t="s">
        <v>404</v>
      </c>
      <c r="J21" s="20" t="s">
        <v>404</v>
      </c>
      <c r="K21" s="18" t="s">
        <v>404</v>
      </c>
      <c r="L21" s="20" t="s">
        <v>404</v>
      </c>
      <c r="M21" s="18" t="s">
        <v>404</v>
      </c>
      <c r="N21" s="20" t="s">
        <v>404</v>
      </c>
      <c r="O21" s="18" t="s">
        <v>404</v>
      </c>
      <c r="P21" s="20" t="s">
        <v>404</v>
      </c>
      <c r="Q21" s="18" t="n">
        <v>485.74599041</v>
      </c>
      <c r="R21" s="20" t="n">
        <v>8.321742130000001</v>
      </c>
    </row>
    <row r="22" spans="1:18">
      <c r="A22" s="15" t="s">
        <v>419</v>
      </c>
      <c r="B22" s="17" t="n">
        <v>6598</v>
      </c>
      <c r="C22" s="18">
        <f>(0.0/B22*100)</f>
        <v/>
      </c>
      <c r="D22" s="19" t="n">
        <v>6598</v>
      </c>
      <c r="E22" s="18" t="n">
        <v>478.61802543</v>
      </c>
      <c r="F22" s="20" t="n">
        <v>5.45447341</v>
      </c>
      <c r="G22" s="18" t="n">
        <v>451.02388284</v>
      </c>
      <c r="H22" s="20" t="n">
        <v>8.753792239999999</v>
      </c>
      <c r="I22" s="18" t="s">
        <v>404</v>
      </c>
      <c r="J22" s="20" t="s">
        <v>404</v>
      </c>
      <c r="K22" s="18" t="s">
        <v>404</v>
      </c>
      <c r="L22" s="20" t="s">
        <v>404</v>
      </c>
      <c r="M22" s="18" t="s">
        <v>404</v>
      </c>
      <c r="N22" s="20" t="s">
        <v>404</v>
      </c>
      <c r="O22" s="18" t="s">
        <v>404</v>
      </c>
      <c r="P22" s="20" t="s">
        <v>404</v>
      </c>
      <c r="Q22" s="18" t="n">
        <v>416.70655191</v>
      </c>
      <c r="R22" s="20" t="n">
        <v>27.26669004</v>
      </c>
    </row>
    <row r="23" spans="1:18">
      <c r="A23" s="15" t="s">
        <v>420</v>
      </c>
      <c r="B23" s="17" t="n">
        <v>11583</v>
      </c>
      <c r="C23" s="18">
        <f>(3123.0/B23*100)</f>
        <v/>
      </c>
      <c r="D23" s="19" t="n">
        <v>8460</v>
      </c>
      <c r="E23" s="18" t="n">
        <v>495.78426086</v>
      </c>
      <c r="F23" s="20" t="n">
        <v>5.46537831</v>
      </c>
      <c r="G23" s="18" t="n">
        <v>465.54088763</v>
      </c>
      <c r="H23" s="20" t="n">
        <v>6.92462059</v>
      </c>
      <c r="I23" s="18" t="s">
        <v>404</v>
      </c>
      <c r="J23" s="20" t="s">
        <v>404</v>
      </c>
      <c r="K23" s="18" t="s">
        <v>404</v>
      </c>
      <c r="L23" s="20" t="s">
        <v>404</v>
      </c>
      <c r="M23" s="18" t="s">
        <v>404</v>
      </c>
      <c r="N23" s="20" t="s">
        <v>404</v>
      </c>
      <c r="O23" s="18" t="s">
        <v>404</v>
      </c>
      <c r="P23" s="20" t="s">
        <v>404</v>
      </c>
      <c r="Q23" s="18" t="n">
        <v>496.88501661</v>
      </c>
      <c r="R23" s="20" t="n">
        <v>17.30376178</v>
      </c>
    </row>
    <row r="24" spans="1:18">
      <c r="A24" s="15" t="s">
        <v>421</v>
      </c>
      <c r="B24" s="17" t="n">
        <v>6647</v>
      </c>
      <c r="C24" s="18">
        <f>(0.0/B24*100)</f>
        <v/>
      </c>
      <c r="D24" s="19" t="n">
        <v>6647</v>
      </c>
      <c r="E24" s="18" t="n">
        <v>569.20681023</v>
      </c>
      <c r="F24" s="20" t="n">
        <v>16.73126885</v>
      </c>
      <c r="G24" s="18" t="n">
        <v>535.53198879</v>
      </c>
      <c r="H24" s="20" t="n">
        <v>3.23496973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519.71237277</v>
      </c>
      <c r="F25" s="20" t="n">
        <v>4.63526998</v>
      </c>
      <c r="G25" s="18" t="n">
        <v>511.18614785</v>
      </c>
      <c r="H25" s="20" t="n">
        <v>5.35072928</v>
      </c>
      <c r="I25" s="18" t="s">
        <v>404</v>
      </c>
      <c r="J25" s="20" t="s">
        <v>404</v>
      </c>
      <c r="K25" s="18" t="s">
        <v>404</v>
      </c>
      <c r="L25" s="20" t="s">
        <v>404</v>
      </c>
      <c r="M25" s="18" t="s">
        <v>404</v>
      </c>
      <c r="N25" s="20" t="s">
        <v>404</v>
      </c>
      <c r="O25" s="18" t="s">
        <v>404</v>
      </c>
      <c r="P25" s="20" t="s">
        <v>404</v>
      </c>
      <c r="Q25" s="18" t="n">
        <v>472.83396944</v>
      </c>
      <c r="R25" s="20" t="n">
        <v>6.53531597</v>
      </c>
    </row>
    <row r="26" spans="1:18">
      <c r="A26" s="15" t="s">
        <v>423</v>
      </c>
      <c r="B26" s="17" t="n">
        <v>4869</v>
      </c>
      <c r="C26" s="18">
        <f>(11.0/B26*100)</f>
        <v/>
      </c>
      <c r="D26" s="19" t="n">
        <v>4858</v>
      </c>
      <c r="E26" s="18" t="n">
        <v>489.87557954</v>
      </c>
      <c r="F26" s="20" t="n">
        <v>2.6261512</v>
      </c>
      <c r="G26" s="18" t="n">
        <v>492.39328087</v>
      </c>
      <c r="H26" s="20" t="n">
        <v>2.8989512</v>
      </c>
      <c r="I26" s="18" t="s">
        <v>404</v>
      </c>
      <c r="J26" s="20" t="s">
        <v>404</v>
      </c>
      <c r="K26" s="18" t="s">
        <v>404</v>
      </c>
      <c r="L26" s="20" t="s">
        <v>404</v>
      </c>
      <c r="M26" s="18" t="s">
        <v>404</v>
      </c>
      <c r="N26" s="20" t="s">
        <v>404</v>
      </c>
      <c r="O26" s="18" t="s">
        <v>404</v>
      </c>
      <c r="P26" s="20" t="s">
        <v>404</v>
      </c>
      <c r="Q26" s="18" t="n">
        <v>462.0164521</v>
      </c>
      <c r="R26" s="20" t="n">
        <v>11.63187091</v>
      </c>
    </row>
    <row r="27" spans="1:18">
      <c r="A27" s="15" t="s">
        <v>424</v>
      </c>
      <c r="B27" s="17" t="n">
        <v>5299</v>
      </c>
      <c r="C27" s="18">
        <f>(0.0/B27*100)</f>
        <v/>
      </c>
      <c r="D27" s="19" t="n">
        <v>5299</v>
      </c>
      <c r="E27" s="18" t="n">
        <v>488.45715392</v>
      </c>
      <c r="F27" s="20" t="n">
        <v>1.21384864</v>
      </c>
      <c r="G27" s="18" t="n">
        <v>458.30017156</v>
      </c>
      <c r="H27" s="20" t="n">
        <v>2.50112668</v>
      </c>
      <c r="I27" s="18" t="s">
        <v>404</v>
      </c>
      <c r="J27" s="20" t="s">
        <v>404</v>
      </c>
      <c r="K27" s="18" t="s">
        <v>404</v>
      </c>
      <c r="L27" s="20" t="s">
        <v>404</v>
      </c>
      <c r="M27" s="18" t="s">
        <v>404</v>
      </c>
      <c r="N27" s="20" t="s">
        <v>404</v>
      </c>
      <c r="O27" s="18" t="s">
        <v>404</v>
      </c>
      <c r="P27" s="20" t="s">
        <v>404</v>
      </c>
      <c r="Q27" s="18" t="n">
        <v>458.25843368</v>
      </c>
      <c r="R27" s="20" t="n">
        <v>8.275696809999999</v>
      </c>
    </row>
    <row r="28" spans="1:18">
      <c r="A28" s="15" t="s">
        <v>425</v>
      </c>
      <c r="B28" s="17" t="n">
        <v>7568</v>
      </c>
      <c r="C28" s="18">
        <f>(0.0/B28*100)</f>
        <v/>
      </c>
      <c r="D28" s="19" t="n">
        <v>7568</v>
      </c>
      <c r="E28" s="18" t="n">
        <v>434.53588965</v>
      </c>
      <c r="F28" s="20" t="n">
        <v>4.95900907</v>
      </c>
      <c r="G28" s="18" t="n">
        <v>409.05841171</v>
      </c>
      <c r="H28" s="20" t="n">
        <v>2.67717974</v>
      </c>
      <c r="I28" s="18" t="s">
        <v>404</v>
      </c>
      <c r="J28" s="20" t="s">
        <v>404</v>
      </c>
      <c r="K28" s="18" t="s">
        <v>404</v>
      </c>
      <c r="L28" s="20" t="s">
        <v>404</v>
      </c>
      <c r="M28" s="18" t="s">
        <v>404</v>
      </c>
      <c r="N28" s="20" t="s">
        <v>404</v>
      </c>
      <c r="O28" s="18" t="s">
        <v>404</v>
      </c>
      <c r="P28" s="20" t="s">
        <v>404</v>
      </c>
      <c r="Q28" s="18" t="n">
        <v>424.99421015</v>
      </c>
      <c r="R28" s="20" t="n">
        <v>9.405937460000001</v>
      </c>
    </row>
    <row r="29" spans="1:18">
      <c r="A29" s="15" t="s">
        <v>426</v>
      </c>
      <c r="B29" s="17" t="n">
        <v>5385</v>
      </c>
      <c r="C29" s="18">
        <f>(1123.0/B29*100)</f>
        <v/>
      </c>
      <c r="D29" s="19" t="n">
        <v>4262</v>
      </c>
      <c r="E29" s="18" t="n">
        <v>532.7709137000001</v>
      </c>
      <c r="F29" s="20" t="n">
        <v>9.94431992</v>
      </c>
      <c r="G29" s="18" t="n">
        <v>496.13126723</v>
      </c>
      <c r="H29" s="20" t="n">
        <v>6.89615422</v>
      </c>
      <c r="I29" s="18" t="s">
        <v>404</v>
      </c>
      <c r="J29" s="20" t="s">
        <v>404</v>
      </c>
      <c r="K29" s="18" t="s">
        <v>404</v>
      </c>
      <c r="L29" s="20" t="s">
        <v>404</v>
      </c>
      <c r="M29" s="18" t="s">
        <v>404</v>
      </c>
      <c r="N29" s="20" t="s">
        <v>404</v>
      </c>
      <c r="O29" s="18" t="s">
        <v>404</v>
      </c>
      <c r="P29" s="20" t="s">
        <v>404</v>
      </c>
      <c r="Q29" s="18" t="n">
        <v>490.96530647</v>
      </c>
      <c r="R29" s="20" t="n">
        <v>15.590698</v>
      </c>
    </row>
    <row r="30" spans="1:18">
      <c r="A30" s="15" t="s">
        <v>427</v>
      </c>
      <c r="B30" s="17" t="n">
        <v>4520</v>
      </c>
      <c r="C30" s="18">
        <f>(929.0/B30*100)</f>
        <v/>
      </c>
      <c r="D30" s="19" t="n">
        <v>3591</v>
      </c>
      <c r="E30" s="18" t="n">
        <v>523.37361874</v>
      </c>
      <c r="F30" s="20" t="n">
        <v>4.51798305</v>
      </c>
      <c r="G30" s="18" t="n">
        <v>501.99163213</v>
      </c>
      <c r="H30" s="20" t="n">
        <v>6.26357199</v>
      </c>
      <c r="I30" s="18" t="s">
        <v>404</v>
      </c>
      <c r="J30" s="20" t="s">
        <v>404</v>
      </c>
      <c r="K30" s="18" t="s">
        <v>404</v>
      </c>
      <c r="L30" s="20" t="s">
        <v>404</v>
      </c>
      <c r="M30" s="18" t="s">
        <v>404</v>
      </c>
      <c r="N30" s="20" t="s">
        <v>404</v>
      </c>
      <c r="O30" s="18" t="s">
        <v>404</v>
      </c>
      <c r="P30" s="20" t="s">
        <v>404</v>
      </c>
      <c r="Q30" s="18" t="n">
        <v>495.33758229</v>
      </c>
      <c r="R30" s="20" t="n">
        <v>11.18570046</v>
      </c>
    </row>
    <row r="31" spans="1:18">
      <c r="A31" s="15" t="s">
        <v>428</v>
      </c>
      <c r="B31" s="17" t="n">
        <v>5456</v>
      </c>
      <c r="C31" s="18">
        <f>(502.0/B31*100)</f>
        <v/>
      </c>
      <c r="D31" s="19" t="n">
        <v>4954</v>
      </c>
      <c r="E31" s="18" t="n">
        <v>499.78961975</v>
      </c>
      <c r="F31" s="20" t="n">
        <v>4.76390885</v>
      </c>
      <c r="G31" s="18" t="n">
        <v>498.3121867</v>
      </c>
      <c r="H31" s="20" t="n">
        <v>2.73044057</v>
      </c>
      <c r="I31" s="18" t="s">
        <v>404</v>
      </c>
      <c r="J31" s="20" t="s">
        <v>404</v>
      </c>
      <c r="K31" s="18" t="s">
        <v>404</v>
      </c>
      <c r="L31" s="20" t="s">
        <v>404</v>
      </c>
      <c r="M31" s="18" t="s">
        <v>404</v>
      </c>
      <c r="N31" s="20" t="s">
        <v>404</v>
      </c>
      <c r="O31" s="18" t="s">
        <v>404</v>
      </c>
      <c r="P31" s="20" t="s">
        <v>404</v>
      </c>
      <c r="Q31" s="18" t="n">
        <v>496.24729392</v>
      </c>
      <c r="R31" s="20" t="n">
        <v>12.45245929</v>
      </c>
    </row>
    <row r="32" spans="1:18">
      <c r="A32" s="15" t="s">
        <v>429</v>
      </c>
      <c r="B32" s="17" t="n">
        <v>4478</v>
      </c>
      <c r="C32" s="18">
        <f>(0.0/B32*100)</f>
        <v/>
      </c>
      <c r="D32" s="19" t="n">
        <v>4478</v>
      </c>
      <c r="E32" s="18" t="n">
        <v>502.42994643</v>
      </c>
      <c r="F32" s="20" t="n">
        <v>3.41736883</v>
      </c>
      <c r="G32" s="18" t="n">
        <v>497.62010769</v>
      </c>
      <c r="H32" s="20" t="n">
        <v>3.66442268</v>
      </c>
      <c r="I32" s="18" t="s">
        <v>404</v>
      </c>
      <c r="J32" s="20" t="s">
        <v>404</v>
      </c>
      <c r="K32" s="18" t="s">
        <v>404</v>
      </c>
      <c r="L32" s="20" t="s">
        <v>404</v>
      </c>
      <c r="M32" s="18" t="s">
        <v>404</v>
      </c>
      <c r="N32" s="20" t="s">
        <v>404</v>
      </c>
      <c r="O32" s="18" t="s">
        <v>404</v>
      </c>
      <c r="P32" s="20" t="s">
        <v>404</v>
      </c>
      <c r="Q32" s="18" t="n">
        <v>531.0039492</v>
      </c>
      <c r="R32" s="20" t="n">
        <v>22.30377981</v>
      </c>
    </row>
    <row r="33" spans="1:18">
      <c r="A33" s="15" t="s">
        <v>430</v>
      </c>
      <c r="B33" s="17" t="n">
        <v>7325</v>
      </c>
      <c r="C33" s="18">
        <f>(29.0/B33*100)</f>
        <v/>
      </c>
      <c r="D33" s="19" t="n">
        <v>7296</v>
      </c>
      <c r="E33" s="18" t="n">
        <v>504.79439365</v>
      </c>
      <c r="F33" s="20" t="n">
        <v>2.76692459</v>
      </c>
      <c r="G33" s="18" t="n">
        <v>484.80840112</v>
      </c>
      <c r="H33" s="20" t="n">
        <v>7.17945067</v>
      </c>
      <c r="I33" s="18" t="s">
        <v>404</v>
      </c>
      <c r="J33" s="20" t="s">
        <v>404</v>
      </c>
      <c r="K33" s="18" t="s">
        <v>404</v>
      </c>
      <c r="L33" s="20" t="s">
        <v>404</v>
      </c>
      <c r="M33" s="18" t="s">
        <v>404</v>
      </c>
      <c r="N33" s="20" t="s">
        <v>404</v>
      </c>
      <c r="O33" s="18" t="s">
        <v>404</v>
      </c>
      <c r="P33" s="20" t="s">
        <v>404</v>
      </c>
      <c r="Q33" s="18" t="n">
        <v>547.77996307</v>
      </c>
      <c r="R33" s="20" t="n">
        <v>16.56935798</v>
      </c>
    </row>
    <row r="34" spans="1:18">
      <c r="A34" s="15" t="s">
        <v>431</v>
      </c>
      <c r="B34" s="17" t="n">
        <v>6350</v>
      </c>
      <c r="C34" s="18">
        <f>(0.0/B34*100)</f>
        <v/>
      </c>
      <c r="D34" s="19" t="n">
        <v>6350</v>
      </c>
      <c r="E34" s="18" t="n">
        <v>467.29367587</v>
      </c>
      <c r="F34" s="20" t="n">
        <v>4.07982241</v>
      </c>
      <c r="G34" s="18" t="n">
        <v>449.19392362</v>
      </c>
      <c r="H34" s="20" t="n">
        <v>5.80137851</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(443.0/B35*100)</f>
        <v/>
      </c>
      <c r="D35" s="19" t="n">
        <v>5963</v>
      </c>
      <c r="E35" s="18" t="n">
        <v>529.29256662</v>
      </c>
      <c r="F35" s="20" t="n">
        <v>1.89544616</v>
      </c>
      <c r="G35" s="18" t="n">
        <v>489.72250572</v>
      </c>
      <c r="H35" s="20" t="n">
        <v>1.94205762</v>
      </c>
      <c r="I35" s="18" t="s">
        <v>404</v>
      </c>
      <c r="J35" s="20" t="s">
        <v>404</v>
      </c>
      <c r="K35" s="18" t="s">
        <v>404</v>
      </c>
      <c r="L35" s="20" t="s">
        <v>404</v>
      </c>
      <c r="M35" s="18" t="s">
        <v>404</v>
      </c>
      <c r="N35" s="20" t="s">
        <v>404</v>
      </c>
      <c r="O35" s="18" t="s">
        <v>404</v>
      </c>
      <c r="P35" s="20" t="s">
        <v>404</v>
      </c>
      <c r="Q35" s="18" t="n">
        <v>499.73851488</v>
      </c>
      <c r="R35" s="20" t="n">
        <v>12.37715773</v>
      </c>
    </row>
    <row r="36" spans="1:18">
      <c r="A36" s="15" t="s">
        <v>433</v>
      </c>
      <c r="B36" s="17" t="n">
        <v>6736</v>
      </c>
      <c r="C36" s="18">
        <f>(10.0/B36*100)</f>
        <v/>
      </c>
      <c r="D36" s="19" t="n">
        <v>6726</v>
      </c>
      <c r="E36" s="18" t="n">
        <v>498.71311731</v>
      </c>
      <c r="F36" s="20" t="n">
        <v>3.52520204</v>
      </c>
      <c r="G36" s="18" t="n">
        <v>488.08962989</v>
      </c>
      <c r="H36" s="20" t="n">
        <v>2.7639611</v>
      </c>
      <c r="I36" s="18" t="s">
        <v>404</v>
      </c>
      <c r="J36" s="20" t="s">
        <v>404</v>
      </c>
      <c r="K36" s="18" t="s">
        <v>404</v>
      </c>
      <c r="L36" s="20" t="s">
        <v>404</v>
      </c>
      <c r="M36" s="18" t="s">
        <v>404</v>
      </c>
      <c r="N36" s="20" t="s">
        <v>404</v>
      </c>
      <c r="O36" s="18" t="s">
        <v>404</v>
      </c>
      <c r="P36" s="20" t="s">
        <v>404</v>
      </c>
      <c r="Q36" s="18" t="n">
        <v>500.54310297</v>
      </c>
      <c r="R36" s="20" t="n">
        <v>23.42612791</v>
      </c>
    </row>
    <row r="37" spans="1:18">
      <c r="A37" s="15" t="s">
        <v>434</v>
      </c>
      <c r="B37" s="17" t="n">
        <v>5458</v>
      </c>
      <c r="C37" s="18">
        <f>(0.0/B37*100)</f>
        <v/>
      </c>
      <c r="D37" s="19" t="n">
        <v>5458</v>
      </c>
      <c r="E37" s="18" t="n">
        <v>497.32677701</v>
      </c>
      <c r="F37" s="20" t="n">
        <v>6.78593094</v>
      </c>
      <c r="G37" s="18" t="n">
        <v>491.70259002</v>
      </c>
      <c r="H37" s="20" t="n">
        <v>4.2134207</v>
      </c>
      <c r="I37" s="18" t="s">
        <v>404</v>
      </c>
      <c r="J37" s="20" t="s">
        <v>404</v>
      </c>
      <c r="K37" s="18" t="s">
        <v>404</v>
      </c>
      <c r="L37" s="20" t="s">
        <v>404</v>
      </c>
      <c r="M37" s="18" t="s">
        <v>404</v>
      </c>
      <c r="N37" s="20" t="s">
        <v>404</v>
      </c>
      <c r="O37" s="18" t="s">
        <v>404</v>
      </c>
      <c r="P37" s="20" t="s">
        <v>404</v>
      </c>
      <c r="Q37" s="18" t="n">
        <v>458.35716761</v>
      </c>
      <c r="R37" s="20" t="n">
        <v>13.1582396</v>
      </c>
    </row>
    <row r="38" spans="1:18">
      <c r="A38" s="15" t="s">
        <v>435</v>
      </c>
      <c r="B38" s="17" t="n">
        <v>5860</v>
      </c>
      <c r="C38" s="18">
        <f>(268.0/B38*100)</f>
        <v/>
      </c>
      <c r="D38" s="19" t="n">
        <v>5592</v>
      </c>
      <c r="E38" s="18" t="n">
        <v>531.1716981</v>
      </c>
      <c r="F38" s="20" t="n">
        <v>5.52097676</v>
      </c>
      <c r="G38" s="18" t="n">
        <v>487.43179901</v>
      </c>
      <c r="H38" s="20" t="n">
        <v>4.77418843</v>
      </c>
      <c r="I38" s="18" t="s">
        <v>404</v>
      </c>
      <c r="J38" s="20" t="s">
        <v>404</v>
      </c>
      <c r="K38" s="18" t="s">
        <v>404</v>
      </c>
      <c r="L38" s="20" t="s">
        <v>404</v>
      </c>
      <c r="M38" s="18" t="s">
        <v>404</v>
      </c>
      <c r="N38" s="20" t="s">
        <v>404</v>
      </c>
      <c r="O38" s="18" t="s">
        <v>404</v>
      </c>
      <c r="P38" s="20" t="s">
        <v>404</v>
      </c>
      <c r="Q38" s="18" t="n">
        <v>502.20614346</v>
      </c>
      <c r="R38" s="20" t="n">
        <v>32.59846008</v>
      </c>
    </row>
    <row r="39" spans="1:18">
      <c r="A39" s="15" t="s">
        <v>436</v>
      </c>
      <c r="B39" s="17" t="n">
        <v>5895</v>
      </c>
      <c r="C39" s="18">
        <f>(0.0/B39*100)</f>
        <v/>
      </c>
      <c r="D39" s="19" t="n">
        <v>5895</v>
      </c>
      <c r="E39" s="18" t="n">
        <v>438.65664735</v>
      </c>
      <c r="F39" s="20" t="n">
        <v>7.77366953</v>
      </c>
      <c r="G39" s="18" t="n">
        <v>421.49095983</v>
      </c>
      <c r="H39" s="20" t="n">
        <v>4.975106</v>
      </c>
      <c r="I39" s="18" t="s">
        <v>404</v>
      </c>
      <c r="J39" s="20" t="s">
        <v>404</v>
      </c>
      <c r="K39" s="18" t="s">
        <v>404</v>
      </c>
      <c r="L39" s="20" t="s">
        <v>404</v>
      </c>
      <c r="M39" s="18" t="s">
        <v>404</v>
      </c>
      <c r="N39" s="20" t="s">
        <v>404</v>
      </c>
      <c r="O39" s="18" t="s">
        <v>404</v>
      </c>
      <c r="P39" s="20" t="s">
        <v>404</v>
      </c>
      <c r="Q39" s="18" t="n">
        <v>417.39353314</v>
      </c>
      <c r="R39" s="20" t="n">
        <v>21.7437737</v>
      </c>
    </row>
    <row r="40" spans="1:18">
      <c r="A40" s="15" t="s">
        <v>437</v>
      </c>
      <c r="B40" s="17" t="n">
        <v>14157</v>
      </c>
      <c r="C40" s="18">
        <f>(2628.0/B40*100)</f>
        <v/>
      </c>
      <c r="D40" s="19" t="n">
        <v>11529</v>
      </c>
      <c r="E40" s="18" t="n">
        <v>513.97828881</v>
      </c>
      <c r="F40" s="20" t="n">
        <v>4.18740655</v>
      </c>
      <c r="G40" s="18" t="n">
        <v>505.46827883</v>
      </c>
      <c r="H40" s="20" t="n">
        <v>5.55038925</v>
      </c>
      <c r="I40" s="18" t="s">
        <v>404</v>
      </c>
      <c r="J40" s="20" t="s">
        <v>404</v>
      </c>
      <c r="K40" s="18" t="s">
        <v>404</v>
      </c>
      <c r="L40" s="20" t="s">
        <v>404</v>
      </c>
      <c r="M40" s="18" t="s">
        <v>404</v>
      </c>
      <c r="N40" s="20" t="s">
        <v>404</v>
      </c>
      <c r="O40" s="18" t="s">
        <v>404</v>
      </c>
      <c r="P40" s="20" t="s">
        <v>404</v>
      </c>
      <c r="Q40" s="18" t="n">
        <v>518.07084466</v>
      </c>
      <c r="R40" s="20" t="n">
        <v>10.28015479</v>
      </c>
    </row>
    <row r="41" spans="1:18">
      <c r="A41" s="15" t="s">
        <v>438</v>
      </c>
      <c r="B41" s="17" t="n">
        <v>5712</v>
      </c>
      <c r="C41" s="18">
        <f>(70.0/B41*100)</f>
        <v/>
      </c>
      <c r="D41" s="19" t="n">
        <v>5642</v>
      </c>
      <c r="E41" s="18" t="n">
        <v>497.46835099</v>
      </c>
      <c r="F41" s="20" t="n">
        <v>4.24923254</v>
      </c>
      <c r="G41" s="18" t="n">
        <v>495.77776538</v>
      </c>
      <c r="H41" s="20" t="n">
        <v>6.03081939</v>
      </c>
      <c r="I41" s="18" t="s">
        <v>404</v>
      </c>
      <c r="J41" s="20" t="s">
        <v>404</v>
      </c>
      <c r="K41" s="18" t="s">
        <v>404</v>
      </c>
      <c r="L41" s="20" t="s">
        <v>404</v>
      </c>
      <c r="M41" s="18" t="s">
        <v>404</v>
      </c>
      <c r="N41" s="20" t="s">
        <v>404</v>
      </c>
      <c r="O41" s="18" t="s">
        <v>404</v>
      </c>
      <c r="P41" s="20" t="s">
        <v>404</v>
      </c>
      <c r="Q41" s="18" t="n">
        <v>511.29091591</v>
      </c>
      <c r="R41" s="20" t="n">
        <v>23.04113053</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448.54966743</v>
      </c>
      <c r="F44" s="20" t="n">
        <v>10.60558202</v>
      </c>
      <c r="G44" s="18" t="n">
        <v>423.9745634</v>
      </c>
      <c r="H44" s="20" t="n">
        <v>2.89718727</v>
      </c>
      <c r="I44" s="18" t="s">
        <v>404</v>
      </c>
      <c r="J44" s="20" t="s">
        <v>404</v>
      </c>
      <c r="K44" s="18" t="s">
        <v>404</v>
      </c>
      <c r="L44" s="20" t="s">
        <v>404</v>
      </c>
      <c r="M44" s="18" t="s">
        <v>404</v>
      </c>
      <c r="N44" s="20" t="s">
        <v>404</v>
      </c>
      <c r="O44" s="18" t="s">
        <v>404</v>
      </c>
      <c r="P44" s="20" t="s">
        <v>404</v>
      </c>
      <c r="Q44" s="18" t="n">
        <v>395.17494827</v>
      </c>
      <c r="R44" s="20" t="n">
        <v>16.33219936</v>
      </c>
    </row>
    <row r="45" spans="1:18">
      <c r="A45" s="15" t="s">
        <v>442</v>
      </c>
      <c r="B45" s="17" t="n">
        <v>5519</v>
      </c>
      <c r="C45" s="18">
        <f>(0.0/B45*100)</f>
        <v/>
      </c>
      <c r="D45" s="19" t="n">
        <v>5519</v>
      </c>
      <c r="E45" s="18" t="n">
        <v>379.32605272</v>
      </c>
      <c r="F45" s="20" t="n">
        <v>4.86182015</v>
      </c>
      <c r="G45" s="18" t="n">
        <v>378.40197682</v>
      </c>
      <c r="H45" s="20" t="n">
        <v>4.4949894</v>
      </c>
      <c r="I45" s="18" t="s">
        <v>404</v>
      </c>
      <c r="J45" s="20" t="s">
        <v>404</v>
      </c>
      <c r="K45" s="18" t="s">
        <v>404</v>
      </c>
      <c r="L45" s="20" t="s">
        <v>404</v>
      </c>
      <c r="M45" s="18" t="s">
        <v>404</v>
      </c>
      <c r="N45" s="20" t="s">
        <v>404</v>
      </c>
      <c r="O45" s="18" t="s">
        <v>404</v>
      </c>
      <c r="P45" s="20" t="s">
        <v>404</v>
      </c>
      <c r="Q45" s="18" t="n">
        <v>353.30975706</v>
      </c>
      <c r="R45" s="20" t="n">
        <v>7.2844078</v>
      </c>
    </row>
    <row r="46" spans="1:18">
      <c r="A46" s="15" t="s">
        <v>443</v>
      </c>
      <c r="B46" s="17" t="n">
        <v>23141</v>
      </c>
      <c r="C46" s="18">
        <f>(4196.0/B46*100)</f>
        <v/>
      </c>
      <c r="D46" s="19" t="n">
        <v>18945</v>
      </c>
      <c r="E46" s="18" t="n">
        <v>448.18060738</v>
      </c>
      <c r="F46" s="20" t="n">
        <v>8.119727340000001</v>
      </c>
      <c r="G46" s="18" t="n">
        <v>396.09228101</v>
      </c>
      <c r="H46" s="20" t="n">
        <v>2.63789684</v>
      </c>
      <c r="I46" s="18" t="s">
        <v>404</v>
      </c>
      <c r="J46" s="20" t="s">
        <v>404</v>
      </c>
      <c r="K46" s="18" t="s">
        <v>404</v>
      </c>
      <c r="L46" s="20" t="s">
        <v>404</v>
      </c>
      <c r="M46" s="18" t="s">
        <v>404</v>
      </c>
      <c r="N46" s="20" t="s">
        <v>404</v>
      </c>
      <c r="O46" s="18" t="s">
        <v>404</v>
      </c>
      <c r="P46" s="20" t="s">
        <v>404</v>
      </c>
      <c r="Q46" s="18" t="n">
        <v>385.41539544</v>
      </c>
      <c r="R46" s="20" t="n">
        <v>13.7977162</v>
      </c>
    </row>
    <row r="47" spans="1:18">
      <c r="A47" s="15" t="s">
        <v>444</v>
      </c>
      <c r="B47" s="17" t="n">
        <v>5928</v>
      </c>
      <c r="C47" s="18">
        <f>(0.0/B47*100)</f>
        <v/>
      </c>
      <c r="D47" s="19" t="n">
        <v>5928</v>
      </c>
      <c r="E47" s="18" t="n">
        <v>462.03692961</v>
      </c>
      <c r="F47" s="20" t="n">
        <v>6.26895925</v>
      </c>
      <c r="G47" s="18" t="n">
        <v>419.28343917</v>
      </c>
      <c r="H47" s="20" t="n">
        <v>8.2666813</v>
      </c>
      <c r="I47" s="18" t="s">
        <v>404</v>
      </c>
      <c r="J47" s="20" t="s">
        <v>404</v>
      </c>
      <c r="K47" s="18" t="s">
        <v>404</v>
      </c>
      <c r="L47" s="20" t="s">
        <v>404</v>
      </c>
      <c r="M47" s="18" t="s">
        <v>404</v>
      </c>
      <c r="N47" s="20" t="s">
        <v>404</v>
      </c>
      <c r="O47" s="18" t="s">
        <v>404</v>
      </c>
      <c r="P47" s="20" t="s">
        <v>404</v>
      </c>
      <c r="Q47" s="18" t="n">
        <v>482.15592547</v>
      </c>
      <c r="R47" s="20" t="n">
        <v>38.30829681</v>
      </c>
    </row>
    <row r="48" spans="1:18">
      <c r="A48" s="15" t="s">
        <v>445</v>
      </c>
      <c r="B48" s="17" t="n">
        <v>9841</v>
      </c>
      <c r="C48" s="18">
        <f>(0.0/B48*100)</f>
        <v/>
      </c>
      <c r="D48" s="19" t="n">
        <v>9841</v>
      </c>
      <c r="E48" s="18" t="n">
        <v>550.65879533</v>
      </c>
      <c r="F48" s="20" t="n">
        <v>8.288824050000001</v>
      </c>
      <c r="G48" s="18" t="n">
        <v>499.66238892</v>
      </c>
      <c r="H48" s="20" t="n">
        <v>7.18083881</v>
      </c>
      <c r="I48" s="18" t="s">
        <v>404</v>
      </c>
      <c r="J48" s="20" t="s">
        <v>404</v>
      </c>
      <c r="K48" s="18" t="s">
        <v>404</v>
      </c>
      <c r="L48" s="20" t="s">
        <v>404</v>
      </c>
      <c r="M48" s="18" t="s">
        <v>404</v>
      </c>
      <c r="N48" s="20" t="s">
        <v>404</v>
      </c>
      <c r="O48" s="18" t="s">
        <v>404</v>
      </c>
      <c r="P48" s="20" t="s">
        <v>404</v>
      </c>
      <c r="Q48" s="18" t="n">
        <v>441.89630698</v>
      </c>
      <c r="R48" s="20" t="n">
        <v>44.35601579</v>
      </c>
    </row>
    <row r="49" spans="1:18">
      <c r="A49" s="15" t="s">
        <v>446</v>
      </c>
      <c r="B49" s="17" t="n">
        <v>6349</v>
      </c>
      <c r="C49" s="18">
        <f>(52.0/B49*100)</f>
        <v/>
      </c>
      <c r="D49" s="19" t="n">
        <v>6297</v>
      </c>
      <c r="E49" s="18" t="n">
        <v>452.53509549</v>
      </c>
      <c r="F49" s="20" t="n">
        <v>5.19335689</v>
      </c>
      <c r="G49" s="18" t="n">
        <v>417.89573869</v>
      </c>
      <c r="H49" s="20" t="n">
        <v>3.43474652</v>
      </c>
      <c r="I49" s="18" t="s">
        <v>404</v>
      </c>
      <c r="J49" s="20" t="s">
        <v>404</v>
      </c>
      <c r="K49" s="18" t="s">
        <v>404</v>
      </c>
      <c r="L49" s="20" t="s">
        <v>404</v>
      </c>
      <c r="M49" s="18" t="s">
        <v>404</v>
      </c>
      <c r="N49" s="20" t="s">
        <v>404</v>
      </c>
      <c r="O49" s="18" t="s">
        <v>404</v>
      </c>
      <c r="P49" s="20" t="s">
        <v>404</v>
      </c>
      <c r="Q49" s="18" t="n">
        <v>516.21770477</v>
      </c>
      <c r="R49" s="20" t="n">
        <v>59.75849956</v>
      </c>
    </row>
    <row r="50" spans="1:18">
      <c r="A50" s="15" t="s">
        <v>447</v>
      </c>
      <c r="B50" s="17" t="n">
        <v>11795</v>
      </c>
      <c r="C50" s="18">
        <f>(1031.0/B50*100)</f>
        <v/>
      </c>
      <c r="D50" s="19" t="n">
        <v>10764</v>
      </c>
      <c r="E50" s="18" t="n">
        <v>426.14484113</v>
      </c>
      <c r="F50" s="20" t="n">
        <v>3.77832105</v>
      </c>
      <c r="G50" s="18" t="n">
        <v>409.72772096</v>
      </c>
      <c r="H50" s="20" t="n">
        <v>4.92766923</v>
      </c>
      <c r="I50" s="18" t="s">
        <v>404</v>
      </c>
      <c r="J50" s="20" t="s">
        <v>404</v>
      </c>
      <c r="K50" s="18" t="s">
        <v>404</v>
      </c>
      <c r="L50" s="20" t="s">
        <v>404</v>
      </c>
      <c r="M50" s="18" t="s">
        <v>404</v>
      </c>
      <c r="N50" s="20" t="s">
        <v>404</v>
      </c>
      <c r="O50" s="18" t="s">
        <v>404</v>
      </c>
      <c r="P50" s="20" t="s">
        <v>404</v>
      </c>
      <c r="Q50" s="18" t="n">
        <v>418.0564226</v>
      </c>
      <c r="R50" s="20" t="n">
        <v>14.0580659</v>
      </c>
    </row>
    <row r="51" spans="1:18">
      <c r="A51" s="15" t="s">
        <v>448</v>
      </c>
      <c r="B51" s="17" t="n">
        <v>6866</v>
      </c>
      <c r="C51" s="18">
        <f>(0.0/B51*100)</f>
        <v/>
      </c>
      <c r="D51" s="19" t="n">
        <v>6866</v>
      </c>
      <c r="E51" s="18" t="n">
        <v>428.04290043</v>
      </c>
      <c r="F51" s="20" t="n">
        <v>7.30586567</v>
      </c>
      <c r="G51" s="18" t="n">
        <v>417.00194432</v>
      </c>
      <c r="H51" s="20" t="n">
        <v>2.38246386</v>
      </c>
      <c r="I51" s="18" t="s">
        <v>404</v>
      </c>
      <c r="J51" s="20" t="s">
        <v>404</v>
      </c>
      <c r="K51" s="18" t="s">
        <v>404</v>
      </c>
      <c r="L51" s="20" t="s">
        <v>404</v>
      </c>
      <c r="M51" s="18" t="s">
        <v>404</v>
      </c>
      <c r="N51" s="20" t="s">
        <v>404</v>
      </c>
      <c r="O51" s="18" t="s">
        <v>404</v>
      </c>
      <c r="P51" s="20" t="s">
        <v>404</v>
      </c>
      <c r="Q51" s="18" t="n">
        <v>422.27349853</v>
      </c>
      <c r="R51" s="20" t="n">
        <v>7.97514757</v>
      </c>
    </row>
    <row r="52" spans="1:18">
      <c r="A52" s="15" t="s">
        <v>449</v>
      </c>
      <c r="B52" s="17" t="n">
        <v>5809</v>
      </c>
      <c r="C52" s="18">
        <f>(0.0/B52*100)</f>
        <v/>
      </c>
      <c r="D52" s="19" t="n">
        <v>5809</v>
      </c>
      <c r="E52" s="18" t="n">
        <v>480.38068734</v>
      </c>
      <c r="F52" s="20" t="n">
        <v>5.75352594</v>
      </c>
      <c r="G52" s="18" t="n">
        <v>473.57383818</v>
      </c>
      <c r="H52" s="20" t="n">
        <v>3.80076907</v>
      </c>
      <c r="I52" s="18" t="s">
        <v>404</v>
      </c>
      <c r="J52" s="20" t="s">
        <v>404</v>
      </c>
      <c r="K52" s="18" t="s">
        <v>404</v>
      </c>
      <c r="L52" s="20" t="s">
        <v>404</v>
      </c>
      <c r="M52" s="18" t="s">
        <v>404</v>
      </c>
      <c r="N52" s="20" t="s">
        <v>404</v>
      </c>
      <c r="O52" s="18" t="s">
        <v>404</v>
      </c>
      <c r="P52" s="20" t="s">
        <v>404</v>
      </c>
      <c r="Q52" s="18" t="n">
        <v>426.94213339</v>
      </c>
      <c r="R52" s="20" t="n">
        <v>14.53292285</v>
      </c>
    </row>
    <row r="53" spans="1:18">
      <c r="A53" s="15" t="s">
        <v>450</v>
      </c>
      <c r="B53" s="17" t="n">
        <v>5571</v>
      </c>
      <c r="C53" s="18">
        <f>(0.0/B53*100)</f>
        <v/>
      </c>
      <c r="D53" s="19" t="n">
        <v>5571</v>
      </c>
      <c r="E53" s="18" t="n">
        <v>444.91199371</v>
      </c>
      <c r="F53" s="20" t="n">
        <v>1.89199498</v>
      </c>
      <c r="G53" s="18" t="n">
        <v>422.29850054</v>
      </c>
      <c r="H53" s="20" t="n">
        <v>1.97877522</v>
      </c>
      <c r="I53" s="18" t="s">
        <v>404</v>
      </c>
      <c r="J53" s="20" t="s">
        <v>404</v>
      </c>
      <c r="K53" s="18" t="s">
        <v>404</v>
      </c>
      <c r="L53" s="20" t="s">
        <v>404</v>
      </c>
      <c r="M53" s="18" t="s">
        <v>404</v>
      </c>
      <c r="N53" s="20" t="s">
        <v>404</v>
      </c>
      <c r="O53" s="18" t="s">
        <v>404</v>
      </c>
      <c r="P53" s="20" t="s">
        <v>404</v>
      </c>
      <c r="Q53" s="18" t="n">
        <v>410.80827717</v>
      </c>
      <c r="R53" s="20" t="n">
        <v>6.7493572</v>
      </c>
    </row>
    <row r="54" spans="1:18">
      <c r="A54" s="15" t="s">
        <v>451</v>
      </c>
      <c r="B54" s="17" t="n">
        <v>4740</v>
      </c>
      <c r="C54" s="18">
        <f>(199.0/B54*100)</f>
        <v/>
      </c>
      <c r="D54" s="19" t="n">
        <v>4541</v>
      </c>
      <c r="E54" s="18" t="n">
        <v>351.06255672</v>
      </c>
      <c r="F54" s="20" t="n">
        <v>5.28750362</v>
      </c>
      <c r="G54" s="18" t="n">
        <v>321.64059235</v>
      </c>
      <c r="H54" s="20" t="n">
        <v>3.97315612</v>
      </c>
      <c r="I54" s="18" t="s">
        <v>404</v>
      </c>
      <c r="J54" s="20" t="s">
        <v>404</v>
      </c>
      <c r="K54" s="18" t="s">
        <v>404</v>
      </c>
      <c r="L54" s="20" t="s">
        <v>404</v>
      </c>
      <c r="M54" s="18" t="s">
        <v>404</v>
      </c>
      <c r="N54" s="20" t="s">
        <v>404</v>
      </c>
      <c r="O54" s="18" t="s">
        <v>404</v>
      </c>
      <c r="P54" s="20" t="s">
        <v>404</v>
      </c>
      <c r="Q54" s="18" t="n">
        <v>300.3877582</v>
      </c>
      <c r="R54" s="20" t="n">
        <v>7.14499942</v>
      </c>
    </row>
    <row r="55" spans="1:18">
      <c r="A55" s="15" t="s">
        <v>452</v>
      </c>
      <c r="B55" s="17" t="n">
        <v>5316</v>
      </c>
      <c r="C55" s="18">
        <f>(43.0/B55*100)</f>
        <v/>
      </c>
      <c r="D55" s="19" t="n">
        <v>5273</v>
      </c>
      <c r="E55" s="18" t="n">
        <v>420.06103516</v>
      </c>
      <c r="F55" s="20" t="n">
        <v>4.72807852</v>
      </c>
      <c r="G55" s="18" t="n">
        <v>406.37821405</v>
      </c>
      <c r="H55" s="20" t="n">
        <v>3.2442654</v>
      </c>
      <c r="I55" s="18" t="s">
        <v>404</v>
      </c>
      <c r="J55" s="20" t="s">
        <v>404</v>
      </c>
      <c r="K55" s="18" t="s">
        <v>404</v>
      </c>
      <c r="L55" s="20" t="s">
        <v>404</v>
      </c>
      <c r="M55" s="18" t="s">
        <v>404</v>
      </c>
      <c r="N55" s="20" t="s">
        <v>404</v>
      </c>
      <c r="O55" s="18" t="s">
        <v>404</v>
      </c>
      <c r="P55" s="20" t="s">
        <v>404</v>
      </c>
      <c r="Q55" s="18" t="n">
        <v>374.02627379</v>
      </c>
      <c r="R55" s="20" t="n">
        <v>20.36367061</v>
      </c>
    </row>
    <row r="56" spans="1:18">
      <c r="A56" s="15" t="s">
        <v>453</v>
      </c>
      <c r="B56" s="17" t="n">
        <v>5359</v>
      </c>
      <c r="C56" s="18">
        <f>(0.0/B56*100)</f>
        <v/>
      </c>
      <c r="D56" s="19" t="n">
        <v>5359</v>
      </c>
      <c r="E56" s="18" t="n">
        <v>524.84429198</v>
      </c>
      <c r="F56" s="20" t="n">
        <v>3.89705593</v>
      </c>
      <c r="G56" s="18" t="n">
        <v>518.96078363</v>
      </c>
      <c r="H56" s="20" t="n">
        <v>6.21933924</v>
      </c>
      <c r="I56" s="18" t="s">
        <v>404</v>
      </c>
      <c r="J56" s="20" t="s">
        <v>404</v>
      </c>
      <c r="K56" s="18" t="s">
        <v>404</v>
      </c>
      <c r="L56" s="20" t="s">
        <v>404</v>
      </c>
      <c r="M56" s="18" t="s">
        <v>404</v>
      </c>
      <c r="N56" s="20" t="s">
        <v>404</v>
      </c>
      <c r="O56" s="18" t="s">
        <v>404</v>
      </c>
      <c r="P56" s="20" t="s">
        <v>404</v>
      </c>
      <c r="Q56" s="18" t="n">
        <v>527.0475004899999</v>
      </c>
      <c r="R56" s="20" t="n">
        <v>13.88155121</v>
      </c>
    </row>
    <row r="57" spans="1:18">
      <c r="A57" s="15" t="s">
        <v>454</v>
      </c>
      <c r="B57" s="17" t="n">
        <v>6513</v>
      </c>
      <c r="C57" s="18">
        <f>(0.0/B57*100)</f>
        <v/>
      </c>
      <c r="D57" s="19" t="n">
        <v>6513</v>
      </c>
      <c r="E57" s="18" t="n">
        <v>423.77338226</v>
      </c>
      <c r="F57" s="20" t="n">
        <v>8.105092559999999</v>
      </c>
      <c r="G57" s="18" t="n">
        <v>400.14397381</v>
      </c>
      <c r="H57" s="20" t="n">
        <v>3.1277774</v>
      </c>
      <c r="I57" s="18" t="s">
        <v>404</v>
      </c>
      <c r="J57" s="20" t="s">
        <v>404</v>
      </c>
      <c r="K57" s="18" t="s">
        <v>404</v>
      </c>
      <c r="L57" s="20" t="s">
        <v>404</v>
      </c>
      <c r="M57" s="18" t="s">
        <v>404</v>
      </c>
      <c r="N57" s="20" t="s">
        <v>404</v>
      </c>
      <c r="O57" s="18" t="s">
        <v>404</v>
      </c>
      <c r="P57" s="20" t="s">
        <v>404</v>
      </c>
      <c r="Q57" s="18" t="n">
        <v>396.36570139</v>
      </c>
      <c r="R57" s="20" t="n">
        <v>8.09661717</v>
      </c>
    </row>
    <row r="58" spans="1:18">
      <c r="A58" s="15" t="s">
        <v>455</v>
      </c>
      <c r="B58" s="17" t="n">
        <v>7267</v>
      </c>
      <c r="C58" s="18">
        <f>(0.0/B58*100)</f>
        <v/>
      </c>
      <c r="D58" s="19" t="n">
        <v>7267</v>
      </c>
      <c r="E58" s="18" t="n">
        <v>421.93565709</v>
      </c>
      <c r="F58" s="20" t="n">
        <v>4.33149428</v>
      </c>
      <c r="G58" s="18" t="n">
        <v>396.50549473</v>
      </c>
      <c r="H58" s="20" t="n">
        <v>3.93827773</v>
      </c>
      <c r="I58" s="18" t="s">
        <v>404</v>
      </c>
      <c r="J58" s="20" t="s">
        <v>404</v>
      </c>
      <c r="K58" s="18" t="s">
        <v>404</v>
      </c>
      <c r="L58" s="20" t="s">
        <v>404</v>
      </c>
      <c r="M58" s="18" t="s">
        <v>404</v>
      </c>
      <c r="N58" s="20" t="s">
        <v>404</v>
      </c>
      <c r="O58" s="18" t="s">
        <v>404</v>
      </c>
      <c r="P58" s="20" t="s">
        <v>404</v>
      </c>
      <c r="Q58" s="18" t="n">
        <v>387.075532</v>
      </c>
      <c r="R58" s="20" t="n">
        <v>40.63485134</v>
      </c>
    </row>
    <row r="59" spans="1:18">
      <c r="A59" s="15" t="s">
        <v>456</v>
      </c>
      <c r="B59" s="17" t="n">
        <v>4826</v>
      </c>
      <c r="C59" s="18">
        <f>(0.0/B59*100)</f>
        <v/>
      </c>
      <c r="D59" s="19" t="n">
        <v>4826</v>
      </c>
      <c r="E59" s="18" t="n">
        <v>399.74342846</v>
      </c>
      <c r="F59" s="20" t="n">
        <v>5.1079888</v>
      </c>
      <c r="G59" s="18" t="n">
        <v>375.04404069</v>
      </c>
      <c r="H59" s="20" t="n">
        <v>1.64218822</v>
      </c>
      <c r="I59" s="18" t="s">
        <v>404</v>
      </c>
      <c r="J59" s="20" t="s">
        <v>404</v>
      </c>
      <c r="K59" s="18" t="s">
        <v>404</v>
      </c>
      <c r="L59" s="20" t="s">
        <v>404</v>
      </c>
      <c r="M59" s="18" t="s">
        <v>404</v>
      </c>
      <c r="N59" s="20" t="s">
        <v>404</v>
      </c>
      <c r="O59" s="18" t="s">
        <v>404</v>
      </c>
      <c r="P59" s="20" t="s">
        <v>404</v>
      </c>
      <c r="Q59" s="18" t="n">
        <v>383.62433492</v>
      </c>
      <c r="R59" s="20" t="n">
        <v>7.8598645</v>
      </c>
    </row>
    <row r="60" spans="1:18">
      <c r="A60" s="15" t="s">
        <v>457</v>
      </c>
      <c r="B60" s="17" t="n">
        <v>4546</v>
      </c>
      <c r="C60" s="18">
        <f>(0.0/B60*100)</f>
        <v/>
      </c>
      <c r="D60" s="19" t="n">
        <v>4546</v>
      </c>
      <c r="E60" s="18" t="n">
        <v>395.44354533</v>
      </c>
      <c r="F60" s="20" t="n">
        <v>4.76258968</v>
      </c>
      <c r="G60" s="18" t="n">
        <v>375.50547767</v>
      </c>
      <c r="H60" s="20" t="n">
        <v>5.77779584</v>
      </c>
      <c r="I60" s="18" t="s">
        <v>404</v>
      </c>
      <c r="J60" s="20" t="s">
        <v>404</v>
      </c>
      <c r="K60" s="18" t="s">
        <v>404</v>
      </c>
      <c r="L60" s="20" t="s">
        <v>404</v>
      </c>
      <c r="M60" s="18" t="s">
        <v>404</v>
      </c>
      <c r="N60" s="20" t="s">
        <v>404</v>
      </c>
      <c r="O60" s="18" t="s">
        <v>404</v>
      </c>
      <c r="P60" s="20" t="s">
        <v>404</v>
      </c>
      <c r="Q60" s="18" t="n">
        <v>348.68837076</v>
      </c>
      <c r="R60" s="20" t="n">
        <v>16.85435424</v>
      </c>
    </row>
    <row r="61" spans="1:18">
      <c r="A61" s="15" t="s">
        <v>458</v>
      </c>
      <c r="B61" s="17" t="n">
        <v>6525</v>
      </c>
      <c r="C61" s="18">
        <f>(0.0/B61*100)</f>
        <v/>
      </c>
      <c r="D61" s="19" t="n">
        <v>6525</v>
      </c>
      <c r="E61" s="18" t="n">
        <v>481.89699154</v>
      </c>
      <c r="F61" s="20" t="n">
        <v>4.14320881</v>
      </c>
      <c r="G61" s="18" t="n">
        <v>463.38781821</v>
      </c>
      <c r="H61" s="20" t="n">
        <v>4.54365723</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528.26436991</v>
      </c>
      <c r="F62" s="20" t="n">
        <v>1.31109536</v>
      </c>
      <c r="G62" s="18" t="n">
        <v>529.05089177</v>
      </c>
      <c r="H62" s="20" t="n">
        <v>1.51600152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382.30490631</v>
      </c>
      <c r="F63" s="20" t="n">
        <v>2.00548766</v>
      </c>
      <c r="G63" s="18" t="n">
        <v>381.42131557</v>
      </c>
      <c r="H63" s="20" t="n">
        <v>1.6860324</v>
      </c>
      <c r="I63" s="18" t="s">
        <v>404</v>
      </c>
      <c r="J63" s="20" t="s">
        <v>404</v>
      </c>
      <c r="K63" s="18" t="s">
        <v>404</v>
      </c>
      <c r="L63" s="20" t="s">
        <v>404</v>
      </c>
      <c r="M63" s="18" t="s">
        <v>404</v>
      </c>
      <c r="N63" s="20" t="s">
        <v>404</v>
      </c>
      <c r="O63" s="18" t="s">
        <v>404</v>
      </c>
      <c r="P63" s="20" t="s">
        <v>404</v>
      </c>
      <c r="Q63" s="18" t="n">
        <v>402.36913452</v>
      </c>
      <c r="R63" s="20" t="n">
        <v>4.40168129</v>
      </c>
    </row>
    <row r="64" spans="1:18">
      <c r="A64" s="15" t="s">
        <v>461</v>
      </c>
      <c r="B64" s="17" t="n">
        <v>3634</v>
      </c>
      <c r="C64" s="18">
        <f>(27.0/B64*100)</f>
        <v/>
      </c>
      <c r="D64" s="19" t="n">
        <v>3607</v>
      </c>
      <c r="E64" s="18" t="n">
        <v>480.58121416</v>
      </c>
      <c r="F64" s="20" t="n">
        <v>1.99164786</v>
      </c>
      <c r="G64" s="18" t="n">
        <v>432.62182083</v>
      </c>
      <c r="H64" s="20" t="n">
        <v>2.63211148</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431.31332253</v>
      </c>
      <c r="F65" s="20" t="n">
        <v>3.70878143</v>
      </c>
      <c r="G65" s="18" t="n">
        <v>425.00856612</v>
      </c>
      <c r="H65" s="20" t="n">
        <v>3.23302588</v>
      </c>
      <c r="I65" s="18" t="s">
        <v>404</v>
      </c>
      <c r="J65" s="20" t="s">
        <v>404</v>
      </c>
      <c r="K65" s="18" t="s">
        <v>404</v>
      </c>
      <c r="L65" s="20" t="s">
        <v>404</v>
      </c>
      <c r="M65" s="18" t="s">
        <v>404</v>
      </c>
      <c r="N65" s="20" t="s">
        <v>404</v>
      </c>
      <c r="O65" s="18" t="s">
        <v>404</v>
      </c>
      <c r="P65" s="20" t="s">
        <v>404</v>
      </c>
      <c r="Q65" s="18" t="n">
        <v>414.72462639</v>
      </c>
      <c r="R65" s="20" t="n">
        <v>9.39861185</v>
      </c>
    </row>
    <row r="66" spans="1:18">
      <c r="A66" s="15" t="s">
        <v>463</v>
      </c>
      <c r="B66" s="17" t="n">
        <v>5665</v>
      </c>
      <c r="C66" s="18">
        <f>(0.0/B66*100)</f>
        <v/>
      </c>
      <c r="D66" s="19" t="n">
        <v>5665</v>
      </c>
      <c r="E66" s="18" t="n">
        <v>405.3578311</v>
      </c>
      <c r="F66" s="20" t="n">
        <v>1.96794299</v>
      </c>
      <c r="G66" s="18" t="n">
        <v>413.13297486</v>
      </c>
      <c r="H66" s="20" t="n">
        <v>1.28368187</v>
      </c>
      <c r="I66" s="18" t="s">
        <v>404</v>
      </c>
      <c r="J66" s="20" t="s">
        <v>404</v>
      </c>
      <c r="K66" s="18" t="s">
        <v>404</v>
      </c>
      <c r="L66" s="20" t="s">
        <v>404</v>
      </c>
      <c r="M66" s="18" t="s">
        <v>404</v>
      </c>
      <c r="N66" s="20" t="s">
        <v>404</v>
      </c>
      <c r="O66" s="18" t="s">
        <v>404</v>
      </c>
      <c r="P66" s="20" t="s">
        <v>404</v>
      </c>
      <c r="Q66" s="18" t="n">
        <v>423.72346667</v>
      </c>
      <c r="R66" s="20" t="n">
        <v>16.77002365</v>
      </c>
    </row>
    <row r="67" spans="1:18">
      <c r="A67" s="15" t="s">
        <v>464</v>
      </c>
      <c r="B67" s="17" t="n">
        <v>6971</v>
      </c>
      <c r="C67" s="18">
        <f>(0.0/B67*100)</f>
        <v/>
      </c>
      <c r="D67" s="19" t="n">
        <v>6971</v>
      </c>
      <c r="E67" s="18" t="n">
        <v>422.22152506</v>
      </c>
      <c r="F67" s="20" t="n">
        <v>6.86400527</v>
      </c>
      <c r="G67" s="18" t="n">
        <v>389.68071216</v>
      </c>
      <c r="H67" s="20" t="n">
        <v>2.6661314</v>
      </c>
      <c r="I67" s="18" t="s">
        <v>404</v>
      </c>
      <c r="J67" s="20" t="s">
        <v>404</v>
      </c>
      <c r="K67" s="18" t="s">
        <v>404</v>
      </c>
      <c r="L67" s="20" t="s">
        <v>404</v>
      </c>
      <c r="M67" s="18" t="s">
        <v>404</v>
      </c>
      <c r="N67" s="20" t="s">
        <v>404</v>
      </c>
      <c r="O67" s="18" t="s">
        <v>404</v>
      </c>
      <c r="P67" s="20" t="s">
        <v>404</v>
      </c>
      <c r="Q67" s="18" t="n">
        <v>407.08219952</v>
      </c>
      <c r="R67" s="20" t="n">
        <v>18.63387435</v>
      </c>
    </row>
    <row r="68" spans="1:18">
      <c r="A68" s="15" t="s">
        <v>465</v>
      </c>
      <c r="B68" s="17" t="n">
        <v>12083</v>
      </c>
      <c r="C68" s="18">
        <f>(0.0/B68*100)</f>
        <v/>
      </c>
      <c r="D68" s="19" t="n">
        <v>12083</v>
      </c>
      <c r="E68" s="18" t="n">
        <v>419.07513277</v>
      </c>
      <c r="F68" s="20" t="n">
        <v>1.08218784</v>
      </c>
      <c r="G68" s="18" t="n">
        <v>409.44173381</v>
      </c>
      <c r="H68" s="20" t="n">
        <v>1.91444029</v>
      </c>
      <c r="I68" s="18" t="s">
        <v>404</v>
      </c>
      <c r="J68" s="20" t="s">
        <v>404</v>
      </c>
      <c r="K68" s="18" t="s">
        <v>404</v>
      </c>
      <c r="L68" s="20" t="s">
        <v>404</v>
      </c>
      <c r="M68" s="18" t="s">
        <v>404</v>
      </c>
      <c r="N68" s="20" t="s">
        <v>404</v>
      </c>
      <c r="O68" s="18" t="s">
        <v>404</v>
      </c>
      <c r="P68" s="20" t="s">
        <v>404</v>
      </c>
      <c r="Q68" s="18" t="n">
        <v>445.01068368</v>
      </c>
      <c r="R68" s="20" t="n">
        <v>10.21272167</v>
      </c>
    </row>
    <row r="69" spans="1:18">
      <c r="A69" s="15" t="s">
        <v>466</v>
      </c>
      <c r="B69" s="17" t="n">
        <v>4876</v>
      </c>
      <c r="C69" s="18">
        <f>(0.0/B69*100)</f>
        <v/>
      </c>
      <c r="D69" s="19" t="n">
        <v>4876</v>
      </c>
      <c r="E69" s="18" t="n">
        <v>444.80706785</v>
      </c>
      <c r="F69" s="20" t="n">
        <v>4.77869824</v>
      </c>
      <c r="G69" s="18" t="n">
        <v>423.89916777</v>
      </c>
      <c r="H69" s="20" t="n">
        <v>5.83753444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496.76198491</v>
      </c>
      <c r="F70" s="20" t="n">
        <v>4.29413818</v>
      </c>
      <c r="G70" s="18" t="n">
        <v>479.2452098</v>
      </c>
      <c r="H70" s="20" t="n">
        <v>3.40471491</v>
      </c>
      <c r="I70" s="18" t="s">
        <v>404</v>
      </c>
      <c r="J70" s="20" t="s">
        <v>404</v>
      </c>
      <c r="K70" s="18" t="s">
        <v>404</v>
      </c>
      <c r="L70" s="20" t="s">
        <v>404</v>
      </c>
      <c r="M70" s="18" t="s">
        <v>404</v>
      </c>
      <c r="N70" s="20" t="s">
        <v>404</v>
      </c>
      <c r="O70" s="18" t="s">
        <v>404</v>
      </c>
      <c r="P70" s="20" t="s">
        <v>404</v>
      </c>
      <c r="Q70" s="18" t="n">
        <v>465.78045714</v>
      </c>
      <c r="R70" s="20" t="n">
        <v>14.98967057</v>
      </c>
    </row>
    <row r="71" spans="1:18">
      <c r="A71" s="15" t="s">
        <v>468</v>
      </c>
      <c r="B71" s="17" t="n">
        <v>6115</v>
      </c>
      <c r="C71" s="18">
        <f>(0.0/B71*100)</f>
        <v/>
      </c>
      <c r="D71" s="19" t="n">
        <v>6115</v>
      </c>
      <c r="E71" s="18" t="n">
        <v>562.24512663</v>
      </c>
      <c r="F71" s="20" t="n">
        <v>1.46769944</v>
      </c>
      <c r="G71" s="18" t="n">
        <v>541.82937462</v>
      </c>
      <c r="H71" s="20" t="n">
        <v>1.97337703</v>
      </c>
      <c r="I71" s="18" t="s">
        <v>404</v>
      </c>
      <c r="J71" s="20" t="s">
        <v>404</v>
      </c>
      <c r="K71" s="18" t="s">
        <v>404</v>
      </c>
      <c r="L71" s="20" t="s">
        <v>404</v>
      </c>
      <c r="M71" s="18" t="s">
        <v>404</v>
      </c>
      <c r="N71" s="20" t="s">
        <v>404</v>
      </c>
      <c r="O71" s="18" t="s">
        <v>404</v>
      </c>
      <c r="P71" s="20" t="s">
        <v>404</v>
      </c>
      <c r="Q71" s="18" t="n">
        <v>496.28387474</v>
      </c>
      <c r="R71" s="20" t="n">
        <v>15.61464699</v>
      </c>
    </row>
    <row r="72" spans="1:18">
      <c r="A72" s="15" t="s">
        <v>469</v>
      </c>
      <c r="B72" s="17" t="n">
        <v>7708</v>
      </c>
      <c r="C72" s="18">
        <f>(0.0/B72*100)</f>
        <v/>
      </c>
      <c r="D72" s="19" t="n">
        <v>7708</v>
      </c>
      <c r="E72" s="18" t="n">
        <v>550.17182767</v>
      </c>
      <c r="F72" s="20" t="n">
        <v>3.98288497</v>
      </c>
      <c r="G72" s="18" t="n">
        <v>507.09720901</v>
      </c>
      <c r="H72" s="20" t="n">
        <v>5.58979007</v>
      </c>
      <c r="I72" s="18" t="s">
        <v>404</v>
      </c>
      <c r="J72" s="20" t="s">
        <v>404</v>
      </c>
      <c r="K72" s="18" t="s">
        <v>404</v>
      </c>
      <c r="L72" s="20" t="s">
        <v>404</v>
      </c>
      <c r="M72" s="18" t="s">
        <v>404</v>
      </c>
      <c r="N72" s="20" t="s">
        <v>404</v>
      </c>
      <c r="O72" s="18" t="s">
        <v>404</v>
      </c>
      <c r="P72" s="20" t="s">
        <v>404</v>
      </c>
      <c r="Q72" s="18" t="n">
        <v>505.79985073</v>
      </c>
      <c r="R72" s="20" t="n">
        <v>12.15688355</v>
      </c>
    </row>
    <row r="73" spans="1:18">
      <c r="A73" s="15" t="s">
        <v>470</v>
      </c>
      <c r="B73" s="17" t="n">
        <v>8249</v>
      </c>
      <c r="C73" s="18">
        <f>(0.0/B73*100)</f>
        <v/>
      </c>
      <c r="D73" s="19" t="n">
        <v>8249</v>
      </c>
      <c r="E73" s="18" t="n">
        <v>443.56962408</v>
      </c>
      <c r="F73" s="20" t="n">
        <v>6.91418827</v>
      </c>
      <c r="G73" s="18" t="n">
        <v>413.64833303</v>
      </c>
      <c r="H73" s="20" t="n">
        <v>3.71497029</v>
      </c>
      <c r="I73" s="18" t="s">
        <v>404</v>
      </c>
      <c r="J73" s="20" t="s">
        <v>404</v>
      </c>
      <c r="K73" s="18" t="s">
        <v>404</v>
      </c>
      <c r="L73" s="20" t="s">
        <v>404</v>
      </c>
      <c r="M73" s="18" t="s">
        <v>404</v>
      </c>
      <c r="N73" s="20" t="s">
        <v>404</v>
      </c>
      <c r="O73" s="18" t="s">
        <v>404</v>
      </c>
      <c r="P73" s="20" t="s">
        <v>404</v>
      </c>
      <c r="Q73" s="18" t="n">
        <v>401.91723181</v>
      </c>
      <c r="R73" s="20" t="n">
        <v>10.74302862</v>
      </c>
    </row>
    <row r="74" spans="1:18">
      <c r="A74" s="15" t="s">
        <v>471</v>
      </c>
      <c r="B74" s="17" t="n">
        <v>4692</v>
      </c>
      <c r="C74" s="18">
        <f>(484.0/B74*100)</f>
        <v/>
      </c>
      <c r="D74" s="19" t="n">
        <v>4208</v>
      </c>
      <c r="E74" s="18" t="n">
        <v>434.34802174</v>
      </c>
      <c r="F74" s="20" t="n">
        <v>2.19734413</v>
      </c>
      <c r="G74" s="18" t="n">
        <v>414.12207116</v>
      </c>
      <c r="H74" s="20" t="n">
        <v>2.02650652</v>
      </c>
      <c r="I74" s="18" t="s">
        <v>404</v>
      </c>
      <c r="J74" s="20" t="s">
        <v>404</v>
      </c>
      <c r="K74" s="18" t="s">
        <v>404</v>
      </c>
      <c r="L74" s="20" t="s">
        <v>404</v>
      </c>
      <c r="M74" s="18" t="s">
        <v>404</v>
      </c>
      <c r="N74" s="20" t="s">
        <v>404</v>
      </c>
      <c r="O74" s="18" t="n">
        <v>354.51461817</v>
      </c>
      <c r="P74" s="20" t="n">
        <v>13.79081374</v>
      </c>
      <c r="Q74" s="18" t="n">
        <v>301.6942736</v>
      </c>
      <c r="R74" s="20" t="n">
        <v>8.915293350000001</v>
      </c>
    </row>
    <row r="75" spans="1:18">
      <c r="A75" s="15" t="s">
        <v>472</v>
      </c>
      <c r="B75" s="17" t="n">
        <v>5375</v>
      </c>
      <c r="C75" s="18">
        <f>(483.0/B75*100)</f>
        <v/>
      </c>
      <c r="D75" s="19" t="n">
        <v>4892</v>
      </c>
      <c r="E75" s="18" t="n">
        <v>379.1081997</v>
      </c>
      <c r="F75" s="20" t="n">
        <v>6.35671178</v>
      </c>
      <c r="G75" s="18" t="n">
        <v>389.81547304</v>
      </c>
      <c r="H75" s="20" t="n">
        <v>3.3551319</v>
      </c>
      <c r="I75" s="18" t="s">
        <v>404</v>
      </c>
      <c r="J75" s="20" t="s">
        <v>404</v>
      </c>
      <c r="K75" s="18" t="s">
        <v>404</v>
      </c>
      <c r="L75" s="20" t="s">
        <v>404</v>
      </c>
      <c r="M75" s="18" t="s">
        <v>404</v>
      </c>
      <c r="N75" s="20" t="s">
        <v>404</v>
      </c>
      <c r="O75" s="18" t="s">
        <v>404</v>
      </c>
      <c r="P75" s="20" t="s">
        <v>404</v>
      </c>
      <c r="Q75" s="18" t="n">
        <v>379.52713487</v>
      </c>
      <c r="R75" s="20" t="n">
        <v>15.53663797</v>
      </c>
    </row>
    <row r="76" spans="1:18">
      <c r="A76" s="15" t="s">
        <v>473</v>
      </c>
      <c r="B76" s="17" t="n">
        <v>14167</v>
      </c>
      <c r="C76" s="18">
        <f>(1400.0/B76*100)</f>
        <v/>
      </c>
      <c r="D76" s="19" t="n">
        <v>12767</v>
      </c>
      <c r="E76" s="18" t="n">
        <v>438.5339583</v>
      </c>
      <c r="F76" s="20" t="n">
        <v>3.4478883</v>
      </c>
      <c r="G76" s="18" t="n">
        <v>434.78112639</v>
      </c>
      <c r="H76" s="20" t="n">
        <v>7.19978635</v>
      </c>
      <c r="I76" s="18" t="s">
        <v>404</v>
      </c>
      <c r="J76" s="20" t="s">
        <v>404</v>
      </c>
      <c r="K76" s="18" t="s">
        <v>404</v>
      </c>
      <c r="L76" s="20" t="s">
        <v>404</v>
      </c>
      <c r="M76" s="18" t="s">
        <v>404</v>
      </c>
      <c r="N76" s="20" t="s">
        <v>404</v>
      </c>
      <c r="O76" s="18" t="s">
        <v>404</v>
      </c>
      <c r="P76" s="20" t="s">
        <v>404</v>
      </c>
      <c r="Q76" s="18" t="n">
        <v>440.86061903</v>
      </c>
      <c r="R76" s="20" t="n">
        <v>10.32870881</v>
      </c>
    </row>
    <row r="77" spans="1:18">
      <c r="A77" s="15" t="s">
        <v>474</v>
      </c>
      <c r="B77" s="17" t="n">
        <v>6062</v>
      </c>
      <c r="C77" s="18">
        <f>(0.0/B77*100)</f>
        <v/>
      </c>
      <c r="D77" s="19" t="n">
        <v>6062</v>
      </c>
      <c r="E77" s="18" t="n">
        <v>447.15531707</v>
      </c>
      <c r="F77" s="20" t="n">
        <v>3.63041606</v>
      </c>
      <c r="G77" s="18" t="n">
        <v>419.49538685</v>
      </c>
      <c r="H77" s="20" t="n">
        <v>4.38356179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533.43533991</v>
      </c>
      <c r="F78" s="20" t="n">
        <v>5.06473255</v>
      </c>
      <c r="G78" s="18" t="n">
        <v>510.96795287</v>
      </c>
      <c r="H78" s="20" t="n">
        <v>6.05943737</v>
      </c>
      <c r="I78" s="18" t="s">
        <v>404</v>
      </c>
      <c r="J78" s="20" t="s">
        <v>404</v>
      </c>
      <c r="K78" s="18" t="s">
        <v>404</v>
      </c>
      <c r="L78" s="20" t="s">
        <v>404</v>
      </c>
      <c r="M78" s="18" t="s">
        <v>404</v>
      </c>
      <c r="N78" s="20" t="s">
        <v>404</v>
      </c>
      <c r="O78" s="18" t="s">
        <v>404</v>
      </c>
      <c r="P78" s="20" t="s">
        <v>404</v>
      </c>
      <c r="Q78" s="18" t="n">
        <v>501.52919305</v>
      </c>
      <c r="R78" s="20" t="n">
        <v>8.04248522</v>
      </c>
    </row>
    <row customHeight="1" ht="25" r="79" spans="1:18">
      <c r="A79" s="15" t="s">
        <v>476</v>
      </c>
      <c r="B79" s="17" t="n">
        <v>1657</v>
      </c>
      <c r="C79" s="18">
        <f>(21.0/B79*100)</f>
        <v/>
      </c>
      <c r="D79" s="19" t="n">
        <v>1636</v>
      </c>
      <c r="E79" s="18" t="n">
        <v>483.83071357</v>
      </c>
      <c r="F79" s="20" t="n">
        <v>8.346508849999999</v>
      </c>
      <c r="G79" s="18" t="n">
        <v>456.90797044</v>
      </c>
      <c r="H79" s="20" t="n">
        <v>10.25206355</v>
      </c>
      <c r="I79" s="18" t="s">
        <v>404</v>
      </c>
      <c r="J79" s="20" t="s">
        <v>404</v>
      </c>
      <c r="K79" s="18" t="s">
        <v>404</v>
      </c>
      <c r="L79" s="20" t="s">
        <v>404</v>
      </c>
      <c r="M79" s="18" t="s">
        <v>404</v>
      </c>
      <c r="N79" s="20" t="s">
        <v>404</v>
      </c>
      <c r="O79" s="18" t="s">
        <v>404</v>
      </c>
      <c r="P79" s="20" t="s">
        <v>404</v>
      </c>
      <c r="Q79" s="18" t="n">
        <v>516.21770477</v>
      </c>
      <c r="R79" s="20" t="n">
        <v>59.75849956</v>
      </c>
    </row>
    <row r="80" spans="1:18">
      <c r="A80" s="15" t="s">
        <v>477</v>
      </c>
      <c r="B80" s="17" t="n">
        <v>7841</v>
      </c>
      <c r="C80" s="18">
        <f>(0.0/B80*100)</f>
        <v/>
      </c>
      <c r="D80" s="19" t="n">
        <v>7841</v>
      </c>
      <c r="E80" s="18" t="n">
        <v>455.36166683</v>
      </c>
      <c r="F80" s="20" t="n">
        <v>5.70021249</v>
      </c>
      <c r="G80" s="18" t="n">
        <v>457.64409438</v>
      </c>
      <c r="H80" s="20" t="n">
        <v>5.10151088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448.81713158</v>
      </c>
      <c r="F81" s="20" t="n">
        <v>3.88631132</v>
      </c>
      <c r="G81" s="18" t="n">
        <v>433.79582658</v>
      </c>
      <c r="H81" s="20" t="n">
        <v>4.91986547</v>
      </c>
      <c r="I81" s="18" t="s">
        <v>404</v>
      </c>
      <c r="J81" s="20" t="s">
        <v>404</v>
      </c>
      <c r="K81" s="18" t="s">
        <v>404</v>
      </c>
      <c r="L81" s="20" t="s">
        <v>404</v>
      </c>
      <c r="M81" s="18" t="s">
        <v>404</v>
      </c>
      <c r="N81" s="20" t="s">
        <v>404</v>
      </c>
      <c r="O81" s="18" t="s">
        <v>404</v>
      </c>
      <c r="P81" s="20" t="s">
        <v>404</v>
      </c>
      <c r="Q81" s="18" t="n">
        <v>455.67303021</v>
      </c>
      <c r="R81" s="20" t="n">
        <v>11.06715531</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(1302.0/B7*100)</f>
        <v/>
      </c>
      <c r="D7" s="19" t="n">
        <v>13228</v>
      </c>
      <c r="E7" s="18" t="n">
        <v>510.54048248</v>
      </c>
      <c r="F7" s="20" t="n">
        <v>1.90018959</v>
      </c>
      <c r="G7" s="18" t="n">
        <v>511.51991359</v>
      </c>
      <c r="H7" s="20" t="n">
        <v>6.44256611</v>
      </c>
      <c r="I7" s="18" t="s">
        <v>404</v>
      </c>
      <c r="J7" s="20" t="s">
        <v>404</v>
      </c>
      <c r="K7" s="18" t="s">
        <v>404</v>
      </c>
      <c r="L7" s="20" t="s">
        <v>404</v>
      </c>
      <c r="M7" s="18" t="s">
        <v>404</v>
      </c>
      <c r="N7" s="20" t="s">
        <v>404</v>
      </c>
      <c r="O7" s="18" t="s">
        <v>404</v>
      </c>
      <c r="P7" s="20" t="s">
        <v>404</v>
      </c>
      <c r="Q7" s="18" t="n">
        <v>497.15502992</v>
      </c>
      <c r="R7" s="20" t="n">
        <v>10.93342661</v>
      </c>
    </row>
    <row r="8" spans="1:18">
      <c r="A8" s="15" t="s">
        <v>405</v>
      </c>
      <c r="B8" s="17" t="n">
        <v>7007</v>
      </c>
      <c r="C8" s="18">
        <f>(0.0/B8*100)</f>
        <v/>
      </c>
      <c r="D8" s="19" t="n">
        <v>7007</v>
      </c>
      <c r="E8" s="18" t="n">
        <v>500.31403955</v>
      </c>
      <c r="F8" s="20" t="n">
        <v>4.15712272</v>
      </c>
      <c r="G8" s="18" t="n">
        <v>486.71308203</v>
      </c>
      <c r="H8" s="20" t="n">
        <v>6.62176155</v>
      </c>
      <c r="I8" s="18" t="s">
        <v>404</v>
      </c>
      <c r="J8" s="20" t="s">
        <v>404</v>
      </c>
      <c r="K8" s="18" t="s">
        <v>404</v>
      </c>
      <c r="L8" s="20" t="s">
        <v>404</v>
      </c>
      <c r="M8" s="18" t="s">
        <v>404</v>
      </c>
      <c r="N8" s="20" t="s">
        <v>404</v>
      </c>
      <c r="O8" s="18" t="s">
        <v>404</v>
      </c>
      <c r="P8" s="20" t="s">
        <v>404</v>
      </c>
      <c r="Q8" s="18" t="n">
        <v>413.10034977</v>
      </c>
      <c r="R8" s="20" t="n">
        <v>7.63133728</v>
      </c>
    </row>
    <row r="9" spans="1:18">
      <c r="A9" s="15" t="s">
        <v>406</v>
      </c>
      <c r="B9" s="17" t="n">
        <v>9651</v>
      </c>
      <c r="C9" s="18">
        <f>(200.0/B9*100)</f>
        <v/>
      </c>
      <c r="D9" s="19" t="n">
        <v>9451</v>
      </c>
      <c r="E9" s="18" t="n">
        <v>509.42709398</v>
      </c>
      <c r="F9" s="20" t="n">
        <v>2.308138</v>
      </c>
      <c r="G9" s="18" t="n">
        <v>478.6610555</v>
      </c>
      <c r="H9" s="20" t="n">
        <v>13.03904983</v>
      </c>
      <c r="I9" s="18" t="s">
        <v>404</v>
      </c>
      <c r="J9" s="20" t="s">
        <v>404</v>
      </c>
      <c r="K9" s="18" t="s">
        <v>404</v>
      </c>
      <c r="L9" s="20" t="s">
        <v>404</v>
      </c>
      <c r="M9" s="18" t="s">
        <v>404</v>
      </c>
      <c r="N9" s="20" t="s">
        <v>404</v>
      </c>
      <c r="O9" s="18" t="s">
        <v>404</v>
      </c>
      <c r="P9" s="20" t="s">
        <v>404</v>
      </c>
      <c r="Q9" s="18" t="n">
        <v>434.83141386</v>
      </c>
      <c r="R9" s="20" t="n">
        <v>16.55069996</v>
      </c>
    </row>
    <row r="10" spans="1:18">
      <c r="A10" s="15" t="s">
        <v>407</v>
      </c>
      <c r="B10" s="17" t="n">
        <v>20058</v>
      </c>
      <c r="C10" s="18">
        <f>(2798.0/B10*100)</f>
        <v/>
      </c>
      <c r="D10" s="19" t="n">
        <v>17260</v>
      </c>
      <c r="E10" s="18" t="n">
        <v>529.41820125</v>
      </c>
      <c r="F10" s="20" t="n">
        <v>2.13208835</v>
      </c>
      <c r="G10" s="18" t="n">
        <v>527.3114462999999</v>
      </c>
      <c r="H10" s="20" t="n">
        <v>8.54621152</v>
      </c>
      <c r="I10" s="18" t="s">
        <v>404</v>
      </c>
      <c r="J10" s="20" t="s">
        <v>404</v>
      </c>
      <c r="K10" s="18" t="s">
        <v>404</v>
      </c>
      <c r="L10" s="20" t="s">
        <v>404</v>
      </c>
      <c r="M10" s="18" t="s">
        <v>404</v>
      </c>
      <c r="N10" s="20" t="s">
        <v>404</v>
      </c>
      <c r="O10" s="18" t="s">
        <v>404</v>
      </c>
      <c r="P10" s="20" t="s">
        <v>404</v>
      </c>
      <c r="Q10" s="18" t="n">
        <v>519.37027317</v>
      </c>
      <c r="R10" s="20" t="n">
        <v>11.54749173</v>
      </c>
    </row>
    <row r="11" spans="1:18">
      <c r="A11" s="15" t="s">
        <v>408</v>
      </c>
      <c r="B11" s="17" t="n">
        <v>7053</v>
      </c>
      <c r="C11" s="18">
        <f>(137.0/B11*100)</f>
        <v/>
      </c>
      <c r="D11" s="19" t="n">
        <v>6916</v>
      </c>
      <c r="E11" s="18" t="n">
        <v>445.59757998</v>
      </c>
      <c r="F11" s="20" t="n">
        <v>3.47828408</v>
      </c>
      <c r="G11" s="18" t="n">
        <v>455.87467696</v>
      </c>
      <c r="H11" s="20" t="n">
        <v>8.06447135</v>
      </c>
      <c r="I11" s="18" t="s">
        <v>404</v>
      </c>
      <c r="J11" s="20" t="s">
        <v>404</v>
      </c>
      <c r="K11" s="18" t="s">
        <v>404</v>
      </c>
      <c r="L11" s="20" t="s">
        <v>404</v>
      </c>
      <c r="M11" s="18" t="s">
        <v>404</v>
      </c>
      <c r="N11" s="20" t="s">
        <v>404</v>
      </c>
      <c r="O11" s="18" t="s">
        <v>404</v>
      </c>
      <c r="P11" s="20" t="s">
        <v>404</v>
      </c>
      <c r="Q11" s="18" t="n">
        <v>426.13231959</v>
      </c>
      <c r="R11" s="20" t="n">
        <v>9.45750445</v>
      </c>
    </row>
    <row r="12" spans="1:18">
      <c r="A12" s="15" t="s">
        <v>409</v>
      </c>
      <c r="B12" s="17" t="n">
        <v>6894</v>
      </c>
      <c r="C12" s="18">
        <f>(106.0/B12*100)</f>
        <v/>
      </c>
      <c r="D12" s="19" t="n">
        <v>6788</v>
      </c>
      <c r="E12" s="18" t="n">
        <v>504.99149725</v>
      </c>
      <c r="F12" s="20" t="n">
        <v>4.04382566</v>
      </c>
      <c r="G12" s="18" t="n">
        <v>479.84365832</v>
      </c>
      <c r="H12" s="20" t="n">
        <v>5.62454613</v>
      </c>
      <c r="I12" s="18" t="s">
        <v>404</v>
      </c>
      <c r="J12" s="20" t="s">
        <v>404</v>
      </c>
      <c r="K12" s="18" t="s">
        <v>404</v>
      </c>
      <c r="L12" s="20" t="s">
        <v>404</v>
      </c>
      <c r="M12" s="18" t="s">
        <v>404</v>
      </c>
      <c r="N12" s="20" t="s">
        <v>404</v>
      </c>
      <c r="O12" s="18" t="s">
        <v>404</v>
      </c>
      <c r="P12" s="20" t="s">
        <v>404</v>
      </c>
      <c r="Q12" s="18" t="n">
        <v>453.86016144</v>
      </c>
      <c r="R12" s="20" t="n">
        <v>15.82935884</v>
      </c>
    </row>
    <row r="13" spans="1:18">
      <c r="A13" s="15" t="s">
        <v>410</v>
      </c>
      <c r="B13" s="17" t="n">
        <v>7161</v>
      </c>
      <c r="C13" s="18">
        <f>(1175.0/B13*100)</f>
        <v/>
      </c>
      <c r="D13" s="19" t="n">
        <v>5986</v>
      </c>
      <c r="E13" s="18" t="n">
        <v>500.97630772</v>
      </c>
      <c r="F13" s="20" t="n">
        <v>2.66371427</v>
      </c>
      <c r="G13" s="18" t="n">
        <v>518.44236302</v>
      </c>
      <c r="H13" s="20" t="n">
        <v>10.08052606</v>
      </c>
      <c r="I13" s="18" t="s">
        <v>404</v>
      </c>
      <c r="J13" s="20" t="s">
        <v>404</v>
      </c>
      <c r="K13" s="18" t="s">
        <v>404</v>
      </c>
      <c r="L13" s="20" t="s">
        <v>404</v>
      </c>
      <c r="M13" s="18" t="s">
        <v>404</v>
      </c>
      <c r="N13" s="20" t="s">
        <v>404</v>
      </c>
      <c r="O13" s="18" t="s">
        <v>404</v>
      </c>
      <c r="P13" s="20" t="s">
        <v>404</v>
      </c>
      <c r="Q13" s="18" t="n">
        <v>492.11148829</v>
      </c>
      <c r="R13" s="20" t="n">
        <v>7.46231448</v>
      </c>
    </row>
    <row r="14" spans="1:18">
      <c r="A14" s="15" t="s">
        <v>411</v>
      </c>
      <c r="B14" s="17" t="n">
        <v>5587</v>
      </c>
      <c r="C14" s="18">
        <f>(0.0/B14*100)</f>
        <v/>
      </c>
      <c r="D14" s="19" t="n">
        <v>5587</v>
      </c>
      <c r="E14" s="18" t="n">
        <v>531.40524863</v>
      </c>
      <c r="F14" s="20" t="n">
        <v>2.72065795</v>
      </c>
      <c r="G14" s="18" t="n">
        <v>539.04298385</v>
      </c>
      <c r="H14" s="20" t="n">
        <v>4.1535301</v>
      </c>
      <c r="I14" s="18" t="s">
        <v>404</v>
      </c>
      <c r="J14" s="20" t="s">
        <v>404</v>
      </c>
      <c r="K14" s="18" t="s">
        <v>404</v>
      </c>
      <c r="L14" s="20" t="s">
        <v>404</v>
      </c>
      <c r="M14" s="18" t="s">
        <v>404</v>
      </c>
      <c r="N14" s="20" t="s">
        <v>404</v>
      </c>
      <c r="O14" s="18" t="s">
        <v>404</v>
      </c>
      <c r="P14" s="20" t="s">
        <v>404</v>
      </c>
      <c r="Q14" s="18" t="n">
        <v>521.06852237</v>
      </c>
      <c r="R14" s="20" t="n">
        <v>25.45640693</v>
      </c>
    </row>
    <row r="15" spans="1:18">
      <c r="A15" s="15" t="s">
        <v>412</v>
      </c>
      <c r="B15" s="17" t="n">
        <v>5882</v>
      </c>
      <c r="C15" s="18">
        <f>(0.0/B15*100)</f>
        <v/>
      </c>
      <c r="D15" s="19" t="n">
        <v>5882</v>
      </c>
      <c r="E15" s="18" t="n">
        <v>531.69142131</v>
      </c>
      <c r="F15" s="20" t="n">
        <v>3.73591923</v>
      </c>
      <c r="G15" s="18" t="n">
        <v>528.57449239</v>
      </c>
      <c r="H15" s="20" t="n">
        <v>3.29713919</v>
      </c>
      <c r="I15" s="18" t="s">
        <v>404</v>
      </c>
      <c r="J15" s="20" t="s">
        <v>404</v>
      </c>
      <c r="K15" s="18" t="s">
        <v>404</v>
      </c>
      <c r="L15" s="20" t="s">
        <v>404</v>
      </c>
      <c r="M15" s="18" t="s">
        <v>404</v>
      </c>
      <c r="N15" s="20" t="s">
        <v>404</v>
      </c>
      <c r="O15" s="18" t="s">
        <v>404</v>
      </c>
      <c r="P15" s="20" t="s">
        <v>404</v>
      </c>
      <c r="Q15" s="18" t="n">
        <v>561.42662931</v>
      </c>
      <c r="R15" s="20" t="n">
        <v>28.12835955</v>
      </c>
    </row>
    <row r="16" spans="1:18">
      <c r="A16" s="15" t="s">
        <v>413</v>
      </c>
      <c r="B16" s="17" t="n">
        <v>6108</v>
      </c>
      <c r="C16" s="18">
        <f>(339.0/B16*100)</f>
        <v/>
      </c>
      <c r="D16" s="19" t="n">
        <v>5769</v>
      </c>
      <c r="E16" s="18" t="n">
        <v>497.77871596</v>
      </c>
      <c r="F16" s="20" t="n">
        <v>2.85416455</v>
      </c>
      <c r="G16" s="18" t="n">
        <v>492.03170426</v>
      </c>
      <c r="H16" s="20" t="n">
        <v>12.59774015</v>
      </c>
      <c r="I16" s="18" t="s">
        <v>404</v>
      </c>
      <c r="J16" s="20" t="s">
        <v>404</v>
      </c>
      <c r="K16" s="18" t="s">
        <v>404</v>
      </c>
      <c r="L16" s="20" t="s">
        <v>404</v>
      </c>
      <c r="M16" s="18" t="s">
        <v>404</v>
      </c>
      <c r="N16" s="20" t="s">
        <v>404</v>
      </c>
      <c r="O16" s="18" t="s">
        <v>404</v>
      </c>
      <c r="P16" s="20" t="s">
        <v>404</v>
      </c>
      <c r="Q16" s="18" t="n">
        <v>475.21614882</v>
      </c>
      <c r="R16" s="20" t="n">
        <v>36.68893214</v>
      </c>
    </row>
    <row r="17" spans="1:18">
      <c r="A17" s="15" t="s">
        <v>414</v>
      </c>
      <c r="B17" s="17" t="n">
        <v>6504</v>
      </c>
      <c r="C17" s="18">
        <f>(1325.0/B17*100)</f>
        <v/>
      </c>
      <c r="D17" s="19" t="n">
        <v>5179</v>
      </c>
      <c r="E17" s="18" t="n">
        <v>509.45591274</v>
      </c>
      <c r="F17" s="20" t="n">
        <v>4.84071016</v>
      </c>
      <c r="G17" s="18" t="n">
        <v>507.94879394</v>
      </c>
      <c r="H17" s="20" t="n">
        <v>7.5739066</v>
      </c>
      <c r="I17" s="18" t="s">
        <v>404</v>
      </c>
      <c r="J17" s="20" t="s">
        <v>404</v>
      </c>
      <c r="K17" s="18" t="s">
        <v>404</v>
      </c>
      <c r="L17" s="20" t="s">
        <v>404</v>
      </c>
      <c r="M17" s="18" t="s">
        <v>404</v>
      </c>
      <c r="N17" s="20" t="s">
        <v>404</v>
      </c>
      <c r="O17" s="18" t="s">
        <v>404</v>
      </c>
      <c r="P17" s="20" t="s">
        <v>404</v>
      </c>
      <c r="Q17" s="18" t="n">
        <v>542.16889645</v>
      </c>
      <c r="R17" s="20" t="n">
        <v>17.63660523</v>
      </c>
    </row>
    <row r="18" spans="1:18">
      <c r="A18" s="15" t="s">
        <v>415</v>
      </c>
      <c r="B18" s="17" t="n">
        <v>5532</v>
      </c>
      <c r="C18" s="18">
        <f>(0.0/B18*100)</f>
        <v/>
      </c>
      <c r="D18" s="19" t="n">
        <v>5532</v>
      </c>
      <c r="E18" s="18" t="n">
        <v>457.12952158</v>
      </c>
      <c r="F18" s="20" t="n">
        <v>5.99939792</v>
      </c>
      <c r="G18" s="18" t="n">
        <v>454.32911421</v>
      </c>
      <c r="H18" s="20" t="n">
        <v>5.76746434</v>
      </c>
      <c r="I18" s="18" t="s">
        <v>404</v>
      </c>
      <c r="J18" s="20" t="s">
        <v>404</v>
      </c>
      <c r="K18" s="18" t="s">
        <v>404</v>
      </c>
      <c r="L18" s="20" t="s">
        <v>404</v>
      </c>
      <c r="M18" s="18" t="s">
        <v>404</v>
      </c>
      <c r="N18" s="20" t="s">
        <v>404</v>
      </c>
      <c r="O18" s="18" t="s">
        <v>404</v>
      </c>
      <c r="P18" s="20" t="s">
        <v>404</v>
      </c>
      <c r="Q18" s="18" t="n">
        <v>440.35791956</v>
      </c>
      <c r="R18" s="20" t="n">
        <v>16.78261553</v>
      </c>
    </row>
    <row r="19" spans="1:18">
      <c r="A19" s="15" t="s">
        <v>416</v>
      </c>
      <c r="B19" s="17" t="n">
        <v>5658</v>
      </c>
      <c r="C19" s="18">
        <f>(327.0/B19*100)</f>
        <v/>
      </c>
      <c r="D19" s="19" t="n">
        <v>5331</v>
      </c>
      <c r="E19" s="18" t="n">
        <v>477.67161226</v>
      </c>
      <c r="F19" s="20" t="n">
        <v>4.78182804</v>
      </c>
      <c r="G19" s="18" t="n">
        <v>476.19614629</v>
      </c>
      <c r="H19" s="20" t="n">
        <v>7.32705318</v>
      </c>
      <c r="I19" s="18" t="s">
        <v>404</v>
      </c>
      <c r="J19" s="20" t="s">
        <v>404</v>
      </c>
      <c r="K19" s="18" t="s">
        <v>404</v>
      </c>
      <c r="L19" s="20" t="s">
        <v>404</v>
      </c>
      <c r="M19" s="18" t="s">
        <v>404</v>
      </c>
      <c r="N19" s="20" t="s">
        <v>404</v>
      </c>
      <c r="O19" s="18" t="s">
        <v>404</v>
      </c>
      <c r="P19" s="20" t="s">
        <v>404</v>
      </c>
      <c r="Q19" s="18" t="n">
        <v>475.3868579</v>
      </c>
      <c r="R19" s="20" t="n">
        <v>9.03070452</v>
      </c>
    </row>
    <row r="20" spans="1:18">
      <c r="A20" s="15" t="s">
        <v>417</v>
      </c>
      <c r="B20" s="17" t="n">
        <v>3371</v>
      </c>
      <c r="C20" s="18">
        <f>(24.0/B20*100)</f>
        <v/>
      </c>
      <c r="D20" s="19" t="n">
        <v>3347</v>
      </c>
      <c r="E20" s="18" t="n">
        <v>472.1677743</v>
      </c>
      <c r="F20" s="20" t="n">
        <v>1.93918542</v>
      </c>
      <c r="G20" s="18" t="n">
        <v>476.43281337</v>
      </c>
      <c r="H20" s="20" t="n">
        <v>3.42214402</v>
      </c>
      <c r="I20" s="18" t="s">
        <v>404</v>
      </c>
      <c r="J20" s="20" t="s">
        <v>404</v>
      </c>
      <c r="K20" s="18" t="s">
        <v>404</v>
      </c>
      <c r="L20" s="20" t="s">
        <v>404</v>
      </c>
      <c r="M20" s="18" t="s">
        <v>404</v>
      </c>
      <c r="N20" s="20" t="s">
        <v>404</v>
      </c>
      <c r="O20" s="18" t="s">
        <v>404</v>
      </c>
      <c r="P20" s="20" t="s">
        <v>404</v>
      </c>
      <c r="Q20" s="18" t="n">
        <v>434.39574137</v>
      </c>
      <c r="R20" s="20" t="n">
        <v>19.61777399</v>
      </c>
    </row>
    <row r="21" spans="1:18">
      <c r="A21" s="15" t="s">
        <v>418</v>
      </c>
      <c r="B21" s="17" t="n">
        <v>5741</v>
      </c>
      <c r="C21" s="18">
        <f>(0.0/B21*100)</f>
        <v/>
      </c>
      <c r="D21" s="19" t="n">
        <v>5741</v>
      </c>
      <c r="E21" s="18" t="n">
        <v>504.16296728</v>
      </c>
      <c r="F21" s="20" t="n">
        <v>3.10439855</v>
      </c>
      <c r="G21" s="18" t="n">
        <v>499.79114483</v>
      </c>
      <c r="H21" s="20" t="n">
        <v>5.75893279</v>
      </c>
      <c r="I21" s="18" t="s">
        <v>404</v>
      </c>
      <c r="J21" s="20" t="s">
        <v>404</v>
      </c>
      <c r="K21" s="18" t="s">
        <v>404</v>
      </c>
      <c r="L21" s="20" t="s">
        <v>404</v>
      </c>
      <c r="M21" s="18" t="s">
        <v>404</v>
      </c>
      <c r="N21" s="20" t="s">
        <v>404</v>
      </c>
      <c r="O21" s="18" t="s">
        <v>404</v>
      </c>
      <c r="P21" s="20" t="s">
        <v>404</v>
      </c>
      <c r="Q21" s="18" t="n">
        <v>488.13458815</v>
      </c>
      <c r="R21" s="20" t="n">
        <v>8.506419660000001</v>
      </c>
    </row>
    <row r="22" spans="1:18">
      <c r="A22" s="15" t="s">
        <v>419</v>
      </c>
      <c r="B22" s="17" t="n">
        <v>6598</v>
      </c>
      <c r="C22" s="18">
        <f>(0.0/B22*100)</f>
        <v/>
      </c>
      <c r="D22" s="19" t="n">
        <v>6598</v>
      </c>
      <c r="E22" s="18" t="n">
        <v>475.39521565</v>
      </c>
      <c r="F22" s="20" t="n">
        <v>5.48964432</v>
      </c>
      <c r="G22" s="18" t="n">
        <v>457.92245069</v>
      </c>
      <c r="H22" s="20" t="n">
        <v>6.54650881</v>
      </c>
      <c r="I22" s="18" t="s">
        <v>404</v>
      </c>
      <c r="J22" s="20" t="s">
        <v>404</v>
      </c>
      <c r="K22" s="18" t="s">
        <v>404</v>
      </c>
      <c r="L22" s="20" t="s">
        <v>404</v>
      </c>
      <c r="M22" s="18" t="s">
        <v>404</v>
      </c>
      <c r="N22" s="20" t="s">
        <v>404</v>
      </c>
      <c r="O22" s="18" t="s">
        <v>404</v>
      </c>
      <c r="P22" s="20" t="s">
        <v>404</v>
      </c>
      <c r="Q22" s="18" t="n">
        <v>438.12175973</v>
      </c>
      <c r="R22" s="20" t="n">
        <v>27.27677108</v>
      </c>
    </row>
    <row r="23" spans="1:18">
      <c r="A23" s="15" t="s">
        <v>420</v>
      </c>
      <c r="B23" s="17" t="n">
        <v>11583</v>
      </c>
      <c r="C23" s="18">
        <f>(3123.0/B23*100)</f>
        <v/>
      </c>
      <c r="D23" s="19" t="n">
        <v>8460</v>
      </c>
      <c r="E23" s="18" t="n">
        <v>494.45126572</v>
      </c>
      <c r="F23" s="20" t="n">
        <v>4.88162517</v>
      </c>
      <c r="G23" s="18" t="n">
        <v>471.24829191</v>
      </c>
      <c r="H23" s="20" t="n">
        <v>6.12233553</v>
      </c>
      <c r="I23" s="18" t="s">
        <v>404</v>
      </c>
      <c r="J23" s="20" t="s">
        <v>404</v>
      </c>
      <c r="K23" s="18" t="s">
        <v>404</v>
      </c>
      <c r="L23" s="20" t="s">
        <v>404</v>
      </c>
      <c r="M23" s="18" t="s">
        <v>404</v>
      </c>
      <c r="N23" s="20" t="s">
        <v>404</v>
      </c>
      <c r="O23" s="18" t="s">
        <v>404</v>
      </c>
      <c r="P23" s="20" t="s">
        <v>404</v>
      </c>
      <c r="Q23" s="18" t="n">
        <v>505.54720557</v>
      </c>
      <c r="R23" s="20" t="n">
        <v>14.95180175</v>
      </c>
    </row>
    <row r="24" spans="1:18">
      <c r="A24" s="15" t="s">
        <v>421</v>
      </c>
      <c r="B24" s="17" t="n">
        <v>6647</v>
      </c>
      <c r="C24" s="18">
        <f>(0.0/B24*100)</f>
        <v/>
      </c>
      <c r="D24" s="19" t="n">
        <v>6647</v>
      </c>
      <c r="E24" s="18" t="n">
        <v>539.97688326</v>
      </c>
      <c r="F24" s="20" t="n">
        <v>3.21750896</v>
      </c>
      <c r="G24" s="18" t="n">
        <v>502.43651826</v>
      </c>
      <c r="H24" s="20" t="n">
        <v>16.7249124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518.55310452</v>
      </c>
      <c r="F25" s="20" t="n">
        <v>3.74106198</v>
      </c>
      <c r="G25" s="18" t="n">
        <v>503.60345827</v>
      </c>
      <c r="H25" s="20" t="n">
        <v>10.09670848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486.14237748</v>
      </c>
      <c r="F26" s="20" t="n">
        <v>2.60830965</v>
      </c>
      <c r="G26" s="18" t="n">
        <v>500.20597795</v>
      </c>
      <c r="H26" s="20" t="n">
        <v>3.23665521</v>
      </c>
      <c r="I26" s="18" t="s">
        <v>404</v>
      </c>
      <c r="J26" s="20" t="s">
        <v>404</v>
      </c>
      <c r="K26" s="18" t="s">
        <v>404</v>
      </c>
      <c r="L26" s="20" t="s">
        <v>404</v>
      </c>
      <c r="M26" s="18" t="s">
        <v>404</v>
      </c>
      <c r="N26" s="20" t="s">
        <v>404</v>
      </c>
      <c r="O26" s="18" t="s">
        <v>404</v>
      </c>
      <c r="P26" s="20" t="s">
        <v>404</v>
      </c>
      <c r="Q26" s="18" t="n">
        <v>452.24240463</v>
      </c>
      <c r="R26" s="20" t="n">
        <v>9.206213590000001</v>
      </c>
    </row>
    <row r="27" spans="1:18">
      <c r="A27" s="15" t="s">
        <v>424</v>
      </c>
      <c r="B27" s="17" t="n">
        <v>5299</v>
      </c>
      <c r="C27" s="18">
        <f>(0.0/B27*100)</f>
        <v/>
      </c>
      <c r="D27" s="19" t="n">
        <v>5299</v>
      </c>
      <c r="E27" s="18" t="n">
        <v>484.00325425</v>
      </c>
      <c r="F27" s="20" t="n">
        <v>1.13801937</v>
      </c>
      <c r="G27" s="18" t="n">
        <v>402.41970357</v>
      </c>
      <c r="H27" s="20" t="n">
        <v>7.13560105</v>
      </c>
      <c r="I27" s="18" t="s">
        <v>404</v>
      </c>
      <c r="J27" s="20" t="s">
        <v>404</v>
      </c>
      <c r="K27" s="18" t="s">
        <v>404</v>
      </c>
      <c r="L27" s="20" t="s">
        <v>404</v>
      </c>
      <c r="M27" s="18" t="s">
        <v>404</v>
      </c>
      <c r="N27" s="20" t="s">
        <v>404</v>
      </c>
      <c r="O27" s="18" t="s">
        <v>404</v>
      </c>
      <c r="P27" s="20" t="s">
        <v>404</v>
      </c>
      <c r="Q27" s="18" t="n">
        <v>491.06013799</v>
      </c>
      <c r="R27" s="20" t="n">
        <v>22.5622901</v>
      </c>
    </row>
    <row r="28" spans="1:18">
      <c r="A28" s="15" t="s">
        <v>425</v>
      </c>
      <c r="B28" s="17" t="n">
        <v>7568</v>
      </c>
      <c r="C28" s="18">
        <f>(0.0/B28*100)</f>
        <v/>
      </c>
      <c r="D28" s="19" t="n">
        <v>7568</v>
      </c>
      <c r="E28" s="18" t="n">
        <v>425.42409087</v>
      </c>
      <c r="F28" s="20" t="n">
        <v>4.07347236</v>
      </c>
      <c r="G28" s="18" t="n">
        <v>408.13385969</v>
      </c>
      <c r="H28" s="20" t="n">
        <v>2.90976551</v>
      </c>
      <c r="I28" s="18" t="s">
        <v>404</v>
      </c>
      <c r="J28" s="20" t="s">
        <v>404</v>
      </c>
      <c r="K28" s="18" t="s">
        <v>404</v>
      </c>
      <c r="L28" s="20" t="s">
        <v>404</v>
      </c>
      <c r="M28" s="18" t="s">
        <v>404</v>
      </c>
      <c r="N28" s="20" t="s">
        <v>404</v>
      </c>
      <c r="O28" s="18" t="s">
        <v>404</v>
      </c>
      <c r="P28" s="20" t="s">
        <v>404</v>
      </c>
      <c r="Q28" s="18" t="n">
        <v>405.54399964</v>
      </c>
      <c r="R28" s="20" t="n">
        <v>10.29743076</v>
      </c>
    </row>
    <row r="29" spans="1:18">
      <c r="A29" s="15" t="s">
        <v>426</v>
      </c>
      <c r="B29" s="17" t="n">
        <v>5385</v>
      </c>
      <c r="C29" s="18">
        <f>(1123.0/B29*100)</f>
        <v/>
      </c>
      <c r="D29" s="19" t="n">
        <v>4262</v>
      </c>
      <c r="E29" s="18" t="n">
        <v>520.75242984</v>
      </c>
      <c r="F29" s="20" t="n">
        <v>5.27733881</v>
      </c>
      <c r="G29" s="18" t="n">
        <v>453.33302333</v>
      </c>
      <c r="H29" s="20" t="n">
        <v>12.71924584</v>
      </c>
      <c r="I29" s="18" t="s">
        <v>404</v>
      </c>
      <c r="J29" s="20" t="s">
        <v>404</v>
      </c>
      <c r="K29" s="18" t="s">
        <v>404</v>
      </c>
      <c r="L29" s="20" t="s">
        <v>404</v>
      </c>
      <c r="M29" s="18" t="s">
        <v>404</v>
      </c>
      <c r="N29" s="20" t="s">
        <v>404</v>
      </c>
      <c r="O29" s="18" t="s">
        <v>404</v>
      </c>
      <c r="P29" s="20" t="s">
        <v>404</v>
      </c>
      <c r="Q29" s="18" t="n">
        <v>491.057195</v>
      </c>
      <c r="R29" s="20" t="n">
        <v>17.19948691</v>
      </c>
    </row>
    <row r="30" spans="1:18">
      <c r="A30" s="15" t="s">
        <v>427</v>
      </c>
      <c r="B30" s="17" t="n">
        <v>4520</v>
      </c>
      <c r="C30" s="18">
        <f>(929.0/B30*100)</f>
        <v/>
      </c>
      <c r="D30" s="19" t="n">
        <v>3591</v>
      </c>
      <c r="E30" s="18" t="n">
        <v>515.90780462</v>
      </c>
      <c r="F30" s="20" t="n">
        <v>3.26828345</v>
      </c>
      <c r="G30" s="18" t="n">
        <v>505.71678284</v>
      </c>
      <c r="H30" s="20" t="n">
        <v>9.53529419</v>
      </c>
      <c r="I30" s="18" t="s">
        <v>404</v>
      </c>
      <c r="J30" s="20" t="s">
        <v>404</v>
      </c>
      <c r="K30" s="18" t="s">
        <v>404</v>
      </c>
      <c r="L30" s="20" t="s">
        <v>404</v>
      </c>
      <c r="M30" s="18" t="s">
        <v>404</v>
      </c>
      <c r="N30" s="20" t="s">
        <v>404</v>
      </c>
      <c r="O30" s="18" t="s">
        <v>404</v>
      </c>
      <c r="P30" s="20" t="s">
        <v>404</v>
      </c>
      <c r="Q30" s="18" t="n">
        <v>517.0343</v>
      </c>
      <c r="R30" s="20" t="n">
        <v>12.05477979</v>
      </c>
    </row>
    <row r="31" spans="1:18">
      <c r="A31" s="15" t="s">
        <v>428</v>
      </c>
      <c r="B31" s="17" t="n">
        <v>5456</v>
      </c>
      <c r="C31" s="18">
        <f>(502.0/B31*100)</f>
        <v/>
      </c>
      <c r="D31" s="19" t="n">
        <v>4954</v>
      </c>
      <c r="E31" s="18" t="n">
        <v>498.79440336</v>
      </c>
      <c r="F31" s="20" t="n">
        <v>2.84784374</v>
      </c>
      <c r="G31" s="18" t="n">
        <v>498.34454658</v>
      </c>
      <c r="H31" s="20" t="n">
        <v>3.87323946</v>
      </c>
      <c r="I31" s="18" t="s">
        <v>404</v>
      </c>
      <c r="J31" s="20" t="s">
        <v>404</v>
      </c>
      <c r="K31" s="18" t="s">
        <v>404</v>
      </c>
      <c r="L31" s="20" t="s">
        <v>404</v>
      </c>
      <c r="M31" s="18" t="s">
        <v>404</v>
      </c>
      <c r="N31" s="20" t="s">
        <v>404</v>
      </c>
      <c r="O31" s="18" t="s">
        <v>404</v>
      </c>
      <c r="P31" s="20" t="s">
        <v>404</v>
      </c>
      <c r="Q31" s="18" t="n">
        <v>497.81087464</v>
      </c>
      <c r="R31" s="20" t="n">
        <v>15.29739109</v>
      </c>
    </row>
    <row r="32" spans="1:18">
      <c r="A32" s="15" t="s">
        <v>429</v>
      </c>
      <c r="B32" s="17" t="n">
        <v>4478</v>
      </c>
      <c r="C32" s="18">
        <f>(0.0/B32*100)</f>
        <v/>
      </c>
      <c r="D32" s="19" t="n">
        <v>4478</v>
      </c>
      <c r="E32" s="18" t="n">
        <v>501.73579212</v>
      </c>
      <c r="F32" s="20" t="n">
        <v>3.12767075</v>
      </c>
      <c r="G32" s="18" t="n">
        <v>497.96674893</v>
      </c>
      <c r="H32" s="20" t="n">
        <v>6.25587255</v>
      </c>
      <c r="I32" s="18" t="s">
        <v>404</v>
      </c>
      <c r="J32" s="20" t="s">
        <v>404</v>
      </c>
      <c r="K32" s="18" t="s">
        <v>404</v>
      </c>
      <c r="L32" s="20" t="s">
        <v>404</v>
      </c>
      <c r="M32" s="18" t="s">
        <v>404</v>
      </c>
      <c r="N32" s="20" t="s">
        <v>404</v>
      </c>
      <c r="O32" s="18" t="s">
        <v>404</v>
      </c>
      <c r="P32" s="20" t="s">
        <v>404</v>
      </c>
      <c r="Q32" s="18" t="n">
        <v>547.14195091</v>
      </c>
      <c r="R32" s="20" t="n">
        <v>11.5400302</v>
      </c>
    </row>
    <row r="33" spans="1:18">
      <c r="A33" s="15" t="s">
        <v>430</v>
      </c>
      <c r="B33" s="17" t="n">
        <v>7325</v>
      </c>
      <c r="C33" s="18">
        <f>(29.0/B33*100)</f>
        <v/>
      </c>
      <c r="D33" s="19" t="n">
        <v>7296</v>
      </c>
      <c r="E33" s="18" t="n">
        <v>502.11599272</v>
      </c>
      <c r="F33" s="20" t="n">
        <v>2.76335309</v>
      </c>
      <c r="G33" s="18" t="n">
        <v>489.79789145</v>
      </c>
      <c r="H33" s="20" t="n">
        <v>7.17179592</v>
      </c>
      <c r="I33" s="18" t="s">
        <v>404</v>
      </c>
      <c r="J33" s="20" t="s">
        <v>404</v>
      </c>
      <c r="K33" s="18" t="s">
        <v>404</v>
      </c>
      <c r="L33" s="20" t="s">
        <v>404</v>
      </c>
      <c r="M33" s="18" t="s">
        <v>404</v>
      </c>
      <c r="N33" s="20" t="s">
        <v>404</v>
      </c>
      <c r="O33" s="18" t="s">
        <v>404</v>
      </c>
      <c r="P33" s="20" t="s">
        <v>404</v>
      </c>
      <c r="Q33" s="18" t="n">
        <v>542.73021598</v>
      </c>
      <c r="R33" s="20" t="n">
        <v>16.77007489</v>
      </c>
    </row>
    <row r="34" spans="1:18">
      <c r="A34" s="15" t="s">
        <v>431</v>
      </c>
      <c r="B34" s="17" t="n">
        <v>6350</v>
      </c>
      <c r="C34" s="18">
        <f>(0.0/B34*100)</f>
        <v/>
      </c>
      <c r="D34" s="19" t="n">
        <v>6350</v>
      </c>
      <c r="E34" s="18" t="n">
        <v>462.52804911</v>
      </c>
      <c r="F34" s="20" t="n">
        <v>4.34912082</v>
      </c>
      <c r="G34" s="18" t="n">
        <v>459.23960317</v>
      </c>
      <c r="H34" s="20" t="n">
        <v>5.18279445</v>
      </c>
      <c r="I34" s="18" t="s">
        <v>404</v>
      </c>
      <c r="J34" s="20" t="s">
        <v>404</v>
      </c>
      <c r="K34" s="18" t="s">
        <v>404</v>
      </c>
      <c r="L34" s="20" t="s">
        <v>404</v>
      </c>
      <c r="M34" s="18" t="s">
        <v>404</v>
      </c>
      <c r="N34" s="20" t="s">
        <v>404</v>
      </c>
      <c r="O34" s="18" t="s">
        <v>404</v>
      </c>
      <c r="P34" s="20" t="s">
        <v>404</v>
      </c>
      <c r="Q34" s="18" t="n">
        <v>507.35263065</v>
      </c>
      <c r="R34" s="20" t="n">
        <v>6.46581535</v>
      </c>
    </row>
    <row r="35" spans="1:18">
      <c r="A35" s="15" t="s">
        <v>432</v>
      </c>
      <c r="B35" s="17" t="n">
        <v>6406</v>
      </c>
      <c r="C35" s="18">
        <f>(443.0/B35*100)</f>
        <v/>
      </c>
      <c r="D35" s="19" t="n">
        <v>5963</v>
      </c>
      <c r="E35" s="18" t="n">
        <v>514.26530172</v>
      </c>
      <c r="F35" s="20" t="n">
        <v>1.67010276</v>
      </c>
      <c r="G35" s="18" t="n">
        <v>519.23677936</v>
      </c>
      <c r="H35" s="20" t="n">
        <v>3.0958788</v>
      </c>
      <c r="I35" s="18" t="s">
        <v>404</v>
      </c>
      <c r="J35" s="20" t="s">
        <v>404</v>
      </c>
      <c r="K35" s="18" t="s">
        <v>404</v>
      </c>
      <c r="L35" s="20" t="s">
        <v>404</v>
      </c>
      <c r="M35" s="18" t="s">
        <v>404</v>
      </c>
      <c r="N35" s="20" t="s">
        <v>404</v>
      </c>
      <c r="O35" s="18" t="s">
        <v>404</v>
      </c>
      <c r="P35" s="20" t="s">
        <v>404</v>
      </c>
      <c r="Q35" s="18" t="n">
        <v>497.76912472</v>
      </c>
      <c r="R35" s="20" t="n">
        <v>23.52759031</v>
      </c>
    </row>
    <row r="36" spans="1:18">
      <c r="A36" s="15" t="s">
        <v>433</v>
      </c>
      <c r="B36" s="17" t="n">
        <v>6736</v>
      </c>
      <c r="C36" s="18">
        <f>(10.0/B36*100)</f>
        <v/>
      </c>
      <c r="D36" s="19" t="n">
        <v>6726</v>
      </c>
      <c r="E36" s="18" t="n">
        <v>491.66351666</v>
      </c>
      <c r="F36" s="20" t="n">
        <v>2.94745535</v>
      </c>
      <c r="G36" s="18" t="n">
        <v>494.50091354</v>
      </c>
      <c r="H36" s="20" t="n">
        <v>4.5361502</v>
      </c>
      <c r="I36" s="18" t="s">
        <v>404</v>
      </c>
      <c r="J36" s="20" t="s">
        <v>404</v>
      </c>
      <c r="K36" s="18" t="s">
        <v>404</v>
      </c>
      <c r="L36" s="20" t="s">
        <v>404</v>
      </c>
      <c r="M36" s="18" t="s">
        <v>404</v>
      </c>
      <c r="N36" s="20" t="s">
        <v>404</v>
      </c>
      <c r="O36" s="18" t="s">
        <v>404</v>
      </c>
      <c r="P36" s="20" t="s">
        <v>404</v>
      </c>
      <c r="Q36" s="18" t="n">
        <v>524.44106164</v>
      </c>
      <c r="R36" s="20" t="n">
        <v>6.1167149</v>
      </c>
    </row>
    <row r="37" spans="1:18">
      <c r="A37" s="15" t="s">
        <v>434</v>
      </c>
      <c r="B37" s="17" t="n">
        <v>5458</v>
      </c>
      <c r="C37" s="18">
        <f>(0.0/B37*100)</f>
        <v/>
      </c>
      <c r="D37" s="19" t="n">
        <v>5458</v>
      </c>
      <c r="E37" s="18" t="n">
        <v>493.25609073</v>
      </c>
      <c r="F37" s="20" t="n">
        <v>3.89111989</v>
      </c>
      <c r="G37" s="18" t="n">
        <v>494.97952434</v>
      </c>
      <c r="H37" s="20" t="n">
        <v>8.52499033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(268.0/B38*100)</f>
        <v/>
      </c>
      <c r="D38" s="19" t="n">
        <v>5592</v>
      </c>
      <c r="E38" s="18" t="n">
        <v>508.4188305</v>
      </c>
      <c r="F38" s="20" t="n">
        <v>3.99145494</v>
      </c>
      <c r="G38" s="18" t="n">
        <v>494.5710911</v>
      </c>
      <c r="H38" s="20" t="n">
        <v>8.6386801</v>
      </c>
      <c r="I38" s="18" t="s">
        <v>404</v>
      </c>
      <c r="J38" s="20" t="s">
        <v>404</v>
      </c>
      <c r="K38" s="18" t="s">
        <v>404</v>
      </c>
      <c r="L38" s="20" t="s">
        <v>404</v>
      </c>
      <c r="M38" s="18" t="s">
        <v>404</v>
      </c>
      <c r="N38" s="20" t="s">
        <v>404</v>
      </c>
      <c r="O38" s="18" t="s">
        <v>404</v>
      </c>
      <c r="P38" s="20" t="s">
        <v>404</v>
      </c>
      <c r="Q38" s="18" t="n">
        <v>454.07022077</v>
      </c>
      <c r="R38" s="20" t="n">
        <v>10.58641342</v>
      </c>
    </row>
    <row r="39" spans="1:18">
      <c r="A39" s="15" t="s">
        <v>436</v>
      </c>
      <c r="B39" s="17" t="n">
        <v>5895</v>
      </c>
      <c r="C39" s="18">
        <f>(0.0/B39*100)</f>
        <v/>
      </c>
      <c r="D39" s="19" t="n">
        <v>5895</v>
      </c>
      <c r="E39" s="18" t="n">
        <v>429.44760674</v>
      </c>
      <c r="F39" s="20" t="n">
        <v>6.92437376</v>
      </c>
      <c r="G39" s="18" t="n">
        <v>422.01915646</v>
      </c>
      <c r="H39" s="20" t="n">
        <v>5.61354274</v>
      </c>
      <c r="I39" s="18" t="s">
        <v>404</v>
      </c>
      <c r="J39" s="20" t="s">
        <v>404</v>
      </c>
      <c r="K39" s="18" t="s">
        <v>404</v>
      </c>
      <c r="L39" s="20" t="s">
        <v>404</v>
      </c>
      <c r="M39" s="18" t="s">
        <v>404</v>
      </c>
      <c r="N39" s="20" t="s">
        <v>404</v>
      </c>
      <c r="O39" s="18" t="s">
        <v>404</v>
      </c>
      <c r="P39" s="20" t="s">
        <v>404</v>
      </c>
      <c r="Q39" s="18" t="n">
        <v>381.83254808</v>
      </c>
      <c r="R39" s="20" t="n">
        <v>5.69401509</v>
      </c>
    </row>
    <row r="40" spans="1:18">
      <c r="A40" s="15" t="s">
        <v>437</v>
      </c>
      <c r="B40" s="17" t="n">
        <v>14157</v>
      </c>
      <c r="C40" s="18">
        <f>(2650.0/B40*100)</f>
        <v/>
      </c>
      <c r="D40" s="19" t="n">
        <v>11507</v>
      </c>
      <c r="E40" s="18" t="n">
        <v>510.88542102</v>
      </c>
      <c r="F40" s="20" t="n">
        <v>3.32589325</v>
      </c>
      <c r="G40" s="18" t="n">
        <v>515.50044077</v>
      </c>
      <c r="H40" s="20" t="n">
        <v>20.29366495</v>
      </c>
      <c r="I40" s="18" t="s">
        <v>404</v>
      </c>
      <c r="J40" s="20" t="s">
        <v>404</v>
      </c>
      <c r="K40" s="18" t="s">
        <v>404</v>
      </c>
      <c r="L40" s="20" t="s">
        <v>404</v>
      </c>
      <c r="M40" s="18" t="s">
        <v>404</v>
      </c>
      <c r="N40" s="20" t="s">
        <v>404</v>
      </c>
      <c r="O40" s="18" t="s">
        <v>404</v>
      </c>
      <c r="P40" s="20" t="s">
        <v>404</v>
      </c>
      <c r="Q40" s="18" t="n">
        <v>506.91789121</v>
      </c>
      <c r="R40" s="20" t="n">
        <v>10.82232128</v>
      </c>
    </row>
    <row r="41" spans="1:18">
      <c r="A41" s="15" t="s">
        <v>438</v>
      </c>
      <c r="B41" s="17" t="n">
        <v>5712</v>
      </c>
      <c r="C41" s="18">
        <f>(70.0/B41*100)</f>
        <v/>
      </c>
      <c r="D41" s="19" t="n">
        <v>5642</v>
      </c>
      <c r="E41" s="18" t="n">
        <v>497.68147423</v>
      </c>
      <c r="F41" s="20" t="n">
        <v>3.45953552</v>
      </c>
      <c r="G41" s="18" t="n">
        <v>492.28658259</v>
      </c>
      <c r="H41" s="20" t="n">
        <v>8.900044210000001</v>
      </c>
      <c r="I41" s="18" t="s">
        <v>404</v>
      </c>
      <c r="J41" s="20" t="s">
        <v>404</v>
      </c>
      <c r="K41" s="18" t="s">
        <v>404</v>
      </c>
      <c r="L41" s="20" t="s">
        <v>404</v>
      </c>
      <c r="M41" s="18" t="s">
        <v>404</v>
      </c>
      <c r="N41" s="20" t="s">
        <v>404</v>
      </c>
      <c r="O41" s="18" t="s">
        <v>404</v>
      </c>
      <c r="P41" s="20" t="s">
        <v>404</v>
      </c>
      <c r="Q41" s="18" t="n">
        <v>552.66949993</v>
      </c>
      <c r="R41" s="20" t="n">
        <v>5.66906214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433.67007376</v>
      </c>
      <c r="F44" s="20" t="n">
        <v>8.657803639999999</v>
      </c>
      <c r="G44" s="18" t="n">
        <v>424.29995301</v>
      </c>
      <c r="H44" s="20" t="n">
        <v>2.95765016</v>
      </c>
      <c r="I44" s="18" t="s">
        <v>404</v>
      </c>
      <c r="J44" s="20" t="s">
        <v>404</v>
      </c>
      <c r="K44" s="18" t="s">
        <v>404</v>
      </c>
      <c r="L44" s="20" t="s">
        <v>404</v>
      </c>
      <c r="M44" s="18" t="s">
        <v>404</v>
      </c>
      <c r="N44" s="20" t="s">
        <v>404</v>
      </c>
      <c r="O44" s="18" t="s">
        <v>404</v>
      </c>
      <c r="P44" s="20" t="s">
        <v>404</v>
      </c>
      <c r="Q44" s="18" t="n">
        <v>436.9526413</v>
      </c>
      <c r="R44" s="20" t="n">
        <v>28.26366342</v>
      </c>
    </row>
    <row r="45" spans="1:18">
      <c r="A45" s="15" t="s">
        <v>442</v>
      </c>
      <c r="B45" s="17" t="n">
        <v>5519</v>
      </c>
      <c r="C45" s="18">
        <f>(0.0/B45*100)</f>
        <v/>
      </c>
      <c r="D45" s="19" t="n">
        <v>5519</v>
      </c>
      <c r="E45" s="18" t="n">
        <v>377.22581414</v>
      </c>
      <c r="F45" s="20" t="n">
        <v>4.02834422</v>
      </c>
      <c r="G45" s="18" t="n">
        <v>375.56404741</v>
      </c>
      <c r="H45" s="20" t="n">
        <v>4.35046596</v>
      </c>
      <c r="I45" s="18" t="s">
        <v>404</v>
      </c>
      <c r="J45" s="20" t="s">
        <v>404</v>
      </c>
      <c r="K45" s="18" t="s">
        <v>404</v>
      </c>
      <c r="L45" s="20" t="s">
        <v>404</v>
      </c>
      <c r="M45" s="18" t="s">
        <v>404</v>
      </c>
      <c r="N45" s="20" t="s">
        <v>404</v>
      </c>
      <c r="O45" s="18" t="s">
        <v>404</v>
      </c>
      <c r="P45" s="20" t="s">
        <v>404</v>
      </c>
      <c r="Q45" s="18" t="n">
        <v>354.14482285</v>
      </c>
      <c r="R45" s="20" t="n">
        <v>16.2072508</v>
      </c>
    </row>
    <row r="46" spans="1:18">
      <c r="A46" s="15" t="s">
        <v>443</v>
      </c>
      <c r="B46" s="17" t="n">
        <v>23141</v>
      </c>
      <c r="C46" s="18">
        <f>(4196.0/B46*100)</f>
        <v/>
      </c>
      <c r="D46" s="19" t="n">
        <v>18945</v>
      </c>
      <c r="E46" s="18" t="n">
        <v>420.18921691</v>
      </c>
      <c r="F46" s="20" t="n">
        <v>3.85158808</v>
      </c>
      <c r="G46" s="18" t="n">
        <v>397.55841002</v>
      </c>
      <c r="H46" s="20" t="n">
        <v>3.49312785</v>
      </c>
      <c r="I46" s="18" t="s">
        <v>404</v>
      </c>
      <c r="J46" s="20" t="s">
        <v>404</v>
      </c>
      <c r="K46" s="18" t="s">
        <v>404</v>
      </c>
      <c r="L46" s="20" t="s">
        <v>404</v>
      </c>
      <c r="M46" s="18" t="s">
        <v>404</v>
      </c>
      <c r="N46" s="20" t="s">
        <v>404</v>
      </c>
      <c r="O46" s="18" t="s">
        <v>404</v>
      </c>
      <c r="P46" s="20" t="s">
        <v>404</v>
      </c>
      <c r="Q46" s="18" t="n">
        <v>353.51801653</v>
      </c>
      <c r="R46" s="20" t="n">
        <v>5.21797425</v>
      </c>
    </row>
    <row r="47" spans="1:18">
      <c r="A47" s="15" t="s">
        <v>444</v>
      </c>
      <c r="B47" s="17" t="n">
        <v>5928</v>
      </c>
      <c r="C47" s="18">
        <f>(0.0/B47*100)</f>
        <v/>
      </c>
      <c r="D47" s="19" t="n">
        <v>5928</v>
      </c>
      <c r="E47" s="18" t="n">
        <v>422.25995226</v>
      </c>
      <c r="F47" s="20" t="n">
        <v>7.5962405</v>
      </c>
      <c r="G47" s="18" t="n">
        <v>460.26343896</v>
      </c>
      <c r="H47" s="20" t="n">
        <v>6.12232503</v>
      </c>
      <c r="I47" s="18" t="s">
        <v>404</v>
      </c>
      <c r="J47" s="20" t="s">
        <v>404</v>
      </c>
      <c r="K47" s="18" t="s">
        <v>404</v>
      </c>
      <c r="L47" s="20" t="s">
        <v>404</v>
      </c>
      <c r="M47" s="18" t="s">
        <v>404</v>
      </c>
      <c r="N47" s="20" t="s">
        <v>404</v>
      </c>
      <c r="O47" s="18" t="s">
        <v>404</v>
      </c>
      <c r="P47" s="20" t="s">
        <v>404</v>
      </c>
      <c r="Q47" s="18" t="n">
        <v>435.53816733</v>
      </c>
      <c r="R47" s="20" t="n">
        <v>47.35182077</v>
      </c>
    </row>
    <row r="48" spans="1:18">
      <c r="A48" s="15" t="s">
        <v>445</v>
      </c>
      <c r="B48" s="17" t="n">
        <v>9841</v>
      </c>
      <c r="C48" s="18">
        <f>(0.0/B48*100)</f>
        <v/>
      </c>
      <c r="D48" s="19" t="n">
        <v>9841</v>
      </c>
      <c r="E48" s="18" t="n">
        <v>552.43102242</v>
      </c>
      <c r="F48" s="20" t="n">
        <v>10.5143845</v>
      </c>
      <c r="G48" s="18" t="n">
        <v>498.55301841</v>
      </c>
      <c r="H48" s="20" t="n">
        <v>5.13200804</v>
      </c>
      <c r="I48" s="18" t="s">
        <v>404</v>
      </c>
      <c r="J48" s="20" t="s">
        <v>404</v>
      </c>
      <c r="K48" s="18" t="s">
        <v>404</v>
      </c>
      <c r="L48" s="20" t="s">
        <v>404</v>
      </c>
      <c r="M48" s="18" t="s">
        <v>404</v>
      </c>
      <c r="N48" s="20" t="s">
        <v>404</v>
      </c>
      <c r="O48" s="18" t="s">
        <v>404</v>
      </c>
      <c r="P48" s="20" t="s">
        <v>404</v>
      </c>
      <c r="Q48" s="18" t="n">
        <v>414.60909362</v>
      </c>
      <c r="R48" s="20" t="n">
        <v>6.97114966</v>
      </c>
    </row>
    <row r="49" spans="1:18">
      <c r="A49" s="15" t="s">
        <v>446</v>
      </c>
      <c r="B49" s="17" t="n">
        <v>6349</v>
      </c>
      <c r="C49" s="18">
        <f>(52.0/B49*100)</f>
        <v/>
      </c>
      <c r="D49" s="19" t="n">
        <v>6297</v>
      </c>
      <c r="E49" s="18" t="n">
        <v>433.19348363</v>
      </c>
      <c r="F49" s="20" t="n">
        <v>4.97413685</v>
      </c>
      <c r="G49" s="18" t="n">
        <v>431.22328436</v>
      </c>
      <c r="H49" s="20" t="n">
        <v>4.17872531</v>
      </c>
      <c r="I49" s="18" t="s">
        <v>404</v>
      </c>
      <c r="J49" s="20" t="s">
        <v>404</v>
      </c>
      <c r="K49" s="18" t="s">
        <v>404</v>
      </c>
      <c r="L49" s="20" t="s">
        <v>404</v>
      </c>
      <c r="M49" s="18" t="s">
        <v>404</v>
      </c>
      <c r="N49" s="20" t="s">
        <v>404</v>
      </c>
      <c r="O49" s="18" t="s">
        <v>404</v>
      </c>
      <c r="P49" s="20" t="s">
        <v>404</v>
      </c>
      <c r="Q49" s="18" t="n">
        <v>423.94892023</v>
      </c>
      <c r="R49" s="20" t="n">
        <v>10.00502154</v>
      </c>
    </row>
    <row r="50" spans="1:18">
      <c r="A50" s="15" t="s">
        <v>447</v>
      </c>
      <c r="B50" s="17" t="n">
        <v>11795</v>
      </c>
      <c r="C50" s="18">
        <f>(1031.0/B50*100)</f>
        <v/>
      </c>
      <c r="D50" s="19" t="n">
        <v>10764</v>
      </c>
      <c r="E50" s="18" t="n">
        <v>416.19794202</v>
      </c>
      <c r="F50" s="20" t="n">
        <v>4.75473888</v>
      </c>
      <c r="G50" s="18" t="n">
        <v>419.51847512</v>
      </c>
      <c r="H50" s="20" t="n">
        <v>3.84478389</v>
      </c>
      <c r="I50" s="18" t="s">
        <v>404</v>
      </c>
      <c r="J50" s="20" t="s">
        <v>404</v>
      </c>
      <c r="K50" s="18" t="s">
        <v>404</v>
      </c>
      <c r="L50" s="20" t="s">
        <v>404</v>
      </c>
      <c r="M50" s="18" t="s">
        <v>404</v>
      </c>
      <c r="N50" s="20" t="s">
        <v>404</v>
      </c>
      <c r="O50" s="18" t="s">
        <v>404</v>
      </c>
      <c r="P50" s="20" t="s">
        <v>404</v>
      </c>
      <c r="Q50" s="18" t="n">
        <v>414.97648134</v>
      </c>
      <c r="R50" s="20" t="n">
        <v>14.46924741</v>
      </c>
    </row>
    <row r="51" spans="1:18">
      <c r="A51" s="15" t="s">
        <v>448</v>
      </c>
      <c r="B51" s="17" t="n">
        <v>6866</v>
      </c>
      <c r="C51" s="18">
        <f>(0.0/B51*100)</f>
        <v/>
      </c>
      <c r="D51" s="19" t="n">
        <v>6866</v>
      </c>
      <c r="E51" s="18" t="n">
        <v>417.47033522</v>
      </c>
      <c r="F51" s="20" t="n">
        <v>3.98203681</v>
      </c>
      <c r="G51" s="18" t="n">
        <v>422.8107646</v>
      </c>
      <c r="H51" s="20" t="n">
        <v>3.71770875</v>
      </c>
      <c r="I51" s="18" t="s">
        <v>404</v>
      </c>
      <c r="J51" s="20" t="s">
        <v>404</v>
      </c>
      <c r="K51" s="18" t="s">
        <v>404</v>
      </c>
      <c r="L51" s="20" t="s">
        <v>404</v>
      </c>
      <c r="M51" s="18" t="s">
        <v>404</v>
      </c>
      <c r="N51" s="20" t="s">
        <v>404</v>
      </c>
      <c r="O51" s="18" t="s">
        <v>404</v>
      </c>
      <c r="P51" s="20" t="s">
        <v>404</v>
      </c>
      <c r="Q51" s="18" t="n">
        <v>401.15644802</v>
      </c>
      <c r="R51" s="20" t="n">
        <v>13.93308891</v>
      </c>
    </row>
    <row r="52" spans="1:18">
      <c r="A52" s="15" t="s">
        <v>449</v>
      </c>
      <c r="B52" s="17" t="n">
        <v>5809</v>
      </c>
      <c r="C52" s="18">
        <f>(0.0/B52*100)</f>
        <v/>
      </c>
      <c r="D52" s="19" t="n">
        <v>5809</v>
      </c>
      <c r="E52" s="18" t="n">
        <v>483.74103471</v>
      </c>
      <c r="F52" s="20" t="n">
        <v>4.1554919</v>
      </c>
      <c r="G52" s="18" t="n">
        <v>462.4862513</v>
      </c>
      <c r="H52" s="20" t="n">
        <v>5.580574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442.34885032</v>
      </c>
      <c r="F53" s="20" t="n">
        <v>2.16231245</v>
      </c>
      <c r="G53" s="18" t="n">
        <v>427.4746029</v>
      </c>
      <c r="H53" s="20" t="n">
        <v>1.63998464</v>
      </c>
      <c r="I53" s="18" t="s">
        <v>404</v>
      </c>
      <c r="J53" s="20" t="s">
        <v>404</v>
      </c>
      <c r="K53" s="18" t="s">
        <v>404</v>
      </c>
      <c r="L53" s="20" t="s">
        <v>404</v>
      </c>
      <c r="M53" s="18" t="s">
        <v>404</v>
      </c>
      <c r="N53" s="20" t="s">
        <v>404</v>
      </c>
      <c r="O53" s="18" t="s">
        <v>404</v>
      </c>
      <c r="P53" s="20" t="s">
        <v>404</v>
      </c>
      <c r="Q53" s="18" t="n">
        <v>358.44433344</v>
      </c>
      <c r="R53" s="20" t="n">
        <v>7.52769024</v>
      </c>
    </row>
    <row r="54" spans="1:18">
      <c r="A54" s="15" t="s">
        <v>451</v>
      </c>
      <c r="B54" s="17" t="n">
        <v>4740</v>
      </c>
      <c r="C54" s="18">
        <f>(199.0/B54*100)</f>
        <v/>
      </c>
      <c r="D54" s="19" t="n">
        <v>4541</v>
      </c>
      <c r="E54" s="18" t="n">
        <v>340.30581987</v>
      </c>
      <c r="F54" s="20" t="n">
        <v>5.23222788</v>
      </c>
      <c r="G54" s="18" t="n">
        <v>326.24294492</v>
      </c>
      <c r="H54" s="20" t="n">
        <v>4.25102334</v>
      </c>
      <c r="I54" s="18" t="s">
        <v>404</v>
      </c>
      <c r="J54" s="20" t="s">
        <v>404</v>
      </c>
      <c r="K54" s="18" t="s">
        <v>404</v>
      </c>
      <c r="L54" s="20" t="s">
        <v>404</v>
      </c>
      <c r="M54" s="18" t="s">
        <v>404</v>
      </c>
      <c r="N54" s="20" t="s">
        <v>404</v>
      </c>
      <c r="O54" s="18" t="s">
        <v>404</v>
      </c>
      <c r="P54" s="20" t="s">
        <v>404</v>
      </c>
      <c r="Q54" s="18" t="n">
        <v>306.76982585</v>
      </c>
      <c r="R54" s="20" t="n">
        <v>7.05028208</v>
      </c>
    </row>
    <row r="55" spans="1:18">
      <c r="A55" s="15" t="s">
        <v>452</v>
      </c>
      <c r="B55" s="17" t="n">
        <v>5316</v>
      </c>
      <c r="C55" s="18">
        <f>(43.0/B55*100)</f>
        <v/>
      </c>
      <c r="D55" s="19" t="n">
        <v>5273</v>
      </c>
      <c r="E55" s="18" t="n">
        <v>410.91739933</v>
      </c>
      <c r="F55" s="20" t="n">
        <v>4.45060678</v>
      </c>
      <c r="G55" s="18" t="n">
        <v>412.98804482</v>
      </c>
      <c r="H55" s="20" t="n">
        <v>3.59230035</v>
      </c>
      <c r="I55" s="18" t="s">
        <v>404</v>
      </c>
      <c r="J55" s="20" t="s">
        <v>404</v>
      </c>
      <c r="K55" s="18" t="s">
        <v>404</v>
      </c>
      <c r="L55" s="20" t="s">
        <v>404</v>
      </c>
      <c r="M55" s="18" t="s">
        <v>404</v>
      </c>
      <c r="N55" s="20" t="s">
        <v>404</v>
      </c>
      <c r="O55" s="18" t="s">
        <v>404</v>
      </c>
      <c r="P55" s="20" t="s">
        <v>404</v>
      </c>
      <c r="Q55" s="18" t="n">
        <v>350.61797976</v>
      </c>
      <c r="R55" s="20" t="n">
        <v>18.42935778</v>
      </c>
    </row>
    <row r="56" spans="1:18">
      <c r="A56" s="15" t="s">
        <v>453</v>
      </c>
      <c r="B56" s="17" t="n">
        <v>5359</v>
      </c>
      <c r="C56" s="18">
        <f>(0.0/B56*100)</f>
        <v/>
      </c>
      <c r="D56" s="19" t="n">
        <v>5359</v>
      </c>
      <c r="E56" s="18" t="n">
        <v>521.44427912</v>
      </c>
      <c r="F56" s="20" t="n">
        <v>3.01557386</v>
      </c>
      <c r="G56" s="18" t="n">
        <v>541.29481569</v>
      </c>
      <c r="H56" s="20" t="n">
        <v>9.54695268</v>
      </c>
      <c r="I56" s="18" t="s">
        <v>404</v>
      </c>
      <c r="J56" s="20" t="s">
        <v>404</v>
      </c>
      <c r="K56" s="18" t="s">
        <v>404</v>
      </c>
      <c r="L56" s="20" t="s">
        <v>404</v>
      </c>
      <c r="M56" s="18" t="s">
        <v>404</v>
      </c>
      <c r="N56" s="20" t="s">
        <v>404</v>
      </c>
      <c r="O56" s="18" t="s">
        <v>404</v>
      </c>
      <c r="P56" s="20" t="s">
        <v>404</v>
      </c>
      <c r="Q56" s="18" t="n">
        <v>514.43902326</v>
      </c>
      <c r="R56" s="20" t="n">
        <v>10.5949585</v>
      </c>
    </row>
    <row r="57" spans="1:18">
      <c r="A57" s="15" t="s">
        <v>454</v>
      </c>
      <c r="B57" s="17" t="n">
        <v>6513</v>
      </c>
      <c r="C57" s="18">
        <f>(0.0/B57*100)</f>
        <v/>
      </c>
      <c r="D57" s="19" t="n">
        <v>6513</v>
      </c>
      <c r="E57" s="18" t="n">
        <v>409.69116328</v>
      </c>
      <c r="F57" s="20" t="n">
        <v>4.62702299</v>
      </c>
      <c r="G57" s="18" t="n">
        <v>398.0837013</v>
      </c>
      <c r="H57" s="20" t="n">
        <v>3.42774212</v>
      </c>
      <c r="I57" s="18" t="s">
        <v>404</v>
      </c>
      <c r="J57" s="20" t="s">
        <v>404</v>
      </c>
      <c r="K57" s="18" t="s">
        <v>404</v>
      </c>
      <c r="L57" s="20" t="s">
        <v>404</v>
      </c>
      <c r="M57" s="18" t="s">
        <v>404</v>
      </c>
      <c r="N57" s="20" t="s">
        <v>404</v>
      </c>
      <c r="O57" s="18" t="s">
        <v>404</v>
      </c>
      <c r="P57" s="20" t="s">
        <v>404</v>
      </c>
      <c r="Q57" s="18" t="n">
        <v>412.17423208</v>
      </c>
      <c r="R57" s="20" t="n">
        <v>22.34434775</v>
      </c>
    </row>
    <row r="58" spans="1:18">
      <c r="A58" s="15" t="s">
        <v>455</v>
      </c>
      <c r="B58" s="17" t="n">
        <v>7267</v>
      </c>
      <c r="C58" s="18">
        <f>(0.0/B58*100)</f>
        <v/>
      </c>
      <c r="D58" s="19" t="n">
        <v>7267</v>
      </c>
      <c r="E58" s="18" t="n">
        <v>415.03046357</v>
      </c>
      <c r="F58" s="20" t="n">
        <v>7.50060585</v>
      </c>
      <c r="G58" s="18" t="n">
        <v>407.29407215</v>
      </c>
      <c r="H58" s="20" t="n">
        <v>3.26827966</v>
      </c>
      <c r="I58" s="18" t="s">
        <v>404</v>
      </c>
      <c r="J58" s="20" t="s">
        <v>404</v>
      </c>
      <c r="K58" s="18" t="s">
        <v>404</v>
      </c>
      <c r="L58" s="20" t="s">
        <v>404</v>
      </c>
      <c r="M58" s="18" t="s">
        <v>404</v>
      </c>
      <c r="N58" s="20" t="s">
        <v>404</v>
      </c>
      <c r="O58" s="18" t="s">
        <v>404</v>
      </c>
      <c r="P58" s="20" t="s">
        <v>404</v>
      </c>
      <c r="Q58" s="18" t="n">
        <v>383.553994</v>
      </c>
      <c r="R58" s="20" t="n">
        <v>25.59877548</v>
      </c>
    </row>
    <row r="59" spans="1:18">
      <c r="A59" s="15" t="s">
        <v>456</v>
      </c>
      <c r="B59" s="17" t="n">
        <v>4826</v>
      </c>
      <c r="C59" s="18">
        <f>(0.0/B59*100)</f>
        <v/>
      </c>
      <c r="D59" s="19" t="n">
        <v>4826</v>
      </c>
      <c r="E59" s="18" t="n">
        <v>380.23779937</v>
      </c>
      <c r="F59" s="20" t="n">
        <v>4.09754432</v>
      </c>
      <c r="G59" s="18" t="n">
        <v>378.279241</v>
      </c>
      <c r="H59" s="20" t="n">
        <v>1.74543497</v>
      </c>
      <c r="I59" s="18" t="s">
        <v>404</v>
      </c>
      <c r="J59" s="20" t="s">
        <v>404</v>
      </c>
      <c r="K59" s="18" t="s">
        <v>404</v>
      </c>
      <c r="L59" s="20" t="s">
        <v>404</v>
      </c>
      <c r="M59" s="18" t="s">
        <v>404</v>
      </c>
      <c r="N59" s="20" t="s">
        <v>404</v>
      </c>
      <c r="O59" s="18" t="s">
        <v>404</v>
      </c>
      <c r="P59" s="20" t="s">
        <v>404</v>
      </c>
      <c r="Q59" s="18" t="n">
        <v>325.00269355</v>
      </c>
      <c r="R59" s="20" t="n">
        <v>12.32181776</v>
      </c>
    </row>
    <row r="60" spans="1:18">
      <c r="A60" s="15" t="s">
        <v>457</v>
      </c>
      <c r="B60" s="17" t="n">
        <v>4546</v>
      </c>
      <c r="C60" s="18">
        <f>(0.0/B60*100)</f>
        <v/>
      </c>
      <c r="D60" s="19" t="n">
        <v>4546</v>
      </c>
      <c r="E60" s="18" t="n">
        <v>406.04033627</v>
      </c>
      <c r="F60" s="20" t="n">
        <v>7.62702567</v>
      </c>
      <c r="G60" s="18" t="n">
        <v>380.53154248</v>
      </c>
      <c r="H60" s="20" t="n">
        <v>4.41912207</v>
      </c>
      <c r="I60" s="18" t="s">
        <v>404</v>
      </c>
      <c r="J60" s="20" t="s">
        <v>404</v>
      </c>
      <c r="K60" s="18" t="s">
        <v>404</v>
      </c>
      <c r="L60" s="20" t="s">
        <v>404</v>
      </c>
      <c r="M60" s="18" t="s">
        <v>404</v>
      </c>
      <c r="N60" s="20" t="s">
        <v>404</v>
      </c>
      <c r="O60" s="18" t="s">
        <v>404</v>
      </c>
      <c r="P60" s="20" t="s">
        <v>404</v>
      </c>
      <c r="Q60" s="18" t="n">
        <v>344.2997118</v>
      </c>
      <c r="R60" s="20" t="n">
        <v>30.18822186</v>
      </c>
    </row>
    <row r="61" spans="1:18">
      <c r="A61" s="15" t="s">
        <v>458</v>
      </c>
      <c r="B61" s="17" t="n">
        <v>6525</v>
      </c>
      <c r="C61" s="18">
        <f>(0.0/B61*100)</f>
        <v/>
      </c>
      <c r="D61" s="19" t="n">
        <v>6525</v>
      </c>
      <c r="E61" s="18" t="n">
        <v>476.42520829</v>
      </c>
      <c r="F61" s="20" t="n">
        <v>3.01648079</v>
      </c>
      <c r="G61" s="18" t="n">
        <v>470.80866243</v>
      </c>
      <c r="H61" s="20" t="n">
        <v>8.55620541</v>
      </c>
      <c r="I61" s="18" t="s">
        <v>404</v>
      </c>
      <c r="J61" s="20" t="s">
        <v>404</v>
      </c>
      <c r="K61" s="18" t="s">
        <v>404</v>
      </c>
      <c r="L61" s="20" t="s">
        <v>404</v>
      </c>
      <c r="M61" s="18" t="s">
        <v>404</v>
      </c>
      <c r="N61" s="20" t="s">
        <v>404</v>
      </c>
      <c r="O61" s="18" t="s">
        <v>404</v>
      </c>
      <c r="P61" s="20" t="s">
        <v>404</v>
      </c>
      <c r="Q61" s="18" t="n">
        <v>501.32610918</v>
      </c>
      <c r="R61" s="20" t="n">
        <v>16.81360371</v>
      </c>
    </row>
    <row r="62" spans="1:18">
      <c r="A62" s="15" t="s">
        <v>459</v>
      </c>
      <c r="B62" s="17" t="n">
        <v>4476</v>
      </c>
      <c r="C62" s="18">
        <f>(0.0/B62*100)</f>
        <v/>
      </c>
      <c r="D62" s="19" t="n">
        <v>4476</v>
      </c>
      <c r="E62" s="18" t="n">
        <v>530.43922513</v>
      </c>
      <c r="F62" s="20" t="n">
        <v>1.09924827</v>
      </c>
      <c r="G62" s="18" t="n">
        <v>507.3521772</v>
      </c>
      <c r="H62" s="20" t="n">
        <v>3.66470646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387.91278762</v>
      </c>
      <c r="F63" s="20" t="n">
        <v>2.03591705</v>
      </c>
      <c r="G63" s="18" t="n">
        <v>378.28255253</v>
      </c>
      <c r="H63" s="20" t="n">
        <v>1.64826528</v>
      </c>
      <c r="I63" s="18" t="s">
        <v>404</v>
      </c>
      <c r="J63" s="20" t="s">
        <v>404</v>
      </c>
      <c r="K63" s="18" t="s">
        <v>404</v>
      </c>
      <c r="L63" s="20" t="s">
        <v>404</v>
      </c>
      <c r="M63" s="18" t="s">
        <v>404</v>
      </c>
      <c r="N63" s="20" t="s">
        <v>404</v>
      </c>
      <c r="O63" s="18" t="s">
        <v>404</v>
      </c>
      <c r="P63" s="20" t="s">
        <v>404</v>
      </c>
      <c r="Q63" s="18" t="n">
        <v>402.29521311</v>
      </c>
      <c r="R63" s="20" t="n">
        <v>5.15538356</v>
      </c>
    </row>
    <row r="64" spans="1:18">
      <c r="A64" s="15" t="s">
        <v>461</v>
      </c>
      <c r="B64" s="17" t="n">
        <v>3634</v>
      </c>
      <c r="C64" s="18">
        <f>(27.0/B64*100)</f>
        <v/>
      </c>
      <c r="D64" s="19" t="n">
        <v>3607</v>
      </c>
      <c r="E64" s="18" t="n">
        <v>451.92223613</v>
      </c>
      <c r="F64" s="20" t="n">
        <v>2.99502488</v>
      </c>
      <c r="G64" s="18" t="n">
        <v>471.87166644</v>
      </c>
      <c r="H64" s="20" t="n">
        <v>1.97868938</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429.27803413</v>
      </c>
      <c r="F65" s="20" t="n">
        <v>3.26350231</v>
      </c>
      <c r="G65" s="18" t="n">
        <v>426.2476032</v>
      </c>
      <c r="H65" s="20" t="n">
        <v>3.66410749</v>
      </c>
      <c r="I65" s="18" t="s">
        <v>404</v>
      </c>
      <c r="J65" s="20" t="s">
        <v>404</v>
      </c>
      <c r="K65" s="18" t="s">
        <v>404</v>
      </c>
      <c r="L65" s="20" t="s">
        <v>404</v>
      </c>
      <c r="M65" s="18" t="s">
        <v>404</v>
      </c>
      <c r="N65" s="20" t="s">
        <v>404</v>
      </c>
      <c r="O65" s="18" t="s">
        <v>404</v>
      </c>
      <c r="P65" s="20" t="s">
        <v>404</v>
      </c>
      <c r="Q65" s="18" t="n">
        <v>435.35475774</v>
      </c>
      <c r="R65" s="20" t="n">
        <v>9.819060840000001</v>
      </c>
    </row>
    <row r="66" spans="1:18">
      <c r="A66" s="15" t="s">
        <v>463</v>
      </c>
      <c r="B66" s="17" t="n">
        <v>5665</v>
      </c>
      <c r="C66" s="18">
        <f>(0.0/B66*100)</f>
        <v/>
      </c>
      <c r="D66" s="19" t="n">
        <v>5665</v>
      </c>
      <c r="E66" s="18" t="n">
        <v>421.45511117</v>
      </c>
      <c r="F66" s="20" t="n">
        <v>1.65498369</v>
      </c>
      <c r="G66" s="18" t="n">
        <v>404.59114206</v>
      </c>
      <c r="H66" s="20" t="n">
        <v>1.49165697</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400.95179946</v>
      </c>
      <c r="F67" s="20" t="n">
        <v>3.35137198</v>
      </c>
      <c r="G67" s="18" t="n">
        <v>389.5933265</v>
      </c>
      <c r="H67" s="20" t="n">
        <v>4.58272097</v>
      </c>
      <c r="I67" s="18" t="s">
        <v>404</v>
      </c>
      <c r="J67" s="20" t="s">
        <v>404</v>
      </c>
      <c r="K67" s="18" t="s">
        <v>404</v>
      </c>
      <c r="L67" s="20" t="s">
        <v>404</v>
      </c>
      <c r="M67" s="18" t="s">
        <v>404</v>
      </c>
      <c r="N67" s="20" t="s">
        <v>404</v>
      </c>
      <c r="O67" s="18" t="s">
        <v>404</v>
      </c>
      <c r="P67" s="20" t="s">
        <v>404</v>
      </c>
      <c r="Q67" s="18" t="n">
        <v>343.96763744</v>
      </c>
      <c r="R67" s="20" t="n">
        <v>17.2962994</v>
      </c>
    </row>
    <row r="68" spans="1:18">
      <c r="A68" s="15" t="s">
        <v>465</v>
      </c>
      <c r="B68" s="17" t="n">
        <v>12083</v>
      </c>
      <c r="C68" s="18">
        <f>(0.0/B68*100)</f>
        <v/>
      </c>
      <c r="D68" s="19" t="n">
        <v>12083</v>
      </c>
      <c r="E68" s="18" t="n">
        <v>449.04655381</v>
      </c>
      <c r="F68" s="20" t="n">
        <v>1.56498626</v>
      </c>
      <c r="G68" s="18" t="n">
        <v>402.35869187</v>
      </c>
      <c r="H68" s="20" t="n">
        <v>1.17923087</v>
      </c>
      <c r="I68" s="18" t="s">
        <v>404</v>
      </c>
      <c r="J68" s="20" t="s">
        <v>404</v>
      </c>
      <c r="K68" s="18" t="s">
        <v>404</v>
      </c>
      <c r="L68" s="20" t="s">
        <v>404</v>
      </c>
      <c r="M68" s="18" t="s">
        <v>404</v>
      </c>
      <c r="N68" s="20" t="s">
        <v>404</v>
      </c>
      <c r="O68" s="18" t="s">
        <v>404</v>
      </c>
      <c r="P68" s="20" t="s">
        <v>404</v>
      </c>
      <c r="Q68" s="18" t="n">
        <v>439.84475592</v>
      </c>
      <c r="R68" s="20" t="n">
        <v>12.49637931</v>
      </c>
    </row>
    <row r="69" spans="1:18">
      <c r="A69" s="15" t="s">
        <v>466</v>
      </c>
      <c r="B69" s="17" t="n">
        <v>4876</v>
      </c>
      <c r="C69" s="18">
        <f>(0.0/B69*100)</f>
        <v/>
      </c>
      <c r="D69" s="19" t="n">
        <v>4876</v>
      </c>
      <c r="E69" s="18" t="n">
        <v>437.54193018</v>
      </c>
      <c r="F69" s="20" t="n">
        <v>4.51803965</v>
      </c>
      <c r="G69" s="18" t="n">
        <v>430.34651595</v>
      </c>
      <c r="H69" s="20" t="n">
        <v>6.60593792</v>
      </c>
      <c r="I69" s="18" t="s">
        <v>404</v>
      </c>
      <c r="J69" s="20" t="s">
        <v>404</v>
      </c>
      <c r="K69" s="18" t="s">
        <v>404</v>
      </c>
      <c r="L69" s="20" t="s">
        <v>404</v>
      </c>
      <c r="M69" s="18" t="s">
        <v>404</v>
      </c>
      <c r="N69" s="20" t="s">
        <v>404</v>
      </c>
      <c r="O69" s="18" t="s">
        <v>404</v>
      </c>
      <c r="P69" s="20" t="s">
        <v>404</v>
      </c>
      <c r="Q69" s="18" t="n">
        <v>447.94718437</v>
      </c>
      <c r="R69" s="20" t="n">
        <v>8.004773480000001</v>
      </c>
    </row>
    <row r="70" spans="1:18">
      <c r="A70" s="15" t="s">
        <v>467</v>
      </c>
      <c r="B70" s="17" t="n">
        <v>6036</v>
      </c>
      <c r="C70" s="18">
        <f>(0.0/B70*100)</f>
        <v/>
      </c>
      <c r="D70" s="19" t="n">
        <v>6036</v>
      </c>
      <c r="E70" s="18" t="n">
        <v>491.30197466</v>
      </c>
      <c r="F70" s="20" t="n">
        <v>4.4795435</v>
      </c>
      <c r="G70" s="18" t="n">
        <v>482.34451279</v>
      </c>
      <c r="H70" s="20" t="n">
        <v>3.88626482</v>
      </c>
      <c r="I70" s="18" t="s">
        <v>404</v>
      </c>
      <c r="J70" s="20" t="s">
        <v>404</v>
      </c>
      <c r="K70" s="18" t="s">
        <v>404</v>
      </c>
      <c r="L70" s="20" t="s">
        <v>404</v>
      </c>
      <c r="M70" s="18" t="s">
        <v>404</v>
      </c>
      <c r="N70" s="20" t="s">
        <v>404</v>
      </c>
      <c r="O70" s="18" t="s">
        <v>404</v>
      </c>
      <c r="P70" s="20" t="s">
        <v>404</v>
      </c>
      <c r="Q70" s="18" t="n">
        <v>465.78045714</v>
      </c>
      <c r="R70" s="20" t="n">
        <v>14.98967057</v>
      </c>
    </row>
    <row r="71" spans="1:18">
      <c r="A71" s="15" t="s">
        <v>468</v>
      </c>
      <c r="B71" s="17" t="n">
        <v>6115</v>
      </c>
      <c r="C71" s="18">
        <f>(0.0/B71*100)</f>
        <v/>
      </c>
      <c r="D71" s="19" t="n">
        <v>6115</v>
      </c>
      <c r="E71" s="18" t="n">
        <v>557.13926366</v>
      </c>
      <c r="F71" s="20" t="n">
        <v>1.22530221</v>
      </c>
      <c r="G71" s="18" t="n">
        <v>537.12320324</v>
      </c>
      <c r="H71" s="20" t="n">
        <v>5.19778269</v>
      </c>
      <c r="I71" s="18" t="s">
        <v>404</v>
      </c>
      <c r="J71" s="20" t="s">
        <v>404</v>
      </c>
      <c r="K71" s="18" t="s">
        <v>404</v>
      </c>
      <c r="L71" s="20" t="s">
        <v>404</v>
      </c>
      <c r="M71" s="18" t="s">
        <v>404</v>
      </c>
      <c r="N71" s="20" t="s">
        <v>404</v>
      </c>
      <c r="O71" s="18" t="s">
        <v>404</v>
      </c>
      <c r="P71" s="20" t="s">
        <v>404</v>
      </c>
      <c r="Q71" s="18" t="n">
        <v>496.28387474</v>
      </c>
      <c r="R71" s="20" t="n">
        <v>15.61464699</v>
      </c>
    </row>
    <row r="72" spans="1:18">
      <c r="A72" s="15" t="s">
        <v>469</v>
      </c>
      <c r="B72" s="17" t="n">
        <v>7708</v>
      </c>
      <c r="C72" s="18">
        <f>(0.0/B72*100)</f>
        <v/>
      </c>
      <c r="D72" s="19" t="n">
        <v>7708</v>
      </c>
      <c r="E72" s="18" t="n">
        <v>532.86326825</v>
      </c>
      <c r="F72" s="20" t="n">
        <v>2.96627068</v>
      </c>
      <c r="G72" s="18" t="n">
        <v>529.81538599</v>
      </c>
      <c r="H72" s="20" t="n">
        <v>14.55733527</v>
      </c>
      <c r="I72" s="18" t="s">
        <v>404</v>
      </c>
      <c r="J72" s="20" t="s">
        <v>404</v>
      </c>
      <c r="K72" s="18" t="s">
        <v>404</v>
      </c>
      <c r="L72" s="20" t="s">
        <v>404</v>
      </c>
      <c r="M72" s="18" t="s">
        <v>404</v>
      </c>
      <c r="N72" s="20" t="s">
        <v>404</v>
      </c>
      <c r="O72" s="18" t="s">
        <v>404</v>
      </c>
      <c r="P72" s="20" t="s">
        <v>404</v>
      </c>
      <c r="Q72" s="18" t="n">
        <v>493.34186218</v>
      </c>
      <c r="R72" s="20" t="n">
        <v>6.19278388</v>
      </c>
    </row>
    <row r="73" spans="1:18">
      <c r="A73" s="15" t="s">
        <v>470</v>
      </c>
      <c r="B73" s="17" t="n">
        <v>8249</v>
      </c>
      <c r="C73" s="18">
        <f>(0.0/B73*100)</f>
        <v/>
      </c>
      <c r="D73" s="19" t="n">
        <v>8249</v>
      </c>
      <c r="E73" s="18" t="n">
        <v>423.23414909</v>
      </c>
      <c r="F73" s="20" t="n">
        <v>3.35730848</v>
      </c>
      <c r="G73" s="18" t="n">
        <v>418.32414452</v>
      </c>
      <c r="H73" s="20" t="n">
        <v>7.62894166</v>
      </c>
      <c r="I73" s="18" t="s">
        <v>404</v>
      </c>
      <c r="J73" s="20" t="s">
        <v>404</v>
      </c>
      <c r="K73" s="18" t="s">
        <v>404</v>
      </c>
      <c r="L73" s="20" t="s">
        <v>404</v>
      </c>
      <c r="M73" s="18" t="s">
        <v>404</v>
      </c>
      <c r="N73" s="20" t="s">
        <v>404</v>
      </c>
      <c r="O73" s="18" t="s">
        <v>404</v>
      </c>
      <c r="P73" s="20" t="s">
        <v>404</v>
      </c>
      <c r="Q73" s="18" t="n">
        <v>396.4426665</v>
      </c>
      <c r="R73" s="20" t="n">
        <v>14.54858636</v>
      </c>
    </row>
    <row r="74" spans="1:18">
      <c r="A74" s="15" t="s">
        <v>471</v>
      </c>
      <c r="B74" s="17" t="n">
        <v>4692</v>
      </c>
      <c r="C74" s="18">
        <f>(484.0/B74*100)</f>
        <v/>
      </c>
      <c r="D74" s="19" t="n">
        <v>4208</v>
      </c>
      <c r="E74" s="18" t="n">
        <v>424.56537153</v>
      </c>
      <c r="F74" s="20" t="n">
        <v>2.10515228</v>
      </c>
      <c r="G74" s="18" t="n">
        <v>421.05650079</v>
      </c>
      <c r="H74" s="20" t="n">
        <v>2.07397376</v>
      </c>
      <c r="I74" s="18" t="s">
        <v>404</v>
      </c>
      <c r="J74" s="20" t="s">
        <v>404</v>
      </c>
      <c r="K74" s="18" t="s">
        <v>404</v>
      </c>
      <c r="L74" s="20" t="s">
        <v>404</v>
      </c>
      <c r="M74" s="18" t="s">
        <v>404</v>
      </c>
      <c r="N74" s="20" t="s">
        <v>404</v>
      </c>
      <c r="O74" s="18" t="s">
        <v>404</v>
      </c>
      <c r="P74" s="20" t="s">
        <v>404</v>
      </c>
      <c r="Q74" s="18" t="n">
        <v>347.05124997</v>
      </c>
      <c r="R74" s="20" t="n">
        <v>13.06876437</v>
      </c>
    </row>
    <row r="75" spans="1:18">
      <c r="A75" s="15" t="s">
        <v>472</v>
      </c>
      <c r="B75" s="17" t="n">
        <v>5375</v>
      </c>
      <c r="C75" s="18">
        <f>(483.0/B75*100)</f>
        <v/>
      </c>
      <c r="D75" s="19" t="n">
        <v>4892</v>
      </c>
      <c r="E75" s="18" t="n">
        <v>383.06023467</v>
      </c>
      <c r="F75" s="20" t="n">
        <v>2.85965206</v>
      </c>
      <c r="G75" s="18" t="n">
        <v>394.81900279</v>
      </c>
      <c r="H75" s="20" t="n">
        <v>5.71986213</v>
      </c>
      <c r="I75" s="18" t="s">
        <v>404</v>
      </c>
      <c r="J75" s="20" t="s">
        <v>404</v>
      </c>
      <c r="K75" s="18" t="s">
        <v>404</v>
      </c>
      <c r="L75" s="20" t="s">
        <v>404</v>
      </c>
      <c r="M75" s="18" t="s">
        <v>404</v>
      </c>
      <c r="N75" s="20" t="s">
        <v>404</v>
      </c>
      <c r="O75" s="18" t="s">
        <v>404</v>
      </c>
      <c r="P75" s="20" t="s">
        <v>404</v>
      </c>
      <c r="Q75" s="18" t="n">
        <v>382.27306456</v>
      </c>
      <c r="R75" s="20" t="n">
        <v>16.64035443</v>
      </c>
    </row>
    <row r="76" spans="1:18">
      <c r="A76" s="15" t="s">
        <v>473</v>
      </c>
      <c r="B76" s="17" t="n">
        <v>14167</v>
      </c>
      <c r="C76" s="18">
        <f>(1400.0/B76*100)</f>
        <v/>
      </c>
      <c r="D76" s="19" t="n">
        <v>12767</v>
      </c>
      <c r="E76" s="18" t="n">
        <v>456.84862681</v>
      </c>
      <c r="F76" s="20" t="n">
        <v>5.59992331</v>
      </c>
      <c r="G76" s="18" t="n">
        <v>427.08092716</v>
      </c>
      <c r="H76" s="20" t="n">
        <v>3.1979745</v>
      </c>
      <c r="I76" s="18" t="s">
        <v>404</v>
      </c>
      <c r="J76" s="20" t="s">
        <v>404</v>
      </c>
      <c r="K76" s="18" t="s">
        <v>404</v>
      </c>
      <c r="L76" s="20" t="s">
        <v>404</v>
      </c>
      <c r="M76" s="18" t="s">
        <v>404</v>
      </c>
      <c r="N76" s="20" t="s">
        <v>404</v>
      </c>
      <c r="O76" s="18" t="s">
        <v>404</v>
      </c>
      <c r="P76" s="20" t="s">
        <v>404</v>
      </c>
      <c r="Q76" s="18" t="n">
        <v>439.6777848</v>
      </c>
      <c r="R76" s="20" t="n">
        <v>9.86163118</v>
      </c>
    </row>
    <row r="77" spans="1:18">
      <c r="A77" s="15" t="s">
        <v>474</v>
      </c>
      <c r="B77" s="17" t="n">
        <v>6062</v>
      </c>
      <c r="C77" s="18">
        <f>(0.0/B77*100)</f>
        <v/>
      </c>
      <c r="D77" s="19" t="n">
        <v>6062</v>
      </c>
      <c r="E77" s="18" t="n">
        <v>438.77666029</v>
      </c>
      <c r="F77" s="20" t="n">
        <v>3.11397215</v>
      </c>
      <c r="G77" s="18" t="n">
        <v>427.65663127</v>
      </c>
      <c r="H77" s="20" t="n">
        <v>5.72697785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529.8918637100001</v>
      </c>
      <c r="F78" s="20" t="n">
        <v>6.36475607</v>
      </c>
      <c r="G78" s="18" t="n">
        <v>521.0620963699999</v>
      </c>
      <c r="H78" s="20" t="n">
        <v>5.31663554</v>
      </c>
      <c r="I78" s="18" t="s">
        <v>404</v>
      </c>
      <c r="J78" s="20" t="s">
        <v>404</v>
      </c>
      <c r="K78" s="18" t="s">
        <v>404</v>
      </c>
      <c r="L78" s="20" t="s">
        <v>404</v>
      </c>
      <c r="M78" s="18" t="s">
        <v>404</v>
      </c>
      <c r="N78" s="20" t="s">
        <v>404</v>
      </c>
      <c r="O78" s="18" t="s">
        <v>404</v>
      </c>
      <c r="P78" s="20" t="s">
        <v>404</v>
      </c>
      <c r="Q78" s="18" t="n">
        <v>509.21431606</v>
      </c>
      <c r="R78" s="20" t="n">
        <v>6.26112218</v>
      </c>
    </row>
    <row customHeight="1" ht="25" r="79" spans="1:18">
      <c r="A79" s="15" t="s">
        <v>476</v>
      </c>
      <c r="B79" s="17" t="n">
        <v>1657</v>
      </c>
      <c r="C79" s="18">
        <f>(21.0/B79*100)</f>
        <v/>
      </c>
      <c r="D79" s="19" t="n">
        <v>1636</v>
      </c>
      <c r="E79" s="18" t="n">
        <v>480.09783932</v>
      </c>
      <c r="F79" s="20" t="n">
        <v>10.88213014</v>
      </c>
      <c r="G79" s="18" t="n">
        <v>472.17504528</v>
      </c>
      <c r="H79" s="20" t="n">
        <v>8.43181976</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462.39240503</v>
      </c>
      <c r="F80" s="20" t="n">
        <v>5.87616151</v>
      </c>
      <c r="G80" s="18" t="n">
        <v>448.74959979</v>
      </c>
      <c r="H80" s="20" t="n">
        <v>4.38938743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445.53642478</v>
      </c>
      <c r="F81" s="20" t="n">
        <v>3.73778497</v>
      </c>
      <c r="G81" s="18" t="n">
        <v>439.45555053</v>
      </c>
      <c r="H81" s="20" t="n">
        <v>4.73594035</v>
      </c>
      <c r="I81" s="18" t="s">
        <v>404</v>
      </c>
      <c r="J81" s="20" t="s">
        <v>404</v>
      </c>
      <c r="K81" s="18" t="s">
        <v>404</v>
      </c>
      <c r="L81" s="20" t="s">
        <v>404</v>
      </c>
      <c r="M81" s="18" t="s">
        <v>404</v>
      </c>
      <c r="N81" s="20" t="s">
        <v>404</v>
      </c>
      <c r="O81" s="18" t="s">
        <v>404</v>
      </c>
      <c r="P81" s="20" t="s">
        <v>404</v>
      </c>
      <c r="Q81" s="18" t="n">
        <v>432.03635655</v>
      </c>
      <c r="R81" s="20" t="n">
        <v>10.70953936</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524</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(1302.0/B7*100)</f>
        <v/>
      </c>
      <c r="D7" s="19" t="n">
        <v>13228</v>
      </c>
      <c r="E7" s="18" t="n">
        <v>508.36709104</v>
      </c>
      <c r="F7" s="20" t="n">
        <v>1.82745563</v>
      </c>
      <c r="G7" s="18" t="n">
        <v>530.82694195</v>
      </c>
      <c r="H7" s="20" t="n">
        <v>6.47787192</v>
      </c>
      <c r="I7" s="18" t="s">
        <v>404</v>
      </c>
      <c r="J7" s="20" t="s">
        <v>404</v>
      </c>
      <c r="K7" s="18" t="s">
        <v>404</v>
      </c>
      <c r="L7" s="20" t="s">
        <v>404</v>
      </c>
      <c r="M7" s="18" t="s">
        <v>404</v>
      </c>
      <c r="N7" s="20" t="s">
        <v>404</v>
      </c>
      <c r="O7" s="18" t="s">
        <v>404</v>
      </c>
      <c r="P7" s="20" t="s">
        <v>404</v>
      </c>
      <c r="Q7" s="18" t="n">
        <v>499.83485248</v>
      </c>
      <c r="R7" s="20" t="n">
        <v>9.89875069</v>
      </c>
    </row>
    <row r="8" spans="1:18">
      <c r="A8" s="15" t="s">
        <v>405</v>
      </c>
      <c r="B8" s="17" t="n">
        <v>7007</v>
      </c>
      <c r="C8" s="18">
        <f>(0.0/B8*100)</f>
        <v/>
      </c>
      <c r="D8" s="19" t="n">
        <v>7007</v>
      </c>
      <c r="E8" s="18" t="n">
        <v>465.94632766</v>
      </c>
      <c r="F8" s="20" t="n">
        <v>8.50975543</v>
      </c>
      <c r="G8" s="18" t="n">
        <v>507.8753959</v>
      </c>
      <c r="H8" s="20" t="n">
        <v>3.67695406</v>
      </c>
      <c r="I8" s="18" t="s">
        <v>404</v>
      </c>
      <c r="J8" s="20" t="s">
        <v>404</v>
      </c>
      <c r="K8" s="18" t="s">
        <v>404</v>
      </c>
      <c r="L8" s="20" t="s">
        <v>404</v>
      </c>
      <c r="M8" s="18" t="s">
        <v>404</v>
      </c>
      <c r="N8" s="20" t="s">
        <v>404</v>
      </c>
      <c r="O8" s="18" t="s">
        <v>404</v>
      </c>
      <c r="P8" s="20" t="s">
        <v>404</v>
      </c>
      <c r="Q8" s="18" t="n">
        <v>430.5559957</v>
      </c>
      <c r="R8" s="20" t="n">
        <v>16.06868834</v>
      </c>
    </row>
    <row r="9" spans="1:18">
      <c r="A9" s="15" t="s">
        <v>406</v>
      </c>
      <c r="B9" s="17" t="n">
        <v>9651</v>
      </c>
      <c r="C9" s="18">
        <f>(200.0/B9*100)</f>
        <v/>
      </c>
      <c r="D9" s="19" t="n">
        <v>9451</v>
      </c>
      <c r="E9" s="18" t="n">
        <v>497.73309863</v>
      </c>
      <c r="F9" s="20" t="n">
        <v>4.62824632</v>
      </c>
      <c r="G9" s="18" t="n">
        <v>511.46534691</v>
      </c>
      <c r="H9" s="20" t="n">
        <v>5.05151572</v>
      </c>
      <c r="I9" s="18" t="s">
        <v>404</v>
      </c>
      <c r="J9" s="20" t="s">
        <v>404</v>
      </c>
      <c r="K9" s="18" t="s">
        <v>404</v>
      </c>
      <c r="L9" s="20" t="s">
        <v>404</v>
      </c>
      <c r="M9" s="18" t="s">
        <v>404</v>
      </c>
      <c r="N9" s="20" t="s">
        <v>404</v>
      </c>
      <c r="O9" s="18" t="s">
        <v>404</v>
      </c>
      <c r="P9" s="20" t="s">
        <v>404</v>
      </c>
      <c r="Q9" s="18" t="n">
        <v>442.29603433</v>
      </c>
      <c r="R9" s="20" t="n">
        <v>16.74657029</v>
      </c>
    </row>
    <row r="10" spans="1:18">
      <c r="A10" s="15" t="s">
        <v>407</v>
      </c>
      <c r="B10" s="17" t="n">
        <v>20058</v>
      </c>
      <c r="C10" s="18">
        <f>(2798.0/B10*100)</f>
        <v/>
      </c>
      <c r="D10" s="19" t="n">
        <v>17260</v>
      </c>
      <c r="E10" s="18" t="n">
        <v>527.49459032</v>
      </c>
      <c r="F10" s="20" t="n">
        <v>2.24034873</v>
      </c>
      <c r="G10" s="18" t="n">
        <v>542.43912141</v>
      </c>
      <c r="H10" s="20" t="n">
        <v>6.31349473</v>
      </c>
      <c r="I10" s="18" t="s">
        <v>404</v>
      </c>
      <c r="J10" s="20" t="s">
        <v>404</v>
      </c>
      <c r="K10" s="18" t="s">
        <v>404</v>
      </c>
      <c r="L10" s="20" t="s">
        <v>404</v>
      </c>
      <c r="M10" s="18" t="s">
        <v>404</v>
      </c>
      <c r="N10" s="20" t="s">
        <v>404</v>
      </c>
      <c r="O10" s="18" t="s">
        <v>404</v>
      </c>
      <c r="P10" s="20" t="s">
        <v>404</v>
      </c>
      <c r="Q10" s="18" t="n">
        <v>503.12224093</v>
      </c>
      <c r="R10" s="20" t="n">
        <v>9.02199542</v>
      </c>
    </row>
    <row r="11" spans="1:18">
      <c r="A11" s="15" t="s">
        <v>408</v>
      </c>
      <c r="B11" s="17" t="n">
        <v>7053</v>
      </c>
      <c r="C11" s="18">
        <f>(137.0/B11*100)</f>
        <v/>
      </c>
      <c r="D11" s="19" t="n">
        <v>6916</v>
      </c>
      <c r="E11" s="18" t="n">
        <v>440.35540205</v>
      </c>
      <c r="F11" s="20" t="n">
        <v>5.66456706</v>
      </c>
      <c r="G11" s="18" t="n">
        <v>452.44273796</v>
      </c>
      <c r="H11" s="20" t="n">
        <v>3.65738943</v>
      </c>
      <c r="I11" s="18" t="s">
        <v>404</v>
      </c>
      <c r="J11" s="20" t="s">
        <v>404</v>
      </c>
      <c r="K11" s="18" t="s">
        <v>404</v>
      </c>
      <c r="L11" s="20" t="s">
        <v>404</v>
      </c>
      <c r="M11" s="18" t="s">
        <v>404</v>
      </c>
      <c r="N11" s="20" t="s">
        <v>404</v>
      </c>
      <c r="O11" s="18" t="s">
        <v>404</v>
      </c>
      <c r="P11" s="20" t="s">
        <v>404</v>
      </c>
      <c r="Q11" s="18" t="n">
        <v>421.63540348</v>
      </c>
      <c r="R11" s="20" t="n">
        <v>7.92729931</v>
      </c>
    </row>
    <row r="12" spans="1:18">
      <c r="A12" s="15" t="s">
        <v>409</v>
      </c>
      <c r="B12" s="17" t="n">
        <v>6894</v>
      </c>
      <c r="C12" s="18">
        <f>(106.0/B12*100)</f>
        <v/>
      </c>
      <c r="D12" s="19" t="n">
        <v>6788</v>
      </c>
      <c r="E12" s="18" t="n">
        <v>486.20013433</v>
      </c>
      <c r="F12" s="20" t="n">
        <v>3.72303243</v>
      </c>
      <c r="G12" s="18" t="n">
        <v>503.11583123</v>
      </c>
      <c r="H12" s="20" t="n">
        <v>4.85813536</v>
      </c>
      <c r="I12" s="18" t="s">
        <v>404</v>
      </c>
      <c r="J12" s="20" t="s">
        <v>404</v>
      </c>
      <c r="K12" s="18" t="s">
        <v>404</v>
      </c>
      <c r="L12" s="20" t="s">
        <v>404</v>
      </c>
      <c r="M12" s="18" t="s">
        <v>404</v>
      </c>
      <c r="N12" s="20" t="s">
        <v>404</v>
      </c>
      <c r="O12" s="18" t="s">
        <v>404</v>
      </c>
      <c r="P12" s="20" t="s">
        <v>404</v>
      </c>
      <c r="Q12" s="18" t="n">
        <v>453.86016144</v>
      </c>
      <c r="R12" s="20" t="n">
        <v>15.82935884</v>
      </c>
    </row>
    <row r="13" spans="1:18">
      <c r="A13" s="15" t="s">
        <v>410</v>
      </c>
      <c r="B13" s="17" t="n">
        <v>7161</v>
      </c>
      <c r="C13" s="18">
        <f>(1175.0/B13*100)</f>
        <v/>
      </c>
      <c r="D13" s="19" t="n">
        <v>5986</v>
      </c>
      <c r="E13" s="18" t="n">
        <v>501.09347607</v>
      </c>
      <c r="F13" s="20" t="n">
        <v>2.54124213</v>
      </c>
      <c r="G13" s="18" t="n">
        <v>527.164208</v>
      </c>
      <c r="H13" s="20" t="n">
        <v>13.70296719</v>
      </c>
      <c r="I13" s="18" t="s">
        <v>404</v>
      </c>
      <c r="J13" s="20" t="s">
        <v>404</v>
      </c>
      <c r="K13" s="18" t="s">
        <v>404</v>
      </c>
      <c r="L13" s="20" t="s">
        <v>404</v>
      </c>
      <c r="M13" s="18" t="s">
        <v>404</v>
      </c>
      <c r="N13" s="20" t="s">
        <v>404</v>
      </c>
      <c r="O13" s="18" t="s">
        <v>404</v>
      </c>
      <c r="P13" s="20" t="s">
        <v>404</v>
      </c>
      <c r="Q13" s="18" t="n">
        <v>492.80506645</v>
      </c>
      <c r="R13" s="20" t="n">
        <v>8.335084309999999</v>
      </c>
    </row>
    <row r="14" spans="1:18">
      <c r="A14" s="15" t="s">
        <v>411</v>
      </c>
      <c r="B14" s="17" t="n">
        <v>5587</v>
      </c>
      <c r="C14" s="18">
        <f>(0.0/B14*100)</f>
        <v/>
      </c>
      <c r="D14" s="19" t="n">
        <v>5587</v>
      </c>
      <c r="E14" s="18" t="n">
        <v>528.89503032</v>
      </c>
      <c r="F14" s="20" t="n">
        <v>3.21748104</v>
      </c>
      <c r="G14" s="18" t="n">
        <v>541.42670868</v>
      </c>
      <c r="H14" s="20" t="n">
        <v>3.33941262</v>
      </c>
      <c r="I14" s="18" t="s">
        <v>404</v>
      </c>
      <c r="J14" s="20" t="s">
        <v>404</v>
      </c>
      <c r="K14" s="18" t="s">
        <v>404</v>
      </c>
      <c r="L14" s="20" t="s">
        <v>404</v>
      </c>
      <c r="M14" s="18" t="s">
        <v>404</v>
      </c>
      <c r="N14" s="20" t="s">
        <v>404</v>
      </c>
      <c r="O14" s="18" t="s">
        <v>404</v>
      </c>
      <c r="P14" s="20" t="s">
        <v>404</v>
      </c>
      <c r="Q14" s="18" t="n">
        <v>518.40952078</v>
      </c>
      <c r="R14" s="20" t="n">
        <v>10.60223846</v>
      </c>
    </row>
    <row r="15" spans="1:18">
      <c r="A15" s="15" t="s">
        <v>412</v>
      </c>
      <c r="B15" s="17" t="n">
        <v>5882</v>
      </c>
      <c r="C15" s="18">
        <f>(0.0/B15*100)</f>
        <v/>
      </c>
      <c r="D15" s="19" t="n">
        <v>5882</v>
      </c>
      <c r="E15" s="18" t="n">
        <v>530.66873313</v>
      </c>
      <c r="F15" s="20" t="n">
        <v>3.05412042</v>
      </c>
      <c r="G15" s="18" t="n">
        <v>529.44468341</v>
      </c>
      <c r="H15" s="20" t="n">
        <v>4.24859117</v>
      </c>
      <c r="I15" s="18" t="s">
        <v>404</v>
      </c>
      <c r="J15" s="20" t="s">
        <v>404</v>
      </c>
      <c r="K15" s="18" t="s">
        <v>404</v>
      </c>
      <c r="L15" s="20" t="s">
        <v>404</v>
      </c>
      <c r="M15" s="18" t="s">
        <v>404</v>
      </c>
      <c r="N15" s="20" t="s">
        <v>404</v>
      </c>
      <c r="O15" s="18" t="s">
        <v>404</v>
      </c>
      <c r="P15" s="20" t="s">
        <v>404</v>
      </c>
      <c r="Q15" s="18" t="n">
        <v>561.42662931</v>
      </c>
      <c r="R15" s="20" t="n">
        <v>28.12835955</v>
      </c>
    </row>
    <row r="16" spans="1:18">
      <c r="A16" s="15" t="s">
        <v>413</v>
      </c>
      <c r="B16" s="17" t="n">
        <v>6108</v>
      </c>
      <c r="C16" s="18">
        <f>(339.0/B16*100)</f>
        <v/>
      </c>
      <c r="D16" s="19" t="n">
        <v>5769</v>
      </c>
      <c r="E16" s="18" t="n">
        <v>483.5609328</v>
      </c>
      <c r="F16" s="20" t="n">
        <v>4.36007258</v>
      </c>
      <c r="G16" s="18" t="n">
        <v>515.76485218</v>
      </c>
      <c r="H16" s="20" t="n">
        <v>4.71838617</v>
      </c>
      <c r="I16" s="18" t="s">
        <v>404</v>
      </c>
      <c r="J16" s="20" t="s">
        <v>404</v>
      </c>
      <c r="K16" s="18" t="s">
        <v>404</v>
      </c>
      <c r="L16" s="20" t="s">
        <v>404</v>
      </c>
      <c r="M16" s="18" t="s">
        <v>404</v>
      </c>
      <c r="N16" s="20" t="s">
        <v>404</v>
      </c>
      <c r="O16" s="18" t="s">
        <v>404</v>
      </c>
      <c r="P16" s="20" t="s">
        <v>404</v>
      </c>
      <c r="Q16" s="18" t="n">
        <v>492.81177669</v>
      </c>
      <c r="R16" s="20" t="n">
        <v>39.90193064</v>
      </c>
    </row>
    <row r="17" spans="1:18">
      <c r="A17" s="15" t="s">
        <v>414</v>
      </c>
      <c r="B17" s="17" t="n">
        <v>6504</v>
      </c>
      <c r="C17" s="18">
        <f>(1325.0/B17*100)</f>
        <v/>
      </c>
      <c r="D17" s="19" t="n">
        <v>5179</v>
      </c>
      <c r="E17" s="18" t="n">
        <v>499.11409377</v>
      </c>
      <c r="F17" s="20" t="n">
        <v>6.06705077</v>
      </c>
      <c r="G17" s="18" t="n">
        <v>518.26315427</v>
      </c>
      <c r="H17" s="20" t="n">
        <v>5.54361939</v>
      </c>
      <c r="I17" s="18" t="s">
        <v>404</v>
      </c>
      <c r="J17" s="20" t="s">
        <v>404</v>
      </c>
      <c r="K17" s="18" t="s">
        <v>404</v>
      </c>
      <c r="L17" s="20" t="s">
        <v>404</v>
      </c>
      <c r="M17" s="18" t="s">
        <v>404</v>
      </c>
      <c r="N17" s="20" t="s">
        <v>404</v>
      </c>
      <c r="O17" s="18" t="s">
        <v>404</v>
      </c>
      <c r="P17" s="20" t="s">
        <v>404</v>
      </c>
      <c r="Q17" s="18" t="n">
        <v>538.919307</v>
      </c>
      <c r="R17" s="20" t="n">
        <v>17.21596149</v>
      </c>
    </row>
    <row r="18" spans="1:18">
      <c r="A18" s="15" t="s">
        <v>415</v>
      </c>
      <c r="B18" s="17" t="n">
        <v>5532</v>
      </c>
      <c r="C18" s="18">
        <f>(0.0/B18*100)</f>
        <v/>
      </c>
      <c r="D18" s="19" t="n">
        <v>5532</v>
      </c>
      <c r="E18" s="18" t="n">
        <v>459.4806655</v>
      </c>
      <c r="F18" s="20" t="n">
        <v>6.24777671</v>
      </c>
      <c r="G18" s="18" t="n">
        <v>451.17323045</v>
      </c>
      <c r="H18" s="20" t="n">
        <v>6.26739561</v>
      </c>
      <c r="I18" s="18" t="s">
        <v>404</v>
      </c>
      <c r="J18" s="20" t="s">
        <v>404</v>
      </c>
      <c r="K18" s="18" t="s">
        <v>404</v>
      </c>
      <c r="L18" s="20" t="s">
        <v>404</v>
      </c>
      <c r="M18" s="18" t="s">
        <v>404</v>
      </c>
      <c r="N18" s="20" t="s">
        <v>404</v>
      </c>
      <c r="O18" s="18" t="s">
        <v>404</v>
      </c>
      <c r="P18" s="20" t="s">
        <v>404</v>
      </c>
      <c r="Q18" s="18" t="n">
        <v>446.7705108</v>
      </c>
      <c r="R18" s="20" t="n">
        <v>16.98217445</v>
      </c>
    </row>
    <row r="19" spans="1:18">
      <c r="A19" s="15" t="s">
        <v>416</v>
      </c>
      <c r="B19" s="17" t="n">
        <v>5658</v>
      </c>
      <c r="C19" s="18">
        <f>(327.0/B19*100)</f>
        <v/>
      </c>
      <c r="D19" s="19" t="n">
        <v>5331</v>
      </c>
      <c r="E19" s="18" t="n">
        <v>461.63603777</v>
      </c>
      <c r="F19" s="20" t="n">
        <v>5.60523948</v>
      </c>
      <c r="G19" s="18" t="n">
        <v>498.352617</v>
      </c>
      <c r="H19" s="20" t="n">
        <v>5.61636695</v>
      </c>
      <c r="I19" s="18" t="s">
        <v>404</v>
      </c>
      <c r="J19" s="20" t="s">
        <v>404</v>
      </c>
      <c r="K19" s="18" t="s">
        <v>404</v>
      </c>
      <c r="L19" s="20" t="s">
        <v>404</v>
      </c>
      <c r="M19" s="18" t="s">
        <v>404</v>
      </c>
      <c r="N19" s="20" t="s">
        <v>404</v>
      </c>
      <c r="O19" s="18" t="s">
        <v>404</v>
      </c>
      <c r="P19" s="20" t="s">
        <v>404</v>
      </c>
      <c r="Q19" s="18" t="n">
        <v>475.3868579</v>
      </c>
      <c r="R19" s="20" t="n">
        <v>9.03070452</v>
      </c>
    </row>
    <row r="20" spans="1:18">
      <c r="A20" s="15" t="s">
        <v>417</v>
      </c>
      <c r="B20" s="17" t="n">
        <v>3371</v>
      </c>
      <c r="C20" s="18">
        <f>(24.0/B20*100)</f>
        <v/>
      </c>
      <c r="D20" s="19" t="n">
        <v>3347</v>
      </c>
      <c r="E20" s="18" t="n">
        <v>473.92304777</v>
      </c>
      <c r="F20" s="20" t="n">
        <v>1.91205189</v>
      </c>
      <c r="G20" s="18" t="n">
        <v>471.61658937</v>
      </c>
      <c r="H20" s="20" t="n">
        <v>3.23611109</v>
      </c>
      <c r="I20" s="18" t="s">
        <v>404</v>
      </c>
      <c r="J20" s="20" t="s">
        <v>404</v>
      </c>
      <c r="K20" s="18" t="s">
        <v>404</v>
      </c>
      <c r="L20" s="20" t="s">
        <v>404</v>
      </c>
      <c r="M20" s="18" t="s">
        <v>404</v>
      </c>
      <c r="N20" s="20" t="s">
        <v>404</v>
      </c>
      <c r="O20" s="18" t="s">
        <v>404</v>
      </c>
      <c r="P20" s="20" t="s">
        <v>404</v>
      </c>
      <c r="Q20" s="18" t="n">
        <v>434.39574137</v>
      </c>
      <c r="R20" s="20" t="n">
        <v>19.61777399</v>
      </c>
    </row>
    <row r="21" spans="1:18">
      <c r="A21" s="15" t="s">
        <v>418</v>
      </c>
      <c r="B21" s="17" t="n">
        <v>5741</v>
      </c>
      <c r="C21" s="18">
        <f>(0.0/B21*100)</f>
        <v/>
      </c>
      <c r="D21" s="19" t="n">
        <v>5741</v>
      </c>
      <c r="E21" s="18" t="n">
        <v>494.44340631</v>
      </c>
      <c r="F21" s="20" t="n">
        <v>4.52025609</v>
      </c>
      <c r="G21" s="18" t="n">
        <v>511.00855437</v>
      </c>
      <c r="H21" s="20" t="n">
        <v>3.20181865</v>
      </c>
      <c r="I21" s="18" t="s">
        <v>404</v>
      </c>
      <c r="J21" s="20" t="s">
        <v>404</v>
      </c>
      <c r="K21" s="18" t="s">
        <v>404</v>
      </c>
      <c r="L21" s="20" t="s">
        <v>404</v>
      </c>
      <c r="M21" s="18" t="s">
        <v>404</v>
      </c>
      <c r="N21" s="20" t="s">
        <v>404</v>
      </c>
      <c r="O21" s="18" t="s">
        <v>404</v>
      </c>
      <c r="P21" s="20" t="s">
        <v>404</v>
      </c>
      <c r="Q21" s="18" t="n">
        <v>488.13458815</v>
      </c>
      <c r="R21" s="20" t="n">
        <v>8.506419660000001</v>
      </c>
    </row>
    <row r="22" spans="1:18">
      <c r="A22" s="15" t="s">
        <v>419</v>
      </c>
      <c r="B22" s="17" t="n">
        <v>6598</v>
      </c>
      <c r="C22" s="18">
        <f>(0.0/B22*100)</f>
        <v/>
      </c>
      <c r="D22" s="19" t="n">
        <v>6598</v>
      </c>
      <c r="E22" s="18" t="n">
        <v>455.80498258</v>
      </c>
      <c r="F22" s="20" t="n">
        <v>5.72076124</v>
      </c>
      <c r="G22" s="18" t="n">
        <v>481.7421458</v>
      </c>
      <c r="H22" s="20" t="n">
        <v>7.82140777</v>
      </c>
      <c r="I22" s="18" t="s">
        <v>404</v>
      </c>
      <c r="J22" s="20" t="s">
        <v>404</v>
      </c>
      <c r="K22" s="18" t="s">
        <v>404</v>
      </c>
      <c r="L22" s="20" t="s">
        <v>404</v>
      </c>
      <c r="M22" s="18" t="s">
        <v>404</v>
      </c>
      <c r="N22" s="20" t="s">
        <v>404</v>
      </c>
      <c r="O22" s="18" t="s">
        <v>404</v>
      </c>
      <c r="P22" s="20" t="s">
        <v>404</v>
      </c>
      <c r="Q22" s="18" t="n">
        <v>468.58564109</v>
      </c>
      <c r="R22" s="20" t="n">
        <v>26.13790325</v>
      </c>
    </row>
    <row r="23" spans="1:18">
      <c r="A23" s="15" t="s">
        <v>420</v>
      </c>
      <c r="B23" s="17" t="n">
        <v>11583</v>
      </c>
      <c r="C23" s="18">
        <f>(3123.0/B23*100)</f>
        <v/>
      </c>
      <c r="D23" s="19" t="n">
        <v>8460</v>
      </c>
      <c r="E23" s="18" t="n">
        <v>487.99397352</v>
      </c>
      <c r="F23" s="20" t="n">
        <v>7.01750135</v>
      </c>
      <c r="G23" s="18" t="n">
        <v>481.73623267</v>
      </c>
      <c r="H23" s="20" t="n">
        <v>3.94944997</v>
      </c>
      <c r="I23" s="18" t="s">
        <v>404</v>
      </c>
      <c r="J23" s="20" t="s">
        <v>404</v>
      </c>
      <c r="K23" s="18" t="s">
        <v>404</v>
      </c>
      <c r="L23" s="20" t="s">
        <v>404</v>
      </c>
      <c r="M23" s="18" t="s">
        <v>404</v>
      </c>
      <c r="N23" s="20" t="s">
        <v>404</v>
      </c>
      <c r="O23" s="18" t="s">
        <v>404</v>
      </c>
      <c r="P23" s="20" t="s">
        <v>404</v>
      </c>
      <c r="Q23" s="18" t="n">
        <v>505.06885921</v>
      </c>
      <c r="R23" s="20" t="n">
        <v>15.07767335</v>
      </c>
    </row>
    <row r="24" spans="1:18">
      <c r="A24" s="15" t="s">
        <v>421</v>
      </c>
      <c r="B24" s="17" t="n">
        <v>6647</v>
      </c>
      <c r="C24" s="18">
        <f>(0.0/B24*100)</f>
        <v/>
      </c>
      <c r="D24" s="19" t="n">
        <v>6647</v>
      </c>
      <c r="E24" s="18" t="n">
        <v>535.95350638</v>
      </c>
      <c r="F24" s="20" t="n">
        <v>4.00144667</v>
      </c>
      <c r="G24" s="18" t="n">
        <v>548.1467479299999</v>
      </c>
      <c r="H24" s="20" t="n">
        <v>8.56931565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523.64862652</v>
      </c>
      <c r="F25" s="20" t="n">
        <v>5.41358691</v>
      </c>
      <c r="G25" s="18" t="n">
        <v>510.2665009</v>
      </c>
      <c r="H25" s="20" t="n">
        <v>4.6153504</v>
      </c>
      <c r="I25" s="18" t="s">
        <v>404</v>
      </c>
      <c r="J25" s="20" t="s">
        <v>404</v>
      </c>
      <c r="K25" s="18" t="s">
        <v>404</v>
      </c>
      <c r="L25" s="20" t="s">
        <v>404</v>
      </c>
      <c r="M25" s="18" t="s">
        <v>404</v>
      </c>
      <c r="N25" s="20" t="s">
        <v>404</v>
      </c>
      <c r="O25" s="18" t="s">
        <v>404</v>
      </c>
      <c r="P25" s="20" t="s">
        <v>404</v>
      </c>
      <c r="Q25" s="18" t="n">
        <v>518.67290748</v>
      </c>
      <c r="R25" s="20" t="n">
        <v>32.26117612</v>
      </c>
    </row>
    <row r="26" spans="1:18">
      <c r="A26" s="15" t="s">
        <v>423</v>
      </c>
      <c r="B26" s="17" t="n">
        <v>4869</v>
      </c>
      <c r="C26" s="18">
        <f>(11.0/B26*100)</f>
        <v/>
      </c>
      <c r="D26" s="19" t="n">
        <v>4858</v>
      </c>
      <c r="E26" s="18" t="n">
        <v>487.25997017</v>
      </c>
      <c r="F26" s="20" t="n">
        <v>2.40675674</v>
      </c>
      <c r="G26" s="18" t="n">
        <v>499.75669441</v>
      </c>
      <c r="H26" s="20" t="n">
        <v>3.57153484</v>
      </c>
      <c r="I26" s="18" t="s">
        <v>404</v>
      </c>
      <c r="J26" s="20" t="s">
        <v>404</v>
      </c>
      <c r="K26" s="18" t="s">
        <v>404</v>
      </c>
      <c r="L26" s="20" t="s">
        <v>404</v>
      </c>
      <c r="M26" s="18" t="s">
        <v>404</v>
      </c>
      <c r="N26" s="20" t="s">
        <v>404</v>
      </c>
      <c r="O26" s="18" t="s">
        <v>404</v>
      </c>
      <c r="P26" s="20" t="s">
        <v>404</v>
      </c>
      <c r="Q26" s="18" t="n">
        <v>448.11181709</v>
      </c>
      <c r="R26" s="20" t="n">
        <v>7.52660992</v>
      </c>
    </row>
    <row r="27" spans="1:18">
      <c r="A27" s="15" t="s">
        <v>424</v>
      </c>
      <c r="B27" s="17" t="n">
        <v>5299</v>
      </c>
      <c r="C27" s="18">
        <f>(0.0/B27*100)</f>
        <v/>
      </c>
      <c r="D27" s="19" t="n">
        <v>5299</v>
      </c>
      <c r="E27" s="18" t="n">
        <v>482.88917307</v>
      </c>
      <c r="F27" s="20" t="n">
        <v>1.19520071</v>
      </c>
      <c r="G27" s="18" t="n">
        <v>482.09616003</v>
      </c>
      <c r="H27" s="20" t="n">
        <v>3.81426504</v>
      </c>
      <c r="I27" s="18" t="s">
        <v>404</v>
      </c>
      <c r="J27" s="20" t="s">
        <v>404</v>
      </c>
      <c r="K27" s="18" t="s">
        <v>404</v>
      </c>
      <c r="L27" s="20" t="s">
        <v>404</v>
      </c>
      <c r="M27" s="18" t="s">
        <v>404</v>
      </c>
      <c r="N27" s="20" t="s">
        <v>404</v>
      </c>
      <c r="O27" s="18" t="s">
        <v>404</v>
      </c>
      <c r="P27" s="20" t="s">
        <v>404</v>
      </c>
      <c r="Q27" s="18" t="n">
        <v>472.81796316</v>
      </c>
      <c r="R27" s="20" t="n">
        <v>19.95331352</v>
      </c>
    </row>
    <row r="28" spans="1:18">
      <c r="A28" s="15" t="s">
        <v>425</v>
      </c>
      <c r="B28" s="17" t="n">
        <v>7568</v>
      </c>
      <c r="C28" s="18">
        <f>(0.0/B28*100)</f>
        <v/>
      </c>
      <c r="D28" s="19" t="n">
        <v>7568</v>
      </c>
      <c r="E28" s="18" t="n">
        <v>430.15055231</v>
      </c>
      <c r="F28" s="20" t="n">
        <v>4.72224712</v>
      </c>
      <c r="G28" s="18" t="n">
        <v>409.51879117</v>
      </c>
      <c r="H28" s="20" t="n">
        <v>2.84330572</v>
      </c>
      <c r="I28" s="18" t="s">
        <v>404</v>
      </c>
      <c r="J28" s="20" t="s">
        <v>404</v>
      </c>
      <c r="K28" s="18" t="s">
        <v>404</v>
      </c>
      <c r="L28" s="20" t="s">
        <v>404</v>
      </c>
      <c r="M28" s="18" t="s">
        <v>404</v>
      </c>
      <c r="N28" s="20" t="s">
        <v>404</v>
      </c>
      <c r="O28" s="18" t="s">
        <v>404</v>
      </c>
      <c r="P28" s="20" t="s">
        <v>404</v>
      </c>
      <c r="Q28" s="18" t="n">
        <v>388.64572408</v>
      </c>
      <c r="R28" s="20" t="n">
        <v>11.81995345</v>
      </c>
    </row>
    <row r="29" spans="1:18">
      <c r="A29" s="15" t="s">
        <v>426</v>
      </c>
      <c r="B29" s="17" t="n">
        <v>5385</v>
      </c>
      <c r="C29" s="18">
        <f>(1123.0/B29*100)</f>
        <v/>
      </c>
      <c r="D29" s="19" t="n">
        <v>4262</v>
      </c>
      <c r="E29" s="18" t="n">
        <v>494.26829952</v>
      </c>
      <c r="F29" s="20" t="n">
        <v>8.362284470000001</v>
      </c>
      <c r="G29" s="18" t="n">
        <v>526.87771259</v>
      </c>
      <c r="H29" s="20" t="n">
        <v>9.32624077</v>
      </c>
      <c r="I29" s="18" t="s">
        <v>404</v>
      </c>
      <c r="J29" s="20" t="s">
        <v>404</v>
      </c>
      <c r="K29" s="18" t="s">
        <v>404</v>
      </c>
      <c r="L29" s="20" t="s">
        <v>404</v>
      </c>
      <c r="M29" s="18" t="s">
        <v>404</v>
      </c>
      <c r="N29" s="20" t="s">
        <v>404</v>
      </c>
      <c r="O29" s="18" t="s">
        <v>404</v>
      </c>
      <c r="P29" s="20" t="s">
        <v>404</v>
      </c>
      <c r="Q29" s="18" t="n">
        <v>495.44297689</v>
      </c>
      <c r="R29" s="20" t="n">
        <v>16.86283059</v>
      </c>
    </row>
    <row r="30" spans="1:18">
      <c r="A30" s="15" t="s">
        <v>427</v>
      </c>
      <c r="B30" s="17" t="n">
        <v>4520</v>
      </c>
      <c r="C30" s="18">
        <f>(929.0/B30*100)</f>
        <v/>
      </c>
      <c r="D30" s="19" t="n">
        <v>3591</v>
      </c>
      <c r="E30" s="18" t="n">
        <v>515.17065429</v>
      </c>
      <c r="F30" s="20" t="n">
        <v>3.61607525</v>
      </c>
      <c r="G30" s="18" t="n">
        <v>514.86198673</v>
      </c>
      <c r="H30" s="20" t="n">
        <v>7.93239083</v>
      </c>
      <c r="I30" s="18" t="s">
        <v>404</v>
      </c>
      <c r="J30" s="20" t="s">
        <v>404</v>
      </c>
      <c r="K30" s="18" t="s">
        <v>404</v>
      </c>
      <c r="L30" s="20" t="s">
        <v>404</v>
      </c>
      <c r="M30" s="18" t="s">
        <v>404</v>
      </c>
      <c r="N30" s="20" t="s">
        <v>404</v>
      </c>
      <c r="O30" s="18" t="s">
        <v>404</v>
      </c>
      <c r="P30" s="20" t="s">
        <v>404</v>
      </c>
      <c r="Q30" s="18" t="n">
        <v>512.73850318</v>
      </c>
      <c r="R30" s="20" t="n">
        <v>6.46349749</v>
      </c>
    </row>
    <row r="31" spans="1:18">
      <c r="A31" s="15" t="s">
        <v>428</v>
      </c>
      <c r="B31" s="17" t="n">
        <v>5456</v>
      </c>
      <c r="C31" s="18">
        <f>(502.0/B31*100)</f>
        <v/>
      </c>
      <c r="D31" s="19" t="n">
        <v>4954</v>
      </c>
      <c r="E31" s="18" t="n">
        <v>498.78151567</v>
      </c>
      <c r="F31" s="20" t="n">
        <v>3.37591815</v>
      </c>
      <c r="G31" s="18" t="n">
        <v>498.4149921</v>
      </c>
      <c r="H31" s="20" t="n">
        <v>2.96590714</v>
      </c>
      <c r="I31" s="18" t="s">
        <v>404</v>
      </c>
      <c r="J31" s="20" t="s">
        <v>404</v>
      </c>
      <c r="K31" s="18" t="s">
        <v>404</v>
      </c>
      <c r="L31" s="20" t="s">
        <v>404</v>
      </c>
      <c r="M31" s="18" t="s">
        <v>404</v>
      </c>
      <c r="N31" s="20" t="s">
        <v>404</v>
      </c>
      <c r="O31" s="18" t="s">
        <v>404</v>
      </c>
      <c r="P31" s="20" t="s">
        <v>404</v>
      </c>
      <c r="Q31" s="18" t="n">
        <v>498.82891069</v>
      </c>
      <c r="R31" s="20" t="n">
        <v>13.27069178</v>
      </c>
    </row>
    <row r="32" spans="1:18">
      <c r="A32" s="15" t="s">
        <v>429</v>
      </c>
      <c r="B32" s="17" t="n">
        <v>4478</v>
      </c>
      <c r="C32" s="18">
        <f>(0.0/B32*100)</f>
        <v/>
      </c>
      <c r="D32" s="19" t="n">
        <v>4478</v>
      </c>
      <c r="E32" s="18" t="n">
        <v>499.8670926</v>
      </c>
      <c r="F32" s="20" t="n">
        <v>3.52433905</v>
      </c>
      <c r="G32" s="18" t="n">
        <v>503.06632312</v>
      </c>
      <c r="H32" s="20" t="n">
        <v>4.9867463</v>
      </c>
      <c r="I32" s="18" t="s">
        <v>404</v>
      </c>
      <c r="J32" s="20" t="s">
        <v>404</v>
      </c>
      <c r="K32" s="18" t="s">
        <v>404</v>
      </c>
      <c r="L32" s="20" t="s">
        <v>404</v>
      </c>
      <c r="M32" s="18" t="s">
        <v>404</v>
      </c>
      <c r="N32" s="20" t="s">
        <v>404</v>
      </c>
      <c r="O32" s="18" t="s">
        <v>404</v>
      </c>
      <c r="P32" s="20" t="s">
        <v>404</v>
      </c>
      <c r="Q32" s="18" t="n">
        <v>547.14195091</v>
      </c>
      <c r="R32" s="20" t="n">
        <v>11.5400302</v>
      </c>
    </row>
    <row r="33" spans="1:18">
      <c r="A33" s="15" t="s">
        <v>430</v>
      </c>
      <c r="B33" s="17" t="n">
        <v>7325</v>
      </c>
      <c r="C33" s="18">
        <f>(29.0/B33*100)</f>
        <v/>
      </c>
      <c r="D33" s="19" t="n">
        <v>7296</v>
      </c>
      <c r="E33" s="18" t="n">
        <v>501.85626122</v>
      </c>
      <c r="F33" s="20" t="n">
        <v>3.28771445</v>
      </c>
      <c r="G33" s="18" t="n">
        <v>495.98552457</v>
      </c>
      <c r="H33" s="20" t="n">
        <v>5.24880128</v>
      </c>
      <c r="I33" s="18" t="s">
        <v>404</v>
      </c>
      <c r="J33" s="20" t="s">
        <v>404</v>
      </c>
      <c r="K33" s="18" t="s">
        <v>404</v>
      </c>
      <c r="L33" s="20" t="s">
        <v>404</v>
      </c>
      <c r="M33" s="18" t="s">
        <v>404</v>
      </c>
      <c r="N33" s="20" t="s">
        <v>404</v>
      </c>
      <c r="O33" s="18" t="s">
        <v>404</v>
      </c>
      <c r="P33" s="20" t="s">
        <v>404</v>
      </c>
      <c r="Q33" s="18" t="n">
        <v>533.6122318</v>
      </c>
      <c r="R33" s="20" t="n">
        <v>21.1977337</v>
      </c>
    </row>
    <row r="34" spans="1:18">
      <c r="A34" s="15" t="s">
        <v>431</v>
      </c>
      <c r="B34" s="17" t="n">
        <v>6350</v>
      </c>
      <c r="C34" s="18">
        <f>(0.0/B34*100)</f>
        <v/>
      </c>
      <c r="D34" s="19" t="n">
        <v>6350</v>
      </c>
      <c r="E34" s="18" t="n">
        <v>448.18804389</v>
      </c>
      <c r="F34" s="20" t="n">
        <v>4.01045833</v>
      </c>
      <c r="G34" s="18" t="n">
        <v>476.13906211</v>
      </c>
      <c r="H34" s="20" t="n">
        <v>6.47688706</v>
      </c>
      <c r="I34" s="18" t="s">
        <v>404</v>
      </c>
      <c r="J34" s="20" t="s">
        <v>404</v>
      </c>
      <c r="K34" s="18" t="s">
        <v>404</v>
      </c>
      <c r="L34" s="20" t="s">
        <v>404</v>
      </c>
      <c r="M34" s="18" t="s">
        <v>404</v>
      </c>
      <c r="N34" s="20" t="s">
        <v>404</v>
      </c>
      <c r="O34" s="18" t="s">
        <v>404</v>
      </c>
      <c r="P34" s="20" t="s">
        <v>404</v>
      </c>
      <c r="Q34" s="18" t="n">
        <v>504.09000624</v>
      </c>
      <c r="R34" s="20" t="n">
        <v>5.92624429</v>
      </c>
    </row>
    <row r="35" spans="1:18">
      <c r="A35" s="15" t="s">
        <v>432</v>
      </c>
      <c r="B35" s="17" t="n">
        <v>6406</v>
      </c>
      <c r="C35" s="18">
        <f>(443.0/B35*100)</f>
        <v/>
      </c>
      <c r="D35" s="19" t="n">
        <v>5963</v>
      </c>
      <c r="E35" s="18" t="n">
        <v>503.4969312</v>
      </c>
      <c r="F35" s="20" t="n">
        <v>1.93084564</v>
      </c>
      <c r="G35" s="18" t="n">
        <v>525.35586728</v>
      </c>
      <c r="H35" s="20" t="n">
        <v>1.85395643</v>
      </c>
      <c r="I35" s="18" t="s">
        <v>404</v>
      </c>
      <c r="J35" s="20" t="s">
        <v>404</v>
      </c>
      <c r="K35" s="18" t="s">
        <v>404</v>
      </c>
      <c r="L35" s="20" t="s">
        <v>404</v>
      </c>
      <c r="M35" s="18" t="s">
        <v>404</v>
      </c>
      <c r="N35" s="20" t="s">
        <v>404</v>
      </c>
      <c r="O35" s="18" t="s">
        <v>404</v>
      </c>
      <c r="P35" s="20" t="s">
        <v>404</v>
      </c>
      <c r="Q35" s="18" t="n">
        <v>560.76214293</v>
      </c>
      <c r="R35" s="20" t="n">
        <v>12.12703104</v>
      </c>
    </row>
    <row r="36" spans="1:18">
      <c r="A36" s="15" t="s">
        <v>433</v>
      </c>
      <c r="B36" s="17" t="n">
        <v>6736</v>
      </c>
      <c r="C36" s="18">
        <f>(10.0/B36*100)</f>
        <v/>
      </c>
      <c r="D36" s="19" t="n">
        <v>6726</v>
      </c>
      <c r="E36" s="18" t="n">
        <v>489.31019768</v>
      </c>
      <c r="F36" s="20" t="n">
        <v>4.84867911</v>
      </c>
      <c r="G36" s="18" t="n">
        <v>494.39461774</v>
      </c>
      <c r="H36" s="20" t="n">
        <v>2.34905967</v>
      </c>
      <c r="I36" s="18" t="s">
        <v>404</v>
      </c>
      <c r="J36" s="20" t="s">
        <v>404</v>
      </c>
      <c r="K36" s="18" t="s">
        <v>404</v>
      </c>
      <c r="L36" s="20" t="s">
        <v>404</v>
      </c>
      <c r="M36" s="18" t="s">
        <v>404</v>
      </c>
      <c r="N36" s="20" t="s">
        <v>404</v>
      </c>
      <c r="O36" s="18" t="s">
        <v>404</v>
      </c>
      <c r="P36" s="20" t="s">
        <v>404</v>
      </c>
      <c r="Q36" s="18" t="n">
        <v>517.6346992799999</v>
      </c>
      <c r="R36" s="20" t="n">
        <v>4.14056024</v>
      </c>
    </row>
    <row r="37" spans="1:18">
      <c r="A37" s="15" t="s">
        <v>434</v>
      </c>
      <c r="B37" s="17" t="n">
        <v>5458</v>
      </c>
      <c r="C37" s="18">
        <f>(0.0/B37*100)</f>
        <v/>
      </c>
      <c r="D37" s="19" t="n">
        <v>5458</v>
      </c>
      <c r="E37" s="18" t="n">
        <v>493.66020455</v>
      </c>
      <c r="F37" s="20" t="n">
        <v>3.8609687</v>
      </c>
      <c r="G37" s="18" t="n">
        <v>491.01599116</v>
      </c>
      <c r="H37" s="20" t="n">
        <v>9.07038075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(268.0/B38*100)</f>
        <v/>
      </c>
      <c r="D38" s="19" t="n">
        <v>5592</v>
      </c>
      <c r="E38" s="18" t="n">
        <v>488.2613531</v>
      </c>
      <c r="F38" s="20" t="n">
        <v>5.37532516</v>
      </c>
      <c r="G38" s="18" t="n">
        <v>521.89378115</v>
      </c>
      <c r="H38" s="20" t="n">
        <v>5.82580662</v>
      </c>
      <c r="I38" s="18" t="s">
        <v>404</v>
      </c>
      <c r="J38" s="20" t="s">
        <v>404</v>
      </c>
      <c r="K38" s="18" t="s">
        <v>404</v>
      </c>
      <c r="L38" s="20" t="s">
        <v>404</v>
      </c>
      <c r="M38" s="18" t="s">
        <v>404</v>
      </c>
      <c r="N38" s="20" t="s">
        <v>404</v>
      </c>
      <c r="O38" s="18" t="s">
        <v>404</v>
      </c>
      <c r="P38" s="20" t="s">
        <v>404</v>
      </c>
      <c r="Q38" s="18" t="n">
        <v>454.07022077</v>
      </c>
      <c r="R38" s="20" t="n">
        <v>10.58641342</v>
      </c>
    </row>
    <row r="39" spans="1:18">
      <c r="A39" s="15" t="s">
        <v>436</v>
      </c>
      <c r="B39" s="17" t="n">
        <v>5895</v>
      </c>
      <c r="C39" s="18">
        <f>(0.0/B39*100)</f>
        <v/>
      </c>
      <c r="D39" s="19" t="n">
        <v>5895</v>
      </c>
      <c r="E39" s="18" t="n">
        <v>420.4547027</v>
      </c>
      <c r="F39" s="20" t="n">
        <v>8.345222379999999</v>
      </c>
      <c r="G39" s="18" t="n">
        <v>428.78358144</v>
      </c>
      <c r="H39" s="20" t="n">
        <v>4.99089067</v>
      </c>
      <c r="I39" s="18" t="s">
        <v>404</v>
      </c>
      <c r="J39" s="20" t="s">
        <v>404</v>
      </c>
      <c r="K39" s="18" t="s">
        <v>404</v>
      </c>
      <c r="L39" s="20" t="s">
        <v>404</v>
      </c>
      <c r="M39" s="18" t="s">
        <v>404</v>
      </c>
      <c r="N39" s="20" t="s">
        <v>404</v>
      </c>
      <c r="O39" s="18" t="s">
        <v>404</v>
      </c>
      <c r="P39" s="20" t="s">
        <v>404</v>
      </c>
      <c r="Q39" s="18" t="n">
        <v>380.47909094</v>
      </c>
      <c r="R39" s="20" t="n">
        <v>6.55250458</v>
      </c>
    </row>
    <row r="40" spans="1:18">
      <c r="A40" s="15" t="s">
        <v>437</v>
      </c>
      <c r="B40" s="17" t="n">
        <v>14157</v>
      </c>
      <c r="C40" s="18">
        <f>(2650.0/B40*100)</f>
        <v/>
      </c>
      <c r="D40" s="19" t="n">
        <v>11507</v>
      </c>
      <c r="E40" s="18" t="n">
        <v>510.3654385</v>
      </c>
      <c r="F40" s="20" t="n">
        <v>3.36174964</v>
      </c>
      <c r="G40" s="18" t="n">
        <v>520.4641463200001</v>
      </c>
      <c r="H40" s="20" t="n">
        <v>17.22283731</v>
      </c>
      <c r="I40" s="18" t="s">
        <v>404</v>
      </c>
      <c r="J40" s="20" t="s">
        <v>404</v>
      </c>
      <c r="K40" s="18" t="s">
        <v>404</v>
      </c>
      <c r="L40" s="20" t="s">
        <v>404</v>
      </c>
      <c r="M40" s="18" t="s">
        <v>404</v>
      </c>
      <c r="N40" s="20" t="s">
        <v>404</v>
      </c>
      <c r="O40" s="18" t="s">
        <v>404</v>
      </c>
      <c r="P40" s="20" t="s">
        <v>404</v>
      </c>
      <c r="Q40" s="18" t="n">
        <v>505.13079632</v>
      </c>
      <c r="R40" s="20" t="n">
        <v>14.41302444</v>
      </c>
    </row>
    <row r="41" spans="1:18">
      <c r="A41" s="15" t="s">
        <v>438</v>
      </c>
      <c r="B41" s="17" t="n">
        <v>5712</v>
      </c>
      <c r="C41" s="18">
        <f>(70.0/B41*100)</f>
        <v/>
      </c>
      <c r="D41" s="19" t="n">
        <v>5642</v>
      </c>
      <c r="E41" s="18" t="n">
        <v>496.08285958</v>
      </c>
      <c r="F41" s="20" t="n">
        <v>3.37541594</v>
      </c>
      <c r="G41" s="18" t="n">
        <v>500.99232534</v>
      </c>
      <c r="H41" s="20" t="n">
        <v>8.188397439999999</v>
      </c>
      <c r="I41" s="18" t="s">
        <v>404</v>
      </c>
      <c r="J41" s="20" t="s">
        <v>404</v>
      </c>
      <c r="K41" s="18" t="s">
        <v>404</v>
      </c>
      <c r="L41" s="20" t="s">
        <v>404</v>
      </c>
      <c r="M41" s="18" t="s">
        <v>404</v>
      </c>
      <c r="N41" s="20" t="s">
        <v>404</v>
      </c>
      <c r="O41" s="18" t="s">
        <v>404</v>
      </c>
      <c r="P41" s="20" t="s">
        <v>404</v>
      </c>
      <c r="Q41" s="18" t="n">
        <v>522.04154648</v>
      </c>
      <c r="R41" s="20" t="n">
        <v>28.5922249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428.51232109</v>
      </c>
      <c r="F44" s="20" t="n">
        <v>5.2925707</v>
      </c>
      <c r="G44" s="18" t="n">
        <v>425.73823946</v>
      </c>
      <c r="H44" s="20" t="n">
        <v>3.90801555</v>
      </c>
      <c r="I44" s="18" t="s">
        <v>404</v>
      </c>
      <c r="J44" s="20" t="s">
        <v>404</v>
      </c>
      <c r="K44" s="18" t="s">
        <v>404</v>
      </c>
      <c r="L44" s="20" t="s">
        <v>404</v>
      </c>
      <c r="M44" s="18" t="s">
        <v>404</v>
      </c>
      <c r="N44" s="20" t="s">
        <v>404</v>
      </c>
      <c r="O44" s="18" t="s">
        <v>404</v>
      </c>
      <c r="P44" s="20" t="s">
        <v>404</v>
      </c>
      <c r="Q44" s="18" t="n">
        <v>420.87745763</v>
      </c>
      <c r="R44" s="20" t="n">
        <v>30.82036753</v>
      </c>
    </row>
    <row r="45" spans="1:18">
      <c r="A45" s="15" t="s">
        <v>442</v>
      </c>
      <c r="B45" s="17" t="n">
        <v>5519</v>
      </c>
      <c r="C45" s="18">
        <f>(0.0/B45*100)</f>
        <v/>
      </c>
      <c r="D45" s="19" t="n">
        <v>5519</v>
      </c>
      <c r="E45" s="18" t="n">
        <v>370.82110899</v>
      </c>
      <c r="F45" s="20" t="n">
        <v>3.5991601</v>
      </c>
      <c r="G45" s="18" t="n">
        <v>384.38267675</v>
      </c>
      <c r="H45" s="20" t="n">
        <v>5.43136112</v>
      </c>
      <c r="I45" s="18" t="s">
        <v>404</v>
      </c>
      <c r="J45" s="20" t="s">
        <v>404</v>
      </c>
      <c r="K45" s="18" t="s">
        <v>404</v>
      </c>
      <c r="L45" s="20" t="s">
        <v>404</v>
      </c>
      <c r="M45" s="18" t="s">
        <v>404</v>
      </c>
      <c r="N45" s="20" t="s">
        <v>404</v>
      </c>
      <c r="O45" s="18" t="s">
        <v>404</v>
      </c>
      <c r="P45" s="20" t="s">
        <v>404</v>
      </c>
      <c r="Q45" s="18" t="n">
        <v>390.07634241</v>
      </c>
      <c r="R45" s="20" t="n">
        <v>27.21341107</v>
      </c>
    </row>
    <row r="46" spans="1:18">
      <c r="A46" s="15" t="s">
        <v>443</v>
      </c>
      <c r="B46" s="17" t="n">
        <v>23141</v>
      </c>
      <c r="C46" s="18">
        <f>(4196.0/B46*100)</f>
        <v/>
      </c>
      <c r="D46" s="19" t="n">
        <v>18945</v>
      </c>
      <c r="E46" s="18" t="n">
        <v>450.08098024</v>
      </c>
      <c r="F46" s="20" t="n">
        <v>8.774563649999999</v>
      </c>
      <c r="G46" s="18" t="n">
        <v>402.14868081</v>
      </c>
      <c r="H46" s="20" t="n">
        <v>2.76887283</v>
      </c>
      <c r="I46" s="18" t="s">
        <v>404</v>
      </c>
      <c r="J46" s="20" t="s">
        <v>404</v>
      </c>
      <c r="K46" s="18" t="s">
        <v>404</v>
      </c>
      <c r="L46" s="20" t="s">
        <v>404</v>
      </c>
      <c r="M46" s="18" t="s">
        <v>404</v>
      </c>
      <c r="N46" s="20" t="s">
        <v>404</v>
      </c>
      <c r="O46" s="18" t="s">
        <v>404</v>
      </c>
      <c r="P46" s="20" t="s">
        <v>404</v>
      </c>
      <c r="Q46" s="18" t="n">
        <v>354.18437277</v>
      </c>
      <c r="R46" s="20" t="n">
        <v>5.03882329</v>
      </c>
    </row>
    <row r="47" spans="1:18">
      <c r="A47" s="15" t="s">
        <v>444</v>
      </c>
      <c r="B47" s="17" t="n">
        <v>5928</v>
      </c>
      <c r="C47" s="18">
        <f>(0.0/B47*100)</f>
        <v/>
      </c>
      <c r="D47" s="19" t="n">
        <v>5928</v>
      </c>
      <c r="E47" s="18" t="n">
        <v>415.98508031</v>
      </c>
      <c r="F47" s="20" t="n">
        <v>8.75553839</v>
      </c>
      <c r="G47" s="18" t="n">
        <v>457.41210564</v>
      </c>
      <c r="H47" s="20" t="n">
        <v>5.31555959</v>
      </c>
      <c r="I47" s="18" t="s">
        <v>404</v>
      </c>
      <c r="J47" s="20" t="s">
        <v>404</v>
      </c>
      <c r="K47" s="18" t="s">
        <v>404</v>
      </c>
      <c r="L47" s="20" t="s">
        <v>404</v>
      </c>
      <c r="M47" s="18" t="s">
        <v>404</v>
      </c>
      <c r="N47" s="20" t="s">
        <v>404</v>
      </c>
      <c r="O47" s="18" t="s">
        <v>404</v>
      </c>
      <c r="P47" s="20" t="s">
        <v>404</v>
      </c>
      <c r="Q47" s="18" t="n">
        <v>435.53816733</v>
      </c>
      <c r="R47" s="20" t="n">
        <v>47.35182077</v>
      </c>
    </row>
    <row r="48" spans="1:18">
      <c r="A48" s="15" t="s">
        <v>445</v>
      </c>
      <c r="B48" s="17" t="n">
        <v>9841</v>
      </c>
      <c r="C48" s="18">
        <f>(0.0/B48*100)</f>
        <v/>
      </c>
      <c r="D48" s="19" t="n">
        <v>9841</v>
      </c>
      <c r="E48" s="18" t="n">
        <v>529.05666616</v>
      </c>
      <c r="F48" s="20" t="n">
        <v>6.95994487</v>
      </c>
      <c r="G48" s="18" t="n">
        <v>491.91118796</v>
      </c>
      <c r="H48" s="20" t="n">
        <v>9.594710360000001</v>
      </c>
      <c r="I48" s="18" t="s">
        <v>404</v>
      </c>
      <c r="J48" s="20" t="s">
        <v>404</v>
      </c>
      <c r="K48" s="18" t="s">
        <v>404</v>
      </c>
      <c r="L48" s="20" t="s">
        <v>404</v>
      </c>
      <c r="M48" s="18" t="s">
        <v>404</v>
      </c>
      <c r="N48" s="20" t="s">
        <v>404</v>
      </c>
      <c r="O48" s="18" t="s">
        <v>404</v>
      </c>
      <c r="P48" s="20" t="s">
        <v>404</v>
      </c>
      <c r="Q48" s="18" t="n">
        <v>414.60909362</v>
      </c>
      <c r="R48" s="20" t="n">
        <v>6.97114966</v>
      </c>
    </row>
    <row r="49" spans="1:18">
      <c r="A49" s="15" t="s">
        <v>446</v>
      </c>
      <c r="B49" s="17" t="n">
        <v>6349</v>
      </c>
      <c r="C49" s="18">
        <f>(52.0/B49*100)</f>
        <v/>
      </c>
      <c r="D49" s="19" t="n">
        <v>6297</v>
      </c>
      <c r="E49" s="18" t="n">
        <v>430.00992696</v>
      </c>
      <c r="F49" s="20" t="n">
        <v>4.04124992</v>
      </c>
      <c r="G49" s="18" t="n">
        <v>436.13410135</v>
      </c>
      <c r="H49" s="20" t="n">
        <v>5.3633787</v>
      </c>
      <c r="I49" s="18" t="s">
        <v>404</v>
      </c>
      <c r="J49" s="20" t="s">
        <v>404</v>
      </c>
      <c r="K49" s="18" t="s">
        <v>404</v>
      </c>
      <c r="L49" s="20" t="s">
        <v>404</v>
      </c>
      <c r="M49" s="18" t="s">
        <v>404</v>
      </c>
      <c r="N49" s="20" t="s">
        <v>404</v>
      </c>
      <c r="O49" s="18" t="s">
        <v>404</v>
      </c>
      <c r="P49" s="20" t="s">
        <v>404</v>
      </c>
      <c r="Q49" s="18" t="n">
        <v>371.31387939</v>
      </c>
      <c r="R49" s="20" t="n">
        <v>30.2337111</v>
      </c>
    </row>
    <row r="50" spans="1:18">
      <c r="A50" s="15" t="s">
        <v>447</v>
      </c>
      <c r="B50" s="17" t="n">
        <v>11795</v>
      </c>
      <c r="C50" s="18">
        <f>(1031.0/B50*100)</f>
        <v/>
      </c>
      <c r="D50" s="19" t="n">
        <v>10764</v>
      </c>
      <c r="E50" s="18" t="n">
        <v>418.63656115</v>
      </c>
      <c r="F50" s="20" t="n">
        <v>6.96259065</v>
      </c>
      <c r="G50" s="18" t="n">
        <v>417.82292499</v>
      </c>
      <c r="H50" s="20" t="n">
        <v>3.16723482</v>
      </c>
      <c r="I50" s="18" t="s">
        <v>404</v>
      </c>
      <c r="J50" s="20" t="s">
        <v>404</v>
      </c>
      <c r="K50" s="18" t="s">
        <v>404</v>
      </c>
      <c r="L50" s="20" t="s">
        <v>404</v>
      </c>
      <c r="M50" s="18" t="s">
        <v>404</v>
      </c>
      <c r="N50" s="20" t="s">
        <v>404</v>
      </c>
      <c r="O50" s="18" t="s">
        <v>404</v>
      </c>
      <c r="P50" s="20" t="s">
        <v>404</v>
      </c>
      <c r="Q50" s="18" t="n">
        <v>414.8182939</v>
      </c>
      <c r="R50" s="20" t="n">
        <v>14.36918564</v>
      </c>
    </row>
    <row r="51" spans="1:18">
      <c r="A51" s="15" t="s">
        <v>448</v>
      </c>
      <c r="B51" s="17" t="n">
        <v>6866</v>
      </c>
      <c r="C51" s="18">
        <f>(0.0/B51*100)</f>
        <v/>
      </c>
      <c r="D51" s="19" t="n">
        <v>6866</v>
      </c>
      <c r="E51" s="18" t="n">
        <v>424.30445763</v>
      </c>
      <c r="F51" s="20" t="n">
        <v>6.12189286</v>
      </c>
      <c r="G51" s="18" t="n">
        <v>418.2465525</v>
      </c>
      <c r="H51" s="20" t="n">
        <v>2.58923561</v>
      </c>
      <c r="I51" s="18" t="s">
        <v>404</v>
      </c>
      <c r="J51" s="20" t="s">
        <v>404</v>
      </c>
      <c r="K51" s="18" t="s">
        <v>404</v>
      </c>
      <c r="L51" s="20" t="s">
        <v>404</v>
      </c>
      <c r="M51" s="18" t="s">
        <v>404</v>
      </c>
      <c r="N51" s="20" t="s">
        <v>404</v>
      </c>
      <c r="O51" s="18" t="s">
        <v>404</v>
      </c>
      <c r="P51" s="20" t="s">
        <v>404</v>
      </c>
      <c r="Q51" s="18" t="n">
        <v>410.35333494</v>
      </c>
      <c r="R51" s="20" t="n">
        <v>13.93493818</v>
      </c>
    </row>
    <row r="52" spans="1:18">
      <c r="A52" s="15" t="s">
        <v>449</v>
      </c>
      <c r="B52" s="17" t="n">
        <v>5809</v>
      </c>
      <c r="C52" s="18">
        <f>(0.0/B52*100)</f>
        <v/>
      </c>
      <c r="D52" s="19" t="n">
        <v>5809</v>
      </c>
      <c r="E52" s="18" t="n">
        <v>466.21418728</v>
      </c>
      <c r="F52" s="20" t="n">
        <v>9.440796799999999</v>
      </c>
      <c r="G52" s="18" t="n">
        <v>476.52392807</v>
      </c>
      <c r="H52" s="20" t="n">
        <v>2.8845358</v>
      </c>
      <c r="I52" s="18" t="s">
        <v>404</v>
      </c>
      <c r="J52" s="20" t="s">
        <v>404</v>
      </c>
      <c r="K52" s="18" t="s">
        <v>404</v>
      </c>
      <c r="L52" s="20" t="s">
        <v>404</v>
      </c>
      <c r="M52" s="18" t="s">
        <v>404</v>
      </c>
      <c r="N52" s="20" t="s">
        <v>404</v>
      </c>
      <c r="O52" s="18" t="s">
        <v>404</v>
      </c>
      <c r="P52" s="20" t="s">
        <v>404</v>
      </c>
      <c r="Q52" s="18" t="n">
        <v>507.11998356</v>
      </c>
      <c r="R52" s="20" t="n">
        <v>6.18827139</v>
      </c>
    </row>
    <row r="53" spans="1:18">
      <c r="A53" s="15" t="s">
        <v>450</v>
      </c>
      <c r="B53" s="17" t="n">
        <v>5571</v>
      </c>
      <c r="C53" s="18">
        <f>(0.0/B53*100)</f>
        <v/>
      </c>
      <c r="D53" s="19" t="n">
        <v>5571</v>
      </c>
      <c r="E53" s="18" t="n">
        <v>434.80528033</v>
      </c>
      <c r="F53" s="20" t="n">
        <v>1.92385853</v>
      </c>
      <c r="G53" s="18" t="n">
        <v>430.81581327</v>
      </c>
      <c r="H53" s="20" t="n">
        <v>1.76696169</v>
      </c>
      <c r="I53" s="18" t="s">
        <v>404</v>
      </c>
      <c r="J53" s="20" t="s">
        <v>404</v>
      </c>
      <c r="K53" s="18" t="s">
        <v>404</v>
      </c>
      <c r="L53" s="20" t="s">
        <v>404</v>
      </c>
      <c r="M53" s="18" t="s">
        <v>404</v>
      </c>
      <c r="N53" s="20" t="s">
        <v>404</v>
      </c>
      <c r="O53" s="18" t="s">
        <v>404</v>
      </c>
      <c r="P53" s="20" t="s">
        <v>404</v>
      </c>
      <c r="Q53" s="18" t="n">
        <v>370.78112132</v>
      </c>
      <c r="R53" s="20" t="n">
        <v>18.79860624</v>
      </c>
    </row>
    <row r="54" spans="1:18">
      <c r="A54" s="15" t="s">
        <v>451</v>
      </c>
      <c r="B54" s="17" t="n">
        <v>4740</v>
      </c>
      <c r="C54" s="18">
        <f>(199.0/B54*100)</f>
        <v/>
      </c>
      <c r="D54" s="19" t="n">
        <v>4541</v>
      </c>
      <c r="E54" s="18" t="n">
        <v>341.30653076</v>
      </c>
      <c r="F54" s="20" t="n">
        <v>6.75730621</v>
      </c>
      <c r="G54" s="18" t="n">
        <v>327.07558181</v>
      </c>
      <c r="H54" s="20" t="n">
        <v>4.05320707</v>
      </c>
      <c r="I54" s="18" t="s">
        <v>404</v>
      </c>
      <c r="J54" s="20" t="s">
        <v>404</v>
      </c>
      <c r="K54" s="18" t="s">
        <v>404</v>
      </c>
      <c r="L54" s="20" t="s">
        <v>404</v>
      </c>
      <c r="M54" s="18" t="s">
        <v>404</v>
      </c>
      <c r="N54" s="20" t="s">
        <v>404</v>
      </c>
      <c r="O54" s="18" t="s">
        <v>404</v>
      </c>
      <c r="P54" s="20" t="s">
        <v>404</v>
      </c>
      <c r="Q54" s="18" t="n">
        <v>316.89134036</v>
      </c>
      <c r="R54" s="20" t="n">
        <v>10.24533075</v>
      </c>
    </row>
    <row r="55" spans="1:18">
      <c r="A55" s="15" t="s">
        <v>452</v>
      </c>
      <c r="B55" s="17" t="n">
        <v>5316</v>
      </c>
      <c r="C55" s="18">
        <f>(43.0/B55*100)</f>
        <v/>
      </c>
      <c r="D55" s="19" t="n">
        <v>5273</v>
      </c>
      <c r="E55" s="18" t="n">
        <v>410.28211192</v>
      </c>
      <c r="F55" s="20" t="n">
        <v>3.3698871</v>
      </c>
      <c r="G55" s="18" t="n">
        <v>415.00118575</v>
      </c>
      <c r="H55" s="20" t="n">
        <v>5.62000027</v>
      </c>
      <c r="I55" s="18" t="s">
        <v>404</v>
      </c>
      <c r="J55" s="20" t="s">
        <v>404</v>
      </c>
      <c r="K55" s="18" t="s">
        <v>404</v>
      </c>
      <c r="L55" s="20" t="s">
        <v>404</v>
      </c>
      <c r="M55" s="18" t="s">
        <v>404</v>
      </c>
      <c r="N55" s="20" t="s">
        <v>404</v>
      </c>
      <c r="O55" s="18" t="s">
        <v>404</v>
      </c>
      <c r="P55" s="20" t="s">
        <v>404</v>
      </c>
      <c r="Q55" s="18" t="n">
        <v>360.52312656</v>
      </c>
      <c r="R55" s="20" t="n">
        <v>16.52056453</v>
      </c>
    </row>
    <row r="56" spans="1:18">
      <c r="A56" s="15" t="s">
        <v>453</v>
      </c>
      <c r="B56" s="17" t="n">
        <v>5359</v>
      </c>
      <c r="C56" s="18">
        <f>(0.0/B56*100)</f>
        <v/>
      </c>
      <c r="D56" s="19" t="n">
        <v>5359</v>
      </c>
      <c r="E56" s="18" t="n">
        <v>517.09305311</v>
      </c>
      <c r="F56" s="20" t="n">
        <v>3.16777141</v>
      </c>
      <c r="G56" s="18" t="n">
        <v>542.42562717</v>
      </c>
      <c r="H56" s="20" t="n">
        <v>7.07098956</v>
      </c>
      <c r="I56" s="18" t="s">
        <v>404</v>
      </c>
      <c r="J56" s="20" t="s">
        <v>404</v>
      </c>
      <c r="K56" s="18" t="s">
        <v>404</v>
      </c>
      <c r="L56" s="20" t="s">
        <v>404</v>
      </c>
      <c r="M56" s="18" t="s">
        <v>404</v>
      </c>
      <c r="N56" s="20" t="s">
        <v>404</v>
      </c>
      <c r="O56" s="18" t="s">
        <v>404</v>
      </c>
      <c r="P56" s="20" t="s">
        <v>404</v>
      </c>
      <c r="Q56" s="18" t="n">
        <v>526.2544144</v>
      </c>
      <c r="R56" s="20" t="n">
        <v>15.22019746</v>
      </c>
    </row>
    <row r="57" spans="1:18">
      <c r="A57" s="15" t="s">
        <v>454</v>
      </c>
      <c r="B57" s="17" t="n">
        <v>6513</v>
      </c>
      <c r="C57" s="18">
        <f>(0.0/B57*100)</f>
        <v/>
      </c>
      <c r="D57" s="19" t="n">
        <v>6513</v>
      </c>
      <c r="E57" s="18" t="n">
        <v>403.58589906</v>
      </c>
      <c r="F57" s="20" t="n">
        <v>4.43288581</v>
      </c>
      <c r="G57" s="18" t="n">
        <v>401.46921689</v>
      </c>
      <c r="H57" s="20" t="n">
        <v>3.93663342</v>
      </c>
      <c r="I57" s="18" t="s">
        <v>404</v>
      </c>
      <c r="J57" s="20" t="s">
        <v>404</v>
      </c>
      <c r="K57" s="18" t="s">
        <v>404</v>
      </c>
      <c r="L57" s="20" t="s">
        <v>404</v>
      </c>
      <c r="M57" s="18" t="s">
        <v>404</v>
      </c>
      <c r="N57" s="20" t="s">
        <v>404</v>
      </c>
      <c r="O57" s="18" t="s">
        <v>404</v>
      </c>
      <c r="P57" s="20" t="s">
        <v>404</v>
      </c>
      <c r="Q57" s="18" t="n">
        <v>421.59498536</v>
      </c>
      <c r="R57" s="20" t="n">
        <v>26.93387708</v>
      </c>
    </row>
    <row r="58" spans="1:18">
      <c r="A58" s="15" t="s">
        <v>455</v>
      </c>
      <c r="B58" s="17" t="n">
        <v>7267</v>
      </c>
      <c r="C58" s="18">
        <f>(0.0/B58*100)</f>
        <v/>
      </c>
      <c r="D58" s="19" t="n">
        <v>7267</v>
      </c>
      <c r="E58" s="18" t="n">
        <v>409.68624999</v>
      </c>
      <c r="F58" s="20" t="n">
        <v>3.16834082</v>
      </c>
      <c r="G58" s="18" t="n">
        <v>408.19668052</v>
      </c>
      <c r="H58" s="20" t="n">
        <v>6.2912083</v>
      </c>
      <c r="I58" s="18" t="s">
        <v>404</v>
      </c>
      <c r="J58" s="20" t="s">
        <v>404</v>
      </c>
      <c r="K58" s="18" t="s">
        <v>404</v>
      </c>
      <c r="L58" s="20" t="s">
        <v>404</v>
      </c>
      <c r="M58" s="18" t="s">
        <v>404</v>
      </c>
      <c r="N58" s="20" t="s">
        <v>404</v>
      </c>
      <c r="O58" s="18" t="s">
        <v>404</v>
      </c>
      <c r="P58" s="20" t="s">
        <v>404</v>
      </c>
      <c r="Q58" s="18" t="n">
        <v>331.71456781</v>
      </c>
      <c r="R58" s="20" t="n">
        <v>7.81232122</v>
      </c>
    </row>
    <row r="59" spans="1:18">
      <c r="A59" s="15" t="s">
        <v>456</v>
      </c>
      <c r="B59" s="17" t="n">
        <v>4826</v>
      </c>
      <c r="C59" s="18">
        <f>(0.0/B59*100)</f>
        <v/>
      </c>
      <c r="D59" s="19" t="n">
        <v>4826</v>
      </c>
      <c r="E59" s="18" t="n">
        <v>370.24311138</v>
      </c>
      <c r="F59" s="20" t="n">
        <v>2.92445997</v>
      </c>
      <c r="G59" s="18" t="n">
        <v>382.14483034</v>
      </c>
      <c r="H59" s="20" t="n">
        <v>1.69592196</v>
      </c>
      <c r="I59" s="18" t="s">
        <v>404</v>
      </c>
      <c r="J59" s="20" t="s">
        <v>404</v>
      </c>
      <c r="K59" s="18" t="s">
        <v>404</v>
      </c>
      <c r="L59" s="20" t="s">
        <v>404</v>
      </c>
      <c r="M59" s="18" t="s">
        <v>404</v>
      </c>
      <c r="N59" s="20" t="s">
        <v>404</v>
      </c>
      <c r="O59" s="18" t="s">
        <v>404</v>
      </c>
      <c r="P59" s="20" t="s">
        <v>404</v>
      </c>
      <c r="Q59" s="18" t="n">
        <v>320.35553945</v>
      </c>
      <c r="R59" s="20" t="n">
        <v>14.38558031</v>
      </c>
    </row>
    <row r="60" spans="1:18">
      <c r="A60" s="15" t="s">
        <v>457</v>
      </c>
      <c r="B60" s="17" t="n">
        <v>4546</v>
      </c>
      <c r="C60" s="18">
        <f>(0.0/B60*100)</f>
        <v/>
      </c>
      <c r="D60" s="19" t="n">
        <v>4546</v>
      </c>
      <c r="E60" s="18" t="n">
        <v>394.59429646</v>
      </c>
      <c r="F60" s="20" t="n">
        <v>8.508228470000001</v>
      </c>
      <c r="G60" s="18" t="n">
        <v>387.35745257</v>
      </c>
      <c r="H60" s="20" t="n">
        <v>4.38942837</v>
      </c>
      <c r="I60" s="18" t="s">
        <v>404</v>
      </c>
      <c r="J60" s="20" t="s">
        <v>404</v>
      </c>
      <c r="K60" s="18" t="s">
        <v>404</v>
      </c>
      <c r="L60" s="20" t="s">
        <v>404</v>
      </c>
      <c r="M60" s="18" t="s">
        <v>404</v>
      </c>
      <c r="N60" s="20" t="s">
        <v>404</v>
      </c>
      <c r="O60" s="18" t="s">
        <v>404</v>
      </c>
      <c r="P60" s="20" t="s">
        <v>404</v>
      </c>
      <c r="Q60" s="18" t="n">
        <v>318.24000663</v>
      </c>
      <c r="R60" s="20" t="n">
        <v>9.50099784</v>
      </c>
    </row>
    <row r="61" spans="1:18">
      <c r="A61" s="15" t="s">
        <v>458</v>
      </c>
      <c r="B61" s="17" t="n">
        <v>6525</v>
      </c>
      <c r="C61" s="18">
        <f>(0.0/B61*100)</f>
        <v/>
      </c>
      <c r="D61" s="19" t="n">
        <v>6525</v>
      </c>
      <c r="E61" s="18" t="n">
        <v>473.72214254</v>
      </c>
      <c r="F61" s="20" t="n">
        <v>3.50000242</v>
      </c>
      <c r="G61" s="18" t="n">
        <v>480.10505857</v>
      </c>
      <c r="H61" s="20" t="n">
        <v>5.98159697</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535.05792978</v>
      </c>
      <c r="F62" s="20" t="n">
        <v>1.2385461</v>
      </c>
      <c r="G62" s="18" t="n">
        <v>519.42060439</v>
      </c>
      <c r="H62" s="20" t="n">
        <v>1.58961239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377.1495345</v>
      </c>
      <c r="F63" s="20" t="n">
        <v>1.67515014</v>
      </c>
      <c r="G63" s="18" t="n">
        <v>388.5721172</v>
      </c>
      <c r="H63" s="20" t="n">
        <v>2.039546</v>
      </c>
      <c r="I63" s="18" t="s">
        <v>404</v>
      </c>
      <c r="J63" s="20" t="s">
        <v>404</v>
      </c>
      <c r="K63" s="18" t="s">
        <v>404</v>
      </c>
      <c r="L63" s="20" t="s">
        <v>404</v>
      </c>
      <c r="M63" s="18" t="s">
        <v>404</v>
      </c>
      <c r="N63" s="20" t="s">
        <v>404</v>
      </c>
      <c r="O63" s="18" t="s">
        <v>404</v>
      </c>
      <c r="P63" s="20" t="s">
        <v>404</v>
      </c>
      <c r="Q63" s="18" t="n">
        <v>400.86818709</v>
      </c>
      <c r="R63" s="20" t="n">
        <v>4.82978119</v>
      </c>
    </row>
    <row r="64" spans="1:18">
      <c r="A64" s="15" t="s">
        <v>461</v>
      </c>
      <c r="B64" s="17" t="n">
        <v>3634</v>
      </c>
      <c r="C64" s="18">
        <f>(27.0/B64*100)</f>
        <v/>
      </c>
      <c r="D64" s="19" t="n">
        <v>3607</v>
      </c>
      <c r="E64" s="18" t="n">
        <v>458.57993032</v>
      </c>
      <c r="F64" s="20" t="n">
        <v>2.92586919</v>
      </c>
      <c r="G64" s="18" t="n">
        <v>467.22633928</v>
      </c>
      <c r="H64" s="20" t="n">
        <v>1.95225458</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424.70112664</v>
      </c>
      <c r="F65" s="20" t="n">
        <v>3.89303518</v>
      </c>
      <c r="G65" s="18" t="n">
        <v>431.07078739</v>
      </c>
      <c r="H65" s="20" t="n">
        <v>3.21380868</v>
      </c>
      <c r="I65" s="18" t="s">
        <v>404</v>
      </c>
      <c r="J65" s="20" t="s">
        <v>404</v>
      </c>
      <c r="K65" s="18" t="s">
        <v>404</v>
      </c>
      <c r="L65" s="20" t="s">
        <v>404</v>
      </c>
      <c r="M65" s="18" t="s">
        <v>404</v>
      </c>
      <c r="N65" s="20" t="s">
        <v>404</v>
      </c>
      <c r="O65" s="18" t="s">
        <v>404</v>
      </c>
      <c r="P65" s="20" t="s">
        <v>404</v>
      </c>
      <c r="Q65" s="18" t="n">
        <v>423.16428378</v>
      </c>
      <c r="R65" s="20" t="n">
        <v>10.42175766</v>
      </c>
    </row>
    <row r="66" spans="1:18">
      <c r="A66" s="15" t="s">
        <v>463</v>
      </c>
      <c r="B66" s="17" t="n">
        <v>5665</v>
      </c>
      <c r="C66" s="18">
        <f>(0.0/B66*100)</f>
        <v/>
      </c>
      <c r="D66" s="19" t="n">
        <v>5665</v>
      </c>
      <c r="E66" s="18" t="n">
        <v>407.60167344</v>
      </c>
      <c r="F66" s="20" t="n">
        <v>2.48644833</v>
      </c>
      <c r="G66" s="18" t="n">
        <v>411.96657577</v>
      </c>
      <c r="H66" s="20" t="n">
        <v>1.22690407</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408.68374511</v>
      </c>
      <c r="F67" s="20" t="n">
        <v>4.96294045</v>
      </c>
      <c r="G67" s="18" t="n">
        <v>391.66204259</v>
      </c>
      <c r="H67" s="20" t="n">
        <v>3.39927629</v>
      </c>
      <c r="I67" s="18" t="s">
        <v>404</v>
      </c>
      <c r="J67" s="20" t="s">
        <v>404</v>
      </c>
      <c r="K67" s="18" t="s">
        <v>404</v>
      </c>
      <c r="L67" s="20" t="s">
        <v>404</v>
      </c>
      <c r="M67" s="18" t="s">
        <v>404</v>
      </c>
      <c r="N67" s="20" t="s">
        <v>404</v>
      </c>
      <c r="O67" s="18" t="s">
        <v>404</v>
      </c>
      <c r="P67" s="20" t="s">
        <v>404</v>
      </c>
      <c r="Q67" s="18" t="n">
        <v>380.51366562</v>
      </c>
      <c r="R67" s="20" t="n">
        <v>29.92862018</v>
      </c>
    </row>
    <row r="68" spans="1:18">
      <c r="A68" s="15" t="s">
        <v>465</v>
      </c>
      <c r="B68" s="17" t="n">
        <v>12083</v>
      </c>
      <c r="C68" s="18">
        <f>(0.0/B68*100)</f>
        <v/>
      </c>
      <c r="D68" s="19" t="n">
        <v>12083</v>
      </c>
      <c r="E68" s="18" t="n">
        <v>418.0392004</v>
      </c>
      <c r="F68" s="20" t="n">
        <v>1.12159241</v>
      </c>
      <c r="G68" s="18" t="n">
        <v>415.27830616</v>
      </c>
      <c r="H68" s="20" t="n">
        <v>1.68412424</v>
      </c>
      <c r="I68" s="18" t="s">
        <v>404</v>
      </c>
      <c r="J68" s="20" t="s">
        <v>404</v>
      </c>
      <c r="K68" s="18" t="s">
        <v>404</v>
      </c>
      <c r="L68" s="20" t="s">
        <v>404</v>
      </c>
      <c r="M68" s="18" t="s">
        <v>404</v>
      </c>
      <c r="N68" s="20" t="s">
        <v>404</v>
      </c>
      <c r="O68" s="18" t="s">
        <v>404</v>
      </c>
      <c r="P68" s="20" t="s">
        <v>404</v>
      </c>
      <c r="Q68" s="18" t="n">
        <v>439.84475592</v>
      </c>
      <c r="R68" s="20" t="n">
        <v>12.49637931</v>
      </c>
    </row>
    <row r="69" spans="1:18">
      <c r="A69" s="15" t="s">
        <v>466</v>
      </c>
      <c r="B69" s="17" t="n">
        <v>4876</v>
      </c>
      <c r="C69" s="18">
        <f>(0.0/B69*100)</f>
        <v/>
      </c>
      <c r="D69" s="19" t="n">
        <v>4876</v>
      </c>
      <c r="E69" s="18" t="n">
        <v>430.90394672</v>
      </c>
      <c r="F69" s="20" t="n">
        <v>4.44161568</v>
      </c>
      <c r="G69" s="18" t="n">
        <v>440.95673155</v>
      </c>
      <c r="H69" s="20" t="n">
        <v>6.04866745</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487.43431342</v>
      </c>
      <c r="F70" s="20" t="n">
        <v>4.14287353</v>
      </c>
      <c r="G70" s="18" t="n">
        <v>485.13418855</v>
      </c>
      <c r="H70" s="20" t="n">
        <v>4.77058195</v>
      </c>
      <c r="I70" s="18" t="s">
        <v>404</v>
      </c>
      <c r="J70" s="20" t="s">
        <v>404</v>
      </c>
      <c r="K70" s="18" t="s">
        <v>404</v>
      </c>
      <c r="L70" s="20" t="s">
        <v>404</v>
      </c>
      <c r="M70" s="18" t="s">
        <v>404</v>
      </c>
      <c r="N70" s="20" t="s">
        <v>404</v>
      </c>
      <c r="O70" s="18" t="s">
        <v>404</v>
      </c>
      <c r="P70" s="20" t="s">
        <v>404</v>
      </c>
      <c r="Q70" s="18" t="n">
        <v>465.78045714</v>
      </c>
      <c r="R70" s="20" t="n">
        <v>14.98967057</v>
      </c>
    </row>
    <row r="71" spans="1:18">
      <c r="A71" s="15" t="s">
        <v>468</v>
      </c>
      <c r="B71" s="17" t="n">
        <v>6115</v>
      </c>
      <c r="C71" s="18">
        <f>(0.0/B71*100)</f>
        <v/>
      </c>
      <c r="D71" s="19" t="n">
        <v>6115</v>
      </c>
      <c r="E71" s="18" t="n">
        <v>553.9286056</v>
      </c>
      <c r="F71" s="20" t="n">
        <v>1.09823378</v>
      </c>
      <c r="G71" s="18" t="n">
        <v>566.29557428</v>
      </c>
      <c r="H71" s="20" t="n">
        <v>5.49723422</v>
      </c>
      <c r="I71" s="18" t="s">
        <v>404</v>
      </c>
      <c r="J71" s="20" t="s">
        <v>404</v>
      </c>
      <c r="K71" s="18" t="s">
        <v>404</v>
      </c>
      <c r="L71" s="20" t="s">
        <v>404</v>
      </c>
      <c r="M71" s="18" t="s">
        <v>404</v>
      </c>
      <c r="N71" s="20" t="s">
        <v>404</v>
      </c>
      <c r="O71" s="18" t="s">
        <v>404</v>
      </c>
      <c r="P71" s="20" t="s">
        <v>404</v>
      </c>
      <c r="Q71" s="18" t="n">
        <v>547.18988999</v>
      </c>
      <c r="R71" s="20" t="n">
        <v>22.20609195</v>
      </c>
    </row>
    <row r="72" spans="1:18">
      <c r="A72" s="15" t="s">
        <v>469</v>
      </c>
      <c r="B72" s="17" t="n">
        <v>7708</v>
      </c>
      <c r="C72" s="18">
        <f>(0.0/B72*100)</f>
        <v/>
      </c>
      <c r="D72" s="19" t="n">
        <v>7708</v>
      </c>
      <c r="E72" s="18" t="n">
        <v>530.21995444</v>
      </c>
      <c r="F72" s="20" t="n">
        <v>5.02317522</v>
      </c>
      <c r="G72" s="18" t="n">
        <v>536.94030753</v>
      </c>
      <c r="H72" s="20" t="n">
        <v>6.19400837</v>
      </c>
      <c r="I72" s="18" t="s">
        <v>404</v>
      </c>
      <c r="J72" s="20" t="s">
        <v>404</v>
      </c>
      <c r="K72" s="18" t="s">
        <v>404</v>
      </c>
      <c r="L72" s="20" t="s">
        <v>404</v>
      </c>
      <c r="M72" s="18" t="s">
        <v>404</v>
      </c>
      <c r="N72" s="20" t="s">
        <v>404</v>
      </c>
      <c r="O72" s="18" t="s">
        <v>404</v>
      </c>
      <c r="P72" s="20" t="s">
        <v>404</v>
      </c>
      <c r="Q72" s="18" t="n">
        <v>493.34186218</v>
      </c>
      <c r="R72" s="20" t="n">
        <v>6.19278388</v>
      </c>
    </row>
    <row r="73" spans="1:18">
      <c r="A73" s="15" t="s">
        <v>470</v>
      </c>
      <c r="B73" s="17" t="n">
        <v>8249</v>
      </c>
      <c r="C73" s="18">
        <f>(0.0/B73*100)</f>
        <v/>
      </c>
      <c r="D73" s="19" t="n">
        <v>8249</v>
      </c>
      <c r="E73" s="18" t="n">
        <v>427.67353012</v>
      </c>
      <c r="F73" s="20" t="n">
        <v>4.60627941</v>
      </c>
      <c r="G73" s="18" t="n">
        <v>414.4012803</v>
      </c>
      <c r="H73" s="20" t="n">
        <v>4.80528933</v>
      </c>
      <c r="I73" s="18" t="s">
        <v>404</v>
      </c>
      <c r="J73" s="20" t="s">
        <v>404</v>
      </c>
      <c r="K73" s="18" t="s">
        <v>404</v>
      </c>
      <c r="L73" s="20" t="s">
        <v>404</v>
      </c>
      <c r="M73" s="18" t="s">
        <v>404</v>
      </c>
      <c r="N73" s="20" t="s">
        <v>404</v>
      </c>
      <c r="O73" s="18" t="s">
        <v>404</v>
      </c>
      <c r="P73" s="20" t="s">
        <v>404</v>
      </c>
      <c r="Q73" s="18" t="n">
        <v>396.4426665</v>
      </c>
      <c r="R73" s="20" t="n">
        <v>14.54858636</v>
      </c>
    </row>
    <row r="74" spans="1:18">
      <c r="A74" s="15" t="s">
        <v>471</v>
      </c>
      <c r="B74" s="17" t="n">
        <v>4692</v>
      </c>
      <c r="C74" s="18">
        <f>(484.0/B74*100)</f>
        <v/>
      </c>
      <c r="D74" s="19" t="n">
        <v>4208</v>
      </c>
      <c r="E74" s="18" t="n">
        <v>426.51395115</v>
      </c>
      <c r="F74" s="20" t="n">
        <v>2.06577307</v>
      </c>
      <c r="G74" s="18" t="n">
        <v>418.06175846</v>
      </c>
      <c r="H74" s="20" t="n">
        <v>1.88395121</v>
      </c>
      <c r="I74" s="18" t="s">
        <v>404</v>
      </c>
      <c r="J74" s="20" t="s">
        <v>404</v>
      </c>
      <c r="K74" s="18" t="s">
        <v>404</v>
      </c>
      <c r="L74" s="20" t="s">
        <v>404</v>
      </c>
      <c r="M74" s="18" t="s">
        <v>404</v>
      </c>
      <c r="N74" s="20" t="s">
        <v>404</v>
      </c>
      <c r="O74" s="18" t="s">
        <v>404</v>
      </c>
      <c r="P74" s="20" t="s">
        <v>404</v>
      </c>
      <c r="Q74" s="18" t="n">
        <v>347.05124997</v>
      </c>
      <c r="R74" s="20" t="n">
        <v>13.06876437</v>
      </c>
    </row>
    <row r="75" spans="1:18">
      <c r="A75" s="15" t="s">
        <v>472</v>
      </c>
      <c r="B75" s="17" t="n">
        <v>5375</v>
      </c>
      <c r="C75" s="18">
        <f>(483.0/B75*100)</f>
        <v/>
      </c>
      <c r="D75" s="19" t="n">
        <v>4892</v>
      </c>
      <c r="E75" s="18" t="n">
        <v>383.97297317</v>
      </c>
      <c r="F75" s="20" t="n">
        <v>3.70904881</v>
      </c>
      <c r="G75" s="18" t="n">
        <v>390.67665739</v>
      </c>
      <c r="H75" s="20" t="n">
        <v>4.85843609</v>
      </c>
      <c r="I75" s="18" t="s">
        <v>404</v>
      </c>
      <c r="J75" s="20" t="s">
        <v>404</v>
      </c>
      <c r="K75" s="18" t="s">
        <v>404</v>
      </c>
      <c r="L75" s="20" t="s">
        <v>404</v>
      </c>
      <c r="M75" s="18" t="s">
        <v>404</v>
      </c>
      <c r="N75" s="20" t="s">
        <v>404</v>
      </c>
      <c r="O75" s="18" t="s">
        <v>404</v>
      </c>
      <c r="P75" s="20" t="s">
        <v>404</v>
      </c>
      <c r="Q75" s="18" t="n">
        <v>381.73546877</v>
      </c>
      <c r="R75" s="20" t="n">
        <v>16.39852655</v>
      </c>
    </row>
    <row r="76" spans="1:18">
      <c r="A76" s="15" t="s">
        <v>473</v>
      </c>
      <c r="B76" s="17" t="n">
        <v>14167</v>
      </c>
      <c r="C76" s="18">
        <f>(1400.0/B76*100)</f>
        <v/>
      </c>
      <c r="D76" s="19" t="n">
        <v>12767</v>
      </c>
      <c r="E76" s="18" t="n">
        <v>451.93151277</v>
      </c>
      <c r="F76" s="20" t="n">
        <v>4.87660878</v>
      </c>
      <c r="G76" s="18" t="n">
        <v>424.37321628</v>
      </c>
      <c r="H76" s="20" t="n">
        <v>3.22776078</v>
      </c>
      <c r="I76" s="18" t="s">
        <v>404</v>
      </c>
      <c r="J76" s="20" t="s">
        <v>404</v>
      </c>
      <c r="K76" s="18" t="s">
        <v>404</v>
      </c>
      <c r="L76" s="20" t="s">
        <v>404</v>
      </c>
      <c r="M76" s="18" t="s">
        <v>404</v>
      </c>
      <c r="N76" s="20" t="s">
        <v>404</v>
      </c>
      <c r="O76" s="18" t="s">
        <v>404</v>
      </c>
      <c r="P76" s="20" t="s">
        <v>404</v>
      </c>
      <c r="Q76" s="18" t="n">
        <v>436.62512985</v>
      </c>
      <c r="R76" s="20" t="n">
        <v>8.73082086</v>
      </c>
    </row>
    <row r="77" spans="1:18">
      <c r="A77" s="15" t="s">
        <v>474</v>
      </c>
      <c r="B77" s="17" t="n">
        <v>6062</v>
      </c>
      <c r="C77" s="18">
        <f>(0.0/B77*100)</f>
        <v/>
      </c>
      <c r="D77" s="19" t="n">
        <v>6062</v>
      </c>
      <c r="E77" s="18" t="n">
        <v>442.34681936</v>
      </c>
      <c r="F77" s="20" t="n">
        <v>4.25860367</v>
      </c>
      <c r="G77" s="18" t="n">
        <v>427.69495323</v>
      </c>
      <c r="H77" s="20" t="n">
        <v>3.56280589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518.8828942599999</v>
      </c>
      <c r="F78" s="20" t="n">
        <v>4.98881657</v>
      </c>
      <c r="G78" s="18" t="n">
        <v>530.63733061</v>
      </c>
      <c r="H78" s="20" t="n">
        <v>6.97389637</v>
      </c>
      <c r="I78" s="18" t="s">
        <v>404</v>
      </c>
      <c r="J78" s="20" t="s">
        <v>404</v>
      </c>
      <c r="K78" s="18" t="s">
        <v>404</v>
      </c>
      <c r="L78" s="20" t="s">
        <v>404</v>
      </c>
      <c r="M78" s="18" t="s">
        <v>404</v>
      </c>
      <c r="N78" s="20" t="s">
        <v>404</v>
      </c>
      <c r="O78" s="18" t="s">
        <v>404</v>
      </c>
      <c r="P78" s="20" t="s">
        <v>404</v>
      </c>
      <c r="Q78" s="18" t="n">
        <v>509.21431606</v>
      </c>
      <c r="R78" s="20" t="n">
        <v>6.26112218</v>
      </c>
    </row>
    <row customHeight="1" ht="25" r="79" spans="1:18">
      <c r="A79" s="15" t="s">
        <v>476</v>
      </c>
      <c r="B79" s="17" t="n">
        <v>1657</v>
      </c>
      <c r="C79" s="18">
        <f>(21.0/B79*100)</f>
        <v/>
      </c>
      <c r="D79" s="19" t="n">
        <v>1636</v>
      </c>
      <c r="E79" s="18" t="n">
        <v>450.86929551</v>
      </c>
      <c r="F79" s="20" t="n">
        <v>8.98126609</v>
      </c>
      <c r="G79" s="18" t="n">
        <v>492.01868113</v>
      </c>
      <c r="H79" s="20" t="n">
        <v>9.19998829</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455.78224173</v>
      </c>
      <c r="F80" s="20" t="n">
        <v>3.7631593</v>
      </c>
      <c r="G80" s="18" t="n">
        <v>465.37591083</v>
      </c>
      <c r="H80" s="20" t="n">
        <v>11.36617734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439.76509623</v>
      </c>
      <c r="F81" s="20" t="n">
        <v>5.51026486</v>
      </c>
      <c r="G81" s="18" t="n">
        <v>445.26477912</v>
      </c>
      <c r="H81" s="20" t="n">
        <v>3.43746767</v>
      </c>
      <c r="I81" s="18" t="s">
        <v>404</v>
      </c>
      <c r="J81" s="20" t="s">
        <v>404</v>
      </c>
      <c r="K81" s="18" t="s">
        <v>404</v>
      </c>
      <c r="L81" s="20" t="s">
        <v>404</v>
      </c>
      <c r="M81" s="18" t="s">
        <v>404</v>
      </c>
      <c r="N81" s="20" t="s">
        <v>404</v>
      </c>
      <c r="O81" s="18" t="s">
        <v>404</v>
      </c>
      <c r="P81" s="20" t="s">
        <v>404</v>
      </c>
      <c r="Q81" s="18" t="n">
        <v>437.46986794</v>
      </c>
      <c r="R81" s="20" t="n">
        <v>13.37680922</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525</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554.14752738</v>
      </c>
      <c r="F7" s="20" t="n">
        <v>16.75749685</v>
      </c>
      <c r="G7" s="18" t="n">
        <v>515.39393367</v>
      </c>
      <c r="H7" s="20" t="n">
        <v>5.13924182</v>
      </c>
      <c r="I7" s="18" t="n">
        <v>514.7237668400001</v>
      </c>
      <c r="J7" s="20" t="n">
        <v>3.11792452</v>
      </c>
      <c r="K7" s="18" t="n">
        <v>507.54390097</v>
      </c>
      <c r="L7" s="20" t="n">
        <v>4.97852499</v>
      </c>
      <c r="M7" s="18" t="n">
        <v>499.60296735</v>
      </c>
      <c r="N7" s="20" t="n">
        <v>7.86515206</v>
      </c>
      <c r="O7" s="18" t="n">
        <v>501.97604711</v>
      </c>
      <c r="P7" s="20" t="n">
        <v>8.86667607</v>
      </c>
      <c r="Q7" s="18" t="s">
        <v>404</v>
      </c>
      <c r="R7" s="20" t="s">
        <v>404</v>
      </c>
      <c r="S7" s="18" t="s">
        <v>404</v>
      </c>
      <c r="T7" s="20" t="s">
        <v>404</v>
      </c>
      <c r="U7" s="18" t="s">
        <v>404</v>
      </c>
      <c r="V7" s="20" t="s">
        <v>404</v>
      </c>
      <c r="W7" s="18" t="s">
        <v>404</v>
      </c>
      <c r="X7" s="20" t="s">
        <v>404</v>
      </c>
      <c r="Y7" s="18" t="n">
        <v>493.36579004</v>
      </c>
      <c r="Z7" s="20" t="n">
        <v>8.144183659999999</v>
      </c>
    </row>
    <row r="8" spans="1:26">
      <c r="A8" s="15" t="s">
        <v>405</v>
      </c>
      <c r="B8" s="17" t="n">
        <v>7007</v>
      </c>
      <c r="C8" s="18">
        <f>(0.0/B8*100)</f>
        <v/>
      </c>
      <c r="D8" s="19" t="n">
        <v>7007</v>
      </c>
      <c r="E8" s="18" t="n">
        <v>483.8802197</v>
      </c>
      <c r="F8" s="20" t="n">
        <v>14.14143131</v>
      </c>
      <c r="G8" s="18" t="n">
        <v>502.15653913</v>
      </c>
      <c r="H8" s="20" t="n">
        <v>5.48808407</v>
      </c>
      <c r="I8" s="18" t="n">
        <v>486.10101795</v>
      </c>
      <c r="J8" s="20" t="n">
        <v>8.375986149999999</v>
      </c>
      <c r="K8" s="18" t="n">
        <v>507.0292791</v>
      </c>
      <c r="L8" s="20" t="n">
        <v>13.1062628</v>
      </c>
      <c r="M8" s="18" t="n">
        <v>471.96265668</v>
      </c>
      <c r="N8" s="20" t="n">
        <v>15.63355105</v>
      </c>
      <c r="O8" s="18" t="n">
        <v>543.07053431</v>
      </c>
      <c r="P8" s="20" t="n">
        <v>7.8865098</v>
      </c>
      <c r="Q8" s="18" t="s">
        <v>404</v>
      </c>
      <c r="R8" s="20" t="s">
        <v>404</v>
      </c>
      <c r="S8" s="18" t="s">
        <v>404</v>
      </c>
      <c r="T8" s="20" t="s">
        <v>404</v>
      </c>
      <c r="U8" s="18" t="s">
        <v>404</v>
      </c>
      <c r="V8" s="20" t="s">
        <v>404</v>
      </c>
      <c r="W8" s="18" t="s">
        <v>404</v>
      </c>
      <c r="X8" s="20" t="s">
        <v>404</v>
      </c>
      <c r="Y8" s="18" t="n">
        <v>459.23499524</v>
      </c>
      <c r="Z8" s="20" t="n">
        <v>22.27567667</v>
      </c>
    </row>
    <row r="9" spans="1:26">
      <c r="A9" s="15" t="s">
        <v>406</v>
      </c>
      <c r="B9" s="17" t="n">
        <v>9651</v>
      </c>
      <c r="C9" s="18">
        <f>(200.0/B9*100)</f>
        <v/>
      </c>
      <c r="D9" s="19" t="n">
        <v>9451</v>
      </c>
      <c r="E9" s="18" t="n">
        <v>497.51420776</v>
      </c>
      <c r="F9" s="20" t="n">
        <v>10.94256458</v>
      </c>
      <c r="G9" s="18" t="n">
        <v>506.29663976</v>
      </c>
      <c r="H9" s="20" t="n">
        <v>4.67296432</v>
      </c>
      <c r="I9" s="18" t="n">
        <v>498.54711811</v>
      </c>
      <c r="J9" s="20" t="n">
        <v>7.41198099</v>
      </c>
      <c r="K9" s="18" t="n">
        <v>529.39416182</v>
      </c>
      <c r="L9" s="20" t="n">
        <v>12.85289742</v>
      </c>
      <c r="M9" s="18" t="n">
        <v>455.67266742</v>
      </c>
      <c r="N9" s="20" t="n">
        <v>33.98324824</v>
      </c>
      <c r="O9" s="18" t="n">
        <v>520.34248785</v>
      </c>
      <c r="P9" s="20" t="n">
        <v>46.10319989</v>
      </c>
      <c r="Q9" s="18" t="s">
        <v>404</v>
      </c>
      <c r="R9" s="20" t="s">
        <v>404</v>
      </c>
      <c r="S9" s="18" t="s">
        <v>404</v>
      </c>
      <c r="T9" s="20" t="s">
        <v>404</v>
      </c>
      <c r="U9" s="18" t="s">
        <v>404</v>
      </c>
      <c r="V9" s="20" t="s">
        <v>404</v>
      </c>
      <c r="W9" s="18" t="s">
        <v>404</v>
      </c>
      <c r="X9" s="20" t="s">
        <v>404</v>
      </c>
      <c r="Y9" s="18" t="n">
        <v>480.4592648</v>
      </c>
      <c r="Z9" s="20" t="n">
        <v>14.74216108</v>
      </c>
    </row>
    <row r="10" spans="1:26">
      <c r="A10" s="15" t="s">
        <v>407</v>
      </c>
      <c r="B10" s="17" t="n">
        <v>20058</v>
      </c>
      <c r="C10" s="18">
        <f>(2798.0/B10*100)</f>
        <v/>
      </c>
      <c r="D10" s="19" t="n">
        <v>17260</v>
      </c>
      <c r="E10" s="18" t="n">
        <v>543.83616507</v>
      </c>
      <c r="F10" s="20" t="n">
        <v>9.6523851</v>
      </c>
      <c r="G10" s="18" t="n">
        <v>530.10287234</v>
      </c>
      <c r="H10" s="20" t="n">
        <v>4.08082801</v>
      </c>
      <c r="I10" s="18" t="n">
        <v>532.95275684</v>
      </c>
      <c r="J10" s="20" t="n">
        <v>3.98940748</v>
      </c>
      <c r="K10" s="18" t="n">
        <v>517.38767387</v>
      </c>
      <c r="L10" s="20" t="n">
        <v>4.20335692</v>
      </c>
      <c r="M10" s="18" t="n">
        <v>523.57749977</v>
      </c>
      <c r="N10" s="20" t="n">
        <v>16.07949346</v>
      </c>
      <c r="O10" s="18" t="n">
        <v>516.36198095</v>
      </c>
      <c r="P10" s="20" t="n">
        <v>7.88006844</v>
      </c>
      <c r="Q10" s="18" t="s">
        <v>404</v>
      </c>
      <c r="R10" s="20" t="s">
        <v>404</v>
      </c>
      <c r="S10" s="18" t="s">
        <v>404</v>
      </c>
      <c r="T10" s="20" t="s">
        <v>404</v>
      </c>
      <c r="U10" s="18" t="s">
        <v>404</v>
      </c>
      <c r="V10" s="20" t="s">
        <v>404</v>
      </c>
      <c r="W10" s="18" t="s">
        <v>404</v>
      </c>
      <c r="X10" s="20" t="s">
        <v>404</v>
      </c>
      <c r="Y10" s="18" t="n">
        <v>549.19925767</v>
      </c>
      <c r="Z10" s="20" t="n">
        <v>11.07662183</v>
      </c>
    </row>
    <row r="11" spans="1:26">
      <c r="A11" s="15" t="s">
        <v>408</v>
      </c>
      <c r="B11" s="17" t="n">
        <v>7053</v>
      </c>
      <c r="C11" s="18">
        <f>(137.0/B11*100)</f>
        <v/>
      </c>
      <c r="D11" s="19" t="n">
        <v>6916</v>
      </c>
      <c r="E11" s="18" t="n">
        <v>438.21405891</v>
      </c>
      <c r="F11" s="20" t="n">
        <v>13.36297963</v>
      </c>
      <c r="G11" s="18" t="n">
        <v>451.60089919</v>
      </c>
      <c r="H11" s="20" t="n">
        <v>7.59969034</v>
      </c>
      <c r="I11" s="18" t="n">
        <v>431.44286214</v>
      </c>
      <c r="J11" s="20" t="n">
        <v>5.83944311</v>
      </c>
      <c r="K11" s="18" t="n">
        <v>461.756942</v>
      </c>
      <c r="L11" s="20" t="n">
        <v>6.54708793</v>
      </c>
      <c r="M11" s="18" t="n">
        <v>454.80762082</v>
      </c>
      <c r="N11" s="20" t="n">
        <v>17.59221989</v>
      </c>
      <c r="O11" s="18" t="n">
        <v>453.64748188</v>
      </c>
      <c r="P11" s="20" t="n">
        <v>17.10739279</v>
      </c>
      <c r="Q11" s="18" t="s">
        <v>404</v>
      </c>
      <c r="R11" s="20" t="s">
        <v>404</v>
      </c>
      <c r="S11" s="18" t="s">
        <v>404</v>
      </c>
      <c r="T11" s="20" t="s">
        <v>404</v>
      </c>
      <c r="U11" s="18" t="s">
        <v>404</v>
      </c>
      <c r="V11" s="20" t="s">
        <v>404</v>
      </c>
      <c r="W11" s="18" t="s">
        <v>404</v>
      </c>
      <c r="X11" s="20" t="s">
        <v>404</v>
      </c>
      <c r="Y11" s="18" t="n">
        <v>457.12871069</v>
      </c>
      <c r="Z11" s="20" t="n">
        <v>21.5257786</v>
      </c>
    </row>
    <row r="12" spans="1:26">
      <c r="A12" s="15" t="s">
        <v>409</v>
      </c>
      <c r="B12" s="17" t="n">
        <v>6894</v>
      </c>
      <c r="C12" s="18">
        <f>(106.0/B12*100)</f>
        <v/>
      </c>
      <c r="D12" s="19" t="n">
        <v>6788</v>
      </c>
      <c r="E12" s="18" t="n">
        <v>493.42829537</v>
      </c>
      <c r="F12" s="20" t="n">
        <v>19.100309</v>
      </c>
      <c r="G12" s="18" t="n">
        <v>486.93057751</v>
      </c>
      <c r="H12" s="20" t="n">
        <v>4.48822371</v>
      </c>
      <c r="I12" s="18" t="n">
        <v>502.12403091</v>
      </c>
      <c r="J12" s="20" t="n">
        <v>4.45682472</v>
      </c>
      <c r="K12" s="18" t="n">
        <v>492.78047188</v>
      </c>
      <c r="L12" s="20" t="n">
        <v>10.764148</v>
      </c>
      <c r="M12" s="18" t="n">
        <v>445.709347</v>
      </c>
      <c r="N12" s="20" t="n">
        <v>9.668137639999999</v>
      </c>
      <c r="O12" s="18" t="n">
        <v>427.14081636</v>
      </c>
      <c r="P12" s="20" t="n">
        <v>5.53841546</v>
      </c>
      <c r="Q12" s="18" t="s">
        <v>404</v>
      </c>
      <c r="R12" s="20" t="s">
        <v>404</v>
      </c>
      <c r="S12" s="18" t="s">
        <v>404</v>
      </c>
      <c r="T12" s="20" t="s">
        <v>404</v>
      </c>
      <c r="U12" s="18" t="s">
        <v>404</v>
      </c>
      <c r="V12" s="20" t="s">
        <v>404</v>
      </c>
      <c r="W12" s="18" t="s">
        <v>404</v>
      </c>
      <c r="X12" s="20" t="s">
        <v>404</v>
      </c>
      <c r="Y12" s="18" t="n">
        <v>469.2665612</v>
      </c>
      <c r="Z12" s="20" t="n">
        <v>22.75991293</v>
      </c>
    </row>
    <row r="13" spans="1:26">
      <c r="A13" s="15" t="s">
        <v>410</v>
      </c>
      <c r="B13" s="17" t="n">
        <v>7161</v>
      </c>
      <c r="C13" s="18">
        <f>(1175.0/B13*100)</f>
        <v/>
      </c>
      <c r="D13" s="19" t="n">
        <v>5986</v>
      </c>
      <c r="E13" s="18" t="n">
        <v>500.50176305</v>
      </c>
      <c r="F13" s="20" t="n">
        <v>9.63582063</v>
      </c>
      <c r="G13" s="18" t="n">
        <v>504.3684292</v>
      </c>
      <c r="H13" s="20" t="n">
        <v>4.36219388</v>
      </c>
      <c r="I13" s="18" t="n">
        <v>497.51954038</v>
      </c>
      <c r="J13" s="20" t="n">
        <v>4.13815752</v>
      </c>
      <c r="K13" s="18" t="n">
        <v>503.62967899</v>
      </c>
      <c r="L13" s="20" t="n">
        <v>6.61518835</v>
      </c>
      <c r="M13" s="18" t="n">
        <v>497.67465687</v>
      </c>
      <c r="N13" s="20" t="n">
        <v>20.3781808</v>
      </c>
      <c r="O13" s="18" t="n">
        <v>572.37542538</v>
      </c>
      <c r="P13" s="20" t="n">
        <v>17.49477288</v>
      </c>
      <c r="Q13" s="18" t="s">
        <v>404</v>
      </c>
      <c r="R13" s="20" t="s">
        <v>404</v>
      </c>
      <c r="S13" s="18" t="s">
        <v>404</v>
      </c>
      <c r="T13" s="20" t="s">
        <v>404</v>
      </c>
      <c r="U13" s="18" t="s">
        <v>404</v>
      </c>
      <c r="V13" s="20" t="s">
        <v>404</v>
      </c>
      <c r="W13" s="18" t="s">
        <v>404</v>
      </c>
      <c r="X13" s="20" t="s">
        <v>404</v>
      </c>
      <c r="Y13" s="18" t="n">
        <v>496.17482825</v>
      </c>
      <c r="Z13" s="20" t="n">
        <v>6.28699481</v>
      </c>
    </row>
    <row r="14" spans="1:26">
      <c r="A14" s="15" t="s">
        <v>411</v>
      </c>
      <c r="B14" s="17" t="n">
        <v>5587</v>
      </c>
      <c r="C14" s="18">
        <f>(0.0/B14*100)</f>
        <v/>
      </c>
      <c r="D14" s="19" t="n">
        <v>5587</v>
      </c>
      <c r="E14" s="18" t="n">
        <v>552.15561322</v>
      </c>
      <c r="F14" s="20" t="n">
        <v>21.70968982</v>
      </c>
      <c r="G14" s="18" t="n">
        <v>537.01377337</v>
      </c>
      <c r="H14" s="20" t="n">
        <v>4.70904792</v>
      </c>
      <c r="I14" s="18" t="n">
        <v>534.50694251</v>
      </c>
      <c r="J14" s="20" t="n">
        <v>3.18280418</v>
      </c>
      <c r="K14" s="18" t="n">
        <v>524.64455403</v>
      </c>
      <c r="L14" s="20" t="n">
        <v>5.34684027</v>
      </c>
      <c r="M14" s="18" t="n">
        <v>528.01083696</v>
      </c>
      <c r="N14" s="20" t="n">
        <v>10.19470982</v>
      </c>
      <c r="O14" s="18" t="n">
        <v>567.46732736</v>
      </c>
      <c r="P14" s="20" t="n">
        <v>17.11025224</v>
      </c>
      <c r="Q14" s="18" t="s">
        <v>404</v>
      </c>
      <c r="R14" s="20" t="s">
        <v>404</v>
      </c>
      <c r="S14" s="18" t="s">
        <v>404</v>
      </c>
      <c r="T14" s="20" t="s">
        <v>404</v>
      </c>
      <c r="U14" s="18" t="s">
        <v>404</v>
      </c>
      <c r="V14" s="20" t="s">
        <v>404</v>
      </c>
      <c r="W14" s="18" t="s">
        <v>404</v>
      </c>
      <c r="X14" s="20" t="s">
        <v>404</v>
      </c>
      <c r="Y14" s="18" t="n">
        <v>533.62485326</v>
      </c>
      <c r="Z14" s="20" t="n">
        <v>13.62472453</v>
      </c>
    </row>
    <row r="15" spans="1:26">
      <c r="A15" s="15" t="s">
        <v>412</v>
      </c>
      <c r="B15" s="17" t="n">
        <v>5882</v>
      </c>
      <c r="C15" s="18">
        <f>(0.0/B15*100)</f>
        <v/>
      </c>
      <c r="D15" s="19" t="n">
        <v>5882</v>
      </c>
      <c r="E15" s="18" t="n">
        <v>538.80042084</v>
      </c>
      <c r="F15" s="20" t="n">
        <v>6.27576378</v>
      </c>
      <c r="G15" s="18" t="n">
        <v>530.42018613</v>
      </c>
      <c r="H15" s="20" t="n">
        <v>3.08630187</v>
      </c>
      <c r="I15" s="18" t="n">
        <v>531.95534344</v>
      </c>
      <c r="J15" s="20" t="n">
        <v>5.59654668</v>
      </c>
      <c r="K15" s="18" t="n">
        <v>517.00519509</v>
      </c>
      <c r="L15" s="20" t="n">
        <v>6.73497768</v>
      </c>
      <c r="M15" s="18" t="n">
        <v>514.8529598600001</v>
      </c>
      <c r="N15" s="20" t="n">
        <v>15.36030652</v>
      </c>
      <c r="O15" s="18" t="n">
        <v>563.2434161899999</v>
      </c>
      <c r="P15" s="20" t="n">
        <v>4.36751727</v>
      </c>
      <c r="Q15" s="18" t="s">
        <v>404</v>
      </c>
      <c r="R15" s="20" t="s">
        <v>404</v>
      </c>
      <c r="S15" s="18" t="s">
        <v>404</v>
      </c>
      <c r="T15" s="20" t="s">
        <v>404</v>
      </c>
      <c r="U15" s="18" t="s">
        <v>404</v>
      </c>
      <c r="V15" s="20" t="s">
        <v>404</v>
      </c>
      <c r="W15" s="18" t="s">
        <v>404</v>
      </c>
      <c r="X15" s="20" t="s">
        <v>404</v>
      </c>
      <c r="Y15" s="18" t="n">
        <v>551.40949065</v>
      </c>
      <c r="Z15" s="20" t="n">
        <v>23.78157809</v>
      </c>
    </row>
    <row r="16" spans="1:26">
      <c r="A16" s="15" t="s">
        <v>413</v>
      </c>
      <c r="B16" s="17" t="n">
        <v>6108</v>
      </c>
      <c r="C16" s="18">
        <f>(364.0/B16*100)</f>
        <v/>
      </c>
      <c r="D16" s="19" t="n">
        <v>5744</v>
      </c>
      <c r="E16" s="18" t="n">
        <v>508.66861478</v>
      </c>
      <c r="F16" s="20" t="n">
        <v>20.46599215</v>
      </c>
      <c r="G16" s="18" t="n">
        <v>500.06495939</v>
      </c>
      <c r="H16" s="20" t="n">
        <v>6.61828822</v>
      </c>
      <c r="I16" s="18" t="n">
        <v>506.1226809</v>
      </c>
      <c r="J16" s="20" t="n">
        <v>6.24989725</v>
      </c>
      <c r="K16" s="18" t="n">
        <v>458.38982703</v>
      </c>
      <c r="L16" s="20" t="n">
        <v>16.75703743</v>
      </c>
      <c r="M16" s="18" t="n">
        <v>527.66733856</v>
      </c>
      <c r="N16" s="20" t="n">
        <v>33.21203065</v>
      </c>
      <c r="O16" s="18" t="n">
        <v>504.62113716</v>
      </c>
      <c r="P16" s="20" t="n">
        <v>32.2112037</v>
      </c>
      <c r="Q16" s="18" t="s">
        <v>404</v>
      </c>
      <c r="R16" s="20" t="s">
        <v>404</v>
      </c>
      <c r="S16" s="18" t="s">
        <v>404</v>
      </c>
      <c r="T16" s="20" t="s">
        <v>404</v>
      </c>
      <c r="U16" s="18" t="s">
        <v>404</v>
      </c>
      <c r="V16" s="20" t="s">
        <v>404</v>
      </c>
      <c r="W16" s="18" t="s">
        <v>404</v>
      </c>
      <c r="X16" s="20" t="s">
        <v>404</v>
      </c>
      <c r="Y16" s="18" t="n">
        <v>469.06713943</v>
      </c>
      <c r="Z16" s="20" t="n">
        <v>24.79798675</v>
      </c>
    </row>
    <row r="17" spans="1:26">
      <c r="A17" s="15" t="s">
        <v>414</v>
      </c>
      <c r="B17" s="17" t="n">
        <v>6504</v>
      </c>
      <c r="C17" s="18">
        <f>(1325.0/B17*100)</f>
        <v/>
      </c>
      <c r="D17" s="19" t="n">
        <v>5179</v>
      </c>
      <c r="E17" s="18" t="n">
        <v>516.69874027</v>
      </c>
      <c r="F17" s="20" t="n">
        <v>17.48361725</v>
      </c>
      <c r="G17" s="18" t="n">
        <v>504.22802135</v>
      </c>
      <c r="H17" s="20" t="n">
        <v>6.65075162</v>
      </c>
      <c r="I17" s="18" t="n">
        <v>510.64557812</v>
      </c>
      <c r="J17" s="20" t="n">
        <v>8.51466495</v>
      </c>
      <c r="K17" s="18" t="n">
        <v>521.30129704</v>
      </c>
      <c r="L17" s="20" t="n">
        <v>16.69361845</v>
      </c>
      <c r="M17" s="18" t="n">
        <v>471.06355353</v>
      </c>
      <c r="N17" s="20" t="n">
        <v>26.10412738</v>
      </c>
      <c r="O17" s="18" t="n">
        <v>565.98592537</v>
      </c>
      <c r="P17" s="20" t="n">
        <v>12.89689946</v>
      </c>
      <c r="Q17" s="18" t="s">
        <v>404</v>
      </c>
      <c r="R17" s="20" t="s">
        <v>404</v>
      </c>
      <c r="S17" s="18" t="s">
        <v>404</v>
      </c>
      <c r="T17" s="20" t="s">
        <v>404</v>
      </c>
      <c r="U17" s="18" t="s">
        <v>404</v>
      </c>
      <c r="V17" s="20" t="s">
        <v>404</v>
      </c>
      <c r="W17" s="18" t="s">
        <v>404</v>
      </c>
      <c r="X17" s="20" t="s">
        <v>404</v>
      </c>
      <c r="Y17" s="18" t="n">
        <v>551.4590051599999</v>
      </c>
      <c r="Z17" s="20" t="n">
        <v>14.93748997</v>
      </c>
    </row>
    <row r="18" spans="1:26">
      <c r="A18" s="15" t="s">
        <v>415</v>
      </c>
      <c r="B18" s="17" t="n">
        <v>5532</v>
      </c>
      <c r="C18" s="18">
        <f>(0.0/B18*100)</f>
        <v/>
      </c>
      <c r="D18" s="19" t="n">
        <v>5532</v>
      </c>
      <c r="E18" s="18" t="n">
        <v>446.21259346</v>
      </c>
      <c r="F18" s="20" t="n">
        <v>22.87181661</v>
      </c>
      <c r="G18" s="18" t="n">
        <v>456.80748372</v>
      </c>
      <c r="H18" s="20" t="n">
        <v>5.25445888</v>
      </c>
      <c r="I18" s="18" t="n">
        <v>455.8902915</v>
      </c>
      <c r="J18" s="20" t="n">
        <v>8.282030649999999</v>
      </c>
      <c r="K18" s="18" t="n">
        <v>447.68264885</v>
      </c>
      <c r="L18" s="20" t="n">
        <v>11.97510699</v>
      </c>
      <c r="M18" s="18" t="n">
        <v>403.24085075</v>
      </c>
      <c r="N18" s="20" t="n">
        <v>32.17080481</v>
      </c>
      <c r="O18" s="18" t="n">
        <v>498.1426507</v>
      </c>
      <c r="P18" s="20" t="n">
        <v>16.93474979</v>
      </c>
      <c r="Q18" s="18" t="s">
        <v>404</v>
      </c>
      <c r="R18" s="20" t="s">
        <v>404</v>
      </c>
      <c r="S18" s="18" t="s">
        <v>404</v>
      </c>
      <c r="T18" s="20" t="s">
        <v>404</v>
      </c>
      <c r="U18" s="18" t="s">
        <v>404</v>
      </c>
      <c r="V18" s="20" t="s">
        <v>404</v>
      </c>
      <c r="W18" s="18" t="s">
        <v>404</v>
      </c>
      <c r="X18" s="20" t="s">
        <v>404</v>
      </c>
      <c r="Y18" s="18" t="n">
        <v>469.48200415</v>
      </c>
      <c r="Z18" s="20" t="n">
        <v>33.30563053</v>
      </c>
    </row>
    <row r="19" spans="1:26">
      <c r="A19" s="15" t="s">
        <v>416</v>
      </c>
      <c r="B19" s="17" t="n">
        <v>5658</v>
      </c>
      <c r="C19" s="18">
        <f>(327.0/B19*100)</f>
        <v/>
      </c>
      <c r="D19" s="19" t="n">
        <v>5331</v>
      </c>
      <c r="E19" s="18" t="n">
        <v>492.21812363</v>
      </c>
      <c r="F19" s="20" t="n">
        <v>33.11248685</v>
      </c>
      <c r="G19" s="18" t="n">
        <v>477.25601566</v>
      </c>
      <c r="H19" s="20" t="n">
        <v>7.16940833</v>
      </c>
      <c r="I19" s="18" t="n">
        <v>477.22036593</v>
      </c>
      <c r="J19" s="20" t="n">
        <v>7.52972551</v>
      </c>
      <c r="K19" s="18" t="n">
        <v>481.08378711</v>
      </c>
      <c r="L19" s="20" t="n">
        <v>11.84432521</v>
      </c>
      <c r="M19" s="18" t="n">
        <v>457.24627963</v>
      </c>
      <c r="N19" s="20" t="n">
        <v>23.41119646</v>
      </c>
      <c r="O19" s="18" t="n">
        <v>466.45977359</v>
      </c>
      <c r="P19" s="20" t="n">
        <v>24.94682285</v>
      </c>
      <c r="Q19" s="18" t="s">
        <v>404</v>
      </c>
      <c r="R19" s="20" t="s">
        <v>404</v>
      </c>
      <c r="S19" s="18" t="s">
        <v>404</v>
      </c>
      <c r="T19" s="20" t="s">
        <v>404</v>
      </c>
      <c r="U19" s="18" t="s">
        <v>404</v>
      </c>
      <c r="V19" s="20" t="s">
        <v>404</v>
      </c>
      <c r="W19" s="18" t="s">
        <v>404</v>
      </c>
      <c r="X19" s="20" t="s">
        <v>404</v>
      </c>
      <c r="Y19" s="18" t="n">
        <v>479.70337395</v>
      </c>
      <c r="Z19" s="20" t="n">
        <v>21.50620666</v>
      </c>
    </row>
    <row r="20" spans="1:26">
      <c r="A20" s="15" t="s">
        <v>417</v>
      </c>
      <c r="B20" s="17" t="n">
        <v>3371</v>
      </c>
      <c r="C20" s="18">
        <f>(24.0/B20*100)</f>
        <v/>
      </c>
      <c r="D20" s="19" t="n">
        <v>3347</v>
      </c>
      <c r="E20" s="18" t="n">
        <v>453.19755714</v>
      </c>
      <c r="F20" s="20" t="n">
        <v>29.95899312</v>
      </c>
      <c r="G20" s="18" t="n">
        <v>474.63608752</v>
      </c>
      <c r="H20" s="20" t="n">
        <v>3.21708118</v>
      </c>
      <c r="I20" s="18" t="n">
        <v>473.04853793</v>
      </c>
      <c r="J20" s="20" t="n">
        <v>2.97085294</v>
      </c>
      <c r="K20" s="18" t="n">
        <v>476.86810684</v>
      </c>
      <c r="L20" s="20" t="n">
        <v>3.76653967</v>
      </c>
      <c r="M20" s="18" t="n">
        <v>470.69087107</v>
      </c>
      <c r="N20" s="20" t="n">
        <v>8.06863615</v>
      </c>
      <c r="O20" s="18" t="n">
        <v>423.28646909</v>
      </c>
      <c r="P20" s="20" t="n">
        <v>15.83645184</v>
      </c>
      <c r="Q20" s="18" t="s">
        <v>404</v>
      </c>
      <c r="R20" s="20" t="s">
        <v>404</v>
      </c>
      <c r="S20" s="18" t="s">
        <v>404</v>
      </c>
      <c r="T20" s="20" t="s">
        <v>404</v>
      </c>
      <c r="U20" s="18" t="s">
        <v>404</v>
      </c>
      <c r="V20" s="20" t="s">
        <v>404</v>
      </c>
      <c r="W20" s="18" t="s">
        <v>404</v>
      </c>
      <c r="X20" s="20" t="s">
        <v>404</v>
      </c>
      <c r="Y20" s="18" t="n">
        <v>449.74723927</v>
      </c>
      <c r="Z20" s="20" t="n">
        <v>9.19282166</v>
      </c>
    </row>
    <row r="21" spans="1:26">
      <c r="A21" s="15" t="s">
        <v>418</v>
      </c>
      <c r="B21" s="17" t="n">
        <v>5741</v>
      </c>
      <c r="C21" s="18">
        <f>(0.0/B21*100)</f>
        <v/>
      </c>
      <c r="D21" s="19" t="n">
        <v>5741</v>
      </c>
      <c r="E21" s="18" t="n">
        <v>521.24794515</v>
      </c>
      <c r="F21" s="20" t="n">
        <v>24.61122803</v>
      </c>
      <c r="G21" s="18" t="n">
        <v>499.21457975</v>
      </c>
      <c r="H21" s="20" t="n">
        <v>4.24970615</v>
      </c>
      <c r="I21" s="18" t="n">
        <v>508.91631516</v>
      </c>
      <c r="J21" s="20" t="n">
        <v>3.84779384</v>
      </c>
      <c r="K21" s="18" t="n">
        <v>500.01254934</v>
      </c>
      <c r="L21" s="20" t="n">
        <v>13.85294862</v>
      </c>
      <c r="M21" s="18" t="n">
        <v>509.38546399</v>
      </c>
      <c r="N21" s="20" t="n">
        <v>14.59478289</v>
      </c>
      <c r="O21" s="18" t="n">
        <v>488.18127363</v>
      </c>
      <c r="P21" s="20" t="n">
        <v>48.58281552</v>
      </c>
      <c r="Q21" s="18" t="s">
        <v>404</v>
      </c>
      <c r="R21" s="20" t="s">
        <v>404</v>
      </c>
      <c r="S21" s="18" t="s">
        <v>404</v>
      </c>
      <c r="T21" s="20" t="s">
        <v>404</v>
      </c>
      <c r="U21" s="18" t="s">
        <v>404</v>
      </c>
      <c r="V21" s="20" t="s">
        <v>404</v>
      </c>
      <c r="W21" s="18" t="s">
        <v>404</v>
      </c>
      <c r="X21" s="20" t="s">
        <v>404</v>
      </c>
      <c r="Y21" s="18" t="n">
        <v>489.89278285</v>
      </c>
      <c r="Z21" s="20" t="n">
        <v>7.13792124</v>
      </c>
    </row>
    <row r="22" spans="1:26">
      <c r="A22" s="15" t="s">
        <v>419</v>
      </c>
      <c r="B22" s="17" t="n">
        <v>6598</v>
      </c>
      <c r="C22" s="18">
        <f>(0.0/B22*100)</f>
        <v/>
      </c>
      <c r="D22" s="19" t="n">
        <v>6598</v>
      </c>
      <c r="E22" s="18" t="n">
        <v>493.52456102</v>
      </c>
      <c r="F22" s="20" t="n">
        <v>5.70973189</v>
      </c>
      <c r="G22" s="18" t="n">
        <v>493.54896924</v>
      </c>
      <c r="H22" s="20" t="n">
        <v>8.626638</v>
      </c>
      <c r="I22" s="18" t="n">
        <v>459.88452928</v>
      </c>
      <c r="J22" s="20" t="n">
        <v>6.71024015</v>
      </c>
      <c r="K22" s="18" t="n">
        <v>457.40376405</v>
      </c>
      <c r="L22" s="20" t="n">
        <v>10.28565685</v>
      </c>
      <c r="M22" s="18" t="n">
        <v>483.08345066</v>
      </c>
      <c r="N22" s="20" t="n">
        <v>23.78162602</v>
      </c>
      <c r="O22" s="18" t="n">
        <v>418.16754733</v>
      </c>
      <c r="P22" s="20" t="n">
        <v>19.29803305</v>
      </c>
      <c r="Q22" s="18" t="s">
        <v>404</v>
      </c>
      <c r="R22" s="20" t="s">
        <v>404</v>
      </c>
      <c r="S22" s="18" t="s">
        <v>404</v>
      </c>
      <c r="T22" s="20" t="s">
        <v>404</v>
      </c>
      <c r="U22" s="18" t="s">
        <v>404</v>
      </c>
      <c r="V22" s="20" t="s">
        <v>404</v>
      </c>
      <c r="W22" s="18" t="s">
        <v>404</v>
      </c>
      <c r="X22" s="20" t="s">
        <v>404</v>
      </c>
      <c r="Y22" s="18" t="n">
        <v>475.09529468</v>
      </c>
      <c r="Z22" s="20" t="n">
        <v>29.11774159</v>
      </c>
    </row>
    <row r="23" spans="1:26">
      <c r="A23" s="15" t="s">
        <v>420</v>
      </c>
      <c r="B23" s="17" t="n">
        <v>11583</v>
      </c>
      <c r="C23" s="18">
        <f>(3123.0/B23*100)</f>
        <v/>
      </c>
      <c r="D23" s="19" t="n">
        <v>8460</v>
      </c>
      <c r="E23" s="18" t="n">
        <v>567.0629869000001</v>
      </c>
      <c r="F23" s="20" t="n">
        <v>19.740934</v>
      </c>
      <c r="G23" s="18" t="n">
        <v>488.16088659</v>
      </c>
      <c r="H23" s="20" t="n">
        <v>6.36662959</v>
      </c>
      <c r="I23" s="18" t="n">
        <v>484.93225257</v>
      </c>
      <c r="J23" s="20" t="n">
        <v>7.1647375</v>
      </c>
      <c r="K23" s="18" t="n">
        <v>461.74055431</v>
      </c>
      <c r="L23" s="20" t="n">
        <v>12.96733042</v>
      </c>
      <c r="M23" s="18" t="n">
        <v>450.70863046</v>
      </c>
      <c r="N23" s="20" t="n">
        <v>20.21173865</v>
      </c>
      <c r="O23" s="18" t="n">
        <v>458.37415969</v>
      </c>
      <c r="P23" s="20" t="n">
        <v>25.6980718</v>
      </c>
      <c r="Q23" s="18" t="s">
        <v>404</v>
      </c>
      <c r="R23" s="20" t="s">
        <v>404</v>
      </c>
      <c r="S23" s="18" t="s">
        <v>404</v>
      </c>
      <c r="T23" s="20" t="s">
        <v>404</v>
      </c>
      <c r="U23" s="18" t="s">
        <v>404</v>
      </c>
      <c r="V23" s="20" t="s">
        <v>404</v>
      </c>
      <c r="W23" s="18" t="s">
        <v>404</v>
      </c>
      <c r="X23" s="20" t="s">
        <v>404</v>
      </c>
      <c r="Y23" s="18" t="n">
        <v>482.40546966</v>
      </c>
      <c r="Z23" s="20" t="n">
        <v>23.49539586</v>
      </c>
    </row>
    <row r="24" spans="1:26">
      <c r="A24" s="15" t="s">
        <v>421</v>
      </c>
      <c r="B24" s="17" t="n">
        <v>6647</v>
      </c>
      <c r="C24" s="18">
        <f>(0.0/B24*100)</f>
        <v/>
      </c>
      <c r="D24" s="19" t="n">
        <v>6647</v>
      </c>
      <c r="E24" s="18" t="n">
        <v>533.5356246600001</v>
      </c>
      <c r="F24" s="20" t="n">
        <v>12.85647614</v>
      </c>
      <c r="G24" s="18" t="n">
        <v>537.9453762099999</v>
      </c>
      <c r="H24" s="20" t="n">
        <v>3.74303498</v>
      </c>
      <c r="I24" s="18" t="n">
        <v>537.39335132</v>
      </c>
      <c r="J24" s="20" t="n">
        <v>11.2074819</v>
      </c>
      <c r="K24" s="18" t="n">
        <v>579.81495338</v>
      </c>
      <c r="L24" s="20" t="n">
        <v>9.39611736</v>
      </c>
      <c r="M24" s="18" t="n">
        <v>510.7119304</v>
      </c>
      <c r="N24" s="20" t="n">
        <v>4.57264365</v>
      </c>
      <c r="O24" s="18" t="s">
        <v>404</v>
      </c>
      <c r="P24" s="20" t="s">
        <v>404</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435.24617155</v>
      </c>
      <c r="F25" s="20" t="n">
        <v>4.26139655</v>
      </c>
      <c r="G25" s="18" t="n">
        <v>508.76372357</v>
      </c>
      <c r="H25" s="20" t="n">
        <v>5.39748903</v>
      </c>
      <c r="I25" s="18" t="n">
        <v>513.9178482</v>
      </c>
      <c r="J25" s="20" t="n">
        <v>5.5439028</v>
      </c>
      <c r="K25" s="18" t="n">
        <v>544.44013903</v>
      </c>
      <c r="L25" s="20" t="n">
        <v>7.60403988</v>
      </c>
      <c r="M25" s="18" t="n">
        <v>504.72194857</v>
      </c>
      <c r="N25" s="20" t="n">
        <v>4.52844071</v>
      </c>
      <c r="O25" s="18" t="n">
        <v>558.81934707</v>
      </c>
      <c r="P25" s="20" t="n">
        <v>30.54525846</v>
      </c>
      <c r="Q25" s="18" t="s">
        <v>404</v>
      </c>
      <c r="R25" s="20" t="s">
        <v>404</v>
      </c>
      <c r="S25" s="18" t="s">
        <v>404</v>
      </c>
      <c r="T25" s="20" t="s">
        <v>404</v>
      </c>
      <c r="U25" s="18" t="s">
        <v>404</v>
      </c>
      <c r="V25" s="20" t="s">
        <v>404</v>
      </c>
      <c r="W25" s="18" t="s">
        <v>404</v>
      </c>
      <c r="X25" s="20" t="s">
        <v>404</v>
      </c>
      <c r="Y25" s="18" t="s">
        <v>404</v>
      </c>
      <c r="Z25" s="20" t="s">
        <v>404</v>
      </c>
    </row>
    <row r="26" spans="1:26">
      <c r="A26" s="15" t="s">
        <v>423</v>
      </c>
      <c r="B26" s="17" t="n">
        <v>4869</v>
      </c>
      <c r="C26" s="18">
        <f>(11.0/B26*100)</f>
        <v/>
      </c>
      <c r="D26" s="19" t="n">
        <v>4858</v>
      </c>
      <c r="E26" s="18" t="s">
        <v>404</v>
      </c>
      <c r="F26" s="20" t="s">
        <v>404</v>
      </c>
      <c r="G26" s="18" t="n">
        <v>486.6633878</v>
      </c>
      <c r="H26" s="20" t="n">
        <v>3.15159069</v>
      </c>
      <c r="I26" s="18" t="n">
        <v>490.61527308</v>
      </c>
      <c r="J26" s="20" t="n">
        <v>3.28307815</v>
      </c>
      <c r="K26" s="18" t="n">
        <v>500.83071603</v>
      </c>
      <c r="L26" s="20" t="n">
        <v>4.60435946</v>
      </c>
      <c r="M26" s="18" t="n">
        <v>477.46222833</v>
      </c>
      <c r="N26" s="20" t="n">
        <v>10.7589204</v>
      </c>
      <c r="O26" s="18" t="n">
        <v>479.60253054</v>
      </c>
      <c r="P26" s="20" t="n">
        <v>6.8964918</v>
      </c>
      <c r="Q26" s="18" t="s">
        <v>404</v>
      </c>
      <c r="R26" s="20" t="s">
        <v>404</v>
      </c>
      <c r="S26" s="18" t="s">
        <v>404</v>
      </c>
      <c r="T26" s="20" t="s">
        <v>404</v>
      </c>
      <c r="U26" s="18" t="s">
        <v>404</v>
      </c>
      <c r="V26" s="20" t="s">
        <v>404</v>
      </c>
      <c r="W26" s="18" t="s">
        <v>404</v>
      </c>
      <c r="X26" s="20" t="s">
        <v>404</v>
      </c>
      <c r="Y26" s="18" t="n">
        <v>491.00480872</v>
      </c>
      <c r="Z26" s="20" t="n">
        <v>17.54937936</v>
      </c>
    </row>
    <row r="27" spans="1:26">
      <c r="A27" s="15" t="s">
        <v>424</v>
      </c>
      <c r="B27" s="17" t="n">
        <v>5299</v>
      </c>
      <c r="C27" s="18">
        <f>(0.0/B27*100)</f>
        <v/>
      </c>
      <c r="D27" s="19" t="n">
        <v>5299</v>
      </c>
      <c r="E27" s="18" t="n">
        <v>494.52295048</v>
      </c>
      <c r="F27" s="20" t="n">
        <v>4.25549659</v>
      </c>
      <c r="G27" s="18" t="n">
        <v>476.67358437</v>
      </c>
      <c r="H27" s="20" t="n">
        <v>1.7425653</v>
      </c>
      <c r="I27" s="18" t="n">
        <v>481.93402006</v>
      </c>
      <c r="J27" s="20" t="n">
        <v>1.91920658</v>
      </c>
      <c r="K27" s="18" t="n">
        <v>487.87829154</v>
      </c>
      <c r="L27" s="20" t="n">
        <v>2.99168333</v>
      </c>
      <c r="M27" s="18" t="n">
        <v>484.69780037</v>
      </c>
      <c r="N27" s="20" t="n">
        <v>12.40575706</v>
      </c>
      <c r="O27" s="18" t="n">
        <v>598.56195934</v>
      </c>
      <c r="P27" s="20" t="n">
        <v>17.68314712</v>
      </c>
      <c r="Q27" s="18" t="s">
        <v>404</v>
      </c>
      <c r="R27" s="20" t="s">
        <v>404</v>
      </c>
      <c r="S27" s="18" t="s">
        <v>404</v>
      </c>
      <c r="T27" s="20" t="s">
        <v>404</v>
      </c>
      <c r="U27" s="18" t="s">
        <v>404</v>
      </c>
      <c r="V27" s="20" t="s">
        <v>404</v>
      </c>
      <c r="W27" s="18" t="s">
        <v>404</v>
      </c>
      <c r="X27" s="20" t="s">
        <v>404</v>
      </c>
      <c r="Y27" s="18" t="n">
        <v>536.61398018</v>
      </c>
      <c r="Z27" s="20" t="n">
        <v>5.42135347</v>
      </c>
    </row>
    <row r="28" spans="1:26">
      <c r="A28" s="15" t="s">
        <v>425</v>
      </c>
      <c r="B28" s="17" t="n">
        <v>7568</v>
      </c>
      <c r="C28" s="18">
        <f>(0.0/B28*100)</f>
        <v/>
      </c>
      <c r="D28" s="19" t="n">
        <v>7568</v>
      </c>
      <c r="E28" s="18" t="n">
        <v>419.2632125</v>
      </c>
      <c r="F28" s="20" t="n">
        <v>7.63749467</v>
      </c>
      <c r="G28" s="18" t="n">
        <v>434.91149544</v>
      </c>
      <c r="H28" s="20" t="n">
        <v>6.05716138</v>
      </c>
      <c r="I28" s="18" t="n">
        <v>417.1759201</v>
      </c>
      <c r="J28" s="20" t="n">
        <v>3.97370643</v>
      </c>
      <c r="K28" s="18" t="n">
        <v>408.14282253</v>
      </c>
      <c r="L28" s="20" t="n">
        <v>3.82524009</v>
      </c>
      <c r="M28" s="18" t="n">
        <v>421.68119101</v>
      </c>
      <c r="N28" s="20" t="n">
        <v>10.5810882</v>
      </c>
      <c r="O28" s="18" t="n">
        <v>406.91055643</v>
      </c>
      <c r="P28" s="20" t="n">
        <v>7.75454862</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n">
        <v>567.79283344</v>
      </c>
      <c r="F29" s="20" t="n">
        <v>8.044061620000001</v>
      </c>
      <c r="G29" s="18" t="n">
        <v>504.62408273</v>
      </c>
      <c r="H29" s="20" t="n">
        <v>11.87509605</v>
      </c>
      <c r="I29" s="18" t="n">
        <v>517.85456136</v>
      </c>
      <c r="J29" s="20" t="n">
        <v>9.533000899999999</v>
      </c>
      <c r="K29" s="18" t="n">
        <v>503.98334767</v>
      </c>
      <c r="L29" s="20" t="n">
        <v>14.42791948</v>
      </c>
      <c r="M29" s="18" t="n">
        <v>513.09007171</v>
      </c>
      <c r="N29" s="20" t="n">
        <v>18.52859928</v>
      </c>
      <c r="O29" s="18" t="s">
        <v>404</v>
      </c>
      <c r="P29" s="20" t="s">
        <v>404</v>
      </c>
      <c r="Q29" s="18" t="s">
        <v>404</v>
      </c>
      <c r="R29" s="20" t="s">
        <v>404</v>
      </c>
      <c r="S29" s="18" t="s">
        <v>404</v>
      </c>
      <c r="T29" s="20" t="s">
        <v>404</v>
      </c>
      <c r="U29" s="18" t="s">
        <v>404</v>
      </c>
      <c r="V29" s="20" t="s">
        <v>404</v>
      </c>
      <c r="W29" s="18" t="s">
        <v>404</v>
      </c>
      <c r="X29" s="20" t="s">
        <v>404</v>
      </c>
      <c r="Y29" s="18" t="n">
        <v>486.24113937</v>
      </c>
      <c r="Z29" s="20" t="n">
        <v>15.31113077</v>
      </c>
    </row>
    <row r="30" spans="1:26">
      <c r="A30" s="15" t="s">
        <v>427</v>
      </c>
      <c r="B30" s="17" t="n">
        <v>4520</v>
      </c>
      <c r="C30" s="18">
        <f>(945.0/B30*100)</f>
        <v/>
      </c>
      <c r="D30" s="19" t="n">
        <v>3575</v>
      </c>
      <c r="E30" s="18" t="s">
        <v>404</v>
      </c>
      <c r="F30" s="20" t="s">
        <v>404</v>
      </c>
      <c r="G30" s="18" t="n">
        <v>517.29417677</v>
      </c>
      <c r="H30" s="20" t="n">
        <v>6.22957299</v>
      </c>
      <c r="I30" s="18" t="n">
        <v>527.50965859</v>
      </c>
      <c r="J30" s="20" t="n">
        <v>6.31003021</v>
      </c>
      <c r="K30" s="18" t="n">
        <v>502.2230095</v>
      </c>
      <c r="L30" s="20" t="n">
        <v>7.96455189</v>
      </c>
      <c r="M30" s="18" t="n">
        <v>517.6299079200001</v>
      </c>
      <c r="N30" s="20" t="n">
        <v>9.73687632</v>
      </c>
      <c r="O30" s="18" t="n">
        <v>491.24087867</v>
      </c>
      <c r="P30" s="20" t="n">
        <v>11.60640749</v>
      </c>
      <c r="Q30" s="18" t="s">
        <v>404</v>
      </c>
      <c r="R30" s="20" t="s">
        <v>404</v>
      </c>
      <c r="S30" s="18" t="s">
        <v>404</v>
      </c>
      <c r="T30" s="20" t="s">
        <v>404</v>
      </c>
      <c r="U30" s="18" t="s">
        <v>404</v>
      </c>
      <c r="V30" s="20" t="s">
        <v>404</v>
      </c>
      <c r="W30" s="18" t="s">
        <v>404</v>
      </c>
      <c r="X30" s="20" t="s">
        <v>404</v>
      </c>
      <c r="Y30" s="18" t="n">
        <v>505.15366748</v>
      </c>
      <c r="Z30" s="20" t="n">
        <v>10.68581104</v>
      </c>
    </row>
    <row r="31" spans="1:26">
      <c r="A31" s="15" t="s">
        <v>428</v>
      </c>
      <c r="B31" s="17" t="n">
        <v>5456</v>
      </c>
      <c r="C31" s="18">
        <f>(502.0/B31*100)</f>
        <v/>
      </c>
      <c r="D31" s="19" t="n">
        <v>4954</v>
      </c>
      <c r="E31" s="18" t="n">
        <v>474.65525803</v>
      </c>
      <c r="F31" s="20" t="n">
        <v>20.19586001</v>
      </c>
      <c r="G31" s="18" t="n">
        <v>495.3588481</v>
      </c>
      <c r="H31" s="20" t="n">
        <v>4.46143528</v>
      </c>
      <c r="I31" s="18" t="n">
        <v>501.80313353</v>
      </c>
      <c r="J31" s="20" t="n">
        <v>3.19473575</v>
      </c>
      <c r="K31" s="18" t="n">
        <v>496.54206612</v>
      </c>
      <c r="L31" s="20" t="n">
        <v>5.68393088</v>
      </c>
      <c r="M31" s="18" t="n">
        <v>503.69707923</v>
      </c>
      <c r="N31" s="20" t="n">
        <v>12.82519903</v>
      </c>
      <c r="O31" s="18" t="n">
        <v>492.14967911</v>
      </c>
      <c r="P31" s="20" t="n">
        <v>16.5327471</v>
      </c>
      <c r="Q31" s="18" t="s">
        <v>404</v>
      </c>
      <c r="R31" s="20" t="s">
        <v>404</v>
      </c>
      <c r="S31" s="18" t="s">
        <v>404</v>
      </c>
      <c r="T31" s="20" t="s">
        <v>404</v>
      </c>
      <c r="U31" s="18" t="s">
        <v>404</v>
      </c>
      <c r="V31" s="20" t="s">
        <v>404</v>
      </c>
      <c r="W31" s="18" t="s">
        <v>404</v>
      </c>
      <c r="X31" s="20" t="s">
        <v>404</v>
      </c>
      <c r="Y31" s="18" t="n">
        <v>496.72584845</v>
      </c>
      <c r="Z31" s="20" t="n">
        <v>10.98236239</v>
      </c>
    </row>
    <row r="32" spans="1:26">
      <c r="A32" s="15" t="s">
        <v>429</v>
      </c>
      <c r="B32" s="17" t="n">
        <v>4478</v>
      </c>
      <c r="C32" s="18">
        <f>(0.0/B32*100)</f>
        <v/>
      </c>
      <c r="D32" s="19" t="n">
        <v>4478</v>
      </c>
      <c r="E32" s="18" t="s">
        <v>404</v>
      </c>
      <c r="F32" s="20" t="s">
        <v>404</v>
      </c>
      <c r="G32" s="18" t="n">
        <v>496.93175286</v>
      </c>
      <c r="H32" s="20" t="n">
        <v>4.0083826</v>
      </c>
      <c r="I32" s="18" t="n">
        <v>503.54473512</v>
      </c>
      <c r="J32" s="20" t="n">
        <v>4.61974458</v>
      </c>
      <c r="K32" s="18" t="n">
        <v>511.41619413</v>
      </c>
      <c r="L32" s="20" t="n">
        <v>12.05782874</v>
      </c>
      <c r="M32" s="18" t="n">
        <v>491.46650546</v>
      </c>
      <c r="N32" s="20" t="n">
        <v>14.43179005</v>
      </c>
      <c r="O32" s="18" t="s">
        <v>404</v>
      </c>
      <c r="P32" s="20" t="s">
        <v>404</v>
      </c>
      <c r="Q32" s="18" t="s">
        <v>404</v>
      </c>
      <c r="R32" s="20" t="s">
        <v>404</v>
      </c>
      <c r="S32" s="18" t="s">
        <v>404</v>
      </c>
      <c r="T32" s="20" t="s">
        <v>404</v>
      </c>
      <c r="U32" s="18" t="s">
        <v>404</v>
      </c>
      <c r="V32" s="20" t="s">
        <v>404</v>
      </c>
      <c r="W32" s="18" t="s">
        <v>404</v>
      </c>
      <c r="X32" s="20" t="s">
        <v>404</v>
      </c>
      <c r="Y32" s="18" t="n">
        <v>537.61671761</v>
      </c>
      <c r="Z32" s="20" t="n">
        <v>16.20321082</v>
      </c>
    </row>
    <row r="33" spans="1:26">
      <c r="A33" s="15" t="s">
        <v>430</v>
      </c>
      <c r="B33" s="17" t="n">
        <v>7325</v>
      </c>
      <c r="C33" s="18">
        <f>(29.0/B33*100)</f>
        <v/>
      </c>
      <c r="D33" s="19" t="n">
        <v>7296</v>
      </c>
      <c r="E33" s="18" t="n">
        <v>482.45353012</v>
      </c>
      <c r="F33" s="20" t="n">
        <v>13.92421128</v>
      </c>
      <c r="G33" s="18" t="n">
        <v>509.25365342</v>
      </c>
      <c r="H33" s="20" t="n">
        <v>8.12641651</v>
      </c>
      <c r="I33" s="18" t="n">
        <v>501.77531214</v>
      </c>
      <c r="J33" s="20" t="n">
        <v>4.25760978</v>
      </c>
      <c r="K33" s="18" t="n">
        <v>492.10404871</v>
      </c>
      <c r="L33" s="20" t="n">
        <v>9.840255920000001</v>
      </c>
      <c r="M33" s="18" t="n">
        <v>495.88071832</v>
      </c>
      <c r="N33" s="20" t="n">
        <v>18.48562778</v>
      </c>
      <c r="O33" s="18" t="n">
        <v>492.7217394</v>
      </c>
      <c r="P33" s="20" t="n">
        <v>9.953017020000001</v>
      </c>
      <c r="Q33" s="18" t="s">
        <v>404</v>
      </c>
      <c r="R33" s="20" t="s">
        <v>404</v>
      </c>
      <c r="S33" s="18" t="s">
        <v>404</v>
      </c>
      <c r="T33" s="20" t="s">
        <v>404</v>
      </c>
      <c r="U33" s="18" t="s">
        <v>404</v>
      </c>
      <c r="V33" s="20" t="s">
        <v>404</v>
      </c>
      <c r="W33" s="18" t="s">
        <v>404</v>
      </c>
      <c r="X33" s="20" t="s">
        <v>404</v>
      </c>
      <c r="Y33" s="18" t="n">
        <v>518.2335662</v>
      </c>
      <c r="Z33" s="20" t="n">
        <v>28.23784527</v>
      </c>
    </row>
    <row r="34" spans="1:26">
      <c r="A34" s="15" t="s">
        <v>431</v>
      </c>
      <c r="B34" s="17" t="n">
        <v>6350</v>
      </c>
      <c r="C34" s="18">
        <f>(0.0/B34*100)</f>
        <v/>
      </c>
      <c r="D34" s="19" t="n">
        <v>6350</v>
      </c>
      <c r="E34" s="18" t="n">
        <v>446.35451236</v>
      </c>
      <c r="F34" s="20" t="n">
        <v>85.04029860999999</v>
      </c>
      <c r="G34" s="18" t="n">
        <v>464.05091673</v>
      </c>
      <c r="H34" s="20" t="n">
        <v>11.35695706</v>
      </c>
      <c r="I34" s="18" t="n">
        <v>463.25394363</v>
      </c>
      <c r="J34" s="20" t="n">
        <v>4.6110293</v>
      </c>
      <c r="K34" s="18" t="n">
        <v>447.10716513</v>
      </c>
      <c r="L34" s="20" t="n">
        <v>8.64599705</v>
      </c>
      <c r="M34" s="18" t="n">
        <v>462.81721112</v>
      </c>
      <c r="N34" s="20" t="n">
        <v>14.57162626</v>
      </c>
      <c r="O34" s="18" t="n">
        <v>472.18297786</v>
      </c>
      <c r="P34" s="20" t="n">
        <v>14.14959326</v>
      </c>
      <c r="Q34" s="18" t="s">
        <v>404</v>
      </c>
      <c r="R34" s="20" t="s">
        <v>404</v>
      </c>
      <c r="S34" s="18" t="s">
        <v>404</v>
      </c>
      <c r="T34" s="20" t="s">
        <v>404</v>
      </c>
      <c r="U34" s="18" t="s">
        <v>404</v>
      </c>
      <c r="V34" s="20" t="s">
        <v>404</v>
      </c>
      <c r="W34" s="18" t="s">
        <v>404</v>
      </c>
      <c r="X34" s="20" t="s">
        <v>404</v>
      </c>
      <c r="Y34" s="18" t="n">
        <v>509.24671979</v>
      </c>
      <c r="Z34" s="20" t="n">
        <v>25.00558988</v>
      </c>
    </row>
    <row r="35" spans="1:26">
      <c r="A35" s="15" t="s">
        <v>432</v>
      </c>
      <c r="B35" s="17" t="n">
        <v>6406</v>
      </c>
      <c r="C35" s="18">
        <f>(443.0/B35*100)</f>
        <v/>
      </c>
      <c r="D35" s="19" t="n">
        <v>5963</v>
      </c>
      <c r="E35" s="18" t="n">
        <v>538.21283331</v>
      </c>
      <c r="F35" s="20" t="n">
        <v>8.125704949999999</v>
      </c>
      <c r="G35" s="18" t="n">
        <v>514.7117325200001</v>
      </c>
      <c r="H35" s="20" t="n">
        <v>2.10587785</v>
      </c>
      <c r="I35" s="18" t="n">
        <v>530.67948232</v>
      </c>
      <c r="J35" s="20" t="n">
        <v>2.6203019</v>
      </c>
      <c r="K35" s="18" t="n">
        <v>486.6913534</v>
      </c>
      <c r="L35" s="20" t="n">
        <v>3.45221571</v>
      </c>
      <c r="M35" s="18" t="n">
        <v>493.31461359</v>
      </c>
      <c r="N35" s="20" t="n">
        <v>6.84967376</v>
      </c>
      <c r="O35" s="18" t="n">
        <v>532.67874522</v>
      </c>
      <c r="P35" s="20" t="n">
        <v>4.58618176</v>
      </c>
      <c r="Q35" s="18" t="s">
        <v>404</v>
      </c>
      <c r="R35" s="20" t="s">
        <v>404</v>
      </c>
      <c r="S35" s="18" t="s">
        <v>404</v>
      </c>
      <c r="T35" s="20" t="s">
        <v>404</v>
      </c>
      <c r="U35" s="18" t="s">
        <v>404</v>
      </c>
      <c r="V35" s="20" t="s">
        <v>404</v>
      </c>
      <c r="W35" s="18" t="s">
        <v>404</v>
      </c>
      <c r="X35" s="20" t="s">
        <v>404</v>
      </c>
      <c r="Y35" s="18" t="n">
        <v>512.40268587</v>
      </c>
      <c r="Z35" s="20" t="n">
        <v>7.49468196</v>
      </c>
    </row>
    <row r="36" spans="1:26">
      <c r="A36" s="15" t="s">
        <v>433</v>
      </c>
      <c r="B36" s="17" t="n">
        <v>6736</v>
      </c>
      <c r="C36" s="18">
        <f>(10.0/B36*100)</f>
        <v/>
      </c>
      <c r="D36" s="19" t="n">
        <v>6726</v>
      </c>
      <c r="E36" s="18" t="n">
        <v>496.67018113</v>
      </c>
      <c r="F36" s="20" t="n">
        <v>21.03843495</v>
      </c>
      <c r="G36" s="18" t="n">
        <v>496.56850601</v>
      </c>
      <c r="H36" s="20" t="n">
        <v>4.34307599</v>
      </c>
      <c r="I36" s="18" t="n">
        <v>489.85771609</v>
      </c>
      <c r="J36" s="20" t="n">
        <v>3.05622731</v>
      </c>
      <c r="K36" s="18" t="n">
        <v>512.03128497</v>
      </c>
      <c r="L36" s="20" t="n">
        <v>16.02340087</v>
      </c>
      <c r="M36" s="18" t="n">
        <v>460.63963516</v>
      </c>
      <c r="N36" s="20" t="n">
        <v>18.81465007</v>
      </c>
      <c r="O36" s="18" t="n">
        <v>497.70527736</v>
      </c>
      <c r="P36" s="20" t="n">
        <v>5.30464503</v>
      </c>
      <c r="Q36" s="18" t="s">
        <v>404</v>
      </c>
      <c r="R36" s="20" t="s">
        <v>404</v>
      </c>
      <c r="S36" s="18" t="s">
        <v>404</v>
      </c>
      <c r="T36" s="20" t="s">
        <v>404</v>
      </c>
      <c r="U36" s="18" t="s">
        <v>404</v>
      </c>
      <c r="V36" s="20" t="s">
        <v>404</v>
      </c>
      <c r="W36" s="18" t="s">
        <v>404</v>
      </c>
      <c r="X36" s="20" t="s">
        <v>404</v>
      </c>
      <c r="Y36" s="18" t="n">
        <v>514.60541428</v>
      </c>
      <c r="Z36" s="20" t="n">
        <v>7.02657608</v>
      </c>
    </row>
    <row r="37" spans="1:26">
      <c r="A37" s="15" t="s">
        <v>434</v>
      </c>
      <c r="B37" s="17" t="n">
        <v>5458</v>
      </c>
      <c r="C37" s="18">
        <f>(0.0/B37*100)</f>
        <v/>
      </c>
      <c r="D37" s="19" t="n">
        <v>5458</v>
      </c>
      <c r="E37" s="18" t="n">
        <v>428.74561818</v>
      </c>
      <c r="F37" s="20" t="n">
        <v>9.2498609</v>
      </c>
      <c r="G37" s="18" t="n">
        <v>504.9671096</v>
      </c>
      <c r="H37" s="20" t="n">
        <v>5.79449593</v>
      </c>
      <c r="I37" s="18" t="n">
        <v>493.26379298</v>
      </c>
      <c r="J37" s="20" t="n">
        <v>5.08110052</v>
      </c>
      <c r="K37" s="18" t="n">
        <v>481.80429782</v>
      </c>
      <c r="L37" s="20" t="n">
        <v>9.326688730000001</v>
      </c>
      <c r="M37" s="18" t="n">
        <v>481.22075938</v>
      </c>
      <c r="N37" s="20" t="n">
        <v>7.65677585</v>
      </c>
      <c r="O37" s="18" t="n">
        <v>480.07850475</v>
      </c>
      <c r="P37" s="20" t="n">
        <v>21.36690836</v>
      </c>
      <c r="Q37" s="18" t="s">
        <v>404</v>
      </c>
      <c r="R37" s="20" t="s">
        <v>404</v>
      </c>
      <c r="S37" s="18" t="s">
        <v>404</v>
      </c>
      <c r="T37" s="20" t="s">
        <v>404</v>
      </c>
      <c r="U37" s="18" t="s">
        <v>404</v>
      </c>
      <c r="V37" s="20" t="s">
        <v>404</v>
      </c>
      <c r="W37" s="18" t="s">
        <v>404</v>
      </c>
      <c r="X37" s="20" t="s">
        <v>404</v>
      </c>
      <c r="Y37" s="18" t="n">
        <v>573.49619551</v>
      </c>
      <c r="Z37" s="20" t="n">
        <v>8.56050449</v>
      </c>
    </row>
    <row r="38" spans="1:26">
      <c r="A38" s="15" t="s">
        <v>435</v>
      </c>
      <c r="B38" s="17" t="n">
        <v>5860</v>
      </c>
      <c r="C38" s="18">
        <f>(268.0/B38*100)</f>
        <v/>
      </c>
      <c r="D38" s="19" t="n">
        <v>5592</v>
      </c>
      <c r="E38" s="18" t="n">
        <v>497.32041103</v>
      </c>
      <c r="F38" s="20" t="n">
        <v>7.97057124</v>
      </c>
      <c r="G38" s="18" t="n">
        <v>508.14724116</v>
      </c>
      <c r="H38" s="20" t="n">
        <v>4.98617917</v>
      </c>
      <c r="I38" s="18" t="n">
        <v>516.87640588</v>
      </c>
      <c r="J38" s="20" t="n">
        <v>13.33728467</v>
      </c>
      <c r="K38" s="18" t="n">
        <v>493.26276474</v>
      </c>
      <c r="L38" s="20" t="n">
        <v>33.69802299</v>
      </c>
      <c r="M38" s="18" t="n">
        <v>489.88033625</v>
      </c>
      <c r="N38" s="20" t="n">
        <v>9.956349960000001</v>
      </c>
      <c r="O38" s="18" t="n">
        <v>399.7948266</v>
      </c>
      <c r="P38" s="20" t="n">
        <v>4.69269155</v>
      </c>
      <c r="Q38" s="18" t="s">
        <v>404</v>
      </c>
      <c r="R38" s="20" t="s">
        <v>404</v>
      </c>
      <c r="S38" s="18" t="s">
        <v>404</v>
      </c>
      <c r="T38" s="20" t="s">
        <v>404</v>
      </c>
      <c r="U38" s="18" t="s">
        <v>404</v>
      </c>
      <c r="V38" s="20" t="s">
        <v>404</v>
      </c>
      <c r="W38" s="18" t="s">
        <v>404</v>
      </c>
      <c r="X38" s="20" t="s">
        <v>404</v>
      </c>
      <c r="Y38" s="18" t="n">
        <v>513.47602055</v>
      </c>
      <c r="Z38" s="20" t="n">
        <v>22.53926974</v>
      </c>
    </row>
    <row r="39" spans="1:26">
      <c r="A39" s="15" t="s">
        <v>436</v>
      </c>
      <c r="B39" s="17" t="n">
        <v>5895</v>
      </c>
      <c r="C39" s="18">
        <f>(0.0/B39*100)</f>
        <v/>
      </c>
      <c r="D39" s="19" t="n">
        <v>5895</v>
      </c>
      <c r="E39" s="18" t="n">
        <v>384.46664027</v>
      </c>
      <c r="F39" s="20" t="n">
        <v>16.17303718</v>
      </c>
      <c r="G39" s="18" t="n">
        <v>411.19552245</v>
      </c>
      <c r="H39" s="20" t="n">
        <v>9.092436230000001</v>
      </c>
      <c r="I39" s="18" t="n">
        <v>433.99901414</v>
      </c>
      <c r="J39" s="20" t="n">
        <v>6.30356091</v>
      </c>
      <c r="K39" s="18" t="n">
        <v>435.32606361</v>
      </c>
      <c r="L39" s="20" t="n">
        <v>11.94143586</v>
      </c>
      <c r="M39" s="18" t="n">
        <v>414.83480604</v>
      </c>
      <c r="N39" s="20" t="n">
        <v>24.7704362</v>
      </c>
      <c r="O39" s="18" t="n">
        <v>385.98019139</v>
      </c>
      <c r="P39" s="20" t="n">
        <v>14.84572053</v>
      </c>
      <c r="Q39" s="18" t="s">
        <v>404</v>
      </c>
      <c r="R39" s="20" t="s">
        <v>404</v>
      </c>
      <c r="S39" s="18" t="s">
        <v>404</v>
      </c>
      <c r="T39" s="20" t="s">
        <v>404</v>
      </c>
      <c r="U39" s="18" t="s">
        <v>404</v>
      </c>
      <c r="V39" s="20" t="s">
        <v>404</v>
      </c>
      <c r="W39" s="18" t="s">
        <v>404</v>
      </c>
      <c r="X39" s="20" t="s">
        <v>404</v>
      </c>
      <c r="Y39" s="18" t="n">
        <v>380.47909094</v>
      </c>
      <c r="Z39" s="20" t="n">
        <v>6.55250458</v>
      </c>
    </row>
    <row r="40" spans="1:26">
      <c r="A40" s="15" t="s">
        <v>437</v>
      </c>
      <c r="B40" s="17" t="n">
        <v>14157</v>
      </c>
      <c r="C40" s="18">
        <f>(2650.0/B40*100)</f>
        <v/>
      </c>
      <c r="D40" s="19" t="n">
        <v>11507</v>
      </c>
      <c r="E40" s="18" t="n">
        <v>514.08021988</v>
      </c>
      <c r="F40" s="20" t="n">
        <v>21.90448542</v>
      </c>
      <c r="G40" s="18" t="n">
        <v>534.90053871</v>
      </c>
      <c r="H40" s="20" t="n">
        <v>16.58423638</v>
      </c>
      <c r="I40" s="18" t="n">
        <v>513.24075669</v>
      </c>
      <c r="J40" s="20" t="n">
        <v>5.32742576</v>
      </c>
      <c r="K40" s="18" t="n">
        <v>503.70486526</v>
      </c>
      <c r="L40" s="20" t="n">
        <v>6.43663188</v>
      </c>
      <c r="M40" s="18" t="n">
        <v>515.16141119</v>
      </c>
      <c r="N40" s="20" t="n">
        <v>9.54897562</v>
      </c>
      <c r="O40" s="18" t="n">
        <v>504.58656061</v>
      </c>
      <c r="P40" s="20" t="n">
        <v>8.46021037</v>
      </c>
      <c r="Q40" s="18" t="s">
        <v>404</v>
      </c>
      <c r="R40" s="20" t="s">
        <v>404</v>
      </c>
      <c r="S40" s="18" t="s">
        <v>404</v>
      </c>
      <c r="T40" s="20" t="s">
        <v>404</v>
      </c>
      <c r="U40" s="18" t="s">
        <v>404</v>
      </c>
      <c r="V40" s="20" t="s">
        <v>404</v>
      </c>
      <c r="W40" s="18" t="s">
        <v>404</v>
      </c>
      <c r="X40" s="20" t="s">
        <v>404</v>
      </c>
      <c r="Y40" s="18" t="n">
        <v>508.38487187</v>
      </c>
      <c r="Z40" s="20" t="n">
        <v>8.96128309</v>
      </c>
    </row>
    <row r="41" spans="1:26">
      <c r="A41" s="15" t="s">
        <v>438</v>
      </c>
      <c r="B41" s="17" t="n">
        <v>5712</v>
      </c>
      <c r="C41" s="18">
        <f>(70.0/B41*100)</f>
        <v/>
      </c>
      <c r="D41" s="19" t="n">
        <v>5642</v>
      </c>
      <c r="E41" s="18" t="n">
        <v>536.6628891399999</v>
      </c>
      <c r="F41" s="20" t="n">
        <v>12.29025111</v>
      </c>
      <c r="G41" s="18" t="n">
        <v>515.8655940899999</v>
      </c>
      <c r="H41" s="20" t="n">
        <v>12.44014812</v>
      </c>
      <c r="I41" s="18" t="n">
        <v>496.47994153</v>
      </c>
      <c r="J41" s="20" t="n">
        <v>7.06828704</v>
      </c>
      <c r="K41" s="18" t="n">
        <v>492.89393431</v>
      </c>
      <c r="L41" s="20" t="n">
        <v>6.54502906</v>
      </c>
      <c r="M41" s="18" t="n">
        <v>488.40387515</v>
      </c>
      <c r="N41" s="20" t="n">
        <v>10.03884889</v>
      </c>
      <c r="O41" s="18" t="n">
        <v>494.39377691</v>
      </c>
      <c r="P41" s="20" t="n">
        <v>10.45841191</v>
      </c>
      <c r="Q41" s="18" t="s">
        <v>404</v>
      </c>
      <c r="R41" s="20" t="s">
        <v>404</v>
      </c>
      <c r="S41" s="18" t="s">
        <v>404</v>
      </c>
      <c r="T41" s="20" t="s">
        <v>404</v>
      </c>
      <c r="U41" s="18" t="s">
        <v>404</v>
      </c>
      <c r="V41" s="20" t="s">
        <v>404</v>
      </c>
      <c r="W41" s="18" t="s">
        <v>404</v>
      </c>
      <c r="X41" s="20" t="s">
        <v>404</v>
      </c>
      <c r="Y41" s="18" t="n">
        <v>524.41746195</v>
      </c>
      <c r="Z41" s="20" t="n">
        <v>12.35042699</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s">
        <v>404</v>
      </c>
      <c r="F44" s="20" t="s">
        <v>404</v>
      </c>
      <c r="G44" s="18" t="n">
        <v>418.90334076</v>
      </c>
      <c r="H44" s="20" t="n">
        <v>6.77601407</v>
      </c>
      <c r="I44" s="18" t="n">
        <v>432.04521363</v>
      </c>
      <c r="J44" s="20" t="n">
        <v>4.93452805</v>
      </c>
      <c r="K44" s="18" t="n">
        <v>420.58202813</v>
      </c>
      <c r="L44" s="20" t="n">
        <v>4.09332634</v>
      </c>
      <c r="M44" s="18" t="n">
        <v>447.18593494</v>
      </c>
      <c r="N44" s="20" t="n">
        <v>22.9117189</v>
      </c>
      <c r="O44" s="18" t="n">
        <v>452.96712225</v>
      </c>
      <c r="P44" s="20" t="n">
        <v>18.43228272</v>
      </c>
      <c r="Q44" s="18" t="s">
        <v>404</v>
      </c>
      <c r="R44" s="20" t="s">
        <v>404</v>
      </c>
      <c r="S44" s="18" t="s">
        <v>404</v>
      </c>
      <c r="T44" s="20" t="s">
        <v>404</v>
      </c>
      <c r="U44" s="18" t="s">
        <v>404</v>
      </c>
      <c r="V44" s="20" t="s">
        <v>404</v>
      </c>
      <c r="W44" s="18" t="n">
        <v>378.71094241</v>
      </c>
      <c r="X44" s="20" t="n">
        <v>9.472993300000001</v>
      </c>
      <c r="Y44" s="18" t="n">
        <v>458.0055994</v>
      </c>
      <c r="Z44" s="20" t="n">
        <v>15.40558068</v>
      </c>
    </row>
    <row r="45" spans="1:26">
      <c r="A45" s="15" t="s">
        <v>442</v>
      </c>
      <c r="B45" s="17" t="n">
        <v>5519</v>
      </c>
      <c r="C45" s="18">
        <f>(0.0/B45*100)</f>
        <v/>
      </c>
      <c r="D45" s="19" t="n">
        <v>5519</v>
      </c>
      <c r="E45" s="18" t="n">
        <v>360.00113833</v>
      </c>
      <c r="F45" s="20" t="n">
        <v>11.10246926</v>
      </c>
      <c r="G45" s="18" t="n">
        <v>381.58293345</v>
      </c>
      <c r="H45" s="20" t="n">
        <v>6.4791119</v>
      </c>
      <c r="I45" s="18" t="n">
        <v>374.4820563</v>
      </c>
      <c r="J45" s="20" t="n">
        <v>3.93996376</v>
      </c>
      <c r="K45" s="18" t="n">
        <v>381.79821331</v>
      </c>
      <c r="L45" s="20" t="n">
        <v>9.3082963</v>
      </c>
      <c r="M45" s="18" t="n">
        <v>370.09254413</v>
      </c>
      <c r="N45" s="20" t="n">
        <v>15.34260825</v>
      </c>
      <c r="O45" s="18" t="n">
        <v>361.49527317</v>
      </c>
      <c r="P45" s="20" t="n">
        <v>13.46264609</v>
      </c>
      <c r="Q45" s="18" t="s">
        <v>404</v>
      </c>
      <c r="R45" s="20" t="s">
        <v>404</v>
      </c>
      <c r="S45" s="18" t="s">
        <v>404</v>
      </c>
      <c r="T45" s="20" t="s">
        <v>404</v>
      </c>
      <c r="U45" s="18" t="s">
        <v>404</v>
      </c>
      <c r="V45" s="20" t="s">
        <v>404</v>
      </c>
      <c r="W45" s="18" t="s">
        <v>404</v>
      </c>
      <c r="X45" s="20" t="s">
        <v>404</v>
      </c>
      <c r="Y45" s="18" t="n">
        <v>290.2338479</v>
      </c>
      <c r="Z45" s="20" t="n">
        <v>29.47667328</v>
      </c>
    </row>
    <row r="46" spans="1:26">
      <c r="A46" s="15" t="s">
        <v>443</v>
      </c>
      <c r="B46" s="17" t="n">
        <v>23141</v>
      </c>
      <c r="C46" s="18">
        <f>(4196.0/B46*100)</f>
        <v/>
      </c>
      <c r="D46" s="19" t="n">
        <v>18945</v>
      </c>
      <c r="E46" s="18" t="n">
        <v>450.00878462</v>
      </c>
      <c r="F46" s="20" t="n">
        <v>21.88787261</v>
      </c>
      <c r="G46" s="18" t="n">
        <v>403.93581942</v>
      </c>
      <c r="H46" s="20" t="n">
        <v>5.86285678</v>
      </c>
      <c r="I46" s="18" t="n">
        <v>398.50230937</v>
      </c>
      <c r="J46" s="20" t="n">
        <v>4.03946317</v>
      </c>
      <c r="K46" s="18" t="n">
        <v>412.57501321</v>
      </c>
      <c r="L46" s="20" t="n">
        <v>7.72404141</v>
      </c>
      <c r="M46" s="18" t="n">
        <v>394.53501112</v>
      </c>
      <c r="N46" s="20" t="n">
        <v>8.38218876</v>
      </c>
      <c r="O46" s="18" t="n">
        <v>417.43178167</v>
      </c>
      <c r="P46" s="20" t="n">
        <v>12.80502925</v>
      </c>
      <c r="Q46" s="18" t="s">
        <v>404</v>
      </c>
      <c r="R46" s="20" t="s">
        <v>404</v>
      </c>
      <c r="S46" s="18" t="s">
        <v>404</v>
      </c>
      <c r="T46" s="20" t="s">
        <v>404</v>
      </c>
      <c r="U46" s="18" t="s">
        <v>404</v>
      </c>
      <c r="V46" s="20" t="s">
        <v>404</v>
      </c>
      <c r="W46" s="18" t="s">
        <v>404</v>
      </c>
      <c r="X46" s="20" t="s">
        <v>404</v>
      </c>
      <c r="Y46" s="18" t="n">
        <v>388.80121104</v>
      </c>
      <c r="Z46" s="20" t="n">
        <v>10.57597879</v>
      </c>
    </row>
    <row r="47" spans="1:26">
      <c r="A47" s="15" t="s">
        <v>444</v>
      </c>
      <c r="B47" s="17" t="n">
        <v>5928</v>
      </c>
      <c r="C47" s="18">
        <f>(0.0/B47*100)</f>
        <v/>
      </c>
      <c r="D47" s="19" t="n">
        <v>5928</v>
      </c>
      <c r="E47" s="18" t="n">
        <v>357.26906712</v>
      </c>
      <c r="F47" s="20" t="n">
        <v>42.93499601</v>
      </c>
      <c r="G47" s="18" t="n">
        <v>445.56600883</v>
      </c>
      <c r="H47" s="20" t="n">
        <v>8.184519249999999</v>
      </c>
      <c r="I47" s="18" t="n">
        <v>447.84019761</v>
      </c>
      <c r="J47" s="20" t="n">
        <v>7.42876008</v>
      </c>
      <c r="K47" s="18" t="n">
        <v>435.84838837</v>
      </c>
      <c r="L47" s="20" t="n">
        <v>20.73469136</v>
      </c>
      <c r="M47" s="18" t="n">
        <v>332.67113599</v>
      </c>
      <c r="N47" s="20" t="n">
        <v>6.37020071</v>
      </c>
      <c r="O47" s="18" t="n">
        <v>470.91581511</v>
      </c>
      <c r="P47" s="20" t="n">
        <v>31.73343047</v>
      </c>
      <c r="Q47" s="18" t="s">
        <v>404</v>
      </c>
      <c r="R47" s="20" t="s">
        <v>404</v>
      </c>
      <c r="S47" s="18" t="s">
        <v>404</v>
      </c>
      <c r="T47" s="20" t="s">
        <v>404</v>
      </c>
      <c r="U47" s="18" t="s">
        <v>404</v>
      </c>
      <c r="V47" s="20" t="s">
        <v>404</v>
      </c>
      <c r="W47" s="18" t="s">
        <v>404</v>
      </c>
      <c r="X47" s="20" t="s">
        <v>404</v>
      </c>
      <c r="Y47" s="18" t="n">
        <v>456.99479989</v>
      </c>
      <c r="Z47" s="20" t="n">
        <v>31.80725716</v>
      </c>
    </row>
    <row r="48" spans="1:26">
      <c r="A48" s="15" t="s">
        <v>445</v>
      </c>
      <c r="B48" s="17" t="n">
        <v>9841</v>
      </c>
      <c r="C48" s="18">
        <f>(0.0/B48*100)</f>
        <v/>
      </c>
      <c r="D48" s="19" t="n">
        <v>9841</v>
      </c>
      <c r="E48" s="18" t="n">
        <v>513.66972455</v>
      </c>
      <c r="F48" s="20" t="n">
        <v>19.45492132</v>
      </c>
      <c r="G48" s="18" t="n">
        <v>518.57401157</v>
      </c>
      <c r="H48" s="20" t="n">
        <v>9.16618435</v>
      </c>
      <c r="I48" s="18" t="n">
        <v>507.34552811</v>
      </c>
      <c r="J48" s="20" t="n">
        <v>10.78762988</v>
      </c>
      <c r="K48" s="18" t="n">
        <v>524.06599959</v>
      </c>
      <c r="L48" s="20" t="n">
        <v>12.71337261</v>
      </c>
      <c r="M48" s="18" t="n">
        <v>596.27806338</v>
      </c>
      <c r="N48" s="20" t="n">
        <v>7.41115436</v>
      </c>
      <c r="O48" s="18" t="n">
        <v>546.38683636</v>
      </c>
      <c r="P48" s="20" t="n">
        <v>5.16308937</v>
      </c>
      <c r="Q48" s="18" t="s">
        <v>404</v>
      </c>
      <c r="R48" s="20" t="s">
        <v>404</v>
      </c>
      <c r="S48" s="18" t="s">
        <v>404</v>
      </c>
      <c r="T48" s="20" t="s">
        <v>404</v>
      </c>
      <c r="U48" s="18" t="s">
        <v>404</v>
      </c>
      <c r="V48" s="20" t="s">
        <v>404</v>
      </c>
      <c r="W48" s="18" t="s">
        <v>404</v>
      </c>
      <c r="X48" s="20" t="s">
        <v>404</v>
      </c>
      <c r="Y48" s="18" t="n">
        <v>472.62857616</v>
      </c>
      <c r="Z48" s="20" t="n">
        <v>42.72696929</v>
      </c>
    </row>
    <row r="49" spans="1:26">
      <c r="A49" s="15" t="s">
        <v>446</v>
      </c>
      <c r="B49" s="17" t="n">
        <v>6349</v>
      </c>
      <c r="C49" s="18">
        <f>(52.0/B49*100)</f>
        <v/>
      </c>
      <c r="D49" s="19" t="n">
        <v>6297</v>
      </c>
      <c r="E49" s="18" t="n">
        <v>455.71109826</v>
      </c>
      <c r="F49" s="20" t="n">
        <v>18.6879712</v>
      </c>
      <c r="G49" s="18" t="n">
        <v>432.48126716</v>
      </c>
      <c r="H49" s="20" t="n">
        <v>10.26717</v>
      </c>
      <c r="I49" s="18" t="n">
        <v>431.36311304</v>
      </c>
      <c r="J49" s="20" t="n">
        <v>4.03762201</v>
      </c>
      <c r="K49" s="18" t="n">
        <v>429.94575009</v>
      </c>
      <c r="L49" s="20" t="n">
        <v>9.59565289</v>
      </c>
      <c r="M49" s="18" t="n">
        <v>427.05496341</v>
      </c>
      <c r="N49" s="20" t="n">
        <v>11.91919738</v>
      </c>
      <c r="O49" s="18" t="n">
        <v>432.25919639</v>
      </c>
      <c r="P49" s="20" t="n">
        <v>9.55575033</v>
      </c>
      <c r="Q49" s="18" t="s">
        <v>404</v>
      </c>
      <c r="R49" s="20" t="s">
        <v>404</v>
      </c>
      <c r="S49" s="18" t="s">
        <v>404</v>
      </c>
      <c r="T49" s="20" t="s">
        <v>404</v>
      </c>
      <c r="U49" s="18" t="s">
        <v>404</v>
      </c>
      <c r="V49" s="20" t="s">
        <v>404</v>
      </c>
      <c r="W49" s="18" t="s">
        <v>404</v>
      </c>
      <c r="X49" s="20" t="s">
        <v>404</v>
      </c>
      <c r="Y49" s="18" t="n">
        <v>528.97186286</v>
      </c>
      <c r="Z49" s="20" t="n">
        <v>9.722320209999999</v>
      </c>
    </row>
    <row r="50" spans="1:26">
      <c r="A50" s="15" t="s">
        <v>447</v>
      </c>
      <c r="B50" s="17" t="n">
        <v>11795</v>
      </c>
      <c r="C50" s="18">
        <f>(1031.0/B50*100)</f>
        <v/>
      </c>
      <c r="D50" s="19" t="n">
        <v>10764</v>
      </c>
      <c r="E50" s="18" t="n">
        <v>397.21095336</v>
      </c>
      <c r="F50" s="20" t="n">
        <v>8.55579539</v>
      </c>
      <c r="G50" s="18" t="n">
        <v>407.44150464</v>
      </c>
      <c r="H50" s="20" t="n">
        <v>4.44799858</v>
      </c>
      <c r="I50" s="18" t="n">
        <v>424.14320316</v>
      </c>
      <c r="J50" s="20" t="n">
        <v>5.00544608</v>
      </c>
      <c r="K50" s="18" t="n">
        <v>421.64595014</v>
      </c>
      <c r="L50" s="20" t="n">
        <v>9.14201402</v>
      </c>
      <c r="M50" s="18" t="n">
        <v>420.4279449</v>
      </c>
      <c r="N50" s="20" t="n">
        <v>9.902297880000001</v>
      </c>
      <c r="O50" s="18" t="n">
        <v>415.91525665</v>
      </c>
      <c r="P50" s="20" t="n">
        <v>10.00839852</v>
      </c>
      <c r="Q50" s="18" t="s">
        <v>404</v>
      </c>
      <c r="R50" s="20" t="s">
        <v>404</v>
      </c>
      <c r="S50" s="18" t="s">
        <v>404</v>
      </c>
      <c r="T50" s="20" t="s">
        <v>404</v>
      </c>
      <c r="U50" s="18" t="s">
        <v>404</v>
      </c>
      <c r="V50" s="20" t="s">
        <v>404</v>
      </c>
      <c r="W50" s="18" t="s">
        <v>404</v>
      </c>
      <c r="X50" s="20" t="s">
        <v>404</v>
      </c>
      <c r="Y50" s="18" t="n">
        <v>419.95682215</v>
      </c>
      <c r="Z50" s="20" t="n">
        <v>14.63913063</v>
      </c>
    </row>
    <row r="51" spans="1:26">
      <c r="A51" s="15" t="s">
        <v>448</v>
      </c>
      <c r="B51" s="17" t="n">
        <v>6866</v>
      </c>
      <c r="C51" s="18">
        <f>(0.0/B51*100)</f>
        <v/>
      </c>
      <c r="D51" s="19" t="n">
        <v>6866</v>
      </c>
      <c r="E51" s="18" t="n">
        <v>435.00135984</v>
      </c>
      <c r="F51" s="20" t="n">
        <v>19.21844026</v>
      </c>
      <c r="G51" s="18" t="n">
        <v>420.38854657</v>
      </c>
      <c r="H51" s="20" t="n">
        <v>5.88749953</v>
      </c>
      <c r="I51" s="18" t="n">
        <v>418.22220476</v>
      </c>
      <c r="J51" s="20" t="n">
        <v>3.16153398</v>
      </c>
      <c r="K51" s="18" t="n">
        <v>419.7338814</v>
      </c>
      <c r="L51" s="20" t="n">
        <v>6.49666779</v>
      </c>
      <c r="M51" s="18" t="n">
        <v>413.16819486</v>
      </c>
      <c r="N51" s="20" t="n">
        <v>23.6900882</v>
      </c>
      <c r="O51" s="18" t="n">
        <v>435.9830215</v>
      </c>
      <c r="P51" s="20" t="n">
        <v>11.86079139</v>
      </c>
      <c r="Q51" s="18" t="s">
        <v>404</v>
      </c>
      <c r="R51" s="20" t="s">
        <v>404</v>
      </c>
      <c r="S51" s="18" t="s">
        <v>404</v>
      </c>
      <c r="T51" s="20" t="s">
        <v>404</v>
      </c>
      <c r="U51" s="18" t="s">
        <v>404</v>
      </c>
      <c r="V51" s="20" t="s">
        <v>404</v>
      </c>
      <c r="W51" s="18" t="s">
        <v>404</v>
      </c>
      <c r="X51" s="20" t="s">
        <v>404</v>
      </c>
      <c r="Y51" s="18" t="n">
        <v>418.42203826</v>
      </c>
      <c r="Z51" s="20" t="n">
        <v>9.631681840000001</v>
      </c>
    </row>
    <row r="52" spans="1:26">
      <c r="A52" s="15" t="s">
        <v>449</v>
      </c>
      <c r="B52" s="17" t="n">
        <v>5809</v>
      </c>
      <c r="C52" s="18">
        <f>(0.0/B52*100)</f>
        <v/>
      </c>
      <c r="D52" s="19" t="n">
        <v>5809</v>
      </c>
      <c r="E52" s="18" t="n">
        <v>506.57944344</v>
      </c>
      <c r="F52" s="20" t="n">
        <v>39.36534618</v>
      </c>
      <c r="G52" s="18" t="n">
        <v>463.12096267</v>
      </c>
      <c r="H52" s="20" t="n">
        <v>7.17921312</v>
      </c>
      <c r="I52" s="18" t="n">
        <v>479.87295593</v>
      </c>
      <c r="J52" s="20" t="n">
        <v>5.54639391</v>
      </c>
      <c r="K52" s="18" t="n">
        <v>480.07097308</v>
      </c>
      <c r="L52" s="20" t="n">
        <v>9.93076128</v>
      </c>
      <c r="M52" s="18" t="n">
        <v>456.33345967</v>
      </c>
      <c r="N52" s="20" t="n">
        <v>7.74744853</v>
      </c>
      <c r="O52" s="18" t="n">
        <v>540.3960956</v>
      </c>
      <c r="P52" s="20" t="n">
        <v>4.80859384</v>
      </c>
      <c r="Q52" s="18" t="s">
        <v>404</v>
      </c>
      <c r="R52" s="20" t="s">
        <v>404</v>
      </c>
      <c r="S52" s="18" t="s">
        <v>404</v>
      </c>
      <c r="T52" s="20" t="s">
        <v>404</v>
      </c>
      <c r="U52" s="18" t="s">
        <v>404</v>
      </c>
      <c r="V52" s="20" t="s">
        <v>404</v>
      </c>
      <c r="W52" s="18" t="s">
        <v>404</v>
      </c>
      <c r="X52" s="20" t="s">
        <v>404</v>
      </c>
      <c r="Y52" s="18" t="n">
        <v>502.19845227</v>
      </c>
      <c r="Z52" s="20" t="n">
        <v>18.0185842</v>
      </c>
    </row>
    <row r="53" spans="1:26">
      <c r="A53" s="15" t="s">
        <v>450</v>
      </c>
      <c r="B53" s="17" t="n">
        <v>5571</v>
      </c>
      <c r="C53" s="18">
        <f>(0.0/B53*100)</f>
        <v/>
      </c>
      <c r="D53" s="19" t="n">
        <v>5571</v>
      </c>
      <c r="E53" s="18" t="n">
        <v>391.42656832</v>
      </c>
      <c r="F53" s="20" t="n">
        <v>5.43577611</v>
      </c>
      <c r="G53" s="18" t="n">
        <v>439.57503707</v>
      </c>
      <c r="H53" s="20" t="n">
        <v>2.68187131</v>
      </c>
      <c r="I53" s="18" t="n">
        <v>427.8830377</v>
      </c>
      <c r="J53" s="20" t="n">
        <v>2.15281758</v>
      </c>
      <c r="K53" s="18" t="n">
        <v>441.45753795</v>
      </c>
      <c r="L53" s="20" t="n">
        <v>3.65688959</v>
      </c>
      <c r="M53" s="18" t="n">
        <v>405.13409227</v>
      </c>
      <c r="N53" s="20" t="n">
        <v>5.24880873</v>
      </c>
      <c r="O53" s="18" t="n">
        <v>454.8519068</v>
      </c>
      <c r="P53" s="20" t="n">
        <v>4.32177622</v>
      </c>
      <c r="Q53" s="18" t="s">
        <v>404</v>
      </c>
      <c r="R53" s="20" t="s">
        <v>404</v>
      </c>
      <c r="S53" s="18" t="s">
        <v>404</v>
      </c>
      <c r="T53" s="20" t="s">
        <v>404</v>
      </c>
      <c r="U53" s="18" t="s">
        <v>404</v>
      </c>
      <c r="V53" s="20" t="s">
        <v>404</v>
      </c>
      <c r="W53" s="18" t="s">
        <v>404</v>
      </c>
      <c r="X53" s="20" t="s">
        <v>404</v>
      </c>
      <c r="Y53" s="18" t="n">
        <v>425.16345589</v>
      </c>
      <c r="Z53" s="20" t="n">
        <v>8.57816585</v>
      </c>
    </row>
    <row r="54" spans="1:26">
      <c r="A54" s="15" t="s">
        <v>451</v>
      </c>
      <c r="B54" s="17" t="n">
        <v>4740</v>
      </c>
      <c r="C54" s="18">
        <f>(199.0/B54*100)</f>
        <v/>
      </c>
      <c r="D54" s="19" t="n">
        <v>4541</v>
      </c>
      <c r="E54" s="18" t="n">
        <v>255.87746188</v>
      </c>
      <c r="F54" s="20" t="n">
        <v>9.4710331</v>
      </c>
      <c r="G54" s="18" t="n">
        <v>339.10668885</v>
      </c>
      <c r="H54" s="20" t="n">
        <v>7.72010237</v>
      </c>
      <c r="I54" s="18" t="n">
        <v>330.29120842</v>
      </c>
      <c r="J54" s="20" t="n">
        <v>7.11120882</v>
      </c>
      <c r="K54" s="18" t="n">
        <v>324.98666777</v>
      </c>
      <c r="L54" s="20" t="n">
        <v>5.99190014</v>
      </c>
      <c r="M54" s="18" t="n">
        <v>334.03496428</v>
      </c>
      <c r="N54" s="20" t="n">
        <v>14.76946718</v>
      </c>
      <c r="O54" s="18" t="n">
        <v>336.07495283</v>
      </c>
      <c r="P54" s="20" t="n">
        <v>10.43153924</v>
      </c>
      <c r="Q54" s="18" t="s">
        <v>404</v>
      </c>
      <c r="R54" s="20" t="s">
        <v>404</v>
      </c>
      <c r="S54" s="18" t="s">
        <v>404</v>
      </c>
      <c r="T54" s="20" t="s">
        <v>404</v>
      </c>
      <c r="U54" s="18" t="s">
        <v>404</v>
      </c>
      <c r="V54" s="20" t="s">
        <v>404</v>
      </c>
      <c r="W54" s="18" t="s">
        <v>404</v>
      </c>
      <c r="X54" s="20" t="s">
        <v>404</v>
      </c>
      <c r="Y54" s="18" t="n">
        <v>302.02137899</v>
      </c>
      <c r="Z54" s="20" t="n">
        <v>7.37395786</v>
      </c>
    </row>
    <row r="55" spans="1:26">
      <c r="A55" s="15" t="s">
        <v>452</v>
      </c>
      <c r="B55" s="17" t="n">
        <v>5316</v>
      </c>
      <c r="C55" s="18">
        <f>(43.0/B55*100)</f>
        <v/>
      </c>
      <c r="D55" s="19" t="n">
        <v>5273</v>
      </c>
      <c r="E55" s="18" t="n">
        <v>390.00410411</v>
      </c>
      <c r="F55" s="20" t="n">
        <v>10.33341283</v>
      </c>
      <c r="G55" s="18" t="n">
        <v>413.34719393</v>
      </c>
      <c r="H55" s="20" t="n">
        <v>4.95791965</v>
      </c>
      <c r="I55" s="18" t="n">
        <v>412.64781057</v>
      </c>
      <c r="J55" s="20" t="n">
        <v>4.34331287</v>
      </c>
      <c r="K55" s="18" t="n">
        <v>411.85759593</v>
      </c>
      <c r="L55" s="20" t="n">
        <v>7.43506249</v>
      </c>
      <c r="M55" s="18" t="n">
        <v>397.21419258</v>
      </c>
      <c r="N55" s="20" t="n">
        <v>13.52585081</v>
      </c>
      <c r="O55" s="18" t="n">
        <v>410.68823622</v>
      </c>
      <c r="P55" s="20" t="n">
        <v>11.03667458</v>
      </c>
      <c r="Q55" s="18" t="s">
        <v>404</v>
      </c>
      <c r="R55" s="20" t="s">
        <v>404</v>
      </c>
      <c r="S55" s="18" t="s">
        <v>404</v>
      </c>
      <c r="T55" s="20" t="s">
        <v>404</v>
      </c>
      <c r="U55" s="18" t="s">
        <v>404</v>
      </c>
      <c r="V55" s="20" t="s">
        <v>404</v>
      </c>
      <c r="W55" s="18" t="n">
        <v>442.16120901</v>
      </c>
      <c r="X55" s="20" t="n">
        <v>26.89134272</v>
      </c>
      <c r="Y55" s="18" t="n">
        <v>348.15776659</v>
      </c>
      <c r="Z55" s="20" t="n">
        <v>16.61176943</v>
      </c>
    </row>
    <row r="56" spans="1:26">
      <c r="A56" s="15" t="s">
        <v>453</v>
      </c>
      <c r="B56" s="17" t="n">
        <v>5359</v>
      </c>
      <c r="C56" s="18">
        <f>(0.0/B56*100)</f>
        <v/>
      </c>
      <c r="D56" s="19" t="n">
        <v>5359</v>
      </c>
      <c r="E56" s="18" t="n">
        <v>586.52159481</v>
      </c>
      <c r="F56" s="20" t="n">
        <v>9.75600547</v>
      </c>
      <c r="G56" s="18" t="n">
        <v>527.3675553</v>
      </c>
      <c r="H56" s="20" t="n">
        <v>6.73520939</v>
      </c>
      <c r="I56" s="18" t="n">
        <v>516.32243457</v>
      </c>
      <c r="J56" s="20" t="n">
        <v>4.13642239</v>
      </c>
      <c r="K56" s="18" t="n">
        <v>564.68691759</v>
      </c>
      <c r="L56" s="20" t="n">
        <v>7.34051788</v>
      </c>
      <c r="M56" s="18" t="n">
        <v>524.96466893</v>
      </c>
      <c r="N56" s="20" t="n">
        <v>29.11121704</v>
      </c>
      <c r="O56" s="18" t="n">
        <v>533.9924253</v>
      </c>
      <c r="P56" s="20" t="n">
        <v>23.49257658</v>
      </c>
      <c r="Q56" s="18" t="s">
        <v>404</v>
      </c>
      <c r="R56" s="20" t="s">
        <v>404</v>
      </c>
      <c r="S56" s="18" t="s">
        <v>404</v>
      </c>
      <c r="T56" s="20" t="s">
        <v>404</v>
      </c>
      <c r="U56" s="18" t="s">
        <v>404</v>
      </c>
      <c r="V56" s="20" t="s">
        <v>404</v>
      </c>
      <c r="W56" s="18" t="s">
        <v>404</v>
      </c>
      <c r="X56" s="20" t="s">
        <v>404</v>
      </c>
      <c r="Y56" s="18" t="n">
        <v>511.70843648</v>
      </c>
      <c r="Z56" s="20" t="n">
        <v>9.46345006</v>
      </c>
    </row>
    <row r="57" spans="1:26">
      <c r="A57" s="15" t="s">
        <v>454</v>
      </c>
      <c r="B57" s="17" t="n">
        <v>6513</v>
      </c>
      <c r="C57" s="18">
        <f>(0.0/B57*100)</f>
        <v/>
      </c>
      <c r="D57" s="19" t="n">
        <v>6513</v>
      </c>
      <c r="E57" s="18" t="n">
        <v>388.54567352</v>
      </c>
      <c r="F57" s="20" t="n">
        <v>7.37620391</v>
      </c>
      <c r="G57" s="18" t="n">
        <v>396.21668222</v>
      </c>
      <c r="H57" s="20" t="n">
        <v>4.7442327</v>
      </c>
      <c r="I57" s="18" t="n">
        <v>415.17107833</v>
      </c>
      <c r="J57" s="20" t="n">
        <v>7.09079811</v>
      </c>
      <c r="K57" s="18" t="n">
        <v>401.09561118</v>
      </c>
      <c r="L57" s="20" t="n">
        <v>9.785005780000001</v>
      </c>
      <c r="M57" s="18" t="n">
        <v>428.02869128</v>
      </c>
      <c r="N57" s="20" t="n">
        <v>13.72445702</v>
      </c>
      <c r="O57" s="18" t="n">
        <v>383.63605961</v>
      </c>
      <c r="P57" s="20" t="n">
        <v>15.9223311</v>
      </c>
      <c r="Q57" s="18" t="s">
        <v>404</v>
      </c>
      <c r="R57" s="20" t="s">
        <v>404</v>
      </c>
      <c r="S57" s="18" t="s">
        <v>404</v>
      </c>
      <c r="T57" s="20" t="s">
        <v>404</v>
      </c>
      <c r="U57" s="18" t="s">
        <v>404</v>
      </c>
      <c r="V57" s="20" t="s">
        <v>404</v>
      </c>
      <c r="W57" s="18" t="n">
        <v>425.27828576</v>
      </c>
      <c r="X57" s="20" t="n">
        <v>24.12678045</v>
      </c>
      <c r="Y57" s="18" t="s">
        <v>404</v>
      </c>
      <c r="Z57" s="20" t="s">
        <v>404</v>
      </c>
    </row>
    <row r="58" spans="1:26">
      <c r="A58" s="15" t="s">
        <v>455</v>
      </c>
      <c r="B58" s="17" t="n">
        <v>7267</v>
      </c>
      <c r="C58" s="18">
        <f>(0.0/B58*100)</f>
        <v/>
      </c>
      <c r="D58" s="19" t="n">
        <v>7267</v>
      </c>
      <c r="E58" s="18" t="n">
        <v>402.56958313</v>
      </c>
      <c r="F58" s="20" t="n">
        <v>16.26335472</v>
      </c>
      <c r="G58" s="18" t="n">
        <v>398.02987632</v>
      </c>
      <c r="H58" s="20" t="n">
        <v>5.34433542</v>
      </c>
      <c r="I58" s="18" t="n">
        <v>419.69914861</v>
      </c>
      <c r="J58" s="20" t="n">
        <v>7.92197087</v>
      </c>
      <c r="K58" s="18" t="n">
        <v>408.27148203</v>
      </c>
      <c r="L58" s="20" t="n">
        <v>4.18468213</v>
      </c>
      <c r="M58" s="18" t="n">
        <v>436.45152632</v>
      </c>
      <c r="N58" s="20" t="n">
        <v>17.18897</v>
      </c>
      <c r="O58" s="18" t="n">
        <v>409.81460837</v>
      </c>
      <c r="P58" s="20" t="n">
        <v>11.80239248</v>
      </c>
      <c r="Q58" s="18" t="s">
        <v>404</v>
      </c>
      <c r="R58" s="20" t="s">
        <v>404</v>
      </c>
      <c r="S58" s="18" t="s">
        <v>404</v>
      </c>
      <c r="T58" s="20" t="s">
        <v>404</v>
      </c>
      <c r="U58" s="18" t="s">
        <v>404</v>
      </c>
      <c r="V58" s="20" t="s">
        <v>404</v>
      </c>
      <c r="W58" s="18" t="n">
        <v>397.55541875</v>
      </c>
      <c r="X58" s="20" t="n">
        <v>7.379981</v>
      </c>
      <c r="Y58" s="18" t="n">
        <v>427.05524578</v>
      </c>
      <c r="Z58" s="20" t="n">
        <v>23.15932322</v>
      </c>
    </row>
    <row r="59" spans="1:26">
      <c r="A59" s="15" t="s">
        <v>456</v>
      </c>
      <c r="B59" s="17" t="n">
        <v>4826</v>
      </c>
      <c r="C59" s="18">
        <f>(0.0/B59*100)</f>
        <v/>
      </c>
      <c r="D59" s="19" t="n">
        <v>4826</v>
      </c>
      <c r="E59" s="18" t="n">
        <v>375.36385666</v>
      </c>
      <c r="F59" s="20" t="n">
        <v>12.48400517</v>
      </c>
      <c r="G59" s="18" t="n">
        <v>377.68984634</v>
      </c>
      <c r="H59" s="20" t="n">
        <v>2.71706936</v>
      </c>
      <c r="I59" s="18" t="n">
        <v>376.90266587</v>
      </c>
      <c r="J59" s="20" t="n">
        <v>2.09105605</v>
      </c>
      <c r="K59" s="18" t="n">
        <v>379.18940658</v>
      </c>
      <c r="L59" s="20" t="n">
        <v>3.27536183</v>
      </c>
      <c r="M59" s="18" t="n">
        <v>398.27397711</v>
      </c>
      <c r="N59" s="20" t="n">
        <v>7.85851492</v>
      </c>
      <c r="O59" s="18" t="n">
        <v>350.8780434</v>
      </c>
      <c r="P59" s="20" t="n">
        <v>12.88653712</v>
      </c>
      <c r="Q59" s="18" t="s">
        <v>404</v>
      </c>
      <c r="R59" s="20" t="s">
        <v>404</v>
      </c>
      <c r="S59" s="18" t="s">
        <v>404</v>
      </c>
      <c r="T59" s="20" t="s">
        <v>404</v>
      </c>
      <c r="U59" s="18" t="s">
        <v>404</v>
      </c>
      <c r="V59" s="20" t="s">
        <v>404</v>
      </c>
      <c r="W59" s="18" t="s">
        <v>404</v>
      </c>
      <c r="X59" s="20" t="s">
        <v>404</v>
      </c>
      <c r="Y59" s="18" t="n">
        <v>393.85844706</v>
      </c>
      <c r="Z59" s="20" t="n">
        <v>11.88917961</v>
      </c>
    </row>
    <row r="60" spans="1:26">
      <c r="A60" s="15" t="s">
        <v>457</v>
      </c>
      <c r="B60" s="17" t="n">
        <v>4546</v>
      </c>
      <c r="C60" s="18">
        <f>(0.0/B60*100)</f>
        <v/>
      </c>
      <c r="D60" s="19" t="n">
        <v>4546</v>
      </c>
      <c r="E60" s="18" t="n">
        <v>368.025777</v>
      </c>
      <c r="F60" s="20" t="n">
        <v>26.10589065</v>
      </c>
      <c r="G60" s="18" t="n">
        <v>370.55280211</v>
      </c>
      <c r="H60" s="20" t="n">
        <v>9.65225656</v>
      </c>
      <c r="I60" s="18" t="n">
        <v>408.31227396</v>
      </c>
      <c r="J60" s="20" t="n">
        <v>5.84312923</v>
      </c>
      <c r="K60" s="18" t="n">
        <v>374.60122442</v>
      </c>
      <c r="L60" s="20" t="n">
        <v>6.95943446</v>
      </c>
      <c r="M60" s="18" t="n">
        <v>386.33951539</v>
      </c>
      <c r="N60" s="20" t="n">
        <v>15.01256512</v>
      </c>
      <c r="O60" s="18" t="n">
        <v>441.27048266</v>
      </c>
      <c r="P60" s="20" t="n">
        <v>13.65096768</v>
      </c>
      <c r="Q60" s="18" t="s">
        <v>404</v>
      </c>
      <c r="R60" s="20" t="s">
        <v>404</v>
      </c>
      <c r="S60" s="18" t="s">
        <v>404</v>
      </c>
      <c r="T60" s="20" t="s">
        <v>404</v>
      </c>
      <c r="U60" s="18" t="s">
        <v>404</v>
      </c>
      <c r="V60" s="20" t="s">
        <v>404</v>
      </c>
      <c r="W60" s="18" t="s">
        <v>404</v>
      </c>
      <c r="X60" s="20" t="s">
        <v>404</v>
      </c>
      <c r="Y60" s="18" t="n">
        <v>412.18371073</v>
      </c>
      <c r="Z60" s="20" t="n">
        <v>23.25417183</v>
      </c>
    </row>
    <row r="61" spans="1:26">
      <c r="A61" s="15" t="s">
        <v>458</v>
      </c>
      <c r="B61" s="17" t="n">
        <v>6525</v>
      </c>
      <c r="C61" s="18">
        <f>(0.0/B61*100)</f>
        <v/>
      </c>
      <c r="D61" s="19" t="n">
        <v>6525</v>
      </c>
      <c r="E61" s="18" t="s">
        <v>404</v>
      </c>
      <c r="F61" s="20" t="s">
        <v>404</v>
      </c>
      <c r="G61" s="18" t="n">
        <v>478.30481349</v>
      </c>
      <c r="H61" s="20" t="n">
        <v>3.32873043</v>
      </c>
      <c r="I61" s="18" t="n">
        <v>467.54224671</v>
      </c>
      <c r="J61" s="20" t="n">
        <v>4.76865209</v>
      </c>
      <c r="K61" s="18" t="n">
        <v>471.97086077</v>
      </c>
      <c r="L61" s="20" t="n">
        <v>17.7788894</v>
      </c>
      <c r="M61" s="18" t="n">
        <v>469.72459548</v>
      </c>
      <c r="N61" s="20" t="n">
        <v>30.64849088</v>
      </c>
      <c r="O61" s="18" t="s">
        <v>404</v>
      </c>
      <c r="P61" s="20" t="s">
        <v>404</v>
      </c>
      <c r="Q61" s="18" t="s">
        <v>404</v>
      </c>
      <c r="R61" s="20" t="s">
        <v>404</v>
      </c>
      <c r="S61" s="18" t="s">
        <v>404</v>
      </c>
      <c r="T61" s="20" t="s">
        <v>404</v>
      </c>
      <c r="U61" s="18" t="s">
        <v>404</v>
      </c>
      <c r="V61" s="20" t="s">
        <v>404</v>
      </c>
      <c r="W61" s="18" t="s">
        <v>404</v>
      </c>
      <c r="X61" s="20" t="s">
        <v>404</v>
      </c>
      <c r="Y61" s="18" t="n">
        <v>442.63650912</v>
      </c>
      <c r="Z61" s="20" t="n">
        <v>12.2886972</v>
      </c>
    </row>
    <row r="62" spans="1:26">
      <c r="A62" s="15" t="s">
        <v>459</v>
      </c>
      <c r="B62" s="17" t="n">
        <v>4476</v>
      </c>
      <c r="C62" s="18">
        <f>(0.0/B62*100)</f>
        <v/>
      </c>
      <c r="D62" s="19" t="n">
        <v>4476</v>
      </c>
      <c r="E62" s="18" t="n">
        <v>443.98332302</v>
      </c>
      <c r="F62" s="20" t="n">
        <v>13.91440725</v>
      </c>
      <c r="G62" s="18" t="n">
        <v>546.40688486</v>
      </c>
      <c r="H62" s="20" t="n">
        <v>1.73275701</v>
      </c>
      <c r="I62" s="18" t="n">
        <v>523.95531923</v>
      </c>
      <c r="J62" s="20" t="n">
        <v>1.4448465</v>
      </c>
      <c r="K62" s="18" t="n">
        <v>438.87553684</v>
      </c>
      <c r="L62" s="20" t="n">
        <v>4.92184172</v>
      </c>
      <c r="M62" s="18" t="n">
        <v>519.6904713599999</v>
      </c>
      <c r="N62" s="20" t="n">
        <v>5.48531424</v>
      </c>
      <c r="O62" s="18" t="n">
        <v>556.89594842</v>
      </c>
      <c r="P62" s="20" t="n">
        <v>4.26790485</v>
      </c>
      <c r="Q62" s="18" t="s">
        <v>404</v>
      </c>
      <c r="R62" s="20" t="s">
        <v>404</v>
      </c>
      <c r="S62" s="18" t="s">
        <v>404</v>
      </c>
      <c r="T62" s="20" t="s">
        <v>404</v>
      </c>
      <c r="U62" s="18" t="s">
        <v>404</v>
      </c>
      <c r="V62" s="20" t="s">
        <v>404</v>
      </c>
      <c r="W62" s="18" t="s">
        <v>404</v>
      </c>
      <c r="X62" s="20" t="s">
        <v>404</v>
      </c>
      <c r="Y62" s="18" t="n">
        <v>403.42808261</v>
      </c>
      <c r="Z62" s="20" t="n">
        <v>23.12700219</v>
      </c>
    </row>
    <row r="63" spans="1:26">
      <c r="A63" s="15" t="s">
        <v>460</v>
      </c>
      <c r="B63" s="17" t="n">
        <v>5324</v>
      </c>
      <c r="C63" s="18">
        <f>(0.0/B63*100)</f>
        <v/>
      </c>
      <c r="D63" s="19" t="n">
        <v>5324</v>
      </c>
      <c r="E63" s="18" t="s">
        <v>404</v>
      </c>
      <c r="F63" s="20" t="s">
        <v>404</v>
      </c>
      <c r="G63" s="18" t="n">
        <v>378.58505706</v>
      </c>
      <c r="H63" s="20" t="n">
        <v>3.45251292</v>
      </c>
      <c r="I63" s="18" t="n">
        <v>369.9873995</v>
      </c>
      <c r="J63" s="20" t="n">
        <v>2.16273111</v>
      </c>
      <c r="K63" s="18" t="n">
        <v>389.10814355</v>
      </c>
      <c r="L63" s="20" t="n">
        <v>2.07981686</v>
      </c>
      <c r="M63" s="18" t="n">
        <v>409.06530585</v>
      </c>
      <c r="N63" s="20" t="n">
        <v>5.16339674</v>
      </c>
      <c r="O63" s="18" t="n">
        <v>416.69452675</v>
      </c>
      <c r="P63" s="20" t="n">
        <v>6.35898675</v>
      </c>
      <c r="Q63" s="18" t="s">
        <v>404</v>
      </c>
      <c r="R63" s="20" t="s">
        <v>404</v>
      </c>
      <c r="S63" s="18" t="s">
        <v>404</v>
      </c>
      <c r="T63" s="20" t="s">
        <v>404</v>
      </c>
      <c r="U63" s="18" t="s">
        <v>404</v>
      </c>
      <c r="V63" s="20" t="s">
        <v>404</v>
      </c>
      <c r="W63" s="18" t="s">
        <v>404</v>
      </c>
      <c r="X63" s="20" t="s">
        <v>404</v>
      </c>
      <c r="Y63" s="18" t="n">
        <v>398.74837223</v>
      </c>
      <c r="Z63" s="20" t="n">
        <v>4.96803995</v>
      </c>
    </row>
    <row r="64" spans="1:26">
      <c r="A64" s="15" t="s">
        <v>461</v>
      </c>
      <c r="B64" s="17" t="n">
        <v>3634</v>
      </c>
      <c r="C64" s="18">
        <f>(27.0/B64*100)</f>
        <v/>
      </c>
      <c r="D64" s="19" t="n">
        <v>3607</v>
      </c>
      <c r="E64" s="18" t="n">
        <v>502.57218317</v>
      </c>
      <c r="F64" s="20" t="n">
        <v>7.19871319</v>
      </c>
      <c r="G64" s="18" t="n">
        <v>442.76739868</v>
      </c>
      <c r="H64" s="20" t="n">
        <v>2.30285321</v>
      </c>
      <c r="I64" s="18" t="n">
        <v>474.89997113</v>
      </c>
      <c r="J64" s="20" t="n">
        <v>2.61898285</v>
      </c>
      <c r="K64" s="18" t="n">
        <v>468.79447477</v>
      </c>
      <c r="L64" s="20" t="n">
        <v>5.97271676</v>
      </c>
      <c r="M64" s="18" t="n">
        <v>538.73229756</v>
      </c>
      <c r="N64" s="20" t="n">
        <v>12.70671914</v>
      </c>
      <c r="O64" s="18" t="s">
        <v>404</v>
      </c>
      <c r="P64" s="20" t="s">
        <v>404</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498.99761711</v>
      </c>
      <c r="F65" s="20" t="n">
        <v>17.05602179</v>
      </c>
      <c r="G65" s="18" t="n">
        <v>423.36031824</v>
      </c>
      <c r="H65" s="20" t="n">
        <v>5.21267156</v>
      </c>
      <c r="I65" s="18" t="n">
        <v>427.27266568</v>
      </c>
      <c r="J65" s="20" t="n">
        <v>3.47042529</v>
      </c>
      <c r="K65" s="18" t="n">
        <v>428.37921637</v>
      </c>
      <c r="L65" s="20" t="n">
        <v>6.57994449</v>
      </c>
      <c r="M65" s="18" t="n">
        <v>446.87916547</v>
      </c>
      <c r="N65" s="20" t="n">
        <v>13.94374846</v>
      </c>
      <c r="O65" s="18" t="n">
        <v>419.8403774</v>
      </c>
      <c r="P65" s="20" t="n">
        <v>12.42149112</v>
      </c>
      <c r="Q65" s="18" t="s">
        <v>404</v>
      </c>
      <c r="R65" s="20" t="s">
        <v>404</v>
      </c>
      <c r="S65" s="18" t="s">
        <v>404</v>
      </c>
      <c r="T65" s="20" t="s">
        <v>404</v>
      </c>
      <c r="U65" s="18" t="s">
        <v>404</v>
      </c>
      <c r="V65" s="20" t="s">
        <v>404</v>
      </c>
      <c r="W65" s="18" t="s">
        <v>404</v>
      </c>
      <c r="X65" s="20" t="s">
        <v>404</v>
      </c>
      <c r="Y65" s="18" t="s">
        <v>404</v>
      </c>
      <c r="Z65" s="20" t="s">
        <v>404</v>
      </c>
    </row>
    <row r="66" spans="1:26">
      <c r="A66" s="15" t="s">
        <v>463</v>
      </c>
      <c r="B66" s="17" t="n">
        <v>5665</v>
      </c>
      <c r="C66" s="18">
        <f>(0.0/B66*100)</f>
        <v/>
      </c>
      <c r="D66" s="19" t="n">
        <v>5665</v>
      </c>
      <c r="E66" s="18" t="s">
        <v>404</v>
      </c>
      <c r="F66" s="20" t="s">
        <v>404</v>
      </c>
      <c r="G66" s="18" t="n">
        <v>384.27378666</v>
      </c>
      <c r="H66" s="20" t="n">
        <v>2.37534854</v>
      </c>
      <c r="I66" s="18" t="n">
        <v>417.98036101</v>
      </c>
      <c r="J66" s="20" t="n">
        <v>1.21119598</v>
      </c>
      <c r="K66" s="18" t="n">
        <v>430.49195496</v>
      </c>
      <c r="L66" s="20" t="n">
        <v>4.61385339</v>
      </c>
      <c r="M66" s="18" t="n">
        <v>285.7968</v>
      </c>
      <c r="N66" s="20" t="n">
        <v>24.51776311</v>
      </c>
      <c r="O66" s="18" t="n">
        <v>362.53997243</v>
      </c>
      <c r="P66" s="20" t="n">
        <v>4.78049097</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365.51880899</v>
      </c>
      <c r="F67" s="20" t="n">
        <v>8.9256677</v>
      </c>
      <c r="G67" s="18" t="n">
        <v>385.86469163</v>
      </c>
      <c r="H67" s="20" t="n">
        <v>3.66692986</v>
      </c>
      <c r="I67" s="18" t="n">
        <v>411.7104184</v>
      </c>
      <c r="J67" s="20" t="n">
        <v>5.59654984</v>
      </c>
      <c r="K67" s="18" t="n">
        <v>403.35198307</v>
      </c>
      <c r="L67" s="20" t="n">
        <v>9.992361170000001</v>
      </c>
      <c r="M67" s="18" t="n">
        <v>423.22928283</v>
      </c>
      <c r="N67" s="20" t="n">
        <v>25.50925185</v>
      </c>
      <c r="O67" s="18" t="n">
        <v>403.2730597</v>
      </c>
      <c r="P67" s="20" t="n">
        <v>18.31166585</v>
      </c>
      <c r="Q67" s="18" t="s">
        <v>404</v>
      </c>
      <c r="R67" s="20" t="s">
        <v>404</v>
      </c>
      <c r="S67" s="18" t="s">
        <v>404</v>
      </c>
      <c r="T67" s="20" t="s">
        <v>404</v>
      </c>
      <c r="U67" s="18" t="s">
        <v>404</v>
      </c>
      <c r="V67" s="20" t="s">
        <v>404</v>
      </c>
      <c r="W67" s="18" t="s">
        <v>404</v>
      </c>
      <c r="X67" s="20" t="s">
        <v>404</v>
      </c>
      <c r="Y67" s="18" t="n">
        <v>394.27697689</v>
      </c>
      <c r="Z67" s="20" t="n">
        <v>12.98245536</v>
      </c>
    </row>
    <row r="68" spans="1:26">
      <c r="A68" s="15" t="s">
        <v>465</v>
      </c>
      <c r="B68" s="17" t="n">
        <v>12083</v>
      </c>
      <c r="C68" s="18">
        <f>(0.0/B68*100)</f>
        <v/>
      </c>
      <c r="D68" s="19" t="n">
        <v>12083</v>
      </c>
      <c r="E68" s="18" t="n">
        <v>519.29185917</v>
      </c>
      <c r="F68" s="20" t="n">
        <v>5.5017195</v>
      </c>
      <c r="G68" s="18" t="n">
        <v>406.83690684</v>
      </c>
      <c r="H68" s="20" t="n">
        <v>2.15797304</v>
      </c>
      <c r="I68" s="18" t="n">
        <v>406.19305415</v>
      </c>
      <c r="J68" s="20" t="n">
        <v>1.27384115</v>
      </c>
      <c r="K68" s="18" t="n">
        <v>423.32036582</v>
      </c>
      <c r="L68" s="20" t="n">
        <v>1.68308955</v>
      </c>
      <c r="M68" s="18" t="n">
        <v>399.6437685</v>
      </c>
      <c r="N68" s="20" t="n">
        <v>3.85928748</v>
      </c>
      <c r="O68" s="18" t="n">
        <v>475.56058637</v>
      </c>
      <c r="P68" s="20" t="n">
        <v>3.60983766</v>
      </c>
      <c r="Q68" s="18" t="s">
        <v>404</v>
      </c>
      <c r="R68" s="20" t="s">
        <v>404</v>
      </c>
      <c r="S68" s="18" t="s">
        <v>404</v>
      </c>
      <c r="T68" s="20" t="s">
        <v>404</v>
      </c>
      <c r="U68" s="18" t="s">
        <v>404</v>
      </c>
      <c r="V68" s="20" t="s">
        <v>404</v>
      </c>
      <c r="W68" s="18" t="s">
        <v>404</v>
      </c>
      <c r="X68" s="20" t="s">
        <v>404</v>
      </c>
      <c r="Y68" s="18" t="n">
        <v>439.84475592</v>
      </c>
      <c r="Z68" s="20" t="n">
        <v>12.49637931</v>
      </c>
    </row>
    <row r="69" spans="1:26">
      <c r="A69" s="15" t="s">
        <v>466</v>
      </c>
      <c r="B69" s="17" t="n">
        <v>4876</v>
      </c>
      <c r="C69" s="18">
        <f>(0.0/B69*100)</f>
        <v/>
      </c>
      <c r="D69" s="19" t="n">
        <v>4876</v>
      </c>
      <c r="E69" s="18" t="n">
        <v>362.54586651</v>
      </c>
      <c r="F69" s="20" t="n">
        <v>16.09811001</v>
      </c>
      <c r="G69" s="18" t="n">
        <v>436.76653798</v>
      </c>
      <c r="H69" s="20" t="n">
        <v>6.29977316</v>
      </c>
      <c r="I69" s="18" t="n">
        <v>432.38708491</v>
      </c>
      <c r="J69" s="20" t="n">
        <v>6.30331657</v>
      </c>
      <c r="K69" s="18" t="n">
        <v>436.62929029</v>
      </c>
      <c r="L69" s="20" t="n">
        <v>10.36091637</v>
      </c>
      <c r="M69" s="18" t="n">
        <v>439.92469394</v>
      </c>
      <c r="N69" s="20" t="n">
        <v>16.5471136</v>
      </c>
      <c r="O69" s="18" t="n">
        <v>437.61606104</v>
      </c>
      <c r="P69" s="20" t="n">
        <v>13.92497148</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n">
        <v>484.72656757</v>
      </c>
      <c r="F70" s="20" t="n">
        <v>7.96223152</v>
      </c>
      <c r="G70" s="18" t="n">
        <v>480.71481048</v>
      </c>
      <c r="H70" s="20" t="n">
        <v>5.01050567</v>
      </c>
      <c r="I70" s="18" t="n">
        <v>496.18151298</v>
      </c>
      <c r="J70" s="20" t="n">
        <v>5.67198251</v>
      </c>
      <c r="K70" s="18" t="n">
        <v>481.01867509</v>
      </c>
      <c r="L70" s="20" t="n">
        <v>5.26927658</v>
      </c>
      <c r="M70" s="18" t="n">
        <v>476.26919054</v>
      </c>
      <c r="N70" s="20" t="n">
        <v>16.23563685</v>
      </c>
      <c r="O70" s="18" t="n">
        <v>489.82921395</v>
      </c>
      <c r="P70" s="20" t="n">
        <v>16.09111829</v>
      </c>
      <c r="Q70" s="18" t="s">
        <v>404</v>
      </c>
      <c r="R70" s="20" t="s">
        <v>404</v>
      </c>
      <c r="S70" s="18" t="s">
        <v>404</v>
      </c>
      <c r="T70" s="20" t="s">
        <v>404</v>
      </c>
      <c r="U70" s="18" t="s">
        <v>404</v>
      </c>
      <c r="V70" s="20" t="s">
        <v>404</v>
      </c>
      <c r="W70" s="18" t="s">
        <v>404</v>
      </c>
      <c r="X70" s="20" t="s">
        <v>404</v>
      </c>
      <c r="Y70" s="18" t="n">
        <v>465.78045714</v>
      </c>
      <c r="Z70" s="20" t="n">
        <v>14.98967057</v>
      </c>
    </row>
    <row r="71" spans="1:26">
      <c r="A71" s="15" t="s">
        <v>468</v>
      </c>
      <c r="B71" s="17" t="n">
        <v>6115</v>
      </c>
      <c r="C71" s="18">
        <f>(0.0/B71*100)</f>
        <v/>
      </c>
      <c r="D71" s="19" t="n">
        <v>6115</v>
      </c>
      <c r="E71" s="18" t="s">
        <v>404</v>
      </c>
      <c r="F71" s="20" t="s">
        <v>404</v>
      </c>
      <c r="G71" s="18" t="n">
        <v>559.4797978399999</v>
      </c>
      <c r="H71" s="20" t="n">
        <v>2.53034437</v>
      </c>
      <c r="I71" s="18" t="n">
        <v>557.7983306899999</v>
      </c>
      <c r="J71" s="20" t="n">
        <v>1.52961639</v>
      </c>
      <c r="K71" s="18" t="n">
        <v>528.02088785</v>
      </c>
      <c r="L71" s="20" t="n">
        <v>3.75102705</v>
      </c>
      <c r="M71" s="18" t="n">
        <v>577.98481725</v>
      </c>
      <c r="N71" s="20" t="n">
        <v>5.9982308</v>
      </c>
      <c r="O71" s="18" t="n">
        <v>561.95067232</v>
      </c>
      <c r="P71" s="20" t="n">
        <v>6.61816591</v>
      </c>
      <c r="Q71" s="18" t="s">
        <v>404</v>
      </c>
      <c r="R71" s="20" t="s">
        <v>404</v>
      </c>
      <c r="S71" s="18" t="s">
        <v>404</v>
      </c>
      <c r="T71" s="20" t="s">
        <v>404</v>
      </c>
      <c r="U71" s="18" t="s">
        <v>404</v>
      </c>
      <c r="V71" s="20" t="s">
        <v>404</v>
      </c>
      <c r="W71" s="18" t="s">
        <v>404</v>
      </c>
      <c r="X71" s="20" t="s">
        <v>404</v>
      </c>
      <c r="Y71" s="18" t="n">
        <v>496.28387474</v>
      </c>
      <c r="Z71" s="20" t="n">
        <v>15.61464699</v>
      </c>
    </row>
    <row r="72" spans="1:26">
      <c r="A72" s="15" t="s">
        <v>469</v>
      </c>
      <c r="B72" s="17" t="n">
        <v>7708</v>
      </c>
      <c r="C72" s="18">
        <f>(0.0/B72*100)</f>
        <v/>
      </c>
      <c r="D72" s="19" t="n">
        <v>7708</v>
      </c>
      <c r="E72" s="18" t="n">
        <v>560.68895828</v>
      </c>
      <c r="F72" s="20" t="n">
        <v>35.73157266</v>
      </c>
      <c r="G72" s="18" t="n">
        <v>519.32103124</v>
      </c>
      <c r="H72" s="20" t="n">
        <v>6.80799857</v>
      </c>
      <c r="I72" s="18" t="n">
        <v>536.54501544</v>
      </c>
      <c r="J72" s="20" t="n">
        <v>7.00017318</v>
      </c>
      <c r="K72" s="18" t="n">
        <v>547.9978086</v>
      </c>
      <c r="L72" s="20" t="n">
        <v>7.46414948</v>
      </c>
      <c r="M72" s="18" t="n">
        <v>520.61836935</v>
      </c>
      <c r="N72" s="20" t="n">
        <v>25.34017163</v>
      </c>
      <c r="O72" s="18" t="n">
        <v>518.31525189</v>
      </c>
      <c r="P72" s="20" t="n">
        <v>12.32606686</v>
      </c>
      <c r="Q72" s="18" t="s">
        <v>404</v>
      </c>
      <c r="R72" s="20" t="s">
        <v>404</v>
      </c>
      <c r="S72" s="18" t="s">
        <v>404</v>
      </c>
      <c r="T72" s="20" t="s">
        <v>404</v>
      </c>
      <c r="U72" s="18" t="s">
        <v>404</v>
      </c>
      <c r="V72" s="20" t="s">
        <v>404</v>
      </c>
      <c r="W72" s="18" t="s">
        <v>404</v>
      </c>
      <c r="X72" s="20" t="s">
        <v>404</v>
      </c>
      <c r="Y72" s="18" t="n">
        <v>523.17332837</v>
      </c>
      <c r="Z72" s="20" t="n">
        <v>23.39147415</v>
      </c>
    </row>
    <row r="73" spans="1:26">
      <c r="A73" s="15" t="s">
        <v>470</v>
      </c>
      <c r="B73" s="17" t="n">
        <v>8249</v>
      </c>
      <c r="C73" s="18">
        <f>(0.0/B73*100)</f>
        <v/>
      </c>
      <c r="D73" s="19" t="n">
        <v>8249</v>
      </c>
      <c r="E73" s="18" t="n">
        <v>395.57937778</v>
      </c>
      <c r="F73" s="20" t="n">
        <v>3.44729829</v>
      </c>
      <c r="G73" s="18" t="n">
        <v>417.30269581</v>
      </c>
      <c r="H73" s="20" t="n">
        <v>5.90414507</v>
      </c>
      <c r="I73" s="18" t="n">
        <v>422.09151718</v>
      </c>
      <c r="J73" s="20" t="n">
        <v>6.14023068</v>
      </c>
      <c r="K73" s="18" t="n">
        <v>421.5323064</v>
      </c>
      <c r="L73" s="20" t="n">
        <v>7.76443092</v>
      </c>
      <c r="M73" s="18" t="n">
        <v>417.17360384</v>
      </c>
      <c r="N73" s="20" t="n">
        <v>12.95231968</v>
      </c>
      <c r="O73" s="18" t="n">
        <v>438.83815791</v>
      </c>
      <c r="P73" s="20" t="n">
        <v>20.66455786</v>
      </c>
      <c r="Q73" s="18" t="s">
        <v>404</v>
      </c>
      <c r="R73" s="20" t="s">
        <v>404</v>
      </c>
      <c r="S73" s="18" t="s">
        <v>404</v>
      </c>
      <c r="T73" s="20" t="s">
        <v>404</v>
      </c>
      <c r="U73" s="18" t="s">
        <v>404</v>
      </c>
      <c r="V73" s="20" t="s">
        <v>404</v>
      </c>
      <c r="W73" s="18" t="s">
        <v>404</v>
      </c>
      <c r="X73" s="20" t="s">
        <v>404</v>
      </c>
      <c r="Y73" s="18" t="n">
        <v>416.78180185</v>
      </c>
      <c r="Z73" s="20" t="n">
        <v>15.93008898</v>
      </c>
    </row>
    <row r="74" spans="1:26">
      <c r="A74" s="15" t="s">
        <v>471</v>
      </c>
      <c r="B74" s="17" t="n">
        <v>4692</v>
      </c>
      <c r="C74" s="18">
        <f>(484.0/B74*100)</f>
        <v/>
      </c>
      <c r="D74" s="19" t="n">
        <v>4208</v>
      </c>
      <c r="E74" s="18" t="n">
        <v>500.78604043</v>
      </c>
      <c r="F74" s="20" t="n">
        <v>9.8255429</v>
      </c>
      <c r="G74" s="18" t="n">
        <v>408.49390975</v>
      </c>
      <c r="H74" s="20" t="n">
        <v>2.6936593</v>
      </c>
      <c r="I74" s="18" t="n">
        <v>425.82881643</v>
      </c>
      <c r="J74" s="20" t="n">
        <v>1.76176716</v>
      </c>
      <c r="K74" s="18" t="n">
        <v>409.45055983</v>
      </c>
      <c r="L74" s="20" t="n">
        <v>4.68978418</v>
      </c>
      <c r="M74" s="18" t="n">
        <v>353.704556</v>
      </c>
      <c r="N74" s="20" t="n">
        <v>8.12123497</v>
      </c>
      <c r="O74" s="18" t="n">
        <v>466.86013077</v>
      </c>
      <c r="P74" s="20" t="n">
        <v>5.17502928</v>
      </c>
      <c r="Q74" s="18" t="s">
        <v>404</v>
      </c>
      <c r="R74" s="20" t="s">
        <v>404</v>
      </c>
      <c r="S74" s="18" t="s">
        <v>404</v>
      </c>
      <c r="T74" s="20" t="s">
        <v>404</v>
      </c>
      <c r="U74" s="18" t="s">
        <v>404</v>
      </c>
      <c r="V74" s="20" t="s">
        <v>404</v>
      </c>
      <c r="W74" s="18" t="s">
        <v>404</v>
      </c>
      <c r="X74" s="20" t="s">
        <v>404</v>
      </c>
      <c r="Y74" s="18" t="n">
        <v>289.58977892</v>
      </c>
      <c r="Z74" s="20" t="n">
        <v>12.46478151</v>
      </c>
    </row>
    <row r="75" spans="1:26">
      <c r="A75" s="15" t="s">
        <v>472</v>
      </c>
      <c r="B75" s="17" t="n">
        <v>5375</v>
      </c>
      <c r="C75" s="18">
        <f>(483.0/B75*100)</f>
        <v/>
      </c>
      <c r="D75" s="19" t="n">
        <v>4892</v>
      </c>
      <c r="E75" s="18" t="n">
        <v>395.47382978</v>
      </c>
      <c r="F75" s="20" t="n">
        <v>8.303032350000001</v>
      </c>
      <c r="G75" s="18" t="n">
        <v>385.79358413</v>
      </c>
      <c r="H75" s="20" t="n">
        <v>4.30695009</v>
      </c>
      <c r="I75" s="18" t="n">
        <v>387.10143878</v>
      </c>
      <c r="J75" s="20" t="n">
        <v>5.74886231</v>
      </c>
      <c r="K75" s="18" t="n">
        <v>379.0101452</v>
      </c>
      <c r="L75" s="20" t="n">
        <v>17.03197193</v>
      </c>
      <c r="M75" s="18" t="n">
        <v>405.57479783</v>
      </c>
      <c r="N75" s="20" t="n">
        <v>6.34153773</v>
      </c>
      <c r="O75" s="18" t="s">
        <v>404</v>
      </c>
      <c r="P75" s="20" t="s">
        <v>404</v>
      </c>
      <c r="Q75" s="18" t="s">
        <v>404</v>
      </c>
      <c r="R75" s="20" t="s">
        <v>404</v>
      </c>
      <c r="S75" s="18" t="s">
        <v>404</v>
      </c>
      <c r="T75" s="20" t="s">
        <v>404</v>
      </c>
      <c r="U75" s="18" t="s">
        <v>404</v>
      </c>
      <c r="V75" s="20" t="s">
        <v>404</v>
      </c>
      <c r="W75" s="18" t="s">
        <v>404</v>
      </c>
      <c r="X75" s="20" t="s">
        <v>404</v>
      </c>
      <c r="Y75" s="18" t="n">
        <v>375.52252088</v>
      </c>
      <c r="Z75" s="20" t="n">
        <v>14.53592363</v>
      </c>
    </row>
    <row r="76" spans="1:26">
      <c r="A76" s="15" t="s">
        <v>473</v>
      </c>
      <c r="B76" s="17" t="n">
        <v>14167</v>
      </c>
      <c r="C76" s="18">
        <f>(1400.0/B76*100)</f>
        <v/>
      </c>
      <c r="D76" s="19" t="n">
        <v>12767</v>
      </c>
      <c r="E76" s="18" t="n">
        <v>387.85412083</v>
      </c>
      <c r="F76" s="20" t="n">
        <v>11.52962879</v>
      </c>
      <c r="G76" s="18" t="n">
        <v>464.26354363</v>
      </c>
      <c r="H76" s="20" t="n">
        <v>10.72161468</v>
      </c>
      <c r="I76" s="18" t="n">
        <v>430.22752154</v>
      </c>
      <c r="J76" s="20" t="n">
        <v>3.28388505</v>
      </c>
      <c r="K76" s="18" t="n">
        <v>427.18238273</v>
      </c>
      <c r="L76" s="20" t="n">
        <v>6.58391011</v>
      </c>
      <c r="M76" s="18" t="n">
        <v>425.38772622</v>
      </c>
      <c r="N76" s="20" t="n">
        <v>13.98915103</v>
      </c>
      <c r="O76" s="18" t="n">
        <v>468.51518633</v>
      </c>
      <c r="P76" s="20" t="n">
        <v>11.64280855</v>
      </c>
      <c r="Q76" s="18" t="s">
        <v>404</v>
      </c>
      <c r="R76" s="20" t="s">
        <v>404</v>
      </c>
      <c r="S76" s="18" t="s">
        <v>404</v>
      </c>
      <c r="T76" s="20" t="s">
        <v>404</v>
      </c>
      <c r="U76" s="18" t="s">
        <v>404</v>
      </c>
      <c r="V76" s="20" t="s">
        <v>404</v>
      </c>
      <c r="W76" s="18" t="s">
        <v>404</v>
      </c>
      <c r="X76" s="20" t="s">
        <v>404</v>
      </c>
      <c r="Y76" s="18" t="n">
        <v>452.97344412</v>
      </c>
      <c r="Z76" s="20" t="n">
        <v>9.97837852</v>
      </c>
    </row>
    <row r="77" spans="1:26">
      <c r="A77" s="15" t="s">
        <v>474</v>
      </c>
      <c r="B77" s="17" t="n">
        <v>6062</v>
      </c>
      <c r="C77" s="18">
        <f>(0.0/B77*100)</f>
        <v/>
      </c>
      <c r="D77" s="19" t="n">
        <v>6062</v>
      </c>
      <c r="E77" s="18" t="n">
        <v>433.56338225</v>
      </c>
      <c r="F77" s="20" t="n">
        <v>10.15114257</v>
      </c>
      <c r="G77" s="18" t="n">
        <v>439.7988171</v>
      </c>
      <c r="H77" s="20" t="n">
        <v>6.87115466</v>
      </c>
      <c r="I77" s="18" t="n">
        <v>432.76222063</v>
      </c>
      <c r="J77" s="20" t="n">
        <v>4.96598027</v>
      </c>
      <c r="K77" s="18" t="n">
        <v>445.0018139</v>
      </c>
      <c r="L77" s="20" t="n">
        <v>8.170118690000001</v>
      </c>
      <c r="M77" s="18" t="n">
        <v>403.90581025</v>
      </c>
      <c r="N77" s="20" t="n">
        <v>11.22099307</v>
      </c>
      <c r="O77" s="18" t="n">
        <v>434.42253078</v>
      </c>
      <c r="P77" s="20" t="n">
        <v>15.69892686</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s">
        <v>404</v>
      </c>
      <c r="F78" s="20" t="s">
        <v>404</v>
      </c>
      <c r="G78" s="18" t="n">
        <v>523.7322141</v>
      </c>
      <c r="H78" s="20" t="n">
        <v>6.67910283</v>
      </c>
      <c r="I78" s="18" t="n">
        <v>523.31477914</v>
      </c>
      <c r="J78" s="20" t="n">
        <v>5.67040853</v>
      </c>
      <c r="K78" s="18" t="n">
        <v>528.73967552</v>
      </c>
      <c r="L78" s="20" t="n">
        <v>10.54175224</v>
      </c>
      <c r="M78" s="18" t="n">
        <v>529.92907838</v>
      </c>
      <c r="N78" s="20" t="n">
        <v>6.31705253</v>
      </c>
      <c r="O78" s="18" t="n">
        <v>524.12860741</v>
      </c>
      <c r="P78" s="20" t="n">
        <v>16.42731111</v>
      </c>
      <c r="Q78" s="18" t="s">
        <v>404</v>
      </c>
      <c r="R78" s="20" t="s">
        <v>404</v>
      </c>
      <c r="S78" s="18" t="s">
        <v>404</v>
      </c>
      <c r="T78" s="20" t="s">
        <v>404</v>
      </c>
      <c r="U78" s="18" t="s">
        <v>404</v>
      </c>
      <c r="V78" s="20" t="s">
        <v>404</v>
      </c>
      <c r="W78" s="18" t="s">
        <v>404</v>
      </c>
      <c r="X78" s="20" t="s">
        <v>404</v>
      </c>
      <c r="Y78" s="18" t="s">
        <v>404</v>
      </c>
      <c r="Z78" s="20" t="s">
        <v>404</v>
      </c>
    </row>
    <row customHeight="1" ht="25" r="79" spans="1:26">
      <c r="A79" s="15" t="s">
        <v>476</v>
      </c>
      <c r="B79" s="17" t="n">
        <v>1657</v>
      </c>
      <c r="C79" s="18">
        <f>(21.0/B79*100)</f>
        <v/>
      </c>
      <c r="D79" s="19" t="n">
        <v>1636</v>
      </c>
      <c r="E79" s="18" t="n">
        <v>490.63477191</v>
      </c>
      <c r="F79" s="20" t="n">
        <v>39.09252743</v>
      </c>
      <c r="G79" s="18" t="n">
        <v>488.84813893</v>
      </c>
      <c r="H79" s="20" t="n">
        <v>15.55104136</v>
      </c>
      <c r="I79" s="18" t="n">
        <v>465.91420893</v>
      </c>
      <c r="J79" s="20" t="n">
        <v>9.460116879999999</v>
      </c>
      <c r="K79" s="18" t="n">
        <v>469.44536684</v>
      </c>
      <c r="L79" s="20" t="n">
        <v>29.24922322</v>
      </c>
      <c r="M79" s="18" t="n">
        <v>457.83490451</v>
      </c>
      <c r="N79" s="20" t="n">
        <v>32.59106834</v>
      </c>
      <c r="O79" s="18" t="n">
        <v>478.83094975</v>
      </c>
      <c r="P79" s="20" t="n">
        <v>25.76812818</v>
      </c>
      <c r="Q79" s="18" t="s">
        <v>404</v>
      </c>
      <c r="R79" s="20" t="s">
        <v>404</v>
      </c>
      <c r="S79" s="18" t="s">
        <v>404</v>
      </c>
      <c r="T79" s="20" t="s">
        <v>404</v>
      </c>
      <c r="U79" s="18" t="s">
        <v>404</v>
      </c>
      <c r="V79" s="20" t="s">
        <v>404</v>
      </c>
      <c r="W79" s="18" t="s">
        <v>404</v>
      </c>
      <c r="X79" s="20" t="s">
        <v>404</v>
      </c>
      <c r="Y79" s="18" t="n">
        <v>528.97186286</v>
      </c>
      <c r="Z79" s="20" t="n">
        <v>9.722320209999999</v>
      </c>
    </row>
    <row r="80" spans="1:26">
      <c r="A80" s="15" t="s">
        <v>477</v>
      </c>
      <c r="B80" s="17" t="n">
        <v>7841</v>
      </c>
      <c r="C80" s="18">
        <f>(0.0/B80*100)</f>
        <v/>
      </c>
      <c r="D80" s="19" t="n">
        <v>7841</v>
      </c>
      <c r="E80" s="18" t="n">
        <v>436.73591068</v>
      </c>
      <c r="F80" s="20" t="n">
        <v>12.98544242</v>
      </c>
      <c r="G80" s="18" t="n">
        <v>427.40027344</v>
      </c>
      <c r="H80" s="20" t="n">
        <v>9.66860932</v>
      </c>
      <c r="I80" s="18" t="n">
        <v>465.99661531</v>
      </c>
      <c r="J80" s="20" t="n">
        <v>8.600029360000001</v>
      </c>
      <c r="K80" s="18" t="n">
        <v>453.63392897</v>
      </c>
      <c r="L80" s="20" t="n">
        <v>6.56656591</v>
      </c>
      <c r="M80" s="18" t="n">
        <v>467.34451968</v>
      </c>
      <c r="N80" s="20" t="n">
        <v>10.01361695</v>
      </c>
      <c r="O80" s="18" t="n">
        <v>449.01277064</v>
      </c>
      <c r="P80" s="20" t="n">
        <v>13.36186472</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s">
        <v>404</v>
      </c>
      <c r="F81" s="20" t="s">
        <v>404</v>
      </c>
      <c r="G81" s="18" t="n">
        <v>433.78401348</v>
      </c>
      <c r="H81" s="20" t="n">
        <v>8.507399830000001</v>
      </c>
      <c r="I81" s="18" t="n">
        <v>448.96171579</v>
      </c>
      <c r="J81" s="20" t="n">
        <v>3.99690785</v>
      </c>
      <c r="K81" s="18" t="n">
        <v>435.60831537</v>
      </c>
      <c r="L81" s="20" t="n">
        <v>7.77070811</v>
      </c>
      <c r="M81" s="18" t="n">
        <v>421.61343103</v>
      </c>
      <c r="N81" s="20" t="n">
        <v>12.70402845</v>
      </c>
      <c r="O81" s="18" t="n">
        <v>436.18780701</v>
      </c>
      <c r="P81" s="20" t="n">
        <v>10.70063495</v>
      </c>
      <c r="Q81" s="18" t="s">
        <v>404</v>
      </c>
      <c r="R81" s="20" t="s">
        <v>404</v>
      </c>
      <c r="S81" s="18" t="s">
        <v>404</v>
      </c>
      <c r="T81" s="20" t="s">
        <v>404</v>
      </c>
      <c r="U81" s="18" t="s">
        <v>404</v>
      </c>
      <c r="V81" s="20" t="s">
        <v>404</v>
      </c>
      <c r="W81" s="18" t="s">
        <v>404</v>
      </c>
      <c r="X81" s="20" t="s">
        <v>404</v>
      </c>
      <c r="Y81" s="18" t="n">
        <v>436.01563953</v>
      </c>
      <c r="Z81" s="20" t="n">
        <v>12.51088369</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532</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530.65620549</v>
      </c>
      <c r="F7" s="20" t="n">
        <v>21.4852341</v>
      </c>
      <c r="G7" s="18" t="n">
        <v>531.36107914</v>
      </c>
      <c r="H7" s="20" t="n">
        <v>6.28989096</v>
      </c>
      <c r="I7" s="18" t="n">
        <v>517.32693724</v>
      </c>
      <c r="J7" s="20" t="n">
        <v>4.46019347</v>
      </c>
      <c r="K7" s="18" t="n">
        <v>511.206825</v>
      </c>
      <c r="L7" s="20" t="n">
        <v>3.71412942</v>
      </c>
      <c r="M7" s="18" t="n">
        <v>503.96373563</v>
      </c>
      <c r="N7" s="20" t="n">
        <v>4.71551111</v>
      </c>
      <c r="O7" s="18" t="n">
        <v>502.03991253</v>
      </c>
      <c r="P7" s="20" t="n">
        <v>6.16180327</v>
      </c>
      <c r="Q7" s="18" t="s">
        <v>404</v>
      </c>
      <c r="R7" s="20" t="s">
        <v>404</v>
      </c>
      <c r="S7" s="18" t="s">
        <v>404</v>
      </c>
      <c r="T7" s="20" t="s">
        <v>404</v>
      </c>
      <c r="U7" s="18" t="s">
        <v>404</v>
      </c>
      <c r="V7" s="20" t="s">
        <v>404</v>
      </c>
      <c r="W7" s="18" t="s">
        <v>404</v>
      </c>
      <c r="X7" s="20" t="s">
        <v>404</v>
      </c>
      <c r="Y7" s="18" t="n">
        <v>493.14419921</v>
      </c>
      <c r="Z7" s="20" t="n">
        <v>7.94794045</v>
      </c>
    </row>
    <row r="8" spans="1:26">
      <c r="A8" s="15" t="s">
        <v>405</v>
      </c>
      <c r="B8" s="17" t="n">
        <v>7007</v>
      </c>
      <c r="C8" s="18">
        <f>(0.0/B8*100)</f>
        <v/>
      </c>
      <c r="D8" s="19" t="n">
        <v>7007</v>
      </c>
      <c r="E8" s="18" t="n">
        <v>474.46377502</v>
      </c>
      <c r="F8" s="20" t="n">
        <v>17.99616829</v>
      </c>
      <c r="G8" s="18" t="n">
        <v>501.43620779</v>
      </c>
      <c r="H8" s="20" t="n">
        <v>4.86391021</v>
      </c>
      <c r="I8" s="18" t="n">
        <v>487.2338351</v>
      </c>
      <c r="J8" s="20" t="n">
        <v>8.083108429999999</v>
      </c>
      <c r="K8" s="18" t="n">
        <v>492.68473357</v>
      </c>
      <c r="L8" s="20" t="n">
        <v>11.38923563</v>
      </c>
      <c r="M8" s="18" t="n">
        <v>506.7000632</v>
      </c>
      <c r="N8" s="20" t="n">
        <v>14.35506559</v>
      </c>
      <c r="O8" s="18" t="n">
        <v>512.35065888</v>
      </c>
      <c r="P8" s="20" t="n">
        <v>27.5498608</v>
      </c>
      <c r="Q8" s="18" t="s">
        <v>404</v>
      </c>
      <c r="R8" s="20" t="s">
        <v>404</v>
      </c>
      <c r="S8" s="18" t="s">
        <v>404</v>
      </c>
      <c r="T8" s="20" t="s">
        <v>404</v>
      </c>
      <c r="U8" s="18" t="s">
        <v>404</v>
      </c>
      <c r="V8" s="20" t="s">
        <v>404</v>
      </c>
      <c r="W8" s="18" t="s">
        <v>404</v>
      </c>
      <c r="X8" s="20" t="s">
        <v>404</v>
      </c>
      <c r="Y8" s="18" t="n">
        <v>446.06042657</v>
      </c>
      <c r="Z8" s="20" t="n">
        <v>23.4262777</v>
      </c>
    </row>
    <row r="9" spans="1:26">
      <c r="A9" s="15" t="s">
        <v>406</v>
      </c>
      <c r="B9" s="17" t="n">
        <v>9651</v>
      </c>
      <c r="C9" s="18">
        <f>(200.0/B9*100)</f>
        <v/>
      </c>
      <c r="D9" s="19" t="n">
        <v>9451</v>
      </c>
      <c r="E9" s="18" t="n">
        <v>516.69165813</v>
      </c>
      <c r="F9" s="20" t="n">
        <v>22.0135614</v>
      </c>
      <c r="G9" s="18" t="n">
        <v>500.05696315</v>
      </c>
      <c r="H9" s="20" t="n">
        <v>4.87564434</v>
      </c>
      <c r="I9" s="18" t="n">
        <v>518.4879302000001</v>
      </c>
      <c r="J9" s="20" t="n">
        <v>9.358221800000001</v>
      </c>
      <c r="K9" s="18" t="n">
        <v>490.4091587</v>
      </c>
      <c r="L9" s="20" t="n">
        <v>12.53431513</v>
      </c>
      <c r="M9" s="18" t="n">
        <v>483.88414205</v>
      </c>
      <c r="N9" s="20" t="n">
        <v>13.6038954</v>
      </c>
      <c r="O9" s="18" t="n">
        <v>537.28806817</v>
      </c>
      <c r="P9" s="20" t="n">
        <v>19.52095686</v>
      </c>
      <c r="Q9" s="18" t="s">
        <v>404</v>
      </c>
      <c r="R9" s="20" t="s">
        <v>404</v>
      </c>
      <c r="S9" s="18" t="s">
        <v>404</v>
      </c>
      <c r="T9" s="20" t="s">
        <v>404</v>
      </c>
      <c r="U9" s="18" t="s">
        <v>404</v>
      </c>
      <c r="V9" s="20" t="s">
        <v>404</v>
      </c>
      <c r="W9" s="18" t="s">
        <v>404</v>
      </c>
      <c r="X9" s="20" t="s">
        <v>404</v>
      </c>
      <c r="Y9" s="18" t="n">
        <v>475.47341139</v>
      </c>
      <c r="Z9" s="20" t="n">
        <v>13.32798459</v>
      </c>
    </row>
    <row r="10" spans="1:26">
      <c r="A10" s="15" t="s">
        <v>407</v>
      </c>
      <c r="B10" s="17" t="n">
        <v>20058</v>
      </c>
      <c r="C10" s="18">
        <f>(2798.0/B10*100)</f>
        <v/>
      </c>
      <c r="D10" s="19" t="n">
        <v>17260</v>
      </c>
      <c r="E10" s="18" t="n">
        <v>512.20815092</v>
      </c>
      <c r="F10" s="20" t="n">
        <v>9.989236529999999</v>
      </c>
      <c r="G10" s="18" t="n">
        <v>527.75046456</v>
      </c>
      <c r="H10" s="20" t="n">
        <v>5.29173235</v>
      </c>
      <c r="I10" s="18" t="n">
        <v>532.66829006</v>
      </c>
      <c r="J10" s="20" t="n">
        <v>3.79399958</v>
      </c>
      <c r="K10" s="18" t="n">
        <v>527.76182141</v>
      </c>
      <c r="L10" s="20" t="n">
        <v>3.82138689</v>
      </c>
      <c r="M10" s="18" t="n">
        <v>525.98118183</v>
      </c>
      <c r="N10" s="20" t="n">
        <v>9.920769440000001</v>
      </c>
      <c r="O10" s="18" t="n">
        <v>521.81948906</v>
      </c>
      <c r="P10" s="20" t="n">
        <v>7.27337429</v>
      </c>
      <c r="Q10" s="18" t="s">
        <v>404</v>
      </c>
      <c r="R10" s="20" t="s">
        <v>404</v>
      </c>
      <c r="S10" s="18" t="s">
        <v>404</v>
      </c>
      <c r="T10" s="20" t="s">
        <v>404</v>
      </c>
      <c r="U10" s="18" t="s">
        <v>404</v>
      </c>
      <c r="V10" s="20" t="s">
        <v>404</v>
      </c>
      <c r="W10" s="18" t="s">
        <v>404</v>
      </c>
      <c r="X10" s="20" t="s">
        <v>404</v>
      </c>
      <c r="Y10" s="18" t="n">
        <v>548.07656788</v>
      </c>
      <c r="Z10" s="20" t="n">
        <v>10.8378069</v>
      </c>
    </row>
    <row r="11" spans="1:26">
      <c r="A11" s="15" t="s">
        <v>408</v>
      </c>
      <c r="B11" s="17" t="n">
        <v>7053</v>
      </c>
      <c r="C11" s="18">
        <f>(137.0/B11*100)</f>
        <v/>
      </c>
      <c r="D11" s="19" t="n">
        <v>6916</v>
      </c>
      <c r="E11" s="18" t="n">
        <v>409.46117733</v>
      </c>
      <c r="F11" s="20" t="n">
        <v>12.05453619</v>
      </c>
      <c r="G11" s="18" t="n">
        <v>442.03838032</v>
      </c>
      <c r="H11" s="20" t="n">
        <v>6.88428569</v>
      </c>
      <c r="I11" s="18" t="n">
        <v>447.29232002</v>
      </c>
      <c r="J11" s="20" t="n">
        <v>9.42165612</v>
      </c>
      <c r="K11" s="18" t="n">
        <v>447.50444129</v>
      </c>
      <c r="L11" s="20" t="n">
        <v>5.9389648</v>
      </c>
      <c r="M11" s="18" t="n">
        <v>451.47291773</v>
      </c>
      <c r="N11" s="20" t="n">
        <v>11.92205683</v>
      </c>
      <c r="O11" s="18" t="n">
        <v>470.64138398</v>
      </c>
      <c r="P11" s="20" t="n">
        <v>8.70527223</v>
      </c>
      <c r="Q11" s="18" t="s">
        <v>404</v>
      </c>
      <c r="R11" s="20" t="s">
        <v>404</v>
      </c>
      <c r="S11" s="18" t="s">
        <v>404</v>
      </c>
      <c r="T11" s="20" t="s">
        <v>404</v>
      </c>
      <c r="U11" s="18" t="s">
        <v>404</v>
      </c>
      <c r="V11" s="20" t="s">
        <v>404</v>
      </c>
      <c r="W11" s="18" t="s">
        <v>404</v>
      </c>
      <c r="X11" s="20" t="s">
        <v>404</v>
      </c>
      <c r="Y11" s="18" t="n">
        <v>460.5820956</v>
      </c>
      <c r="Z11" s="20" t="n">
        <v>25.43653796</v>
      </c>
    </row>
    <row r="12" spans="1:26">
      <c r="A12" s="15" t="s">
        <v>409</v>
      </c>
      <c r="B12" s="17" t="n">
        <v>6894</v>
      </c>
      <c r="C12" s="18">
        <f>(106.0/B12*100)</f>
        <v/>
      </c>
      <c r="D12" s="19" t="n">
        <v>6788</v>
      </c>
      <c r="E12" s="18" t="s">
        <v>404</v>
      </c>
      <c r="F12" s="20" t="s">
        <v>404</v>
      </c>
      <c r="G12" s="18" t="n">
        <v>494.88067882</v>
      </c>
      <c r="H12" s="20" t="n">
        <v>5.45108156</v>
      </c>
      <c r="I12" s="18" t="n">
        <v>490.58115738</v>
      </c>
      <c r="J12" s="20" t="n">
        <v>5.41426348</v>
      </c>
      <c r="K12" s="18" t="n">
        <v>498.27468329</v>
      </c>
      <c r="L12" s="20" t="n">
        <v>10.74276924</v>
      </c>
      <c r="M12" s="18" t="n">
        <v>478.58505925</v>
      </c>
      <c r="N12" s="20" t="n">
        <v>13.89070689</v>
      </c>
      <c r="O12" s="18" t="n">
        <v>494.69655304</v>
      </c>
      <c r="P12" s="20" t="n">
        <v>25.06384324</v>
      </c>
      <c r="Q12" s="18" t="s">
        <v>404</v>
      </c>
      <c r="R12" s="20" t="s">
        <v>404</v>
      </c>
      <c r="S12" s="18" t="s">
        <v>404</v>
      </c>
      <c r="T12" s="20" t="s">
        <v>404</v>
      </c>
      <c r="U12" s="18" t="s">
        <v>404</v>
      </c>
      <c r="V12" s="20" t="s">
        <v>404</v>
      </c>
      <c r="W12" s="18" t="s">
        <v>404</v>
      </c>
      <c r="X12" s="20" t="s">
        <v>404</v>
      </c>
      <c r="Y12" s="18" t="n">
        <v>469.2665612</v>
      </c>
      <c r="Z12" s="20" t="n">
        <v>22.75991293</v>
      </c>
    </row>
    <row r="13" spans="1:26">
      <c r="A13" s="15" t="s">
        <v>410</v>
      </c>
      <c r="B13" s="17" t="n">
        <v>7161</v>
      </c>
      <c r="C13" s="18">
        <f>(1175.0/B13*100)</f>
        <v/>
      </c>
      <c r="D13" s="19" t="n">
        <v>5986</v>
      </c>
      <c r="E13" s="18" t="s">
        <v>404</v>
      </c>
      <c r="F13" s="20" t="s">
        <v>404</v>
      </c>
      <c r="G13" s="18" t="n">
        <v>503.01318114</v>
      </c>
      <c r="H13" s="20" t="n">
        <v>3.29393419</v>
      </c>
      <c r="I13" s="18" t="n">
        <v>498.56872276</v>
      </c>
      <c r="J13" s="20" t="n">
        <v>5.35081859</v>
      </c>
      <c r="K13" s="18" t="n">
        <v>508.24552132</v>
      </c>
      <c r="L13" s="20" t="n">
        <v>7.01439218</v>
      </c>
      <c r="M13" s="18" t="n">
        <v>507.14697647</v>
      </c>
      <c r="N13" s="20" t="n">
        <v>20.43081918</v>
      </c>
      <c r="O13" s="18" t="n">
        <v>511.46221504</v>
      </c>
      <c r="P13" s="20" t="n">
        <v>13.02331797</v>
      </c>
      <c r="Q13" s="18" t="s">
        <v>404</v>
      </c>
      <c r="R13" s="20" t="s">
        <v>404</v>
      </c>
      <c r="S13" s="18" t="s">
        <v>404</v>
      </c>
      <c r="T13" s="20" t="s">
        <v>404</v>
      </c>
      <c r="U13" s="18" t="s">
        <v>404</v>
      </c>
      <c r="V13" s="20" t="s">
        <v>404</v>
      </c>
      <c r="W13" s="18" t="s">
        <v>404</v>
      </c>
      <c r="X13" s="20" t="s">
        <v>404</v>
      </c>
      <c r="Y13" s="18" t="n">
        <v>492.16701098</v>
      </c>
      <c r="Z13" s="20" t="n">
        <v>7.28227602</v>
      </c>
    </row>
    <row r="14" spans="1:26">
      <c r="A14" s="15" t="s">
        <v>411</v>
      </c>
      <c r="B14" s="17" t="n">
        <v>5587</v>
      </c>
      <c r="C14" s="18">
        <f>(0.0/B14*100)</f>
        <v/>
      </c>
      <c r="D14" s="19" t="n">
        <v>5587</v>
      </c>
      <c r="E14" s="18" t="n">
        <v>601.06673177</v>
      </c>
      <c r="F14" s="20" t="n">
        <v>13.89278626</v>
      </c>
      <c r="G14" s="18" t="n">
        <v>534.21478198</v>
      </c>
      <c r="H14" s="20" t="n">
        <v>4.20562203</v>
      </c>
      <c r="I14" s="18" t="n">
        <v>533.46550432</v>
      </c>
      <c r="J14" s="20" t="n">
        <v>3.96553948</v>
      </c>
      <c r="K14" s="18" t="n">
        <v>531.8143807</v>
      </c>
      <c r="L14" s="20" t="n">
        <v>4.76029958</v>
      </c>
      <c r="M14" s="18" t="n">
        <v>551.20002214</v>
      </c>
      <c r="N14" s="20" t="n">
        <v>5.81184609</v>
      </c>
      <c r="O14" s="18" t="n">
        <v>520.39283201</v>
      </c>
      <c r="P14" s="20" t="n">
        <v>9.41516859</v>
      </c>
      <c r="Q14" s="18" t="s">
        <v>404</v>
      </c>
      <c r="R14" s="20" t="s">
        <v>404</v>
      </c>
      <c r="S14" s="18" t="s">
        <v>404</v>
      </c>
      <c r="T14" s="20" t="s">
        <v>404</v>
      </c>
      <c r="U14" s="18" t="s">
        <v>404</v>
      </c>
      <c r="V14" s="20" t="s">
        <v>404</v>
      </c>
      <c r="W14" s="18" t="s">
        <v>404</v>
      </c>
      <c r="X14" s="20" t="s">
        <v>404</v>
      </c>
      <c r="Y14" s="18" t="n">
        <v>542.60948764</v>
      </c>
      <c r="Z14" s="20" t="n">
        <v>12.08061562</v>
      </c>
    </row>
    <row r="15" spans="1:26">
      <c r="A15" s="15" t="s">
        <v>412</v>
      </c>
      <c r="B15" s="17" t="n">
        <v>5882</v>
      </c>
      <c r="C15" s="18">
        <f>(0.0/B15*100)</f>
        <v/>
      </c>
      <c r="D15" s="19" t="n">
        <v>5882</v>
      </c>
      <c r="E15" s="18" t="n">
        <v>524.96671669</v>
      </c>
      <c r="F15" s="20" t="n">
        <v>15.87637673</v>
      </c>
      <c r="G15" s="18" t="n">
        <v>527.64245882</v>
      </c>
      <c r="H15" s="20" t="n">
        <v>3.56477734</v>
      </c>
      <c r="I15" s="18" t="n">
        <v>533.51117392</v>
      </c>
      <c r="J15" s="20" t="n">
        <v>4.2888481</v>
      </c>
      <c r="K15" s="18" t="n">
        <v>538.00143148</v>
      </c>
      <c r="L15" s="20" t="n">
        <v>6.41156035</v>
      </c>
      <c r="M15" s="18" t="n">
        <v>512.34753029</v>
      </c>
      <c r="N15" s="20" t="n">
        <v>7.93225744</v>
      </c>
      <c r="O15" s="18" t="s">
        <v>404</v>
      </c>
      <c r="P15" s="20" t="s">
        <v>404</v>
      </c>
      <c r="Q15" s="18" t="s">
        <v>404</v>
      </c>
      <c r="R15" s="20" t="s">
        <v>404</v>
      </c>
      <c r="S15" s="18" t="s">
        <v>404</v>
      </c>
      <c r="T15" s="20" t="s">
        <v>404</v>
      </c>
      <c r="U15" s="18" t="s">
        <v>404</v>
      </c>
      <c r="V15" s="20" t="s">
        <v>404</v>
      </c>
      <c r="W15" s="18" t="s">
        <v>404</v>
      </c>
      <c r="X15" s="20" t="s">
        <v>404</v>
      </c>
      <c r="Y15" s="18" t="n">
        <v>551.40949065</v>
      </c>
      <c r="Z15" s="20" t="n">
        <v>23.78157809</v>
      </c>
    </row>
    <row r="16" spans="1:26">
      <c r="A16" s="15" t="s">
        <v>413</v>
      </c>
      <c r="B16" s="17" t="n">
        <v>6108</v>
      </c>
      <c r="C16" s="18">
        <f>(364.0/B16*100)</f>
        <v/>
      </c>
      <c r="D16" s="19" t="n">
        <v>5744</v>
      </c>
      <c r="E16" s="18" t="n">
        <v>510.18332691</v>
      </c>
      <c r="F16" s="20" t="n">
        <v>15.71625952</v>
      </c>
      <c r="G16" s="18" t="n">
        <v>500.16796321</v>
      </c>
      <c r="H16" s="20" t="n">
        <v>5.04254028</v>
      </c>
      <c r="I16" s="18" t="n">
        <v>488.0290734</v>
      </c>
      <c r="J16" s="20" t="n">
        <v>9.073452270000001</v>
      </c>
      <c r="K16" s="18" t="n">
        <v>501.65494994</v>
      </c>
      <c r="L16" s="20" t="n">
        <v>18.46901804</v>
      </c>
      <c r="M16" s="18" t="n">
        <v>499.6788491</v>
      </c>
      <c r="N16" s="20" t="n">
        <v>31.27285877</v>
      </c>
      <c r="O16" s="18" t="n">
        <v>525.71149953</v>
      </c>
      <c r="P16" s="20" t="n">
        <v>16.89547092</v>
      </c>
      <c r="Q16" s="18" t="s">
        <v>404</v>
      </c>
      <c r="R16" s="20" t="s">
        <v>404</v>
      </c>
      <c r="S16" s="18" t="s">
        <v>404</v>
      </c>
      <c r="T16" s="20" t="s">
        <v>404</v>
      </c>
      <c r="U16" s="18" t="s">
        <v>404</v>
      </c>
      <c r="V16" s="20" t="s">
        <v>404</v>
      </c>
      <c r="W16" s="18" t="s">
        <v>404</v>
      </c>
      <c r="X16" s="20" t="s">
        <v>404</v>
      </c>
      <c r="Y16" s="18" t="n">
        <v>478.74255197</v>
      </c>
      <c r="Z16" s="20" t="n">
        <v>24.70521662</v>
      </c>
    </row>
    <row r="17" spans="1:26">
      <c r="A17" s="15" t="s">
        <v>414</v>
      </c>
      <c r="B17" s="17" t="n">
        <v>6504</v>
      </c>
      <c r="C17" s="18">
        <f>(1325.0/B17*100)</f>
        <v/>
      </c>
      <c r="D17" s="19" t="n">
        <v>5179</v>
      </c>
      <c r="E17" s="18" t="n">
        <v>531.3881562</v>
      </c>
      <c r="F17" s="20" t="n">
        <v>25.47062435</v>
      </c>
      <c r="G17" s="18" t="n">
        <v>494.60480068</v>
      </c>
      <c r="H17" s="20" t="n">
        <v>5.58647262</v>
      </c>
      <c r="I17" s="18" t="n">
        <v>520.63096861</v>
      </c>
      <c r="J17" s="20" t="n">
        <v>7.7374541</v>
      </c>
      <c r="K17" s="18" t="n">
        <v>492.96399529</v>
      </c>
      <c r="L17" s="20" t="n">
        <v>15.34409559</v>
      </c>
      <c r="M17" s="18" t="n">
        <v>544.94835468</v>
      </c>
      <c r="N17" s="20" t="n">
        <v>10.22203574</v>
      </c>
      <c r="O17" s="18" t="n">
        <v>518.70368942</v>
      </c>
      <c r="P17" s="20" t="n">
        <v>35.29802262</v>
      </c>
      <c r="Q17" s="18" t="s">
        <v>404</v>
      </c>
      <c r="R17" s="20" t="s">
        <v>404</v>
      </c>
      <c r="S17" s="18" t="s">
        <v>404</v>
      </c>
      <c r="T17" s="20" t="s">
        <v>404</v>
      </c>
      <c r="U17" s="18" t="s">
        <v>404</v>
      </c>
      <c r="V17" s="20" t="s">
        <v>404</v>
      </c>
      <c r="W17" s="18" t="s">
        <v>404</v>
      </c>
      <c r="X17" s="20" t="s">
        <v>404</v>
      </c>
      <c r="Y17" s="18" t="n">
        <v>540.14303656</v>
      </c>
      <c r="Z17" s="20" t="n">
        <v>15.71685413</v>
      </c>
    </row>
    <row r="18" spans="1:26">
      <c r="A18" s="15" t="s">
        <v>415</v>
      </c>
      <c r="B18" s="17" t="n">
        <v>5532</v>
      </c>
      <c r="C18" s="18">
        <f>(0.0/B18*100)</f>
        <v/>
      </c>
      <c r="D18" s="19" t="n">
        <v>5532</v>
      </c>
      <c r="E18" s="18" t="n">
        <v>454.82564189</v>
      </c>
      <c r="F18" s="20" t="n">
        <v>11.05831374</v>
      </c>
      <c r="G18" s="18" t="n">
        <v>459.04262268</v>
      </c>
      <c r="H18" s="20" t="n">
        <v>5.93389636</v>
      </c>
      <c r="I18" s="18" t="n">
        <v>447.47288042</v>
      </c>
      <c r="J18" s="20" t="n">
        <v>8.121425309999999</v>
      </c>
      <c r="K18" s="18" t="n">
        <v>470.33676684</v>
      </c>
      <c r="L18" s="20" t="n">
        <v>10.31790729</v>
      </c>
      <c r="M18" s="18" t="n">
        <v>423.72140495</v>
      </c>
      <c r="N18" s="20" t="n">
        <v>18.81399035</v>
      </c>
      <c r="O18" s="18" t="n">
        <v>508.21749274</v>
      </c>
      <c r="P18" s="20" t="n">
        <v>15.42674115</v>
      </c>
      <c r="Q18" s="18" t="s">
        <v>404</v>
      </c>
      <c r="R18" s="20" t="s">
        <v>404</v>
      </c>
      <c r="S18" s="18" t="s">
        <v>404</v>
      </c>
      <c r="T18" s="20" t="s">
        <v>404</v>
      </c>
      <c r="U18" s="18" t="s">
        <v>404</v>
      </c>
      <c r="V18" s="20" t="s">
        <v>404</v>
      </c>
      <c r="W18" s="18" t="s">
        <v>404</v>
      </c>
      <c r="X18" s="20" t="s">
        <v>404</v>
      </c>
      <c r="Y18" s="18" t="n">
        <v>471.2224254</v>
      </c>
      <c r="Z18" s="20" t="n">
        <v>25.61955719</v>
      </c>
    </row>
    <row r="19" spans="1:26">
      <c r="A19" s="15" t="s">
        <v>416</v>
      </c>
      <c r="B19" s="17" t="n">
        <v>5658</v>
      </c>
      <c r="C19" s="18">
        <f>(327.0/B19*100)</f>
        <v/>
      </c>
      <c r="D19" s="19" t="n">
        <v>5331</v>
      </c>
      <c r="E19" s="18" t="n">
        <v>577.53231915</v>
      </c>
      <c r="F19" s="20" t="n">
        <v>6.81064316</v>
      </c>
      <c r="G19" s="18" t="n">
        <v>478.71068151</v>
      </c>
      <c r="H19" s="20" t="n">
        <v>7.5100146</v>
      </c>
      <c r="I19" s="18" t="n">
        <v>466.77110577</v>
      </c>
      <c r="J19" s="20" t="n">
        <v>8.30692236</v>
      </c>
      <c r="K19" s="18" t="n">
        <v>470.10502472</v>
      </c>
      <c r="L19" s="20" t="n">
        <v>8.05793823</v>
      </c>
      <c r="M19" s="18" t="n">
        <v>493.5011833</v>
      </c>
      <c r="N19" s="20" t="n">
        <v>15.51944844</v>
      </c>
      <c r="O19" s="18" t="n">
        <v>484.16901503</v>
      </c>
      <c r="P19" s="20" t="n">
        <v>22.54218703</v>
      </c>
      <c r="Q19" s="18" t="s">
        <v>404</v>
      </c>
      <c r="R19" s="20" t="s">
        <v>404</v>
      </c>
      <c r="S19" s="18" t="s">
        <v>404</v>
      </c>
      <c r="T19" s="20" t="s">
        <v>404</v>
      </c>
      <c r="U19" s="18" t="s">
        <v>404</v>
      </c>
      <c r="V19" s="20" t="s">
        <v>404</v>
      </c>
      <c r="W19" s="18" t="s">
        <v>404</v>
      </c>
      <c r="X19" s="20" t="s">
        <v>404</v>
      </c>
      <c r="Y19" s="18" t="n">
        <v>518.40419596</v>
      </c>
      <c r="Z19" s="20" t="n">
        <v>20.46924651</v>
      </c>
    </row>
    <row r="20" spans="1:26">
      <c r="A20" s="15" t="s">
        <v>417</v>
      </c>
      <c r="B20" s="17" t="n">
        <v>3371</v>
      </c>
      <c r="C20" s="18">
        <f>(24.0/B20*100)</f>
        <v/>
      </c>
      <c r="D20" s="19" t="n">
        <v>3347</v>
      </c>
      <c r="E20" s="18" t="n">
        <v>485.86459876</v>
      </c>
      <c r="F20" s="20" t="n">
        <v>13.89244052</v>
      </c>
      <c r="G20" s="18" t="n">
        <v>467.26914694</v>
      </c>
      <c r="H20" s="20" t="n">
        <v>3.42692936</v>
      </c>
      <c r="I20" s="18" t="n">
        <v>474.04807792</v>
      </c>
      <c r="J20" s="20" t="n">
        <v>3.18732372</v>
      </c>
      <c r="K20" s="18" t="n">
        <v>479.85197339</v>
      </c>
      <c r="L20" s="20" t="n">
        <v>3.69127577</v>
      </c>
      <c r="M20" s="18" t="n">
        <v>472.36988608</v>
      </c>
      <c r="N20" s="20" t="n">
        <v>4.93121418</v>
      </c>
      <c r="O20" s="18" t="n">
        <v>470.1043045</v>
      </c>
      <c r="P20" s="20" t="n">
        <v>5.93325948</v>
      </c>
      <c r="Q20" s="18" t="s">
        <v>404</v>
      </c>
      <c r="R20" s="20" t="s">
        <v>404</v>
      </c>
      <c r="S20" s="18" t="s">
        <v>404</v>
      </c>
      <c r="T20" s="20" t="s">
        <v>404</v>
      </c>
      <c r="U20" s="18" t="s">
        <v>404</v>
      </c>
      <c r="V20" s="20" t="s">
        <v>404</v>
      </c>
      <c r="W20" s="18" t="s">
        <v>404</v>
      </c>
      <c r="X20" s="20" t="s">
        <v>404</v>
      </c>
      <c r="Y20" s="18" t="n">
        <v>445.58892822</v>
      </c>
      <c r="Z20" s="20" t="n">
        <v>11.54957036</v>
      </c>
    </row>
    <row r="21" spans="1:26">
      <c r="A21" s="15" t="s">
        <v>418</v>
      </c>
      <c r="B21" s="17" t="n">
        <v>5741</v>
      </c>
      <c r="C21" s="18">
        <f>(0.0/B21*100)</f>
        <v/>
      </c>
      <c r="D21" s="19" t="n">
        <v>5741</v>
      </c>
      <c r="E21" s="18" t="n">
        <v>511.26418688</v>
      </c>
      <c r="F21" s="20" t="n">
        <v>17.04606897</v>
      </c>
      <c r="G21" s="18" t="n">
        <v>501.32347264</v>
      </c>
      <c r="H21" s="20" t="n">
        <v>6.71409348</v>
      </c>
      <c r="I21" s="18" t="n">
        <v>502.54660447</v>
      </c>
      <c r="J21" s="20" t="n">
        <v>3.63123404</v>
      </c>
      <c r="K21" s="18" t="n">
        <v>509.51620721</v>
      </c>
      <c r="L21" s="20" t="n">
        <v>6.44838598</v>
      </c>
      <c r="M21" s="18" t="n">
        <v>471.29944823</v>
      </c>
      <c r="N21" s="20" t="n">
        <v>21.45427269</v>
      </c>
      <c r="O21" s="18" t="n">
        <v>510.10265501</v>
      </c>
      <c r="P21" s="20" t="n">
        <v>6.78799901</v>
      </c>
      <c r="Q21" s="18" t="s">
        <v>404</v>
      </c>
      <c r="R21" s="20" t="s">
        <v>404</v>
      </c>
      <c r="S21" s="18" t="s">
        <v>404</v>
      </c>
      <c r="T21" s="20" t="s">
        <v>404</v>
      </c>
      <c r="U21" s="18" t="s">
        <v>404</v>
      </c>
      <c r="V21" s="20" t="s">
        <v>404</v>
      </c>
      <c r="W21" s="18" t="s">
        <v>404</v>
      </c>
      <c r="X21" s="20" t="s">
        <v>404</v>
      </c>
      <c r="Y21" s="18" t="n">
        <v>496.38664331</v>
      </c>
      <c r="Z21" s="20" t="n">
        <v>7.20916818</v>
      </c>
    </row>
    <row r="22" spans="1:26">
      <c r="A22" s="15" t="s">
        <v>419</v>
      </c>
      <c r="B22" s="17" t="n">
        <v>6598</v>
      </c>
      <c r="C22" s="18">
        <f>(0.0/B22*100)</f>
        <v/>
      </c>
      <c r="D22" s="19" t="n">
        <v>6598</v>
      </c>
      <c r="E22" s="18" t="n">
        <v>494.03468246</v>
      </c>
      <c r="F22" s="20" t="n">
        <v>10.05221187</v>
      </c>
      <c r="G22" s="18" t="n">
        <v>472.20829268</v>
      </c>
      <c r="H22" s="20" t="n">
        <v>6.51647228</v>
      </c>
      <c r="I22" s="18" t="n">
        <v>459.60634305</v>
      </c>
      <c r="J22" s="20" t="n">
        <v>9.133053739999999</v>
      </c>
      <c r="K22" s="18" t="n">
        <v>480.0710692</v>
      </c>
      <c r="L22" s="20" t="n">
        <v>12.15397155</v>
      </c>
      <c r="M22" s="18" t="n">
        <v>445.28049152</v>
      </c>
      <c r="N22" s="20" t="n">
        <v>34.44611492</v>
      </c>
      <c r="O22" s="18" t="n">
        <v>421.89277312</v>
      </c>
      <c r="P22" s="20" t="n">
        <v>19.99725613</v>
      </c>
      <c r="Q22" s="18" t="s">
        <v>404</v>
      </c>
      <c r="R22" s="20" t="s">
        <v>404</v>
      </c>
      <c r="S22" s="18" t="s">
        <v>404</v>
      </c>
      <c r="T22" s="20" t="s">
        <v>404</v>
      </c>
      <c r="U22" s="18" t="s">
        <v>404</v>
      </c>
      <c r="V22" s="20" t="s">
        <v>404</v>
      </c>
      <c r="W22" s="18" t="s">
        <v>404</v>
      </c>
      <c r="X22" s="20" t="s">
        <v>404</v>
      </c>
      <c r="Y22" s="18" t="n">
        <v>468.09136452</v>
      </c>
      <c r="Z22" s="20" t="n">
        <v>30.63429126</v>
      </c>
    </row>
    <row r="23" spans="1:26">
      <c r="A23" s="15" t="s">
        <v>420</v>
      </c>
      <c r="B23" s="17" t="n">
        <v>11583</v>
      </c>
      <c r="C23" s="18">
        <f>(3123.0/B23*100)</f>
        <v/>
      </c>
      <c r="D23" s="19" t="n">
        <v>8460</v>
      </c>
      <c r="E23" s="18" t="n">
        <v>525.03788063</v>
      </c>
      <c r="F23" s="20" t="n">
        <v>22.83890257</v>
      </c>
      <c r="G23" s="18" t="n">
        <v>485.03105658</v>
      </c>
      <c r="H23" s="20" t="n">
        <v>6.71017679</v>
      </c>
      <c r="I23" s="18" t="n">
        <v>490.21523493</v>
      </c>
      <c r="J23" s="20" t="n">
        <v>6.19138877</v>
      </c>
      <c r="K23" s="18" t="n">
        <v>470.15645422</v>
      </c>
      <c r="L23" s="20" t="n">
        <v>10.10097758</v>
      </c>
      <c r="M23" s="18" t="n">
        <v>502.51102764</v>
      </c>
      <c r="N23" s="20" t="n">
        <v>27.25646918</v>
      </c>
      <c r="O23" s="18" t="n">
        <v>462.3712309</v>
      </c>
      <c r="P23" s="20" t="n">
        <v>11.55390019</v>
      </c>
      <c r="Q23" s="18" t="s">
        <v>404</v>
      </c>
      <c r="R23" s="20" t="s">
        <v>404</v>
      </c>
      <c r="S23" s="18" t="s">
        <v>404</v>
      </c>
      <c r="T23" s="20" t="s">
        <v>404</v>
      </c>
      <c r="U23" s="18" t="s">
        <v>404</v>
      </c>
      <c r="V23" s="20" t="s">
        <v>404</v>
      </c>
      <c r="W23" s="18" t="s">
        <v>404</v>
      </c>
      <c r="X23" s="20" t="s">
        <v>404</v>
      </c>
      <c r="Y23" s="18" t="n">
        <v>482.40372067</v>
      </c>
      <c r="Z23" s="20" t="n">
        <v>23.48878563</v>
      </c>
    </row>
    <row r="24" spans="1:26">
      <c r="A24" s="15" t="s">
        <v>421</v>
      </c>
      <c r="B24" s="17" t="n">
        <v>6647</v>
      </c>
      <c r="C24" s="18">
        <f>(0.0/B24*100)</f>
        <v/>
      </c>
      <c r="D24" s="19" t="n">
        <v>6647</v>
      </c>
      <c r="E24" s="18" t="n">
        <v>535.23063372</v>
      </c>
      <c r="F24" s="20" t="n">
        <v>10.67804983</v>
      </c>
      <c r="G24" s="18" t="n">
        <v>534.91664709</v>
      </c>
      <c r="H24" s="20" t="n">
        <v>5.02132387</v>
      </c>
      <c r="I24" s="18" t="n">
        <v>545.44244743</v>
      </c>
      <c r="J24" s="20" t="n">
        <v>7.38968477</v>
      </c>
      <c r="K24" s="18" t="n">
        <v>542.78306105</v>
      </c>
      <c r="L24" s="20" t="n">
        <v>16.20129</v>
      </c>
      <c r="M24" s="18" t="s">
        <v>404</v>
      </c>
      <c r="N24" s="20" t="s">
        <v>404</v>
      </c>
      <c r="O24" s="18" t="n">
        <v>601.2231619200001</v>
      </c>
      <c r="P24" s="20" t="n">
        <v>5.458171</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413.01804286</v>
      </c>
      <c r="F25" s="20" t="n">
        <v>5.84431148</v>
      </c>
      <c r="G25" s="18" t="n">
        <v>512.5776610200001</v>
      </c>
      <c r="H25" s="20" t="n">
        <v>6.79196602</v>
      </c>
      <c r="I25" s="18" t="n">
        <v>511.7398185</v>
      </c>
      <c r="J25" s="20" t="n">
        <v>5.75209403</v>
      </c>
      <c r="K25" s="18" t="n">
        <v>523.72783067</v>
      </c>
      <c r="L25" s="20" t="n">
        <v>6.21651912</v>
      </c>
      <c r="M25" s="18" t="n">
        <v>510.61861206</v>
      </c>
      <c r="N25" s="20" t="n">
        <v>22.81190373</v>
      </c>
      <c r="O25" s="18" t="n">
        <v>547.0933857</v>
      </c>
      <c r="P25" s="20" t="n">
        <v>18.94553114</v>
      </c>
      <c r="Q25" s="18" t="s">
        <v>404</v>
      </c>
      <c r="R25" s="20" t="s">
        <v>404</v>
      </c>
      <c r="S25" s="18" t="s">
        <v>404</v>
      </c>
      <c r="T25" s="20" t="s">
        <v>404</v>
      </c>
      <c r="U25" s="18" t="s">
        <v>404</v>
      </c>
      <c r="V25" s="20" t="s">
        <v>404</v>
      </c>
      <c r="W25" s="18" t="s">
        <v>404</v>
      </c>
      <c r="X25" s="20" t="s">
        <v>404</v>
      </c>
      <c r="Y25" s="18" t="s">
        <v>404</v>
      </c>
      <c r="Z25" s="20" t="s">
        <v>404</v>
      </c>
    </row>
    <row r="26" spans="1:26">
      <c r="A26" s="15" t="s">
        <v>423</v>
      </c>
      <c r="B26" s="17" t="n">
        <v>4869</v>
      </c>
      <c r="C26" s="18">
        <f>(11.0/B26*100)</f>
        <v/>
      </c>
      <c r="D26" s="19" t="n">
        <v>4858</v>
      </c>
      <c r="E26" s="18" t="n">
        <v>516.72827975</v>
      </c>
      <c r="F26" s="20" t="n">
        <v>17.59370551</v>
      </c>
      <c r="G26" s="18" t="n">
        <v>486.84753525</v>
      </c>
      <c r="H26" s="20" t="n">
        <v>3.150316</v>
      </c>
      <c r="I26" s="18" t="n">
        <v>489.68751875</v>
      </c>
      <c r="J26" s="20" t="n">
        <v>3.48881285</v>
      </c>
      <c r="K26" s="18" t="n">
        <v>498.5182001</v>
      </c>
      <c r="L26" s="20" t="n">
        <v>3.46968183</v>
      </c>
      <c r="M26" s="18" t="n">
        <v>483.45942527</v>
      </c>
      <c r="N26" s="20" t="n">
        <v>10.37006212</v>
      </c>
      <c r="O26" s="18" t="n">
        <v>487.84293521</v>
      </c>
      <c r="P26" s="20" t="n">
        <v>6.3961054</v>
      </c>
      <c r="Q26" s="18" t="s">
        <v>404</v>
      </c>
      <c r="R26" s="20" t="s">
        <v>404</v>
      </c>
      <c r="S26" s="18" t="s">
        <v>404</v>
      </c>
      <c r="T26" s="20" t="s">
        <v>404</v>
      </c>
      <c r="U26" s="18" t="s">
        <v>404</v>
      </c>
      <c r="V26" s="20" t="s">
        <v>404</v>
      </c>
      <c r="W26" s="18" t="s">
        <v>404</v>
      </c>
      <c r="X26" s="20" t="s">
        <v>404</v>
      </c>
      <c r="Y26" s="18" t="n">
        <v>493.05125251</v>
      </c>
      <c r="Z26" s="20" t="n">
        <v>16.7430278</v>
      </c>
    </row>
    <row r="27" spans="1:26">
      <c r="A27" s="15" t="s">
        <v>424</v>
      </c>
      <c r="B27" s="17" t="n">
        <v>5299</v>
      </c>
      <c r="C27" s="18">
        <f>(0.0/B27*100)</f>
        <v/>
      </c>
      <c r="D27" s="19" t="n">
        <v>5299</v>
      </c>
      <c r="E27" s="18" t="n">
        <v>467.91051952</v>
      </c>
      <c r="F27" s="20" t="n">
        <v>3.34015092</v>
      </c>
      <c r="G27" s="18" t="n">
        <v>467.23335148</v>
      </c>
      <c r="H27" s="20" t="n">
        <v>1.75332509</v>
      </c>
      <c r="I27" s="18" t="n">
        <v>471.61071277</v>
      </c>
      <c r="J27" s="20" t="n">
        <v>1.70402847</v>
      </c>
      <c r="K27" s="18" t="n">
        <v>566.9476978599999</v>
      </c>
      <c r="L27" s="20" t="n">
        <v>3.06274275</v>
      </c>
      <c r="M27" s="18" t="s">
        <v>404</v>
      </c>
      <c r="N27" s="20" t="s">
        <v>404</v>
      </c>
      <c r="O27" s="18" t="n">
        <v>539.38594248</v>
      </c>
      <c r="P27" s="20" t="n">
        <v>8.94510781</v>
      </c>
      <c r="Q27" s="18" t="s">
        <v>404</v>
      </c>
      <c r="R27" s="20" t="s">
        <v>404</v>
      </c>
      <c r="S27" s="18" t="s">
        <v>404</v>
      </c>
      <c r="T27" s="20" t="s">
        <v>404</v>
      </c>
      <c r="U27" s="18" t="s">
        <v>404</v>
      </c>
      <c r="V27" s="20" t="s">
        <v>404</v>
      </c>
      <c r="W27" s="18" t="s">
        <v>404</v>
      </c>
      <c r="X27" s="20" t="s">
        <v>404</v>
      </c>
      <c r="Y27" s="18" t="n">
        <v>542.3799364499999</v>
      </c>
      <c r="Z27" s="20" t="n">
        <v>5.39403916</v>
      </c>
    </row>
    <row r="28" spans="1:26">
      <c r="A28" s="15" t="s">
        <v>425</v>
      </c>
      <c r="B28" s="17" t="n">
        <v>7568</v>
      </c>
      <c r="C28" s="18">
        <f>(0.0/B28*100)</f>
        <v/>
      </c>
      <c r="D28" s="19" t="n">
        <v>7568</v>
      </c>
      <c r="E28" s="18" t="n">
        <v>409.07147869</v>
      </c>
      <c r="F28" s="20" t="n">
        <v>8.09822804</v>
      </c>
      <c r="G28" s="18" t="n">
        <v>420.0843944</v>
      </c>
      <c r="H28" s="20" t="n">
        <v>5.06090788</v>
      </c>
      <c r="I28" s="18" t="n">
        <v>421.63788356</v>
      </c>
      <c r="J28" s="20" t="n">
        <v>4.49920377</v>
      </c>
      <c r="K28" s="18" t="n">
        <v>406.79223104</v>
      </c>
      <c r="L28" s="20" t="n">
        <v>4.58157418</v>
      </c>
      <c r="M28" s="18" t="n">
        <v>408.51053353</v>
      </c>
      <c r="N28" s="20" t="n">
        <v>8.361817909999999</v>
      </c>
      <c r="O28" s="18" t="n">
        <v>419.93016181</v>
      </c>
      <c r="P28" s="20" t="n">
        <v>8.768371950000001</v>
      </c>
      <c r="Q28" s="18" t="s">
        <v>404</v>
      </c>
      <c r="R28" s="20" t="s">
        <v>404</v>
      </c>
      <c r="S28" s="18" t="s">
        <v>404</v>
      </c>
      <c r="T28" s="20" t="s">
        <v>404</v>
      </c>
      <c r="U28" s="18" t="s">
        <v>404</v>
      </c>
      <c r="V28" s="20" t="s">
        <v>404</v>
      </c>
      <c r="W28" s="18" t="s">
        <v>404</v>
      </c>
      <c r="X28" s="20" t="s">
        <v>404</v>
      </c>
      <c r="Y28" s="18" t="n">
        <v>394.06000341</v>
      </c>
      <c r="Z28" s="20" t="n">
        <v>7.76813505</v>
      </c>
    </row>
    <row r="29" spans="1:26">
      <c r="A29" s="15" t="s">
        <v>426</v>
      </c>
      <c r="B29" s="17" t="n">
        <v>5385</v>
      </c>
      <c r="C29" s="18">
        <f>(1123.0/B29*100)</f>
        <v/>
      </c>
      <c r="D29" s="19" t="n">
        <v>4262</v>
      </c>
      <c r="E29" s="18" t="s">
        <v>404</v>
      </c>
      <c r="F29" s="20" t="s">
        <v>404</v>
      </c>
      <c r="G29" s="18" t="n">
        <v>525.97279096</v>
      </c>
      <c r="H29" s="20" t="n">
        <v>14.02936867</v>
      </c>
      <c r="I29" s="18" t="n">
        <v>500.4384626</v>
      </c>
      <c r="J29" s="20" t="n">
        <v>10.61517629</v>
      </c>
      <c r="K29" s="18" t="n">
        <v>506.71277384</v>
      </c>
      <c r="L29" s="20" t="n">
        <v>13.63793213</v>
      </c>
      <c r="M29" s="18" t="n">
        <v>530.91079818</v>
      </c>
      <c r="N29" s="20" t="n">
        <v>18.33332572</v>
      </c>
      <c r="O29" s="18" t="n">
        <v>495.79205232</v>
      </c>
      <c r="P29" s="20" t="n">
        <v>51.22386425</v>
      </c>
      <c r="Q29" s="18" t="s">
        <v>404</v>
      </c>
      <c r="R29" s="20" t="s">
        <v>404</v>
      </c>
      <c r="S29" s="18" t="s">
        <v>404</v>
      </c>
      <c r="T29" s="20" t="s">
        <v>404</v>
      </c>
      <c r="U29" s="18" t="s">
        <v>404</v>
      </c>
      <c r="V29" s="20" t="s">
        <v>404</v>
      </c>
      <c r="W29" s="18" t="s">
        <v>404</v>
      </c>
      <c r="X29" s="20" t="s">
        <v>404</v>
      </c>
      <c r="Y29" s="18" t="n">
        <v>488.50726882</v>
      </c>
      <c r="Z29" s="20" t="n">
        <v>14.54906819</v>
      </c>
    </row>
    <row r="30" spans="1:26">
      <c r="A30" s="15" t="s">
        <v>427</v>
      </c>
      <c r="B30" s="17" t="n">
        <v>4520</v>
      </c>
      <c r="C30" s="18">
        <f>(945.0/B30*100)</f>
        <v/>
      </c>
      <c r="D30" s="19" t="n">
        <v>3575</v>
      </c>
      <c r="E30" s="18" t="s">
        <v>404</v>
      </c>
      <c r="F30" s="20" t="s">
        <v>404</v>
      </c>
      <c r="G30" s="18" t="n">
        <v>527.4050963</v>
      </c>
      <c r="H30" s="20" t="n">
        <v>12.26314424</v>
      </c>
      <c r="I30" s="18" t="n">
        <v>527.61436989</v>
      </c>
      <c r="J30" s="20" t="n">
        <v>8.385509109999999</v>
      </c>
      <c r="K30" s="18" t="n">
        <v>507.15731019</v>
      </c>
      <c r="L30" s="20" t="n">
        <v>6.56333594</v>
      </c>
      <c r="M30" s="18" t="n">
        <v>509.07581213</v>
      </c>
      <c r="N30" s="20" t="n">
        <v>7.30866775</v>
      </c>
      <c r="O30" s="18" t="n">
        <v>520.01766834</v>
      </c>
      <c r="P30" s="20" t="n">
        <v>12.45496485</v>
      </c>
      <c r="Q30" s="18" t="s">
        <v>404</v>
      </c>
      <c r="R30" s="20" t="s">
        <v>404</v>
      </c>
      <c r="S30" s="18" t="s">
        <v>404</v>
      </c>
      <c r="T30" s="20" t="s">
        <v>404</v>
      </c>
      <c r="U30" s="18" t="s">
        <v>404</v>
      </c>
      <c r="V30" s="20" t="s">
        <v>404</v>
      </c>
      <c r="W30" s="18" t="s">
        <v>404</v>
      </c>
      <c r="X30" s="20" t="s">
        <v>404</v>
      </c>
      <c r="Y30" s="18" t="n">
        <v>511.6631721</v>
      </c>
      <c r="Z30" s="20" t="n">
        <v>11.28207392</v>
      </c>
    </row>
    <row r="31" spans="1:26">
      <c r="A31" s="15" t="s">
        <v>428</v>
      </c>
      <c r="B31" s="17" t="n">
        <v>5456</v>
      </c>
      <c r="C31" s="18">
        <f>(502.0/B31*100)</f>
        <v/>
      </c>
      <c r="D31" s="19" t="n">
        <v>4954</v>
      </c>
      <c r="E31" s="18" t="s">
        <v>404</v>
      </c>
      <c r="F31" s="20" t="s">
        <v>404</v>
      </c>
      <c r="G31" s="18" t="n">
        <v>500.82408646</v>
      </c>
      <c r="H31" s="20" t="n">
        <v>5.37312117</v>
      </c>
      <c r="I31" s="18" t="n">
        <v>497.57227216</v>
      </c>
      <c r="J31" s="20" t="n">
        <v>3.59697485</v>
      </c>
      <c r="K31" s="18" t="n">
        <v>504.12516278</v>
      </c>
      <c r="L31" s="20" t="n">
        <v>5.54910819</v>
      </c>
      <c r="M31" s="18" t="n">
        <v>492.62162592</v>
      </c>
      <c r="N31" s="20" t="n">
        <v>6.92040273</v>
      </c>
      <c r="O31" s="18" t="n">
        <v>491.90647891</v>
      </c>
      <c r="P31" s="20" t="n">
        <v>12.17505284</v>
      </c>
      <c r="Q31" s="18" t="s">
        <v>404</v>
      </c>
      <c r="R31" s="20" t="s">
        <v>404</v>
      </c>
      <c r="S31" s="18" t="s">
        <v>404</v>
      </c>
      <c r="T31" s="20" t="s">
        <v>404</v>
      </c>
      <c r="U31" s="18" t="s">
        <v>404</v>
      </c>
      <c r="V31" s="20" t="s">
        <v>404</v>
      </c>
      <c r="W31" s="18" t="s">
        <v>404</v>
      </c>
      <c r="X31" s="20" t="s">
        <v>404</v>
      </c>
      <c r="Y31" s="18" t="n">
        <v>497.93425284</v>
      </c>
      <c r="Z31" s="20" t="n">
        <v>8.67501854</v>
      </c>
    </row>
    <row r="32" spans="1:26">
      <c r="A32" s="15" t="s">
        <v>429</v>
      </c>
      <c r="B32" s="17" t="n">
        <v>4478</v>
      </c>
      <c r="C32" s="18">
        <f>(0.0/B32*100)</f>
        <v/>
      </c>
      <c r="D32" s="19" t="n">
        <v>4478</v>
      </c>
      <c r="E32" s="18" t="s">
        <v>404</v>
      </c>
      <c r="F32" s="20" t="s">
        <v>404</v>
      </c>
      <c r="G32" s="18" t="n">
        <v>497.59773098</v>
      </c>
      <c r="H32" s="20" t="n">
        <v>3.160563</v>
      </c>
      <c r="I32" s="18" t="n">
        <v>519.2043809100001</v>
      </c>
      <c r="J32" s="20" t="n">
        <v>8.39974728</v>
      </c>
      <c r="K32" s="18" t="n">
        <v>488.65328405</v>
      </c>
      <c r="L32" s="20" t="n">
        <v>7.72196763</v>
      </c>
      <c r="M32" s="18" t="s">
        <v>404</v>
      </c>
      <c r="N32" s="20" t="s">
        <v>404</v>
      </c>
      <c r="O32" s="18" t="n">
        <v>469.21296499</v>
      </c>
      <c r="P32" s="20" t="n">
        <v>4.89478504</v>
      </c>
      <c r="Q32" s="18" t="s">
        <v>404</v>
      </c>
      <c r="R32" s="20" t="s">
        <v>404</v>
      </c>
      <c r="S32" s="18" t="s">
        <v>404</v>
      </c>
      <c r="T32" s="20" t="s">
        <v>404</v>
      </c>
      <c r="U32" s="18" t="s">
        <v>404</v>
      </c>
      <c r="V32" s="20" t="s">
        <v>404</v>
      </c>
      <c r="W32" s="18" t="s">
        <v>404</v>
      </c>
      <c r="X32" s="20" t="s">
        <v>404</v>
      </c>
      <c r="Y32" s="18" t="n">
        <v>526.5358519599999</v>
      </c>
      <c r="Z32" s="20" t="n">
        <v>24.33924668</v>
      </c>
    </row>
    <row r="33" spans="1:26">
      <c r="A33" s="15" t="s">
        <v>430</v>
      </c>
      <c r="B33" s="17" t="n">
        <v>7325</v>
      </c>
      <c r="C33" s="18">
        <f>(29.0/B33*100)</f>
        <v/>
      </c>
      <c r="D33" s="19" t="n">
        <v>7296</v>
      </c>
      <c r="E33" s="18" t="n">
        <v>498.28226613</v>
      </c>
      <c r="F33" s="20" t="n">
        <v>22.34209527</v>
      </c>
      <c r="G33" s="18" t="n">
        <v>501.68095139</v>
      </c>
      <c r="H33" s="20" t="n">
        <v>3.75487427</v>
      </c>
      <c r="I33" s="18" t="n">
        <v>504.16687406</v>
      </c>
      <c r="J33" s="20" t="n">
        <v>6.73632911</v>
      </c>
      <c r="K33" s="18" t="n">
        <v>493.18065559</v>
      </c>
      <c r="L33" s="20" t="n">
        <v>11.21928886</v>
      </c>
      <c r="M33" s="18" t="n">
        <v>479.32312317</v>
      </c>
      <c r="N33" s="20" t="n">
        <v>28.29975879</v>
      </c>
      <c r="O33" s="18" t="n">
        <v>499.97807498</v>
      </c>
      <c r="P33" s="20" t="n">
        <v>14.32105094</v>
      </c>
      <c r="Q33" s="18" t="s">
        <v>404</v>
      </c>
      <c r="R33" s="20" t="s">
        <v>404</v>
      </c>
      <c r="S33" s="18" t="s">
        <v>404</v>
      </c>
      <c r="T33" s="20" t="s">
        <v>404</v>
      </c>
      <c r="U33" s="18" t="s">
        <v>404</v>
      </c>
      <c r="V33" s="20" t="s">
        <v>404</v>
      </c>
      <c r="W33" s="18" t="s">
        <v>404</v>
      </c>
      <c r="X33" s="20" t="s">
        <v>404</v>
      </c>
      <c r="Y33" s="18" t="n">
        <v>520.94397814</v>
      </c>
      <c r="Z33" s="20" t="n">
        <v>47.26759666</v>
      </c>
    </row>
    <row r="34" spans="1:26">
      <c r="A34" s="15" t="s">
        <v>431</v>
      </c>
      <c r="B34" s="17" t="n">
        <v>6350</v>
      </c>
      <c r="C34" s="18">
        <f>(0.0/B34*100)</f>
        <v/>
      </c>
      <c r="D34" s="19" t="n">
        <v>6350</v>
      </c>
      <c r="E34" s="18" t="s">
        <v>404</v>
      </c>
      <c r="F34" s="20" t="s">
        <v>404</v>
      </c>
      <c r="G34" s="18" t="n">
        <v>456.64122625</v>
      </c>
      <c r="H34" s="20" t="n">
        <v>8.34179228</v>
      </c>
      <c r="I34" s="18" t="n">
        <v>456.61914806</v>
      </c>
      <c r="J34" s="20" t="n">
        <v>7.01561211</v>
      </c>
      <c r="K34" s="18" t="n">
        <v>458.02435374</v>
      </c>
      <c r="L34" s="20" t="n">
        <v>8.183583260000001</v>
      </c>
      <c r="M34" s="18" t="n">
        <v>486.30546077</v>
      </c>
      <c r="N34" s="20" t="n">
        <v>17.58961409</v>
      </c>
      <c r="O34" s="18" t="n">
        <v>478.05126664</v>
      </c>
      <c r="P34" s="20" t="n">
        <v>12.40210087</v>
      </c>
      <c r="Q34" s="18" t="s">
        <v>404</v>
      </c>
      <c r="R34" s="20" t="s">
        <v>404</v>
      </c>
      <c r="S34" s="18" t="s">
        <v>404</v>
      </c>
      <c r="T34" s="20" t="s">
        <v>404</v>
      </c>
      <c r="U34" s="18" t="s">
        <v>404</v>
      </c>
      <c r="V34" s="20" t="s">
        <v>404</v>
      </c>
      <c r="W34" s="18" t="s">
        <v>404</v>
      </c>
      <c r="X34" s="20" t="s">
        <v>404</v>
      </c>
      <c r="Y34" s="18" t="n">
        <v>513.28668834</v>
      </c>
      <c r="Z34" s="20" t="n">
        <v>32.73560339</v>
      </c>
    </row>
    <row r="35" spans="1:26">
      <c r="A35" s="15" t="s">
        <v>432</v>
      </c>
      <c r="B35" s="17" t="n">
        <v>6406</v>
      </c>
      <c r="C35" s="18">
        <f>(443.0/B35*100)</f>
        <v/>
      </c>
      <c r="D35" s="19" t="n">
        <v>5963</v>
      </c>
      <c r="E35" s="18" t="s">
        <v>404</v>
      </c>
      <c r="F35" s="20" t="s">
        <v>404</v>
      </c>
      <c r="G35" s="18" t="n">
        <v>522.85167824</v>
      </c>
      <c r="H35" s="20" t="n">
        <v>3.0268109</v>
      </c>
      <c r="I35" s="18" t="n">
        <v>527.5557453599999</v>
      </c>
      <c r="J35" s="20" t="n">
        <v>2.48597281</v>
      </c>
      <c r="K35" s="18" t="n">
        <v>495.35156865</v>
      </c>
      <c r="L35" s="20" t="n">
        <v>2.62779306</v>
      </c>
      <c r="M35" s="18" t="n">
        <v>506.55873618</v>
      </c>
      <c r="N35" s="20" t="n">
        <v>6.1686973</v>
      </c>
      <c r="O35" s="18" t="n">
        <v>525.29473017</v>
      </c>
      <c r="P35" s="20" t="n">
        <v>3.03999553</v>
      </c>
      <c r="Q35" s="18" t="s">
        <v>404</v>
      </c>
      <c r="R35" s="20" t="s">
        <v>404</v>
      </c>
      <c r="S35" s="18" t="s">
        <v>404</v>
      </c>
      <c r="T35" s="20" t="s">
        <v>404</v>
      </c>
      <c r="U35" s="18" t="s">
        <v>404</v>
      </c>
      <c r="V35" s="20" t="s">
        <v>404</v>
      </c>
      <c r="W35" s="18" t="s">
        <v>404</v>
      </c>
      <c r="X35" s="20" t="s">
        <v>404</v>
      </c>
      <c r="Y35" s="18" t="n">
        <v>498.4355212</v>
      </c>
      <c r="Z35" s="20" t="n">
        <v>7.29055156</v>
      </c>
    </row>
    <row r="36" spans="1:26">
      <c r="A36" s="15" t="s">
        <v>433</v>
      </c>
      <c r="B36" s="17" t="n">
        <v>6736</v>
      </c>
      <c r="C36" s="18">
        <f>(10.0/B36*100)</f>
        <v/>
      </c>
      <c r="D36" s="19" t="n">
        <v>6726</v>
      </c>
      <c r="E36" s="18" t="n">
        <v>487.00761159</v>
      </c>
      <c r="F36" s="20" t="n">
        <v>11.71213146</v>
      </c>
      <c r="G36" s="18" t="n">
        <v>490.97505908</v>
      </c>
      <c r="H36" s="20" t="n">
        <v>3.6622624</v>
      </c>
      <c r="I36" s="18" t="n">
        <v>490.8588876</v>
      </c>
      <c r="J36" s="20" t="n">
        <v>4.03212423</v>
      </c>
      <c r="K36" s="18" t="n">
        <v>503.86577046</v>
      </c>
      <c r="L36" s="20" t="n">
        <v>7.09575202</v>
      </c>
      <c r="M36" s="18" t="n">
        <v>476.16474309</v>
      </c>
      <c r="N36" s="20" t="n">
        <v>11.75839077</v>
      </c>
      <c r="O36" s="18" t="n">
        <v>516.09819232</v>
      </c>
      <c r="P36" s="20" t="n">
        <v>11.01153628</v>
      </c>
      <c r="Q36" s="18" t="s">
        <v>404</v>
      </c>
      <c r="R36" s="20" t="s">
        <v>404</v>
      </c>
      <c r="S36" s="18" t="s">
        <v>404</v>
      </c>
      <c r="T36" s="20" t="s">
        <v>404</v>
      </c>
      <c r="U36" s="18" t="s">
        <v>404</v>
      </c>
      <c r="V36" s="20" t="s">
        <v>404</v>
      </c>
      <c r="W36" s="18" t="s">
        <v>404</v>
      </c>
      <c r="X36" s="20" t="s">
        <v>404</v>
      </c>
      <c r="Y36" s="18" t="n">
        <v>514.60541428</v>
      </c>
      <c r="Z36" s="20" t="n">
        <v>7.02657608</v>
      </c>
    </row>
    <row r="37" spans="1:26">
      <c r="A37" s="15" t="s">
        <v>434</v>
      </c>
      <c r="B37" s="17" t="n">
        <v>5458</v>
      </c>
      <c r="C37" s="18">
        <f>(0.0/B37*100)</f>
        <v/>
      </c>
      <c r="D37" s="19" t="n">
        <v>5458</v>
      </c>
      <c r="E37" s="18" t="s">
        <v>404</v>
      </c>
      <c r="F37" s="20" t="s">
        <v>404</v>
      </c>
      <c r="G37" s="18" t="n">
        <v>495.22620762</v>
      </c>
      <c r="H37" s="20" t="n">
        <v>4.77946156</v>
      </c>
      <c r="I37" s="18" t="n">
        <v>493.31475481</v>
      </c>
      <c r="J37" s="20" t="n">
        <v>6.45437351</v>
      </c>
      <c r="K37" s="18" t="n">
        <v>495.40303721</v>
      </c>
      <c r="L37" s="20" t="n">
        <v>9.14500861</v>
      </c>
      <c r="M37" s="18" t="n">
        <v>484.43554085</v>
      </c>
      <c r="N37" s="20" t="n">
        <v>16.83714351</v>
      </c>
      <c r="O37" s="18" t="n">
        <v>469.50956146</v>
      </c>
      <c r="P37" s="20" t="n">
        <v>13.59764099</v>
      </c>
      <c r="Q37" s="18" t="s">
        <v>404</v>
      </c>
      <c r="R37" s="20" t="s">
        <v>404</v>
      </c>
      <c r="S37" s="18" t="s">
        <v>404</v>
      </c>
      <c r="T37" s="20" t="s">
        <v>404</v>
      </c>
      <c r="U37" s="18" t="s">
        <v>404</v>
      </c>
      <c r="V37" s="20" t="s">
        <v>404</v>
      </c>
      <c r="W37" s="18" t="s">
        <v>404</v>
      </c>
      <c r="X37" s="20" t="s">
        <v>404</v>
      </c>
      <c r="Y37" s="18" t="n">
        <v>500.82690489</v>
      </c>
      <c r="Z37" s="20" t="n">
        <v>48.49601045</v>
      </c>
    </row>
    <row r="38" spans="1:26">
      <c r="A38" s="15" t="s">
        <v>435</v>
      </c>
      <c r="B38" s="17" t="n">
        <v>5860</v>
      </c>
      <c r="C38" s="18">
        <f>(268.0/B38*100)</f>
        <v/>
      </c>
      <c r="D38" s="19" t="n">
        <v>5592</v>
      </c>
      <c r="E38" s="18" t="n">
        <v>524.92200917</v>
      </c>
      <c r="F38" s="20" t="n">
        <v>16.54832737</v>
      </c>
      <c r="G38" s="18" t="n">
        <v>497.38131079</v>
      </c>
      <c r="H38" s="20" t="n">
        <v>4.69927691</v>
      </c>
      <c r="I38" s="18" t="n">
        <v>520.58545807</v>
      </c>
      <c r="J38" s="20" t="n">
        <v>10.33205461</v>
      </c>
      <c r="K38" s="18" t="n">
        <v>503.23114141</v>
      </c>
      <c r="L38" s="20" t="n">
        <v>14.5541356</v>
      </c>
      <c r="M38" s="18" t="n">
        <v>482.61094219</v>
      </c>
      <c r="N38" s="20" t="n">
        <v>19.12052752</v>
      </c>
      <c r="O38" s="18" t="n">
        <v>407.03712494</v>
      </c>
      <c r="P38" s="20" t="n">
        <v>12.29140225</v>
      </c>
      <c r="Q38" s="18" t="s">
        <v>404</v>
      </c>
      <c r="R38" s="20" t="s">
        <v>404</v>
      </c>
      <c r="S38" s="18" t="s">
        <v>404</v>
      </c>
      <c r="T38" s="20" t="s">
        <v>404</v>
      </c>
      <c r="U38" s="18" t="s">
        <v>404</v>
      </c>
      <c r="V38" s="20" t="s">
        <v>404</v>
      </c>
      <c r="W38" s="18" t="s">
        <v>404</v>
      </c>
      <c r="X38" s="20" t="s">
        <v>404</v>
      </c>
      <c r="Y38" s="18" t="n">
        <v>521.6917379499999</v>
      </c>
      <c r="Z38" s="20" t="n">
        <v>25.99140994</v>
      </c>
    </row>
    <row r="39" spans="1:26">
      <c r="A39" s="15" t="s">
        <v>436</v>
      </c>
      <c r="B39" s="17" t="n">
        <v>5895</v>
      </c>
      <c r="C39" s="18">
        <f>(0.0/B39*100)</f>
        <v/>
      </c>
      <c r="D39" s="19" t="n">
        <v>5895</v>
      </c>
      <c r="E39" s="18" t="n">
        <v>367.27509352</v>
      </c>
      <c r="F39" s="20" t="n">
        <v>5.83085873</v>
      </c>
      <c r="G39" s="18" t="n">
        <v>432.4882086</v>
      </c>
      <c r="H39" s="20" t="n">
        <v>6.81355067</v>
      </c>
      <c r="I39" s="18" t="n">
        <v>425.09992139</v>
      </c>
      <c r="J39" s="20" t="n">
        <v>7.28704879</v>
      </c>
      <c r="K39" s="18" t="n">
        <v>424.25911022</v>
      </c>
      <c r="L39" s="20" t="n">
        <v>15.70276749</v>
      </c>
      <c r="M39" s="18" t="n">
        <v>418.39339081</v>
      </c>
      <c r="N39" s="20" t="n">
        <v>15.87158736</v>
      </c>
      <c r="O39" s="18" t="n">
        <v>419.75445147</v>
      </c>
      <c r="P39" s="20" t="n">
        <v>28.76525976</v>
      </c>
      <c r="Q39" s="18" t="s">
        <v>404</v>
      </c>
      <c r="R39" s="20" t="s">
        <v>404</v>
      </c>
      <c r="S39" s="18" t="s">
        <v>404</v>
      </c>
      <c r="T39" s="20" t="s">
        <v>404</v>
      </c>
      <c r="U39" s="18" t="s">
        <v>404</v>
      </c>
      <c r="V39" s="20" t="s">
        <v>404</v>
      </c>
      <c r="W39" s="18" t="s">
        <v>404</v>
      </c>
      <c r="X39" s="20" t="s">
        <v>404</v>
      </c>
      <c r="Y39" s="18" t="n">
        <v>380.47909094</v>
      </c>
      <c r="Z39" s="20" t="n">
        <v>6.55250458</v>
      </c>
    </row>
    <row r="40" spans="1:26">
      <c r="A40" s="15" t="s">
        <v>437</v>
      </c>
      <c r="B40" s="17" t="n">
        <v>14157</v>
      </c>
      <c r="C40" s="18">
        <f>(2650.0/B40*100)</f>
        <v/>
      </c>
      <c r="D40" s="19" t="n">
        <v>11507</v>
      </c>
      <c r="E40" s="18" t="n">
        <v>539.17684167</v>
      </c>
      <c r="F40" s="20" t="n">
        <v>6.43964992</v>
      </c>
      <c r="G40" s="18" t="n">
        <v>527.26746236</v>
      </c>
      <c r="H40" s="20" t="n">
        <v>12.25480958</v>
      </c>
      <c r="I40" s="18" t="n">
        <v>514.44831855</v>
      </c>
      <c r="J40" s="20" t="n">
        <v>7.09598123</v>
      </c>
      <c r="K40" s="18" t="n">
        <v>506.85609601</v>
      </c>
      <c r="L40" s="20" t="n">
        <v>5.55756096</v>
      </c>
      <c r="M40" s="18" t="n">
        <v>508.54017066</v>
      </c>
      <c r="N40" s="20" t="n">
        <v>9.24190027</v>
      </c>
      <c r="O40" s="18" t="n">
        <v>505.60760591</v>
      </c>
      <c r="P40" s="20" t="n">
        <v>9.137456650000001</v>
      </c>
      <c r="Q40" s="18" t="s">
        <v>404</v>
      </c>
      <c r="R40" s="20" t="s">
        <v>404</v>
      </c>
      <c r="S40" s="18" t="s">
        <v>404</v>
      </c>
      <c r="T40" s="20" t="s">
        <v>404</v>
      </c>
      <c r="U40" s="18" t="s">
        <v>404</v>
      </c>
      <c r="V40" s="20" t="s">
        <v>404</v>
      </c>
      <c r="W40" s="18" t="s">
        <v>404</v>
      </c>
      <c r="X40" s="20" t="s">
        <v>404</v>
      </c>
      <c r="Y40" s="18" t="n">
        <v>507.94829807</v>
      </c>
      <c r="Z40" s="20" t="n">
        <v>7.42542639</v>
      </c>
    </row>
    <row r="41" spans="1:26">
      <c r="A41" s="15" t="s">
        <v>438</v>
      </c>
      <c r="B41" s="17" t="n">
        <v>5712</v>
      </c>
      <c r="C41" s="18">
        <f>(70.0/B41*100)</f>
        <v/>
      </c>
      <c r="D41" s="19" t="n">
        <v>5642</v>
      </c>
      <c r="E41" s="18" t="n">
        <v>562.45782941</v>
      </c>
      <c r="F41" s="20" t="n">
        <v>10.0816704</v>
      </c>
      <c r="G41" s="18" t="n">
        <v>514.10217763</v>
      </c>
      <c r="H41" s="20" t="n">
        <v>15.12140948</v>
      </c>
      <c r="I41" s="18" t="n">
        <v>488.43362683</v>
      </c>
      <c r="J41" s="20" t="n">
        <v>8.76685704</v>
      </c>
      <c r="K41" s="18" t="n">
        <v>497.34512622</v>
      </c>
      <c r="L41" s="20" t="n">
        <v>5.70858127</v>
      </c>
      <c r="M41" s="18" t="n">
        <v>501.55481523</v>
      </c>
      <c r="N41" s="20" t="n">
        <v>6.35666495</v>
      </c>
      <c r="O41" s="18" t="n">
        <v>490.93278057</v>
      </c>
      <c r="P41" s="20" t="n">
        <v>12.93788862</v>
      </c>
      <c r="Q41" s="18" t="s">
        <v>404</v>
      </c>
      <c r="R41" s="20" t="s">
        <v>404</v>
      </c>
      <c r="S41" s="18" t="s">
        <v>404</v>
      </c>
      <c r="T41" s="20" t="s">
        <v>404</v>
      </c>
      <c r="U41" s="18" t="s">
        <v>404</v>
      </c>
      <c r="V41" s="20" t="s">
        <v>404</v>
      </c>
      <c r="W41" s="18" t="s">
        <v>404</v>
      </c>
      <c r="X41" s="20" t="s">
        <v>404</v>
      </c>
      <c r="Y41" s="18" t="n">
        <v>514.31890272</v>
      </c>
      <c r="Z41" s="20" t="n">
        <v>19.71438432</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s">
        <v>404</v>
      </c>
      <c r="F44" s="20" t="s">
        <v>404</v>
      </c>
      <c r="G44" s="18" t="n">
        <v>423.39401444</v>
      </c>
      <c r="H44" s="20" t="n">
        <v>13.32156899</v>
      </c>
      <c r="I44" s="18" t="n">
        <v>428.72676751</v>
      </c>
      <c r="J44" s="20" t="n">
        <v>5.11024567</v>
      </c>
      <c r="K44" s="18" t="n">
        <v>428.59367365</v>
      </c>
      <c r="L44" s="20" t="n">
        <v>4.41804306</v>
      </c>
      <c r="M44" s="18" t="n">
        <v>431.02268639</v>
      </c>
      <c r="N44" s="20" t="n">
        <v>14.83352182</v>
      </c>
      <c r="O44" s="18" t="n">
        <v>412.08995813</v>
      </c>
      <c r="P44" s="20" t="n">
        <v>7.64459823</v>
      </c>
      <c r="Q44" s="18" t="s">
        <v>404</v>
      </c>
      <c r="R44" s="20" t="s">
        <v>404</v>
      </c>
      <c r="S44" s="18" t="s">
        <v>404</v>
      </c>
      <c r="T44" s="20" t="s">
        <v>404</v>
      </c>
      <c r="U44" s="18" t="s">
        <v>404</v>
      </c>
      <c r="V44" s="20" t="s">
        <v>404</v>
      </c>
      <c r="W44" s="18" t="n">
        <v>378.71094241</v>
      </c>
      <c r="X44" s="20" t="n">
        <v>9.472993300000001</v>
      </c>
      <c r="Y44" s="18" t="n">
        <v>458.0055994</v>
      </c>
      <c r="Z44" s="20" t="n">
        <v>15.40558068</v>
      </c>
    </row>
    <row r="45" spans="1:26">
      <c r="A45" s="15" t="s">
        <v>442</v>
      </c>
      <c r="B45" s="17" t="n">
        <v>5519</v>
      </c>
      <c r="C45" s="18">
        <f>(0.0/B45*100)</f>
        <v/>
      </c>
      <c r="D45" s="19" t="n">
        <v>5519</v>
      </c>
      <c r="E45" s="18" t="n">
        <v>394.99758597</v>
      </c>
      <c r="F45" s="20" t="n">
        <v>14.99280573</v>
      </c>
      <c r="G45" s="18" t="n">
        <v>369.14077578</v>
      </c>
      <c r="H45" s="20" t="n">
        <v>5.34617102</v>
      </c>
      <c r="I45" s="18" t="n">
        <v>375.61070423</v>
      </c>
      <c r="J45" s="20" t="n">
        <v>5.66524324</v>
      </c>
      <c r="K45" s="18" t="n">
        <v>384.83270406</v>
      </c>
      <c r="L45" s="20" t="n">
        <v>8.60624471</v>
      </c>
      <c r="M45" s="18" t="n">
        <v>360.93143993</v>
      </c>
      <c r="N45" s="20" t="n">
        <v>6.11723988</v>
      </c>
      <c r="O45" s="18" t="n">
        <v>369.97297116</v>
      </c>
      <c r="P45" s="20" t="n">
        <v>22.12140417</v>
      </c>
      <c r="Q45" s="18" t="s">
        <v>404</v>
      </c>
      <c r="R45" s="20" t="s">
        <v>404</v>
      </c>
      <c r="S45" s="18" t="s">
        <v>404</v>
      </c>
      <c r="T45" s="20" t="s">
        <v>404</v>
      </c>
      <c r="U45" s="18" t="s">
        <v>404</v>
      </c>
      <c r="V45" s="20" t="s">
        <v>404</v>
      </c>
      <c r="W45" s="18" t="s">
        <v>404</v>
      </c>
      <c r="X45" s="20" t="s">
        <v>404</v>
      </c>
      <c r="Y45" s="18" t="n">
        <v>390.50132623</v>
      </c>
      <c r="Z45" s="20" t="n">
        <v>19.20195936</v>
      </c>
    </row>
    <row r="46" spans="1:26">
      <c r="A46" s="15" t="s">
        <v>443</v>
      </c>
      <c r="B46" s="17" t="n">
        <v>23141</v>
      </c>
      <c r="C46" s="18">
        <f>(4196.0/B46*100)</f>
        <v/>
      </c>
      <c r="D46" s="19" t="n">
        <v>18945</v>
      </c>
      <c r="E46" s="18" t="n">
        <v>480.8305021</v>
      </c>
      <c r="F46" s="20" t="n">
        <v>52.21004436</v>
      </c>
      <c r="G46" s="18" t="n">
        <v>413.44426345</v>
      </c>
      <c r="H46" s="20" t="n">
        <v>11.08783643</v>
      </c>
      <c r="I46" s="18" t="n">
        <v>398.28019637</v>
      </c>
      <c r="J46" s="20" t="n">
        <v>7.9110251</v>
      </c>
      <c r="K46" s="18" t="n">
        <v>402.22072179</v>
      </c>
      <c r="L46" s="20" t="n">
        <v>6.20197389</v>
      </c>
      <c r="M46" s="18" t="n">
        <v>412.60167325</v>
      </c>
      <c r="N46" s="20" t="n">
        <v>6.03132545</v>
      </c>
      <c r="O46" s="18" t="n">
        <v>402.3160468</v>
      </c>
      <c r="P46" s="20" t="n">
        <v>3.85632381</v>
      </c>
      <c r="Q46" s="18" t="s">
        <v>404</v>
      </c>
      <c r="R46" s="20" t="s">
        <v>404</v>
      </c>
      <c r="S46" s="18" t="s">
        <v>404</v>
      </c>
      <c r="T46" s="20" t="s">
        <v>404</v>
      </c>
      <c r="U46" s="18" t="s">
        <v>404</v>
      </c>
      <c r="V46" s="20" t="s">
        <v>404</v>
      </c>
      <c r="W46" s="18" t="s">
        <v>404</v>
      </c>
      <c r="X46" s="20" t="s">
        <v>404</v>
      </c>
      <c r="Y46" s="18" t="n">
        <v>380.53853014</v>
      </c>
      <c r="Z46" s="20" t="n">
        <v>7.48759133</v>
      </c>
    </row>
    <row r="47" spans="1:26">
      <c r="A47" s="15" t="s">
        <v>444</v>
      </c>
      <c r="B47" s="17" t="n">
        <v>5928</v>
      </c>
      <c r="C47" s="18">
        <f>(0.0/B47*100)</f>
        <v/>
      </c>
      <c r="D47" s="19" t="n">
        <v>5928</v>
      </c>
      <c r="E47" s="18" t="n">
        <v>319.91445788</v>
      </c>
      <c r="F47" s="20" t="n">
        <v>3.8349749</v>
      </c>
      <c r="G47" s="18" t="n">
        <v>430.18136054</v>
      </c>
      <c r="H47" s="20" t="n">
        <v>11.83014973</v>
      </c>
      <c r="I47" s="18" t="n">
        <v>455.46760202</v>
      </c>
      <c r="J47" s="20" t="n">
        <v>7.82282061</v>
      </c>
      <c r="K47" s="18" t="n">
        <v>440.18757601</v>
      </c>
      <c r="L47" s="20" t="n">
        <v>11.49349936</v>
      </c>
      <c r="M47" s="18" t="n">
        <v>438.5294175</v>
      </c>
      <c r="N47" s="20" t="n">
        <v>18.14708578</v>
      </c>
      <c r="O47" s="18" t="n">
        <v>454.96250151</v>
      </c>
      <c r="P47" s="20" t="n">
        <v>24.95049913</v>
      </c>
      <c r="Q47" s="18" t="s">
        <v>404</v>
      </c>
      <c r="R47" s="20" t="s">
        <v>404</v>
      </c>
      <c r="S47" s="18" t="s">
        <v>404</v>
      </c>
      <c r="T47" s="20" t="s">
        <v>404</v>
      </c>
      <c r="U47" s="18" t="s">
        <v>404</v>
      </c>
      <c r="V47" s="20" t="s">
        <v>404</v>
      </c>
      <c r="W47" s="18" t="s">
        <v>404</v>
      </c>
      <c r="X47" s="20" t="s">
        <v>404</v>
      </c>
      <c r="Y47" s="18" t="n">
        <v>469.04465686</v>
      </c>
      <c r="Z47" s="20" t="n">
        <v>40.35436077</v>
      </c>
    </row>
    <row r="48" spans="1:26">
      <c r="A48" s="15" t="s">
        <v>445</v>
      </c>
      <c r="B48" s="17" t="n">
        <v>9841</v>
      </c>
      <c r="C48" s="18">
        <f>(0.0/B48*100)</f>
        <v/>
      </c>
      <c r="D48" s="19" t="n">
        <v>9841</v>
      </c>
      <c r="E48" s="18" t="n">
        <v>486.52933647</v>
      </c>
      <c r="F48" s="20" t="n">
        <v>42.89532708</v>
      </c>
      <c r="G48" s="18" t="n">
        <v>507.83988621</v>
      </c>
      <c r="H48" s="20" t="n">
        <v>10.53659327</v>
      </c>
      <c r="I48" s="18" t="n">
        <v>519.63968685</v>
      </c>
      <c r="J48" s="20" t="n">
        <v>11.84785619</v>
      </c>
      <c r="K48" s="18" t="n">
        <v>522.29530899</v>
      </c>
      <c r="L48" s="20" t="n">
        <v>12.0428275</v>
      </c>
      <c r="M48" s="18" t="n">
        <v>524.1569775</v>
      </c>
      <c r="N48" s="20" t="n">
        <v>16.44813173</v>
      </c>
      <c r="O48" s="18" t="n">
        <v>562.87637743</v>
      </c>
      <c r="P48" s="20" t="n">
        <v>39.48333163</v>
      </c>
      <c r="Q48" s="18" t="s">
        <v>404</v>
      </c>
      <c r="R48" s="20" t="s">
        <v>404</v>
      </c>
      <c r="S48" s="18" t="s">
        <v>404</v>
      </c>
      <c r="T48" s="20" t="s">
        <v>404</v>
      </c>
      <c r="U48" s="18" t="s">
        <v>404</v>
      </c>
      <c r="V48" s="20" t="s">
        <v>404</v>
      </c>
      <c r="W48" s="18" t="s">
        <v>404</v>
      </c>
      <c r="X48" s="20" t="s">
        <v>404</v>
      </c>
      <c r="Y48" s="18" t="n">
        <v>482.10578412</v>
      </c>
      <c r="Z48" s="20" t="n">
        <v>31.99070367</v>
      </c>
    </row>
    <row r="49" spans="1:26">
      <c r="A49" s="15" t="s">
        <v>446</v>
      </c>
      <c r="B49" s="17" t="n">
        <v>6349</v>
      </c>
      <c r="C49" s="18">
        <f>(52.0/B49*100)</f>
        <v/>
      </c>
      <c r="D49" s="19" t="n">
        <v>6297</v>
      </c>
      <c r="E49" s="18" t="n">
        <v>450.2993408</v>
      </c>
      <c r="F49" s="20" t="n">
        <v>14.71277708</v>
      </c>
      <c r="G49" s="18" t="n">
        <v>434.46472188</v>
      </c>
      <c r="H49" s="20" t="n">
        <v>6.97183379</v>
      </c>
      <c r="I49" s="18" t="n">
        <v>430.52621899</v>
      </c>
      <c r="J49" s="20" t="n">
        <v>5.06754057</v>
      </c>
      <c r="K49" s="18" t="n">
        <v>426.34860219</v>
      </c>
      <c r="L49" s="20" t="n">
        <v>8.136618199999999</v>
      </c>
      <c r="M49" s="18" t="n">
        <v>433.66110791</v>
      </c>
      <c r="N49" s="20" t="n">
        <v>14.37713091</v>
      </c>
      <c r="O49" s="18" t="n">
        <v>434.57933626</v>
      </c>
      <c r="P49" s="20" t="n">
        <v>8.329258210000001</v>
      </c>
      <c r="Q49" s="18" t="s">
        <v>404</v>
      </c>
      <c r="R49" s="20" t="s">
        <v>404</v>
      </c>
      <c r="S49" s="18" t="s">
        <v>404</v>
      </c>
      <c r="T49" s="20" t="s">
        <v>404</v>
      </c>
      <c r="U49" s="18" t="s">
        <v>404</v>
      </c>
      <c r="V49" s="20" t="s">
        <v>404</v>
      </c>
      <c r="W49" s="18" t="s">
        <v>404</v>
      </c>
      <c r="X49" s="20" t="s">
        <v>404</v>
      </c>
      <c r="Y49" s="18" t="n">
        <v>528.97186286</v>
      </c>
      <c r="Z49" s="20" t="n">
        <v>9.722320209999999</v>
      </c>
    </row>
    <row r="50" spans="1:26">
      <c r="A50" s="15" t="s">
        <v>447</v>
      </c>
      <c r="B50" s="17" t="n">
        <v>11795</v>
      </c>
      <c r="C50" s="18">
        <f>(1031.0/B50*100)</f>
        <v/>
      </c>
      <c r="D50" s="19" t="n">
        <v>10764</v>
      </c>
      <c r="E50" s="18" t="n">
        <v>422.32423479</v>
      </c>
      <c r="F50" s="20" t="n">
        <v>10.77233717</v>
      </c>
      <c r="G50" s="18" t="n">
        <v>418.88044073</v>
      </c>
      <c r="H50" s="20" t="n">
        <v>8.94117586</v>
      </c>
      <c r="I50" s="18" t="n">
        <v>409.26744132</v>
      </c>
      <c r="J50" s="20" t="n">
        <v>4.45907743</v>
      </c>
      <c r="K50" s="18" t="n">
        <v>416.77017596</v>
      </c>
      <c r="L50" s="20" t="n">
        <v>7.52767713</v>
      </c>
      <c r="M50" s="18" t="n">
        <v>436.78821333</v>
      </c>
      <c r="N50" s="20" t="n">
        <v>11.9747782</v>
      </c>
      <c r="O50" s="18" t="n">
        <v>418.67811823</v>
      </c>
      <c r="P50" s="20" t="n">
        <v>12.23121977</v>
      </c>
      <c r="Q50" s="18" t="s">
        <v>404</v>
      </c>
      <c r="R50" s="20" t="s">
        <v>404</v>
      </c>
      <c r="S50" s="18" t="s">
        <v>404</v>
      </c>
      <c r="T50" s="20" t="s">
        <v>404</v>
      </c>
      <c r="U50" s="18" t="s">
        <v>404</v>
      </c>
      <c r="V50" s="20" t="s">
        <v>404</v>
      </c>
      <c r="W50" s="18" t="s">
        <v>404</v>
      </c>
      <c r="X50" s="20" t="s">
        <v>404</v>
      </c>
      <c r="Y50" s="18" t="n">
        <v>420.20483683</v>
      </c>
      <c r="Z50" s="20" t="n">
        <v>15.3751992</v>
      </c>
    </row>
    <row r="51" spans="1:26">
      <c r="A51" s="15" t="s">
        <v>448</v>
      </c>
      <c r="B51" s="17" t="n">
        <v>6866</v>
      </c>
      <c r="C51" s="18">
        <f>(0.0/B51*100)</f>
        <v/>
      </c>
      <c r="D51" s="19" t="n">
        <v>6866</v>
      </c>
      <c r="E51" s="18" t="n">
        <v>419.29275201</v>
      </c>
      <c r="F51" s="20" t="n">
        <v>9.561335789999999</v>
      </c>
      <c r="G51" s="18" t="n">
        <v>418.15681303</v>
      </c>
      <c r="H51" s="20" t="n">
        <v>4.25240695</v>
      </c>
      <c r="I51" s="18" t="n">
        <v>427.73248994</v>
      </c>
      <c r="J51" s="20" t="n">
        <v>5.07409908</v>
      </c>
      <c r="K51" s="18" t="n">
        <v>412.24372293</v>
      </c>
      <c r="L51" s="20" t="n">
        <v>5.43622708</v>
      </c>
      <c r="M51" s="18" t="n">
        <v>423.60637995</v>
      </c>
      <c r="N51" s="20" t="n">
        <v>12.71843007</v>
      </c>
      <c r="O51" s="18" t="n">
        <v>407.72638618</v>
      </c>
      <c r="P51" s="20" t="n">
        <v>7.67729698</v>
      </c>
      <c r="Q51" s="18" t="s">
        <v>404</v>
      </c>
      <c r="R51" s="20" t="s">
        <v>404</v>
      </c>
      <c r="S51" s="18" t="s">
        <v>404</v>
      </c>
      <c r="T51" s="20" t="s">
        <v>404</v>
      </c>
      <c r="U51" s="18" t="s">
        <v>404</v>
      </c>
      <c r="V51" s="20" t="s">
        <v>404</v>
      </c>
      <c r="W51" s="18" t="s">
        <v>404</v>
      </c>
      <c r="X51" s="20" t="s">
        <v>404</v>
      </c>
      <c r="Y51" s="18" t="n">
        <v>421.86088158</v>
      </c>
      <c r="Z51" s="20" t="n">
        <v>14.38101611</v>
      </c>
    </row>
    <row r="52" spans="1:26">
      <c r="A52" s="15" t="s">
        <v>449</v>
      </c>
      <c r="B52" s="17" t="n">
        <v>5809</v>
      </c>
      <c r="C52" s="18">
        <f>(0.0/B52*100)</f>
        <v/>
      </c>
      <c r="D52" s="19" t="n">
        <v>5809</v>
      </c>
      <c r="E52" s="18" t="n">
        <v>534.57555138</v>
      </c>
      <c r="F52" s="20" t="n">
        <v>5.07657954</v>
      </c>
      <c r="G52" s="18" t="n">
        <v>474.60188792</v>
      </c>
      <c r="H52" s="20" t="n">
        <v>8.22346231</v>
      </c>
      <c r="I52" s="18" t="n">
        <v>473.44317442</v>
      </c>
      <c r="J52" s="20" t="n">
        <v>6.72052778</v>
      </c>
      <c r="K52" s="18" t="n">
        <v>477.57189036</v>
      </c>
      <c r="L52" s="20" t="n">
        <v>7.28727682</v>
      </c>
      <c r="M52" s="18" t="n">
        <v>469.83506845</v>
      </c>
      <c r="N52" s="20" t="n">
        <v>23.99903108</v>
      </c>
      <c r="O52" s="18" t="n">
        <v>480.19757242</v>
      </c>
      <c r="P52" s="20" t="n">
        <v>8.89502006</v>
      </c>
      <c r="Q52" s="18" t="s">
        <v>404</v>
      </c>
      <c r="R52" s="20" t="s">
        <v>404</v>
      </c>
      <c r="S52" s="18" t="s">
        <v>404</v>
      </c>
      <c r="T52" s="20" t="s">
        <v>404</v>
      </c>
      <c r="U52" s="18" t="s">
        <v>404</v>
      </c>
      <c r="V52" s="20" t="s">
        <v>404</v>
      </c>
      <c r="W52" s="18" t="s">
        <v>404</v>
      </c>
      <c r="X52" s="20" t="s">
        <v>404</v>
      </c>
      <c r="Y52" s="18" t="n">
        <v>408.5339</v>
      </c>
      <c r="Z52" s="20" t="n">
        <v>17.24550512</v>
      </c>
    </row>
    <row r="53" spans="1:26">
      <c r="A53" s="15" t="s">
        <v>450</v>
      </c>
      <c r="B53" s="17" t="n">
        <v>5571</v>
      </c>
      <c r="C53" s="18">
        <f>(0.0/B53*100)</f>
        <v/>
      </c>
      <c r="D53" s="19" t="n">
        <v>5571</v>
      </c>
      <c r="E53" s="18" t="n">
        <v>396.36307293</v>
      </c>
      <c r="F53" s="20" t="n">
        <v>5.76109561</v>
      </c>
      <c r="G53" s="18" t="n">
        <v>416.63580941</v>
      </c>
      <c r="H53" s="20" t="n">
        <v>2.88089876</v>
      </c>
      <c r="I53" s="18" t="n">
        <v>441.04640271</v>
      </c>
      <c r="J53" s="20" t="n">
        <v>2.10957794</v>
      </c>
      <c r="K53" s="18" t="n">
        <v>445.49268016</v>
      </c>
      <c r="L53" s="20" t="n">
        <v>3.13224396</v>
      </c>
      <c r="M53" s="18" t="n">
        <v>436.14099553</v>
      </c>
      <c r="N53" s="20" t="n">
        <v>4.0317908</v>
      </c>
      <c r="O53" s="18" t="n">
        <v>435.95893439</v>
      </c>
      <c r="P53" s="20" t="n">
        <v>3.86546918</v>
      </c>
      <c r="Q53" s="18" t="s">
        <v>404</v>
      </c>
      <c r="R53" s="20" t="s">
        <v>404</v>
      </c>
      <c r="S53" s="18" t="s">
        <v>404</v>
      </c>
      <c r="T53" s="20" t="s">
        <v>404</v>
      </c>
      <c r="U53" s="18" t="s">
        <v>404</v>
      </c>
      <c r="V53" s="20" t="s">
        <v>404</v>
      </c>
      <c r="W53" s="18" t="s">
        <v>404</v>
      </c>
      <c r="X53" s="20" t="s">
        <v>404</v>
      </c>
      <c r="Y53" s="18" t="n">
        <v>429.2333555</v>
      </c>
      <c r="Z53" s="20" t="n">
        <v>6.43273229</v>
      </c>
    </row>
    <row r="54" spans="1:26">
      <c r="A54" s="15" t="s">
        <v>451</v>
      </c>
      <c r="B54" s="17" t="n">
        <v>4740</v>
      </c>
      <c r="C54" s="18">
        <f>(199.0/B54*100)</f>
        <v/>
      </c>
      <c r="D54" s="19" t="n">
        <v>4541</v>
      </c>
      <c r="E54" s="18" t="n">
        <v>322.43413547</v>
      </c>
      <c r="F54" s="20" t="n">
        <v>6.39011832</v>
      </c>
      <c r="G54" s="18" t="n">
        <v>361.67502514</v>
      </c>
      <c r="H54" s="20" t="n">
        <v>11.87585665</v>
      </c>
      <c r="I54" s="18" t="n">
        <v>344.34774577</v>
      </c>
      <c r="J54" s="20" t="n">
        <v>7.65608304</v>
      </c>
      <c r="K54" s="18" t="n">
        <v>323.49930826</v>
      </c>
      <c r="L54" s="20" t="n">
        <v>6.80945461</v>
      </c>
      <c r="M54" s="18" t="n">
        <v>336.73666584</v>
      </c>
      <c r="N54" s="20" t="n">
        <v>11.26471598</v>
      </c>
      <c r="O54" s="18" t="n">
        <v>327.06742922</v>
      </c>
      <c r="P54" s="20" t="n">
        <v>6.52447389</v>
      </c>
      <c r="Q54" s="18" t="s">
        <v>404</v>
      </c>
      <c r="R54" s="20" t="s">
        <v>404</v>
      </c>
      <c r="S54" s="18" t="s">
        <v>404</v>
      </c>
      <c r="T54" s="20" t="s">
        <v>404</v>
      </c>
      <c r="U54" s="18" t="s">
        <v>404</v>
      </c>
      <c r="V54" s="20" t="s">
        <v>404</v>
      </c>
      <c r="W54" s="18" t="s">
        <v>404</v>
      </c>
      <c r="X54" s="20" t="s">
        <v>404</v>
      </c>
      <c r="Y54" s="18" t="n">
        <v>315.32406819</v>
      </c>
      <c r="Z54" s="20" t="n">
        <v>12.41143929</v>
      </c>
    </row>
    <row r="55" spans="1:26">
      <c r="A55" s="15" t="s">
        <v>452</v>
      </c>
      <c r="B55" s="17" t="n">
        <v>5316</v>
      </c>
      <c r="C55" s="18">
        <f>(43.0/B55*100)</f>
        <v/>
      </c>
      <c r="D55" s="19" t="n">
        <v>5273</v>
      </c>
      <c r="E55" s="18" t="n">
        <v>399.18964483</v>
      </c>
      <c r="F55" s="20" t="n">
        <v>11.96909484</v>
      </c>
      <c r="G55" s="18" t="n">
        <v>418.20573207</v>
      </c>
      <c r="H55" s="20" t="n">
        <v>6.88045366</v>
      </c>
      <c r="I55" s="18" t="n">
        <v>417.38121505</v>
      </c>
      <c r="J55" s="20" t="n">
        <v>4.78560752</v>
      </c>
      <c r="K55" s="18" t="n">
        <v>403.16770521</v>
      </c>
      <c r="L55" s="20" t="n">
        <v>5.99094889</v>
      </c>
      <c r="M55" s="18" t="n">
        <v>421.49964877</v>
      </c>
      <c r="N55" s="20" t="n">
        <v>12.13570066</v>
      </c>
      <c r="O55" s="18" t="n">
        <v>391.80362247</v>
      </c>
      <c r="P55" s="20" t="n">
        <v>8.3574676</v>
      </c>
      <c r="Q55" s="18" t="s">
        <v>404</v>
      </c>
      <c r="R55" s="20" t="s">
        <v>404</v>
      </c>
      <c r="S55" s="18" t="s">
        <v>404</v>
      </c>
      <c r="T55" s="20" t="s">
        <v>404</v>
      </c>
      <c r="U55" s="18" t="s">
        <v>404</v>
      </c>
      <c r="V55" s="20" t="s">
        <v>404</v>
      </c>
      <c r="W55" s="18" t="s">
        <v>404</v>
      </c>
      <c r="X55" s="20" t="s">
        <v>404</v>
      </c>
      <c r="Y55" s="18" t="n">
        <v>368.73665566</v>
      </c>
      <c r="Z55" s="20" t="n">
        <v>14.56637145</v>
      </c>
    </row>
    <row r="56" spans="1:26">
      <c r="A56" s="15" t="s">
        <v>453</v>
      </c>
      <c r="B56" s="17" t="n">
        <v>5359</v>
      </c>
      <c r="C56" s="18">
        <f>(0.0/B56*100)</f>
        <v/>
      </c>
      <c r="D56" s="19" t="n">
        <v>5359</v>
      </c>
      <c r="E56" s="18" t="s">
        <v>404</v>
      </c>
      <c r="F56" s="20" t="s">
        <v>404</v>
      </c>
      <c r="G56" s="18" t="n">
        <v>525.7197535</v>
      </c>
      <c r="H56" s="20" t="n">
        <v>6.80618954</v>
      </c>
      <c r="I56" s="18" t="n">
        <v>517.53564295</v>
      </c>
      <c r="J56" s="20" t="n">
        <v>4.65831227</v>
      </c>
      <c r="K56" s="18" t="n">
        <v>548.08494378</v>
      </c>
      <c r="L56" s="20" t="n">
        <v>11.09785621</v>
      </c>
      <c r="M56" s="18" t="n">
        <v>530.09890364</v>
      </c>
      <c r="N56" s="20" t="n">
        <v>33.31110401</v>
      </c>
      <c r="O56" s="18" t="n">
        <v>560.40434687</v>
      </c>
      <c r="P56" s="20" t="n">
        <v>11.97491473</v>
      </c>
      <c r="Q56" s="18" t="s">
        <v>404</v>
      </c>
      <c r="R56" s="20" t="s">
        <v>404</v>
      </c>
      <c r="S56" s="18" t="s">
        <v>404</v>
      </c>
      <c r="T56" s="20" t="s">
        <v>404</v>
      </c>
      <c r="U56" s="18" t="s">
        <v>404</v>
      </c>
      <c r="V56" s="20" t="s">
        <v>404</v>
      </c>
      <c r="W56" s="18" t="s">
        <v>404</v>
      </c>
      <c r="X56" s="20" t="s">
        <v>404</v>
      </c>
      <c r="Y56" s="18" t="n">
        <v>512.96769691</v>
      </c>
      <c r="Z56" s="20" t="n">
        <v>8.861859730000001</v>
      </c>
    </row>
    <row r="57" spans="1:26">
      <c r="A57" s="15" t="s">
        <v>454</v>
      </c>
      <c r="B57" s="17" t="n">
        <v>6513</v>
      </c>
      <c r="C57" s="18">
        <f>(0.0/B57*100)</f>
        <v/>
      </c>
      <c r="D57" s="19" t="n">
        <v>6513</v>
      </c>
      <c r="E57" s="18" t="n">
        <v>375.87704803</v>
      </c>
      <c r="F57" s="20" t="n">
        <v>7.04543896</v>
      </c>
      <c r="G57" s="18" t="n">
        <v>395.12097588</v>
      </c>
      <c r="H57" s="20" t="n">
        <v>4.67701422</v>
      </c>
      <c r="I57" s="18" t="n">
        <v>408.17128321</v>
      </c>
      <c r="J57" s="20" t="n">
        <v>6.87018179</v>
      </c>
      <c r="K57" s="18" t="n">
        <v>402.68594469</v>
      </c>
      <c r="L57" s="20" t="n">
        <v>7.96443344</v>
      </c>
      <c r="M57" s="18" t="n">
        <v>404.50859925</v>
      </c>
      <c r="N57" s="20" t="n">
        <v>12.34965583</v>
      </c>
      <c r="O57" s="18" t="n">
        <v>419.83493382</v>
      </c>
      <c r="P57" s="20" t="n">
        <v>9.153484280000001</v>
      </c>
      <c r="Q57" s="18" t="s">
        <v>404</v>
      </c>
      <c r="R57" s="20" t="s">
        <v>404</v>
      </c>
      <c r="S57" s="18" t="s">
        <v>404</v>
      </c>
      <c r="T57" s="20" t="s">
        <v>404</v>
      </c>
      <c r="U57" s="18" t="s">
        <v>404</v>
      </c>
      <c r="V57" s="20" t="s">
        <v>404</v>
      </c>
      <c r="W57" s="18" t="n">
        <v>417.6161972</v>
      </c>
      <c r="X57" s="20" t="n">
        <v>18.0855567</v>
      </c>
      <c r="Y57" s="18" t="n">
        <v>453.46948998</v>
      </c>
      <c r="Z57" s="20" t="n">
        <v>7.26411962</v>
      </c>
    </row>
    <row r="58" spans="1:26">
      <c r="A58" s="15" t="s">
        <v>455</v>
      </c>
      <c r="B58" s="17" t="n">
        <v>7267</v>
      </c>
      <c r="C58" s="18">
        <f>(0.0/B58*100)</f>
        <v/>
      </c>
      <c r="D58" s="19" t="n">
        <v>7267</v>
      </c>
      <c r="E58" s="18" t="n">
        <v>406.10992509</v>
      </c>
      <c r="F58" s="20" t="n">
        <v>23.81877677</v>
      </c>
      <c r="G58" s="18" t="n">
        <v>405.41497699</v>
      </c>
      <c r="H58" s="20" t="n">
        <v>5.73544384</v>
      </c>
      <c r="I58" s="18" t="n">
        <v>409.2741673</v>
      </c>
      <c r="J58" s="20" t="n">
        <v>6.10008207</v>
      </c>
      <c r="K58" s="18" t="n">
        <v>396.19988192</v>
      </c>
      <c r="L58" s="20" t="n">
        <v>5.53396699</v>
      </c>
      <c r="M58" s="18" t="n">
        <v>429.97194189</v>
      </c>
      <c r="N58" s="20" t="n">
        <v>7.20532253</v>
      </c>
      <c r="O58" s="18" t="n">
        <v>429.18915893</v>
      </c>
      <c r="P58" s="20" t="n">
        <v>10.56068741</v>
      </c>
      <c r="Q58" s="18" t="s">
        <v>404</v>
      </c>
      <c r="R58" s="20" t="s">
        <v>404</v>
      </c>
      <c r="S58" s="18" t="s">
        <v>404</v>
      </c>
      <c r="T58" s="20" t="s">
        <v>404</v>
      </c>
      <c r="U58" s="18" t="s">
        <v>404</v>
      </c>
      <c r="V58" s="20" t="s">
        <v>404</v>
      </c>
      <c r="W58" s="18" t="s">
        <v>404</v>
      </c>
      <c r="X58" s="20" t="s">
        <v>404</v>
      </c>
      <c r="Y58" s="18" t="n">
        <v>381.36776298</v>
      </c>
      <c r="Z58" s="20" t="n">
        <v>9.08394202</v>
      </c>
    </row>
    <row r="59" spans="1:26">
      <c r="A59" s="15" t="s">
        <v>456</v>
      </c>
      <c r="B59" s="17" t="n">
        <v>4826</v>
      </c>
      <c r="C59" s="18">
        <f>(0.0/B59*100)</f>
        <v/>
      </c>
      <c r="D59" s="19" t="n">
        <v>4826</v>
      </c>
      <c r="E59" s="18" t="n">
        <v>350.50371155</v>
      </c>
      <c r="F59" s="20" t="n">
        <v>11.13004367</v>
      </c>
      <c r="G59" s="18" t="n">
        <v>378.92518121</v>
      </c>
      <c r="H59" s="20" t="n">
        <v>4.80232286</v>
      </c>
      <c r="I59" s="18" t="n">
        <v>387.52944776</v>
      </c>
      <c r="J59" s="20" t="n">
        <v>3.25750016</v>
      </c>
      <c r="K59" s="18" t="n">
        <v>380.3066373</v>
      </c>
      <c r="L59" s="20" t="n">
        <v>2.0466771</v>
      </c>
      <c r="M59" s="18" t="n">
        <v>363.13152506</v>
      </c>
      <c r="N59" s="20" t="n">
        <v>3.44234891</v>
      </c>
      <c r="O59" s="18" t="n">
        <v>365.70799481</v>
      </c>
      <c r="P59" s="20" t="n">
        <v>9.4111291</v>
      </c>
      <c r="Q59" s="18" t="s">
        <v>404</v>
      </c>
      <c r="R59" s="20" t="s">
        <v>404</v>
      </c>
      <c r="S59" s="18" t="s">
        <v>404</v>
      </c>
      <c r="T59" s="20" t="s">
        <v>404</v>
      </c>
      <c r="U59" s="18" t="s">
        <v>404</v>
      </c>
      <c r="V59" s="20" t="s">
        <v>404</v>
      </c>
      <c r="W59" s="18" t="s">
        <v>404</v>
      </c>
      <c r="X59" s="20" t="s">
        <v>404</v>
      </c>
      <c r="Y59" s="18" t="n">
        <v>367.40592127</v>
      </c>
      <c r="Z59" s="20" t="n">
        <v>21.4775611</v>
      </c>
    </row>
    <row r="60" spans="1:26">
      <c r="A60" s="15" t="s">
        <v>457</v>
      </c>
      <c r="B60" s="17" t="n">
        <v>4546</v>
      </c>
      <c r="C60" s="18">
        <f>(0.0/B60*100)</f>
        <v/>
      </c>
      <c r="D60" s="19" t="n">
        <v>4546</v>
      </c>
      <c r="E60" s="18" t="n">
        <v>379.24494243</v>
      </c>
      <c r="F60" s="20" t="n">
        <v>23.28889723</v>
      </c>
      <c r="G60" s="18" t="n">
        <v>355.00046241</v>
      </c>
      <c r="H60" s="20" t="n">
        <v>6.40030447</v>
      </c>
      <c r="I60" s="18" t="n">
        <v>409.59009075</v>
      </c>
      <c r="J60" s="20" t="n">
        <v>7.34490376</v>
      </c>
      <c r="K60" s="18" t="n">
        <v>379.13879778</v>
      </c>
      <c r="L60" s="20" t="n">
        <v>9.232604050000001</v>
      </c>
      <c r="M60" s="18" t="n">
        <v>394.05754052</v>
      </c>
      <c r="N60" s="20" t="n">
        <v>10.90411465</v>
      </c>
      <c r="O60" s="18" t="n">
        <v>413.09798969</v>
      </c>
      <c r="P60" s="20" t="n">
        <v>13.03460913</v>
      </c>
      <c r="Q60" s="18" t="s">
        <v>404</v>
      </c>
      <c r="R60" s="20" t="s">
        <v>404</v>
      </c>
      <c r="S60" s="18" t="s">
        <v>404</v>
      </c>
      <c r="T60" s="20" t="s">
        <v>404</v>
      </c>
      <c r="U60" s="18" t="s">
        <v>404</v>
      </c>
      <c r="V60" s="20" t="s">
        <v>404</v>
      </c>
      <c r="W60" s="18" t="s">
        <v>404</v>
      </c>
      <c r="X60" s="20" t="s">
        <v>404</v>
      </c>
      <c r="Y60" s="18" t="n">
        <v>366.66029255</v>
      </c>
      <c r="Z60" s="20" t="n">
        <v>11.84362551</v>
      </c>
    </row>
    <row r="61" spans="1:26">
      <c r="A61" s="15" t="s">
        <v>458</v>
      </c>
      <c r="B61" s="17" t="n">
        <v>6525</v>
      </c>
      <c r="C61" s="18">
        <f>(0.0/B61*100)</f>
        <v/>
      </c>
      <c r="D61" s="19" t="n">
        <v>6525</v>
      </c>
      <c r="E61" s="18" t="s">
        <v>404</v>
      </c>
      <c r="F61" s="20" t="s">
        <v>404</v>
      </c>
      <c r="G61" s="18" t="n">
        <v>469.30498053</v>
      </c>
      <c r="H61" s="20" t="n">
        <v>5.58562317</v>
      </c>
      <c r="I61" s="18" t="n">
        <v>479.82435552</v>
      </c>
      <c r="J61" s="20" t="n">
        <v>5.63805205</v>
      </c>
      <c r="K61" s="18" t="n">
        <v>475.79190615</v>
      </c>
      <c r="L61" s="20" t="n">
        <v>4.55996471</v>
      </c>
      <c r="M61" s="18" t="n">
        <v>462.72011123</v>
      </c>
      <c r="N61" s="20" t="n">
        <v>10.07074743</v>
      </c>
      <c r="O61" s="18" t="n">
        <v>488.81619077</v>
      </c>
      <c r="P61" s="20" t="n">
        <v>13.64801277</v>
      </c>
      <c r="Q61" s="18" t="s">
        <v>404</v>
      </c>
      <c r="R61" s="20" t="s">
        <v>404</v>
      </c>
      <c r="S61" s="18" t="s">
        <v>404</v>
      </c>
      <c r="T61" s="20" t="s">
        <v>404</v>
      </c>
      <c r="U61" s="18" t="s">
        <v>404</v>
      </c>
      <c r="V61" s="20" t="s">
        <v>404</v>
      </c>
      <c r="W61" s="18" t="s">
        <v>404</v>
      </c>
      <c r="X61" s="20" t="s">
        <v>404</v>
      </c>
      <c r="Y61" s="18" t="n">
        <v>395.83362924</v>
      </c>
      <c r="Z61" s="20" t="n">
        <v>18.4138395</v>
      </c>
    </row>
    <row r="62" spans="1:26">
      <c r="A62" s="15" t="s">
        <v>459</v>
      </c>
      <c r="B62" s="17" t="n">
        <v>4476</v>
      </c>
      <c r="C62" s="18">
        <f>(0.0/B62*100)</f>
        <v/>
      </c>
      <c r="D62" s="19" t="n">
        <v>4476</v>
      </c>
      <c r="E62" s="18" t="n">
        <v>422.2813375</v>
      </c>
      <c r="F62" s="20" t="n">
        <v>24.43065676</v>
      </c>
      <c r="G62" s="18" t="n">
        <v>533.21056776</v>
      </c>
      <c r="H62" s="20" t="n">
        <v>2.01776437</v>
      </c>
      <c r="I62" s="18" t="n">
        <v>520.5814976299999</v>
      </c>
      <c r="J62" s="20" t="n">
        <v>1.51157224</v>
      </c>
      <c r="K62" s="18" t="n">
        <v>515.6455280500001</v>
      </c>
      <c r="L62" s="20" t="n">
        <v>4.06582669</v>
      </c>
      <c r="M62" s="18" t="n">
        <v>525.57926682</v>
      </c>
      <c r="N62" s="20" t="n">
        <v>6.18818934</v>
      </c>
      <c r="O62" s="18" t="n">
        <v>573.70859781</v>
      </c>
      <c r="P62" s="20" t="n">
        <v>3.09482197</v>
      </c>
      <c r="Q62" s="18" t="s">
        <v>404</v>
      </c>
      <c r="R62" s="20" t="s">
        <v>404</v>
      </c>
      <c r="S62" s="18" t="s">
        <v>404</v>
      </c>
      <c r="T62" s="20" t="s">
        <v>404</v>
      </c>
      <c r="U62" s="18" t="s">
        <v>404</v>
      </c>
      <c r="V62" s="20" t="s">
        <v>404</v>
      </c>
      <c r="W62" s="18" t="s">
        <v>404</v>
      </c>
      <c r="X62" s="20" t="s">
        <v>404</v>
      </c>
      <c r="Y62" s="18" t="n">
        <v>403.42808261</v>
      </c>
      <c r="Z62" s="20" t="n">
        <v>23.12700219</v>
      </c>
    </row>
    <row r="63" spans="1:26">
      <c r="A63" s="15" t="s">
        <v>460</v>
      </c>
      <c r="B63" s="17" t="n">
        <v>5324</v>
      </c>
      <c r="C63" s="18">
        <f>(0.0/B63*100)</f>
        <v/>
      </c>
      <c r="D63" s="19" t="n">
        <v>5324</v>
      </c>
      <c r="E63" s="18" t="s">
        <v>404</v>
      </c>
      <c r="F63" s="20" t="s">
        <v>404</v>
      </c>
      <c r="G63" s="18" t="n">
        <v>383.31071996</v>
      </c>
      <c r="H63" s="20" t="n">
        <v>3.12928753</v>
      </c>
      <c r="I63" s="18" t="n">
        <v>370.26022669</v>
      </c>
      <c r="J63" s="20" t="n">
        <v>2.06600835</v>
      </c>
      <c r="K63" s="18" t="n">
        <v>388.91339432</v>
      </c>
      <c r="L63" s="20" t="n">
        <v>2.30733268</v>
      </c>
      <c r="M63" s="18" t="n">
        <v>394.60956333</v>
      </c>
      <c r="N63" s="20" t="n">
        <v>4.66396667</v>
      </c>
      <c r="O63" s="18" t="n">
        <v>406.63275472</v>
      </c>
      <c r="P63" s="20" t="n">
        <v>4.77478558</v>
      </c>
      <c r="Q63" s="18" t="s">
        <v>404</v>
      </c>
      <c r="R63" s="20" t="s">
        <v>404</v>
      </c>
      <c r="S63" s="18" t="s">
        <v>404</v>
      </c>
      <c r="T63" s="20" t="s">
        <v>404</v>
      </c>
      <c r="U63" s="18" t="s">
        <v>404</v>
      </c>
      <c r="V63" s="20" t="s">
        <v>404</v>
      </c>
      <c r="W63" s="18" t="s">
        <v>404</v>
      </c>
      <c r="X63" s="20" t="s">
        <v>404</v>
      </c>
      <c r="Y63" s="18" t="n">
        <v>398.74837223</v>
      </c>
      <c r="Z63" s="20" t="n">
        <v>4.96803995</v>
      </c>
    </row>
    <row r="64" spans="1:26">
      <c r="A64" s="15" t="s">
        <v>461</v>
      </c>
      <c r="B64" s="17" t="n">
        <v>3634</v>
      </c>
      <c r="C64" s="18">
        <f>(27.0/B64*100)</f>
        <v/>
      </c>
      <c r="D64" s="19" t="n">
        <v>3607</v>
      </c>
      <c r="E64" s="18" t="n">
        <v>428.31342</v>
      </c>
      <c r="F64" s="20" t="n">
        <v>35.69962414</v>
      </c>
      <c r="G64" s="18" t="n">
        <v>439.96755027</v>
      </c>
      <c r="H64" s="20" t="n">
        <v>3.16390825</v>
      </c>
      <c r="I64" s="18" t="n">
        <v>472.16092275</v>
      </c>
      <c r="J64" s="20" t="n">
        <v>2.27595871</v>
      </c>
      <c r="K64" s="18" t="n">
        <v>523.69327087</v>
      </c>
      <c r="L64" s="20" t="n">
        <v>5.71474399</v>
      </c>
      <c r="M64" s="18" t="n">
        <v>354.00274779</v>
      </c>
      <c r="N64" s="20" t="n">
        <v>10.08036639</v>
      </c>
      <c r="O64" s="18" t="n">
        <v>492.66910046</v>
      </c>
      <c r="P64" s="20" t="n">
        <v>7.01460296</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403.89824762</v>
      </c>
      <c r="F65" s="20" t="n">
        <v>16.35992195</v>
      </c>
      <c r="G65" s="18" t="n">
        <v>425.02769598</v>
      </c>
      <c r="H65" s="20" t="n">
        <v>5.5203388</v>
      </c>
      <c r="I65" s="18" t="n">
        <v>434.96617046</v>
      </c>
      <c r="J65" s="20" t="n">
        <v>5.47203864</v>
      </c>
      <c r="K65" s="18" t="n">
        <v>429.31701898</v>
      </c>
      <c r="L65" s="20" t="n">
        <v>5.31515464</v>
      </c>
      <c r="M65" s="18" t="n">
        <v>431.74089413</v>
      </c>
      <c r="N65" s="20" t="n">
        <v>14.71220036</v>
      </c>
      <c r="O65" s="18" t="n">
        <v>401.85620169</v>
      </c>
      <c r="P65" s="20" t="n">
        <v>7.88987625</v>
      </c>
      <c r="Q65" s="18" t="s">
        <v>404</v>
      </c>
      <c r="R65" s="20" t="s">
        <v>404</v>
      </c>
      <c r="S65" s="18" t="s">
        <v>404</v>
      </c>
      <c r="T65" s="20" t="s">
        <v>404</v>
      </c>
      <c r="U65" s="18" t="s">
        <v>404</v>
      </c>
      <c r="V65" s="20" t="s">
        <v>404</v>
      </c>
      <c r="W65" s="18" t="s">
        <v>404</v>
      </c>
      <c r="X65" s="20" t="s">
        <v>404</v>
      </c>
      <c r="Y65" s="18" t="n">
        <v>425.28409082</v>
      </c>
      <c r="Z65" s="20" t="n">
        <v>4.78412951</v>
      </c>
    </row>
    <row r="66" spans="1:26">
      <c r="A66" s="15" t="s">
        <v>463</v>
      </c>
      <c r="B66" s="17" t="n">
        <v>5665</v>
      </c>
      <c r="C66" s="18">
        <f>(0.0/B66*100)</f>
        <v/>
      </c>
      <c r="D66" s="19" t="n">
        <v>5665</v>
      </c>
      <c r="E66" s="18" t="s">
        <v>404</v>
      </c>
      <c r="F66" s="20" t="s">
        <v>404</v>
      </c>
      <c r="G66" s="18" t="n">
        <v>416.07330821</v>
      </c>
      <c r="H66" s="20" t="n">
        <v>4.26431325</v>
      </c>
      <c r="I66" s="18" t="n">
        <v>416.12208835</v>
      </c>
      <c r="J66" s="20" t="n">
        <v>1.45868974</v>
      </c>
      <c r="K66" s="18" t="n">
        <v>395.65818635</v>
      </c>
      <c r="L66" s="20" t="n">
        <v>2.27110586</v>
      </c>
      <c r="M66" s="18" t="n">
        <v>438.59961033</v>
      </c>
      <c r="N66" s="20" t="n">
        <v>4.87657929</v>
      </c>
      <c r="O66" s="18" t="n">
        <v>361.94723104</v>
      </c>
      <c r="P66" s="20" t="n">
        <v>5.35215787</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379.25810522</v>
      </c>
      <c r="F67" s="20" t="n">
        <v>18.02825265</v>
      </c>
      <c r="G67" s="18" t="n">
        <v>384.96683997</v>
      </c>
      <c r="H67" s="20" t="n">
        <v>5.34489423</v>
      </c>
      <c r="I67" s="18" t="n">
        <v>387.78586473</v>
      </c>
      <c r="J67" s="20" t="n">
        <v>4.55699219</v>
      </c>
      <c r="K67" s="18" t="n">
        <v>420.57702574</v>
      </c>
      <c r="L67" s="20" t="n">
        <v>6.71548998</v>
      </c>
      <c r="M67" s="18" t="n">
        <v>393.37838081</v>
      </c>
      <c r="N67" s="20" t="n">
        <v>9.062104489999999</v>
      </c>
      <c r="O67" s="18" t="n">
        <v>405.29651071</v>
      </c>
      <c r="P67" s="20" t="n">
        <v>9.326539779999999</v>
      </c>
      <c r="Q67" s="18" t="s">
        <v>404</v>
      </c>
      <c r="R67" s="20" t="s">
        <v>404</v>
      </c>
      <c r="S67" s="18" t="s">
        <v>404</v>
      </c>
      <c r="T67" s="20" t="s">
        <v>404</v>
      </c>
      <c r="U67" s="18" t="s">
        <v>404</v>
      </c>
      <c r="V67" s="20" t="s">
        <v>404</v>
      </c>
      <c r="W67" s="18" t="s">
        <v>404</v>
      </c>
      <c r="X67" s="20" t="s">
        <v>404</v>
      </c>
      <c r="Y67" s="18" t="n">
        <v>394.27697689</v>
      </c>
      <c r="Z67" s="20" t="n">
        <v>12.98245536</v>
      </c>
    </row>
    <row r="68" spans="1:26">
      <c r="A68" s="15" t="s">
        <v>465</v>
      </c>
      <c r="B68" s="17" t="n">
        <v>12083</v>
      </c>
      <c r="C68" s="18">
        <f>(0.0/B68*100)</f>
        <v/>
      </c>
      <c r="D68" s="19" t="n">
        <v>12083</v>
      </c>
      <c r="E68" s="18" t="s">
        <v>404</v>
      </c>
      <c r="F68" s="20" t="s">
        <v>404</v>
      </c>
      <c r="G68" s="18" t="n">
        <v>405.62314495</v>
      </c>
      <c r="H68" s="20" t="n">
        <v>2.42037078</v>
      </c>
      <c r="I68" s="18" t="n">
        <v>452.00584702</v>
      </c>
      <c r="J68" s="20" t="n">
        <v>1.64189918</v>
      </c>
      <c r="K68" s="18" t="n">
        <v>403.11109244</v>
      </c>
      <c r="L68" s="20" t="n">
        <v>1.22767708</v>
      </c>
      <c r="M68" s="18" t="n">
        <v>402.26718835</v>
      </c>
      <c r="N68" s="20" t="n">
        <v>2.29108869</v>
      </c>
      <c r="O68" s="18" t="n">
        <v>429.09115407</v>
      </c>
      <c r="P68" s="20" t="n">
        <v>3.51702129</v>
      </c>
      <c r="Q68" s="18" t="s">
        <v>404</v>
      </c>
      <c r="R68" s="20" t="s">
        <v>404</v>
      </c>
      <c r="S68" s="18" t="s">
        <v>404</v>
      </c>
      <c r="T68" s="20" t="s">
        <v>404</v>
      </c>
      <c r="U68" s="18" t="s">
        <v>404</v>
      </c>
      <c r="V68" s="20" t="s">
        <v>404</v>
      </c>
      <c r="W68" s="18" t="s">
        <v>404</v>
      </c>
      <c r="X68" s="20" t="s">
        <v>404</v>
      </c>
      <c r="Y68" s="18" t="n">
        <v>417.9920004</v>
      </c>
      <c r="Z68" s="20" t="n">
        <v>7.06917923</v>
      </c>
    </row>
    <row r="69" spans="1:26">
      <c r="A69" s="15" t="s">
        <v>466</v>
      </c>
      <c r="B69" s="17" t="n">
        <v>4876</v>
      </c>
      <c r="C69" s="18">
        <f>(0.0/B69*100)</f>
        <v/>
      </c>
      <c r="D69" s="19" t="n">
        <v>4876</v>
      </c>
      <c r="E69" s="18" t="n">
        <v>449.11156469</v>
      </c>
      <c r="F69" s="20" t="n">
        <v>20.74662944</v>
      </c>
      <c r="G69" s="18" t="n">
        <v>437.79040301</v>
      </c>
      <c r="H69" s="20" t="n">
        <v>6.17703716</v>
      </c>
      <c r="I69" s="18" t="n">
        <v>433.34527164</v>
      </c>
      <c r="J69" s="20" t="n">
        <v>6.22969881</v>
      </c>
      <c r="K69" s="18" t="n">
        <v>431.34403914</v>
      </c>
      <c r="L69" s="20" t="n">
        <v>9.75244455</v>
      </c>
      <c r="M69" s="18" t="n">
        <v>423.52080969</v>
      </c>
      <c r="N69" s="20" t="n">
        <v>21.27507213</v>
      </c>
      <c r="O69" s="18" t="n">
        <v>437.73075028</v>
      </c>
      <c r="P69" s="20" t="n">
        <v>14.42821438</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s">
        <v>404</v>
      </c>
      <c r="F70" s="20" t="s">
        <v>404</v>
      </c>
      <c r="G70" s="18" t="n">
        <v>488.74004424</v>
      </c>
      <c r="H70" s="20" t="n">
        <v>7.47386198</v>
      </c>
      <c r="I70" s="18" t="n">
        <v>480.91302315</v>
      </c>
      <c r="J70" s="20" t="n">
        <v>5.35682241</v>
      </c>
      <c r="K70" s="18" t="n">
        <v>490.25948477</v>
      </c>
      <c r="L70" s="20" t="n">
        <v>5.2422886</v>
      </c>
      <c r="M70" s="18" t="n">
        <v>485.45998227</v>
      </c>
      <c r="N70" s="20" t="n">
        <v>7.44723008</v>
      </c>
      <c r="O70" s="18" t="n">
        <v>491.17592529</v>
      </c>
      <c r="P70" s="20" t="n">
        <v>13.86307621</v>
      </c>
      <c r="Q70" s="18" t="s">
        <v>404</v>
      </c>
      <c r="R70" s="20" t="s">
        <v>404</v>
      </c>
      <c r="S70" s="18" t="s">
        <v>404</v>
      </c>
      <c r="T70" s="20" t="s">
        <v>404</v>
      </c>
      <c r="U70" s="18" t="s">
        <v>404</v>
      </c>
      <c r="V70" s="20" t="s">
        <v>404</v>
      </c>
      <c r="W70" s="18" t="s">
        <v>404</v>
      </c>
      <c r="X70" s="20" t="s">
        <v>404</v>
      </c>
      <c r="Y70" s="18" t="n">
        <v>465.78045714</v>
      </c>
      <c r="Z70" s="20" t="n">
        <v>14.98967057</v>
      </c>
    </row>
    <row r="71" spans="1:26">
      <c r="A71" s="15" t="s">
        <v>468</v>
      </c>
      <c r="B71" s="17" t="n">
        <v>6115</v>
      </c>
      <c r="C71" s="18">
        <f>(0.0/B71*100)</f>
        <v/>
      </c>
      <c r="D71" s="19" t="n">
        <v>6115</v>
      </c>
      <c r="E71" s="18" t="s">
        <v>404</v>
      </c>
      <c r="F71" s="20" t="s">
        <v>404</v>
      </c>
      <c r="G71" s="18" t="n">
        <v>536.92717834</v>
      </c>
      <c r="H71" s="20" t="n">
        <v>2.9902735</v>
      </c>
      <c r="I71" s="18" t="n">
        <v>564.4022681599999</v>
      </c>
      <c r="J71" s="20" t="n">
        <v>2.60084442</v>
      </c>
      <c r="K71" s="18" t="n">
        <v>557.5537157799999</v>
      </c>
      <c r="L71" s="20" t="n">
        <v>2.30878093</v>
      </c>
      <c r="M71" s="18" t="n">
        <v>557.58126751</v>
      </c>
      <c r="N71" s="20" t="n">
        <v>2.68175961</v>
      </c>
      <c r="O71" s="18" t="n">
        <v>536.68665391</v>
      </c>
      <c r="P71" s="20" t="n">
        <v>5.18156803</v>
      </c>
      <c r="Q71" s="18" t="s">
        <v>404</v>
      </c>
      <c r="R71" s="20" t="s">
        <v>404</v>
      </c>
      <c r="S71" s="18" t="s">
        <v>404</v>
      </c>
      <c r="T71" s="20" t="s">
        <v>404</v>
      </c>
      <c r="U71" s="18" t="s">
        <v>404</v>
      </c>
      <c r="V71" s="20" t="s">
        <v>404</v>
      </c>
      <c r="W71" s="18" t="s">
        <v>404</v>
      </c>
      <c r="X71" s="20" t="s">
        <v>404</v>
      </c>
      <c r="Y71" s="18" t="n">
        <v>496.28387474</v>
      </c>
      <c r="Z71" s="20" t="n">
        <v>15.61464699</v>
      </c>
    </row>
    <row r="72" spans="1:26">
      <c r="A72" s="15" t="s">
        <v>469</v>
      </c>
      <c r="B72" s="17" t="n">
        <v>7708</v>
      </c>
      <c r="C72" s="18">
        <f>(0.0/B72*100)</f>
        <v/>
      </c>
      <c r="D72" s="19" t="n">
        <v>7708</v>
      </c>
      <c r="E72" s="18" t="n">
        <v>512.74958334</v>
      </c>
      <c r="F72" s="20" t="n">
        <v>20.98288201</v>
      </c>
      <c r="G72" s="18" t="n">
        <v>510.92321164</v>
      </c>
      <c r="H72" s="20" t="n">
        <v>8.4033529</v>
      </c>
      <c r="I72" s="18" t="n">
        <v>524.61453608</v>
      </c>
      <c r="J72" s="20" t="n">
        <v>6.76253305</v>
      </c>
      <c r="K72" s="18" t="n">
        <v>548.38752984</v>
      </c>
      <c r="L72" s="20" t="n">
        <v>7.76391017</v>
      </c>
      <c r="M72" s="18" t="n">
        <v>535.45767533</v>
      </c>
      <c r="N72" s="20" t="n">
        <v>13.63381571</v>
      </c>
      <c r="O72" s="18" t="n">
        <v>545.71856435</v>
      </c>
      <c r="P72" s="20" t="n">
        <v>11.76775796</v>
      </c>
      <c r="Q72" s="18" t="s">
        <v>404</v>
      </c>
      <c r="R72" s="20" t="s">
        <v>404</v>
      </c>
      <c r="S72" s="18" t="s">
        <v>404</v>
      </c>
      <c r="T72" s="20" t="s">
        <v>404</v>
      </c>
      <c r="U72" s="18" t="s">
        <v>404</v>
      </c>
      <c r="V72" s="20" t="s">
        <v>404</v>
      </c>
      <c r="W72" s="18" t="s">
        <v>404</v>
      </c>
      <c r="X72" s="20" t="s">
        <v>404</v>
      </c>
      <c r="Y72" s="18" t="n">
        <v>532.30491751</v>
      </c>
      <c r="Z72" s="20" t="n">
        <v>27.52798482</v>
      </c>
    </row>
    <row r="73" spans="1:26">
      <c r="A73" s="15" t="s">
        <v>470</v>
      </c>
      <c r="B73" s="17" t="n">
        <v>8249</v>
      </c>
      <c r="C73" s="18">
        <f>(0.0/B73*100)</f>
        <v/>
      </c>
      <c r="D73" s="19" t="n">
        <v>8249</v>
      </c>
      <c r="E73" s="18" t="n">
        <v>384.51933963</v>
      </c>
      <c r="F73" s="20" t="n">
        <v>9.11543269</v>
      </c>
      <c r="G73" s="18" t="n">
        <v>419.4834947</v>
      </c>
      <c r="H73" s="20" t="n">
        <v>6.70012218</v>
      </c>
      <c r="I73" s="18" t="n">
        <v>428.67874936</v>
      </c>
      <c r="J73" s="20" t="n">
        <v>6.24921633</v>
      </c>
      <c r="K73" s="18" t="n">
        <v>418.53097682</v>
      </c>
      <c r="L73" s="20" t="n">
        <v>7.56743642</v>
      </c>
      <c r="M73" s="18" t="n">
        <v>414.52386459</v>
      </c>
      <c r="N73" s="20" t="n">
        <v>11.94660247</v>
      </c>
      <c r="O73" s="18" t="n">
        <v>423.31011248</v>
      </c>
      <c r="P73" s="20" t="n">
        <v>11.20083591</v>
      </c>
      <c r="Q73" s="18" t="s">
        <v>404</v>
      </c>
      <c r="R73" s="20" t="s">
        <v>404</v>
      </c>
      <c r="S73" s="18" t="s">
        <v>404</v>
      </c>
      <c r="T73" s="20" t="s">
        <v>404</v>
      </c>
      <c r="U73" s="18" t="s">
        <v>404</v>
      </c>
      <c r="V73" s="20" t="s">
        <v>404</v>
      </c>
      <c r="W73" s="18" t="s">
        <v>404</v>
      </c>
      <c r="X73" s="20" t="s">
        <v>404</v>
      </c>
      <c r="Y73" s="18" t="n">
        <v>416.78180185</v>
      </c>
      <c r="Z73" s="20" t="n">
        <v>15.93008898</v>
      </c>
    </row>
    <row r="74" spans="1:26">
      <c r="A74" s="15" t="s">
        <v>471</v>
      </c>
      <c r="B74" s="17" t="n">
        <v>4692</v>
      </c>
      <c r="C74" s="18">
        <f>(484.0/B74*100)</f>
        <v/>
      </c>
      <c r="D74" s="19" t="n">
        <v>4208</v>
      </c>
      <c r="E74" s="18" t="n">
        <v>428.07311251</v>
      </c>
      <c r="F74" s="20" t="n">
        <v>5.56631267</v>
      </c>
      <c r="G74" s="18" t="n">
        <v>426.81212661</v>
      </c>
      <c r="H74" s="20" t="n">
        <v>2.13528681</v>
      </c>
      <c r="I74" s="18" t="n">
        <v>410.30190709</v>
      </c>
      <c r="J74" s="20" t="n">
        <v>1.90173141</v>
      </c>
      <c r="K74" s="18" t="n">
        <v>419.60382417</v>
      </c>
      <c r="L74" s="20" t="n">
        <v>4.24432861</v>
      </c>
      <c r="M74" s="18" t="n">
        <v>432.07901543</v>
      </c>
      <c r="N74" s="20" t="n">
        <v>5.884142</v>
      </c>
      <c r="O74" s="18" t="n">
        <v>513.49190336</v>
      </c>
      <c r="P74" s="20" t="n">
        <v>8.25518525</v>
      </c>
      <c r="Q74" s="18" t="s">
        <v>404</v>
      </c>
      <c r="R74" s="20" t="s">
        <v>404</v>
      </c>
      <c r="S74" s="18" t="s">
        <v>404</v>
      </c>
      <c r="T74" s="20" t="s">
        <v>404</v>
      </c>
      <c r="U74" s="18" t="s">
        <v>404</v>
      </c>
      <c r="V74" s="20" t="s">
        <v>404</v>
      </c>
      <c r="W74" s="18" t="s">
        <v>404</v>
      </c>
      <c r="X74" s="20" t="s">
        <v>404</v>
      </c>
      <c r="Y74" s="18" t="n">
        <v>303.88419382</v>
      </c>
      <c r="Z74" s="20" t="n">
        <v>15.03365333</v>
      </c>
    </row>
    <row r="75" spans="1:26">
      <c r="A75" s="15" t="s">
        <v>472</v>
      </c>
      <c r="B75" s="17" t="n">
        <v>5375</v>
      </c>
      <c r="C75" s="18">
        <f>(483.0/B75*100)</f>
        <v/>
      </c>
      <c r="D75" s="19" t="n">
        <v>4892</v>
      </c>
      <c r="E75" s="18" t="n">
        <v>391.09856288</v>
      </c>
      <c r="F75" s="20" t="n">
        <v>4.52730959</v>
      </c>
      <c r="G75" s="18" t="n">
        <v>390.9814638</v>
      </c>
      <c r="H75" s="20" t="n">
        <v>8.9654168</v>
      </c>
      <c r="I75" s="18" t="n">
        <v>386.54606415</v>
      </c>
      <c r="J75" s="20" t="n">
        <v>5.96207263</v>
      </c>
      <c r="K75" s="18" t="n">
        <v>364.28593879</v>
      </c>
      <c r="L75" s="20" t="n">
        <v>6.83846176</v>
      </c>
      <c r="M75" s="18" t="n">
        <v>398.02826221</v>
      </c>
      <c r="N75" s="20" t="n">
        <v>8.445450259999999</v>
      </c>
      <c r="O75" s="18" t="n">
        <v>361.86396667</v>
      </c>
      <c r="P75" s="20" t="n">
        <v>11.33706888</v>
      </c>
      <c r="Q75" s="18" t="s">
        <v>404</v>
      </c>
      <c r="R75" s="20" t="s">
        <v>404</v>
      </c>
      <c r="S75" s="18" t="s">
        <v>404</v>
      </c>
      <c r="T75" s="20" t="s">
        <v>404</v>
      </c>
      <c r="U75" s="18" t="s">
        <v>404</v>
      </c>
      <c r="V75" s="20" t="s">
        <v>404</v>
      </c>
      <c r="W75" s="18" t="s">
        <v>404</v>
      </c>
      <c r="X75" s="20" t="s">
        <v>404</v>
      </c>
      <c r="Y75" s="18" t="n">
        <v>381.71415615</v>
      </c>
      <c r="Z75" s="20" t="n">
        <v>13.06142058</v>
      </c>
    </row>
    <row r="76" spans="1:26">
      <c r="A76" s="15" t="s">
        <v>473</v>
      </c>
      <c r="B76" s="17" t="n">
        <v>14167</v>
      </c>
      <c r="C76" s="18">
        <f>(1400.0/B76*100)</f>
        <v/>
      </c>
      <c r="D76" s="19" t="n">
        <v>12767</v>
      </c>
      <c r="E76" s="18" t="n">
        <v>431.992225</v>
      </c>
      <c r="F76" s="20" t="n">
        <v>21.37658328</v>
      </c>
      <c r="G76" s="18" t="n">
        <v>441.43889885</v>
      </c>
      <c r="H76" s="20" t="n">
        <v>13.70614461</v>
      </c>
      <c r="I76" s="18" t="n">
        <v>439.33097932</v>
      </c>
      <c r="J76" s="20" t="n">
        <v>5.77869263</v>
      </c>
      <c r="K76" s="18" t="n">
        <v>447.35533735</v>
      </c>
      <c r="L76" s="20" t="n">
        <v>5.74623968</v>
      </c>
      <c r="M76" s="18" t="n">
        <v>419.87737595</v>
      </c>
      <c r="N76" s="20" t="n">
        <v>4.48854779</v>
      </c>
      <c r="O76" s="18" t="n">
        <v>439.82837679</v>
      </c>
      <c r="P76" s="20" t="n">
        <v>9.09012424</v>
      </c>
      <c r="Q76" s="18" t="s">
        <v>404</v>
      </c>
      <c r="R76" s="20" t="s">
        <v>404</v>
      </c>
      <c r="S76" s="18" t="s">
        <v>404</v>
      </c>
      <c r="T76" s="20" t="s">
        <v>404</v>
      </c>
      <c r="U76" s="18" t="s">
        <v>404</v>
      </c>
      <c r="V76" s="20" t="s">
        <v>404</v>
      </c>
      <c r="W76" s="18" t="s">
        <v>404</v>
      </c>
      <c r="X76" s="20" t="s">
        <v>404</v>
      </c>
      <c r="Y76" s="18" t="n">
        <v>435.46429681</v>
      </c>
      <c r="Z76" s="20" t="n">
        <v>7.80955324</v>
      </c>
    </row>
    <row r="77" spans="1:26">
      <c r="A77" s="15" t="s">
        <v>474</v>
      </c>
      <c r="B77" s="17" t="n">
        <v>6062</v>
      </c>
      <c r="C77" s="18">
        <f>(0.0/B77*100)</f>
        <v/>
      </c>
      <c r="D77" s="19" t="n">
        <v>6062</v>
      </c>
      <c r="E77" s="18" t="n">
        <v>464.74235664</v>
      </c>
      <c r="F77" s="20" t="n">
        <v>17.7076569</v>
      </c>
      <c r="G77" s="18" t="n">
        <v>438.23043951</v>
      </c>
      <c r="H77" s="20" t="n">
        <v>7.68932246</v>
      </c>
      <c r="I77" s="18" t="n">
        <v>432.95509798</v>
      </c>
      <c r="J77" s="20" t="n">
        <v>5.00815592</v>
      </c>
      <c r="K77" s="18" t="n">
        <v>441.85832855</v>
      </c>
      <c r="L77" s="20" t="n">
        <v>6.6082363</v>
      </c>
      <c r="M77" s="18" t="n">
        <v>414.73013157</v>
      </c>
      <c r="N77" s="20" t="n">
        <v>7.05037618</v>
      </c>
      <c r="O77" s="18" t="n">
        <v>436.36391935</v>
      </c>
      <c r="P77" s="20" t="n">
        <v>14.42546376</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s">
        <v>404</v>
      </c>
      <c r="F78" s="20" t="s">
        <v>404</v>
      </c>
      <c r="G78" s="18" t="n">
        <v>528.01242236</v>
      </c>
      <c r="H78" s="20" t="n">
        <v>8.06667923</v>
      </c>
      <c r="I78" s="18" t="n">
        <v>522.49634255</v>
      </c>
      <c r="J78" s="20" t="n">
        <v>8.067929940000001</v>
      </c>
      <c r="K78" s="18" t="n">
        <v>521.99314667</v>
      </c>
      <c r="L78" s="20" t="n">
        <v>5.18186977</v>
      </c>
      <c r="M78" s="18" t="n">
        <v>555.9711042</v>
      </c>
      <c r="N78" s="20" t="n">
        <v>27.1864113</v>
      </c>
      <c r="O78" s="18" t="n">
        <v>489.07478676</v>
      </c>
      <c r="P78" s="20" t="n">
        <v>20.67982534</v>
      </c>
      <c r="Q78" s="18" t="s">
        <v>404</v>
      </c>
      <c r="R78" s="20" t="s">
        <v>404</v>
      </c>
      <c r="S78" s="18" t="s">
        <v>404</v>
      </c>
      <c r="T78" s="20" t="s">
        <v>404</v>
      </c>
      <c r="U78" s="18" t="s">
        <v>404</v>
      </c>
      <c r="V78" s="20" t="s">
        <v>404</v>
      </c>
      <c r="W78" s="18" t="n">
        <v>463.07878286</v>
      </c>
      <c r="X78" s="20" t="n">
        <v>7.60448842</v>
      </c>
      <c r="Y78" s="18" t="s">
        <v>404</v>
      </c>
      <c r="Z78" s="20" t="s">
        <v>404</v>
      </c>
    </row>
    <row customHeight="1" ht="25" r="79" spans="1:26">
      <c r="A79" s="15" t="s">
        <v>476</v>
      </c>
      <c r="B79" s="17" t="n">
        <v>1657</v>
      </c>
      <c r="C79" s="18">
        <f>(21.0/B79*100)</f>
        <v/>
      </c>
      <c r="D79" s="19" t="n">
        <v>1636</v>
      </c>
      <c r="E79" s="18" t="n">
        <v>485.22565743</v>
      </c>
      <c r="F79" s="20" t="n">
        <v>31.80918354</v>
      </c>
      <c r="G79" s="18" t="n">
        <v>475.62256119</v>
      </c>
      <c r="H79" s="20" t="n">
        <v>18.50572094</v>
      </c>
      <c r="I79" s="18" t="n">
        <v>478.86383863</v>
      </c>
      <c r="J79" s="20" t="n">
        <v>10.7472685</v>
      </c>
      <c r="K79" s="18" t="n">
        <v>466.58103889</v>
      </c>
      <c r="L79" s="20" t="n">
        <v>17.95162278</v>
      </c>
      <c r="M79" s="18" t="n">
        <v>471.67768711</v>
      </c>
      <c r="N79" s="20" t="n">
        <v>14.63916237</v>
      </c>
      <c r="O79" s="18" t="n">
        <v>465.11584591</v>
      </c>
      <c r="P79" s="20" t="n">
        <v>19.70067807</v>
      </c>
      <c r="Q79" s="18" t="s">
        <v>404</v>
      </c>
      <c r="R79" s="20" t="s">
        <v>404</v>
      </c>
      <c r="S79" s="18" t="s">
        <v>404</v>
      </c>
      <c r="T79" s="20" t="s">
        <v>404</v>
      </c>
      <c r="U79" s="18" t="s">
        <v>404</v>
      </c>
      <c r="V79" s="20" t="s">
        <v>404</v>
      </c>
      <c r="W79" s="18" t="s">
        <v>404</v>
      </c>
      <c r="X79" s="20" t="s">
        <v>404</v>
      </c>
      <c r="Y79" s="18" t="n">
        <v>528.97186286</v>
      </c>
      <c r="Z79" s="20" t="n">
        <v>9.722320209999999</v>
      </c>
    </row>
    <row r="80" spans="1:26">
      <c r="A80" s="15" t="s">
        <v>477</v>
      </c>
      <c r="B80" s="17" t="n">
        <v>7841</v>
      </c>
      <c r="C80" s="18">
        <f>(0.0/B80*100)</f>
        <v/>
      </c>
      <c r="D80" s="19" t="n">
        <v>7841</v>
      </c>
      <c r="E80" s="18" t="s">
        <v>404</v>
      </c>
      <c r="F80" s="20" t="s">
        <v>404</v>
      </c>
      <c r="G80" s="18" t="n">
        <v>447.46033307</v>
      </c>
      <c r="H80" s="20" t="n">
        <v>8.636345349999999</v>
      </c>
      <c r="I80" s="18" t="n">
        <v>450.47197651</v>
      </c>
      <c r="J80" s="20" t="n">
        <v>9.883254170000001</v>
      </c>
      <c r="K80" s="18" t="n">
        <v>463.97482997</v>
      </c>
      <c r="L80" s="20" t="n">
        <v>7.44175258</v>
      </c>
      <c r="M80" s="18" t="n">
        <v>446.32552434</v>
      </c>
      <c r="N80" s="20" t="n">
        <v>8.30042933</v>
      </c>
      <c r="O80" s="18" t="n">
        <v>463.54076935</v>
      </c>
      <c r="P80" s="20" t="n">
        <v>8.96798351</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s">
        <v>404</v>
      </c>
      <c r="F81" s="20" t="s">
        <v>404</v>
      </c>
      <c r="G81" s="18" t="n">
        <v>449.4352096</v>
      </c>
      <c r="H81" s="20" t="n">
        <v>21.43138687</v>
      </c>
      <c r="I81" s="18" t="n">
        <v>444.97398789</v>
      </c>
      <c r="J81" s="20" t="n">
        <v>5.11971101</v>
      </c>
      <c r="K81" s="18" t="n">
        <v>445.19721737</v>
      </c>
      <c r="L81" s="20" t="n">
        <v>5.00372917</v>
      </c>
      <c r="M81" s="18" t="n">
        <v>436.90012213</v>
      </c>
      <c r="N81" s="20" t="n">
        <v>9.498641940000001</v>
      </c>
      <c r="O81" s="18" t="n">
        <v>429.88903161</v>
      </c>
      <c r="P81" s="20" t="n">
        <v>10.70374683</v>
      </c>
      <c r="Q81" s="18" t="s">
        <v>404</v>
      </c>
      <c r="R81" s="20" t="s">
        <v>404</v>
      </c>
      <c r="S81" s="18" t="s">
        <v>404</v>
      </c>
      <c r="T81" s="20" t="s">
        <v>404</v>
      </c>
      <c r="U81" s="18" t="s">
        <v>404</v>
      </c>
      <c r="V81" s="20" t="s">
        <v>404</v>
      </c>
      <c r="W81" s="18" t="s">
        <v>404</v>
      </c>
      <c r="X81" s="20" t="s">
        <v>404</v>
      </c>
      <c r="Y81" s="18" t="n">
        <v>436.01563953</v>
      </c>
      <c r="Z81" s="20" t="n">
        <v>12.51088369</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533</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s">
        <v>404</v>
      </c>
      <c r="F7" s="20" t="s">
        <v>404</v>
      </c>
      <c r="G7" s="18" t="n">
        <v>520.9177792200001</v>
      </c>
      <c r="H7" s="20" t="n">
        <v>7.66202023</v>
      </c>
      <c r="I7" s="18" t="n">
        <v>516.99252024</v>
      </c>
      <c r="J7" s="20" t="n">
        <v>4.68681749</v>
      </c>
      <c r="K7" s="18" t="n">
        <v>512.55112516</v>
      </c>
      <c r="L7" s="20" t="n">
        <v>4.1809001</v>
      </c>
      <c r="M7" s="18" t="n">
        <v>504.44391927</v>
      </c>
      <c r="N7" s="20" t="n">
        <v>4.18906535</v>
      </c>
      <c r="O7" s="18" t="n">
        <v>507.41996381</v>
      </c>
      <c r="P7" s="20" t="n">
        <v>5.45248183</v>
      </c>
      <c r="Q7" s="18" t="s">
        <v>404</v>
      </c>
      <c r="R7" s="20" t="s">
        <v>404</v>
      </c>
      <c r="S7" s="18" t="s">
        <v>404</v>
      </c>
      <c r="T7" s="20" t="s">
        <v>404</v>
      </c>
      <c r="U7" s="18" t="s">
        <v>404</v>
      </c>
      <c r="V7" s="20" t="s">
        <v>404</v>
      </c>
      <c r="W7" s="18" t="s">
        <v>404</v>
      </c>
      <c r="X7" s="20" t="s">
        <v>404</v>
      </c>
      <c r="Y7" s="18" t="n">
        <v>496.1166883</v>
      </c>
      <c r="Z7" s="20" t="n">
        <v>7.66476128</v>
      </c>
    </row>
    <row r="8" spans="1:26">
      <c r="A8" s="15" t="s">
        <v>405</v>
      </c>
      <c r="B8" s="17" t="n">
        <v>7007</v>
      </c>
      <c r="C8" s="18">
        <f>(0.0/B8*100)</f>
        <v/>
      </c>
      <c r="D8" s="19" t="n">
        <v>7007</v>
      </c>
      <c r="E8" s="18" t="n">
        <v>510.46950186</v>
      </c>
      <c r="F8" s="20" t="n">
        <v>39.24322689</v>
      </c>
      <c r="G8" s="18" t="n">
        <v>510.67509587</v>
      </c>
      <c r="H8" s="20" t="n">
        <v>7.55780252</v>
      </c>
      <c r="I8" s="18" t="n">
        <v>492.87260657</v>
      </c>
      <c r="J8" s="20" t="n">
        <v>6.29263325</v>
      </c>
      <c r="K8" s="18" t="n">
        <v>485.56574623</v>
      </c>
      <c r="L8" s="20" t="n">
        <v>12.70097486</v>
      </c>
      <c r="M8" s="18" t="n">
        <v>470.84040469</v>
      </c>
      <c r="N8" s="20" t="n">
        <v>15.61487368</v>
      </c>
      <c r="O8" s="18" t="n">
        <v>498.39331992</v>
      </c>
      <c r="P8" s="20" t="n">
        <v>18.65908558</v>
      </c>
      <c r="Q8" s="18" t="s">
        <v>404</v>
      </c>
      <c r="R8" s="20" t="s">
        <v>404</v>
      </c>
      <c r="S8" s="18" t="s">
        <v>404</v>
      </c>
      <c r="T8" s="20" t="s">
        <v>404</v>
      </c>
      <c r="U8" s="18" t="s">
        <v>404</v>
      </c>
      <c r="V8" s="20" t="s">
        <v>404</v>
      </c>
      <c r="W8" s="18" t="s">
        <v>404</v>
      </c>
      <c r="X8" s="20" t="s">
        <v>404</v>
      </c>
      <c r="Y8" s="18" t="n">
        <v>462.11523962</v>
      </c>
      <c r="Z8" s="20" t="n">
        <v>21.40047764</v>
      </c>
    </row>
    <row r="9" spans="1:26">
      <c r="A9" s="15" t="s">
        <v>406</v>
      </c>
      <c r="B9" s="17" t="n">
        <v>9651</v>
      </c>
      <c r="C9" s="18">
        <f>(200.0/B9*100)</f>
        <v/>
      </c>
      <c r="D9" s="19" t="n">
        <v>9451</v>
      </c>
      <c r="E9" s="18" t="n">
        <v>517.71011671</v>
      </c>
      <c r="F9" s="20" t="n">
        <v>11.66882252</v>
      </c>
      <c r="G9" s="18" t="n">
        <v>519.07435872</v>
      </c>
      <c r="H9" s="20" t="n">
        <v>8.28702988</v>
      </c>
      <c r="I9" s="18" t="n">
        <v>495.90511784</v>
      </c>
      <c r="J9" s="20" t="n">
        <v>6.67618824</v>
      </c>
      <c r="K9" s="18" t="n">
        <v>497.48857551</v>
      </c>
      <c r="L9" s="20" t="n">
        <v>11.3980983</v>
      </c>
      <c r="M9" s="18" t="n">
        <v>490.90275565</v>
      </c>
      <c r="N9" s="20" t="n">
        <v>16.64425406</v>
      </c>
      <c r="O9" s="18" t="n">
        <v>512.23851527</v>
      </c>
      <c r="P9" s="20" t="n">
        <v>11.90794546</v>
      </c>
      <c r="Q9" s="18" t="s">
        <v>404</v>
      </c>
      <c r="R9" s="20" t="s">
        <v>404</v>
      </c>
      <c r="S9" s="18" t="s">
        <v>404</v>
      </c>
      <c r="T9" s="20" t="s">
        <v>404</v>
      </c>
      <c r="U9" s="18" t="s">
        <v>404</v>
      </c>
      <c r="V9" s="20" t="s">
        <v>404</v>
      </c>
      <c r="W9" s="18" t="s">
        <v>404</v>
      </c>
      <c r="X9" s="20" t="s">
        <v>404</v>
      </c>
      <c r="Y9" s="18" t="n">
        <v>485.03500452</v>
      </c>
      <c r="Z9" s="20" t="n">
        <v>13.45933369</v>
      </c>
    </row>
    <row r="10" spans="1:26">
      <c r="A10" s="15" t="s">
        <v>407</v>
      </c>
      <c r="B10" s="17" t="n">
        <v>20058</v>
      </c>
      <c r="C10" s="18">
        <f>(2798.0/B10*100)</f>
        <v/>
      </c>
      <c r="D10" s="19" t="n">
        <v>17260</v>
      </c>
      <c r="E10" s="18" t="n">
        <v>526.91807485</v>
      </c>
      <c r="F10" s="20" t="n">
        <v>8.84684406</v>
      </c>
      <c r="G10" s="18" t="n">
        <v>531.0618021</v>
      </c>
      <c r="H10" s="20" t="n">
        <v>6.14987317</v>
      </c>
      <c r="I10" s="18" t="n">
        <v>529.47055777</v>
      </c>
      <c r="J10" s="20" t="n">
        <v>5.03773715</v>
      </c>
      <c r="K10" s="18" t="n">
        <v>528.21737478</v>
      </c>
      <c r="L10" s="20" t="n">
        <v>3.41963253</v>
      </c>
      <c r="M10" s="18" t="n">
        <v>531.00765066</v>
      </c>
      <c r="N10" s="20" t="n">
        <v>8.07789386</v>
      </c>
      <c r="O10" s="18" t="n">
        <v>522.58196028</v>
      </c>
      <c r="P10" s="20" t="n">
        <v>4.28576752</v>
      </c>
      <c r="Q10" s="18" t="s">
        <v>404</v>
      </c>
      <c r="R10" s="20" t="s">
        <v>404</v>
      </c>
      <c r="S10" s="18" t="s">
        <v>404</v>
      </c>
      <c r="T10" s="20" t="s">
        <v>404</v>
      </c>
      <c r="U10" s="18" t="s">
        <v>404</v>
      </c>
      <c r="V10" s="20" t="s">
        <v>404</v>
      </c>
      <c r="W10" s="18" t="s">
        <v>404</v>
      </c>
      <c r="X10" s="20" t="s">
        <v>404</v>
      </c>
      <c r="Y10" s="18" t="n">
        <v>551.26162497</v>
      </c>
      <c r="Z10" s="20" t="n">
        <v>8.68241098</v>
      </c>
    </row>
    <row r="11" spans="1:26">
      <c r="A11" s="15" t="s">
        <v>408</v>
      </c>
      <c r="B11" s="17" t="n">
        <v>7053</v>
      </c>
      <c r="C11" s="18">
        <f>(137.0/B11*100)</f>
        <v/>
      </c>
      <c r="D11" s="19" t="n">
        <v>6916</v>
      </c>
      <c r="E11" s="18" t="s">
        <v>404</v>
      </c>
      <c r="F11" s="20" t="s">
        <v>404</v>
      </c>
      <c r="G11" s="18" t="n">
        <v>435.37546678</v>
      </c>
      <c r="H11" s="20" t="n">
        <v>11.85321057</v>
      </c>
      <c r="I11" s="18" t="n">
        <v>442.22273046</v>
      </c>
      <c r="J11" s="20" t="n">
        <v>8.74192311</v>
      </c>
      <c r="K11" s="18" t="n">
        <v>442.79666937</v>
      </c>
      <c r="L11" s="20" t="n">
        <v>5.80447993</v>
      </c>
      <c r="M11" s="18" t="n">
        <v>462.55091274</v>
      </c>
      <c r="N11" s="20" t="n">
        <v>12.45193828</v>
      </c>
      <c r="O11" s="18" t="n">
        <v>461.67115279</v>
      </c>
      <c r="P11" s="20" t="n">
        <v>8.4487661</v>
      </c>
      <c r="Q11" s="18" t="s">
        <v>404</v>
      </c>
      <c r="R11" s="20" t="s">
        <v>404</v>
      </c>
      <c r="S11" s="18" t="s">
        <v>404</v>
      </c>
      <c r="T11" s="20" t="s">
        <v>404</v>
      </c>
      <c r="U11" s="18" t="s">
        <v>404</v>
      </c>
      <c r="V11" s="20" t="s">
        <v>404</v>
      </c>
      <c r="W11" s="18" t="s">
        <v>404</v>
      </c>
      <c r="X11" s="20" t="s">
        <v>404</v>
      </c>
      <c r="Y11" s="18" t="n">
        <v>453.5062008</v>
      </c>
      <c r="Z11" s="20" t="n">
        <v>22.60696616</v>
      </c>
    </row>
    <row r="12" spans="1:26">
      <c r="A12" s="15" t="s">
        <v>409</v>
      </c>
      <c r="B12" s="17" t="n">
        <v>6894</v>
      </c>
      <c r="C12" s="18">
        <f>(106.0/B12*100)</f>
        <v/>
      </c>
      <c r="D12" s="19" t="n">
        <v>6788</v>
      </c>
      <c r="E12" s="18" t="s">
        <v>404</v>
      </c>
      <c r="F12" s="20" t="s">
        <v>404</v>
      </c>
      <c r="G12" s="18" t="n">
        <v>487.01183449</v>
      </c>
      <c r="H12" s="20" t="n">
        <v>9.867187230000001</v>
      </c>
      <c r="I12" s="18" t="n">
        <v>498.88992964</v>
      </c>
      <c r="J12" s="20" t="n">
        <v>5.62691968</v>
      </c>
      <c r="K12" s="18" t="n">
        <v>489.07465409</v>
      </c>
      <c r="L12" s="20" t="n">
        <v>6.48271637</v>
      </c>
      <c r="M12" s="18" t="n">
        <v>499.39571866</v>
      </c>
      <c r="N12" s="20" t="n">
        <v>7.93107662</v>
      </c>
      <c r="O12" s="18" t="n">
        <v>481.84588693</v>
      </c>
      <c r="P12" s="20" t="n">
        <v>11.77795968</v>
      </c>
      <c r="Q12" s="18" t="s">
        <v>404</v>
      </c>
      <c r="R12" s="20" t="s">
        <v>404</v>
      </c>
      <c r="S12" s="18" t="s">
        <v>404</v>
      </c>
      <c r="T12" s="20" t="s">
        <v>404</v>
      </c>
      <c r="U12" s="18" t="s">
        <v>404</v>
      </c>
      <c r="V12" s="20" t="s">
        <v>404</v>
      </c>
      <c r="W12" s="18" t="s">
        <v>404</v>
      </c>
      <c r="X12" s="20" t="s">
        <v>404</v>
      </c>
      <c r="Y12" s="18" t="n">
        <v>473.34428399</v>
      </c>
      <c r="Z12" s="20" t="n">
        <v>15.63739361</v>
      </c>
    </row>
    <row r="13" spans="1:26">
      <c r="A13" s="15" t="s">
        <v>410</v>
      </c>
      <c r="B13" s="17" t="n">
        <v>7161</v>
      </c>
      <c r="C13" s="18">
        <f>(1175.0/B13*100)</f>
        <v/>
      </c>
      <c r="D13" s="19" t="n">
        <v>5986</v>
      </c>
      <c r="E13" s="18" t="n">
        <v>516.45390817</v>
      </c>
      <c r="F13" s="20" t="n">
        <v>5.91662175</v>
      </c>
      <c r="G13" s="18" t="n">
        <v>503.6024396</v>
      </c>
      <c r="H13" s="20" t="n">
        <v>4.30991171</v>
      </c>
      <c r="I13" s="18" t="n">
        <v>503.80319852</v>
      </c>
      <c r="J13" s="20" t="n">
        <v>6.10308301</v>
      </c>
      <c r="K13" s="18" t="n">
        <v>498.27648645</v>
      </c>
      <c r="L13" s="20" t="n">
        <v>5.25231183</v>
      </c>
      <c r="M13" s="18" t="n">
        <v>505.1953857</v>
      </c>
      <c r="N13" s="20" t="n">
        <v>11.34947144</v>
      </c>
      <c r="O13" s="18" t="n">
        <v>494.82004807</v>
      </c>
      <c r="P13" s="20" t="n">
        <v>8.121759900000001</v>
      </c>
      <c r="Q13" s="18" t="s">
        <v>404</v>
      </c>
      <c r="R13" s="20" t="s">
        <v>404</v>
      </c>
      <c r="S13" s="18" t="s">
        <v>404</v>
      </c>
      <c r="T13" s="20" t="s">
        <v>404</v>
      </c>
      <c r="U13" s="18" t="s">
        <v>404</v>
      </c>
      <c r="V13" s="20" t="s">
        <v>404</v>
      </c>
      <c r="W13" s="18" t="s">
        <v>404</v>
      </c>
      <c r="X13" s="20" t="s">
        <v>404</v>
      </c>
      <c r="Y13" s="18" t="n">
        <v>496.05522239</v>
      </c>
      <c r="Z13" s="20" t="n">
        <v>5.80809214</v>
      </c>
    </row>
    <row r="14" spans="1:26">
      <c r="A14" s="15" t="s">
        <v>411</v>
      </c>
      <c r="B14" s="17" t="n">
        <v>5587</v>
      </c>
      <c r="C14" s="18">
        <f>(0.0/B14*100)</f>
        <v/>
      </c>
      <c r="D14" s="19" t="n">
        <v>5587</v>
      </c>
      <c r="E14" s="18" t="n">
        <v>563.57411155</v>
      </c>
      <c r="F14" s="20" t="n">
        <v>12.26421223</v>
      </c>
      <c r="G14" s="18" t="n">
        <v>531.09316254</v>
      </c>
      <c r="H14" s="20" t="n">
        <v>6.04566955</v>
      </c>
      <c r="I14" s="18" t="n">
        <v>543.55741857</v>
      </c>
      <c r="J14" s="20" t="n">
        <v>3.63702581</v>
      </c>
      <c r="K14" s="18" t="n">
        <v>532.09498678</v>
      </c>
      <c r="L14" s="20" t="n">
        <v>4.486138</v>
      </c>
      <c r="M14" s="18" t="n">
        <v>516.96448017</v>
      </c>
      <c r="N14" s="20" t="n">
        <v>8.39742704</v>
      </c>
      <c r="O14" s="18" t="n">
        <v>533.72668577</v>
      </c>
      <c r="P14" s="20" t="n">
        <v>6.82275819</v>
      </c>
      <c r="Q14" s="18" t="s">
        <v>404</v>
      </c>
      <c r="R14" s="20" t="s">
        <v>404</v>
      </c>
      <c r="S14" s="18" t="s">
        <v>404</v>
      </c>
      <c r="T14" s="20" t="s">
        <v>404</v>
      </c>
      <c r="U14" s="18" t="s">
        <v>404</v>
      </c>
      <c r="V14" s="20" t="s">
        <v>404</v>
      </c>
      <c r="W14" s="18" t="s">
        <v>404</v>
      </c>
      <c r="X14" s="20" t="s">
        <v>404</v>
      </c>
      <c r="Y14" s="18" t="n">
        <v>541.30082459</v>
      </c>
      <c r="Z14" s="20" t="n">
        <v>13.05019552</v>
      </c>
    </row>
    <row r="15" spans="1:26">
      <c r="A15" s="15" t="s">
        <v>412</v>
      </c>
      <c r="B15" s="17" t="n">
        <v>5882</v>
      </c>
      <c r="C15" s="18">
        <f>(0.0/B15*100)</f>
        <v/>
      </c>
      <c r="D15" s="19" t="n">
        <v>5882</v>
      </c>
      <c r="E15" s="18" t="n">
        <v>533.75292763</v>
      </c>
      <c r="F15" s="20" t="n">
        <v>24.13128766</v>
      </c>
      <c r="G15" s="18" t="n">
        <v>530.05509062</v>
      </c>
      <c r="H15" s="20" t="n">
        <v>3.80921338</v>
      </c>
      <c r="I15" s="18" t="n">
        <v>525.99851818</v>
      </c>
      <c r="J15" s="20" t="n">
        <v>4.41418827</v>
      </c>
      <c r="K15" s="18" t="n">
        <v>532.18741503</v>
      </c>
      <c r="L15" s="20" t="n">
        <v>4.43643556</v>
      </c>
      <c r="M15" s="18" t="n">
        <v>535.85732822</v>
      </c>
      <c r="N15" s="20" t="n">
        <v>13.86351847</v>
      </c>
      <c r="O15" s="18" t="n">
        <v>542.5334744</v>
      </c>
      <c r="P15" s="20" t="n">
        <v>12.34533582</v>
      </c>
      <c r="Q15" s="18" t="s">
        <v>404</v>
      </c>
      <c r="R15" s="20" t="s">
        <v>404</v>
      </c>
      <c r="S15" s="18" t="s">
        <v>404</v>
      </c>
      <c r="T15" s="20" t="s">
        <v>404</v>
      </c>
      <c r="U15" s="18" t="s">
        <v>404</v>
      </c>
      <c r="V15" s="20" t="s">
        <v>404</v>
      </c>
      <c r="W15" s="18" t="s">
        <v>404</v>
      </c>
      <c r="X15" s="20" t="s">
        <v>404</v>
      </c>
      <c r="Y15" s="18" t="n">
        <v>551.40949065</v>
      </c>
      <c r="Z15" s="20" t="n">
        <v>23.78157809</v>
      </c>
    </row>
    <row r="16" spans="1:26">
      <c r="A16" s="15" t="s">
        <v>413</v>
      </c>
      <c r="B16" s="17" t="n">
        <v>6108</v>
      </c>
      <c r="C16" s="18">
        <f>(364.0/B16*100)</f>
        <v/>
      </c>
      <c r="D16" s="19" t="n">
        <v>5744</v>
      </c>
      <c r="E16" s="18" t="n">
        <v>484.75853699</v>
      </c>
      <c r="F16" s="20" t="n">
        <v>39.68229711</v>
      </c>
      <c r="G16" s="18" t="n">
        <v>487.30018969</v>
      </c>
      <c r="H16" s="20" t="n">
        <v>9.812884650000001</v>
      </c>
      <c r="I16" s="18" t="n">
        <v>513.15350969</v>
      </c>
      <c r="J16" s="20" t="n">
        <v>7.29061372</v>
      </c>
      <c r="K16" s="18" t="n">
        <v>481.34272196</v>
      </c>
      <c r="L16" s="20" t="n">
        <v>11.33194388</v>
      </c>
      <c r="M16" s="18" t="n">
        <v>495.38815769</v>
      </c>
      <c r="N16" s="20" t="n">
        <v>17.59774964</v>
      </c>
      <c r="O16" s="18" t="n">
        <v>500.784187</v>
      </c>
      <c r="P16" s="20" t="n">
        <v>13.42870884</v>
      </c>
      <c r="Q16" s="18" t="s">
        <v>404</v>
      </c>
      <c r="R16" s="20" t="s">
        <v>404</v>
      </c>
      <c r="S16" s="18" t="s">
        <v>404</v>
      </c>
      <c r="T16" s="20" t="s">
        <v>404</v>
      </c>
      <c r="U16" s="18" t="s">
        <v>404</v>
      </c>
      <c r="V16" s="20" t="s">
        <v>404</v>
      </c>
      <c r="W16" s="18" t="s">
        <v>404</v>
      </c>
      <c r="X16" s="20" t="s">
        <v>404</v>
      </c>
      <c r="Y16" s="18" t="n">
        <v>465.51329747</v>
      </c>
      <c r="Z16" s="20" t="n">
        <v>24.80126835</v>
      </c>
    </row>
    <row r="17" spans="1:26">
      <c r="A17" s="15" t="s">
        <v>414</v>
      </c>
      <c r="B17" s="17" t="n">
        <v>6504</v>
      </c>
      <c r="C17" s="18">
        <f>(1325.0/B17*100)</f>
        <v/>
      </c>
      <c r="D17" s="19" t="n">
        <v>5179</v>
      </c>
      <c r="E17" s="18" t="s">
        <v>404</v>
      </c>
      <c r="F17" s="20" t="s">
        <v>404</v>
      </c>
      <c r="G17" s="18" t="n">
        <v>509.89918843</v>
      </c>
      <c r="H17" s="20" t="n">
        <v>10.7734249</v>
      </c>
      <c r="I17" s="18" t="n">
        <v>502.83700666</v>
      </c>
      <c r="J17" s="20" t="n">
        <v>8.12464475</v>
      </c>
      <c r="K17" s="18" t="n">
        <v>512.28238683</v>
      </c>
      <c r="L17" s="20" t="n">
        <v>10.00838097</v>
      </c>
      <c r="M17" s="18" t="n">
        <v>499.48264968</v>
      </c>
      <c r="N17" s="20" t="n">
        <v>12.28695234</v>
      </c>
      <c r="O17" s="18" t="n">
        <v>521.99964496</v>
      </c>
      <c r="P17" s="20" t="n">
        <v>16.94440697</v>
      </c>
      <c r="Q17" s="18" t="s">
        <v>404</v>
      </c>
      <c r="R17" s="20" t="s">
        <v>404</v>
      </c>
      <c r="S17" s="18" t="s">
        <v>404</v>
      </c>
      <c r="T17" s="20" t="s">
        <v>404</v>
      </c>
      <c r="U17" s="18" t="s">
        <v>404</v>
      </c>
      <c r="V17" s="20" t="s">
        <v>404</v>
      </c>
      <c r="W17" s="18" t="s">
        <v>404</v>
      </c>
      <c r="X17" s="20" t="s">
        <v>404</v>
      </c>
      <c r="Y17" s="18" t="n">
        <v>550.05691332</v>
      </c>
      <c r="Z17" s="20" t="n">
        <v>14.38683468</v>
      </c>
    </row>
    <row r="18" spans="1:26">
      <c r="A18" s="15" t="s">
        <v>415</v>
      </c>
      <c r="B18" s="17" t="n">
        <v>5532</v>
      </c>
      <c r="C18" s="18">
        <f>(0.0/B18*100)</f>
        <v/>
      </c>
      <c r="D18" s="19" t="n">
        <v>5532</v>
      </c>
      <c r="E18" s="18" t="n">
        <v>408.69681661</v>
      </c>
      <c r="F18" s="20" t="n">
        <v>28.36808659</v>
      </c>
      <c r="G18" s="18" t="n">
        <v>456.97945743</v>
      </c>
      <c r="H18" s="20" t="n">
        <v>10.24388172</v>
      </c>
      <c r="I18" s="18" t="n">
        <v>448.19715153</v>
      </c>
      <c r="J18" s="20" t="n">
        <v>12.07747006</v>
      </c>
      <c r="K18" s="18" t="n">
        <v>452.23072307</v>
      </c>
      <c r="L18" s="20" t="n">
        <v>5.42205576</v>
      </c>
      <c r="M18" s="18" t="n">
        <v>458.16420313</v>
      </c>
      <c r="N18" s="20" t="n">
        <v>11.42661541</v>
      </c>
      <c r="O18" s="18" t="n">
        <v>469.48407485</v>
      </c>
      <c r="P18" s="20" t="n">
        <v>8.25762883</v>
      </c>
      <c r="Q18" s="18" t="s">
        <v>404</v>
      </c>
      <c r="R18" s="20" t="s">
        <v>404</v>
      </c>
      <c r="S18" s="18" t="s">
        <v>404</v>
      </c>
      <c r="T18" s="20" t="s">
        <v>404</v>
      </c>
      <c r="U18" s="18" t="s">
        <v>404</v>
      </c>
      <c r="V18" s="20" t="s">
        <v>404</v>
      </c>
      <c r="W18" s="18" t="s">
        <v>404</v>
      </c>
      <c r="X18" s="20" t="s">
        <v>404</v>
      </c>
      <c r="Y18" s="18" t="n">
        <v>469.48200415</v>
      </c>
      <c r="Z18" s="20" t="n">
        <v>33.30563053</v>
      </c>
    </row>
    <row r="19" spans="1:26">
      <c r="A19" s="15" t="s">
        <v>416</v>
      </c>
      <c r="B19" s="17" t="n">
        <v>5658</v>
      </c>
      <c r="C19" s="18">
        <f>(327.0/B19*100)</f>
        <v/>
      </c>
      <c r="D19" s="19" t="n">
        <v>5331</v>
      </c>
      <c r="E19" s="18" t="s">
        <v>404</v>
      </c>
      <c r="F19" s="20" t="s">
        <v>404</v>
      </c>
      <c r="G19" s="18" t="n">
        <v>475.08754048</v>
      </c>
      <c r="H19" s="20" t="n">
        <v>28.31189605</v>
      </c>
      <c r="I19" s="18" t="n">
        <v>507.94262731</v>
      </c>
      <c r="J19" s="20" t="n">
        <v>10.70061294</v>
      </c>
      <c r="K19" s="18" t="n">
        <v>456.50031264</v>
      </c>
      <c r="L19" s="20" t="n">
        <v>7.31996122</v>
      </c>
      <c r="M19" s="18" t="n">
        <v>480.59032337</v>
      </c>
      <c r="N19" s="20" t="n">
        <v>11.41522666</v>
      </c>
      <c r="O19" s="18" t="n">
        <v>480.82617637</v>
      </c>
      <c r="P19" s="20" t="n">
        <v>10.24119563</v>
      </c>
      <c r="Q19" s="18" t="s">
        <v>404</v>
      </c>
      <c r="R19" s="20" t="s">
        <v>404</v>
      </c>
      <c r="S19" s="18" t="s">
        <v>404</v>
      </c>
      <c r="T19" s="20" t="s">
        <v>404</v>
      </c>
      <c r="U19" s="18" t="s">
        <v>404</v>
      </c>
      <c r="V19" s="20" t="s">
        <v>404</v>
      </c>
      <c r="W19" s="18" t="s">
        <v>404</v>
      </c>
      <c r="X19" s="20" t="s">
        <v>404</v>
      </c>
      <c r="Y19" s="18" t="n">
        <v>504.12404232</v>
      </c>
      <c r="Z19" s="20" t="n">
        <v>20.573241</v>
      </c>
    </row>
    <row r="20" spans="1:26">
      <c r="A20" s="15" t="s">
        <v>417</v>
      </c>
      <c r="B20" s="17" t="n">
        <v>3371</v>
      </c>
      <c r="C20" s="18">
        <f>(24.0/B20*100)</f>
        <v/>
      </c>
      <c r="D20" s="19" t="n">
        <v>3347</v>
      </c>
      <c r="E20" s="18" t="n">
        <v>478.09752105</v>
      </c>
      <c r="F20" s="20" t="n">
        <v>11.36913144</v>
      </c>
      <c r="G20" s="18" t="n">
        <v>473.1332541</v>
      </c>
      <c r="H20" s="20" t="n">
        <v>3.75998397</v>
      </c>
      <c r="I20" s="18" t="n">
        <v>471.54695972</v>
      </c>
      <c r="J20" s="20" t="n">
        <v>2.68072538</v>
      </c>
      <c r="K20" s="18" t="n">
        <v>473.44164953</v>
      </c>
      <c r="L20" s="20" t="n">
        <v>3.72277428</v>
      </c>
      <c r="M20" s="18" t="n">
        <v>485.2602111</v>
      </c>
      <c r="N20" s="20" t="n">
        <v>5.25188701</v>
      </c>
      <c r="O20" s="18" t="n">
        <v>458.91701687</v>
      </c>
      <c r="P20" s="20" t="n">
        <v>11.50143897</v>
      </c>
      <c r="Q20" s="18" t="s">
        <v>404</v>
      </c>
      <c r="R20" s="20" t="s">
        <v>404</v>
      </c>
      <c r="S20" s="18" t="s">
        <v>404</v>
      </c>
      <c r="T20" s="20" t="s">
        <v>404</v>
      </c>
      <c r="U20" s="18" t="s">
        <v>404</v>
      </c>
      <c r="V20" s="20" t="s">
        <v>404</v>
      </c>
      <c r="W20" s="18" t="s">
        <v>404</v>
      </c>
      <c r="X20" s="20" t="s">
        <v>404</v>
      </c>
      <c r="Y20" s="18" t="n">
        <v>445.58892822</v>
      </c>
      <c r="Z20" s="20" t="n">
        <v>11.54957036</v>
      </c>
    </row>
    <row r="21" spans="1:26">
      <c r="A21" s="15" t="s">
        <v>418</v>
      </c>
      <c r="B21" s="17" t="n">
        <v>5741</v>
      </c>
      <c r="C21" s="18">
        <f>(0.0/B21*100)</f>
        <v/>
      </c>
      <c r="D21" s="19" t="n">
        <v>5741</v>
      </c>
      <c r="E21" s="18" t="s">
        <v>404</v>
      </c>
      <c r="F21" s="20" t="s">
        <v>404</v>
      </c>
      <c r="G21" s="18" t="n">
        <v>506.58184723</v>
      </c>
      <c r="H21" s="20" t="n">
        <v>9.05391567</v>
      </c>
      <c r="I21" s="18" t="n">
        <v>503.93345726</v>
      </c>
      <c r="J21" s="20" t="n">
        <v>4.28430567</v>
      </c>
      <c r="K21" s="18" t="n">
        <v>493.79469521</v>
      </c>
      <c r="L21" s="20" t="n">
        <v>7.37969072</v>
      </c>
      <c r="M21" s="18" t="n">
        <v>496.79979853</v>
      </c>
      <c r="N21" s="20" t="n">
        <v>9.07330368</v>
      </c>
      <c r="O21" s="18" t="n">
        <v>509.73115154</v>
      </c>
      <c r="P21" s="20" t="n">
        <v>7.0778381</v>
      </c>
      <c r="Q21" s="18" t="s">
        <v>404</v>
      </c>
      <c r="R21" s="20" t="s">
        <v>404</v>
      </c>
      <c r="S21" s="18" t="s">
        <v>404</v>
      </c>
      <c r="T21" s="20" t="s">
        <v>404</v>
      </c>
      <c r="U21" s="18" t="s">
        <v>404</v>
      </c>
      <c r="V21" s="20" t="s">
        <v>404</v>
      </c>
      <c r="W21" s="18" t="s">
        <v>404</v>
      </c>
      <c r="X21" s="20" t="s">
        <v>404</v>
      </c>
      <c r="Y21" s="18" t="n">
        <v>495.36342917</v>
      </c>
      <c r="Z21" s="20" t="n">
        <v>7.98762124</v>
      </c>
    </row>
    <row r="22" spans="1:26">
      <c r="A22" s="15" t="s">
        <v>419</v>
      </c>
      <c r="B22" s="17" t="n">
        <v>6598</v>
      </c>
      <c r="C22" s="18">
        <f>(0.0/B22*100)</f>
        <v/>
      </c>
      <c r="D22" s="19" t="n">
        <v>6598</v>
      </c>
      <c r="E22" s="18" t="s">
        <v>404</v>
      </c>
      <c r="F22" s="20" t="s">
        <v>404</v>
      </c>
      <c r="G22" s="18" t="n">
        <v>480.11097708</v>
      </c>
      <c r="H22" s="20" t="n">
        <v>10.62256189</v>
      </c>
      <c r="I22" s="18" t="n">
        <v>478.69887886</v>
      </c>
      <c r="J22" s="20" t="n">
        <v>6.71576863</v>
      </c>
      <c r="K22" s="18" t="n">
        <v>466.0634938</v>
      </c>
      <c r="L22" s="20" t="n">
        <v>8.979436460000001</v>
      </c>
      <c r="M22" s="18" t="n">
        <v>449.21915121</v>
      </c>
      <c r="N22" s="20" t="n">
        <v>16.55042873</v>
      </c>
      <c r="O22" s="18" t="n">
        <v>429.76417964</v>
      </c>
      <c r="P22" s="20" t="n">
        <v>18.96960095</v>
      </c>
      <c r="Q22" s="18" t="s">
        <v>404</v>
      </c>
      <c r="R22" s="20" t="s">
        <v>404</v>
      </c>
      <c r="S22" s="18" t="s">
        <v>404</v>
      </c>
      <c r="T22" s="20" t="s">
        <v>404</v>
      </c>
      <c r="U22" s="18" t="s">
        <v>404</v>
      </c>
      <c r="V22" s="20" t="s">
        <v>404</v>
      </c>
      <c r="W22" s="18" t="s">
        <v>404</v>
      </c>
      <c r="X22" s="20" t="s">
        <v>404</v>
      </c>
      <c r="Y22" s="18" t="n">
        <v>432.92924482</v>
      </c>
      <c r="Z22" s="20" t="n">
        <v>11.65054576</v>
      </c>
    </row>
    <row r="23" spans="1:26">
      <c r="A23" s="15" t="s">
        <v>420</v>
      </c>
      <c r="B23" s="17" t="n">
        <v>11583</v>
      </c>
      <c r="C23" s="18">
        <f>(3123.0/B23*100)</f>
        <v/>
      </c>
      <c r="D23" s="19" t="n">
        <v>8460</v>
      </c>
      <c r="E23" s="18" t="s">
        <v>404</v>
      </c>
      <c r="F23" s="20" t="s">
        <v>404</v>
      </c>
      <c r="G23" s="18" t="n">
        <v>478.38517867</v>
      </c>
      <c r="H23" s="20" t="n">
        <v>10.88634116</v>
      </c>
      <c r="I23" s="18" t="n">
        <v>484.12388604</v>
      </c>
      <c r="J23" s="20" t="n">
        <v>6.88043498</v>
      </c>
      <c r="K23" s="18" t="n">
        <v>479.33113847</v>
      </c>
      <c r="L23" s="20" t="n">
        <v>7.19651929</v>
      </c>
      <c r="M23" s="18" t="n">
        <v>534.04976659</v>
      </c>
      <c r="N23" s="20" t="n">
        <v>12.31688062</v>
      </c>
      <c r="O23" s="18" t="n">
        <v>491.40365624</v>
      </c>
      <c r="P23" s="20" t="n">
        <v>9.16555003</v>
      </c>
      <c r="Q23" s="18" t="s">
        <v>404</v>
      </c>
      <c r="R23" s="20" t="s">
        <v>404</v>
      </c>
      <c r="S23" s="18" t="s">
        <v>404</v>
      </c>
      <c r="T23" s="20" t="s">
        <v>404</v>
      </c>
      <c r="U23" s="18" t="s">
        <v>404</v>
      </c>
      <c r="V23" s="20" t="s">
        <v>404</v>
      </c>
      <c r="W23" s="18" t="s">
        <v>404</v>
      </c>
      <c r="X23" s="20" t="s">
        <v>404</v>
      </c>
      <c r="Y23" s="18" t="n">
        <v>480.55298922</v>
      </c>
      <c r="Z23" s="20" t="n">
        <v>22.70866914</v>
      </c>
    </row>
    <row r="24" spans="1:26">
      <c r="A24" s="15" t="s">
        <v>421</v>
      </c>
      <c r="B24" s="17" t="n">
        <v>6647</v>
      </c>
      <c r="C24" s="18">
        <f>(0.0/B24*100)</f>
        <v/>
      </c>
      <c r="D24" s="19" t="n">
        <v>6647</v>
      </c>
      <c r="E24" s="18" t="n">
        <v>544.44328006</v>
      </c>
      <c r="F24" s="20" t="n">
        <v>14.03183754</v>
      </c>
      <c r="G24" s="18" t="n">
        <v>540.44491313</v>
      </c>
      <c r="H24" s="20" t="n">
        <v>5.96459016</v>
      </c>
      <c r="I24" s="18" t="n">
        <v>538.18388443</v>
      </c>
      <c r="J24" s="20" t="n">
        <v>6.1305992</v>
      </c>
      <c r="K24" s="18" t="n">
        <v>520.0677262200001</v>
      </c>
      <c r="L24" s="20" t="n">
        <v>12.57666886</v>
      </c>
      <c r="M24" s="18" t="n">
        <v>527.06962417</v>
      </c>
      <c r="N24" s="20" t="n">
        <v>36.7786632</v>
      </c>
      <c r="O24" s="18" t="n">
        <v>633.89783714</v>
      </c>
      <c r="P24" s="20" t="n">
        <v>5.85221352</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511.28312364</v>
      </c>
      <c r="F25" s="20" t="n">
        <v>18.50370706</v>
      </c>
      <c r="G25" s="18" t="n">
        <v>512.64838817</v>
      </c>
      <c r="H25" s="20" t="n">
        <v>7.18442435</v>
      </c>
      <c r="I25" s="18" t="n">
        <v>516.31453345</v>
      </c>
      <c r="J25" s="20" t="n">
        <v>5.96623493</v>
      </c>
      <c r="K25" s="18" t="n">
        <v>514.337519</v>
      </c>
      <c r="L25" s="20" t="n">
        <v>6.50431841</v>
      </c>
      <c r="M25" s="18" t="n">
        <v>520.68361157</v>
      </c>
      <c r="N25" s="20" t="n">
        <v>23.52521606</v>
      </c>
      <c r="O25" s="18" t="n">
        <v>525.6294613699999</v>
      </c>
      <c r="P25" s="20" t="n">
        <v>21.6852753</v>
      </c>
      <c r="Q25" s="18" t="s">
        <v>404</v>
      </c>
      <c r="R25" s="20" t="s">
        <v>404</v>
      </c>
      <c r="S25" s="18" t="s">
        <v>404</v>
      </c>
      <c r="T25" s="20" t="s">
        <v>404</v>
      </c>
      <c r="U25" s="18" t="s">
        <v>404</v>
      </c>
      <c r="V25" s="20" t="s">
        <v>404</v>
      </c>
      <c r="W25" s="18" t="s">
        <v>404</v>
      </c>
      <c r="X25" s="20" t="s">
        <v>404</v>
      </c>
      <c r="Y25" s="18" t="n">
        <v>570.39306111</v>
      </c>
      <c r="Z25" s="20" t="n">
        <v>6.38201978</v>
      </c>
    </row>
    <row r="26" spans="1:26">
      <c r="A26" s="15" t="s">
        <v>423</v>
      </c>
      <c r="B26" s="17" t="n">
        <v>4869</v>
      </c>
      <c r="C26" s="18">
        <f>(11.0/B26*100)</f>
        <v/>
      </c>
      <c r="D26" s="19" t="n">
        <v>4858</v>
      </c>
      <c r="E26" s="18" t="s">
        <v>404</v>
      </c>
      <c r="F26" s="20" t="s">
        <v>404</v>
      </c>
      <c r="G26" s="18" t="n">
        <v>492.23497418</v>
      </c>
      <c r="H26" s="20" t="n">
        <v>4.74333521</v>
      </c>
      <c r="I26" s="18" t="n">
        <v>492.62333564</v>
      </c>
      <c r="J26" s="20" t="n">
        <v>3.89902422</v>
      </c>
      <c r="K26" s="18" t="n">
        <v>484.29729827</v>
      </c>
      <c r="L26" s="20" t="n">
        <v>3.88668633</v>
      </c>
      <c r="M26" s="18" t="n">
        <v>498.6352349</v>
      </c>
      <c r="N26" s="20" t="n">
        <v>5.15184846</v>
      </c>
      <c r="O26" s="18" t="n">
        <v>483.87389127</v>
      </c>
      <c r="P26" s="20" t="n">
        <v>4.94712854</v>
      </c>
      <c r="Q26" s="18" t="s">
        <v>404</v>
      </c>
      <c r="R26" s="20" t="s">
        <v>404</v>
      </c>
      <c r="S26" s="18" t="s">
        <v>404</v>
      </c>
      <c r="T26" s="20" t="s">
        <v>404</v>
      </c>
      <c r="U26" s="18" t="s">
        <v>404</v>
      </c>
      <c r="V26" s="20" t="s">
        <v>404</v>
      </c>
      <c r="W26" s="18" t="s">
        <v>404</v>
      </c>
      <c r="X26" s="20" t="s">
        <v>404</v>
      </c>
      <c r="Y26" s="18" t="n">
        <v>491.00480872</v>
      </c>
      <c r="Z26" s="20" t="n">
        <v>17.54937936</v>
      </c>
    </row>
    <row r="27" spans="1:26">
      <c r="A27" s="15" t="s">
        <v>424</v>
      </c>
      <c r="B27" s="17" t="n">
        <v>5299</v>
      </c>
      <c r="C27" s="18">
        <f>(0.0/B27*100)</f>
        <v/>
      </c>
      <c r="D27" s="19" t="n">
        <v>5299</v>
      </c>
      <c r="E27" s="18" t="n">
        <v>494.52295048</v>
      </c>
      <c r="F27" s="20" t="n">
        <v>4.25549659</v>
      </c>
      <c r="G27" s="18" t="n">
        <v>482.27387179</v>
      </c>
      <c r="H27" s="20" t="n">
        <v>1.90601168</v>
      </c>
      <c r="I27" s="18" t="n">
        <v>461.95963896</v>
      </c>
      <c r="J27" s="20" t="n">
        <v>1.88671944</v>
      </c>
      <c r="K27" s="18" t="n">
        <v>450.87951011</v>
      </c>
      <c r="L27" s="20" t="n">
        <v>3.70330391</v>
      </c>
      <c r="M27" s="18" t="n">
        <v>495.40627477</v>
      </c>
      <c r="N27" s="20" t="n">
        <v>6.49578048</v>
      </c>
      <c r="O27" s="18" t="n">
        <v>516.60121716</v>
      </c>
      <c r="P27" s="20" t="n">
        <v>2.26041543</v>
      </c>
      <c r="Q27" s="18" t="s">
        <v>404</v>
      </c>
      <c r="R27" s="20" t="s">
        <v>404</v>
      </c>
      <c r="S27" s="18" t="s">
        <v>404</v>
      </c>
      <c r="T27" s="20" t="s">
        <v>404</v>
      </c>
      <c r="U27" s="18" t="s">
        <v>404</v>
      </c>
      <c r="V27" s="20" t="s">
        <v>404</v>
      </c>
      <c r="W27" s="18" t="s">
        <v>404</v>
      </c>
      <c r="X27" s="20" t="s">
        <v>404</v>
      </c>
      <c r="Y27" s="18" t="n">
        <v>542.3799364499999</v>
      </c>
      <c r="Z27" s="20" t="n">
        <v>5.39403916</v>
      </c>
    </row>
    <row r="28" spans="1:26">
      <c r="A28" s="15" t="s">
        <v>425</v>
      </c>
      <c r="B28" s="17" t="n">
        <v>7568</v>
      </c>
      <c r="C28" s="18">
        <f>(0.0/B28*100)</f>
        <v/>
      </c>
      <c r="D28" s="19" t="n">
        <v>7568</v>
      </c>
      <c r="E28" s="18" t="n">
        <v>419.2632125</v>
      </c>
      <c r="F28" s="20" t="n">
        <v>7.63749467</v>
      </c>
      <c r="G28" s="18" t="n">
        <v>432.63770859</v>
      </c>
      <c r="H28" s="20" t="n">
        <v>11.01702887</v>
      </c>
      <c r="I28" s="18" t="n">
        <v>430.35479177</v>
      </c>
      <c r="J28" s="20" t="n">
        <v>4.80976813</v>
      </c>
      <c r="K28" s="18" t="n">
        <v>404.37670126</v>
      </c>
      <c r="L28" s="20" t="n">
        <v>4.07372502</v>
      </c>
      <c r="M28" s="18" t="n">
        <v>407.48294396</v>
      </c>
      <c r="N28" s="20" t="n">
        <v>7.3519412</v>
      </c>
      <c r="O28" s="18" t="n">
        <v>417.39420484</v>
      </c>
      <c r="P28" s="20" t="n">
        <v>5.06674718</v>
      </c>
      <c r="Q28" s="18" t="s">
        <v>404</v>
      </c>
      <c r="R28" s="20" t="s">
        <v>404</v>
      </c>
      <c r="S28" s="18" t="s">
        <v>404</v>
      </c>
      <c r="T28" s="20" t="s">
        <v>404</v>
      </c>
      <c r="U28" s="18" t="s">
        <v>404</v>
      </c>
      <c r="V28" s="20" t="s">
        <v>404</v>
      </c>
      <c r="W28" s="18" t="s">
        <v>404</v>
      </c>
      <c r="X28" s="20" t="s">
        <v>404</v>
      </c>
      <c r="Y28" s="18" t="n">
        <v>448.64130296</v>
      </c>
      <c r="Z28" s="20" t="n">
        <v>4.07127235</v>
      </c>
    </row>
    <row r="29" spans="1:26">
      <c r="A29" s="15" t="s">
        <v>426</v>
      </c>
      <c r="B29" s="17" t="n">
        <v>5385</v>
      </c>
      <c r="C29" s="18">
        <f>(1123.0/B29*100)</f>
        <v/>
      </c>
      <c r="D29" s="19" t="n">
        <v>4262</v>
      </c>
      <c r="E29" s="18" t="n">
        <v>527.76429796</v>
      </c>
      <c r="F29" s="20" t="n">
        <v>74.0630719</v>
      </c>
      <c r="G29" s="18" t="n">
        <v>516.7983223799999</v>
      </c>
      <c r="H29" s="20" t="n">
        <v>20.99509621</v>
      </c>
      <c r="I29" s="18" t="n">
        <v>515.42935411</v>
      </c>
      <c r="J29" s="20" t="n">
        <v>15.04410056</v>
      </c>
      <c r="K29" s="18" t="n">
        <v>516.68236684</v>
      </c>
      <c r="L29" s="20" t="n">
        <v>11.01918324</v>
      </c>
      <c r="M29" s="18" t="n">
        <v>512.42475097</v>
      </c>
      <c r="N29" s="20" t="n">
        <v>13.72728061</v>
      </c>
      <c r="O29" s="18" t="n">
        <v>478.37731792</v>
      </c>
      <c r="P29" s="20" t="n">
        <v>19.79481311</v>
      </c>
      <c r="Q29" s="18" t="s">
        <v>404</v>
      </c>
      <c r="R29" s="20" t="s">
        <v>404</v>
      </c>
      <c r="S29" s="18" t="s">
        <v>404</v>
      </c>
      <c r="T29" s="20" t="s">
        <v>404</v>
      </c>
      <c r="U29" s="18" t="s">
        <v>404</v>
      </c>
      <c r="V29" s="20" t="s">
        <v>404</v>
      </c>
      <c r="W29" s="18" t="s">
        <v>404</v>
      </c>
      <c r="X29" s="20" t="s">
        <v>404</v>
      </c>
      <c r="Y29" s="18" t="n">
        <v>490.25701981</v>
      </c>
      <c r="Z29" s="20" t="n">
        <v>14.13228555</v>
      </c>
    </row>
    <row r="30" spans="1:26">
      <c r="A30" s="15" t="s">
        <v>427</v>
      </c>
      <c r="B30" s="17" t="n">
        <v>4520</v>
      </c>
      <c r="C30" s="18">
        <f>(945.0/B30*100)</f>
        <v/>
      </c>
      <c r="D30" s="19" t="n">
        <v>3575</v>
      </c>
      <c r="E30" s="18" t="s">
        <v>404</v>
      </c>
      <c r="F30" s="20" t="s">
        <v>404</v>
      </c>
      <c r="G30" s="18" t="n">
        <v>521.95357397</v>
      </c>
      <c r="H30" s="20" t="n">
        <v>15.47929096</v>
      </c>
      <c r="I30" s="18" t="n">
        <v>518.89211901</v>
      </c>
      <c r="J30" s="20" t="n">
        <v>7.21797306</v>
      </c>
      <c r="K30" s="18" t="n">
        <v>507.02949874</v>
      </c>
      <c r="L30" s="20" t="n">
        <v>6.56702889</v>
      </c>
      <c r="M30" s="18" t="n">
        <v>520.15976219</v>
      </c>
      <c r="N30" s="20" t="n">
        <v>7.46856401</v>
      </c>
      <c r="O30" s="18" t="n">
        <v>517.29992691</v>
      </c>
      <c r="P30" s="20" t="n">
        <v>13.10730052</v>
      </c>
      <c r="Q30" s="18" t="s">
        <v>404</v>
      </c>
      <c r="R30" s="20" t="s">
        <v>404</v>
      </c>
      <c r="S30" s="18" t="s">
        <v>404</v>
      </c>
      <c r="T30" s="20" t="s">
        <v>404</v>
      </c>
      <c r="U30" s="18" t="s">
        <v>404</v>
      </c>
      <c r="V30" s="20" t="s">
        <v>404</v>
      </c>
      <c r="W30" s="18" t="s">
        <v>404</v>
      </c>
      <c r="X30" s="20" t="s">
        <v>404</v>
      </c>
      <c r="Y30" s="18" t="n">
        <v>504.56410199</v>
      </c>
      <c r="Z30" s="20" t="n">
        <v>10.57770393</v>
      </c>
    </row>
    <row r="31" spans="1:26">
      <c r="A31" s="15" t="s">
        <v>428</v>
      </c>
      <c r="B31" s="17" t="n">
        <v>5456</v>
      </c>
      <c r="C31" s="18">
        <f>(502.0/B31*100)</f>
        <v/>
      </c>
      <c r="D31" s="19" t="n">
        <v>4954</v>
      </c>
      <c r="E31" s="18" t="s">
        <v>404</v>
      </c>
      <c r="F31" s="20" t="s">
        <v>404</v>
      </c>
      <c r="G31" s="18" t="n">
        <v>499.03709311</v>
      </c>
      <c r="H31" s="20" t="n">
        <v>6.96996989</v>
      </c>
      <c r="I31" s="18" t="n">
        <v>499.30287262</v>
      </c>
      <c r="J31" s="20" t="n">
        <v>3.44111883</v>
      </c>
      <c r="K31" s="18" t="n">
        <v>499.7796403</v>
      </c>
      <c r="L31" s="20" t="n">
        <v>5.84955414</v>
      </c>
      <c r="M31" s="18" t="n">
        <v>498.865043</v>
      </c>
      <c r="N31" s="20" t="n">
        <v>6.90563746</v>
      </c>
      <c r="O31" s="18" t="n">
        <v>491.41887428</v>
      </c>
      <c r="P31" s="20" t="n">
        <v>9.31300124</v>
      </c>
      <c r="Q31" s="18" t="s">
        <v>404</v>
      </c>
      <c r="R31" s="20" t="s">
        <v>404</v>
      </c>
      <c r="S31" s="18" t="s">
        <v>404</v>
      </c>
      <c r="T31" s="20" t="s">
        <v>404</v>
      </c>
      <c r="U31" s="18" t="s">
        <v>404</v>
      </c>
      <c r="V31" s="20" t="s">
        <v>404</v>
      </c>
      <c r="W31" s="18" t="s">
        <v>404</v>
      </c>
      <c r="X31" s="20" t="s">
        <v>404</v>
      </c>
      <c r="Y31" s="18" t="n">
        <v>498.13410539</v>
      </c>
      <c r="Z31" s="20" t="n">
        <v>10.36915341</v>
      </c>
    </row>
    <row r="32" spans="1:26">
      <c r="A32" s="15" t="s">
        <v>429</v>
      </c>
      <c r="B32" s="17" t="n">
        <v>4478</v>
      </c>
      <c r="C32" s="18">
        <f>(0.0/B32*100)</f>
        <v/>
      </c>
      <c r="D32" s="19" t="n">
        <v>4478</v>
      </c>
      <c r="E32" s="18" t="s">
        <v>404</v>
      </c>
      <c r="F32" s="20" t="s">
        <v>404</v>
      </c>
      <c r="G32" s="18" t="n">
        <v>496.3554757</v>
      </c>
      <c r="H32" s="20" t="n">
        <v>4.65236171</v>
      </c>
      <c r="I32" s="18" t="n">
        <v>500.52611331</v>
      </c>
      <c r="J32" s="20" t="n">
        <v>4.7027231</v>
      </c>
      <c r="K32" s="18" t="n">
        <v>505.38375955</v>
      </c>
      <c r="L32" s="20" t="n">
        <v>6.81036266</v>
      </c>
      <c r="M32" s="18" t="n">
        <v>511.89100643</v>
      </c>
      <c r="N32" s="20" t="n">
        <v>11.66221648</v>
      </c>
      <c r="O32" s="18" t="n">
        <v>492.70959683</v>
      </c>
      <c r="P32" s="20" t="n">
        <v>12.98920881</v>
      </c>
      <c r="Q32" s="18" t="s">
        <v>404</v>
      </c>
      <c r="R32" s="20" t="s">
        <v>404</v>
      </c>
      <c r="S32" s="18" t="s">
        <v>404</v>
      </c>
      <c r="T32" s="20" t="s">
        <v>404</v>
      </c>
      <c r="U32" s="18" t="s">
        <v>404</v>
      </c>
      <c r="V32" s="20" t="s">
        <v>404</v>
      </c>
      <c r="W32" s="18" t="s">
        <v>404</v>
      </c>
      <c r="X32" s="20" t="s">
        <v>404</v>
      </c>
      <c r="Y32" s="18" t="n">
        <v>554.36823105</v>
      </c>
      <c r="Z32" s="20" t="n">
        <v>15.07710596</v>
      </c>
    </row>
    <row r="33" spans="1:26">
      <c r="A33" s="15" t="s">
        <v>430</v>
      </c>
      <c r="B33" s="17" t="n">
        <v>7325</v>
      </c>
      <c r="C33" s="18">
        <f>(29.0/B33*100)</f>
        <v/>
      </c>
      <c r="D33" s="19" t="n">
        <v>7296</v>
      </c>
      <c r="E33" s="18" t="n">
        <v>447.43169021</v>
      </c>
      <c r="F33" s="20" t="n">
        <v>8.940452710000001</v>
      </c>
      <c r="G33" s="18" t="n">
        <v>498.57426717</v>
      </c>
      <c r="H33" s="20" t="n">
        <v>6.73728761</v>
      </c>
      <c r="I33" s="18" t="n">
        <v>507.70380887</v>
      </c>
      <c r="J33" s="20" t="n">
        <v>4.90047075</v>
      </c>
      <c r="K33" s="18" t="n">
        <v>488.36051714</v>
      </c>
      <c r="L33" s="20" t="n">
        <v>7.15151211</v>
      </c>
      <c r="M33" s="18" t="n">
        <v>524.1100561</v>
      </c>
      <c r="N33" s="20" t="n">
        <v>11.44493291</v>
      </c>
      <c r="O33" s="18" t="n">
        <v>492.73708373</v>
      </c>
      <c r="P33" s="20" t="n">
        <v>13.01198032</v>
      </c>
      <c r="Q33" s="18" t="s">
        <v>404</v>
      </c>
      <c r="R33" s="20" t="s">
        <v>404</v>
      </c>
      <c r="S33" s="18" t="s">
        <v>404</v>
      </c>
      <c r="T33" s="20" t="s">
        <v>404</v>
      </c>
      <c r="U33" s="18" t="s">
        <v>404</v>
      </c>
      <c r="V33" s="20" t="s">
        <v>404</v>
      </c>
      <c r="W33" s="18" t="s">
        <v>404</v>
      </c>
      <c r="X33" s="20" t="s">
        <v>404</v>
      </c>
      <c r="Y33" s="18" t="n">
        <v>521.15320875</v>
      </c>
      <c r="Z33" s="20" t="n">
        <v>47.29492424</v>
      </c>
    </row>
    <row r="34" spans="1:26">
      <c r="A34" s="15" t="s">
        <v>431</v>
      </c>
      <c r="B34" s="17" t="n">
        <v>6350</v>
      </c>
      <c r="C34" s="18">
        <f>(0.0/B34*100)</f>
        <v/>
      </c>
      <c r="D34" s="19" t="n">
        <v>6350</v>
      </c>
      <c r="E34" s="18" t="s">
        <v>404</v>
      </c>
      <c r="F34" s="20" t="s">
        <v>404</v>
      </c>
      <c r="G34" s="18" t="n">
        <v>429.60390278</v>
      </c>
      <c r="H34" s="20" t="n">
        <v>17.41091017</v>
      </c>
      <c r="I34" s="18" t="n">
        <v>490.07207685</v>
      </c>
      <c r="J34" s="20" t="n">
        <v>10.72158825</v>
      </c>
      <c r="K34" s="18" t="n">
        <v>453.75153815</v>
      </c>
      <c r="L34" s="20" t="n">
        <v>5.45289655</v>
      </c>
      <c r="M34" s="18" t="n">
        <v>465.56175415</v>
      </c>
      <c r="N34" s="20" t="n">
        <v>10.85378681</v>
      </c>
      <c r="O34" s="18" t="n">
        <v>454.83027331</v>
      </c>
      <c r="P34" s="20" t="n">
        <v>7.79545061</v>
      </c>
      <c r="Q34" s="18" t="s">
        <v>404</v>
      </c>
      <c r="R34" s="20" t="s">
        <v>404</v>
      </c>
      <c r="S34" s="18" t="s">
        <v>404</v>
      </c>
      <c r="T34" s="20" t="s">
        <v>404</v>
      </c>
      <c r="U34" s="18" t="s">
        <v>404</v>
      </c>
      <c r="V34" s="20" t="s">
        <v>404</v>
      </c>
      <c r="W34" s="18" t="s">
        <v>404</v>
      </c>
      <c r="X34" s="20" t="s">
        <v>404</v>
      </c>
      <c r="Y34" s="18" t="n">
        <v>455.00058499</v>
      </c>
      <c r="Z34" s="20" t="n">
        <v>21.35715094</v>
      </c>
    </row>
    <row r="35" spans="1:26">
      <c r="A35" s="15" t="s">
        <v>432</v>
      </c>
      <c r="B35" s="17" t="n">
        <v>6406</v>
      </c>
      <c r="C35" s="18">
        <f>(443.0/B35*100)</f>
        <v/>
      </c>
      <c r="D35" s="19" t="n">
        <v>5963</v>
      </c>
      <c r="E35" s="18" t="s">
        <v>404</v>
      </c>
      <c r="F35" s="20" t="s">
        <v>404</v>
      </c>
      <c r="G35" s="18" t="n">
        <v>503.74205704</v>
      </c>
      <c r="H35" s="20" t="n">
        <v>3.39907426</v>
      </c>
      <c r="I35" s="18" t="n">
        <v>521.79414496</v>
      </c>
      <c r="J35" s="20" t="n">
        <v>3.08029928</v>
      </c>
      <c r="K35" s="18" t="n">
        <v>525.32641598</v>
      </c>
      <c r="L35" s="20" t="n">
        <v>3.24750357</v>
      </c>
      <c r="M35" s="18" t="n">
        <v>486.86418719</v>
      </c>
      <c r="N35" s="20" t="n">
        <v>4.2760847</v>
      </c>
      <c r="O35" s="18" t="n">
        <v>518.47386294</v>
      </c>
      <c r="P35" s="20" t="n">
        <v>2.1678319</v>
      </c>
      <c r="Q35" s="18" t="s">
        <v>404</v>
      </c>
      <c r="R35" s="20" t="s">
        <v>404</v>
      </c>
      <c r="S35" s="18" t="s">
        <v>404</v>
      </c>
      <c r="T35" s="20" t="s">
        <v>404</v>
      </c>
      <c r="U35" s="18" t="s">
        <v>404</v>
      </c>
      <c r="V35" s="20" t="s">
        <v>404</v>
      </c>
      <c r="W35" s="18" t="s">
        <v>404</v>
      </c>
      <c r="X35" s="20" t="s">
        <v>404</v>
      </c>
      <c r="Y35" s="18" t="n">
        <v>493.75722228</v>
      </c>
      <c r="Z35" s="20" t="n">
        <v>6.25065214</v>
      </c>
    </row>
    <row r="36" spans="1:26">
      <c r="A36" s="15" t="s">
        <v>433</v>
      </c>
      <c r="B36" s="17" t="n">
        <v>6736</v>
      </c>
      <c r="C36" s="18">
        <f>(10.0/B36*100)</f>
        <v/>
      </c>
      <c r="D36" s="19" t="n">
        <v>6726</v>
      </c>
      <c r="E36" s="18" t="n">
        <v>513.0127002200001</v>
      </c>
      <c r="F36" s="20" t="n">
        <v>13.55211156</v>
      </c>
      <c r="G36" s="18" t="n">
        <v>489.71382732</v>
      </c>
      <c r="H36" s="20" t="n">
        <v>7.06402698</v>
      </c>
      <c r="I36" s="18" t="n">
        <v>492.41975366</v>
      </c>
      <c r="J36" s="20" t="n">
        <v>3.72045351</v>
      </c>
      <c r="K36" s="18" t="n">
        <v>491.32546854</v>
      </c>
      <c r="L36" s="20" t="n">
        <v>4.05274072</v>
      </c>
      <c r="M36" s="18" t="n">
        <v>490.38590918</v>
      </c>
      <c r="N36" s="20" t="n">
        <v>7.68265531</v>
      </c>
      <c r="O36" s="18" t="n">
        <v>510.82472763</v>
      </c>
      <c r="P36" s="20" t="n">
        <v>5.22130191</v>
      </c>
      <c r="Q36" s="18" t="s">
        <v>404</v>
      </c>
      <c r="R36" s="20" t="s">
        <v>404</v>
      </c>
      <c r="S36" s="18" t="s">
        <v>404</v>
      </c>
      <c r="T36" s="20" t="s">
        <v>404</v>
      </c>
      <c r="U36" s="18" t="s">
        <v>404</v>
      </c>
      <c r="V36" s="20" t="s">
        <v>404</v>
      </c>
      <c r="W36" s="18" t="s">
        <v>404</v>
      </c>
      <c r="X36" s="20" t="s">
        <v>404</v>
      </c>
      <c r="Y36" s="18" t="n">
        <v>514.60541428</v>
      </c>
      <c r="Z36" s="20" t="n">
        <v>7.02657608</v>
      </c>
    </row>
    <row r="37" spans="1:26">
      <c r="A37" s="15" t="s">
        <v>434</v>
      </c>
      <c r="B37" s="17" t="n">
        <v>5458</v>
      </c>
      <c r="C37" s="18">
        <f>(0.0/B37*100)</f>
        <v/>
      </c>
      <c r="D37" s="19" t="n">
        <v>5458</v>
      </c>
      <c r="E37" s="18" t="s">
        <v>404</v>
      </c>
      <c r="F37" s="20" t="s">
        <v>404</v>
      </c>
      <c r="G37" s="18" t="n">
        <v>510.30720194</v>
      </c>
      <c r="H37" s="20" t="n">
        <v>9.2376737</v>
      </c>
      <c r="I37" s="18" t="n">
        <v>485.48608323</v>
      </c>
      <c r="J37" s="20" t="n">
        <v>5.8087738</v>
      </c>
      <c r="K37" s="18" t="n">
        <v>494.85179784</v>
      </c>
      <c r="L37" s="20" t="n">
        <v>6.36559955</v>
      </c>
      <c r="M37" s="18" t="n">
        <v>503.23346502</v>
      </c>
      <c r="N37" s="20" t="n">
        <v>7.7404977</v>
      </c>
      <c r="O37" s="18" t="n">
        <v>469.78728666</v>
      </c>
      <c r="P37" s="20" t="n">
        <v>7.90151498</v>
      </c>
      <c r="Q37" s="18" t="s">
        <v>404</v>
      </c>
      <c r="R37" s="20" t="s">
        <v>404</v>
      </c>
      <c r="S37" s="18" t="s">
        <v>404</v>
      </c>
      <c r="T37" s="20" t="s">
        <v>404</v>
      </c>
      <c r="U37" s="18" t="s">
        <v>404</v>
      </c>
      <c r="V37" s="20" t="s">
        <v>404</v>
      </c>
      <c r="W37" s="18" t="s">
        <v>404</v>
      </c>
      <c r="X37" s="20" t="s">
        <v>404</v>
      </c>
      <c r="Y37" s="18" t="n">
        <v>599.87438679</v>
      </c>
      <c r="Z37" s="20" t="n">
        <v>27.02050852</v>
      </c>
    </row>
    <row r="38" spans="1:26">
      <c r="A38" s="15" t="s">
        <v>435</v>
      </c>
      <c r="B38" s="17" t="n">
        <v>5860</v>
      </c>
      <c r="C38" s="18">
        <f>(268.0/B38*100)</f>
        <v/>
      </c>
      <c r="D38" s="19" t="n">
        <v>5592</v>
      </c>
      <c r="E38" s="18" t="n">
        <v>504.45451557</v>
      </c>
      <c r="F38" s="20" t="n">
        <v>27.84395438</v>
      </c>
      <c r="G38" s="18" t="n">
        <v>503.43028178</v>
      </c>
      <c r="H38" s="20" t="n">
        <v>7.50459218</v>
      </c>
      <c r="I38" s="18" t="n">
        <v>508.19952033</v>
      </c>
      <c r="J38" s="20" t="n">
        <v>6.75150312</v>
      </c>
      <c r="K38" s="18" t="n">
        <v>505.2193305</v>
      </c>
      <c r="L38" s="20" t="n">
        <v>14.27275552</v>
      </c>
      <c r="M38" s="18" t="n">
        <v>482.94229313</v>
      </c>
      <c r="N38" s="20" t="n">
        <v>10.36951943</v>
      </c>
      <c r="O38" s="18" t="n">
        <v>479.56182103</v>
      </c>
      <c r="P38" s="20" t="n">
        <v>20.65398258</v>
      </c>
      <c r="Q38" s="18" t="s">
        <v>404</v>
      </c>
      <c r="R38" s="20" t="s">
        <v>404</v>
      </c>
      <c r="S38" s="18" t="s">
        <v>404</v>
      </c>
      <c r="T38" s="20" t="s">
        <v>404</v>
      </c>
      <c r="U38" s="18" t="s">
        <v>404</v>
      </c>
      <c r="V38" s="20" t="s">
        <v>404</v>
      </c>
      <c r="W38" s="18" t="s">
        <v>404</v>
      </c>
      <c r="X38" s="20" t="s">
        <v>404</v>
      </c>
      <c r="Y38" s="18" t="n">
        <v>523.47935977</v>
      </c>
      <c r="Z38" s="20" t="n">
        <v>21.47766308</v>
      </c>
    </row>
    <row r="39" spans="1:26">
      <c r="A39" s="15" t="s">
        <v>436</v>
      </c>
      <c r="B39" s="17" t="n">
        <v>5895</v>
      </c>
      <c r="C39" s="18">
        <f>(0.0/B39*100)</f>
        <v/>
      </c>
      <c r="D39" s="19" t="n">
        <v>5895</v>
      </c>
      <c r="E39" s="18" t="s">
        <v>404</v>
      </c>
      <c r="F39" s="20" t="s">
        <v>404</v>
      </c>
      <c r="G39" s="18" t="n">
        <v>432.67156968</v>
      </c>
      <c r="H39" s="20" t="n">
        <v>12.39434502</v>
      </c>
      <c r="I39" s="18" t="n">
        <v>416.08289833</v>
      </c>
      <c r="J39" s="20" t="n">
        <v>11.7153659</v>
      </c>
      <c r="K39" s="18" t="n">
        <v>424.32557224</v>
      </c>
      <c r="L39" s="20" t="n">
        <v>7.45041755</v>
      </c>
      <c r="M39" s="18" t="n">
        <v>414.68602499</v>
      </c>
      <c r="N39" s="20" t="n">
        <v>8.968499339999999</v>
      </c>
      <c r="O39" s="18" t="n">
        <v>434.42924537</v>
      </c>
      <c r="P39" s="20" t="n">
        <v>12.21979945</v>
      </c>
      <c r="Q39" s="18" t="s">
        <v>404</v>
      </c>
      <c r="R39" s="20" t="s">
        <v>404</v>
      </c>
      <c r="S39" s="18" t="s">
        <v>404</v>
      </c>
      <c r="T39" s="20" t="s">
        <v>404</v>
      </c>
      <c r="U39" s="18" t="s">
        <v>404</v>
      </c>
      <c r="V39" s="20" t="s">
        <v>404</v>
      </c>
      <c r="W39" s="18" t="s">
        <v>404</v>
      </c>
      <c r="X39" s="20" t="s">
        <v>404</v>
      </c>
      <c r="Y39" s="18" t="n">
        <v>469.80509773</v>
      </c>
      <c r="Z39" s="20" t="n">
        <v>37.60545585</v>
      </c>
    </row>
    <row r="40" spans="1:26">
      <c r="A40" s="15" t="s">
        <v>437</v>
      </c>
      <c r="B40" s="17" t="n">
        <v>14157</v>
      </c>
      <c r="C40" s="18">
        <f>(2650.0/B40*100)</f>
        <v/>
      </c>
      <c r="D40" s="19" t="n">
        <v>11507</v>
      </c>
      <c r="E40" s="18" t="n">
        <v>571.29358214</v>
      </c>
      <c r="F40" s="20" t="n">
        <v>15.53970901</v>
      </c>
      <c r="G40" s="18" t="n">
        <v>492.56781312</v>
      </c>
      <c r="H40" s="20" t="n">
        <v>24.02817595</v>
      </c>
      <c r="I40" s="18" t="n">
        <v>514.53077438</v>
      </c>
      <c r="J40" s="20" t="n">
        <v>9.825311210000001</v>
      </c>
      <c r="K40" s="18" t="n">
        <v>515.7554072200001</v>
      </c>
      <c r="L40" s="20" t="n">
        <v>7.85442118</v>
      </c>
      <c r="M40" s="18" t="n">
        <v>513.99820828</v>
      </c>
      <c r="N40" s="20" t="n">
        <v>7.65506641</v>
      </c>
      <c r="O40" s="18" t="n">
        <v>510.28678848</v>
      </c>
      <c r="P40" s="20" t="n">
        <v>6.29946927</v>
      </c>
      <c r="Q40" s="18" t="s">
        <v>404</v>
      </c>
      <c r="R40" s="20" t="s">
        <v>404</v>
      </c>
      <c r="S40" s="18" t="s">
        <v>404</v>
      </c>
      <c r="T40" s="20" t="s">
        <v>404</v>
      </c>
      <c r="U40" s="18" t="s">
        <v>404</v>
      </c>
      <c r="V40" s="20" t="s">
        <v>404</v>
      </c>
      <c r="W40" s="18" t="s">
        <v>404</v>
      </c>
      <c r="X40" s="20" t="s">
        <v>404</v>
      </c>
      <c r="Y40" s="18" t="n">
        <v>493.27090568</v>
      </c>
      <c r="Z40" s="20" t="n">
        <v>11.2240175</v>
      </c>
    </row>
    <row r="41" spans="1:26">
      <c r="A41" s="15" t="s">
        <v>438</v>
      </c>
      <c r="B41" s="17" t="n">
        <v>5712</v>
      </c>
      <c r="C41" s="18">
        <f>(70.0/B41*100)</f>
        <v/>
      </c>
      <c r="D41" s="19" t="n">
        <v>5642</v>
      </c>
      <c r="E41" s="18" t="n">
        <v>562.45782941</v>
      </c>
      <c r="F41" s="20" t="n">
        <v>10.0816704</v>
      </c>
      <c r="G41" s="18" t="n">
        <v>541.20254826</v>
      </c>
      <c r="H41" s="20" t="n">
        <v>14.96496972</v>
      </c>
      <c r="I41" s="18" t="n">
        <v>476.22880164</v>
      </c>
      <c r="J41" s="20" t="n">
        <v>17.92614375</v>
      </c>
      <c r="K41" s="18" t="n">
        <v>500.89066355</v>
      </c>
      <c r="L41" s="20" t="n">
        <v>7.80756741</v>
      </c>
      <c r="M41" s="18" t="n">
        <v>484.1113962</v>
      </c>
      <c r="N41" s="20" t="n">
        <v>6.15131406</v>
      </c>
      <c r="O41" s="18" t="n">
        <v>507.30260192</v>
      </c>
      <c r="P41" s="20" t="n">
        <v>5.07079181</v>
      </c>
      <c r="Q41" s="18" t="s">
        <v>404</v>
      </c>
      <c r="R41" s="20" t="s">
        <v>404</v>
      </c>
      <c r="S41" s="18" t="s">
        <v>404</v>
      </c>
      <c r="T41" s="20" t="s">
        <v>404</v>
      </c>
      <c r="U41" s="18" t="s">
        <v>404</v>
      </c>
      <c r="V41" s="20" t="s">
        <v>404</v>
      </c>
      <c r="W41" s="18" t="s">
        <v>404</v>
      </c>
      <c r="X41" s="20" t="s">
        <v>404</v>
      </c>
      <c r="Y41" s="18" t="n">
        <v>532.95231408</v>
      </c>
      <c r="Z41" s="20" t="n">
        <v>12.06558624</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s">
        <v>404</v>
      </c>
      <c r="F44" s="20" t="s">
        <v>404</v>
      </c>
      <c r="G44" s="18" t="n">
        <v>428.41546924</v>
      </c>
      <c r="H44" s="20" t="n">
        <v>10.60363549</v>
      </c>
      <c r="I44" s="18" t="n">
        <v>447.97860514</v>
      </c>
      <c r="J44" s="20" t="n">
        <v>8.997585369999999</v>
      </c>
      <c r="K44" s="18" t="n">
        <v>423.7882586</v>
      </c>
      <c r="L44" s="20" t="n">
        <v>4.10137979</v>
      </c>
      <c r="M44" s="18" t="n">
        <v>424.27804549</v>
      </c>
      <c r="N44" s="20" t="n">
        <v>5.98856037</v>
      </c>
      <c r="O44" s="18" t="n">
        <v>424.71726286</v>
      </c>
      <c r="P44" s="20" t="n">
        <v>9.51092953</v>
      </c>
      <c r="Q44" s="18" t="s">
        <v>404</v>
      </c>
      <c r="R44" s="20" t="s">
        <v>404</v>
      </c>
      <c r="S44" s="18" t="s">
        <v>404</v>
      </c>
      <c r="T44" s="20" t="s">
        <v>404</v>
      </c>
      <c r="U44" s="18" t="s">
        <v>404</v>
      </c>
      <c r="V44" s="20" t="s">
        <v>404</v>
      </c>
      <c r="W44" s="18" t="s">
        <v>404</v>
      </c>
      <c r="X44" s="20" t="s">
        <v>404</v>
      </c>
      <c r="Y44" s="18" t="n">
        <v>458.0055994</v>
      </c>
      <c r="Z44" s="20" t="n">
        <v>15.40558068</v>
      </c>
    </row>
    <row r="45" spans="1:26">
      <c r="A45" s="15" t="s">
        <v>442</v>
      </c>
      <c r="B45" s="17" t="n">
        <v>5519</v>
      </c>
      <c r="C45" s="18">
        <f>(0.0/B45*100)</f>
        <v/>
      </c>
      <c r="D45" s="19" t="n">
        <v>5519</v>
      </c>
      <c r="E45" s="18" t="n">
        <v>402.55673298</v>
      </c>
      <c r="F45" s="20" t="n">
        <v>21.88662963</v>
      </c>
      <c r="G45" s="18" t="n">
        <v>364.50723138</v>
      </c>
      <c r="H45" s="20" t="n">
        <v>6.4802379</v>
      </c>
      <c r="I45" s="18" t="n">
        <v>375.56744431</v>
      </c>
      <c r="J45" s="20" t="n">
        <v>7.12557514</v>
      </c>
      <c r="K45" s="18" t="n">
        <v>382.60642536</v>
      </c>
      <c r="L45" s="20" t="n">
        <v>6.56882483</v>
      </c>
      <c r="M45" s="18" t="n">
        <v>359.04200956</v>
      </c>
      <c r="N45" s="20" t="n">
        <v>7.78196035</v>
      </c>
      <c r="O45" s="18" t="n">
        <v>370.4565057</v>
      </c>
      <c r="P45" s="20" t="n">
        <v>8.23255103</v>
      </c>
      <c r="Q45" s="18" t="s">
        <v>404</v>
      </c>
      <c r="R45" s="20" t="s">
        <v>404</v>
      </c>
      <c r="S45" s="18" t="s">
        <v>404</v>
      </c>
      <c r="T45" s="20" t="s">
        <v>404</v>
      </c>
      <c r="U45" s="18" t="s">
        <v>404</v>
      </c>
      <c r="V45" s="20" t="s">
        <v>404</v>
      </c>
      <c r="W45" s="18" t="s">
        <v>404</v>
      </c>
      <c r="X45" s="20" t="s">
        <v>404</v>
      </c>
      <c r="Y45" s="18" t="n">
        <v>396.92436505</v>
      </c>
      <c r="Z45" s="20" t="n">
        <v>17.90907891</v>
      </c>
    </row>
    <row r="46" spans="1:26">
      <c r="A46" s="15" t="s">
        <v>443</v>
      </c>
      <c r="B46" s="17" t="n">
        <v>23141</v>
      </c>
      <c r="C46" s="18">
        <f>(4196.0/B46*100)</f>
        <v/>
      </c>
      <c r="D46" s="19" t="n">
        <v>18945</v>
      </c>
      <c r="E46" s="18" t="n">
        <v>530.82756452</v>
      </c>
      <c r="F46" s="20" t="n">
        <v>11.77449924</v>
      </c>
      <c r="G46" s="18" t="n">
        <v>399.18177937</v>
      </c>
      <c r="H46" s="20" t="n">
        <v>12.25118669</v>
      </c>
      <c r="I46" s="18" t="n">
        <v>400.36854862</v>
      </c>
      <c r="J46" s="20" t="n">
        <v>7.3836731</v>
      </c>
      <c r="K46" s="18" t="n">
        <v>408.82138681</v>
      </c>
      <c r="L46" s="20" t="n">
        <v>7.78571652</v>
      </c>
      <c r="M46" s="18" t="n">
        <v>401.34550553</v>
      </c>
      <c r="N46" s="20" t="n">
        <v>5.38891767</v>
      </c>
      <c r="O46" s="18" t="n">
        <v>406.84210182</v>
      </c>
      <c r="P46" s="20" t="n">
        <v>4.22521538</v>
      </c>
      <c r="Q46" s="18" t="s">
        <v>404</v>
      </c>
      <c r="R46" s="20" t="s">
        <v>404</v>
      </c>
      <c r="S46" s="18" t="s">
        <v>404</v>
      </c>
      <c r="T46" s="20" t="s">
        <v>404</v>
      </c>
      <c r="U46" s="18" t="s">
        <v>404</v>
      </c>
      <c r="V46" s="20" t="s">
        <v>404</v>
      </c>
      <c r="W46" s="18" t="s">
        <v>404</v>
      </c>
      <c r="X46" s="20" t="s">
        <v>404</v>
      </c>
      <c r="Y46" s="18" t="n">
        <v>374.79625597</v>
      </c>
      <c r="Z46" s="20" t="n">
        <v>7.21172548</v>
      </c>
    </row>
    <row r="47" spans="1:26">
      <c r="A47" s="15" t="s">
        <v>444</v>
      </c>
      <c r="B47" s="17" t="n">
        <v>5928</v>
      </c>
      <c r="C47" s="18">
        <f>(0.0/B47*100)</f>
        <v/>
      </c>
      <c r="D47" s="19" t="n">
        <v>5928</v>
      </c>
      <c r="E47" s="18" t="s">
        <v>404</v>
      </c>
      <c r="F47" s="20" t="s">
        <v>404</v>
      </c>
      <c r="G47" s="18" t="n">
        <v>402.68585835</v>
      </c>
      <c r="H47" s="20" t="n">
        <v>21.47219749</v>
      </c>
      <c r="I47" s="18" t="n">
        <v>452.8340571</v>
      </c>
      <c r="J47" s="20" t="n">
        <v>13.61055582</v>
      </c>
      <c r="K47" s="18" t="n">
        <v>439.45678422</v>
      </c>
      <c r="L47" s="20" t="n">
        <v>9.02688639</v>
      </c>
      <c r="M47" s="18" t="n">
        <v>437.20309151</v>
      </c>
      <c r="N47" s="20" t="n">
        <v>10.97338194</v>
      </c>
      <c r="O47" s="18" t="n">
        <v>462.5697282</v>
      </c>
      <c r="P47" s="20" t="n">
        <v>10.5311047</v>
      </c>
      <c r="Q47" s="18" t="s">
        <v>404</v>
      </c>
      <c r="R47" s="20" t="s">
        <v>404</v>
      </c>
      <c r="S47" s="18" t="s">
        <v>404</v>
      </c>
      <c r="T47" s="20" t="s">
        <v>404</v>
      </c>
      <c r="U47" s="18" t="s">
        <v>404</v>
      </c>
      <c r="V47" s="20" t="s">
        <v>404</v>
      </c>
      <c r="W47" s="18" t="s">
        <v>404</v>
      </c>
      <c r="X47" s="20" t="s">
        <v>404</v>
      </c>
      <c r="Y47" s="18" t="n">
        <v>469.04465686</v>
      </c>
      <c r="Z47" s="20" t="n">
        <v>40.35436077</v>
      </c>
    </row>
    <row r="48" spans="1:26">
      <c r="A48" s="15" t="s">
        <v>445</v>
      </c>
      <c r="B48" s="17" t="n">
        <v>9841</v>
      </c>
      <c r="C48" s="18">
        <f>(0.0/B48*100)</f>
        <v/>
      </c>
      <c r="D48" s="19" t="n">
        <v>9841</v>
      </c>
      <c r="E48" s="18" t="n">
        <v>449.464036</v>
      </c>
      <c r="F48" s="20" t="n">
        <v>35.79173983</v>
      </c>
      <c r="G48" s="18" t="n">
        <v>497.94092299</v>
      </c>
      <c r="H48" s="20" t="n">
        <v>11.75772753</v>
      </c>
      <c r="I48" s="18" t="n">
        <v>522.52563191</v>
      </c>
      <c r="J48" s="20" t="n">
        <v>11.61361738</v>
      </c>
      <c r="K48" s="18" t="n">
        <v>518.85201766</v>
      </c>
      <c r="L48" s="20" t="n">
        <v>16.01021783</v>
      </c>
      <c r="M48" s="18" t="n">
        <v>526.38622465</v>
      </c>
      <c r="N48" s="20" t="n">
        <v>12.48436873</v>
      </c>
      <c r="O48" s="18" t="n">
        <v>543.21408297</v>
      </c>
      <c r="P48" s="20" t="n">
        <v>22.27689665</v>
      </c>
      <c r="Q48" s="18" t="s">
        <v>404</v>
      </c>
      <c r="R48" s="20" t="s">
        <v>404</v>
      </c>
      <c r="S48" s="18" t="s">
        <v>404</v>
      </c>
      <c r="T48" s="20" t="s">
        <v>404</v>
      </c>
      <c r="U48" s="18" t="s">
        <v>404</v>
      </c>
      <c r="V48" s="20" t="s">
        <v>404</v>
      </c>
      <c r="W48" s="18" t="s">
        <v>404</v>
      </c>
      <c r="X48" s="20" t="s">
        <v>404</v>
      </c>
      <c r="Y48" s="18" t="n">
        <v>472.62857616</v>
      </c>
      <c r="Z48" s="20" t="n">
        <v>42.72696929</v>
      </c>
    </row>
    <row r="49" spans="1:26">
      <c r="A49" s="15" t="s">
        <v>446</v>
      </c>
      <c r="B49" s="17" t="n">
        <v>6349</v>
      </c>
      <c r="C49" s="18">
        <f>(52.0/B49*100)</f>
        <v/>
      </c>
      <c r="D49" s="19" t="n">
        <v>6297</v>
      </c>
      <c r="E49" s="18" t="s">
        <v>404</v>
      </c>
      <c r="F49" s="20" t="s">
        <v>404</v>
      </c>
      <c r="G49" s="18" t="n">
        <v>445.47776181</v>
      </c>
      <c r="H49" s="20" t="n">
        <v>10.04676995</v>
      </c>
      <c r="I49" s="18" t="n">
        <v>428.46255491</v>
      </c>
      <c r="J49" s="20" t="n">
        <v>5.88713202</v>
      </c>
      <c r="K49" s="18" t="n">
        <v>428.83837808</v>
      </c>
      <c r="L49" s="20" t="n">
        <v>6.665719</v>
      </c>
      <c r="M49" s="18" t="n">
        <v>428.29115837</v>
      </c>
      <c r="N49" s="20" t="n">
        <v>8.463324950000001</v>
      </c>
      <c r="O49" s="18" t="n">
        <v>439.16592298</v>
      </c>
      <c r="P49" s="20" t="n">
        <v>6.73778613</v>
      </c>
      <c r="Q49" s="18" t="s">
        <v>404</v>
      </c>
      <c r="R49" s="20" t="s">
        <v>404</v>
      </c>
      <c r="S49" s="18" t="s">
        <v>404</v>
      </c>
      <c r="T49" s="20" t="s">
        <v>404</v>
      </c>
      <c r="U49" s="18" t="s">
        <v>404</v>
      </c>
      <c r="V49" s="20" t="s">
        <v>404</v>
      </c>
      <c r="W49" s="18" t="s">
        <v>404</v>
      </c>
      <c r="X49" s="20" t="s">
        <v>404</v>
      </c>
      <c r="Y49" s="18" t="n">
        <v>528.97186286</v>
      </c>
      <c r="Z49" s="20" t="n">
        <v>9.722320209999999</v>
      </c>
    </row>
    <row r="50" spans="1:26">
      <c r="A50" s="15" t="s">
        <v>447</v>
      </c>
      <c r="B50" s="17" t="n">
        <v>11795</v>
      </c>
      <c r="C50" s="18">
        <f>(1031.0/B50*100)</f>
        <v/>
      </c>
      <c r="D50" s="19" t="n">
        <v>10764</v>
      </c>
      <c r="E50" s="18" t="n">
        <v>364.31406749</v>
      </c>
      <c r="F50" s="20" t="n">
        <v>6.38890295</v>
      </c>
      <c r="G50" s="18" t="n">
        <v>417.64629308</v>
      </c>
      <c r="H50" s="20" t="n">
        <v>6.59224016</v>
      </c>
      <c r="I50" s="18" t="n">
        <v>411.61874428</v>
      </c>
      <c r="J50" s="20" t="n">
        <v>5.2792934</v>
      </c>
      <c r="K50" s="18" t="n">
        <v>419.16301197</v>
      </c>
      <c r="L50" s="20" t="n">
        <v>7.05793744</v>
      </c>
      <c r="M50" s="18" t="n">
        <v>449.64030099</v>
      </c>
      <c r="N50" s="20" t="n">
        <v>9.94196567</v>
      </c>
      <c r="O50" s="18" t="n">
        <v>416.93017207</v>
      </c>
      <c r="P50" s="20" t="n">
        <v>9.567160749999999</v>
      </c>
      <c r="Q50" s="18" t="s">
        <v>404</v>
      </c>
      <c r="R50" s="20" t="s">
        <v>404</v>
      </c>
      <c r="S50" s="18" t="s">
        <v>404</v>
      </c>
      <c r="T50" s="20" t="s">
        <v>404</v>
      </c>
      <c r="U50" s="18" t="s">
        <v>404</v>
      </c>
      <c r="V50" s="20" t="s">
        <v>404</v>
      </c>
      <c r="W50" s="18" t="s">
        <v>404</v>
      </c>
      <c r="X50" s="20" t="s">
        <v>404</v>
      </c>
      <c r="Y50" s="18" t="n">
        <v>414.25394509</v>
      </c>
      <c r="Z50" s="20" t="n">
        <v>15.40707922</v>
      </c>
    </row>
    <row r="51" spans="1:26">
      <c r="A51" s="15" t="s">
        <v>448</v>
      </c>
      <c r="B51" s="17" t="n">
        <v>6866</v>
      </c>
      <c r="C51" s="18">
        <f>(0.0/B51*100)</f>
        <v/>
      </c>
      <c r="D51" s="19" t="n">
        <v>6866</v>
      </c>
      <c r="E51" s="18" t="n">
        <v>424.07596519</v>
      </c>
      <c r="F51" s="20" t="n">
        <v>6.03370052</v>
      </c>
      <c r="G51" s="18" t="n">
        <v>408.08989313</v>
      </c>
      <c r="H51" s="20" t="n">
        <v>6.69846012</v>
      </c>
      <c r="I51" s="18" t="n">
        <v>429.25054248</v>
      </c>
      <c r="J51" s="20" t="n">
        <v>5.40097138</v>
      </c>
      <c r="K51" s="18" t="n">
        <v>420.13956591</v>
      </c>
      <c r="L51" s="20" t="n">
        <v>3.80730842</v>
      </c>
      <c r="M51" s="18" t="n">
        <v>402.88433983</v>
      </c>
      <c r="N51" s="20" t="n">
        <v>6.98167023</v>
      </c>
      <c r="O51" s="18" t="n">
        <v>420.58750613</v>
      </c>
      <c r="P51" s="20" t="n">
        <v>6.51746772</v>
      </c>
      <c r="Q51" s="18" t="s">
        <v>404</v>
      </c>
      <c r="R51" s="20" t="s">
        <v>404</v>
      </c>
      <c r="S51" s="18" t="s">
        <v>404</v>
      </c>
      <c r="T51" s="20" t="s">
        <v>404</v>
      </c>
      <c r="U51" s="18" t="s">
        <v>404</v>
      </c>
      <c r="V51" s="20" t="s">
        <v>404</v>
      </c>
      <c r="W51" s="18" t="s">
        <v>404</v>
      </c>
      <c r="X51" s="20" t="s">
        <v>404</v>
      </c>
      <c r="Y51" s="18" t="n">
        <v>440.80643563</v>
      </c>
      <c r="Z51" s="20" t="n">
        <v>4.92098952</v>
      </c>
    </row>
    <row r="52" spans="1:26">
      <c r="A52" s="15" t="s">
        <v>449</v>
      </c>
      <c r="B52" s="17" t="n">
        <v>5809</v>
      </c>
      <c r="C52" s="18">
        <f>(0.0/B52*100)</f>
        <v/>
      </c>
      <c r="D52" s="19" t="n">
        <v>5809</v>
      </c>
      <c r="E52" s="18" t="s">
        <v>404</v>
      </c>
      <c r="F52" s="20" t="s">
        <v>404</v>
      </c>
      <c r="G52" s="18" t="n">
        <v>479.6026838</v>
      </c>
      <c r="H52" s="20" t="n">
        <v>12.42845501</v>
      </c>
      <c r="I52" s="18" t="n">
        <v>475.48221752</v>
      </c>
      <c r="J52" s="20" t="n">
        <v>6.98313355</v>
      </c>
      <c r="K52" s="18" t="n">
        <v>473.55779046</v>
      </c>
      <c r="L52" s="20" t="n">
        <v>8.25160187</v>
      </c>
      <c r="M52" s="18" t="n">
        <v>477.81392065</v>
      </c>
      <c r="N52" s="20" t="n">
        <v>9.8911672</v>
      </c>
      <c r="O52" s="18" t="n">
        <v>469.60848219</v>
      </c>
      <c r="P52" s="20" t="n">
        <v>16.39193246</v>
      </c>
      <c r="Q52" s="18" t="s">
        <v>404</v>
      </c>
      <c r="R52" s="20" t="s">
        <v>404</v>
      </c>
      <c r="S52" s="18" t="s">
        <v>404</v>
      </c>
      <c r="T52" s="20" t="s">
        <v>404</v>
      </c>
      <c r="U52" s="18" t="s">
        <v>404</v>
      </c>
      <c r="V52" s="20" t="s">
        <v>404</v>
      </c>
      <c r="W52" s="18" t="s">
        <v>404</v>
      </c>
      <c r="X52" s="20" t="s">
        <v>404</v>
      </c>
      <c r="Y52" s="18" t="n">
        <v>408.5339</v>
      </c>
      <c r="Z52" s="20" t="n">
        <v>17.24550512</v>
      </c>
    </row>
    <row r="53" spans="1:26">
      <c r="A53" s="15" t="s">
        <v>450</v>
      </c>
      <c r="B53" s="17" t="n">
        <v>5571</v>
      </c>
      <c r="C53" s="18">
        <f>(0.0/B53*100)</f>
        <v/>
      </c>
      <c r="D53" s="19" t="n">
        <v>5571</v>
      </c>
      <c r="E53" s="18" t="n">
        <v>425.06801408</v>
      </c>
      <c r="F53" s="20" t="n">
        <v>9.78648349</v>
      </c>
      <c r="G53" s="18" t="n">
        <v>397.46828567</v>
      </c>
      <c r="H53" s="20" t="n">
        <v>5.36255758</v>
      </c>
      <c r="I53" s="18" t="n">
        <v>438.58921894</v>
      </c>
      <c r="J53" s="20" t="n">
        <v>2.74084833</v>
      </c>
      <c r="K53" s="18" t="n">
        <v>431.72660664</v>
      </c>
      <c r="L53" s="20" t="n">
        <v>1.9418469</v>
      </c>
      <c r="M53" s="18" t="n">
        <v>439.96581252</v>
      </c>
      <c r="N53" s="20" t="n">
        <v>2.88238463</v>
      </c>
      <c r="O53" s="18" t="n">
        <v>430.84298333</v>
      </c>
      <c r="P53" s="20" t="n">
        <v>3.04496209</v>
      </c>
      <c r="Q53" s="18" t="s">
        <v>404</v>
      </c>
      <c r="R53" s="20" t="s">
        <v>404</v>
      </c>
      <c r="S53" s="18" t="s">
        <v>404</v>
      </c>
      <c r="T53" s="20" t="s">
        <v>404</v>
      </c>
      <c r="U53" s="18" t="s">
        <v>404</v>
      </c>
      <c r="V53" s="20" t="s">
        <v>404</v>
      </c>
      <c r="W53" s="18" t="s">
        <v>404</v>
      </c>
      <c r="X53" s="20" t="s">
        <v>404</v>
      </c>
      <c r="Y53" s="18" t="n">
        <v>423.99297179</v>
      </c>
      <c r="Z53" s="20" t="n">
        <v>8.42613045</v>
      </c>
    </row>
    <row r="54" spans="1:26">
      <c r="A54" s="15" t="s">
        <v>451</v>
      </c>
      <c r="B54" s="17" t="n">
        <v>4740</v>
      </c>
      <c r="C54" s="18">
        <f>(199.0/B54*100)</f>
        <v/>
      </c>
      <c r="D54" s="19" t="n">
        <v>4541</v>
      </c>
      <c r="E54" s="18" t="s">
        <v>404</v>
      </c>
      <c r="F54" s="20" t="s">
        <v>404</v>
      </c>
      <c r="G54" s="18" t="n">
        <v>353.34959341</v>
      </c>
      <c r="H54" s="20" t="n">
        <v>12.3506351</v>
      </c>
      <c r="I54" s="18" t="n">
        <v>332.06263404</v>
      </c>
      <c r="J54" s="20" t="n">
        <v>11.40645855</v>
      </c>
      <c r="K54" s="18" t="n">
        <v>328.68886422</v>
      </c>
      <c r="L54" s="20" t="n">
        <v>5.51038682</v>
      </c>
      <c r="M54" s="18" t="n">
        <v>331.96868692</v>
      </c>
      <c r="N54" s="20" t="n">
        <v>12.40609319</v>
      </c>
      <c r="O54" s="18" t="n">
        <v>332.5624958</v>
      </c>
      <c r="P54" s="20" t="n">
        <v>5.72937994</v>
      </c>
      <c r="Q54" s="18" t="s">
        <v>404</v>
      </c>
      <c r="R54" s="20" t="s">
        <v>404</v>
      </c>
      <c r="S54" s="18" t="s">
        <v>404</v>
      </c>
      <c r="T54" s="20" t="s">
        <v>404</v>
      </c>
      <c r="U54" s="18" t="s">
        <v>404</v>
      </c>
      <c r="V54" s="20" t="s">
        <v>404</v>
      </c>
      <c r="W54" s="18" t="s">
        <v>404</v>
      </c>
      <c r="X54" s="20" t="s">
        <v>404</v>
      </c>
      <c r="Y54" s="18" t="n">
        <v>326.99786147</v>
      </c>
      <c r="Z54" s="20" t="n">
        <v>16.77961095</v>
      </c>
    </row>
    <row r="55" spans="1:26">
      <c r="A55" s="15" t="s">
        <v>452</v>
      </c>
      <c r="B55" s="17" t="n">
        <v>5316</v>
      </c>
      <c r="C55" s="18">
        <f>(43.0/B55*100)</f>
        <v/>
      </c>
      <c r="D55" s="19" t="n">
        <v>5273</v>
      </c>
      <c r="E55" s="18" t="s">
        <v>404</v>
      </c>
      <c r="F55" s="20" t="s">
        <v>404</v>
      </c>
      <c r="G55" s="18" t="n">
        <v>395.130029</v>
      </c>
      <c r="H55" s="20" t="n">
        <v>12.37997076</v>
      </c>
      <c r="I55" s="18" t="n">
        <v>428.84620471</v>
      </c>
      <c r="J55" s="20" t="n">
        <v>7.98395726</v>
      </c>
      <c r="K55" s="18" t="n">
        <v>420.40380535</v>
      </c>
      <c r="L55" s="20" t="n">
        <v>5.95484459</v>
      </c>
      <c r="M55" s="18" t="n">
        <v>405.19838814</v>
      </c>
      <c r="N55" s="20" t="n">
        <v>6.43267644</v>
      </c>
      <c r="O55" s="18" t="n">
        <v>405.09163365</v>
      </c>
      <c r="P55" s="20" t="n">
        <v>4.49177529</v>
      </c>
      <c r="Q55" s="18" t="s">
        <v>404</v>
      </c>
      <c r="R55" s="20" t="s">
        <v>404</v>
      </c>
      <c r="S55" s="18" t="s">
        <v>404</v>
      </c>
      <c r="T55" s="20" t="s">
        <v>404</v>
      </c>
      <c r="U55" s="18" t="s">
        <v>404</v>
      </c>
      <c r="V55" s="20" t="s">
        <v>404</v>
      </c>
      <c r="W55" s="18" t="s">
        <v>404</v>
      </c>
      <c r="X55" s="20" t="s">
        <v>404</v>
      </c>
      <c r="Y55" s="18" t="n">
        <v>370.22761634</v>
      </c>
      <c r="Z55" s="20" t="n">
        <v>30.75381125</v>
      </c>
    </row>
    <row r="56" spans="1:26">
      <c r="A56" s="15" t="s">
        <v>453</v>
      </c>
      <c r="B56" s="17" t="n">
        <v>5359</v>
      </c>
      <c r="C56" s="18">
        <f>(0.0/B56*100)</f>
        <v/>
      </c>
      <c r="D56" s="19" t="n">
        <v>5359</v>
      </c>
      <c r="E56" s="18" t="s">
        <v>404</v>
      </c>
      <c r="F56" s="20" t="s">
        <v>404</v>
      </c>
      <c r="G56" s="18" t="n">
        <v>522.77658006</v>
      </c>
      <c r="H56" s="20" t="n">
        <v>7.75202979</v>
      </c>
      <c r="I56" s="18" t="n">
        <v>521.37692887</v>
      </c>
      <c r="J56" s="20" t="n">
        <v>5.45606885</v>
      </c>
      <c r="K56" s="18" t="n">
        <v>525.07449392</v>
      </c>
      <c r="L56" s="20" t="n">
        <v>10.26509972</v>
      </c>
      <c r="M56" s="18" t="n">
        <v>510.40458293</v>
      </c>
      <c r="N56" s="20" t="n">
        <v>30.50065833</v>
      </c>
      <c r="O56" s="18" t="n">
        <v>543.86796941</v>
      </c>
      <c r="P56" s="20" t="n">
        <v>11.49308035</v>
      </c>
      <c r="Q56" s="18" t="s">
        <v>404</v>
      </c>
      <c r="R56" s="20" t="s">
        <v>404</v>
      </c>
      <c r="S56" s="18" t="s">
        <v>404</v>
      </c>
      <c r="T56" s="20" t="s">
        <v>404</v>
      </c>
      <c r="U56" s="18" t="s">
        <v>404</v>
      </c>
      <c r="V56" s="20" t="s">
        <v>404</v>
      </c>
      <c r="W56" s="18" t="s">
        <v>404</v>
      </c>
      <c r="X56" s="20" t="s">
        <v>404</v>
      </c>
      <c r="Y56" s="18" t="n">
        <v>512.96769691</v>
      </c>
      <c r="Z56" s="20" t="n">
        <v>8.861859730000001</v>
      </c>
    </row>
    <row r="57" spans="1:26">
      <c r="A57" s="15" t="s">
        <v>454</v>
      </c>
      <c r="B57" s="17" t="n">
        <v>6513</v>
      </c>
      <c r="C57" s="18">
        <f>(0.0/B57*100)</f>
        <v/>
      </c>
      <c r="D57" s="19" t="n">
        <v>6513</v>
      </c>
      <c r="E57" s="18" t="n">
        <v>384.30526833</v>
      </c>
      <c r="F57" s="20" t="n">
        <v>7.14091327</v>
      </c>
      <c r="G57" s="18" t="n">
        <v>396.65936536</v>
      </c>
      <c r="H57" s="20" t="n">
        <v>7.25675244</v>
      </c>
      <c r="I57" s="18" t="n">
        <v>409.75906727</v>
      </c>
      <c r="J57" s="20" t="n">
        <v>7.50429543</v>
      </c>
      <c r="K57" s="18" t="n">
        <v>397.59506819</v>
      </c>
      <c r="L57" s="20" t="n">
        <v>6.43543584</v>
      </c>
      <c r="M57" s="18" t="n">
        <v>397.50734598</v>
      </c>
      <c r="N57" s="20" t="n">
        <v>9.33963559</v>
      </c>
      <c r="O57" s="18" t="n">
        <v>413.84231546</v>
      </c>
      <c r="P57" s="20" t="n">
        <v>7.40936314</v>
      </c>
      <c r="Q57" s="18" t="s">
        <v>404</v>
      </c>
      <c r="R57" s="20" t="s">
        <v>404</v>
      </c>
      <c r="S57" s="18" t="s">
        <v>404</v>
      </c>
      <c r="T57" s="20" t="s">
        <v>404</v>
      </c>
      <c r="U57" s="18" t="s">
        <v>404</v>
      </c>
      <c r="V57" s="20" t="s">
        <v>404</v>
      </c>
      <c r="W57" s="18" t="s">
        <v>404</v>
      </c>
      <c r="X57" s="20" t="s">
        <v>404</v>
      </c>
      <c r="Y57" s="18" t="s">
        <v>404</v>
      </c>
      <c r="Z57" s="20" t="s">
        <v>404</v>
      </c>
    </row>
    <row r="58" spans="1:26">
      <c r="A58" s="15" t="s">
        <v>455</v>
      </c>
      <c r="B58" s="17" t="n">
        <v>7267</v>
      </c>
      <c r="C58" s="18">
        <f>(0.0/B58*100)</f>
        <v/>
      </c>
      <c r="D58" s="19" t="n">
        <v>7267</v>
      </c>
      <c r="E58" s="18" t="n">
        <v>413.70253945</v>
      </c>
      <c r="F58" s="20" t="n">
        <v>19.37837893</v>
      </c>
      <c r="G58" s="18" t="n">
        <v>399.55496674</v>
      </c>
      <c r="H58" s="20" t="n">
        <v>11.42930981</v>
      </c>
      <c r="I58" s="18" t="n">
        <v>401.68831875</v>
      </c>
      <c r="J58" s="20" t="n">
        <v>8.57666882</v>
      </c>
      <c r="K58" s="18" t="n">
        <v>404.02718326</v>
      </c>
      <c r="L58" s="20" t="n">
        <v>5.5263514</v>
      </c>
      <c r="M58" s="18" t="n">
        <v>409.19606515</v>
      </c>
      <c r="N58" s="20" t="n">
        <v>6.46570823</v>
      </c>
      <c r="O58" s="18" t="n">
        <v>418.67751707</v>
      </c>
      <c r="P58" s="20" t="n">
        <v>5.74991173</v>
      </c>
      <c r="Q58" s="18" t="s">
        <v>404</v>
      </c>
      <c r="R58" s="20" t="s">
        <v>404</v>
      </c>
      <c r="S58" s="18" t="s">
        <v>404</v>
      </c>
      <c r="T58" s="20" t="s">
        <v>404</v>
      </c>
      <c r="U58" s="18" t="s">
        <v>404</v>
      </c>
      <c r="V58" s="20" t="s">
        <v>404</v>
      </c>
      <c r="W58" s="18" t="s">
        <v>404</v>
      </c>
      <c r="X58" s="20" t="s">
        <v>404</v>
      </c>
      <c r="Y58" s="18" t="n">
        <v>381.36776298</v>
      </c>
      <c r="Z58" s="20" t="n">
        <v>9.08394202</v>
      </c>
    </row>
    <row r="59" spans="1:26">
      <c r="A59" s="15" t="s">
        <v>456</v>
      </c>
      <c r="B59" s="17" t="n">
        <v>4826</v>
      </c>
      <c r="C59" s="18">
        <f>(0.0/B59*100)</f>
        <v/>
      </c>
      <c r="D59" s="19" t="n">
        <v>4826</v>
      </c>
      <c r="E59" s="18" t="s">
        <v>404</v>
      </c>
      <c r="F59" s="20" t="s">
        <v>404</v>
      </c>
      <c r="G59" s="18" t="n">
        <v>361.35230084</v>
      </c>
      <c r="H59" s="20" t="n">
        <v>4.41506776</v>
      </c>
      <c r="I59" s="18" t="n">
        <v>394.19826757</v>
      </c>
      <c r="J59" s="20" t="n">
        <v>3.45960926</v>
      </c>
      <c r="K59" s="18" t="n">
        <v>374.94184253</v>
      </c>
      <c r="L59" s="20" t="n">
        <v>2.09017107</v>
      </c>
      <c r="M59" s="18" t="n">
        <v>374.40238175</v>
      </c>
      <c r="N59" s="20" t="n">
        <v>3.33861247</v>
      </c>
      <c r="O59" s="18" t="n">
        <v>372.5424283</v>
      </c>
      <c r="P59" s="20" t="n">
        <v>5.15393055</v>
      </c>
      <c r="Q59" s="18" t="s">
        <v>404</v>
      </c>
      <c r="R59" s="20" t="s">
        <v>404</v>
      </c>
      <c r="S59" s="18" t="s">
        <v>404</v>
      </c>
      <c r="T59" s="20" t="s">
        <v>404</v>
      </c>
      <c r="U59" s="18" t="s">
        <v>404</v>
      </c>
      <c r="V59" s="20" t="s">
        <v>404</v>
      </c>
      <c r="W59" s="18" t="s">
        <v>404</v>
      </c>
      <c r="X59" s="20" t="s">
        <v>404</v>
      </c>
      <c r="Y59" s="18" t="n">
        <v>367.40592127</v>
      </c>
      <c r="Z59" s="20" t="n">
        <v>21.4775611</v>
      </c>
    </row>
    <row r="60" spans="1:26">
      <c r="A60" s="15" t="s">
        <v>457</v>
      </c>
      <c r="B60" s="17" t="n">
        <v>4546</v>
      </c>
      <c r="C60" s="18">
        <f>(0.0/B60*100)</f>
        <v/>
      </c>
      <c r="D60" s="19" t="n">
        <v>4546</v>
      </c>
      <c r="E60" s="18" t="n">
        <v>313.503348</v>
      </c>
      <c r="F60" s="20" t="n">
        <v>16.30207087</v>
      </c>
      <c r="G60" s="18" t="n">
        <v>351.52826623</v>
      </c>
      <c r="H60" s="20" t="n">
        <v>23.6135325</v>
      </c>
      <c r="I60" s="18" t="n">
        <v>378.41813168</v>
      </c>
      <c r="J60" s="20" t="n">
        <v>8.83561153</v>
      </c>
      <c r="K60" s="18" t="n">
        <v>374.23467055</v>
      </c>
      <c r="L60" s="20" t="n">
        <v>7.63779689</v>
      </c>
      <c r="M60" s="18" t="n">
        <v>390.88382684</v>
      </c>
      <c r="N60" s="20" t="n">
        <v>6.55249545</v>
      </c>
      <c r="O60" s="18" t="n">
        <v>409.88767217</v>
      </c>
      <c r="P60" s="20" t="n">
        <v>9.921571030000001</v>
      </c>
      <c r="Q60" s="18" t="s">
        <v>404</v>
      </c>
      <c r="R60" s="20" t="s">
        <v>404</v>
      </c>
      <c r="S60" s="18" t="s">
        <v>404</v>
      </c>
      <c r="T60" s="20" t="s">
        <v>404</v>
      </c>
      <c r="U60" s="18" t="s">
        <v>404</v>
      </c>
      <c r="V60" s="20" t="s">
        <v>404</v>
      </c>
      <c r="W60" s="18" t="s">
        <v>404</v>
      </c>
      <c r="X60" s="20" t="s">
        <v>404</v>
      </c>
      <c r="Y60" s="18" t="n">
        <v>403.63386558</v>
      </c>
      <c r="Z60" s="20" t="n">
        <v>23.54975426</v>
      </c>
    </row>
    <row r="61" spans="1:26">
      <c r="A61" s="15" t="s">
        <v>458</v>
      </c>
      <c r="B61" s="17" t="n">
        <v>6525</v>
      </c>
      <c r="C61" s="18">
        <f>(0.0/B61*100)</f>
        <v/>
      </c>
      <c r="D61" s="19" t="n">
        <v>6525</v>
      </c>
      <c r="E61" s="18" t="s">
        <v>404</v>
      </c>
      <c r="F61" s="20" t="s">
        <v>404</v>
      </c>
      <c r="G61" s="18" t="n">
        <v>470.055337</v>
      </c>
      <c r="H61" s="20" t="n">
        <v>6.07263715</v>
      </c>
      <c r="I61" s="18" t="n">
        <v>479.19553237</v>
      </c>
      <c r="J61" s="20" t="n">
        <v>7.14014846</v>
      </c>
      <c r="K61" s="18" t="n">
        <v>476.90850787</v>
      </c>
      <c r="L61" s="20" t="n">
        <v>4.64345178</v>
      </c>
      <c r="M61" s="18" t="n">
        <v>481.40979896</v>
      </c>
      <c r="N61" s="20" t="n">
        <v>12.75498192</v>
      </c>
      <c r="O61" s="18" t="n">
        <v>468.95045782</v>
      </c>
      <c r="P61" s="20" t="n">
        <v>6.53843002</v>
      </c>
      <c r="Q61" s="18" t="s">
        <v>404</v>
      </c>
      <c r="R61" s="20" t="s">
        <v>404</v>
      </c>
      <c r="S61" s="18" t="s">
        <v>404</v>
      </c>
      <c r="T61" s="20" t="s">
        <v>404</v>
      </c>
      <c r="U61" s="18" t="s">
        <v>404</v>
      </c>
      <c r="V61" s="20" t="s">
        <v>404</v>
      </c>
      <c r="W61" s="18" t="s">
        <v>404</v>
      </c>
      <c r="X61" s="20" t="s">
        <v>404</v>
      </c>
      <c r="Y61" s="18" t="n">
        <v>461.76484215</v>
      </c>
      <c r="Z61" s="20" t="n">
        <v>17.41096667</v>
      </c>
    </row>
    <row r="62" spans="1:26">
      <c r="A62" s="15" t="s">
        <v>459</v>
      </c>
      <c r="B62" s="17" t="n">
        <v>4476</v>
      </c>
      <c r="C62" s="18">
        <f>(0.0/B62*100)</f>
        <v/>
      </c>
      <c r="D62" s="19" t="n">
        <v>4476</v>
      </c>
      <c r="E62" s="18" t="s">
        <v>404</v>
      </c>
      <c r="F62" s="20" t="s">
        <v>404</v>
      </c>
      <c r="G62" s="18" t="n">
        <v>526.39217539</v>
      </c>
      <c r="H62" s="20" t="n">
        <v>3.27000099</v>
      </c>
      <c r="I62" s="18" t="n">
        <v>524.12145285</v>
      </c>
      <c r="J62" s="20" t="n">
        <v>1.49172031</v>
      </c>
      <c r="K62" s="18" t="n">
        <v>498.49742699</v>
      </c>
      <c r="L62" s="20" t="n">
        <v>2.6146344</v>
      </c>
      <c r="M62" s="18" t="n">
        <v>563.61691129</v>
      </c>
      <c r="N62" s="20" t="n">
        <v>2.89503414</v>
      </c>
      <c r="O62" s="18" t="n">
        <v>587.06426096</v>
      </c>
      <c r="P62" s="20" t="n">
        <v>4.18986874</v>
      </c>
      <c r="Q62" s="18" t="s">
        <v>404</v>
      </c>
      <c r="R62" s="20" t="s">
        <v>404</v>
      </c>
      <c r="S62" s="18" t="s">
        <v>404</v>
      </c>
      <c r="T62" s="20" t="s">
        <v>404</v>
      </c>
      <c r="U62" s="18" t="s">
        <v>404</v>
      </c>
      <c r="V62" s="20" t="s">
        <v>404</v>
      </c>
      <c r="W62" s="18" t="s">
        <v>404</v>
      </c>
      <c r="X62" s="20" t="s">
        <v>404</v>
      </c>
      <c r="Y62" s="18" t="n">
        <v>403.42808261</v>
      </c>
      <c r="Z62" s="20" t="n">
        <v>23.12700219</v>
      </c>
    </row>
    <row r="63" spans="1:26">
      <c r="A63" s="15" t="s">
        <v>460</v>
      </c>
      <c r="B63" s="17" t="n">
        <v>5324</v>
      </c>
      <c r="C63" s="18">
        <f>(0.0/B63*100)</f>
        <v/>
      </c>
      <c r="D63" s="19" t="n">
        <v>5324</v>
      </c>
      <c r="E63" s="18" t="n">
        <v>317.72310454</v>
      </c>
      <c r="F63" s="20" t="n">
        <v>14.69981362</v>
      </c>
      <c r="G63" s="18" t="n">
        <v>366.58899082</v>
      </c>
      <c r="H63" s="20" t="n">
        <v>3.80591061</v>
      </c>
      <c r="I63" s="18" t="n">
        <v>384.25274752</v>
      </c>
      <c r="J63" s="20" t="n">
        <v>3.09483442</v>
      </c>
      <c r="K63" s="18" t="n">
        <v>380.21635064</v>
      </c>
      <c r="L63" s="20" t="n">
        <v>1.94599245</v>
      </c>
      <c r="M63" s="18" t="n">
        <v>398.13746739</v>
      </c>
      <c r="N63" s="20" t="n">
        <v>3.47737314</v>
      </c>
      <c r="O63" s="18" t="n">
        <v>381.48556923</v>
      </c>
      <c r="P63" s="20" t="n">
        <v>4.33437472</v>
      </c>
      <c r="Q63" s="18" t="s">
        <v>404</v>
      </c>
      <c r="R63" s="20" t="s">
        <v>404</v>
      </c>
      <c r="S63" s="18" t="s">
        <v>404</v>
      </c>
      <c r="T63" s="20" t="s">
        <v>404</v>
      </c>
      <c r="U63" s="18" t="s">
        <v>404</v>
      </c>
      <c r="V63" s="20" t="s">
        <v>404</v>
      </c>
      <c r="W63" s="18" t="s">
        <v>404</v>
      </c>
      <c r="X63" s="20" t="s">
        <v>404</v>
      </c>
      <c r="Y63" s="18" t="n">
        <v>401.06361459</v>
      </c>
      <c r="Z63" s="20" t="n">
        <v>4.97631486</v>
      </c>
    </row>
    <row r="64" spans="1:26">
      <c r="A64" s="15" t="s">
        <v>461</v>
      </c>
      <c r="B64" s="17" t="n">
        <v>3634</v>
      </c>
      <c r="C64" s="18">
        <f>(27.0/B64*100)</f>
        <v/>
      </c>
      <c r="D64" s="19" t="n">
        <v>3607</v>
      </c>
      <c r="E64" s="18" t="s">
        <v>404</v>
      </c>
      <c r="F64" s="20" t="s">
        <v>404</v>
      </c>
      <c r="G64" s="18" t="n">
        <v>434.27873701</v>
      </c>
      <c r="H64" s="20" t="n">
        <v>4.80890732</v>
      </c>
      <c r="I64" s="18" t="n">
        <v>465.1545964</v>
      </c>
      <c r="J64" s="20" t="n">
        <v>3.14893775</v>
      </c>
      <c r="K64" s="18" t="n">
        <v>480.10277019</v>
      </c>
      <c r="L64" s="20" t="n">
        <v>3.4403637</v>
      </c>
      <c r="M64" s="18" t="n">
        <v>443.55761471</v>
      </c>
      <c r="N64" s="20" t="n">
        <v>3.58903579</v>
      </c>
      <c r="O64" s="18" t="n">
        <v>481.45920131</v>
      </c>
      <c r="P64" s="20" t="n">
        <v>4.20007966</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s">
        <v>404</v>
      </c>
      <c r="F65" s="20" t="s">
        <v>404</v>
      </c>
      <c r="G65" s="18" t="n">
        <v>416.13861045</v>
      </c>
      <c r="H65" s="20" t="n">
        <v>14.02076447</v>
      </c>
      <c r="I65" s="18" t="n">
        <v>425.32050165</v>
      </c>
      <c r="J65" s="20" t="n">
        <v>7.91666387</v>
      </c>
      <c r="K65" s="18" t="n">
        <v>433.78518834</v>
      </c>
      <c r="L65" s="20" t="n">
        <v>5.46398342</v>
      </c>
      <c r="M65" s="18" t="n">
        <v>421.87971738</v>
      </c>
      <c r="N65" s="20" t="n">
        <v>5.51471494</v>
      </c>
      <c r="O65" s="18" t="n">
        <v>429.56203617</v>
      </c>
      <c r="P65" s="20" t="n">
        <v>5.48470037</v>
      </c>
      <c r="Q65" s="18" t="s">
        <v>404</v>
      </c>
      <c r="R65" s="20" t="s">
        <v>404</v>
      </c>
      <c r="S65" s="18" t="s">
        <v>404</v>
      </c>
      <c r="T65" s="20" t="s">
        <v>404</v>
      </c>
      <c r="U65" s="18" t="s">
        <v>404</v>
      </c>
      <c r="V65" s="20" t="s">
        <v>404</v>
      </c>
      <c r="W65" s="18" t="s">
        <v>404</v>
      </c>
      <c r="X65" s="20" t="s">
        <v>404</v>
      </c>
      <c r="Y65" s="18" t="s">
        <v>404</v>
      </c>
      <c r="Z65" s="20" t="s">
        <v>404</v>
      </c>
    </row>
    <row r="66" spans="1:26">
      <c r="A66" s="15" t="s">
        <v>463</v>
      </c>
      <c r="B66" s="17" t="n">
        <v>5665</v>
      </c>
      <c r="C66" s="18">
        <f>(0.0/B66*100)</f>
        <v/>
      </c>
      <c r="D66" s="19" t="n">
        <v>5665</v>
      </c>
      <c r="E66" s="18" t="s">
        <v>404</v>
      </c>
      <c r="F66" s="20" t="s">
        <v>404</v>
      </c>
      <c r="G66" s="18" t="n">
        <v>414.58225157</v>
      </c>
      <c r="H66" s="20" t="n">
        <v>3.84901944</v>
      </c>
      <c r="I66" s="18" t="n">
        <v>413.04198219</v>
      </c>
      <c r="J66" s="20" t="n">
        <v>1.84550727</v>
      </c>
      <c r="K66" s="18" t="n">
        <v>431.90685854</v>
      </c>
      <c r="L66" s="20" t="n">
        <v>3.26409521</v>
      </c>
      <c r="M66" s="18" t="n">
        <v>399.23963157</v>
      </c>
      <c r="N66" s="20" t="n">
        <v>2.35804498</v>
      </c>
      <c r="O66" s="18" t="n">
        <v>394.16046437</v>
      </c>
      <c r="P66" s="20" t="n">
        <v>2.69364418</v>
      </c>
      <c r="Q66" s="18" t="s">
        <v>404</v>
      </c>
      <c r="R66" s="20" t="s">
        <v>404</v>
      </c>
      <c r="S66" s="18" t="s">
        <v>404</v>
      </c>
      <c r="T66" s="20" t="s">
        <v>404</v>
      </c>
      <c r="U66" s="18" t="s">
        <v>404</v>
      </c>
      <c r="V66" s="20" t="s">
        <v>404</v>
      </c>
      <c r="W66" s="18" t="s">
        <v>404</v>
      </c>
      <c r="X66" s="20" t="s">
        <v>404</v>
      </c>
      <c r="Y66" s="18" t="n">
        <v>462.51585711</v>
      </c>
      <c r="Z66" s="20" t="n">
        <v>7.20254278</v>
      </c>
    </row>
    <row r="67" spans="1:26">
      <c r="A67" s="15" t="s">
        <v>464</v>
      </c>
      <c r="B67" s="17" t="n">
        <v>6971</v>
      </c>
      <c r="C67" s="18">
        <f>(0.0/B67*100)</f>
        <v/>
      </c>
      <c r="D67" s="19" t="n">
        <v>6971</v>
      </c>
      <c r="E67" s="18" t="n">
        <v>370.28752438</v>
      </c>
      <c r="F67" s="20" t="n">
        <v>12.22339651</v>
      </c>
      <c r="G67" s="18" t="n">
        <v>387.85784416</v>
      </c>
      <c r="H67" s="20" t="n">
        <v>6.48761868</v>
      </c>
      <c r="I67" s="18" t="n">
        <v>386.293679</v>
      </c>
      <c r="J67" s="20" t="n">
        <v>4.95167542</v>
      </c>
      <c r="K67" s="18" t="n">
        <v>400.83136776</v>
      </c>
      <c r="L67" s="20" t="n">
        <v>5.39778251</v>
      </c>
      <c r="M67" s="18" t="n">
        <v>407.74635897</v>
      </c>
      <c r="N67" s="20" t="n">
        <v>9.499782890000001</v>
      </c>
      <c r="O67" s="18" t="n">
        <v>407.75627326</v>
      </c>
      <c r="P67" s="20" t="n">
        <v>7.19848066</v>
      </c>
      <c r="Q67" s="18" t="s">
        <v>404</v>
      </c>
      <c r="R67" s="20" t="s">
        <v>404</v>
      </c>
      <c r="S67" s="18" t="s">
        <v>404</v>
      </c>
      <c r="T67" s="20" t="s">
        <v>404</v>
      </c>
      <c r="U67" s="18" t="s">
        <v>404</v>
      </c>
      <c r="V67" s="20" t="s">
        <v>404</v>
      </c>
      <c r="W67" s="18" t="s">
        <v>404</v>
      </c>
      <c r="X67" s="20" t="s">
        <v>404</v>
      </c>
      <c r="Y67" s="18" t="n">
        <v>394.27697689</v>
      </c>
      <c r="Z67" s="20" t="n">
        <v>12.98245536</v>
      </c>
    </row>
    <row r="68" spans="1:26">
      <c r="A68" s="15" t="s">
        <v>465</v>
      </c>
      <c r="B68" s="17" t="n">
        <v>12083</v>
      </c>
      <c r="C68" s="18">
        <f>(0.0/B68*100)</f>
        <v/>
      </c>
      <c r="D68" s="19" t="n">
        <v>12083</v>
      </c>
      <c r="E68" s="18" t="s">
        <v>404</v>
      </c>
      <c r="F68" s="20" t="s">
        <v>404</v>
      </c>
      <c r="G68" s="18" t="n">
        <v>450.69974118</v>
      </c>
      <c r="H68" s="20" t="n">
        <v>4.45860045</v>
      </c>
      <c r="I68" s="18" t="n">
        <v>425.58449911</v>
      </c>
      <c r="J68" s="20" t="n">
        <v>2.41061764</v>
      </c>
      <c r="K68" s="18" t="n">
        <v>427.86467136</v>
      </c>
      <c r="L68" s="20" t="n">
        <v>1.84895532</v>
      </c>
      <c r="M68" s="18" t="n">
        <v>415.73626302</v>
      </c>
      <c r="N68" s="20" t="n">
        <v>1.67626734</v>
      </c>
      <c r="O68" s="18" t="n">
        <v>402.52208597</v>
      </c>
      <c r="P68" s="20" t="n">
        <v>1.4274098</v>
      </c>
      <c r="Q68" s="18" t="s">
        <v>404</v>
      </c>
      <c r="R68" s="20" t="s">
        <v>404</v>
      </c>
      <c r="S68" s="18" t="s">
        <v>404</v>
      </c>
      <c r="T68" s="20" t="s">
        <v>404</v>
      </c>
      <c r="U68" s="18" t="s">
        <v>404</v>
      </c>
      <c r="V68" s="20" t="s">
        <v>404</v>
      </c>
      <c r="W68" s="18" t="s">
        <v>404</v>
      </c>
      <c r="X68" s="20" t="s">
        <v>404</v>
      </c>
      <c r="Y68" s="18" t="n">
        <v>415.82077283</v>
      </c>
      <c r="Z68" s="20" t="n">
        <v>6.2738808</v>
      </c>
    </row>
    <row r="69" spans="1:26">
      <c r="A69" s="15" t="s">
        <v>466</v>
      </c>
      <c r="B69" s="17" t="n">
        <v>4876</v>
      </c>
      <c r="C69" s="18">
        <f>(0.0/B69*100)</f>
        <v/>
      </c>
      <c r="D69" s="19" t="n">
        <v>4876</v>
      </c>
      <c r="E69" s="18" t="n">
        <v>497.46842574</v>
      </c>
      <c r="F69" s="20" t="n">
        <v>31.87859551</v>
      </c>
      <c r="G69" s="18" t="n">
        <v>443.96465685</v>
      </c>
      <c r="H69" s="20" t="n">
        <v>19.54057811</v>
      </c>
      <c r="I69" s="18" t="n">
        <v>431.91177703</v>
      </c>
      <c r="J69" s="20" t="n">
        <v>9.62757021</v>
      </c>
      <c r="K69" s="18" t="n">
        <v>436.37195084</v>
      </c>
      <c r="L69" s="20" t="n">
        <v>7.25649285</v>
      </c>
      <c r="M69" s="18" t="n">
        <v>422.3652652</v>
      </c>
      <c r="N69" s="20" t="n">
        <v>7.57966843</v>
      </c>
      <c r="O69" s="18" t="n">
        <v>438.45815956</v>
      </c>
      <c r="P69" s="20" t="n">
        <v>5.78683148</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s">
        <v>404</v>
      </c>
      <c r="F70" s="20" t="s">
        <v>404</v>
      </c>
      <c r="G70" s="18" t="n">
        <v>477.48102629</v>
      </c>
      <c r="H70" s="20" t="n">
        <v>10.09428308</v>
      </c>
      <c r="I70" s="18" t="n">
        <v>490.06380449</v>
      </c>
      <c r="J70" s="20" t="n">
        <v>6.22598117</v>
      </c>
      <c r="K70" s="18" t="n">
        <v>487.69277036</v>
      </c>
      <c r="L70" s="20" t="n">
        <v>5.16264841</v>
      </c>
      <c r="M70" s="18" t="n">
        <v>482.35011047</v>
      </c>
      <c r="N70" s="20" t="n">
        <v>6.16427791</v>
      </c>
      <c r="O70" s="18" t="n">
        <v>489.49379154</v>
      </c>
      <c r="P70" s="20" t="n">
        <v>8.05432491</v>
      </c>
      <c r="Q70" s="18" t="s">
        <v>404</v>
      </c>
      <c r="R70" s="20" t="s">
        <v>404</v>
      </c>
      <c r="S70" s="18" t="s">
        <v>404</v>
      </c>
      <c r="T70" s="20" t="s">
        <v>404</v>
      </c>
      <c r="U70" s="18" t="s">
        <v>404</v>
      </c>
      <c r="V70" s="20" t="s">
        <v>404</v>
      </c>
      <c r="W70" s="18" t="s">
        <v>404</v>
      </c>
      <c r="X70" s="20" t="s">
        <v>404</v>
      </c>
      <c r="Y70" s="18" t="n">
        <v>465.78045714</v>
      </c>
      <c r="Z70" s="20" t="n">
        <v>14.98967057</v>
      </c>
    </row>
    <row r="71" spans="1:26">
      <c r="A71" s="15" t="s">
        <v>468</v>
      </c>
      <c r="B71" s="17" t="n">
        <v>6115</v>
      </c>
      <c r="C71" s="18">
        <f>(0.0/B71*100)</f>
        <v/>
      </c>
      <c r="D71" s="19" t="n">
        <v>6115</v>
      </c>
      <c r="E71" s="18" t="s">
        <v>404</v>
      </c>
      <c r="F71" s="20" t="s">
        <v>404</v>
      </c>
      <c r="G71" s="18" t="n">
        <v>564.42145468</v>
      </c>
      <c r="H71" s="20" t="n">
        <v>5.24173355</v>
      </c>
      <c r="I71" s="18" t="n">
        <v>554.3376372499999</v>
      </c>
      <c r="J71" s="20" t="n">
        <v>2.58125694</v>
      </c>
      <c r="K71" s="18" t="n">
        <v>544.9760827699999</v>
      </c>
      <c r="L71" s="20" t="n">
        <v>2.44119327</v>
      </c>
      <c r="M71" s="18" t="n">
        <v>571.12132434</v>
      </c>
      <c r="N71" s="20" t="n">
        <v>2.89021018</v>
      </c>
      <c r="O71" s="18" t="n">
        <v>556.21311164</v>
      </c>
      <c r="P71" s="20" t="n">
        <v>2.83481502</v>
      </c>
      <c r="Q71" s="18" t="s">
        <v>404</v>
      </c>
      <c r="R71" s="20" t="s">
        <v>404</v>
      </c>
      <c r="S71" s="18" t="s">
        <v>404</v>
      </c>
      <c r="T71" s="20" t="s">
        <v>404</v>
      </c>
      <c r="U71" s="18" t="s">
        <v>404</v>
      </c>
      <c r="V71" s="20" t="s">
        <v>404</v>
      </c>
      <c r="W71" s="18" t="s">
        <v>404</v>
      </c>
      <c r="X71" s="20" t="s">
        <v>404</v>
      </c>
      <c r="Y71" s="18" t="n">
        <v>496.28387474</v>
      </c>
      <c r="Z71" s="20" t="n">
        <v>15.61464699</v>
      </c>
    </row>
    <row r="72" spans="1:26">
      <c r="A72" s="15" t="s">
        <v>469</v>
      </c>
      <c r="B72" s="17" t="n">
        <v>7708</v>
      </c>
      <c r="C72" s="18">
        <f>(0.0/B72*100)</f>
        <v/>
      </c>
      <c r="D72" s="19" t="n">
        <v>7708</v>
      </c>
      <c r="E72" s="18" t="n">
        <v>480.67653611</v>
      </c>
      <c r="F72" s="20" t="n">
        <v>5.7578688</v>
      </c>
      <c r="G72" s="18" t="n">
        <v>512.76756569</v>
      </c>
      <c r="H72" s="20" t="n">
        <v>7.66143732</v>
      </c>
      <c r="I72" s="18" t="n">
        <v>530.12685316</v>
      </c>
      <c r="J72" s="20" t="n">
        <v>7.82333586</v>
      </c>
      <c r="K72" s="18" t="n">
        <v>547.25204131</v>
      </c>
      <c r="L72" s="20" t="n">
        <v>7.86120255</v>
      </c>
      <c r="M72" s="18" t="n">
        <v>515.89973309</v>
      </c>
      <c r="N72" s="20" t="n">
        <v>9.92623056</v>
      </c>
      <c r="O72" s="18" t="n">
        <v>544.29577297</v>
      </c>
      <c r="P72" s="20" t="n">
        <v>15.00868949</v>
      </c>
      <c r="Q72" s="18" t="s">
        <v>404</v>
      </c>
      <c r="R72" s="20" t="s">
        <v>404</v>
      </c>
      <c r="S72" s="18" t="s">
        <v>404</v>
      </c>
      <c r="T72" s="20" t="s">
        <v>404</v>
      </c>
      <c r="U72" s="18" t="s">
        <v>404</v>
      </c>
      <c r="V72" s="20" t="s">
        <v>404</v>
      </c>
      <c r="W72" s="18" t="s">
        <v>404</v>
      </c>
      <c r="X72" s="20" t="s">
        <v>404</v>
      </c>
      <c r="Y72" s="18" t="n">
        <v>519.6315741</v>
      </c>
      <c r="Z72" s="20" t="n">
        <v>26.39157998</v>
      </c>
    </row>
    <row r="73" spans="1:26">
      <c r="A73" s="15" t="s">
        <v>470</v>
      </c>
      <c r="B73" s="17" t="n">
        <v>8249</v>
      </c>
      <c r="C73" s="18">
        <f>(0.0/B73*100)</f>
        <v/>
      </c>
      <c r="D73" s="19" t="n">
        <v>8249</v>
      </c>
      <c r="E73" s="18" t="n">
        <v>395.57937778</v>
      </c>
      <c r="F73" s="20" t="n">
        <v>3.44729829</v>
      </c>
      <c r="G73" s="18" t="n">
        <v>419.31136144</v>
      </c>
      <c r="H73" s="20" t="n">
        <v>7.36684178</v>
      </c>
      <c r="I73" s="18" t="n">
        <v>423.91566713</v>
      </c>
      <c r="J73" s="20" t="n">
        <v>6.09180042</v>
      </c>
      <c r="K73" s="18" t="n">
        <v>419.77265903</v>
      </c>
      <c r="L73" s="20" t="n">
        <v>6.85559889</v>
      </c>
      <c r="M73" s="18" t="n">
        <v>396.98405515</v>
      </c>
      <c r="N73" s="20" t="n">
        <v>11.93932515</v>
      </c>
      <c r="O73" s="18" t="n">
        <v>434.22049517</v>
      </c>
      <c r="P73" s="20" t="n">
        <v>10.74075687</v>
      </c>
      <c r="Q73" s="18" t="s">
        <v>404</v>
      </c>
      <c r="R73" s="20" t="s">
        <v>404</v>
      </c>
      <c r="S73" s="18" t="s">
        <v>404</v>
      </c>
      <c r="T73" s="20" t="s">
        <v>404</v>
      </c>
      <c r="U73" s="18" t="s">
        <v>404</v>
      </c>
      <c r="V73" s="20" t="s">
        <v>404</v>
      </c>
      <c r="W73" s="18" t="s">
        <v>404</v>
      </c>
      <c r="X73" s="20" t="s">
        <v>404</v>
      </c>
      <c r="Y73" s="18" t="n">
        <v>429.13526371</v>
      </c>
      <c r="Z73" s="20" t="n">
        <v>17.20951673</v>
      </c>
    </row>
    <row r="74" spans="1:26">
      <c r="A74" s="15" t="s">
        <v>471</v>
      </c>
      <c r="B74" s="17" t="n">
        <v>4692</v>
      </c>
      <c r="C74" s="18">
        <f>(484.0/B74*100)</f>
        <v/>
      </c>
      <c r="D74" s="19" t="n">
        <v>4208</v>
      </c>
      <c r="E74" s="18" t="s">
        <v>404</v>
      </c>
      <c r="F74" s="20" t="s">
        <v>404</v>
      </c>
      <c r="G74" s="18" t="n">
        <v>438.4562501</v>
      </c>
      <c r="H74" s="20" t="n">
        <v>7.73931801</v>
      </c>
      <c r="I74" s="18" t="n">
        <v>419.39133409</v>
      </c>
      <c r="J74" s="20" t="n">
        <v>2.78147514</v>
      </c>
      <c r="K74" s="18" t="n">
        <v>431.24570981</v>
      </c>
      <c r="L74" s="20" t="n">
        <v>2.20364129</v>
      </c>
      <c r="M74" s="18" t="n">
        <v>419.22830972</v>
      </c>
      <c r="N74" s="20" t="n">
        <v>3.36443998</v>
      </c>
      <c r="O74" s="18" t="n">
        <v>415.65475884</v>
      </c>
      <c r="P74" s="20" t="n">
        <v>3.49208209</v>
      </c>
      <c r="Q74" s="18" t="s">
        <v>404</v>
      </c>
      <c r="R74" s="20" t="s">
        <v>404</v>
      </c>
      <c r="S74" s="18" t="s">
        <v>404</v>
      </c>
      <c r="T74" s="20" t="s">
        <v>404</v>
      </c>
      <c r="U74" s="18" t="s">
        <v>404</v>
      </c>
      <c r="V74" s="20" t="s">
        <v>404</v>
      </c>
      <c r="W74" s="18" t="s">
        <v>404</v>
      </c>
      <c r="X74" s="20" t="s">
        <v>404</v>
      </c>
      <c r="Y74" s="18" t="n">
        <v>359.75867327</v>
      </c>
      <c r="Z74" s="20" t="n">
        <v>11.52465622</v>
      </c>
    </row>
    <row r="75" spans="1:26">
      <c r="A75" s="15" t="s">
        <v>472</v>
      </c>
      <c r="B75" s="17" t="n">
        <v>5375</v>
      </c>
      <c r="C75" s="18">
        <f>(483.0/B75*100)</f>
        <v/>
      </c>
      <c r="D75" s="19" t="n">
        <v>4892</v>
      </c>
      <c r="E75" s="18" t="n">
        <v>389.44161178</v>
      </c>
      <c r="F75" s="20" t="n">
        <v>13.28238974</v>
      </c>
      <c r="G75" s="18" t="n">
        <v>391.20287507</v>
      </c>
      <c r="H75" s="20" t="n">
        <v>7.51053528</v>
      </c>
      <c r="I75" s="18" t="n">
        <v>389.28866962</v>
      </c>
      <c r="J75" s="20" t="n">
        <v>6.11279201</v>
      </c>
      <c r="K75" s="18" t="n">
        <v>377.80162162</v>
      </c>
      <c r="L75" s="20" t="n">
        <v>6.81144863</v>
      </c>
      <c r="M75" s="18" t="n">
        <v>383.15799858</v>
      </c>
      <c r="N75" s="20" t="n">
        <v>8.88551382</v>
      </c>
      <c r="O75" s="18" t="n">
        <v>389.10871296</v>
      </c>
      <c r="P75" s="20" t="n">
        <v>8.79606592</v>
      </c>
      <c r="Q75" s="18" t="s">
        <v>404</v>
      </c>
      <c r="R75" s="20" t="s">
        <v>404</v>
      </c>
      <c r="S75" s="18" t="s">
        <v>404</v>
      </c>
      <c r="T75" s="20" t="s">
        <v>404</v>
      </c>
      <c r="U75" s="18" t="s">
        <v>404</v>
      </c>
      <c r="V75" s="20" t="s">
        <v>404</v>
      </c>
      <c r="W75" s="18" t="s">
        <v>404</v>
      </c>
      <c r="X75" s="20" t="s">
        <v>404</v>
      </c>
      <c r="Y75" s="18" t="n">
        <v>381.82696147</v>
      </c>
      <c r="Z75" s="20" t="n">
        <v>14.39187359</v>
      </c>
    </row>
    <row r="76" spans="1:26">
      <c r="A76" s="15" t="s">
        <v>473</v>
      </c>
      <c r="B76" s="17" t="n">
        <v>14167</v>
      </c>
      <c r="C76" s="18">
        <f>(1400.0/B76*100)</f>
        <v/>
      </c>
      <c r="D76" s="19" t="n">
        <v>12767</v>
      </c>
      <c r="E76" s="18" t="s">
        <v>404</v>
      </c>
      <c r="F76" s="20" t="s">
        <v>404</v>
      </c>
      <c r="G76" s="18" t="n">
        <v>409.56657807</v>
      </c>
      <c r="H76" s="20" t="n">
        <v>14.0936021</v>
      </c>
      <c r="I76" s="18" t="n">
        <v>425.79143749</v>
      </c>
      <c r="J76" s="20" t="n">
        <v>7.68526187</v>
      </c>
      <c r="K76" s="18" t="n">
        <v>438.68907369</v>
      </c>
      <c r="L76" s="20" t="n">
        <v>6.25092403</v>
      </c>
      <c r="M76" s="18" t="n">
        <v>435.06726605</v>
      </c>
      <c r="N76" s="20" t="n">
        <v>6.31049829</v>
      </c>
      <c r="O76" s="18" t="n">
        <v>450.72251018</v>
      </c>
      <c r="P76" s="20" t="n">
        <v>7.67450953</v>
      </c>
      <c r="Q76" s="18" t="s">
        <v>404</v>
      </c>
      <c r="R76" s="20" t="s">
        <v>404</v>
      </c>
      <c r="S76" s="18" t="s">
        <v>404</v>
      </c>
      <c r="T76" s="20" t="s">
        <v>404</v>
      </c>
      <c r="U76" s="18" t="s">
        <v>404</v>
      </c>
      <c r="V76" s="20" t="s">
        <v>404</v>
      </c>
      <c r="W76" s="18" t="s">
        <v>404</v>
      </c>
      <c r="X76" s="20" t="s">
        <v>404</v>
      </c>
      <c r="Y76" s="18" t="n">
        <v>446.07213259</v>
      </c>
      <c r="Z76" s="20" t="n">
        <v>8.86111564</v>
      </c>
    </row>
    <row r="77" spans="1:26">
      <c r="A77" s="15" t="s">
        <v>474</v>
      </c>
      <c r="B77" s="17" t="n">
        <v>6062</v>
      </c>
      <c r="C77" s="18">
        <f>(0.0/B77*100)</f>
        <v/>
      </c>
      <c r="D77" s="19" t="n">
        <v>6062</v>
      </c>
      <c r="E77" s="18" t="n">
        <v>370.58766941</v>
      </c>
      <c r="F77" s="20" t="n">
        <v>3.8500497</v>
      </c>
      <c r="G77" s="18" t="n">
        <v>426.91791361</v>
      </c>
      <c r="H77" s="20" t="n">
        <v>10.20601757</v>
      </c>
      <c r="I77" s="18" t="n">
        <v>435.75672761</v>
      </c>
      <c r="J77" s="20" t="n">
        <v>7.50409514</v>
      </c>
      <c r="K77" s="18" t="n">
        <v>438.42896433</v>
      </c>
      <c r="L77" s="20" t="n">
        <v>5.65819467</v>
      </c>
      <c r="M77" s="18" t="n">
        <v>432.69845224</v>
      </c>
      <c r="N77" s="20" t="n">
        <v>6.24380582</v>
      </c>
      <c r="O77" s="18" t="n">
        <v>439.44505948</v>
      </c>
      <c r="P77" s="20" t="n">
        <v>11.62490618</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s">
        <v>404</v>
      </c>
      <c r="F78" s="20" t="s">
        <v>404</v>
      </c>
      <c r="G78" s="18" t="n">
        <v>516.84831256</v>
      </c>
      <c r="H78" s="20" t="n">
        <v>10.6431909</v>
      </c>
      <c r="I78" s="18" t="n">
        <v>513.9033059</v>
      </c>
      <c r="J78" s="20" t="n">
        <v>9.29847599</v>
      </c>
      <c r="K78" s="18" t="n">
        <v>525.9707304</v>
      </c>
      <c r="L78" s="20" t="n">
        <v>5.98410943</v>
      </c>
      <c r="M78" s="18" t="n">
        <v>528.77401392</v>
      </c>
      <c r="N78" s="20" t="n">
        <v>8.50221194</v>
      </c>
      <c r="O78" s="18" t="n">
        <v>528.56605166</v>
      </c>
      <c r="P78" s="20" t="n">
        <v>9.756004450000001</v>
      </c>
      <c r="Q78" s="18" t="s">
        <v>404</v>
      </c>
      <c r="R78" s="20" t="s">
        <v>404</v>
      </c>
      <c r="S78" s="18" t="s">
        <v>404</v>
      </c>
      <c r="T78" s="20" t="s">
        <v>404</v>
      </c>
      <c r="U78" s="18" t="s">
        <v>404</v>
      </c>
      <c r="V78" s="20" t="s">
        <v>404</v>
      </c>
      <c r="W78" s="18" t="s">
        <v>404</v>
      </c>
      <c r="X78" s="20" t="s">
        <v>404</v>
      </c>
      <c r="Y78" s="18" t="n">
        <v>528.94402353</v>
      </c>
      <c r="Z78" s="20" t="n">
        <v>5.04703492</v>
      </c>
    </row>
    <row customHeight="1" ht="25" r="79" spans="1:26">
      <c r="A79" s="15" t="s">
        <v>476</v>
      </c>
      <c r="B79" s="17" t="n">
        <v>1657</v>
      </c>
      <c r="C79" s="18">
        <f>(21.0/B79*100)</f>
        <v/>
      </c>
      <c r="D79" s="19" t="n">
        <v>1636</v>
      </c>
      <c r="E79" s="18" t="s">
        <v>404</v>
      </c>
      <c r="F79" s="20" t="s">
        <v>404</v>
      </c>
      <c r="G79" s="18" t="n">
        <v>479.63187133</v>
      </c>
      <c r="H79" s="20" t="n">
        <v>19.58481952</v>
      </c>
      <c r="I79" s="18" t="n">
        <v>480.74927705</v>
      </c>
      <c r="J79" s="20" t="n">
        <v>18.13099612</v>
      </c>
      <c r="K79" s="18" t="n">
        <v>459.56827457</v>
      </c>
      <c r="L79" s="20" t="n">
        <v>9.469470660000001</v>
      </c>
      <c r="M79" s="18" t="n">
        <v>512.12965792</v>
      </c>
      <c r="N79" s="20" t="n">
        <v>13.58707393</v>
      </c>
      <c r="O79" s="18" t="n">
        <v>469.03707503</v>
      </c>
      <c r="P79" s="20" t="n">
        <v>16.5108668</v>
      </c>
      <c r="Q79" s="18" t="s">
        <v>404</v>
      </c>
      <c r="R79" s="20" t="s">
        <v>404</v>
      </c>
      <c r="S79" s="18" t="s">
        <v>404</v>
      </c>
      <c r="T79" s="20" t="s">
        <v>404</v>
      </c>
      <c r="U79" s="18" t="s">
        <v>404</v>
      </c>
      <c r="V79" s="20" t="s">
        <v>404</v>
      </c>
      <c r="W79" s="18" t="s">
        <v>404</v>
      </c>
      <c r="X79" s="20" t="s">
        <v>404</v>
      </c>
      <c r="Y79" s="18" t="n">
        <v>528.97186286</v>
      </c>
      <c r="Z79" s="20" t="n">
        <v>9.722320209999999</v>
      </c>
    </row>
    <row r="80" spans="1:26">
      <c r="A80" s="15" t="s">
        <v>477</v>
      </c>
      <c r="B80" s="17" t="n">
        <v>7841</v>
      </c>
      <c r="C80" s="18">
        <f>(0.0/B80*100)</f>
        <v/>
      </c>
      <c r="D80" s="19" t="n">
        <v>7841</v>
      </c>
      <c r="E80" s="18" t="s">
        <v>404</v>
      </c>
      <c r="F80" s="20" t="s">
        <v>404</v>
      </c>
      <c r="G80" s="18" t="n">
        <v>460.15257461</v>
      </c>
      <c r="H80" s="20" t="n">
        <v>12.82298457</v>
      </c>
      <c r="I80" s="18" t="n">
        <v>479.94584361</v>
      </c>
      <c r="J80" s="20" t="n">
        <v>11.91872081</v>
      </c>
      <c r="K80" s="18" t="n">
        <v>443.74546913</v>
      </c>
      <c r="L80" s="20" t="n">
        <v>10.28939855</v>
      </c>
      <c r="M80" s="18" t="n">
        <v>436.48614116</v>
      </c>
      <c r="N80" s="20" t="n">
        <v>6.02253114</v>
      </c>
      <c r="O80" s="18" t="n">
        <v>465.57131287</v>
      </c>
      <c r="P80" s="20" t="n">
        <v>5.94793946</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s">
        <v>404</v>
      </c>
      <c r="F81" s="20" t="s">
        <v>404</v>
      </c>
      <c r="G81" s="18" t="n">
        <v>431.86224049</v>
      </c>
      <c r="H81" s="20" t="n">
        <v>13.79782942</v>
      </c>
      <c r="I81" s="18" t="n">
        <v>432.68502213</v>
      </c>
      <c r="J81" s="20" t="n">
        <v>6.22228551</v>
      </c>
      <c r="K81" s="18" t="n">
        <v>444.80945748</v>
      </c>
      <c r="L81" s="20" t="n">
        <v>6.76386072</v>
      </c>
      <c r="M81" s="18" t="n">
        <v>456.60327088</v>
      </c>
      <c r="N81" s="20" t="n">
        <v>6.80922875</v>
      </c>
      <c r="O81" s="18" t="n">
        <v>437.91564504</v>
      </c>
      <c r="P81" s="20" t="n">
        <v>5.04876629</v>
      </c>
      <c r="Q81" s="18" t="s">
        <v>404</v>
      </c>
      <c r="R81" s="20" t="s">
        <v>404</v>
      </c>
      <c r="S81" s="18" t="s">
        <v>404</v>
      </c>
      <c r="T81" s="20" t="s">
        <v>404</v>
      </c>
      <c r="U81" s="18" t="s">
        <v>404</v>
      </c>
      <c r="V81" s="20" t="s">
        <v>404</v>
      </c>
      <c r="W81" s="18" t="s">
        <v>404</v>
      </c>
      <c r="X81" s="20" t="s">
        <v>404</v>
      </c>
      <c r="Y81" s="18" t="n">
        <v>436.01563953</v>
      </c>
      <c r="Z81" s="20" t="n">
        <v>12.51088369</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534</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506.91533056</v>
      </c>
      <c r="F7" s="20" t="n">
        <v>7.45251932</v>
      </c>
      <c r="G7" s="18" t="n">
        <v>521.02216142</v>
      </c>
      <c r="H7" s="20" t="n">
        <v>8.998087200000001</v>
      </c>
      <c r="I7" s="18" t="n">
        <v>515.4274374399999</v>
      </c>
      <c r="J7" s="20" t="n">
        <v>4.72592761</v>
      </c>
      <c r="K7" s="18" t="n">
        <v>511.39255004</v>
      </c>
      <c r="L7" s="20" t="n">
        <v>3.84266339</v>
      </c>
      <c r="M7" s="18" t="n">
        <v>513.85438014</v>
      </c>
      <c r="N7" s="20" t="n">
        <v>4.46187302</v>
      </c>
      <c r="O7" s="18" t="n">
        <v>502.89221812</v>
      </c>
      <c r="P7" s="20" t="n">
        <v>4.99898345</v>
      </c>
      <c r="Q7" s="18" t="s">
        <v>404</v>
      </c>
      <c r="R7" s="20" t="s">
        <v>404</v>
      </c>
      <c r="S7" s="18" t="s">
        <v>404</v>
      </c>
      <c r="T7" s="20" t="s">
        <v>404</v>
      </c>
      <c r="U7" s="18" t="s">
        <v>404</v>
      </c>
      <c r="V7" s="20" t="s">
        <v>404</v>
      </c>
      <c r="W7" s="18" t="s">
        <v>404</v>
      </c>
      <c r="X7" s="20" t="s">
        <v>404</v>
      </c>
      <c r="Y7" s="18" t="n">
        <v>491.59350646</v>
      </c>
      <c r="Z7" s="20" t="n">
        <v>8.15487647</v>
      </c>
    </row>
    <row r="8" spans="1:26">
      <c r="A8" s="15" t="s">
        <v>405</v>
      </c>
      <c r="B8" s="17" t="n">
        <v>7007</v>
      </c>
      <c r="C8" s="18">
        <f>(0.0/B8*100)</f>
        <v/>
      </c>
      <c r="D8" s="19" t="n">
        <v>7007</v>
      </c>
      <c r="E8" s="18" t="n">
        <v>516.73353513</v>
      </c>
      <c r="F8" s="20" t="n">
        <v>19.00730903</v>
      </c>
      <c r="G8" s="18" t="n">
        <v>503.64604279</v>
      </c>
      <c r="H8" s="20" t="n">
        <v>6.3194627</v>
      </c>
      <c r="I8" s="18" t="n">
        <v>495.07888314</v>
      </c>
      <c r="J8" s="20" t="n">
        <v>7.6383679</v>
      </c>
      <c r="K8" s="18" t="n">
        <v>495.08168151</v>
      </c>
      <c r="L8" s="20" t="n">
        <v>7.43401556</v>
      </c>
      <c r="M8" s="18" t="n">
        <v>487.22316666</v>
      </c>
      <c r="N8" s="20" t="n">
        <v>21.29502416</v>
      </c>
      <c r="O8" s="18" t="n">
        <v>466.1626499</v>
      </c>
      <c r="P8" s="20" t="n">
        <v>20.67131228</v>
      </c>
      <c r="Q8" s="18" t="s">
        <v>404</v>
      </c>
      <c r="R8" s="20" t="s">
        <v>404</v>
      </c>
      <c r="S8" s="18" t="s">
        <v>404</v>
      </c>
      <c r="T8" s="20" t="s">
        <v>404</v>
      </c>
      <c r="U8" s="18" t="s">
        <v>404</v>
      </c>
      <c r="V8" s="20" t="s">
        <v>404</v>
      </c>
      <c r="W8" s="18" t="s">
        <v>404</v>
      </c>
      <c r="X8" s="20" t="s">
        <v>404</v>
      </c>
      <c r="Y8" s="18" t="n">
        <v>462.11523962</v>
      </c>
      <c r="Z8" s="20" t="n">
        <v>21.40047764</v>
      </c>
    </row>
    <row r="9" spans="1:26">
      <c r="A9" s="15" t="s">
        <v>406</v>
      </c>
      <c r="B9" s="17" t="n">
        <v>9651</v>
      </c>
      <c r="C9" s="18">
        <f>(200.0/B9*100)</f>
        <v/>
      </c>
      <c r="D9" s="19" t="n">
        <v>9451</v>
      </c>
      <c r="E9" s="18" t="n">
        <v>500.06634004</v>
      </c>
      <c r="F9" s="20" t="n">
        <v>10.14025174</v>
      </c>
      <c r="G9" s="18" t="n">
        <v>504.17572825</v>
      </c>
      <c r="H9" s="20" t="n">
        <v>8.24950284</v>
      </c>
      <c r="I9" s="18" t="n">
        <v>503.88649695</v>
      </c>
      <c r="J9" s="20" t="n">
        <v>8.235175999999999</v>
      </c>
      <c r="K9" s="18" t="n">
        <v>520.8910978</v>
      </c>
      <c r="L9" s="20" t="n">
        <v>13.10531022</v>
      </c>
      <c r="M9" s="18" t="n">
        <v>471.0371552</v>
      </c>
      <c r="N9" s="20" t="n">
        <v>21.87866736</v>
      </c>
      <c r="O9" s="18" t="n">
        <v>508.9873084</v>
      </c>
      <c r="P9" s="20" t="n">
        <v>22.28523155</v>
      </c>
      <c r="Q9" s="18" t="s">
        <v>404</v>
      </c>
      <c r="R9" s="20" t="s">
        <v>404</v>
      </c>
      <c r="S9" s="18" t="s">
        <v>404</v>
      </c>
      <c r="T9" s="20" t="s">
        <v>404</v>
      </c>
      <c r="U9" s="18" t="s">
        <v>404</v>
      </c>
      <c r="V9" s="20" t="s">
        <v>404</v>
      </c>
      <c r="W9" s="18" t="s">
        <v>404</v>
      </c>
      <c r="X9" s="20" t="s">
        <v>404</v>
      </c>
      <c r="Y9" s="18" t="n">
        <v>483.45097412</v>
      </c>
      <c r="Z9" s="20" t="n">
        <v>13.68521039</v>
      </c>
    </row>
    <row r="10" spans="1:26">
      <c r="A10" s="15" t="s">
        <v>407</v>
      </c>
      <c r="B10" s="17" t="n">
        <v>20058</v>
      </c>
      <c r="C10" s="18">
        <f>(2798.0/B10*100)</f>
        <v/>
      </c>
      <c r="D10" s="19" t="n">
        <v>17260</v>
      </c>
      <c r="E10" s="18" t="n">
        <v>542.85053412</v>
      </c>
      <c r="F10" s="20" t="n">
        <v>9.262291189999999</v>
      </c>
      <c r="G10" s="18" t="n">
        <v>524.49798739</v>
      </c>
      <c r="H10" s="20" t="n">
        <v>5.84430726</v>
      </c>
      <c r="I10" s="18" t="n">
        <v>526.04992132</v>
      </c>
      <c r="J10" s="20" t="n">
        <v>4.74474703</v>
      </c>
      <c r="K10" s="18" t="n">
        <v>530.3118995900001</v>
      </c>
      <c r="L10" s="20" t="n">
        <v>4.00929773</v>
      </c>
      <c r="M10" s="18" t="n">
        <v>537.51295005</v>
      </c>
      <c r="N10" s="20" t="n">
        <v>7.57778218</v>
      </c>
      <c r="O10" s="18" t="n">
        <v>523.36091803</v>
      </c>
      <c r="P10" s="20" t="n">
        <v>4.8065715</v>
      </c>
      <c r="Q10" s="18" t="s">
        <v>404</v>
      </c>
      <c r="R10" s="20" t="s">
        <v>404</v>
      </c>
      <c r="S10" s="18" t="s">
        <v>404</v>
      </c>
      <c r="T10" s="20" t="s">
        <v>404</v>
      </c>
      <c r="U10" s="18" t="s">
        <v>404</v>
      </c>
      <c r="V10" s="20" t="s">
        <v>404</v>
      </c>
      <c r="W10" s="18" t="s">
        <v>404</v>
      </c>
      <c r="X10" s="20" t="s">
        <v>404</v>
      </c>
      <c r="Y10" s="18" t="n">
        <v>546.04594479</v>
      </c>
      <c r="Z10" s="20" t="n">
        <v>10.30819394</v>
      </c>
    </row>
    <row r="11" spans="1:26">
      <c r="A11" s="15" t="s">
        <v>408</v>
      </c>
      <c r="B11" s="17" t="n">
        <v>7053</v>
      </c>
      <c r="C11" s="18">
        <f>(137.0/B11*100)</f>
        <v/>
      </c>
      <c r="D11" s="19" t="n">
        <v>6916</v>
      </c>
      <c r="E11" s="18" t="n">
        <v>439.70133134</v>
      </c>
      <c r="F11" s="20" t="n">
        <v>7.77880331</v>
      </c>
      <c r="G11" s="18" t="n">
        <v>440.93165646</v>
      </c>
      <c r="H11" s="20" t="n">
        <v>6.77694788</v>
      </c>
      <c r="I11" s="18" t="n">
        <v>456.93431885</v>
      </c>
      <c r="J11" s="20" t="n">
        <v>7.38772833</v>
      </c>
      <c r="K11" s="18" t="n">
        <v>445.48602536</v>
      </c>
      <c r="L11" s="20" t="n">
        <v>8.47994276</v>
      </c>
      <c r="M11" s="18" t="n">
        <v>456.96540053</v>
      </c>
      <c r="N11" s="20" t="n">
        <v>15.96487796</v>
      </c>
      <c r="O11" s="18" t="n">
        <v>460.24791907</v>
      </c>
      <c r="P11" s="20" t="n">
        <v>18.97726364</v>
      </c>
      <c r="Q11" s="18" t="s">
        <v>404</v>
      </c>
      <c r="R11" s="20" t="s">
        <v>404</v>
      </c>
      <c r="S11" s="18" t="s">
        <v>404</v>
      </c>
      <c r="T11" s="20" t="s">
        <v>404</v>
      </c>
      <c r="U11" s="18" t="s">
        <v>404</v>
      </c>
      <c r="V11" s="20" t="s">
        <v>404</v>
      </c>
      <c r="W11" s="18" t="s">
        <v>404</v>
      </c>
      <c r="X11" s="20" t="s">
        <v>404</v>
      </c>
      <c r="Y11" s="18" t="n">
        <v>457.12871069</v>
      </c>
      <c r="Z11" s="20" t="n">
        <v>21.5257786</v>
      </c>
    </row>
    <row r="12" spans="1:26">
      <c r="A12" s="15" t="s">
        <v>409</v>
      </c>
      <c r="B12" s="17" t="n">
        <v>6894</v>
      </c>
      <c r="C12" s="18">
        <f>(106.0/B12*100)</f>
        <v/>
      </c>
      <c r="D12" s="19" t="n">
        <v>6788</v>
      </c>
      <c r="E12" s="18" t="n">
        <v>480.11134357</v>
      </c>
      <c r="F12" s="20" t="n">
        <v>27.19348429</v>
      </c>
      <c r="G12" s="18" t="n">
        <v>503.30137638</v>
      </c>
      <c r="H12" s="20" t="n">
        <v>8.264523990000001</v>
      </c>
      <c r="I12" s="18" t="n">
        <v>501.07800184</v>
      </c>
      <c r="J12" s="20" t="n">
        <v>7.17418459</v>
      </c>
      <c r="K12" s="18" t="n">
        <v>481.0190176</v>
      </c>
      <c r="L12" s="20" t="n">
        <v>6.95023342</v>
      </c>
      <c r="M12" s="18" t="n">
        <v>486.65566208</v>
      </c>
      <c r="N12" s="20" t="n">
        <v>10.20052065</v>
      </c>
      <c r="O12" s="18" t="n">
        <v>487.36542089</v>
      </c>
      <c r="P12" s="20" t="n">
        <v>7.14668309</v>
      </c>
      <c r="Q12" s="18" t="s">
        <v>404</v>
      </c>
      <c r="R12" s="20" t="s">
        <v>404</v>
      </c>
      <c r="S12" s="18" t="s">
        <v>404</v>
      </c>
      <c r="T12" s="20" t="s">
        <v>404</v>
      </c>
      <c r="U12" s="18" t="s">
        <v>404</v>
      </c>
      <c r="V12" s="20" t="s">
        <v>404</v>
      </c>
      <c r="W12" s="18" t="s">
        <v>404</v>
      </c>
      <c r="X12" s="20" t="s">
        <v>404</v>
      </c>
      <c r="Y12" s="18" t="n">
        <v>480.42633951</v>
      </c>
      <c r="Z12" s="20" t="n">
        <v>15.72840563</v>
      </c>
    </row>
    <row r="13" spans="1:26">
      <c r="A13" s="15" t="s">
        <v>410</v>
      </c>
      <c r="B13" s="17" t="n">
        <v>7161</v>
      </c>
      <c r="C13" s="18">
        <f>(1175.0/B13*100)</f>
        <v/>
      </c>
      <c r="D13" s="19" t="n">
        <v>5986</v>
      </c>
      <c r="E13" s="18" t="n">
        <v>479.92567604</v>
      </c>
      <c r="F13" s="20" t="n">
        <v>11.74590361</v>
      </c>
      <c r="G13" s="18" t="n">
        <v>504.7317981</v>
      </c>
      <c r="H13" s="20" t="n">
        <v>4.81361761</v>
      </c>
      <c r="I13" s="18" t="n">
        <v>502.05105468</v>
      </c>
      <c r="J13" s="20" t="n">
        <v>6.16715673</v>
      </c>
      <c r="K13" s="18" t="n">
        <v>501.34249699</v>
      </c>
      <c r="L13" s="20" t="n">
        <v>5.58870327</v>
      </c>
      <c r="M13" s="18" t="n">
        <v>500.99646156</v>
      </c>
      <c r="N13" s="20" t="n">
        <v>8.120952620000001</v>
      </c>
      <c r="O13" s="18" t="n">
        <v>499.77945891</v>
      </c>
      <c r="P13" s="20" t="n">
        <v>7.18816305</v>
      </c>
      <c r="Q13" s="18" t="s">
        <v>404</v>
      </c>
      <c r="R13" s="20" t="s">
        <v>404</v>
      </c>
      <c r="S13" s="18" t="s">
        <v>404</v>
      </c>
      <c r="T13" s="20" t="s">
        <v>404</v>
      </c>
      <c r="U13" s="18" t="s">
        <v>404</v>
      </c>
      <c r="V13" s="20" t="s">
        <v>404</v>
      </c>
      <c r="W13" s="18" t="s">
        <v>404</v>
      </c>
      <c r="X13" s="20" t="s">
        <v>404</v>
      </c>
      <c r="Y13" s="18" t="n">
        <v>501.700444</v>
      </c>
      <c r="Z13" s="20" t="n">
        <v>6.35029673</v>
      </c>
    </row>
    <row r="14" spans="1:26">
      <c r="A14" s="15" t="s">
        <v>411</v>
      </c>
      <c r="B14" s="17" t="n">
        <v>5587</v>
      </c>
      <c r="C14" s="18">
        <f>(0.0/B14*100)</f>
        <v/>
      </c>
      <c r="D14" s="19" t="n">
        <v>5587</v>
      </c>
      <c r="E14" s="18" t="n">
        <v>534.3440650700001</v>
      </c>
      <c r="F14" s="20" t="n">
        <v>11.91770949</v>
      </c>
      <c r="G14" s="18" t="n">
        <v>527.69730526</v>
      </c>
      <c r="H14" s="20" t="n">
        <v>3.74959951</v>
      </c>
      <c r="I14" s="18" t="n">
        <v>541.43975544</v>
      </c>
      <c r="J14" s="20" t="n">
        <v>4.50659854</v>
      </c>
      <c r="K14" s="18" t="n">
        <v>542.59506135</v>
      </c>
      <c r="L14" s="20" t="n">
        <v>5.13127864</v>
      </c>
      <c r="M14" s="18" t="n">
        <v>539.4093619400001</v>
      </c>
      <c r="N14" s="20" t="n">
        <v>5.88303602</v>
      </c>
      <c r="O14" s="18" t="n">
        <v>504.40635289</v>
      </c>
      <c r="P14" s="20" t="n">
        <v>11.44512448</v>
      </c>
      <c r="Q14" s="18" t="s">
        <v>404</v>
      </c>
      <c r="R14" s="20" t="s">
        <v>404</v>
      </c>
      <c r="S14" s="18" t="s">
        <v>404</v>
      </c>
      <c r="T14" s="20" t="s">
        <v>404</v>
      </c>
      <c r="U14" s="18" t="s">
        <v>404</v>
      </c>
      <c r="V14" s="20" t="s">
        <v>404</v>
      </c>
      <c r="W14" s="18" t="s">
        <v>404</v>
      </c>
      <c r="X14" s="20" t="s">
        <v>404</v>
      </c>
      <c r="Y14" s="18" t="n">
        <v>537.08765088</v>
      </c>
      <c r="Z14" s="20" t="n">
        <v>14.0040116</v>
      </c>
    </row>
    <row r="15" spans="1:26">
      <c r="A15" s="15" t="s">
        <v>412</v>
      </c>
      <c r="B15" s="17" t="n">
        <v>5882</v>
      </c>
      <c r="C15" s="18">
        <f>(0.0/B15*100)</f>
        <v/>
      </c>
      <c r="D15" s="19" t="n">
        <v>5882</v>
      </c>
      <c r="E15" s="18" t="n">
        <v>524.25626367</v>
      </c>
      <c r="F15" s="20" t="n">
        <v>14.90763889</v>
      </c>
      <c r="G15" s="18" t="n">
        <v>527.54336963</v>
      </c>
      <c r="H15" s="20" t="n">
        <v>3.12125971</v>
      </c>
      <c r="I15" s="18" t="n">
        <v>529.6961288700001</v>
      </c>
      <c r="J15" s="20" t="n">
        <v>4.93866942</v>
      </c>
      <c r="K15" s="18" t="n">
        <v>530.5426091099999</v>
      </c>
      <c r="L15" s="20" t="n">
        <v>6.3726948</v>
      </c>
      <c r="M15" s="18" t="n">
        <v>543.77542995</v>
      </c>
      <c r="N15" s="20" t="n">
        <v>10.31966529</v>
      </c>
      <c r="O15" s="18" t="n">
        <v>546.57976439</v>
      </c>
      <c r="P15" s="20" t="n">
        <v>12.92506097</v>
      </c>
      <c r="Q15" s="18" t="s">
        <v>404</v>
      </c>
      <c r="R15" s="20" t="s">
        <v>404</v>
      </c>
      <c r="S15" s="18" t="s">
        <v>404</v>
      </c>
      <c r="T15" s="20" t="s">
        <v>404</v>
      </c>
      <c r="U15" s="18" t="s">
        <v>404</v>
      </c>
      <c r="V15" s="20" t="s">
        <v>404</v>
      </c>
      <c r="W15" s="18" t="s">
        <v>404</v>
      </c>
      <c r="X15" s="20" t="s">
        <v>404</v>
      </c>
      <c r="Y15" s="18" t="n">
        <v>545.79636991</v>
      </c>
      <c r="Z15" s="20" t="n">
        <v>24.02805136</v>
      </c>
    </row>
    <row r="16" spans="1:26">
      <c r="A16" s="15" t="s">
        <v>413</v>
      </c>
      <c r="B16" s="17" t="n">
        <v>6108</v>
      </c>
      <c r="C16" s="18">
        <f>(364.0/B16*100)</f>
        <v/>
      </c>
      <c r="D16" s="19" t="n">
        <v>5744</v>
      </c>
      <c r="E16" s="18" t="n">
        <v>513.74144488</v>
      </c>
      <c r="F16" s="20" t="n">
        <v>9.19906087</v>
      </c>
      <c r="G16" s="18" t="n">
        <v>495.9649737</v>
      </c>
      <c r="H16" s="20" t="n">
        <v>5.77612092</v>
      </c>
      <c r="I16" s="18" t="n">
        <v>503.04215297</v>
      </c>
      <c r="J16" s="20" t="n">
        <v>8.86519725</v>
      </c>
      <c r="K16" s="18" t="n">
        <v>455.10167108</v>
      </c>
      <c r="L16" s="20" t="n">
        <v>16.67329946</v>
      </c>
      <c r="M16" s="18" t="n">
        <v>512.65357792</v>
      </c>
      <c r="N16" s="20" t="n">
        <v>55.21608</v>
      </c>
      <c r="O16" s="18" t="n">
        <v>513.87825639</v>
      </c>
      <c r="P16" s="20" t="n">
        <v>18.8472722</v>
      </c>
      <c r="Q16" s="18" t="s">
        <v>404</v>
      </c>
      <c r="R16" s="20" t="s">
        <v>404</v>
      </c>
      <c r="S16" s="18" t="s">
        <v>404</v>
      </c>
      <c r="T16" s="20" t="s">
        <v>404</v>
      </c>
      <c r="U16" s="18" t="s">
        <v>404</v>
      </c>
      <c r="V16" s="20" t="s">
        <v>404</v>
      </c>
      <c r="W16" s="18" t="s">
        <v>404</v>
      </c>
      <c r="X16" s="20" t="s">
        <v>404</v>
      </c>
      <c r="Y16" s="18" t="n">
        <v>488.94631416</v>
      </c>
      <c r="Z16" s="20" t="n">
        <v>25.04050247</v>
      </c>
    </row>
    <row r="17" spans="1:26">
      <c r="A17" s="15" t="s">
        <v>414</v>
      </c>
      <c r="B17" s="17" t="n">
        <v>6504</v>
      </c>
      <c r="C17" s="18">
        <f>(1325.0/B17*100)</f>
        <v/>
      </c>
      <c r="D17" s="19" t="n">
        <v>5179</v>
      </c>
      <c r="E17" s="18" t="n">
        <v>508.45828895</v>
      </c>
      <c r="F17" s="20" t="n">
        <v>33.45118272</v>
      </c>
      <c r="G17" s="18" t="n">
        <v>511.72841197</v>
      </c>
      <c r="H17" s="20" t="n">
        <v>8.85988019</v>
      </c>
      <c r="I17" s="18" t="n">
        <v>500.03895724</v>
      </c>
      <c r="J17" s="20" t="n">
        <v>8.43322394</v>
      </c>
      <c r="K17" s="18" t="n">
        <v>515.23189526</v>
      </c>
      <c r="L17" s="20" t="n">
        <v>10.05862139</v>
      </c>
      <c r="M17" s="18" t="n">
        <v>485.16018819</v>
      </c>
      <c r="N17" s="20" t="n">
        <v>15.25699434</v>
      </c>
      <c r="O17" s="18" t="n">
        <v>515.45285512</v>
      </c>
      <c r="P17" s="20" t="n">
        <v>15.69105848</v>
      </c>
      <c r="Q17" s="18" t="s">
        <v>404</v>
      </c>
      <c r="R17" s="20" t="s">
        <v>404</v>
      </c>
      <c r="S17" s="18" t="s">
        <v>404</v>
      </c>
      <c r="T17" s="20" t="s">
        <v>404</v>
      </c>
      <c r="U17" s="18" t="s">
        <v>404</v>
      </c>
      <c r="V17" s="20" t="s">
        <v>404</v>
      </c>
      <c r="W17" s="18" t="s">
        <v>404</v>
      </c>
      <c r="X17" s="20" t="s">
        <v>404</v>
      </c>
      <c r="Y17" s="18" t="n">
        <v>547.67557124</v>
      </c>
      <c r="Z17" s="20" t="n">
        <v>16.11539748</v>
      </c>
    </row>
    <row r="18" spans="1:26">
      <c r="A18" s="15" t="s">
        <v>415</v>
      </c>
      <c r="B18" s="17" t="n">
        <v>5532</v>
      </c>
      <c r="C18" s="18">
        <f>(0.0/B18*100)</f>
        <v/>
      </c>
      <c r="D18" s="19" t="n">
        <v>5532</v>
      </c>
      <c r="E18" s="18" t="n">
        <v>450.03169158</v>
      </c>
      <c r="F18" s="20" t="n">
        <v>10.74167186</v>
      </c>
      <c r="G18" s="18" t="n">
        <v>460.39911035</v>
      </c>
      <c r="H18" s="20" t="n">
        <v>9.374958149999999</v>
      </c>
      <c r="I18" s="18" t="n">
        <v>452.9143475</v>
      </c>
      <c r="J18" s="20" t="n">
        <v>9.210924240000001</v>
      </c>
      <c r="K18" s="18" t="n">
        <v>453.89563065</v>
      </c>
      <c r="L18" s="20" t="n">
        <v>7.3650567</v>
      </c>
      <c r="M18" s="18" t="n">
        <v>451.21172376</v>
      </c>
      <c r="N18" s="20" t="n">
        <v>13.42666975</v>
      </c>
      <c r="O18" s="18" t="n">
        <v>456.1266236</v>
      </c>
      <c r="P18" s="20" t="n">
        <v>10.08713428</v>
      </c>
      <c r="Q18" s="18" t="s">
        <v>404</v>
      </c>
      <c r="R18" s="20" t="s">
        <v>404</v>
      </c>
      <c r="S18" s="18" t="s">
        <v>404</v>
      </c>
      <c r="T18" s="20" t="s">
        <v>404</v>
      </c>
      <c r="U18" s="18" t="s">
        <v>404</v>
      </c>
      <c r="V18" s="20" t="s">
        <v>404</v>
      </c>
      <c r="W18" s="18" t="s">
        <v>404</v>
      </c>
      <c r="X18" s="20" t="s">
        <v>404</v>
      </c>
      <c r="Y18" s="18" t="n">
        <v>469.86349888</v>
      </c>
      <c r="Z18" s="20" t="n">
        <v>26.03929043</v>
      </c>
    </row>
    <row r="19" spans="1:26">
      <c r="A19" s="15" t="s">
        <v>416</v>
      </c>
      <c r="B19" s="17" t="n">
        <v>5658</v>
      </c>
      <c r="C19" s="18">
        <f>(327.0/B19*100)</f>
        <v/>
      </c>
      <c r="D19" s="19" t="n">
        <v>5331</v>
      </c>
      <c r="E19" s="18" t="n">
        <v>484.06848661</v>
      </c>
      <c r="F19" s="20" t="n">
        <v>25.06774408</v>
      </c>
      <c r="G19" s="18" t="n">
        <v>472.59104872</v>
      </c>
      <c r="H19" s="20" t="n">
        <v>8.17412279</v>
      </c>
      <c r="I19" s="18" t="n">
        <v>474.9839666</v>
      </c>
      <c r="J19" s="20" t="n">
        <v>10.8066244</v>
      </c>
      <c r="K19" s="18" t="n">
        <v>473.64297394</v>
      </c>
      <c r="L19" s="20" t="n">
        <v>9.022262100000001</v>
      </c>
      <c r="M19" s="18" t="n">
        <v>489.41562472</v>
      </c>
      <c r="N19" s="20" t="n">
        <v>17.41253102</v>
      </c>
      <c r="O19" s="18" t="n">
        <v>483.86034264</v>
      </c>
      <c r="P19" s="20" t="n">
        <v>14.19714938</v>
      </c>
      <c r="Q19" s="18" t="s">
        <v>404</v>
      </c>
      <c r="R19" s="20" t="s">
        <v>404</v>
      </c>
      <c r="S19" s="18" t="s">
        <v>404</v>
      </c>
      <c r="T19" s="20" t="s">
        <v>404</v>
      </c>
      <c r="U19" s="18" t="s">
        <v>404</v>
      </c>
      <c r="V19" s="20" t="s">
        <v>404</v>
      </c>
      <c r="W19" s="18" t="s">
        <v>404</v>
      </c>
      <c r="X19" s="20" t="s">
        <v>404</v>
      </c>
      <c r="Y19" s="18" t="n">
        <v>504.12404232</v>
      </c>
      <c r="Z19" s="20" t="n">
        <v>20.573241</v>
      </c>
    </row>
    <row r="20" spans="1:26">
      <c r="A20" s="15" t="s">
        <v>417</v>
      </c>
      <c r="B20" s="17" t="n">
        <v>3371</v>
      </c>
      <c r="C20" s="18">
        <f>(24.0/B20*100)</f>
        <v/>
      </c>
      <c r="D20" s="19" t="n">
        <v>3347</v>
      </c>
      <c r="E20" s="18" t="n">
        <v>440.92895372</v>
      </c>
      <c r="F20" s="20" t="n">
        <v>10.37217808</v>
      </c>
      <c r="G20" s="18" t="n">
        <v>473.03306296</v>
      </c>
      <c r="H20" s="20" t="n">
        <v>2.94175834</v>
      </c>
      <c r="I20" s="18" t="n">
        <v>473.63470642</v>
      </c>
      <c r="J20" s="20" t="n">
        <v>3.22906083</v>
      </c>
      <c r="K20" s="18" t="n">
        <v>480.12134926</v>
      </c>
      <c r="L20" s="20" t="n">
        <v>3.23486003</v>
      </c>
      <c r="M20" s="18" t="n">
        <v>460.97086331</v>
      </c>
      <c r="N20" s="20" t="n">
        <v>6.75143516</v>
      </c>
      <c r="O20" s="18" t="n">
        <v>477.16318184</v>
      </c>
      <c r="P20" s="20" t="n">
        <v>14.47511742</v>
      </c>
      <c r="Q20" s="18" t="s">
        <v>404</v>
      </c>
      <c r="R20" s="20" t="s">
        <v>404</v>
      </c>
      <c r="S20" s="18" t="s">
        <v>404</v>
      </c>
      <c r="T20" s="20" t="s">
        <v>404</v>
      </c>
      <c r="U20" s="18" t="s">
        <v>404</v>
      </c>
      <c r="V20" s="20" t="s">
        <v>404</v>
      </c>
      <c r="W20" s="18" t="s">
        <v>404</v>
      </c>
      <c r="X20" s="20" t="s">
        <v>404</v>
      </c>
      <c r="Y20" s="18" t="n">
        <v>445.58892822</v>
      </c>
      <c r="Z20" s="20" t="n">
        <v>11.54957036</v>
      </c>
    </row>
    <row r="21" spans="1:26">
      <c r="A21" s="15" t="s">
        <v>418</v>
      </c>
      <c r="B21" s="17" t="n">
        <v>5741</v>
      </c>
      <c r="C21" s="18">
        <f>(0.0/B21*100)</f>
        <v/>
      </c>
      <c r="D21" s="19" t="n">
        <v>5741</v>
      </c>
      <c r="E21" s="18" t="n">
        <v>499.63053905</v>
      </c>
      <c r="F21" s="20" t="n">
        <v>14.95081848</v>
      </c>
      <c r="G21" s="18" t="n">
        <v>505.91440642</v>
      </c>
      <c r="H21" s="20" t="n">
        <v>6.99807477</v>
      </c>
      <c r="I21" s="18" t="n">
        <v>501.88318763</v>
      </c>
      <c r="J21" s="20" t="n">
        <v>4.49117197</v>
      </c>
      <c r="K21" s="18" t="n">
        <v>502.79284794</v>
      </c>
      <c r="L21" s="20" t="n">
        <v>6.25195788</v>
      </c>
      <c r="M21" s="18" t="n">
        <v>487.9083298</v>
      </c>
      <c r="N21" s="20" t="n">
        <v>11.8321367</v>
      </c>
      <c r="O21" s="18" t="n">
        <v>511.49651779</v>
      </c>
      <c r="P21" s="20" t="n">
        <v>8.377030380000001</v>
      </c>
      <c r="Q21" s="18" t="s">
        <v>404</v>
      </c>
      <c r="R21" s="20" t="s">
        <v>404</v>
      </c>
      <c r="S21" s="18" t="s">
        <v>404</v>
      </c>
      <c r="T21" s="20" t="s">
        <v>404</v>
      </c>
      <c r="U21" s="18" t="s">
        <v>404</v>
      </c>
      <c r="V21" s="20" t="s">
        <v>404</v>
      </c>
      <c r="W21" s="18" t="s">
        <v>404</v>
      </c>
      <c r="X21" s="20" t="s">
        <v>404</v>
      </c>
      <c r="Y21" s="18" t="n">
        <v>494.79805003</v>
      </c>
      <c r="Z21" s="20" t="n">
        <v>7.65328436</v>
      </c>
    </row>
    <row r="22" spans="1:26">
      <c r="A22" s="15" t="s">
        <v>419</v>
      </c>
      <c r="B22" s="17" t="n">
        <v>6598</v>
      </c>
      <c r="C22" s="18">
        <f>(0.0/B22*100)</f>
        <v/>
      </c>
      <c r="D22" s="19" t="n">
        <v>6598</v>
      </c>
      <c r="E22" s="18" t="n">
        <v>448.35568626</v>
      </c>
      <c r="F22" s="20" t="n">
        <v>18.40199321</v>
      </c>
      <c r="G22" s="18" t="n">
        <v>486.05769211</v>
      </c>
      <c r="H22" s="20" t="n">
        <v>5.88137212</v>
      </c>
      <c r="I22" s="18" t="n">
        <v>456.41682305</v>
      </c>
      <c r="J22" s="20" t="n">
        <v>8.46923275</v>
      </c>
      <c r="K22" s="18" t="n">
        <v>443.67879227</v>
      </c>
      <c r="L22" s="20" t="n">
        <v>18.22097579</v>
      </c>
      <c r="M22" s="18" t="n">
        <v>491.11286647</v>
      </c>
      <c r="N22" s="20" t="n">
        <v>27.39766431</v>
      </c>
      <c r="O22" s="18" t="n">
        <v>428.9764251</v>
      </c>
      <c r="P22" s="20" t="n">
        <v>28.62155322</v>
      </c>
      <c r="Q22" s="18" t="s">
        <v>404</v>
      </c>
      <c r="R22" s="20" t="s">
        <v>404</v>
      </c>
      <c r="S22" s="18" t="s">
        <v>404</v>
      </c>
      <c r="T22" s="20" t="s">
        <v>404</v>
      </c>
      <c r="U22" s="18" t="s">
        <v>404</v>
      </c>
      <c r="V22" s="20" t="s">
        <v>404</v>
      </c>
      <c r="W22" s="18" t="s">
        <v>404</v>
      </c>
      <c r="X22" s="20" t="s">
        <v>404</v>
      </c>
      <c r="Y22" s="18" t="n">
        <v>417.4033408</v>
      </c>
      <c r="Z22" s="20" t="n">
        <v>5.92832</v>
      </c>
    </row>
    <row r="23" spans="1:26">
      <c r="A23" s="15" t="s">
        <v>420</v>
      </c>
      <c r="B23" s="17" t="n">
        <v>11583</v>
      </c>
      <c r="C23" s="18">
        <f>(3123.0/B23*100)</f>
        <v/>
      </c>
      <c r="D23" s="19" t="n">
        <v>8460</v>
      </c>
      <c r="E23" s="18" t="n">
        <v>489.73015374</v>
      </c>
      <c r="F23" s="20" t="n">
        <v>23.01715634</v>
      </c>
      <c r="G23" s="18" t="n">
        <v>477.85786047</v>
      </c>
      <c r="H23" s="20" t="n">
        <v>7.15818651</v>
      </c>
      <c r="I23" s="18" t="n">
        <v>488.25944562</v>
      </c>
      <c r="J23" s="20" t="n">
        <v>5.91255625</v>
      </c>
      <c r="K23" s="18" t="n">
        <v>495.58775197</v>
      </c>
      <c r="L23" s="20" t="n">
        <v>8.93348314</v>
      </c>
      <c r="M23" s="18" t="n">
        <v>522.74523254</v>
      </c>
      <c r="N23" s="20" t="n">
        <v>43.80039969</v>
      </c>
      <c r="O23" s="18" t="n">
        <v>450.2586897</v>
      </c>
      <c r="P23" s="20" t="n">
        <v>14.86248099</v>
      </c>
      <c r="Q23" s="18" t="s">
        <v>404</v>
      </c>
      <c r="R23" s="20" t="s">
        <v>404</v>
      </c>
      <c r="S23" s="18" t="s">
        <v>404</v>
      </c>
      <c r="T23" s="20" t="s">
        <v>404</v>
      </c>
      <c r="U23" s="18" t="s">
        <v>404</v>
      </c>
      <c r="V23" s="20" t="s">
        <v>404</v>
      </c>
      <c r="W23" s="18" t="s">
        <v>404</v>
      </c>
      <c r="X23" s="20" t="s">
        <v>404</v>
      </c>
      <c r="Y23" s="18" t="n">
        <v>481.54392536</v>
      </c>
      <c r="Z23" s="20" t="n">
        <v>23.10388195</v>
      </c>
    </row>
    <row r="24" spans="1:26">
      <c r="A24" s="15" t="s">
        <v>421</v>
      </c>
      <c r="B24" s="17" t="n">
        <v>6647</v>
      </c>
      <c r="C24" s="18">
        <f>(0.0/B24*100)</f>
        <v/>
      </c>
      <c r="D24" s="19" t="n">
        <v>6647</v>
      </c>
      <c r="E24" s="18" t="n">
        <v>527.83577314</v>
      </c>
      <c r="F24" s="20" t="n">
        <v>9.008021060000001</v>
      </c>
      <c r="G24" s="18" t="n">
        <v>533.96697863</v>
      </c>
      <c r="H24" s="20" t="n">
        <v>5.40881509</v>
      </c>
      <c r="I24" s="18" t="n">
        <v>548.97140501</v>
      </c>
      <c r="J24" s="20" t="n">
        <v>7.56778637</v>
      </c>
      <c r="K24" s="18" t="n">
        <v>539.5780753</v>
      </c>
      <c r="L24" s="20" t="n">
        <v>13.19433232</v>
      </c>
      <c r="M24" s="18" t="s">
        <v>404</v>
      </c>
      <c r="N24" s="20" t="s">
        <v>404</v>
      </c>
      <c r="O24" s="18" t="s">
        <v>404</v>
      </c>
      <c r="P24" s="20" t="s">
        <v>404</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527.66080405</v>
      </c>
      <c r="F25" s="20" t="n">
        <v>35.18497995</v>
      </c>
      <c r="G25" s="18" t="n">
        <v>512.4214415</v>
      </c>
      <c r="H25" s="20" t="n">
        <v>7.9514857</v>
      </c>
      <c r="I25" s="18" t="n">
        <v>514.11819968</v>
      </c>
      <c r="J25" s="20" t="n">
        <v>5.89286322</v>
      </c>
      <c r="K25" s="18" t="n">
        <v>520.97798283</v>
      </c>
      <c r="L25" s="20" t="n">
        <v>6.90496571</v>
      </c>
      <c r="M25" s="18" t="n">
        <v>512.39936277</v>
      </c>
      <c r="N25" s="20" t="n">
        <v>13.6352135</v>
      </c>
      <c r="O25" s="18" t="n">
        <v>533.2288439500001</v>
      </c>
      <c r="P25" s="20" t="n">
        <v>19.37488964</v>
      </c>
      <c r="Q25" s="18" t="s">
        <v>404</v>
      </c>
      <c r="R25" s="20" t="s">
        <v>404</v>
      </c>
      <c r="S25" s="18" t="s">
        <v>404</v>
      </c>
      <c r="T25" s="20" t="s">
        <v>404</v>
      </c>
      <c r="U25" s="18" t="s">
        <v>404</v>
      </c>
      <c r="V25" s="20" t="s">
        <v>404</v>
      </c>
      <c r="W25" s="18" t="s">
        <v>404</v>
      </c>
      <c r="X25" s="20" t="s">
        <v>404</v>
      </c>
      <c r="Y25" s="18" t="n">
        <v>508.99538955</v>
      </c>
      <c r="Z25" s="20" t="n">
        <v>22.98764463</v>
      </c>
    </row>
    <row r="26" spans="1:26">
      <c r="A26" s="15" t="s">
        <v>423</v>
      </c>
      <c r="B26" s="17" t="n">
        <v>4869</v>
      </c>
      <c r="C26" s="18">
        <f>(11.0/B26*100)</f>
        <v/>
      </c>
      <c r="D26" s="19" t="n">
        <v>4858</v>
      </c>
      <c r="E26" s="18" t="n">
        <v>489.36890716</v>
      </c>
      <c r="F26" s="20" t="n">
        <v>7.62788528</v>
      </c>
      <c r="G26" s="18" t="n">
        <v>485.77751734</v>
      </c>
      <c r="H26" s="20" t="n">
        <v>5.12591528</v>
      </c>
      <c r="I26" s="18" t="n">
        <v>492.08575734</v>
      </c>
      <c r="J26" s="20" t="n">
        <v>4.07990666</v>
      </c>
      <c r="K26" s="18" t="n">
        <v>495.49560684</v>
      </c>
      <c r="L26" s="20" t="n">
        <v>4.10691356</v>
      </c>
      <c r="M26" s="18" t="n">
        <v>489.1517022</v>
      </c>
      <c r="N26" s="20" t="n">
        <v>5.20016283</v>
      </c>
      <c r="O26" s="18" t="n">
        <v>486.67992427</v>
      </c>
      <c r="P26" s="20" t="n">
        <v>4.49328976</v>
      </c>
      <c r="Q26" s="18" t="s">
        <v>404</v>
      </c>
      <c r="R26" s="20" t="s">
        <v>404</v>
      </c>
      <c r="S26" s="18" t="s">
        <v>404</v>
      </c>
      <c r="T26" s="20" t="s">
        <v>404</v>
      </c>
      <c r="U26" s="18" t="s">
        <v>404</v>
      </c>
      <c r="V26" s="20" t="s">
        <v>404</v>
      </c>
      <c r="W26" s="18" t="s">
        <v>404</v>
      </c>
      <c r="X26" s="20" t="s">
        <v>404</v>
      </c>
      <c r="Y26" s="18" t="n">
        <v>480.34760154</v>
      </c>
      <c r="Z26" s="20" t="n">
        <v>12.58308168</v>
      </c>
    </row>
    <row r="27" spans="1:26">
      <c r="A27" s="15" t="s">
        <v>424</v>
      </c>
      <c r="B27" s="17" t="n">
        <v>5299</v>
      </c>
      <c r="C27" s="18">
        <f>(0.0/B27*100)</f>
        <v/>
      </c>
      <c r="D27" s="19" t="n">
        <v>5299</v>
      </c>
      <c r="E27" s="18" t="n">
        <v>481.72575751</v>
      </c>
      <c r="F27" s="20" t="n">
        <v>2.59507933</v>
      </c>
      <c r="G27" s="18" t="n">
        <v>471.20348923</v>
      </c>
      <c r="H27" s="20" t="n">
        <v>1.91031615</v>
      </c>
      <c r="I27" s="18" t="n">
        <v>468.54955374</v>
      </c>
      <c r="J27" s="20" t="n">
        <v>2.11797394</v>
      </c>
      <c r="K27" s="18" t="n">
        <v>506.08321145</v>
      </c>
      <c r="L27" s="20" t="n">
        <v>2.76966558</v>
      </c>
      <c r="M27" s="18" t="s">
        <v>404</v>
      </c>
      <c r="N27" s="20" t="s">
        <v>404</v>
      </c>
      <c r="O27" s="18" t="n">
        <v>517.46372855</v>
      </c>
      <c r="P27" s="20" t="n">
        <v>3.44381533</v>
      </c>
      <c r="Q27" s="18" t="s">
        <v>404</v>
      </c>
      <c r="R27" s="20" t="s">
        <v>404</v>
      </c>
      <c r="S27" s="18" t="s">
        <v>404</v>
      </c>
      <c r="T27" s="20" t="s">
        <v>404</v>
      </c>
      <c r="U27" s="18" t="s">
        <v>404</v>
      </c>
      <c r="V27" s="20" t="s">
        <v>404</v>
      </c>
      <c r="W27" s="18" t="s">
        <v>404</v>
      </c>
      <c r="X27" s="20" t="s">
        <v>404</v>
      </c>
      <c r="Y27" s="18" t="n">
        <v>542.3799364499999</v>
      </c>
      <c r="Z27" s="20" t="n">
        <v>5.39403916</v>
      </c>
    </row>
    <row r="28" spans="1:26">
      <c r="A28" s="15" t="s">
        <v>425</v>
      </c>
      <c r="B28" s="17" t="n">
        <v>7568</v>
      </c>
      <c r="C28" s="18">
        <f>(0.0/B28*100)</f>
        <v/>
      </c>
      <c r="D28" s="19" t="n">
        <v>7568</v>
      </c>
      <c r="E28" s="18" t="n">
        <v>413.47964798</v>
      </c>
      <c r="F28" s="20" t="n">
        <v>8.157134770000001</v>
      </c>
      <c r="G28" s="18" t="n">
        <v>429.72076809</v>
      </c>
      <c r="H28" s="20" t="n">
        <v>4.44678536</v>
      </c>
      <c r="I28" s="18" t="n">
        <v>416.70250073</v>
      </c>
      <c r="J28" s="20" t="n">
        <v>3.96768434</v>
      </c>
      <c r="K28" s="18" t="n">
        <v>396.78251254</v>
      </c>
      <c r="L28" s="20" t="n">
        <v>4.99116886</v>
      </c>
      <c r="M28" s="18" t="n">
        <v>415.28412877</v>
      </c>
      <c r="N28" s="20" t="n">
        <v>8.96040644</v>
      </c>
      <c r="O28" s="18" t="n">
        <v>418.70237096</v>
      </c>
      <c r="P28" s="20" t="n">
        <v>10.4793812</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n">
        <v>498.84237068</v>
      </c>
      <c r="F29" s="20" t="n">
        <v>26.58763984</v>
      </c>
      <c r="G29" s="18" t="n">
        <v>514.2011396299999</v>
      </c>
      <c r="H29" s="20" t="n">
        <v>12.59252069</v>
      </c>
      <c r="I29" s="18" t="n">
        <v>504.96413975</v>
      </c>
      <c r="J29" s="20" t="n">
        <v>11.61097072</v>
      </c>
      <c r="K29" s="18" t="n">
        <v>526.4831717</v>
      </c>
      <c r="L29" s="20" t="n">
        <v>14.63175574</v>
      </c>
      <c r="M29" s="18" t="n">
        <v>524.39219597</v>
      </c>
      <c r="N29" s="20" t="n">
        <v>38.80822356</v>
      </c>
      <c r="O29" s="18" t="n">
        <v>373.85168465</v>
      </c>
      <c r="P29" s="20" t="n">
        <v>22.454019</v>
      </c>
      <c r="Q29" s="18" t="s">
        <v>404</v>
      </c>
      <c r="R29" s="20" t="s">
        <v>404</v>
      </c>
      <c r="S29" s="18" t="s">
        <v>404</v>
      </c>
      <c r="T29" s="20" t="s">
        <v>404</v>
      </c>
      <c r="U29" s="18" t="s">
        <v>404</v>
      </c>
      <c r="V29" s="20" t="s">
        <v>404</v>
      </c>
      <c r="W29" s="18" t="s">
        <v>404</v>
      </c>
      <c r="X29" s="20" t="s">
        <v>404</v>
      </c>
      <c r="Y29" s="18" t="n">
        <v>490.25798863</v>
      </c>
      <c r="Z29" s="20" t="n">
        <v>14.05963122</v>
      </c>
    </row>
    <row r="30" spans="1:26">
      <c r="A30" s="15" t="s">
        <v>427</v>
      </c>
      <c r="B30" s="17" t="n">
        <v>4520</v>
      </c>
      <c r="C30" s="18">
        <f>(945.0/B30*100)</f>
        <v/>
      </c>
      <c r="D30" s="19" t="n">
        <v>3575</v>
      </c>
      <c r="E30" s="18" t="n">
        <v>594.35021796</v>
      </c>
      <c r="F30" s="20" t="n">
        <v>7.68008261</v>
      </c>
      <c r="G30" s="18" t="n">
        <v>531.61397766</v>
      </c>
      <c r="H30" s="20" t="n">
        <v>19.40674265</v>
      </c>
      <c r="I30" s="18" t="n">
        <v>516.83038821</v>
      </c>
      <c r="J30" s="20" t="n">
        <v>9.01459893</v>
      </c>
      <c r="K30" s="18" t="n">
        <v>514.6710104700001</v>
      </c>
      <c r="L30" s="20" t="n">
        <v>5.131593</v>
      </c>
      <c r="M30" s="18" t="n">
        <v>520.73286521</v>
      </c>
      <c r="N30" s="20" t="n">
        <v>8.53898139</v>
      </c>
      <c r="O30" s="18" t="n">
        <v>498.4776535</v>
      </c>
      <c r="P30" s="20" t="n">
        <v>10.25849439</v>
      </c>
      <c r="Q30" s="18" t="s">
        <v>404</v>
      </c>
      <c r="R30" s="20" t="s">
        <v>404</v>
      </c>
      <c r="S30" s="18" t="s">
        <v>404</v>
      </c>
      <c r="T30" s="20" t="s">
        <v>404</v>
      </c>
      <c r="U30" s="18" t="s">
        <v>404</v>
      </c>
      <c r="V30" s="20" t="s">
        <v>404</v>
      </c>
      <c r="W30" s="18" t="s">
        <v>404</v>
      </c>
      <c r="X30" s="20" t="s">
        <v>404</v>
      </c>
      <c r="Y30" s="18" t="n">
        <v>499.32121715</v>
      </c>
      <c r="Z30" s="20" t="n">
        <v>10.57434618</v>
      </c>
    </row>
    <row r="31" spans="1:26">
      <c r="A31" s="15" t="s">
        <v>428</v>
      </c>
      <c r="B31" s="17" t="n">
        <v>5456</v>
      </c>
      <c r="C31" s="18">
        <f>(502.0/B31*100)</f>
        <v/>
      </c>
      <c r="D31" s="19" t="n">
        <v>4954</v>
      </c>
      <c r="E31" s="18" t="n">
        <v>478.03387309</v>
      </c>
      <c r="F31" s="20" t="n">
        <v>4.44923693</v>
      </c>
      <c r="G31" s="18" t="n">
        <v>499.67036894</v>
      </c>
      <c r="H31" s="20" t="n">
        <v>5.7491916</v>
      </c>
      <c r="I31" s="18" t="n">
        <v>493.2277061</v>
      </c>
      <c r="J31" s="20" t="n">
        <v>5.66850511</v>
      </c>
      <c r="K31" s="18" t="n">
        <v>502.14567852</v>
      </c>
      <c r="L31" s="20" t="n">
        <v>4.116109</v>
      </c>
      <c r="M31" s="18" t="n">
        <v>504.17940933</v>
      </c>
      <c r="N31" s="20" t="n">
        <v>6.96169781</v>
      </c>
      <c r="O31" s="18" t="n">
        <v>486.64742252</v>
      </c>
      <c r="P31" s="20" t="n">
        <v>9.06332256</v>
      </c>
      <c r="Q31" s="18" t="s">
        <v>404</v>
      </c>
      <c r="R31" s="20" t="s">
        <v>404</v>
      </c>
      <c r="S31" s="18" t="s">
        <v>404</v>
      </c>
      <c r="T31" s="20" t="s">
        <v>404</v>
      </c>
      <c r="U31" s="18" t="s">
        <v>404</v>
      </c>
      <c r="V31" s="20" t="s">
        <v>404</v>
      </c>
      <c r="W31" s="18" t="s">
        <v>404</v>
      </c>
      <c r="X31" s="20" t="s">
        <v>404</v>
      </c>
      <c r="Y31" s="18" t="n">
        <v>498.13410539</v>
      </c>
      <c r="Z31" s="20" t="n">
        <v>10.36915341</v>
      </c>
    </row>
    <row r="32" spans="1:26">
      <c r="A32" s="15" t="s">
        <v>429</v>
      </c>
      <c r="B32" s="17" t="n">
        <v>4478</v>
      </c>
      <c r="C32" s="18">
        <f>(0.0/B32*100)</f>
        <v/>
      </c>
      <c r="D32" s="19" t="n">
        <v>4478</v>
      </c>
      <c r="E32" s="18" t="n">
        <v>496.52517489</v>
      </c>
      <c r="F32" s="20" t="n">
        <v>12.18688027</v>
      </c>
      <c r="G32" s="18" t="n">
        <v>501.31877032</v>
      </c>
      <c r="H32" s="20" t="n">
        <v>4.35225527</v>
      </c>
      <c r="I32" s="18" t="n">
        <v>501.91956261</v>
      </c>
      <c r="J32" s="20" t="n">
        <v>4.93784789</v>
      </c>
      <c r="K32" s="18" t="n">
        <v>500.63833372</v>
      </c>
      <c r="L32" s="20" t="n">
        <v>10.34705657</v>
      </c>
      <c r="M32" s="18" t="n">
        <v>485.13612804</v>
      </c>
      <c r="N32" s="20" t="n">
        <v>15.06111992</v>
      </c>
      <c r="O32" s="18" t="n">
        <v>487.7844547</v>
      </c>
      <c r="P32" s="20" t="n">
        <v>18.11691738</v>
      </c>
      <c r="Q32" s="18" t="s">
        <v>404</v>
      </c>
      <c r="R32" s="20" t="s">
        <v>404</v>
      </c>
      <c r="S32" s="18" t="s">
        <v>404</v>
      </c>
      <c r="T32" s="20" t="s">
        <v>404</v>
      </c>
      <c r="U32" s="18" t="s">
        <v>404</v>
      </c>
      <c r="V32" s="20" t="s">
        <v>404</v>
      </c>
      <c r="W32" s="18" t="s">
        <v>404</v>
      </c>
      <c r="X32" s="20" t="s">
        <v>404</v>
      </c>
      <c r="Y32" s="18" t="n">
        <v>570.02466666</v>
      </c>
      <c r="Z32" s="20" t="n">
        <v>18.1751754</v>
      </c>
    </row>
    <row r="33" spans="1:26">
      <c r="A33" s="15" t="s">
        <v>430</v>
      </c>
      <c r="B33" s="17" t="n">
        <v>7325</v>
      </c>
      <c r="C33" s="18">
        <f>(29.0/B33*100)</f>
        <v/>
      </c>
      <c r="D33" s="19" t="n">
        <v>7296</v>
      </c>
      <c r="E33" s="18" t="n">
        <v>499.30085491</v>
      </c>
      <c r="F33" s="20" t="n">
        <v>11.48948027</v>
      </c>
      <c r="G33" s="18" t="n">
        <v>499.34653202</v>
      </c>
      <c r="H33" s="20" t="n">
        <v>4.90344518</v>
      </c>
      <c r="I33" s="18" t="n">
        <v>503.68068219</v>
      </c>
      <c r="J33" s="20" t="n">
        <v>7.37295249</v>
      </c>
      <c r="K33" s="18" t="n">
        <v>500.22308933</v>
      </c>
      <c r="L33" s="20" t="n">
        <v>7.30288379</v>
      </c>
      <c r="M33" s="18" t="n">
        <v>501.89212628</v>
      </c>
      <c r="N33" s="20" t="n">
        <v>22.5047103</v>
      </c>
      <c r="O33" s="18" t="n">
        <v>496.58791537</v>
      </c>
      <c r="P33" s="20" t="n">
        <v>11.78766941</v>
      </c>
      <c r="Q33" s="18" t="s">
        <v>404</v>
      </c>
      <c r="R33" s="20" t="s">
        <v>404</v>
      </c>
      <c r="S33" s="18" t="s">
        <v>404</v>
      </c>
      <c r="T33" s="20" t="s">
        <v>404</v>
      </c>
      <c r="U33" s="18" t="s">
        <v>404</v>
      </c>
      <c r="V33" s="20" t="s">
        <v>404</v>
      </c>
      <c r="W33" s="18" t="s">
        <v>404</v>
      </c>
      <c r="X33" s="20" t="s">
        <v>404</v>
      </c>
      <c r="Y33" s="18" t="n">
        <v>519.65568662</v>
      </c>
      <c r="Z33" s="20" t="n">
        <v>45.62219858</v>
      </c>
    </row>
    <row r="34" spans="1:26">
      <c r="A34" s="15" t="s">
        <v>431</v>
      </c>
      <c r="B34" s="17" t="n">
        <v>6350</v>
      </c>
      <c r="C34" s="18">
        <f>(0.0/B34*100)</f>
        <v/>
      </c>
      <c r="D34" s="19" t="n">
        <v>6350</v>
      </c>
      <c r="E34" s="18" t="n">
        <v>513.28590676</v>
      </c>
      <c r="F34" s="20" t="n">
        <v>17.23416095</v>
      </c>
      <c r="G34" s="18" t="n">
        <v>470.40735669</v>
      </c>
      <c r="H34" s="20" t="n">
        <v>13.31373317</v>
      </c>
      <c r="I34" s="18" t="n">
        <v>457.03148506</v>
      </c>
      <c r="J34" s="20" t="n">
        <v>10.4679655</v>
      </c>
      <c r="K34" s="18" t="n">
        <v>460.67639885</v>
      </c>
      <c r="L34" s="20" t="n">
        <v>7.92154602</v>
      </c>
      <c r="M34" s="18" t="n">
        <v>467.55341016</v>
      </c>
      <c r="N34" s="20" t="n">
        <v>10.61673811</v>
      </c>
      <c r="O34" s="18" t="n">
        <v>453.90271497</v>
      </c>
      <c r="P34" s="20" t="n">
        <v>8.591526099999999</v>
      </c>
      <c r="Q34" s="18" t="s">
        <v>404</v>
      </c>
      <c r="R34" s="20" t="s">
        <v>404</v>
      </c>
      <c r="S34" s="18" t="s">
        <v>404</v>
      </c>
      <c r="T34" s="20" t="s">
        <v>404</v>
      </c>
      <c r="U34" s="18" t="s">
        <v>404</v>
      </c>
      <c r="V34" s="20" t="s">
        <v>404</v>
      </c>
      <c r="W34" s="18" t="s">
        <v>404</v>
      </c>
      <c r="X34" s="20" t="s">
        <v>404</v>
      </c>
      <c r="Y34" s="18" t="n">
        <v>439.80457005</v>
      </c>
      <c r="Z34" s="20" t="n">
        <v>11.50302018</v>
      </c>
    </row>
    <row r="35" spans="1:26">
      <c r="A35" s="15" t="s">
        <v>432</v>
      </c>
      <c r="B35" s="17" t="n">
        <v>6406</v>
      </c>
      <c r="C35" s="18">
        <f>(443.0/B35*100)</f>
        <v/>
      </c>
      <c r="D35" s="19" t="n">
        <v>5963</v>
      </c>
      <c r="E35" s="18" t="s">
        <v>404</v>
      </c>
      <c r="F35" s="20" t="s">
        <v>404</v>
      </c>
      <c r="G35" s="18" t="n">
        <v>494.14288344</v>
      </c>
      <c r="H35" s="20" t="n">
        <v>4.34428391</v>
      </c>
      <c r="I35" s="18" t="n">
        <v>538.1223601</v>
      </c>
      <c r="J35" s="20" t="n">
        <v>3.23928686</v>
      </c>
      <c r="K35" s="18" t="n">
        <v>517.95854028</v>
      </c>
      <c r="L35" s="20" t="n">
        <v>2.62254193</v>
      </c>
      <c r="M35" s="18" t="n">
        <v>493.22914069</v>
      </c>
      <c r="N35" s="20" t="n">
        <v>2.86026887</v>
      </c>
      <c r="O35" s="18" t="n">
        <v>512.12402623</v>
      </c>
      <c r="P35" s="20" t="n">
        <v>2.54538637</v>
      </c>
      <c r="Q35" s="18" t="s">
        <v>404</v>
      </c>
      <c r="R35" s="20" t="s">
        <v>404</v>
      </c>
      <c r="S35" s="18" t="s">
        <v>404</v>
      </c>
      <c r="T35" s="20" t="s">
        <v>404</v>
      </c>
      <c r="U35" s="18" t="s">
        <v>404</v>
      </c>
      <c r="V35" s="20" t="s">
        <v>404</v>
      </c>
      <c r="W35" s="18" t="s">
        <v>404</v>
      </c>
      <c r="X35" s="20" t="s">
        <v>404</v>
      </c>
      <c r="Y35" s="18" t="n">
        <v>498.4355212</v>
      </c>
      <c r="Z35" s="20" t="n">
        <v>7.29055156</v>
      </c>
    </row>
    <row r="36" spans="1:26">
      <c r="A36" s="15" t="s">
        <v>433</v>
      </c>
      <c r="B36" s="17" t="n">
        <v>6736</v>
      </c>
      <c r="C36" s="18">
        <f>(10.0/B36*100)</f>
        <v/>
      </c>
      <c r="D36" s="19" t="n">
        <v>6726</v>
      </c>
      <c r="E36" s="18" t="n">
        <v>481.54159369</v>
      </c>
      <c r="F36" s="20" t="n">
        <v>7.1048742</v>
      </c>
      <c r="G36" s="18" t="n">
        <v>494.88658274</v>
      </c>
      <c r="H36" s="20" t="n">
        <v>3.78009691</v>
      </c>
      <c r="I36" s="18" t="n">
        <v>495.18349209</v>
      </c>
      <c r="J36" s="20" t="n">
        <v>4.30205402</v>
      </c>
      <c r="K36" s="18" t="n">
        <v>491.97727251</v>
      </c>
      <c r="L36" s="20" t="n">
        <v>9.832804230000001</v>
      </c>
      <c r="M36" s="18" t="n">
        <v>479.02827027</v>
      </c>
      <c r="N36" s="20" t="n">
        <v>8.90359802</v>
      </c>
      <c r="O36" s="18" t="n">
        <v>510.96075049</v>
      </c>
      <c r="P36" s="20" t="n">
        <v>16.42207087</v>
      </c>
      <c r="Q36" s="18" t="s">
        <v>404</v>
      </c>
      <c r="R36" s="20" t="s">
        <v>404</v>
      </c>
      <c r="S36" s="18" t="s">
        <v>404</v>
      </c>
      <c r="T36" s="20" t="s">
        <v>404</v>
      </c>
      <c r="U36" s="18" t="s">
        <v>404</v>
      </c>
      <c r="V36" s="20" t="s">
        <v>404</v>
      </c>
      <c r="W36" s="18" t="s">
        <v>404</v>
      </c>
      <c r="X36" s="20" t="s">
        <v>404</v>
      </c>
      <c r="Y36" s="18" t="n">
        <v>515.81773036</v>
      </c>
      <c r="Z36" s="20" t="n">
        <v>10.36259535</v>
      </c>
    </row>
    <row r="37" spans="1:26">
      <c r="A37" s="15" t="s">
        <v>434</v>
      </c>
      <c r="B37" s="17" t="n">
        <v>5458</v>
      </c>
      <c r="C37" s="18">
        <f>(0.0/B37*100)</f>
        <v/>
      </c>
      <c r="D37" s="19" t="n">
        <v>5458</v>
      </c>
      <c r="E37" s="18" t="n">
        <v>478.7958742</v>
      </c>
      <c r="F37" s="20" t="n">
        <v>25.66935227</v>
      </c>
      <c r="G37" s="18" t="n">
        <v>503.56944944</v>
      </c>
      <c r="H37" s="20" t="n">
        <v>7.33703572</v>
      </c>
      <c r="I37" s="18" t="n">
        <v>489.19067893</v>
      </c>
      <c r="J37" s="20" t="n">
        <v>6.80753442</v>
      </c>
      <c r="K37" s="18" t="n">
        <v>496.67296297</v>
      </c>
      <c r="L37" s="20" t="n">
        <v>7.33177607</v>
      </c>
      <c r="M37" s="18" t="n">
        <v>481.15061748</v>
      </c>
      <c r="N37" s="20" t="n">
        <v>6.52453727</v>
      </c>
      <c r="O37" s="18" t="n">
        <v>487.30215348</v>
      </c>
      <c r="P37" s="20" t="n">
        <v>9.88362592</v>
      </c>
      <c r="Q37" s="18" t="s">
        <v>404</v>
      </c>
      <c r="R37" s="20" t="s">
        <v>404</v>
      </c>
      <c r="S37" s="18" t="s">
        <v>404</v>
      </c>
      <c r="T37" s="20" t="s">
        <v>404</v>
      </c>
      <c r="U37" s="18" t="s">
        <v>404</v>
      </c>
      <c r="V37" s="20" t="s">
        <v>404</v>
      </c>
      <c r="W37" s="18" t="s">
        <v>404</v>
      </c>
      <c r="X37" s="20" t="s">
        <v>404</v>
      </c>
      <c r="Y37" s="18" t="n">
        <v>573.49619551</v>
      </c>
      <c r="Z37" s="20" t="n">
        <v>8.56050449</v>
      </c>
    </row>
    <row r="38" spans="1:26">
      <c r="A38" s="15" t="s">
        <v>435</v>
      </c>
      <c r="B38" s="17" t="n">
        <v>5860</v>
      </c>
      <c r="C38" s="18">
        <f>(268.0/B38*100)</f>
        <v/>
      </c>
      <c r="D38" s="19" t="n">
        <v>5592</v>
      </c>
      <c r="E38" s="18" t="n">
        <v>506.60651549</v>
      </c>
      <c r="F38" s="20" t="n">
        <v>11.50276642</v>
      </c>
      <c r="G38" s="18" t="n">
        <v>507.87571475</v>
      </c>
      <c r="H38" s="20" t="n">
        <v>6.51992307</v>
      </c>
      <c r="I38" s="18" t="n">
        <v>496.12435401</v>
      </c>
      <c r="J38" s="20" t="n">
        <v>7.56919116</v>
      </c>
      <c r="K38" s="18" t="n">
        <v>502.36396367</v>
      </c>
      <c r="L38" s="20" t="n">
        <v>16.32276062</v>
      </c>
      <c r="M38" s="18" t="n">
        <v>500.51380799</v>
      </c>
      <c r="N38" s="20" t="n">
        <v>33.21997855</v>
      </c>
      <c r="O38" s="18" t="n">
        <v>463.55440629</v>
      </c>
      <c r="P38" s="20" t="n">
        <v>34.65433251</v>
      </c>
      <c r="Q38" s="18" t="s">
        <v>404</v>
      </c>
      <c r="R38" s="20" t="s">
        <v>404</v>
      </c>
      <c r="S38" s="18" t="s">
        <v>404</v>
      </c>
      <c r="T38" s="20" t="s">
        <v>404</v>
      </c>
      <c r="U38" s="18" t="s">
        <v>404</v>
      </c>
      <c r="V38" s="20" t="s">
        <v>404</v>
      </c>
      <c r="W38" s="18" t="s">
        <v>404</v>
      </c>
      <c r="X38" s="20" t="s">
        <v>404</v>
      </c>
      <c r="Y38" s="18" t="n">
        <v>554.3921572</v>
      </c>
      <c r="Z38" s="20" t="n">
        <v>24.80872587</v>
      </c>
    </row>
    <row r="39" spans="1:26">
      <c r="A39" s="15" t="s">
        <v>436</v>
      </c>
      <c r="B39" s="17" t="n">
        <v>5895</v>
      </c>
      <c r="C39" s="18">
        <f>(0.0/B39*100)</f>
        <v/>
      </c>
      <c r="D39" s="19" t="n">
        <v>5895</v>
      </c>
      <c r="E39" s="18" t="n">
        <v>381.6976156</v>
      </c>
      <c r="F39" s="20" t="n">
        <v>16.66413772</v>
      </c>
      <c r="G39" s="18" t="n">
        <v>417.91952442</v>
      </c>
      <c r="H39" s="20" t="n">
        <v>12.99886465</v>
      </c>
      <c r="I39" s="18" t="n">
        <v>427.14785454</v>
      </c>
      <c r="J39" s="20" t="n">
        <v>8.71460239</v>
      </c>
      <c r="K39" s="18" t="n">
        <v>426.09263073</v>
      </c>
      <c r="L39" s="20" t="n">
        <v>9.48695401</v>
      </c>
      <c r="M39" s="18" t="n">
        <v>409.09517191</v>
      </c>
      <c r="N39" s="20" t="n">
        <v>17.27761499</v>
      </c>
      <c r="O39" s="18" t="n">
        <v>439.80174751</v>
      </c>
      <c r="P39" s="20" t="n">
        <v>12.69713302</v>
      </c>
      <c r="Q39" s="18" t="s">
        <v>404</v>
      </c>
      <c r="R39" s="20" t="s">
        <v>404</v>
      </c>
      <c r="S39" s="18" t="s">
        <v>404</v>
      </c>
      <c r="T39" s="20" t="s">
        <v>404</v>
      </c>
      <c r="U39" s="18" t="s">
        <v>404</v>
      </c>
      <c r="V39" s="20" t="s">
        <v>404</v>
      </c>
      <c r="W39" s="18" t="s">
        <v>404</v>
      </c>
      <c r="X39" s="20" t="s">
        <v>404</v>
      </c>
      <c r="Y39" s="18" t="n">
        <v>380.47909094</v>
      </c>
      <c r="Z39" s="20" t="n">
        <v>6.55250458</v>
      </c>
    </row>
    <row r="40" spans="1:26">
      <c r="A40" s="15" t="s">
        <v>437</v>
      </c>
      <c r="B40" s="17" t="n">
        <v>14157</v>
      </c>
      <c r="C40" s="18">
        <f>(2650.0/B40*100)</f>
        <v/>
      </c>
      <c r="D40" s="19" t="n">
        <v>11507</v>
      </c>
      <c r="E40" s="18" t="n">
        <v>553.72639996</v>
      </c>
      <c r="F40" s="20" t="n">
        <v>6.44985654</v>
      </c>
      <c r="G40" s="18" t="n">
        <v>531.90578685</v>
      </c>
      <c r="H40" s="20" t="n">
        <v>12.84864612</v>
      </c>
      <c r="I40" s="18" t="n">
        <v>507.07652508</v>
      </c>
      <c r="J40" s="20" t="n">
        <v>8.070724650000001</v>
      </c>
      <c r="K40" s="18" t="n">
        <v>512.60043</v>
      </c>
      <c r="L40" s="20" t="n">
        <v>7.14892969</v>
      </c>
      <c r="M40" s="18" t="n">
        <v>519.80524447</v>
      </c>
      <c r="N40" s="20" t="n">
        <v>8.7925729</v>
      </c>
      <c r="O40" s="18" t="n">
        <v>499.89229724</v>
      </c>
      <c r="P40" s="20" t="n">
        <v>7.79687547</v>
      </c>
      <c r="Q40" s="18" t="s">
        <v>404</v>
      </c>
      <c r="R40" s="20" t="s">
        <v>404</v>
      </c>
      <c r="S40" s="18" t="s">
        <v>404</v>
      </c>
      <c r="T40" s="20" t="s">
        <v>404</v>
      </c>
      <c r="U40" s="18" t="s">
        <v>404</v>
      </c>
      <c r="V40" s="20" t="s">
        <v>404</v>
      </c>
      <c r="W40" s="18" t="s">
        <v>404</v>
      </c>
      <c r="X40" s="20" t="s">
        <v>404</v>
      </c>
      <c r="Y40" s="18" t="n">
        <v>504.52274654</v>
      </c>
      <c r="Z40" s="20" t="n">
        <v>7.99743542</v>
      </c>
    </row>
    <row r="41" spans="1:26">
      <c r="A41" s="15" t="s">
        <v>438</v>
      </c>
      <c r="B41" s="17" t="n">
        <v>5712</v>
      </c>
      <c r="C41" s="18">
        <f>(70.0/B41*100)</f>
        <v/>
      </c>
      <c r="D41" s="19" t="n">
        <v>5642</v>
      </c>
      <c r="E41" s="18" t="n">
        <v>533.43230464</v>
      </c>
      <c r="F41" s="20" t="n">
        <v>9.989303639999999</v>
      </c>
      <c r="G41" s="18" t="n">
        <v>497.50936361</v>
      </c>
      <c r="H41" s="20" t="n">
        <v>13.04786333</v>
      </c>
      <c r="I41" s="18" t="n">
        <v>508.25222876</v>
      </c>
      <c r="J41" s="20" t="n">
        <v>12.22773437</v>
      </c>
      <c r="K41" s="18" t="n">
        <v>501.43913103</v>
      </c>
      <c r="L41" s="20" t="n">
        <v>7.94241612</v>
      </c>
      <c r="M41" s="18" t="n">
        <v>482.75117339</v>
      </c>
      <c r="N41" s="20" t="n">
        <v>7.22670506</v>
      </c>
      <c r="O41" s="18" t="n">
        <v>499.07409342</v>
      </c>
      <c r="P41" s="20" t="n">
        <v>5.4971147</v>
      </c>
      <c r="Q41" s="18" t="s">
        <v>404</v>
      </c>
      <c r="R41" s="20" t="s">
        <v>404</v>
      </c>
      <c r="S41" s="18" t="s">
        <v>404</v>
      </c>
      <c r="T41" s="20" t="s">
        <v>404</v>
      </c>
      <c r="U41" s="18" t="s">
        <v>404</v>
      </c>
      <c r="V41" s="20" t="s">
        <v>404</v>
      </c>
      <c r="W41" s="18" t="s">
        <v>404</v>
      </c>
      <c r="X41" s="20" t="s">
        <v>404</v>
      </c>
      <c r="Y41" s="18" t="n">
        <v>503.11935554</v>
      </c>
      <c r="Z41" s="20" t="n">
        <v>21.5323649</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364.22083148</v>
      </c>
      <c r="F44" s="20" t="n">
        <v>9.68646719</v>
      </c>
      <c r="G44" s="18" t="n">
        <v>432.9208975</v>
      </c>
      <c r="H44" s="20" t="n">
        <v>6.16664394</v>
      </c>
      <c r="I44" s="18" t="n">
        <v>430.39561534</v>
      </c>
      <c r="J44" s="20" t="n">
        <v>5.45372346</v>
      </c>
      <c r="K44" s="18" t="n">
        <v>422.21660252</v>
      </c>
      <c r="L44" s="20" t="n">
        <v>4.82818908</v>
      </c>
      <c r="M44" s="18" t="n">
        <v>435.77249986</v>
      </c>
      <c r="N44" s="20" t="n">
        <v>14.86429397</v>
      </c>
      <c r="O44" s="18" t="n">
        <v>405.29833369</v>
      </c>
      <c r="P44" s="20" t="n">
        <v>7.5415329</v>
      </c>
      <c r="Q44" s="18" t="s">
        <v>404</v>
      </c>
      <c r="R44" s="20" t="s">
        <v>404</v>
      </c>
      <c r="S44" s="18" t="s">
        <v>404</v>
      </c>
      <c r="T44" s="20" t="s">
        <v>404</v>
      </c>
      <c r="U44" s="18" t="s">
        <v>404</v>
      </c>
      <c r="V44" s="20" t="s">
        <v>404</v>
      </c>
      <c r="W44" s="18" t="n">
        <v>378.71094241</v>
      </c>
      <c r="X44" s="20" t="n">
        <v>9.472993300000001</v>
      </c>
      <c r="Y44" s="18" t="n">
        <v>432.26833231</v>
      </c>
      <c r="Z44" s="20" t="n">
        <v>23.94963904</v>
      </c>
    </row>
    <row r="45" spans="1:26">
      <c r="A45" s="15" t="s">
        <v>442</v>
      </c>
      <c r="B45" s="17" t="n">
        <v>5519</v>
      </c>
      <c r="C45" s="18">
        <f>(0.0/B45*100)</f>
        <v/>
      </c>
      <c r="D45" s="19" t="n">
        <v>5519</v>
      </c>
      <c r="E45" s="18" t="n">
        <v>372.05009589</v>
      </c>
      <c r="F45" s="20" t="n">
        <v>15.57281577</v>
      </c>
      <c r="G45" s="18" t="n">
        <v>370.19221222</v>
      </c>
      <c r="H45" s="20" t="n">
        <v>8.43042853</v>
      </c>
      <c r="I45" s="18" t="n">
        <v>373.42544538</v>
      </c>
      <c r="J45" s="20" t="n">
        <v>6.63542126</v>
      </c>
      <c r="K45" s="18" t="n">
        <v>374.0701479</v>
      </c>
      <c r="L45" s="20" t="n">
        <v>5.25601427</v>
      </c>
      <c r="M45" s="18" t="n">
        <v>392.1155506</v>
      </c>
      <c r="N45" s="20" t="n">
        <v>9.811148790000001</v>
      </c>
      <c r="O45" s="18" t="n">
        <v>368.35093051</v>
      </c>
      <c r="P45" s="20" t="n">
        <v>7.66935461</v>
      </c>
      <c r="Q45" s="18" t="s">
        <v>404</v>
      </c>
      <c r="R45" s="20" t="s">
        <v>404</v>
      </c>
      <c r="S45" s="18" t="s">
        <v>404</v>
      </c>
      <c r="T45" s="20" t="s">
        <v>404</v>
      </c>
      <c r="U45" s="18" t="s">
        <v>404</v>
      </c>
      <c r="V45" s="20" t="s">
        <v>404</v>
      </c>
      <c r="W45" s="18" t="s">
        <v>404</v>
      </c>
      <c r="X45" s="20" t="s">
        <v>404</v>
      </c>
      <c r="Y45" s="18" t="n">
        <v>409.25702451</v>
      </c>
      <c r="Z45" s="20" t="n">
        <v>9.14067114</v>
      </c>
    </row>
    <row r="46" spans="1:26">
      <c r="A46" s="15" t="s">
        <v>443</v>
      </c>
      <c r="B46" s="17" t="n">
        <v>23141</v>
      </c>
      <c r="C46" s="18">
        <f>(4196.0/B46*100)</f>
        <v/>
      </c>
      <c r="D46" s="19" t="n">
        <v>18945</v>
      </c>
      <c r="E46" s="18" t="n">
        <v>402.97610081</v>
      </c>
      <c r="F46" s="20" t="n">
        <v>17.73138309</v>
      </c>
      <c r="G46" s="18" t="n">
        <v>415.5252208</v>
      </c>
      <c r="H46" s="20" t="n">
        <v>6.95708849</v>
      </c>
      <c r="I46" s="18" t="n">
        <v>401.31275563</v>
      </c>
      <c r="J46" s="20" t="n">
        <v>5.31633347</v>
      </c>
      <c r="K46" s="18" t="n">
        <v>409.12730692</v>
      </c>
      <c r="L46" s="20" t="n">
        <v>6.31594946</v>
      </c>
      <c r="M46" s="18" t="n">
        <v>401.17899954</v>
      </c>
      <c r="N46" s="20" t="n">
        <v>6.74299325</v>
      </c>
      <c r="O46" s="18" t="n">
        <v>401.59707289</v>
      </c>
      <c r="P46" s="20" t="n">
        <v>6.69944201</v>
      </c>
      <c r="Q46" s="18" t="s">
        <v>404</v>
      </c>
      <c r="R46" s="20" t="s">
        <v>404</v>
      </c>
      <c r="S46" s="18" t="s">
        <v>404</v>
      </c>
      <c r="T46" s="20" t="s">
        <v>404</v>
      </c>
      <c r="U46" s="18" t="s">
        <v>404</v>
      </c>
      <c r="V46" s="20" t="s">
        <v>404</v>
      </c>
      <c r="W46" s="18" t="s">
        <v>404</v>
      </c>
      <c r="X46" s="20" t="s">
        <v>404</v>
      </c>
      <c r="Y46" s="18" t="n">
        <v>376.05488824</v>
      </c>
      <c r="Z46" s="20" t="n">
        <v>8.55944148</v>
      </c>
    </row>
    <row r="47" spans="1:26">
      <c r="A47" s="15" t="s">
        <v>444</v>
      </c>
      <c r="B47" s="17" t="n">
        <v>5928</v>
      </c>
      <c r="C47" s="18">
        <f>(0.0/B47*100)</f>
        <v/>
      </c>
      <c r="D47" s="19" t="n">
        <v>5928</v>
      </c>
      <c r="E47" s="18" t="n">
        <v>354.21585737</v>
      </c>
      <c r="F47" s="20" t="n">
        <v>17.43010923</v>
      </c>
      <c r="G47" s="18" t="n">
        <v>414.93892588</v>
      </c>
      <c r="H47" s="20" t="n">
        <v>10.10107654</v>
      </c>
      <c r="I47" s="18" t="n">
        <v>466.3936058</v>
      </c>
      <c r="J47" s="20" t="n">
        <v>10.28667699</v>
      </c>
      <c r="K47" s="18" t="n">
        <v>430.84327949</v>
      </c>
      <c r="L47" s="20" t="n">
        <v>13.73745837</v>
      </c>
      <c r="M47" s="18" t="n">
        <v>449.58240172</v>
      </c>
      <c r="N47" s="20" t="n">
        <v>14.93905987</v>
      </c>
      <c r="O47" s="18" t="n">
        <v>463.74156535</v>
      </c>
      <c r="P47" s="20" t="n">
        <v>12.36087069</v>
      </c>
      <c r="Q47" s="18" t="s">
        <v>404</v>
      </c>
      <c r="R47" s="20" t="s">
        <v>404</v>
      </c>
      <c r="S47" s="18" t="s">
        <v>404</v>
      </c>
      <c r="T47" s="20" t="s">
        <v>404</v>
      </c>
      <c r="U47" s="18" t="s">
        <v>404</v>
      </c>
      <c r="V47" s="20" t="s">
        <v>404</v>
      </c>
      <c r="W47" s="18" t="s">
        <v>404</v>
      </c>
      <c r="X47" s="20" t="s">
        <v>404</v>
      </c>
      <c r="Y47" s="18" t="n">
        <v>469.04465686</v>
      </c>
      <c r="Z47" s="20" t="n">
        <v>40.35436077</v>
      </c>
    </row>
    <row r="48" spans="1:26">
      <c r="A48" s="15" t="s">
        <v>445</v>
      </c>
      <c r="B48" s="17" t="n">
        <v>9841</v>
      </c>
      <c r="C48" s="18">
        <f>(0.0/B48*100)</f>
        <v/>
      </c>
      <c r="D48" s="19" t="n">
        <v>9841</v>
      </c>
      <c r="E48" s="18" t="n">
        <v>464.11199382</v>
      </c>
      <c r="F48" s="20" t="n">
        <v>37.79399713</v>
      </c>
      <c r="G48" s="18" t="n">
        <v>505.7709606</v>
      </c>
      <c r="H48" s="20" t="n">
        <v>9.49547572</v>
      </c>
      <c r="I48" s="18" t="n">
        <v>531.79809647</v>
      </c>
      <c r="J48" s="20" t="n">
        <v>10.09426508</v>
      </c>
      <c r="K48" s="18" t="n">
        <v>525.00804429</v>
      </c>
      <c r="L48" s="20" t="n">
        <v>13.90720902</v>
      </c>
      <c r="M48" s="18" t="n">
        <v>501.10282822</v>
      </c>
      <c r="N48" s="20" t="n">
        <v>25.71033663</v>
      </c>
      <c r="O48" s="18" t="n">
        <v>564.78479233</v>
      </c>
      <c r="P48" s="20" t="n">
        <v>25.9670117</v>
      </c>
      <c r="Q48" s="18" t="s">
        <v>404</v>
      </c>
      <c r="R48" s="20" t="s">
        <v>404</v>
      </c>
      <c r="S48" s="18" t="s">
        <v>404</v>
      </c>
      <c r="T48" s="20" t="s">
        <v>404</v>
      </c>
      <c r="U48" s="18" t="s">
        <v>404</v>
      </c>
      <c r="V48" s="20" t="s">
        <v>404</v>
      </c>
      <c r="W48" s="18" t="s">
        <v>404</v>
      </c>
      <c r="X48" s="20" t="s">
        <v>404</v>
      </c>
      <c r="Y48" s="18" t="n">
        <v>471.29803127</v>
      </c>
      <c r="Z48" s="20" t="n">
        <v>32.50527322</v>
      </c>
    </row>
    <row r="49" spans="1:26">
      <c r="A49" s="15" t="s">
        <v>446</v>
      </c>
      <c r="B49" s="17" t="n">
        <v>6349</v>
      </c>
      <c r="C49" s="18">
        <f>(52.0/B49*100)</f>
        <v/>
      </c>
      <c r="D49" s="19" t="n">
        <v>6297</v>
      </c>
      <c r="E49" s="18" t="n">
        <v>425.9001788</v>
      </c>
      <c r="F49" s="20" t="n">
        <v>20.20279744</v>
      </c>
      <c r="G49" s="18" t="n">
        <v>433.17194787</v>
      </c>
      <c r="H49" s="20" t="n">
        <v>5.83627834</v>
      </c>
      <c r="I49" s="18" t="n">
        <v>434.29004927</v>
      </c>
      <c r="J49" s="20" t="n">
        <v>5.49323916</v>
      </c>
      <c r="K49" s="18" t="n">
        <v>428.33290641</v>
      </c>
      <c r="L49" s="20" t="n">
        <v>6.51427171</v>
      </c>
      <c r="M49" s="18" t="n">
        <v>424.16578073</v>
      </c>
      <c r="N49" s="20" t="n">
        <v>12.85001839</v>
      </c>
      <c r="O49" s="18" t="n">
        <v>432.87098031</v>
      </c>
      <c r="P49" s="20" t="n">
        <v>10.77894187</v>
      </c>
      <c r="Q49" s="18" t="s">
        <v>404</v>
      </c>
      <c r="R49" s="20" t="s">
        <v>404</v>
      </c>
      <c r="S49" s="18" t="s">
        <v>404</v>
      </c>
      <c r="T49" s="20" t="s">
        <v>404</v>
      </c>
      <c r="U49" s="18" t="s">
        <v>404</v>
      </c>
      <c r="V49" s="20" t="s">
        <v>404</v>
      </c>
      <c r="W49" s="18" t="s">
        <v>404</v>
      </c>
      <c r="X49" s="20" t="s">
        <v>404</v>
      </c>
      <c r="Y49" s="18" t="n">
        <v>528.97186286</v>
      </c>
      <c r="Z49" s="20" t="n">
        <v>9.722320209999999</v>
      </c>
    </row>
    <row r="50" spans="1:26">
      <c r="A50" s="15" t="s">
        <v>447</v>
      </c>
      <c r="B50" s="17" t="n">
        <v>11795</v>
      </c>
      <c r="C50" s="18">
        <f>(1031.0/B50*100)</f>
        <v/>
      </c>
      <c r="D50" s="19" t="n">
        <v>10764</v>
      </c>
      <c r="E50" s="18" t="n">
        <v>413.39764048</v>
      </c>
      <c r="F50" s="20" t="n">
        <v>9.21242097</v>
      </c>
      <c r="G50" s="18" t="n">
        <v>412.60898681</v>
      </c>
      <c r="H50" s="20" t="n">
        <v>5.79261429</v>
      </c>
      <c r="I50" s="18" t="n">
        <v>422.25143815</v>
      </c>
      <c r="J50" s="20" t="n">
        <v>7.27306788</v>
      </c>
      <c r="K50" s="18" t="n">
        <v>424.02919003</v>
      </c>
      <c r="L50" s="20" t="n">
        <v>6.57289706</v>
      </c>
      <c r="M50" s="18" t="n">
        <v>400.11520629</v>
      </c>
      <c r="N50" s="20" t="n">
        <v>8.2485304</v>
      </c>
      <c r="O50" s="18" t="n">
        <v>462.81054424</v>
      </c>
      <c r="P50" s="20" t="n">
        <v>17.06909487</v>
      </c>
      <c r="Q50" s="18" t="s">
        <v>404</v>
      </c>
      <c r="R50" s="20" t="s">
        <v>404</v>
      </c>
      <c r="S50" s="18" t="s">
        <v>404</v>
      </c>
      <c r="T50" s="20" t="s">
        <v>404</v>
      </c>
      <c r="U50" s="18" t="s">
        <v>404</v>
      </c>
      <c r="V50" s="20" t="s">
        <v>404</v>
      </c>
      <c r="W50" s="18" t="s">
        <v>404</v>
      </c>
      <c r="X50" s="20" t="s">
        <v>404</v>
      </c>
      <c r="Y50" s="18" t="n">
        <v>414.25394509</v>
      </c>
      <c r="Z50" s="20" t="n">
        <v>15.40707922</v>
      </c>
    </row>
    <row r="51" spans="1:26">
      <c r="A51" s="15" t="s">
        <v>448</v>
      </c>
      <c r="B51" s="17" t="n">
        <v>6866</v>
      </c>
      <c r="C51" s="18">
        <f>(0.0/B51*100)</f>
        <v/>
      </c>
      <c r="D51" s="19" t="n">
        <v>6866</v>
      </c>
      <c r="E51" s="18" t="n">
        <v>426.46787092</v>
      </c>
      <c r="F51" s="20" t="n">
        <v>7.25884897</v>
      </c>
      <c r="G51" s="18" t="n">
        <v>420.51456335</v>
      </c>
      <c r="H51" s="20" t="n">
        <v>6.87364816</v>
      </c>
      <c r="I51" s="18" t="n">
        <v>418.22440185</v>
      </c>
      <c r="J51" s="20" t="n">
        <v>5.98396661</v>
      </c>
      <c r="K51" s="18" t="n">
        <v>417.01530346</v>
      </c>
      <c r="L51" s="20" t="n">
        <v>5.14166152</v>
      </c>
      <c r="M51" s="18" t="n">
        <v>407.97877829</v>
      </c>
      <c r="N51" s="20" t="n">
        <v>10.94858534</v>
      </c>
      <c r="O51" s="18" t="n">
        <v>426.85470041</v>
      </c>
      <c r="P51" s="20" t="n">
        <v>6.42702093</v>
      </c>
      <c r="Q51" s="18" t="s">
        <v>404</v>
      </c>
      <c r="R51" s="20" t="s">
        <v>404</v>
      </c>
      <c r="S51" s="18" t="s">
        <v>404</v>
      </c>
      <c r="T51" s="20" t="s">
        <v>404</v>
      </c>
      <c r="U51" s="18" t="s">
        <v>404</v>
      </c>
      <c r="V51" s="20" t="s">
        <v>404</v>
      </c>
      <c r="W51" s="18" t="s">
        <v>404</v>
      </c>
      <c r="X51" s="20" t="s">
        <v>404</v>
      </c>
      <c r="Y51" s="18" t="n">
        <v>427.27965666</v>
      </c>
      <c r="Z51" s="20" t="n">
        <v>9.557763189999999</v>
      </c>
    </row>
    <row r="52" spans="1:26">
      <c r="A52" s="15" t="s">
        <v>449</v>
      </c>
      <c r="B52" s="17" t="n">
        <v>5809</v>
      </c>
      <c r="C52" s="18">
        <f>(0.0/B52*100)</f>
        <v/>
      </c>
      <c r="D52" s="19" t="n">
        <v>5809</v>
      </c>
      <c r="E52" s="18" t="n">
        <v>512.08820193</v>
      </c>
      <c r="F52" s="20" t="n">
        <v>49.33345212</v>
      </c>
      <c r="G52" s="18" t="n">
        <v>471.49460539</v>
      </c>
      <c r="H52" s="20" t="n">
        <v>7.63583462</v>
      </c>
      <c r="I52" s="18" t="n">
        <v>478.03083661</v>
      </c>
      <c r="J52" s="20" t="n">
        <v>5.73756416</v>
      </c>
      <c r="K52" s="18" t="n">
        <v>479.91494743</v>
      </c>
      <c r="L52" s="20" t="n">
        <v>8.68119576</v>
      </c>
      <c r="M52" s="18" t="n">
        <v>468.23089135</v>
      </c>
      <c r="N52" s="20" t="n">
        <v>12.40200879</v>
      </c>
      <c r="O52" s="18" t="n">
        <v>471.25103737</v>
      </c>
      <c r="P52" s="20" t="n">
        <v>17.22591008</v>
      </c>
      <c r="Q52" s="18" t="s">
        <v>404</v>
      </c>
      <c r="R52" s="20" t="s">
        <v>404</v>
      </c>
      <c r="S52" s="18" t="s">
        <v>404</v>
      </c>
      <c r="T52" s="20" t="s">
        <v>404</v>
      </c>
      <c r="U52" s="18" t="s">
        <v>404</v>
      </c>
      <c r="V52" s="20" t="s">
        <v>404</v>
      </c>
      <c r="W52" s="18" t="s">
        <v>404</v>
      </c>
      <c r="X52" s="20" t="s">
        <v>404</v>
      </c>
      <c r="Y52" s="18" t="n">
        <v>408.5339</v>
      </c>
      <c r="Z52" s="20" t="n">
        <v>17.24550512</v>
      </c>
    </row>
    <row r="53" spans="1:26">
      <c r="A53" s="15" t="s">
        <v>450</v>
      </c>
      <c r="B53" s="17" t="n">
        <v>5571</v>
      </c>
      <c r="C53" s="18">
        <f>(0.0/B53*100)</f>
        <v/>
      </c>
      <c r="D53" s="19" t="n">
        <v>5571</v>
      </c>
      <c r="E53" s="18" t="n">
        <v>413.99853182</v>
      </c>
      <c r="F53" s="20" t="n">
        <v>5.52007917</v>
      </c>
      <c r="G53" s="18" t="n">
        <v>416.45364567</v>
      </c>
      <c r="H53" s="20" t="n">
        <v>3.04415885</v>
      </c>
      <c r="I53" s="18" t="n">
        <v>442.63400148</v>
      </c>
      <c r="J53" s="20" t="n">
        <v>2.64662457</v>
      </c>
      <c r="K53" s="18" t="n">
        <v>431.00722886</v>
      </c>
      <c r="L53" s="20" t="n">
        <v>2.40385926</v>
      </c>
      <c r="M53" s="18" t="n">
        <v>437.35175654</v>
      </c>
      <c r="N53" s="20" t="n">
        <v>4.33269415</v>
      </c>
      <c r="O53" s="18" t="n">
        <v>441.44108741</v>
      </c>
      <c r="P53" s="20" t="n">
        <v>3.78726039</v>
      </c>
      <c r="Q53" s="18" t="s">
        <v>404</v>
      </c>
      <c r="R53" s="20" t="s">
        <v>404</v>
      </c>
      <c r="S53" s="18" t="s">
        <v>404</v>
      </c>
      <c r="T53" s="20" t="s">
        <v>404</v>
      </c>
      <c r="U53" s="18" t="s">
        <v>404</v>
      </c>
      <c r="V53" s="20" t="s">
        <v>404</v>
      </c>
      <c r="W53" s="18" t="s">
        <v>404</v>
      </c>
      <c r="X53" s="20" t="s">
        <v>404</v>
      </c>
      <c r="Y53" s="18" t="n">
        <v>440.58251591</v>
      </c>
      <c r="Z53" s="20" t="n">
        <v>4.75455157</v>
      </c>
    </row>
    <row r="54" spans="1:26">
      <c r="A54" s="15" t="s">
        <v>451</v>
      </c>
      <c r="B54" s="17" t="n">
        <v>4740</v>
      </c>
      <c r="C54" s="18">
        <f>(199.0/B54*100)</f>
        <v/>
      </c>
      <c r="D54" s="19" t="n">
        <v>4541</v>
      </c>
      <c r="E54" s="18" t="n">
        <v>371.88348596</v>
      </c>
      <c r="F54" s="20" t="n">
        <v>23.56836765</v>
      </c>
      <c r="G54" s="18" t="n">
        <v>335.76700028</v>
      </c>
      <c r="H54" s="20" t="n">
        <v>8.39348728</v>
      </c>
      <c r="I54" s="18" t="n">
        <v>337.22945834</v>
      </c>
      <c r="J54" s="20" t="n">
        <v>8.752189570000001</v>
      </c>
      <c r="K54" s="18" t="n">
        <v>326.14003078</v>
      </c>
      <c r="L54" s="20" t="n">
        <v>7.61635309</v>
      </c>
      <c r="M54" s="18" t="n">
        <v>327.98504875</v>
      </c>
      <c r="N54" s="20" t="n">
        <v>9.023142890000001</v>
      </c>
      <c r="O54" s="18" t="n">
        <v>325.78174866</v>
      </c>
      <c r="P54" s="20" t="n">
        <v>7.5101837</v>
      </c>
      <c r="Q54" s="18" t="s">
        <v>404</v>
      </c>
      <c r="R54" s="20" t="s">
        <v>404</v>
      </c>
      <c r="S54" s="18" t="s">
        <v>404</v>
      </c>
      <c r="T54" s="20" t="s">
        <v>404</v>
      </c>
      <c r="U54" s="18" t="s">
        <v>404</v>
      </c>
      <c r="V54" s="20" t="s">
        <v>404</v>
      </c>
      <c r="W54" s="18" t="s">
        <v>404</v>
      </c>
      <c r="X54" s="20" t="s">
        <v>404</v>
      </c>
      <c r="Y54" s="18" t="n">
        <v>302.02137899</v>
      </c>
      <c r="Z54" s="20" t="n">
        <v>7.37395786</v>
      </c>
    </row>
    <row r="55" spans="1:26">
      <c r="A55" s="15" t="s">
        <v>452</v>
      </c>
      <c r="B55" s="17" t="n">
        <v>5316</v>
      </c>
      <c r="C55" s="18">
        <f>(43.0/B55*100)</f>
        <v/>
      </c>
      <c r="D55" s="19" t="n">
        <v>5273</v>
      </c>
      <c r="E55" s="18" t="n">
        <v>402.38147042</v>
      </c>
      <c r="F55" s="20" t="n">
        <v>7.93147249</v>
      </c>
      <c r="G55" s="18" t="n">
        <v>413.43405913</v>
      </c>
      <c r="H55" s="20" t="n">
        <v>4.62960318</v>
      </c>
      <c r="I55" s="18" t="n">
        <v>412.65281287</v>
      </c>
      <c r="J55" s="20" t="n">
        <v>8.300961900000001</v>
      </c>
      <c r="K55" s="18" t="n">
        <v>415.08039427</v>
      </c>
      <c r="L55" s="20" t="n">
        <v>7.31864296</v>
      </c>
      <c r="M55" s="18" t="n">
        <v>399.136525</v>
      </c>
      <c r="N55" s="20" t="n">
        <v>16.97905696</v>
      </c>
      <c r="O55" s="18" t="n">
        <v>409.70004636</v>
      </c>
      <c r="P55" s="20" t="n">
        <v>9.369344</v>
      </c>
      <c r="Q55" s="18" t="s">
        <v>404</v>
      </c>
      <c r="R55" s="20" t="s">
        <v>404</v>
      </c>
      <c r="S55" s="18" t="s">
        <v>404</v>
      </c>
      <c r="T55" s="20" t="s">
        <v>404</v>
      </c>
      <c r="U55" s="18" t="s">
        <v>404</v>
      </c>
      <c r="V55" s="20" t="s">
        <v>404</v>
      </c>
      <c r="W55" s="18" t="s">
        <v>404</v>
      </c>
      <c r="X55" s="20" t="s">
        <v>404</v>
      </c>
      <c r="Y55" s="18" t="n">
        <v>369.31049446</v>
      </c>
      <c r="Z55" s="20" t="n">
        <v>15.5024674</v>
      </c>
    </row>
    <row r="56" spans="1:26">
      <c r="A56" s="15" t="s">
        <v>453</v>
      </c>
      <c r="B56" s="17" t="n">
        <v>5359</v>
      </c>
      <c r="C56" s="18">
        <f>(0.0/B56*100)</f>
        <v/>
      </c>
      <c r="D56" s="19" t="n">
        <v>5359</v>
      </c>
      <c r="E56" s="18" t="n">
        <v>511.81097908</v>
      </c>
      <c r="F56" s="20" t="n">
        <v>12.67324079</v>
      </c>
      <c r="G56" s="18" t="n">
        <v>527.21725281</v>
      </c>
      <c r="H56" s="20" t="n">
        <v>5.53824092</v>
      </c>
      <c r="I56" s="18" t="n">
        <v>524.8180066800001</v>
      </c>
      <c r="J56" s="20" t="n">
        <v>5.58326709</v>
      </c>
      <c r="K56" s="18" t="n">
        <v>515.31258837</v>
      </c>
      <c r="L56" s="20" t="n">
        <v>11.82722838</v>
      </c>
      <c r="M56" s="18" t="n">
        <v>455.99424546</v>
      </c>
      <c r="N56" s="20" t="n">
        <v>6.5051746</v>
      </c>
      <c r="O56" s="18" t="n">
        <v>588.42341501</v>
      </c>
      <c r="P56" s="20" t="n">
        <v>5.03612046</v>
      </c>
      <c r="Q56" s="18" t="s">
        <v>404</v>
      </c>
      <c r="R56" s="20" t="s">
        <v>404</v>
      </c>
      <c r="S56" s="18" t="s">
        <v>404</v>
      </c>
      <c r="T56" s="20" t="s">
        <v>404</v>
      </c>
      <c r="U56" s="18" t="s">
        <v>404</v>
      </c>
      <c r="V56" s="20" t="s">
        <v>404</v>
      </c>
      <c r="W56" s="18" t="s">
        <v>404</v>
      </c>
      <c r="X56" s="20" t="s">
        <v>404</v>
      </c>
      <c r="Y56" s="18" t="n">
        <v>512.96769691</v>
      </c>
      <c r="Z56" s="20" t="n">
        <v>8.861859730000001</v>
      </c>
    </row>
    <row r="57" spans="1:26">
      <c r="A57" s="15" t="s">
        <v>454</v>
      </c>
      <c r="B57" s="17" t="n">
        <v>6513</v>
      </c>
      <c r="C57" s="18">
        <f>(0.0/B57*100)</f>
        <v/>
      </c>
      <c r="D57" s="19" t="n">
        <v>6513</v>
      </c>
      <c r="E57" s="18" t="n">
        <v>374.69260836</v>
      </c>
      <c r="F57" s="20" t="n">
        <v>6.29890923</v>
      </c>
      <c r="G57" s="18" t="n">
        <v>407.65087107</v>
      </c>
      <c r="H57" s="20" t="n">
        <v>4.18655438</v>
      </c>
      <c r="I57" s="18" t="n">
        <v>399.23035109</v>
      </c>
      <c r="J57" s="20" t="n">
        <v>6.79319165</v>
      </c>
      <c r="K57" s="18" t="n">
        <v>391.66263921</v>
      </c>
      <c r="L57" s="20" t="n">
        <v>6.93997481</v>
      </c>
      <c r="M57" s="18" t="n">
        <v>421.61078063</v>
      </c>
      <c r="N57" s="20" t="n">
        <v>13.34702446</v>
      </c>
      <c r="O57" s="18" t="n">
        <v>412.45777898</v>
      </c>
      <c r="P57" s="20" t="n">
        <v>8.84948893</v>
      </c>
      <c r="Q57" s="18" t="s">
        <v>404</v>
      </c>
      <c r="R57" s="20" t="s">
        <v>404</v>
      </c>
      <c r="S57" s="18" t="s">
        <v>404</v>
      </c>
      <c r="T57" s="20" t="s">
        <v>404</v>
      </c>
      <c r="U57" s="18" t="s">
        <v>404</v>
      </c>
      <c r="V57" s="20" t="s">
        <v>404</v>
      </c>
      <c r="W57" s="18" t="s">
        <v>404</v>
      </c>
      <c r="X57" s="20" t="s">
        <v>404</v>
      </c>
      <c r="Y57" s="18" t="s">
        <v>404</v>
      </c>
      <c r="Z57" s="20" t="s">
        <v>404</v>
      </c>
    </row>
    <row r="58" spans="1:26">
      <c r="A58" s="15" t="s">
        <v>455</v>
      </c>
      <c r="B58" s="17" t="n">
        <v>7267</v>
      </c>
      <c r="C58" s="18">
        <f>(0.0/B58*100)</f>
        <v/>
      </c>
      <c r="D58" s="19" t="n">
        <v>7267</v>
      </c>
      <c r="E58" s="18" t="n">
        <v>421.68833567</v>
      </c>
      <c r="F58" s="20" t="n">
        <v>10.54215015</v>
      </c>
      <c r="G58" s="18" t="n">
        <v>406.95643398</v>
      </c>
      <c r="H58" s="20" t="n">
        <v>6.0432741</v>
      </c>
      <c r="I58" s="18" t="n">
        <v>420.1708348</v>
      </c>
      <c r="J58" s="20" t="n">
        <v>7.73721527</v>
      </c>
      <c r="K58" s="18" t="n">
        <v>394.1288418</v>
      </c>
      <c r="L58" s="20" t="n">
        <v>5.96538327</v>
      </c>
      <c r="M58" s="18" t="n">
        <v>409.66092262</v>
      </c>
      <c r="N58" s="20" t="n">
        <v>9.328018780000001</v>
      </c>
      <c r="O58" s="18" t="n">
        <v>420.27755047</v>
      </c>
      <c r="P58" s="20" t="n">
        <v>7.3072655</v>
      </c>
      <c r="Q58" s="18" t="s">
        <v>404</v>
      </c>
      <c r="R58" s="20" t="s">
        <v>404</v>
      </c>
      <c r="S58" s="18" t="s">
        <v>404</v>
      </c>
      <c r="T58" s="20" t="s">
        <v>404</v>
      </c>
      <c r="U58" s="18" t="s">
        <v>404</v>
      </c>
      <c r="V58" s="20" t="s">
        <v>404</v>
      </c>
      <c r="W58" s="18" t="s">
        <v>404</v>
      </c>
      <c r="X58" s="20" t="s">
        <v>404</v>
      </c>
      <c r="Y58" s="18" t="n">
        <v>381.36776298</v>
      </c>
      <c r="Z58" s="20" t="n">
        <v>9.08394202</v>
      </c>
    </row>
    <row r="59" spans="1:26">
      <c r="A59" s="15" t="s">
        <v>456</v>
      </c>
      <c r="B59" s="17" t="n">
        <v>4826</v>
      </c>
      <c r="C59" s="18">
        <f>(0.0/B59*100)</f>
        <v/>
      </c>
      <c r="D59" s="19" t="n">
        <v>4826</v>
      </c>
      <c r="E59" s="18" t="n">
        <v>375.28543195</v>
      </c>
      <c r="F59" s="20" t="n">
        <v>10.45529745</v>
      </c>
      <c r="G59" s="18" t="n">
        <v>387.51790036</v>
      </c>
      <c r="H59" s="20" t="n">
        <v>2.66813832</v>
      </c>
      <c r="I59" s="18" t="n">
        <v>381.10569831</v>
      </c>
      <c r="J59" s="20" t="n">
        <v>3.21156959</v>
      </c>
      <c r="K59" s="18" t="n">
        <v>364.42625295</v>
      </c>
      <c r="L59" s="20" t="n">
        <v>2.83551004</v>
      </c>
      <c r="M59" s="18" t="n">
        <v>370.2596293</v>
      </c>
      <c r="N59" s="20" t="n">
        <v>6.45191109</v>
      </c>
      <c r="O59" s="18" t="n">
        <v>377.13784912</v>
      </c>
      <c r="P59" s="20" t="n">
        <v>4.19764608</v>
      </c>
      <c r="Q59" s="18" t="s">
        <v>404</v>
      </c>
      <c r="R59" s="20" t="s">
        <v>404</v>
      </c>
      <c r="S59" s="18" t="s">
        <v>404</v>
      </c>
      <c r="T59" s="20" t="s">
        <v>404</v>
      </c>
      <c r="U59" s="18" t="s">
        <v>404</v>
      </c>
      <c r="V59" s="20" t="s">
        <v>404</v>
      </c>
      <c r="W59" s="18" t="s">
        <v>404</v>
      </c>
      <c r="X59" s="20" t="s">
        <v>404</v>
      </c>
      <c r="Y59" s="18" t="n">
        <v>370.91224017</v>
      </c>
      <c r="Z59" s="20" t="n">
        <v>15.23823225</v>
      </c>
    </row>
    <row r="60" spans="1:26">
      <c r="A60" s="15" t="s">
        <v>457</v>
      </c>
      <c r="B60" s="17" t="n">
        <v>4546</v>
      </c>
      <c r="C60" s="18">
        <f>(0.0/B60*100)</f>
        <v/>
      </c>
      <c r="D60" s="19" t="n">
        <v>4546</v>
      </c>
      <c r="E60" s="18" t="n">
        <v>357.61902755</v>
      </c>
      <c r="F60" s="20" t="n">
        <v>15.8514678</v>
      </c>
      <c r="G60" s="18" t="n">
        <v>392.56938615</v>
      </c>
      <c r="H60" s="20" t="n">
        <v>11.74804146</v>
      </c>
      <c r="I60" s="18" t="n">
        <v>387.46655477</v>
      </c>
      <c r="J60" s="20" t="n">
        <v>8.2588185</v>
      </c>
      <c r="K60" s="18" t="n">
        <v>378.48000148</v>
      </c>
      <c r="L60" s="20" t="n">
        <v>9.576184189999999</v>
      </c>
      <c r="M60" s="18" t="n">
        <v>382.04292125</v>
      </c>
      <c r="N60" s="20" t="n">
        <v>9.92977698</v>
      </c>
      <c r="O60" s="18" t="n">
        <v>404.31117629</v>
      </c>
      <c r="P60" s="20" t="n">
        <v>11.3879583</v>
      </c>
      <c r="Q60" s="18" t="s">
        <v>404</v>
      </c>
      <c r="R60" s="20" t="s">
        <v>404</v>
      </c>
      <c r="S60" s="18" t="s">
        <v>404</v>
      </c>
      <c r="T60" s="20" t="s">
        <v>404</v>
      </c>
      <c r="U60" s="18" t="s">
        <v>404</v>
      </c>
      <c r="V60" s="20" t="s">
        <v>404</v>
      </c>
      <c r="W60" s="18" t="s">
        <v>404</v>
      </c>
      <c r="X60" s="20" t="s">
        <v>404</v>
      </c>
      <c r="Y60" s="18" t="n">
        <v>395.71684787</v>
      </c>
      <c r="Z60" s="20" t="n">
        <v>23.08421686</v>
      </c>
    </row>
    <row r="61" spans="1:26">
      <c r="A61" s="15" t="s">
        <v>458</v>
      </c>
      <c r="B61" s="17" t="n">
        <v>6525</v>
      </c>
      <c r="C61" s="18">
        <f>(0.0/B61*100)</f>
        <v/>
      </c>
      <c r="D61" s="19" t="n">
        <v>6525</v>
      </c>
      <c r="E61" s="18" t="n">
        <v>466.14255305</v>
      </c>
      <c r="F61" s="20" t="n">
        <v>10.33073331</v>
      </c>
      <c r="G61" s="18" t="n">
        <v>471.8714773</v>
      </c>
      <c r="H61" s="20" t="n">
        <v>5.6481781</v>
      </c>
      <c r="I61" s="18" t="n">
        <v>480.9542888</v>
      </c>
      <c r="J61" s="20" t="n">
        <v>5.57886216</v>
      </c>
      <c r="K61" s="18" t="n">
        <v>478.16623043</v>
      </c>
      <c r="L61" s="20" t="n">
        <v>7.20294211</v>
      </c>
      <c r="M61" s="18" t="n">
        <v>473.62697685</v>
      </c>
      <c r="N61" s="20" t="n">
        <v>11.4320813</v>
      </c>
      <c r="O61" s="18" t="n">
        <v>461.99724919</v>
      </c>
      <c r="P61" s="20" t="n">
        <v>9.28091064</v>
      </c>
      <c r="Q61" s="18" t="s">
        <v>404</v>
      </c>
      <c r="R61" s="20" t="s">
        <v>404</v>
      </c>
      <c r="S61" s="18" t="s">
        <v>404</v>
      </c>
      <c r="T61" s="20" t="s">
        <v>404</v>
      </c>
      <c r="U61" s="18" t="s">
        <v>404</v>
      </c>
      <c r="V61" s="20" t="s">
        <v>404</v>
      </c>
      <c r="W61" s="18" t="s">
        <v>404</v>
      </c>
      <c r="X61" s="20" t="s">
        <v>404</v>
      </c>
      <c r="Y61" s="18" t="n">
        <v>432.8947559</v>
      </c>
      <c r="Z61" s="20" t="n">
        <v>6.5005733</v>
      </c>
    </row>
    <row r="62" spans="1:26">
      <c r="A62" s="15" t="s">
        <v>459</v>
      </c>
      <c r="B62" s="17" t="n">
        <v>4476</v>
      </c>
      <c r="C62" s="18">
        <f>(0.0/B62*100)</f>
        <v/>
      </c>
      <c r="D62" s="19" t="n">
        <v>4476</v>
      </c>
      <c r="E62" s="18" t="n">
        <v>529.58918147</v>
      </c>
      <c r="F62" s="20" t="n">
        <v>5.5270802</v>
      </c>
      <c r="G62" s="18" t="n">
        <v>520.44496709</v>
      </c>
      <c r="H62" s="20" t="n">
        <v>1.56264162</v>
      </c>
      <c r="I62" s="18" t="n">
        <v>538.30004772</v>
      </c>
      <c r="J62" s="20" t="n">
        <v>1.78866865</v>
      </c>
      <c r="K62" s="18" t="n">
        <v>526.61113627</v>
      </c>
      <c r="L62" s="20" t="n">
        <v>3.25689362</v>
      </c>
      <c r="M62" s="18" t="n">
        <v>530.73851754</v>
      </c>
      <c r="N62" s="20" t="n">
        <v>8.37567773</v>
      </c>
      <c r="O62" s="18" t="n">
        <v>564.25999559</v>
      </c>
      <c r="P62" s="20" t="n">
        <v>8.75845889</v>
      </c>
      <c r="Q62" s="18" t="s">
        <v>404</v>
      </c>
      <c r="R62" s="20" t="s">
        <v>404</v>
      </c>
      <c r="S62" s="18" t="s">
        <v>404</v>
      </c>
      <c r="T62" s="20" t="s">
        <v>404</v>
      </c>
      <c r="U62" s="18" t="s">
        <v>404</v>
      </c>
      <c r="V62" s="20" t="s">
        <v>404</v>
      </c>
      <c r="W62" s="18" t="s">
        <v>404</v>
      </c>
      <c r="X62" s="20" t="s">
        <v>404</v>
      </c>
      <c r="Y62" s="18" t="n">
        <v>403.42808261</v>
      </c>
      <c r="Z62" s="20" t="n">
        <v>23.12700219</v>
      </c>
    </row>
    <row r="63" spans="1:26">
      <c r="A63" s="15" t="s">
        <v>460</v>
      </c>
      <c r="B63" s="17" t="n">
        <v>5324</v>
      </c>
      <c r="C63" s="18">
        <f>(0.0/B63*100)</f>
        <v/>
      </c>
      <c r="D63" s="19" t="n">
        <v>5324</v>
      </c>
      <c r="E63" s="18" t="n">
        <v>333.05147619</v>
      </c>
      <c r="F63" s="20" t="n">
        <v>5.64260429</v>
      </c>
      <c r="G63" s="18" t="n">
        <v>383.95619692</v>
      </c>
      <c r="H63" s="20" t="n">
        <v>2.72727014</v>
      </c>
      <c r="I63" s="18" t="n">
        <v>392.62504287</v>
      </c>
      <c r="J63" s="20" t="n">
        <v>2.55681886</v>
      </c>
      <c r="K63" s="18" t="n">
        <v>384.25954842</v>
      </c>
      <c r="L63" s="20" t="n">
        <v>2.7067045</v>
      </c>
      <c r="M63" s="18" t="n">
        <v>364.16036504</v>
      </c>
      <c r="N63" s="20" t="n">
        <v>3.85677443</v>
      </c>
      <c r="O63" s="18" t="n">
        <v>380.75922223</v>
      </c>
      <c r="P63" s="20" t="n">
        <v>3.78584008</v>
      </c>
      <c r="Q63" s="18" t="s">
        <v>404</v>
      </c>
      <c r="R63" s="20" t="s">
        <v>404</v>
      </c>
      <c r="S63" s="18" t="s">
        <v>404</v>
      </c>
      <c r="T63" s="20" t="s">
        <v>404</v>
      </c>
      <c r="U63" s="18" t="s">
        <v>404</v>
      </c>
      <c r="V63" s="20" t="s">
        <v>404</v>
      </c>
      <c r="W63" s="18" t="s">
        <v>404</v>
      </c>
      <c r="X63" s="20" t="s">
        <v>404</v>
      </c>
      <c r="Y63" s="18" t="n">
        <v>398.71905771</v>
      </c>
      <c r="Z63" s="20" t="n">
        <v>4.72822492</v>
      </c>
    </row>
    <row r="64" spans="1:26">
      <c r="A64" s="15" t="s">
        <v>461</v>
      </c>
      <c r="B64" s="17" t="n">
        <v>3634</v>
      </c>
      <c r="C64" s="18">
        <f>(27.0/B64*100)</f>
        <v/>
      </c>
      <c r="D64" s="19" t="n">
        <v>3607</v>
      </c>
      <c r="E64" s="18" t="n">
        <v>321.55499234</v>
      </c>
      <c r="F64" s="20" t="n">
        <v>7.60013499</v>
      </c>
      <c r="G64" s="18" t="n">
        <v>438.33007602</v>
      </c>
      <c r="H64" s="20" t="n">
        <v>3.27964093</v>
      </c>
      <c r="I64" s="18" t="n">
        <v>479.52126379</v>
      </c>
      <c r="J64" s="20" t="n">
        <v>2.59078941</v>
      </c>
      <c r="K64" s="18" t="n">
        <v>503.84019079</v>
      </c>
      <c r="L64" s="20" t="n">
        <v>3.84283229</v>
      </c>
      <c r="M64" s="18" t="n">
        <v>440.53121483</v>
      </c>
      <c r="N64" s="20" t="n">
        <v>4.62700885</v>
      </c>
      <c r="O64" s="18" t="n">
        <v>513.7323764</v>
      </c>
      <c r="P64" s="20" t="n">
        <v>8.912109920000001</v>
      </c>
      <c r="Q64" s="18" t="s">
        <v>404</v>
      </c>
      <c r="R64" s="20" t="s">
        <v>404</v>
      </c>
      <c r="S64" s="18" t="s">
        <v>404</v>
      </c>
      <c r="T64" s="20" t="s">
        <v>404</v>
      </c>
      <c r="U64" s="18" t="s">
        <v>404</v>
      </c>
      <c r="V64" s="20" t="s">
        <v>404</v>
      </c>
      <c r="W64" s="18" t="s">
        <v>404</v>
      </c>
      <c r="X64" s="20" t="s">
        <v>404</v>
      </c>
      <c r="Y64" s="18" t="n">
        <v>357.2257069</v>
      </c>
      <c r="Z64" s="20" t="n">
        <v>12.68191303</v>
      </c>
    </row>
    <row r="65" spans="1:26">
      <c r="A65" s="15" t="s">
        <v>462</v>
      </c>
      <c r="B65" s="17" t="n">
        <v>5325</v>
      </c>
      <c r="C65" s="18">
        <f>(0.0/B65*100)</f>
        <v/>
      </c>
      <c r="D65" s="19" t="n">
        <v>5325</v>
      </c>
      <c r="E65" s="18" t="n">
        <v>408.8191652</v>
      </c>
      <c r="F65" s="20" t="n">
        <v>10.69512312</v>
      </c>
      <c r="G65" s="18" t="n">
        <v>438.55585485</v>
      </c>
      <c r="H65" s="20" t="n">
        <v>8.81428255</v>
      </c>
      <c r="I65" s="18" t="n">
        <v>430.23365862</v>
      </c>
      <c r="J65" s="20" t="n">
        <v>6.17062497</v>
      </c>
      <c r="K65" s="18" t="n">
        <v>422.53357107</v>
      </c>
      <c r="L65" s="20" t="n">
        <v>5.47503812</v>
      </c>
      <c r="M65" s="18" t="n">
        <v>421.07126151</v>
      </c>
      <c r="N65" s="20" t="n">
        <v>6.17265743</v>
      </c>
      <c r="O65" s="18" t="n">
        <v>430.93904289</v>
      </c>
      <c r="P65" s="20" t="n">
        <v>5.9205903</v>
      </c>
      <c r="Q65" s="18" t="s">
        <v>404</v>
      </c>
      <c r="R65" s="20" t="s">
        <v>404</v>
      </c>
      <c r="S65" s="18" t="s">
        <v>404</v>
      </c>
      <c r="T65" s="20" t="s">
        <v>404</v>
      </c>
      <c r="U65" s="18" t="s">
        <v>404</v>
      </c>
      <c r="V65" s="20" t="s">
        <v>404</v>
      </c>
      <c r="W65" s="18" t="s">
        <v>404</v>
      </c>
      <c r="X65" s="20" t="s">
        <v>404</v>
      </c>
      <c r="Y65" s="18" t="s">
        <v>404</v>
      </c>
      <c r="Z65" s="20" t="s">
        <v>404</v>
      </c>
    </row>
    <row r="66" spans="1:26">
      <c r="A66" s="15" t="s">
        <v>463</v>
      </c>
      <c r="B66" s="17" t="n">
        <v>5665</v>
      </c>
      <c r="C66" s="18">
        <f>(0.0/B66*100)</f>
        <v/>
      </c>
      <c r="D66" s="19" t="n">
        <v>5665</v>
      </c>
      <c r="E66" s="18" t="n">
        <v>365.7634</v>
      </c>
      <c r="F66" s="20" t="n">
        <v>15.59624007</v>
      </c>
      <c r="G66" s="18" t="n">
        <v>426.97449482</v>
      </c>
      <c r="H66" s="20" t="n">
        <v>1.76388577</v>
      </c>
      <c r="I66" s="18" t="n">
        <v>409.46657329</v>
      </c>
      <c r="J66" s="20" t="n">
        <v>1.9498243</v>
      </c>
      <c r="K66" s="18" t="n">
        <v>413.81825143</v>
      </c>
      <c r="L66" s="20" t="n">
        <v>2.4500259</v>
      </c>
      <c r="M66" s="18" t="n">
        <v>393.74891241</v>
      </c>
      <c r="N66" s="20" t="n">
        <v>3.80280014</v>
      </c>
      <c r="O66" s="18" t="n">
        <v>381.38082542</v>
      </c>
      <c r="P66" s="20" t="n">
        <v>2.81652005</v>
      </c>
      <c r="Q66" s="18" t="s">
        <v>404</v>
      </c>
      <c r="R66" s="20" t="s">
        <v>404</v>
      </c>
      <c r="S66" s="18" t="s">
        <v>404</v>
      </c>
      <c r="T66" s="20" t="s">
        <v>404</v>
      </c>
      <c r="U66" s="18" t="s">
        <v>404</v>
      </c>
      <c r="V66" s="20" t="s">
        <v>404</v>
      </c>
      <c r="W66" s="18" t="s">
        <v>404</v>
      </c>
      <c r="X66" s="20" t="s">
        <v>404</v>
      </c>
      <c r="Y66" s="18" t="n">
        <v>362.27040999</v>
      </c>
      <c r="Z66" s="20" t="n">
        <v>10.98227828</v>
      </c>
    </row>
    <row r="67" spans="1:26">
      <c r="A67" s="15" t="s">
        <v>464</v>
      </c>
      <c r="B67" s="17" t="n">
        <v>6971</v>
      </c>
      <c r="C67" s="18">
        <f>(0.0/B67*100)</f>
        <v/>
      </c>
      <c r="D67" s="19" t="n">
        <v>6971</v>
      </c>
      <c r="E67" s="18" t="n">
        <v>382.2894673</v>
      </c>
      <c r="F67" s="20" t="n">
        <v>4.85305337</v>
      </c>
      <c r="G67" s="18" t="n">
        <v>403.23800593</v>
      </c>
      <c r="H67" s="20" t="n">
        <v>5.33211473</v>
      </c>
      <c r="I67" s="18" t="n">
        <v>403.8104481</v>
      </c>
      <c r="J67" s="20" t="n">
        <v>5.79584835</v>
      </c>
      <c r="K67" s="18" t="n">
        <v>394.40682077</v>
      </c>
      <c r="L67" s="20" t="n">
        <v>8.359835779999999</v>
      </c>
      <c r="M67" s="18" t="n">
        <v>409.7920918</v>
      </c>
      <c r="N67" s="20" t="n">
        <v>14.58341158</v>
      </c>
      <c r="O67" s="18" t="n">
        <v>385.32348366</v>
      </c>
      <c r="P67" s="20" t="n">
        <v>20.4138649</v>
      </c>
      <c r="Q67" s="18" t="s">
        <v>404</v>
      </c>
      <c r="R67" s="20" t="s">
        <v>404</v>
      </c>
      <c r="S67" s="18" t="s">
        <v>404</v>
      </c>
      <c r="T67" s="20" t="s">
        <v>404</v>
      </c>
      <c r="U67" s="18" t="s">
        <v>404</v>
      </c>
      <c r="V67" s="20" t="s">
        <v>404</v>
      </c>
      <c r="W67" s="18" t="s">
        <v>404</v>
      </c>
      <c r="X67" s="20" t="s">
        <v>404</v>
      </c>
      <c r="Y67" s="18" t="n">
        <v>402.28138643</v>
      </c>
      <c r="Z67" s="20" t="n">
        <v>10.88759756</v>
      </c>
    </row>
    <row r="68" spans="1:26">
      <c r="A68" s="15" t="s">
        <v>465</v>
      </c>
      <c r="B68" s="17" t="n">
        <v>12083</v>
      </c>
      <c r="C68" s="18">
        <f>(0.0/B68*100)</f>
        <v/>
      </c>
      <c r="D68" s="19" t="n">
        <v>12083</v>
      </c>
      <c r="E68" s="18" t="s">
        <v>404</v>
      </c>
      <c r="F68" s="20" t="s">
        <v>404</v>
      </c>
      <c r="G68" s="18" t="n">
        <v>427.87946333</v>
      </c>
      <c r="H68" s="20" t="n">
        <v>2.49050207</v>
      </c>
      <c r="I68" s="18" t="n">
        <v>420.57466168</v>
      </c>
      <c r="J68" s="20" t="n">
        <v>1.78468956</v>
      </c>
      <c r="K68" s="18" t="n">
        <v>408.10151862</v>
      </c>
      <c r="L68" s="20" t="n">
        <v>1.33144141</v>
      </c>
      <c r="M68" s="18" t="n">
        <v>410.08183395</v>
      </c>
      <c r="N68" s="20" t="n">
        <v>2.00781782</v>
      </c>
      <c r="O68" s="18" t="n">
        <v>431.67045226</v>
      </c>
      <c r="P68" s="20" t="n">
        <v>2.39846731</v>
      </c>
      <c r="Q68" s="18" t="s">
        <v>404</v>
      </c>
      <c r="R68" s="20" t="s">
        <v>404</v>
      </c>
      <c r="S68" s="18" t="s">
        <v>404</v>
      </c>
      <c r="T68" s="20" t="s">
        <v>404</v>
      </c>
      <c r="U68" s="18" t="s">
        <v>404</v>
      </c>
      <c r="V68" s="20" t="s">
        <v>404</v>
      </c>
      <c r="W68" s="18" t="s">
        <v>404</v>
      </c>
      <c r="X68" s="20" t="s">
        <v>404</v>
      </c>
      <c r="Y68" s="18" t="n">
        <v>416.4275315</v>
      </c>
      <c r="Z68" s="20" t="n">
        <v>6.94617439</v>
      </c>
    </row>
    <row r="69" spans="1:26">
      <c r="A69" s="15" t="s">
        <v>466</v>
      </c>
      <c r="B69" s="17" t="n">
        <v>4876</v>
      </c>
      <c r="C69" s="18">
        <f>(0.0/B69*100)</f>
        <v/>
      </c>
      <c r="D69" s="19" t="n">
        <v>4876</v>
      </c>
      <c r="E69" s="18" t="n">
        <v>489.85441519</v>
      </c>
      <c r="F69" s="20" t="n">
        <v>12.66357538</v>
      </c>
      <c r="G69" s="18" t="n">
        <v>444.02112859</v>
      </c>
      <c r="H69" s="20" t="n">
        <v>10.76217518</v>
      </c>
      <c r="I69" s="18" t="n">
        <v>435.85928678</v>
      </c>
      <c r="J69" s="20" t="n">
        <v>10.08948403</v>
      </c>
      <c r="K69" s="18" t="n">
        <v>419.58812261</v>
      </c>
      <c r="L69" s="20" t="n">
        <v>6.39062455</v>
      </c>
      <c r="M69" s="18" t="n">
        <v>430.38200643</v>
      </c>
      <c r="N69" s="20" t="n">
        <v>9.9824532</v>
      </c>
      <c r="O69" s="18" t="n">
        <v>440.8077124</v>
      </c>
      <c r="P69" s="20" t="n">
        <v>6.8638596</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n">
        <v>464.71604687</v>
      </c>
      <c r="F70" s="20" t="n">
        <v>14.90647495</v>
      </c>
      <c r="G70" s="18" t="n">
        <v>483.5823078</v>
      </c>
      <c r="H70" s="20" t="n">
        <v>5.36099447</v>
      </c>
      <c r="I70" s="18" t="n">
        <v>484.7064376</v>
      </c>
      <c r="J70" s="20" t="n">
        <v>5.45270691</v>
      </c>
      <c r="K70" s="18" t="n">
        <v>494.76109779</v>
      </c>
      <c r="L70" s="20" t="n">
        <v>4.97784671</v>
      </c>
      <c r="M70" s="18" t="n">
        <v>489.47583879</v>
      </c>
      <c r="N70" s="20" t="n">
        <v>10.2609329</v>
      </c>
      <c r="O70" s="18" t="n">
        <v>492.65861074</v>
      </c>
      <c r="P70" s="20" t="n">
        <v>12.10739109</v>
      </c>
      <c r="Q70" s="18" t="s">
        <v>404</v>
      </c>
      <c r="R70" s="20" t="s">
        <v>404</v>
      </c>
      <c r="S70" s="18" t="s">
        <v>404</v>
      </c>
      <c r="T70" s="20" t="s">
        <v>404</v>
      </c>
      <c r="U70" s="18" t="s">
        <v>404</v>
      </c>
      <c r="V70" s="20" t="s">
        <v>404</v>
      </c>
      <c r="W70" s="18" t="s">
        <v>404</v>
      </c>
      <c r="X70" s="20" t="s">
        <v>404</v>
      </c>
      <c r="Y70" s="18" t="n">
        <v>457.69543618</v>
      </c>
      <c r="Z70" s="20" t="n">
        <v>13.44142595</v>
      </c>
    </row>
    <row r="71" spans="1:26">
      <c r="A71" s="15" t="s">
        <v>468</v>
      </c>
      <c r="B71" s="17" t="n">
        <v>6115</v>
      </c>
      <c r="C71" s="18">
        <f>(0.0/B71*100)</f>
        <v/>
      </c>
      <c r="D71" s="19" t="n">
        <v>6115</v>
      </c>
      <c r="E71" s="18" t="n">
        <v>455.04945059</v>
      </c>
      <c r="F71" s="20" t="n">
        <v>15.38015439</v>
      </c>
      <c r="G71" s="18" t="n">
        <v>548.50719623</v>
      </c>
      <c r="H71" s="20" t="n">
        <v>2.58765307</v>
      </c>
      <c r="I71" s="18" t="n">
        <v>560.30937512</v>
      </c>
      <c r="J71" s="20" t="n">
        <v>2.24577586</v>
      </c>
      <c r="K71" s="18" t="n">
        <v>546.76451862</v>
      </c>
      <c r="L71" s="20" t="n">
        <v>2.10505439</v>
      </c>
      <c r="M71" s="18" t="n">
        <v>583.82415675</v>
      </c>
      <c r="N71" s="20" t="n">
        <v>4.08543586</v>
      </c>
      <c r="O71" s="18" t="n">
        <v>559.81718755</v>
      </c>
      <c r="P71" s="20" t="n">
        <v>4.37823588</v>
      </c>
      <c r="Q71" s="18" t="s">
        <v>404</v>
      </c>
      <c r="R71" s="20" t="s">
        <v>404</v>
      </c>
      <c r="S71" s="18" t="s">
        <v>404</v>
      </c>
      <c r="T71" s="20" t="s">
        <v>404</v>
      </c>
      <c r="U71" s="18" t="s">
        <v>404</v>
      </c>
      <c r="V71" s="20" t="s">
        <v>404</v>
      </c>
      <c r="W71" s="18" t="s">
        <v>404</v>
      </c>
      <c r="X71" s="20" t="s">
        <v>404</v>
      </c>
      <c r="Y71" s="18" t="n">
        <v>496.28387474</v>
      </c>
      <c r="Z71" s="20" t="n">
        <v>15.61464699</v>
      </c>
    </row>
    <row r="72" spans="1:26">
      <c r="A72" s="15" t="s">
        <v>469</v>
      </c>
      <c r="B72" s="17" t="n">
        <v>7708</v>
      </c>
      <c r="C72" s="18">
        <f>(0.0/B72*100)</f>
        <v/>
      </c>
      <c r="D72" s="19" t="n">
        <v>7708</v>
      </c>
      <c r="E72" s="18" t="n">
        <v>499.4594738</v>
      </c>
      <c r="F72" s="20" t="n">
        <v>10.54185942</v>
      </c>
      <c r="G72" s="18" t="n">
        <v>527.9429668</v>
      </c>
      <c r="H72" s="20" t="n">
        <v>5.4940262</v>
      </c>
      <c r="I72" s="18" t="n">
        <v>531.7338264700001</v>
      </c>
      <c r="J72" s="20" t="n">
        <v>8.30829007</v>
      </c>
      <c r="K72" s="18" t="n">
        <v>548.88877713</v>
      </c>
      <c r="L72" s="20" t="n">
        <v>9.23937598</v>
      </c>
      <c r="M72" s="18" t="n">
        <v>525.63330006</v>
      </c>
      <c r="N72" s="20" t="n">
        <v>14.34321429</v>
      </c>
      <c r="O72" s="18" t="n">
        <v>528.57573359</v>
      </c>
      <c r="P72" s="20" t="n">
        <v>13.91836636</v>
      </c>
      <c r="Q72" s="18" t="s">
        <v>404</v>
      </c>
      <c r="R72" s="20" t="s">
        <v>404</v>
      </c>
      <c r="S72" s="18" t="s">
        <v>404</v>
      </c>
      <c r="T72" s="20" t="s">
        <v>404</v>
      </c>
      <c r="U72" s="18" t="s">
        <v>404</v>
      </c>
      <c r="V72" s="20" t="s">
        <v>404</v>
      </c>
      <c r="W72" s="18" t="s">
        <v>404</v>
      </c>
      <c r="X72" s="20" t="s">
        <v>404</v>
      </c>
      <c r="Y72" s="18" t="n">
        <v>523.7389703600001</v>
      </c>
      <c r="Z72" s="20" t="n">
        <v>31.46978299</v>
      </c>
    </row>
    <row r="73" spans="1:26">
      <c r="A73" s="15" t="s">
        <v>470</v>
      </c>
      <c r="B73" s="17" t="n">
        <v>8249</v>
      </c>
      <c r="C73" s="18">
        <f>(0.0/B73*100)</f>
        <v/>
      </c>
      <c r="D73" s="19" t="n">
        <v>8249</v>
      </c>
      <c r="E73" s="18" t="n">
        <v>464.09010188</v>
      </c>
      <c r="F73" s="20" t="n">
        <v>6.25152033</v>
      </c>
      <c r="G73" s="18" t="n">
        <v>422.65217011</v>
      </c>
      <c r="H73" s="20" t="n">
        <v>6.02561852</v>
      </c>
      <c r="I73" s="18" t="n">
        <v>418.94962354</v>
      </c>
      <c r="J73" s="20" t="n">
        <v>5.84853407</v>
      </c>
      <c r="K73" s="18" t="n">
        <v>423.91604395</v>
      </c>
      <c r="L73" s="20" t="n">
        <v>7.79945204</v>
      </c>
      <c r="M73" s="18" t="n">
        <v>426.75127907</v>
      </c>
      <c r="N73" s="20" t="n">
        <v>16.06059214</v>
      </c>
      <c r="O73" s="18" t="n">
        <v>412.46535953</v>
      </c>
      <c r="P73" s="20" t="n">
        <v>13.10012888</v>
      </c>
      <c r="Q73" s="18" t="s">
        <v>404</v>
      </c>
      <c r="R73" s="20" t="s">
        <v>404</v>
      </c>
      <c r="S73" s="18" t="s">
        <v>404</v>
      </c>
      <c r="T73" s="20" t="s">
        <v>404</v>
      </c>
      <c r="U73" s="18" t="s">
        <v>404</v>
      </c>
      <c r="V73" s="20" t="s">
        <v>404</v>
      </c>
      <c r="W73" s="18" t="s">
        <v>404</v>
      </c>
      <c r="X73" s="20" t="s">
        <v>404</v>
      </c>
      <c r="Y73" s="18" t="n">
        <v>416.40400501</v>
      </c>
      <c r="Z73" s="20" t="n">
        <v>15.24985998</v>
      </c>
    </row>
    <row r="74" spans="1:26">
      <c r="A74" s="15" t="s">
        <v>471</v>
      </c>
      <c r="B74" s="17" t="n">
        <v>4692</v>
      </c>
      <c r="C74" s="18">
        <f>(484.0/B74*100)</f>
        <v/>
      </c>
      <c r="D74" s="19" t="n">
        <v>4208</v>
      </c>
      <c r="E74" s="18" t="n">
        <v>403.82644089</v>
      </c>
      <c r="F74" s="20" t="n">
        <v>4.67314093</v>
      </c>
      <c r="G74" s="18" t="n">
        <v>432.36340703</v>
      </c>
      <c r="H74" s="20" t="n">
        <v>3.12806029</v>
      </c>
      <c r="I74" s="18" t="n">
        <v>413.82202979</v>
      </c>
      <c r="J74" s="20" t="n">
        <v>2.89253584</v>
      </c>
      <c r="K74" s="18" t="n">
        <v>419.02226413</v>
      </c>
      <c r="L74" s="20" t="n">
        <v>2.62941165</v>
      </c>
      <c r="M74" s="18" t="n">
        <v>422.93295334</v>
      </c>
      <c r="N74" s="20" t="n">
        <v>3.39041708</v>
      </c>
      <c r="O74" s="18" t="n">
        <v>440.55927764</v>
      </c>
      <c r="P74" s="20" t="n">
        <v>4.09762123</v>
      </c>
      <c r="Q74" s="18" t="s">
        <v>404</v>
      </c>
      <c r="R74" s="20" t="s">
        <v>404</v>
      </c>
      <c r="S74" s="18" t="s">
        <v>404</v>
      </c>
      <c r="T74" s="20" t="s">
        <v>404</v>
      </c>
      <c r="U74" s="18" t="s">
        <v>404</v>
      </c>
      <c r="V74" s="20" t="s">
        <v>404</v>
      </c>
      <c r="W74" s="18" t="s">
        <v>404</v>
      </c>
      <c r="X74" s="20" t="s">
        <v>404</v>
      </c>
      <c r="Y74" s="18" t="n">
        <v>343.62236328</v>
      </c>
      <c r="Z74" s="20" t="n">
        <v>10.49816463</v>
      </c>
    </row>
    <row r="75" spans="1:26">
      <c r="A75" s="15" t="s">
        <v>472</v>
      </c>
      <c r="B75" s="17" t="n">
        <v>5375</v>
      </c>
      <c r="C75" s="18">
        <f>(483.0/B75*100)</f>
        <v/>
      </c>
      <c r="D75" s="19" t="n">
        <v>4892</v>
      </c>
      <c r="E75" s="18" t="n">
        <v>391.32747262</v>
      </c>
      <c r="F75" s="20" t="n">
        <v>6.42696767</v>
      </c>
      <c r="G75" s="18" t="n">
        <v>392.97815916</v>
      </c>
      <c r="H75" s="20" t="n">
        <v>6.94269774</v>
      </c>
      <c r="I75" s="18" t="n">
        <v>383.55857594</v>
      </c>
      <c r="J75" s="20" t="n">
        <v>7.7055627</v>
      </c>
      <c r="K75" s="18" t="n">
        <v>375.64197331</v>
      </c>
      <c r="L75" s="20" t="n">
        <v>10.58583701</v>
      </c>
      <c r="M75" s="18" t="n">
        <v>386.52038311</v>
      </c>
      <c r="N75" s="20" t="n">
        <v>13.24613791</v>
      </c>
      <c r="O75" s="18" t="n">
        <v>382.34296654</v>
      </c>
      <c r="P75" s="20" t="n">
        <v>9.40129175</v>
      </c>
      <c r="Q75" s="18" t="s">
        <v>404</v>
      </c>
      <c r="R75" s="20" t="s">
        <v>404</v>
      </c>
      <c r="S75" s="18" t="s">
        <v>404</v>
      </c>
      <c r="T75" s="20" t="s">
        <v>404</v>
      </c>
      <c r="U75" s="18" t="s">
        <v>404</v>
      </c>
      <c r="V75" s="20" t="s">
        <v>404</v>
      </c>
      <c r="W75" s="18" t="s">
        <v>404</v>
      </c>
      <c r="X75" s="20" t="s">
        <v>404</v>
      </c>
      <c r="Y75" s="18" t="n">
        <v>375.52252088</v>
      </c>
      <c r="Z75" s="20" t="n">
        <v>14.53592363</v>
      </c>
    </row>
    <row r="76" spans="1:26">
      <c r="A76" s="15" t="s">
        <v>473</v>
      </c>
      <c r="B76" s="17" t="n">
        <v>14167</v>
      </c>
      <c r="C76" s="18">
        <f>(1400.0/B76*100)</f>
        <v/>
      </c>
      <c r="D76" s="19" t="n">
        <v>12767</v>
      </c>
      <c r="E76" s="18" t="n">
        <v>424.24339258</v>
      </c>
      <c r="F76" s="20" t="n">
        <v>15.42712882</v>
      </c>
      <c r="G76" s="18" t="n">
        <v>424.60004516</v>
      </c>
      <c r="H76" s="20" t="n">
        <v>7.38508945</v>
      </c>
      <c r="I76" s="18" t="n">
        <v>438.62997045</v>
      </c>
      <c r="J76" s="20" t="n">
        <v>7.5310207</v>
      </c>
      <c r="K76" s="18" t="n">
        <v>431.14679662</v>
      </c>
      <c r="L76" s="20" t="n">
        <v>5.36414031</v>
      </c>
      <c r="M76" s="18" t="n">
        <v>449.84762778</v>
      </c>
      <c r="N76" s="20" t="n">
        <v>9.178352329999999</v>
      </c>
      <c r="O76" s="18" t="n">
        <v>452.59104653</v>
      </c>
      <c r="P76" s="20" t="n">
        <v>10.30156163</v>
      </c>
      <c r="Q76" s="18" t="s">
        <v>404</v>
      </c>
      <c r="R76" s="20" t="s">
        <v>404</v>
      </c>
      <c r="S76" s="18" t="s">
        <v>404</v>
      </c>
      <c r="T76" s="20" t="s">
        <v>404</v>
      </c>
      <c r="U76" s="18" t="s">
        <v>404</v>
      </c>
      <c r="V76" s="20" t="s">
        <v>404</v>
      </c>
      <c r="W76" s="18" t="s">
        <v>404</v>
      </c>
      <c r="X76" s="20" t="s">
        <v>404</v>
      </c>
      <c r="Y76" s="18" t="n">
        <v>444.49124878</v>
      </c>
      <c r="Z76" s="20" t="n">
        <v>7.67715671</v>
      </c>
    </row>
    <row r="77" spans="1:26">
      <c r="A77" s="15" t="s">
        <v>474</v>
      </c>
      <c r="B77" s="17" t="n">
        <v>6062</v>
      </c>
      <c r="C77" s="18">
        <f>(0.0/B77*100)</f>
        <v/>
      </c>
      <c r="D77" s="19" t="n">
        <v>6062</v>
      </c>
      <c r="E77" s="18" t="n">
        <v>440.73363899</v>
      </c>
      <c r="F77" s="20" t="n">
        <v>13.56671603</v>
      </c>
      <c r="G77" s="18" t="n">
        <v>436.46139903</v>
      </c>
      <c r="H77" s="20" t="n">
        <v>5.69129731</v>
      </c>
      <c r="I77" s="18" t="n">
        <v>445.71091917</v>
      </c>
      <c r="J77" s="20" t="n">
        <v>7.1312792</v>
      </c>
      <c r="K77" s="18" t="n">
        <v>423.56386139</v>
      </c>
      <c r="L77" s="20" t="n">
        <v>5.86018606</v>
      </c>
      <c r="M77" s="18" t="n">
        <v>425.81903928</v>
      </c>
      <c r="N77" s="20" t="n">
        <v>9.95120021</v>
      </c>
      <c r="O77" s="18" t="n">
        <v>460.08450647</v>
      </c>
      <c r="P77" s="20" t="n">
        <v>16.82117599</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n">
        <v>458.63574848</v>
      </c>
      <c r="F78" s="20" t="n">
        <v>4.62741766</v>
      </c>
      <c r="G78" s="18" t="n">
        <v>521.95539969</v>
      </c>
      <c r="H78" s="20" t="n">
        <v>6.99014123</v>
      </c>
      <c r="I78" s="18" t="n">
        <v>534.0717057099999</v>
      </c>
      <c r="J78" s="20" t="n">
        <v>8.310811230000001</v>
      </c>
      <c r="K78" s="18" t="n">
        <v>525.68687682</v>
      </c>
      <c r="L78" s="20" t="n">
        <v>7.01318413</v>
      </c>
      <c r="M78" s="18" t="n">
        <v>499.72515262</v>
      </c>
      <c r="N78" s="20" t="n">
        <v>11.04517391</v>
      </c>
      <c r="O78" s="18" t="n">
        <v>541.12613103</v>
      </c>
      <c r="P78" s="20" t="n">
        <v>15.51619106</v>
      </c>
      <c r="Q78" s="18" t="s">
        <v>404</v>
      </c>
      <c r="R78" s="20" t="s">
        <v>404</v>
      </c>
      <c r="S78" s="18" t="s">
        <v>404</v>
      </c>
      <c r="T78" s="20" t="s">
        <v>404</v>
      </c>
      <c r="U78" s="18" t="s">
        <v>404</v>
      </c>
      <c r="V78" s="20" t="s">
        <v>404</v>
      </c>
      <c r="W78" s="18" t="n">
        <v>411.80244167</v>
      </c>
      <c r="X78" s="20" t="n">
        <v>4.76255674</v>
      </c>
      <c r="Y78" s="18" t="n">
        <v>528.94402353</v>
      </c>
      <c r="Z78" s="20" t="n">
        <v>5.04703492</v>
      </c>
    </row>
    <row customHeight="1" ht="25" r="79" spans="1:26">
      <c r="A79" s="15" t="s">
        <v>476</v>
      </c>
      <c r="B79" s="17" t="n">
        <v>1657</v>
      </c>
      <c r="C79" s="18">
        <f>(21.0/B79*100)</f>
        <v/>
      </c>
      <c r="D79" s="19" t="n">
        <v>1636</v>
      </c>
      <c r="E79" s="18" t="n">
        <v>523.36834645</v>
      </c>
      <c r="F79" s="20" t="n">
        <v>26.97677889</v>
      </c>
      <c r="G79" s="18" t="n">
        <v>456.43983294</v>
      </c>
      <c r="H79" s="20" t="n">
        <v>15.43348911</v>
      </c>
      <c r="I79" s="18" t="n">
        <v>482.37226934</v>
      </c>
      <c r="J79" s="20" t="n">
        <v>12.77279799</v>
      </c>
      <c r="K79" s="18" t="n">
        <v>465.20888294</v>
      </c>
      <c r="L79" s="20" t="n">
        <v>11.02500796</v>
      </c>
      <c r="M79" s="18" t="n">
        <v>462.60274814</v>
      </c>
      <c r="N79" s="20" t="n">
        <v>18.82689485</v>
      </c>
      <c r="O79" s="18" t="n">
        <v>490.99468075</v>
      </c>
      <c r="P79" s="20" t="n">
        <v>24.78931906</v>
      </c>
      <c r="Q79" s="18" t="s">
        <v>404</v>
      </c>
      <c r="R79" s="20" t="s">
        <v>404</v>
      </c>
      <c r="S79" s="18" t="s">
        <v>404</v>
      </c>
      <c r="T79" s="20" t="s">
        <v>404</v>
      </c>
      <c r="U79" s="18" t="s">
        <v>404</v>
      </c>
      <c r="V79" s="20" t="s">
        <v>404</v>
      </c>
      <c r="W79" s="18" t="s">
        <v>404</v>
      </c>
      <c r="X79" s="20" t="s">
        <v>404</v>
      </c>
      <c r="Y79" s="18" t="n">
        <v>528.97186286</v>
      </c>
      <c r="Z79" s="20" t="n">
        <v>9.722320209999999</v>
      </c>
    </row>
    <row r="80" spans="1:26">
      <c r="A80" s="15" t="s">
        <v>477</v>
      </c>
      <c r="B80" s="17" t="n">
        <v>7841</v>
      </c>
      <c r="C80" s="18">
        <f>(0.0/B80*100)</f>
        <v/>
      </c>
      <c r="D80" s="19" t="n">
        <v>7841</v>
      </c>
      <c r="E80" s="18" t="n">
        <v>398.8924096</v>
      </c>
      <c r="F80" s="20" t="n">
        <v>14.83492497</v>
      </c>
      <c r="G80" s="18" t="n">
        <v>437.7667733</v>
      </c>
      <c r="H80" s="20" t="n">
        <v>9.749478740000001</v>
      </c>
      <c r="I80" s="18" t="n">
        <v>467.82865769</v>
      </c>
      <c r="J80" s="20" t="n">
        <v>10.2448873</v>
      </c>
      <c r="K80" s="18" t="n">
        <v>456.08401422</v>
      </c>
      <c r="L80" s="20" t="n">
        <v>7.76791987</v>
      </c>
      <c r="M80" s="18" t="n">
        <v>454.23698627</v>
      </c>
      <c r="N80" s="20" t="n">
        <v>10.49152409</v>
      </c>
      <c r="O80" s="18" t="n">
        <v>458.76198175</v>
      </c>
      <c r="P80" s="20" t="n">
        <v>5.5011061</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n">
        <v>441.85285898</v>
      </c>
      <c r="F81" s="20" t="n">
        <v>6.81450575</v>
      </c>
      <c r="G81" s="18" t="n">
        <v>434.67820774</v>
      </c>
      <c r="H81" s="20" t="n">
        <v>6.00872875</v>
      </c>
      <c r="I81" s="18" t="n">
        <v>451.35706947</v>
      </c>
      <c r="J81" s="20" t="n">
        <v>7.21703509</v>
      </c>
      <c r="K81" s="18" t="n">
        <v>442.27549952</v>
      </c>
      <c r="L81" s="20" t="n">
        <v>6.26601917</v>
      </c>
      <c r="M81" s="18" t="n">
        <v>448.84388383</v>
      </c>
      <c r="N81" s="20" t="n">
        <v>9.6698343</v>
      </c>
      <c r="O81" s="18" t="n">
        <v>433.26941692</v>
      </c>
      <c r="P81" s="20" t="n">
        <v>6.38429608</v>
      </c>
      <c r="Q81" s="18" t="s">
        <v>404</v>
      </c>
      <c r="R81" s="20" t="s">
        <v>404</v>
      </c>
      <c r="S81" s="18" t="s">
        <v>404</v>
      </c>
      <c r="T81" s="20" t="s">
        <v>404</v>
      </c>
      <c r="U81" s="18" t="s">
        <v>404</v>
      </c>
      <c r="V81" s="20" t="s">
        <v>404</v>
      </c>
      <c r="W81" s="18" t="s">
        <v>404</v>
      </c>
      <c r="X81" s="20" t="s">
        <v>404</v>
      </c>
      <c r="Y81" s="18" t="n">
        <v>436.01563953</v>
      </c>
      <c r="Z81" s="20" t="n">
        <v>12.51088369</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535</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496.90696305</v>
      </c>
      <c r="F7" s="20" t="n">
        <v>9.92994435</v>
      </c>
      <c r="G7" s="18" t="n">
        <v>525.52191721</v>
      </c>
      <c r="H7" s="20" t="n">
        <v>11.33838152</v>
      </c>
      <c r="I7" s="18" t="n">
        <v>520.0185649</v>
      </c>
      <c r="J7" s="20" t="n">
        <v>5.01308751</v>
      </c>
      <c r="K7" s="18" t="n">
        <v>508.9384393</v>
      </c>
      <c r="L7" s="20" t="n">
        <v>4.39834217</v>
      </c>
      <c r="M7" s="18" t="n">
        <v>512.70269852</v>
      </c>
      <c r="N7" s="20" t="n">
        <v>4.12918088</v>
      </c>
      <c r="O7" s="18" t="n">
        <v>508.7427333</v>
      </c>
      <c r="P7" s="20" t="n">
        <v>4.21620074</v>
      </c>
      <c r="Q7" s="18" t="s">
        <v>404</v>
      </c>
      <c r="R7" s="20" t="s">
        <v>404</v>
      </c>
      <c r="S7" s="18" t="s">
        <v>404</v>
      </c>
      <c r="T7" s="20" t="s">
        <v>404</v>
      </c>
      <c r="U7" s="18" t="s">
        <v>404</v>
      </c>
      <c r="V7" s="20" t="s">
        <v>404</v>
      </c>
      <c r="W7" s="18" t="s">
        <v>404</v>
      </c>
      <c r="X7" s="20" t="s">
        <v>404</v>
      </c>
      <c r="Y7" s="18" t="n">
        <v>487.22220137</v>
      </c>
      <c r="Z7" s="20" t="n">
        <v>8.52371679</v>
      </c>
    </row>
    <row r="8" spans="1:26">
      <c r="A8" s="15" t="s">
        <v>405</v>
      </c>
      <c r="B8" s="17" t="n">
        <v>7007</v>
      </c>
      <c r="C8" s="18">
        <f>(0.0/B8*100)</f>
        <v/>
      </c>
      <c r="D8" s="19" t="n">
        <v>7007</v>
      </c>
      <c r="E8" s="18" t="n">
        <v>459.23809754</v>
      </c>
      <c r="F8" s="20" t="n">
        <v>19.68258992</v>
      </c>
      <c r="G8" s="18" t="n">
        <v>489.32938483</v>
      </c>
      <c r="H8" s="20" t="n">
        <v>13.64555286</v>
      </c>
      <c r="I8" s="18" t="n">
        <v>498.73349626</v>
      </c>
      <c r="J8" s="20" t="n">
        <v>9.145067299999999</v>
      </c>
      <c r="K8" s="18" t="n">
        <v>503.91023888</v>
      </c>
      <c r="L8" s="20" t="n">
        <v>6.91051138</v>
      </c>
      <c r="M8" s="18" t="n">
        <v>493.73732773</v>
      </c>
      <c r="N8" s="20" t="n">
        <v>12.09611798</v>
      </c>
      <c r="O8" s="18" t="n">
        <v>493.63351465</v>
      </c>
      <c r="P8" s="20" t="n">
        <v>13.98330503</v>
      </c>
      <c r="Q8" s="18" t="s">
        <v>404</v>
      </c>
      <c r="R8" s="20" t="s">
        <v>404</v>
      </c>
      <c r="S8" s="18" t="s">
        <v>404</v>
      </c>
      <c r="T8" s="20" t="s">
        <v>404</v>
      </c>
      <c r="U8" s="18" t="s">
        <v>404</v>
      </c>
      <c r="V8" s="20" t="s">
        <v>404</v>
      </c>
      <c r="W8" s="18" t="s">
        <v>404</v>
      </c>
      <c r="X8" s="20" t="s">
        <v>404</v>
      </c>
      <c r="Y8" s="18" t="n">
        <v>453.9477011</v>
      </c>
      <c r="Z8" s="20" t="n">
        <v>20.84046092</v>
      </c>
    </row>
    <row r="9" spans="1:26">
      <c r="A9" s="15" t="s">
        <v>406</v>
      </c>
      <c r="B9" s="17" t="n">
        <v>9651</v>
      </c>
      <c r="C9" s="18">
        <f>(200.0/B9*100)</f>
        <v/>
      </c>
      <c r="D9" s="19" t="n">
        <v>9451</v>
      </c>
      <c r="E9" s="18" t="n">
        <v>502.56346802</v>
      </c>
      <c r="F9" s="20" t="n">
        <v>24.76827965</v>
      </c>
      <c r="G9" s="18" t="n">
        <v>513.88054526</v>
      </c>
      <c r="H9" s="20" t="n">
        <v>6.9897262</v>
      </c>
      <c r="I9" s="18" t="n">
        <v>484.21822813</v>
      </c>
      <c r="J9" s="20" t="n">
        <v>7.12208958</v>
      </c>
      <c r="K9" s="18" t="n">
        <v>517.50343213</v>
      </c>
      <c r="L9" s="20" t="n">
        <v>8.37353628</v>
      </c>
      <c r="M9" s="18" t="n">
        <v>506.49538998</v>
      </c>
      <c r="N9" s="20" t="n">
        <v>10.50637266</v>
      </c>
      <c r="O9" s="18" t="n">
        <v>496.74956789</v>
      </c>
      <c r="P9" s="20" t="n">
        <v>12.72022911</v>
      </c>
      <c r="Q9" s="18" t="s">
        <v>404</v>
      </c>
      <c r="R9" s="20" t="s">
        <v>404</v>
      </c>
      <c r="S9" s="18" t="s">
        <v>404</v>
      </c>
      <c r="T9" s="20" t="s">
        <v>404</v>
      </c>
      <c r="U9" s="18" t="s">
        <v>404</v>
      </c>
      <c r="V9" s="20" t="s">
        <v>404</v>
      </c>
      <c r="W9" s="18" t="s">
        <v>404</v>
      </c>
      <c r="X9" s="20" t="s">
        <v>404</v>
      </c>
      <c r="Y9" s="18" t="n">
        <v>486.02495886</v>
      </c>
      <c r="Z9" s="20" t="n">
        <v>12.64073589</v>
      </c>
    </row>
    <row r="10" spans="1:26">
      <c r="A10" s="15" t="s">
        <v>407</v>
      </c>
      <c r="B10" s="17" t="n">
        <v>20058</v>
      </c>
      <c r="C10" s="18">
        <f>(2798.0/B10*100)</f>
        <v/>
      </c>
      <c r="D10" s="19" t="n">
        <v>17260</v>
      </c>
      <c r="E10" s="18" t="n">
        <v>569.46340651</v>
      </c>
      <c r="F10" s="20" t="n">
        <v>53.33230553</v>
      </c>
      <c r="G10" s="18" t="n">
        <v>532.60796995</v>
      </c>
      <c r="H10" s="20" t="n">
        <v>10.04969705</v>
      </c>
      <c r="I10" s="18" t="n">
        <v>523.42463017</v>
      </c>
      <c r="J10" s="20" t="n">
        <v>6.75053499</v>
      </c>
      <c r="K10" s="18" t="n">
        <v>529.18465254</v>
      </c>
      <c r="L10" s="20" t="n">
        <v>4.56498715</v>
      </c>
      <c r="M10" s="18" t="n">
        <v>527.48083357</v>
      </c>
      <c r="N10" s="20" t="n">
        <v>4.3909833</v>
      </c>
      <c r="O10" s="18" t="n">
        <v>529.16139635</v>
      </c>
      <c r="P10" s="20" t="n">
        <v>4.00912186</v>
      </c>
      <c r="Q10" s="18" t="s">
        <v>404</v>
      </c>
      <c r="R10" s="20" t="s">
        <v>404</v>
      </c>
      <c r="S10" s="18" t="s">
        <v>404</v>
      </c>
      <c r="T10" s="20" t="s">
        <v>404</v>
      </c>
      <c r="U10" s="18" t="s">
        <v>404</v>
      </c>
      <c r="V10" s="20" t="s">
        <v>404</v>
      </c>
      <c r="W10" s="18" t="s">
        <v>404</v>
      </c>
      <c r="X10" s="20" t="s">
        <v>404</v>
      </c>
      <c r="Y10" s="18" t="n">
        <v>548.31298738</v>
      </c>
      <c r="Z10" s="20" t="n">
        <v>10.29523283</v>
      </c>
    </row>
    <row r="11" spans="1:26">
      <c r="A11" s="15" t="s">
        <v>408</v>
      </c>
      <c r="B11" s="17" t="n">
        <v>7053</v>
      </c>
      <c r="C11" s="18">
        <f>(137.0/B11*100)</f>
        <v/>
      </c>
      <c r="D11" s="19" t="n">
        <v>6916</v>
      </c>
      <c r="E11" s="18" t="n">
        <v>411.13166588</v>
      </c>
      <c r="F11" s="20" t="n">
        <v>27.11010964</v>
      </c>
      <c r="G11" s="18" t="n">
        <v>434.2755562</v>
      </c>
      <c r="H11" s="20" t="n">
        <v>10.01565936</v>
      </c>
      <c r="I11" s="18" t="n">
        <v>445.35119464</v>
      </c>
      <c r="J11" s="20" t="n">
        <v>6.22555787</v>
      </c>
      <c r="K11" s="18" t="n">
        <v>455.56917125</v>
      </c>
      <c r="L11" s="20" t="n">
        <v>7.28463119</v>
      </c>
      <c r="M11" s="18" t="n">
        <v>452.39457603</v>
      </c>
      <c r="N11" s="20" t="n">
        <v>11.02318</v>
      </c>
      <c r="O11" s="18" t="n">
        <v>444.67708203</v>
      </c>
      <c r="P11" s="20" t="n">
        <v>8.629314450000001</v>
      </c>
      <c r="Q11" s="18" t="s">
        <v>404</v>
      </c>
      <c r="R11" s="20" t="s">
        <v>404</v>
      </c>
      <c r="S11" s="18" t="s">
        <v>404</v>
      </c>
      <c r="T11" s="20" t="s">
        <v>404</v>
      </c>
      <c r="U11" s="18" t="s">
        <v>404</v>
      </c>
      <c r="V11" s="20" t="s">
        <v>404</v>
      </c>
      <c r="W11" s="18" t="s">
        <v>404</v>
      </c>
      <c r="X11" s="20" t="s">
        <v>404</v>
      </c>
      <c r="Y11" s="18" t="n">
        <v>456.5274402</v>
      </c>
      <c r="Z11" s="20" t="n">
        <v>18.32903843</v>
      </c>
    </row>
    <row r="12" spans="1:26">
      <c r="A12" s="15" t="s">
        <v>409</v>
      </c>
      <c r="B12" s="17" t="n">
        <v>6894</v>
      </c>
      <c r="C12" s="18">
        <f>(106.0/B12*100)</f>
        <v/>
      </c>
      <c r="D12" s="19" t="n">
        <v>6788</v>
      </c>
      <c r="E12" s="18" t="n">
        <v>483.25495181</v>
      </c>
      <c r="F12" s="20" t="n">
        <v>12.11492615</v>
      </c>
      <c r="G12" s="18" t="n">
        <v>517.65441778</v>
      </c>
      <c r="H12" s="20" t="n">
        <v>23.86833874</v>
      </c>
      <c r="I12" s="18" t="n">
        <v>503.36562772</v>
      </c>
      <c r="J12" s="20" t="n">
        <v>7.61325788</v>
      </c>
      <c r="K12" s="18" t="n">
        <v>490.48667782</v>
      </c>
      <c r="L12" s="20" t="n">
        <v>4.21512094</v>
      </c>
      <c r="M12" s="18" t="n">
        <v>485.57713502</v>
      </c>
      <c r="N12" s="20" t="n">
        <v>13.09987068</v>
      </c>
      <c r="O12" s="18" t="n">
        <v>485.07485077</v>
      </c>
      <c r="P12" s="20" t="n">
        <v>8.454655069999999</v>
      </c>
      <c r="Q12" s="18" t="s">
        <v>404</v>
      </c>
      <c r="R12" s="20" t="s">
        <v>404</v>
      </c>
      <c r="S12" s="18" t="s">
        <v>404</v>
      </c>
      <c r="T12" s="20" t="s">
        <v>404</v>
      </c>
      <c r="U12" s="18" t="s">
        <v>404</v>
      </c>
      <c r="V12" s="20" t="s">
        <v>404</v>
      </c>
      <c r="W12" s="18" t="s">
        <v>404</v>
      </c>
      <c r="X12" s="20" t="s">
        <v>404</v>
      </c>
      <c r="Y12" s="18" t="n">
        <v>446.33990567</v>
      </c>
      <c r="Z12" s="20" t="n">
        <v>30.71961664</v>
      </c>
    </row>
    <row r="13" spans="1:26">
      <c r="A13" s="15" t="s">
        <v>410</v>
      </c>
      <c r="B13" s="17" t="n">
        <v>7161</v>
      </c>
      <c r="C13" s="18">
        <f>(1175.0/B13*100)</f>
        <v/>
      </c>
      <c r="D13" s="19" t="n">
        <v>5986</v>
      </c>
      <c r="E13" s="18" t="n">
        <v>487.85996849</v>
      </c>
      <c r="F13" s="20" t="n">
        <v>7.97077096</v>
      </c>
      <c r="G13" s="18" t="n">
        <v>507.4245188</v>
      </c>
      <c r="H13" s="20" t="n">
        <v>5.81484087</v>
      </c>
      <c r="I13" s="18" t="n">
        <v>491.84213611</v>
      </c>
      <c r="J13" s="20" t="n">
        <v>7.32532904</v>
      </c>
      <c r="K13" s="18" t="n">
        <v>503.85912636</v>
      </c>
      <c r="L13" s="20" t="n">
        <v>5.18101369</v>
      </c>
      <c r="M13" s="18" t="n">
        <v>510.27779434</v>
      </c>
      <c r="N13" s="20" t="n">
        <v>6.96912661</v>
      </c>
      <c r="O13" s="18" t="n">
        <v>502.76465276</v>
      </c>
      <c r="P13" s="20" t="n">
        <v>5.38667216</v>
      </c>
      <c r="Q13" s="18" t="s">
        <v>404</v>
      </c>
      <c r="R13" s="20" t="s">
        <v>404</v>
      </c>
      <c r="S13" s="18" t="s">
        <v>404</v>
      </c>
      <c r="T13" s="20" t="s">
        <v>404</v>
      </c>
      <c r="U13" s="18" t="s">
        <v>404</v>
      </c>
      <c r="V13" s="20" t="s">
        <v>404</v>
      </c>
      <c r="W13" s="18" t="s">
        <v>404</v>
      </c>
      <c r="X13" s="20" t="s">
        <v>404</v>
      </c>
      <c r="Y13" s="18" t="n">
        <v>506.25733224</v>
      </c>
      <c r="Z13" s="20" t="n">
        <v>7.68209312</v>
      </c>
    </row>
    <row r="14" spans="1:26">
      <c r="A14" s="15" t="s">
        <v>411</v>
      </c>
      <c r="B14" s="17" t="n">
        <v>5587</v>
      </c>
      <c r="C14" s="18">
        <f>(0.0/B14*100)</f>
        <v/>
      </c>
      <c r="D14" s="19" t="n">
        <v>5587</v>
      </c>
      <c r="E14" s="18" t="s">
        <v>404</v>
      </c>
      <c r="F14" s="20" t="s">
        <v>404</v>
      </c>
      <c r="G14" s="18" t="n">
        <v>513.32243543</v>
      </c>
      <c r="H14" s="20" t="n">
        <v>5.69388586</v>
      </c>
      <c r="I14" s="18" t="n">
        <v>528.7036000000001</v>
      </c>
      <c r="J14" s="20" t="n">
        <v>5.25543888</v>
      </c>
      <c r="K14" s="18" t="n">
        <v>540.63234161</v>
      </c>
      <c r="L14" s="20" t="n">
        <v>3.96183161</v>
      </c>
      <c r="M14" s="18" t="n">
        <v>544.41246429</v>
      </c>
      <c r="N14" s="20" t="n">
        <v>4.25580313</v>
      </c>
      <c r="O14" s="18" t="n">
        <v>518.96915915</v>
      </c>
      <c r="P14" s="20" t="n">
        <v>8.41373196</v>
      </c>
      <c r="Q14" s="18" t="s">
        <v>404</v>
      </c>
      <c r="R14" s="20" t="s">
        <v>404</v>
      </c>
      <c r="S14" s="18" t="s">
        <v>404</v>
      </c>
      <c r="T14" s="20" t="s">
        <v>404</v>
      </c>
      <c r="U14" s="18" t="s">
        <v>404</v>
      </c>
      <c r="V14" s="20" t="s">
        <v>404</v>
      </c>
      <c r="W14" s="18" t="s">
        <v>404</v>
      </c>
      <c r="X14" s="20" t="s">
        <v>404</v>
      </c>
      <c r="Y14" s="18" t="n">
        <v>541.30082459</v>
      </c>
      <c r="Z14" s="20" t="n">
        <v>13.05019552</v>
      </c>
    </row>
    <row r="15" spans="1:26">
      <c r="A15" s="15" t="s">
        <v>412</v>
      </c>
      <c r="B15" s="17" t="n">
        <v>5882</v>
      </c>
      <c r="C15" s="18">
        <f>(0.0/B15*100)</f>
        <v/>
      </c>
      <c r="D15" s="19" t="n">
        <v>5882</v>
      </c>
      <c r="E15" s="18" t="n">
        <v>555.56039944</v>
      </c>
      <c r="F15" s="20" t="n">
        <v>12.43990671</v>
      </c>
      <c r="G15" s="18" t="n">
        <v>523.5564405699999</v>
      </c>
      <c r="H15" s="20" t="n">
        <v>6.77429894</v>
      </c>
      <c r="I15" s="18" t="n">
        <v>525.39896918</v>
      </c>
      <c r="J15" s="20" t="n">
        <v>4.29520917</v>
      </c>
      <c r="K15" s="18" t="n">
        <v>536.21876587</v>
      </c>
      <c r="L15" s="20" t="n">
        <v>2.98391332</v>
      </c>
      <c r="M15" s="18" t="n">
        <v>537.28852198</v>
      </c>
      <c r="N15" s="20" t="n">
        <v>8.44500715</v>
      </c>
      <c r="O15" s="18" t="n">
        <v>521.34530419</v>
      </c>
      <c r="P15" s="20" t="n">
        <v>12.66598167</v>
      </c>
      <c r="Q15" s="18" t="s">
        <v>404</v>
      </c>
      <c r="R15" s="20" t="s">
        <v>404</v>
      </c>
      <c r="S15" s="18" t="s">
        <v>404</v>
      </c>
      <c r="T15" s="20" t="s">
        <v>404</v>
      </c>
      <c r="U15" s="18" t="s">
        <v>404</v>
      </c>
      <c r="V15" s="20" t="s">
        <v>404</v>
      </c>
      <c r="W15" s="18" t="s">
        <v>404</v>
      </c>
      <c r="X15" s="20" t="s">
        <v>404</v>
      </c>
      <c r="Y15" s="18" t="n">
        <v>545.1594601100001</v>
      </c>
      <c r="Z15" s="20" t="n">
        <v>18.41219774</v>
      </c>
    </row>
    <row r="16" spans="1:26">
      <c r="A16" s="15" t="s">
        <v>413</v>
      </c>
      <c r="B16" s="17" t="n">
        <v>6108</v>
      </c>
      <c r="C16" s="18">
        <f>(364.0/B16*100)</f>
        <v/>
      </c>
      <c r="D16" s="19" t="n">
        <v>5744</v>
      </c>
      <c r="E16" s="18" t="n">
        <v>464.42727463</v>
      </c>
      <c r="F16" s="20" t="n">
        <v>19.06983417</v>
      </c>
      <c r="G16" s="18" t="n">
        <v>483.45679597</v>
      </c>
      <c r="H16" s="20" t="n">
        <v>10.58083518</v>
      </c>
      <c r="I16" s="18" t="n">
        <v>522.63640897</v>
      </c>
      <c r="J16" s="20" t="n">
        <v>8.80847621</v>
      </c>
      <c r="K16" s="18" t="n">
        <v>499.58427994</v>
      </c>
      <c r="L16" s="20" t="n">
        <v>8.115669090000001</v>
      </c>
      <c r="M16" s="18" t="n">
        <v>491.15133836</v>
      </c>
      <c r="N16" s="20" t="n">
        <v>20.14655016</v>
      </c>
      <c r="O16" s="18" t="n">
        <v>501.79550781</v>
      </c>
      <c r="P16" s="20" t="n">
        <v>10.95912688</v>
      </c>
      <c r="Q16" s="18" t="s">
        <v>404</v>
      </c>
      <c r="R16" s="20" t="s">
        <v>404</v>
      </c>
      <c r="S16" s="18" t="s">
        <v>404</v>
      </c>
      <c r="T16" s="20" t="s">
        <v>404</v>
      </c>
      <c r="U16" s="18" t="s">
        <v>404</v>
      </c>
      <c r="V16" s="20" t="s">
        <v>404</v>
      </c>
      <c r="W16" s="18" t="s">
        <v>404</v>
      </c>
      <c r="X16" s="20" t="s">
        <v>404</v>
      </c>
      <c r="Y16" s="18" t="n">
        <v>479.47736245</v>
      </c>
      <c r="Z16" s="20" t="n">
        <v>20.924578</v>
      </c>
    </row>
    <row r="17" spans="1:26">
      <c r="A17" s="15" t="s">
        <v>414</v>
      </c>
      <c r="B17" s="17" t="n">
        <v>6504</v>
      </c>
      <c r="C17" s="18">
        <f>(1325.0/B17*100)</f>
        <v/>
      </c>
      <c r="D17" s="19" t="n">
        <v>5179</v>
      </c>
      <c r="E17" s="18" t="n">
        <v>526.63398929</v>
      </c>
      <c r="F17" s="20" t="n">
        <v>15.93961533</v>
      </c>
      <c r="G17" s="18" t="n">
        <v>498.01921485</v>
      </c>
      <c r="H17" s="20" t="n">
        <v>15.27879798</v>
      </c>
      <c r="I17" s="18" t="n">
        <v>502.05190539</v>
      </c>
      <c r="J17" s="20" t="n">
        <v>10.91456313</v>
      </c>
      <c r="K17" s="18" t="n">
        <v>510.09668319</v>
      </c>
      <c r="L17" s="20" t="n">
        <v>9.054498819999999</v>
      </c>
      <c r="M17" s="18" t="n">
        <v>517.2021764900001</v>
      </c>
      <c r="N17" s="20" t="n">
        <v>10.50724658</v>
      </c>
      <c r="O17" s="18" t="n">
        <v>499.28823015</v>
      </c>
      <c r="P17" s="20" t="n">
        <v>12.56948921</v>
      </c>
      <c r="Q17" s="18" t="s">
        <v>404</v>
      </c>
      <c r="R17" s="20" t="s">
        <v>404</v>
      </c>
      <c r="S17" s="18" t="s">
        <v>404</v>
      </c>
      <c r="T17" s="20" t="s">
        <v>404</v>
      </c>
      <c r="U17" s="18" t="s">
        <v>404</v>
      </c>
      <c r="V17" s="20" t="s">
        <v>404</v>
      </c>
      <c r="W17" s="18" t="s">
        <v>404</v>
      </c>
      <c r="X17" s="20" t="s">
        <v>404</v>
      </c>
      <c r="Y17" s="18" t="n">
        <v>555.27090056</v>
      </c>
      <c r="Z17" s="20" t="n">
        <v>11.88513447</v>
      </c>
    </row>
    <row r="18" spans="1:26">
      <c r="A18" s="15" t="s">
        <v>415</v>
      </c>
      <c r="B18" s="17" t="n">
        <v>5532</v>
      </c>
      <c r="C18" s="18">
        <f>(0.0/B18*100)</f>
        <v/>
      </c>
      <c r="D18" s="19" t="n">
        <v>5532</v>
      </c>
      <c r="E18" s="18" t="n">
        <v>473.86324573</v>
      </c>
      <c r="F18" s="20" t="n">
        <v>52.75905805</v>
      </c>
      <c r="G18" s="18" t="n">
        <v>468.15854673</v>
      </c>
      <c r="H18" s="20" t="n">
        <v>18.68570734</v>
      </c>
      <c r="I18" s="18" t="n">
        <v>442.63184513</v>
      </c>
      <c r="J18" s="20" t="n">
        <v>8.64821315</v>
      </c>
      <c r="K18" s="18" t="n">
        <v>454.84214295</v>
      </c>
      <c r="L18" s="20" t="n">
        <v>8.43828514</v>
      </c>
      <c r="M18" s="18" t="n">
        <v>457.50870799</v>
      </c>
      <c r="N18" s="20" t="n">
        <v>10.17047802</v>
      </c>
      <c r="O18" s="18" t="n">
        <v>463.83238175</v>
      </c>
      <c r="P18" s="20" t="n">
        <v>7.23169605</v>
      </c>
      <c r="Q18" s="18" t="s">
        <v>404</v>
      </c>
      <c r="R18" s="20" t="s">
        <v>404</v>
      </c>
      <c r="S18" s="18" t="s">
        <v>404</v>
      </c>
      <c r="T18" s="20" t="s">
        <v>404</v>
      </c>
      <c r="U18" s="18" t="s">
        <v>404</v>
      </c>
      <c r="V18" s="20" t="s">
        <v>404</v>
      </c>
      <c r="W18" s="18" t="s">
        <v>404</v>
      </c>
      <c r="X18" s="20" t="s">
        <v>404</v>
      </c>
      <c r="Y18" s="18" t="n">
        <v>465.04582499</v>
      </c>
      <c r="Z18" s="20" t="n">
        <v>25.42114903</v>
      </c>
    </row>
    <row r="19" spans="1:26">
      <c r="A19" s="15" t="s">
        <v>416</v>
      </c>
      <c r="B19" s="17" t="n">
        <v>5658</v>
      </c>
      <c r="C19" s="18">
        <f>(327.0/B19*100)</f>
        <v/>
      </c>
      <c r="D19" s="19" t="n">
        <v>5331</v>
      </c>
      <c r="E19" s="18" t="n">
        <v>502.69809813</v>
      </c>
      <c r="F19" s="20" t="n">
        <v>3.90692639</v>
      </c>
      <c r="G19" s="18" t="n">
        <v>488.04810141</v>
      </c>
      <c r="H19" s="20" t="n">
        <v>18.64827762</v>
      </c>
      <c r="I19" s="18" t="n">
        <v>471.43692256</v>
      </c>
      <c r="J19" s="20" t="n">
        <v>12.36378263</v>
      </c>
      <c r="K19" s="18" t="n">
        <v>471.28604381</v>
      </c>
      <c r="L19" s="20" t="n">
        <v>6.89704045</v>
      </c>
      <c r="M19" s="18" t="n">
        <v>488.86872966</v>
      </c>
      <c r="N19" s="20" t="n">
        <v>10.97409284</v>
      </c>
      <c r="O19" s="18" t="n">
        <v>478.57490995</v>
      </c>
      <c r="P19" s="20" t="n">
        <v>12.04777349</v>
      </c>
      <c r="Q19" s="18" t="s">
        <v>404</v>
      </c>
      <c r="R19" s="20" t="s">
        <v>404</v>
      </c>
      <c r="S19" s="18" t="s">
        <v>404</v>
      </c>
      <c r="T19" s="20" t="s">
        <v>404</v>
      </c>
      <c r="U19" s="18" t="s">
        <v>404</v>
      </c>
      <c r="V19" s="20" t="s">
        <v>404</v>
      </c>
      <c r="W19" s="18" t="s">
        <v>404</v>
      </c>
      <c r="X19" s="20" t="s">
        <v>404</v>
      </c>
      <c r="Y19" s="18" t="n">
        <v>493.37460541</v>
      </c>
      <c r="Z19" s="20" t="n">
        <v>18.45743824</v>
      </c>
    </row>
    <row r="20" spans="1:26">
      <c r="A20" s="15" t="s">
        <v>417</v>
      </c>
      <c r="B20" s="17" t="n">
        <v>3371</v>
      </c>
      <c r="C20" s="18">
        <f>(24.0/B20*100)</f>
        <v/>
      </c>
      <c r="D20" s="19" t="n">
        <v>3347</v>
      </c>
      <c r="E20" s="18" t="n">
        <v>477.72103085</v>
      </c>
      <c r="F20" s="20" t="n">
        <v>15.45215523</v>
      </c>
      <c r="G20" s="18" t="n">
        <v>461.19400013</v>
      </c>
      <c r="H20" s="20" t="n">
        <v>6.99599168</v>
      </c>
      <c r="I20" s="18" t="n">
        <v>476.37630146</v>
      </c>
      <c r="J20" s="20" t="n">
        <v>3.78897694</v>
      </c>
      <c r="K20" s="18" t="n">
        <v>469.27180106</v>
      </c>
      <c r="L20" s="20" t="n">
        <v>3.2578197</v>
      </c>
      <c r="M20" s="18" t="n">
        <v>476.92087858</v>
      </c>
      <c r="N20" s="20" t="n">
        <v>2.61511238</v>
      </c>
      <c r="O20" s="18" t="n">
        <v>476.76436748</v>
      </c>
      <c r="P20" s="20" t="n">
        <v>5.4020318</v>
      </c>
      <c r="Q20" s="18" t="s">
        <v>404</v>
      </c>
      <c r="R20" s="20" t="s">
        <v>404</v>
      </c>
      <c r="S20" s="18" t="s">
        <v>404</v>
      </c>
      <c r="T20" s="20" t="s">
        <v>404</v>
      </c>
      <c r="U20" s="18" t="s">
        <v>404</v>
      </c>
      <c r="V20" s="20" t="s">
        <v>404</v>
      </c>
      <c r="W20" s="18" t="s">
        <v>404</v>
      </c>
      <c r="X20" s="20" t="s">
        <v>404</v>
      </c>
      <c r="Y20" s="18" t="n">
        <v>445.58892822</v>
      </c>
      <c r="Z20" s="20" t="n">
        <v>11.54957036</v>
      </c>
    </row>
    <row r="21" spans="1:26">
      <c r="A21" s="15" t="s">
        <v>418</v>
      </c>
      <c r="B21" s="17" t="n">
        <v>5741</v>
      </c>
      <c r="C21" s="18">
        <f>(0.0/B21*100)</f>
        <v/>
      </c>
      <c r="D21" s="19" t="n">
        <v>5741</v>
      </c>
      <c r="E21" s="18" t="n">
        <v>533.55837309</v>
      </c>
      <c r="F21" s="20" t="n">
        <v>6.74246562</v>
      </c>
      <c r="G21" s="18" t="n">
        <v>504.00525984</v>
      </c>
      <c r="H21" s="20" t="n">
        <v>9.74763046</v>
      </c>
      <c r="I21" s="18" t="n">
        <v>511.7594282</v>
      </c>
      <c r="J21" s="20" t="n">
        <v>6.47820027</v>
      </c>
      <c r="K21" s="18" t="n">
        <v>506.24351847</v>
      </c>
      <c r="L21" s="20" t="n">
        <v>5.53646169</v>
      </c>
      <c r="M21" s="18" t="n">
        <v>494.00194025</v>
      </c>
      <c r="N21" s="20" t="n">
        <v>5.84744636</v>
      </c>
      <c r="O21" s="18" t="n">
        <v>498.32439011</v>
      </c>
      <c r="P21" s="20" t="n">
        <v>7.66310371</v>
      </c>
      <c r="Q21" s="18" t="s">
        <v>404</v>
      </c>
      <c r="R21" s="20" t="s">
        <v>404</v>
      </c>
      <c r="S21" s="18" t="s">
        <v>404</v>
      </c>
      <c r="T21" s="20" t="s">
        <v>404</v>
      </c>
      <c r="U21" s="18" t="s">
        <v>404</v>
      </c>
      <c r="V21" s="20" t="s">
        <v>404</v>
      </c>
      <c r="W21" s="18" t="s">
        <v>404</v>
      </c>
      <c r="X21" s="20" t="s">
        <v>404</v>
      </c>
      <c r="Y21" s="18" t="n">
        <v>494.51164216</v>
      </c>
      <c r="Z21" s="20" t="n">
        <v>7.25717641</v>
      </c>
    </row>
    <row r="22" spans="1:26">
      <c r="A22" s="15" t="s">
        <v>419</v>
      </c>
      <c r="B22" s="17" t="n">
        <v>6598</v>
      </c>
      <c r="C22" s="18">
        <f>(0.0/B22*100)</f>
        <v/>
      </c>
      <c r="D22" s="19" t="n">
        <v>6598</v>
      </c>
      <c r="E22" s="18" t="n">
        <v>478.20762135</v>
      </c>
      <c r="F22" s="20" t="n">
        <v>36.76115752</v>
      </c>
      <c r="G22" s="18" t="n">
        <v>472.61605578</v>
      </c>
      <c r="H22" s="20" t="n">
        <v>17.0243591</v>
      </c>
      <c r="I22" s="18" t="n">
        <v>488.29553686</v>
      </c>
      <c r="J22" s="20" t="n">
        <v>7.53009612</v>
      </c>
      <c r="K22" s="18" t="n">
        <v>459.43645839</v>
      </c>
      <c r="L22" s="20" t="n">
        <v>10.68495851</v>
      </c>
      <c r="M22" s="18" t="n">
        <v>469.90496923</v>
      </c>
      <c r="N22" s="20" t="n">
        <v>11.09864139</v>
      </c>
      <c r="O22" s="18" t="n">
        <v>440.62071141</v>
      </c>
      <c r="P22" s="20" t="n">
        <v>13.16616395</v>
      </c>
      <c r="Q22" s="18" t="s">
        <v>404</v>
      </c>
      <c r="R22" s="20" t="s">
        <v>404</v>
      </c>
      <c r="S22" s="18" t="s">
        <v>404</v>
      </c>
      <c r="T22" s="20" t="s">
        <v>404</v>
      </c>
      <c r="U22" s="18" t="s">
        <v>404</v>
      </c>
      <c r="V22" s="20" t="s">
        <v>404</v>
      </c>
      <c r="W22" s="18" t="s">
        <v>404</v>
      </c>
      <c r="X22" s="20" t="s">
        <v>404</v>
      </c>
      <c r="Y22" s="18" t="n">
        <v>417.4033408</v>
      </c>
      <c r="Z22" s="20" t="n">
        <v>5.92832</v>
      </c>
    </row>
    <row r="23" spans="1:26">
      <c r="A23" s="15" t="s">
        <v>420</v>
      </c>
      <c r="B23" s="17" t="n">
        <v>11583</v>
      </c>
      <c r="C23" s="18">
        <f>(3123.0/B23*100)</f>
        <v/>
      </c>
      <c r="D23" s="19" t="n">
        <v>8460</v>
      </c>
      <c r="E23" s="18" t="n">
        <v>501.78098879</v>
      </c>
      <c r="F23" s="20" t="n">
        <v>12.59077238</v>
      </c>
      <c r="G23" s="18" t="n">
        <v>477.229751</v>
      </c>
      <c r="H23" s="20" t="n">
        <v>11.57831367</v>
      </c>
      <c r="I23" s="18" t="n">
        <v>484.27171715</v>
      </c>
      <c r="J23" s="20" t="n">
        <v>9.32628152</v>
      </c>
      <c r="K23" s="18" t="n">
        <v>491.36632766</v>
      </c>
      <c r="L23" s="20" t="n">
        <v>7.97174814</v>
      </c>
      <c r="M23" s="18" t="n">
        <v>485.6888991</v>
      </c>
      <c r="N23" s="20" t="n">
        <v>12.08935631</v>
      </c>
      <c r="O23" s="18" t="n">
        <v>470.15223454</v>
      </c>
      <c r="P23" s="20" t="n">
        <v>9.857092509999999</v>
      </c>
      <c r="Q23" s="18" t="s">
        <v>404</v>
      </c>
      <c r="R23" s="20" t="s">
        <v>404</v>
      </c>
      <c r="S23" s="18" t="s">
        <v>404</v>
      </c>
      <c r="T23" s="20" t="s">
        <v>404</v>
      </c>
      <c r="U23" s="18" t="s">
        <v>404</v>
      </c>
      <c r="V23" s="20" t="s">
        <v>404</v>
      </c>
      <c r="W23" s="18" t="s">
        <v>404</v>
      </c>
      <c r="X23" s="20" t="s">
        <v>404</v>
      </c>
      <c r="Y23" s="18" t="n">
        <v>479.34820374</v>
      </c>
      <c r="Z23" s="20" t="n">
        <v>21.56331733</v>
      </c>
    </row>
    <row r="24" spans="1:26">
      <c r="A24" s="15" t="s">
        <v>421</v>
      </c>
      <c r="B24" s="17" t="n">
        <v>6647</v>
      </c>
      <c r="C24" s="18">
        <f>(0.0/B24*100)</f>
        <v/>
      </c>
      <c r="D24" s="19" t="n">
        <v>6647</v>
      </c>
      <c r="E24" s="18" t="n">
        <v>543.01919733</v>
      </c>
      <c r="F24" s="20" t="n">
        <v>13.69149953</v>
      </c>
      <c r="G24" s="18" t="n">
        <v>540.52700798</v>
      </c>
      <c r="H24" s="20" t="n">
        <v>4.55465306</v>
      </c>
      <c r="I24" s="18" t="n">
        <v>531.35614331</v>
      </c>
      <c r="J24" s="20" t="n">
        <v>8.06143159</v>
      </c>
      <c r="K24" s="18" t="n">
        <v>521.98870496</v>
      </c>
      <c r="L24" s="20" t="n">
        <v>22.35499602</v>
      </c>
      <c r="M24" s="18" t="s">
        <v>404</v>
      </c>
      <c r="N24" s="20" t="s">
        <v>404</v>
      </c>
      <c r="O24" s="18" t="n">
        <v>587.1757965199999</v>
      </c>
      <c r="P24" s="20" t="n">
        <v>37.08254456</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511.80907295</v>
      </c>
      <c r="F25" s="20" t="n">
        <v>26.79855993</v>
      </c>
      <c r="G25" s="18" t="n">
        <v>523.72604987</v>
      </c>
      <c r="H25" s="20" t="n">
        <v>11.51986529</v>
      </c>
      <c r="I25" s="18" t="n">
        <v>507.90445345</v>
      </c>
      <c r="J25" s="20" t="n">
        <v>6.01941101</v>
      </c>
      <c r="K25" s="18" t="n">
        <v>513.60724247</v>
      </c>
      <c r="L25" s="20" t="n">
        <v>6.48930266</v>
      </c>
      <c r="M25" s="18" t="n">
        <v>519.79732711</v>
      </c>
      <c r="N25" s="20" t="n">
        <v>8.849909569999999</v>
      </c>
      <c r="O25" s="18" t="n">
        <v>526.00127644</v>
      </c>
      <c r="P25" s="20" t="n">
        <v>10.94215295</v>
      </c>
      <c r="Q25" s="18" t="s">
        <v>404</v>
      </c>
      <c r="R25" s="20" t="s">
        <v>404</v>
      </c>
      <c r="S25" s="18" t="s">
        <v>404</v>
      </c>
      <c r="T25" s="20" t="s">
        <v>404</v>
      </c>
      <c r="U25" s="18" t="s">
        <v>404</v>
      </c>
      <c r="V25" s="20" t="s">
        <v>404</v>
      </c>
      <c r="W25" s="18" t="s">
        <v>404</v>
      </c>
      <c r="X25" s="20" t="s">
        <v>404</v>
      </c>
      <c r="Y25" s="18" t="s">
        <v>404</v>
      </c>
      <c r="Z25" s="20" t="s">
        <v>404</v>
      </c>
    </row>
    <row r="26" spans="1:26">
      <c r="A26" s="15" t="s">
        <v>423</v>
      </c>
      <c r="B26" s="17" t="n">
        <v>4869</v>
      </c>
      <c r="C26" s="18">
        <f>(11.0/B26*100)</f>
        <v/>
      </c>
      <c r="D26" s="19" t="n">
        <v>4858</v>
      </c>
      <c r="E26" s="18" t="n">
        <v>475.59862966</v>
      </c>
      <c r="F26" s="20" t="n">
        <v>6.67068158</v>
      </c>
      <c r="G26" s="18" t="n">
        <v>482.79052716</v>
      </c>
      <c r="H26" s="20" t="n">
        <v>7.01423012</v>
      </c>
      <c r="I26" s="18" t="n">
        <v>497.45763441</v>
      </c>
      <c r="J26" s="20" t="n">
        <v>5.71072897</v>
      </c>
      <c r="K26" s="18" t="n">
        <v>494.42747119</v>
      </c>
      <c r="L26" s="20" t="n">
        <v>4.1219621</v>
      </c>
      <c r="M26" s="18" t="n">
        <v>485.75777136</v>
      </c>
      <c r="N26" s="20" t="n">
        <v>3.74551705</v>
      </c>
      <c r="O26" s="18" t="n">
        <v>491.16124456</v>
      </c>
      <c r="P26" s="20" t="n">
        <v>5.24133482</v>
      </c>
      <c r="Q26" s="18" t="s">
        <v>404</v>
      </c>
      <c r="R26" s="20" t="s">
        <v>404</v>
      </c>
      <c r="S26" s="18" t="s">
        <v>404</v>
      </c>
      <c r="T26" s="20" t="s">
        <v>404</v>
      </c>
      <c r="U26" s="18" t="s">
        <v>404</v>
      </c>
      <c r="V26" s="20" t="s">
        <v>404</v>
      </c>
      <c r="W26" s="18" t="s">
        <v>404</v>
      </c>
      <c r="X26" s="20" t="s">
        <v>404</v>
      </c>
      <c r="Y26" s="18" t="n">
        <v>491.00480872</v>
      </c>
      <c r="Z26" s="20" t="n">
        <v>17.54937936</v>
      </c>
    </row>
    <row r="27" spans="1:26">
      <c r="A27" s="15" t="s">
        <v>424</v>
      </c>
      <c r="B27" s="17" t="n">
        <v>5299</v>
      </c>
      <c r="C27" s="18">
        <f>(0.0/B27*100)</f>
        <v/>
      </c>
      <c r="D27" s="19" t="n">
        <v>5299</v>
      </c>
      <c r="E27" s="18" t="n">
        <v>399.17524079</v>
      </c>
      <c r="F27" s="20" t="n">
        <v>7.3795494</v>
      </c>
      <c r="G27" s="18" t="n">
        <v>441.88564055</v>
      </c>
      <c r="H27" s="20" t="n">
        <v>2.25855845</v>
      </c>
      <c r="I27" s="18" t="n">
        <v>501.17289506</v>
      </c>
      <c r="J27" s="20" t="n">
        <v>1.74767959</v>
      </c>
      <c r="K27" s="18" t="n">
        <v>455.61990674</v>
      </c>
      <c r="L27" s="20" t="n">
        <v>1.86258318</v>
      </c>
      <c r="M27" s="18" t="n">
        <v>453.59902889</v>
      </c>
      <c r="N27" s="20" t="n">
        <v>6.24670928</v>
      </c>
      <c r="O27" s="18" t="n">
        <v>562.19056176</v>
      </c>
      <c r="P27" s="20" t="n">
        <v>3.18293723</v>
      </c>
      <c r="Q27" s="18" t="s">
        <v>404</v>
      </c>
      <c r="R27" s="20" t="s">
        <v>404</v>
      </c>
      <c r="S27" s="18" t="s">
        <v>404</v>
      </c>
      <c r="T27" s="20" t="s">
        <v>404</v>
      </c>
      <c r="U27" s="18" t="s">
        <v>404</v>
      </c>
      <c r="V27" s="20" t="s">
        <v>404</v>
      </c>
      <c r="W27" s="18" t="s">
        <v>404</v>
      </c>
      <c r="X27" s="20" t="s">
        <v>404</v>
      </c>
      <c r="Y27" s="18" t="n">
        <v>536.61398018</v>
      </c>
      <c r="Z27" s="20" t="n">
        <v>5.42135347</v>
      </c>
    </row>
    <row r="28" spans="1:26">
      <c r="A28" s="15" t="s">
        <v>425</v>
      </c>
      <c r="B28" s="17" t="n">
        <v>7568</v>
      </c>
      <c r="C28" s="18">
        <f>(0.0/B28*100)</f>
        <v/>
      </c>
      <c r="D28" s="19" t="n">
        <v>7568</v>
      </c>
      <c r="E28" s="18" t="n">
        <v>425.1376703</v>
      </c>
      <c r="F28" s="20" t="n">
        <v>15.84407707</v>
      </c>
      <c r="G28" s="18" t="n">
        <v>429.20348234</v>
      </c>
      <c r="H28" s="20" t="n">
        <v>5.34099905</v>
      </c>
      <c r="I28" s="18" t="n">
        <v>419.13726106</v>
      </c>
      <c r="J28" s="20" t="n">
        <v>4.55389348</v>
      </c>
      <c r="K28" s="18" t="n">
        <v>403.59280977</v>
      </c>
      <c r="L28" s="20" t="n">
        <v>4.19433643</v>
      </c>
      <c r="M28" s="18" t="n">
        <v>405.88852421</v>
      </c>
      <c r="N28" s="20" t="n">
        <v>8.8972701</v>
      </c>
      <c r="O28" s="18" t="n">
        <v>411.83053842</v>
      </c>
      <c r="P28" s="20" t="n">
        <v>9.20863524</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n">
        <v>513.03333335</v>
      </c>
      <c r="F29" s="20" t="n">
        <v>34.30602029</v>
      </c>
      <c r="G29" s="18" t="n">
        <v>485.78873531</v>
      </c>
      <c r="H29" s="20" t="n">
        <v>16.00105162</v>
      </c>
      <c r="I29" s="18" t="n">
        <v>510.79095792</v>
      </c>
      <c r="J29" s="20" t="n">
        <v>17.84765717</v>
      </c>
      <c r="K29" s="18" t="n">
        <v>519.3184328999999</v>
      </c>
      <c r="L29" s="20" t="n">
        <v>9.99658664</v>
      </c>
      <c r="M29" s="18" t="n">
        <v>534.46830376</v>
      </c>
      <c r="N29" s="20" t="n">
        <v>14.37512052</v>
      </c>
      <c r="O29" s="18" t="n">
        <v>422.41419409</v>
      </c>
      <c r="P29" s="20" t="n">
        <v>14.64032707</v>
      </c>
      <c r="Q29" s="18" t="s">
        <v>404</v>
      </c>
      <c r="R29" s="20" t="s">
        <v>404</v>
      </c>
      <c r="S29" s="18" t="s">
        <v>404</v>
      </c>
      <c r="T29" s="20" t="s">
        <v>404</v>
      </c>
      <c r="U29" s="18" t="s">
        <v>404</v>
      </c>
      <c r="V29" s="20" t="s">
        <v>404</v>
      </c>
      <c r="W29" s="18" t="s">
        <v>404</v>
      </c>
      <c r="X29" s="20" t="s">
        <v>404</v>
      </c>
      <c r="Y29" s="18" t="n">
        <v>490.25798863</v>
      </c>
      <c r="Z29" s="20" t="n">
        <v>14.05963122</v>
      </c>
    </row>
    <row r="30" spans="1:26">
      <c r="A30" s="15" t="s">
        <v>427</v>
      </c>
      <c r="B30" s="17" t="n">
        <v>4520</v>
      </c>
      <c r="C30" s="18">
        <f>(945.0/B30*100)</f>
        <v/>
      </c>
      <c r="D30" s="19" t="n">
        <v>3575</v>
      </c>
      <c r="E30" s="18" t="n">
        <v>502.10455709</v>
      </c>
      <c r="F30" s="20" t="n">
        <v>8.57744261</v>
      </c>
      <c r="G30" s="18" t="n">
        <v>511.16403462</v>
      </c>
      <c r="H30" s="20" t="n">
        <v>11.18760274</v>
      </c>
      <c r="I30" s="18" t="n">
        <v>515.8250873</v>
      </c>
      <c r="J30" s="20" t="n">
        <v>10.58078076</v>
      </c>
      <c r="K30" s="18" t="n">
        <v>511.95419716</v>
      </c>
      <c r="L30" s="20" t="n">
        <v>7.25274131</v>
      </c>
      <c r="M30" s="18" t="n">
        <v>516.9341298099999</v>
      </c>
      <c r="N30" s="20" t="n">
        <v>8.2016689</v>
      </c>
      <c r="O30" s="18" t="n">
        <v>519.58528466</v>
      </c>
      <c r="P30" s="20" t="n">
        <v>6.62022344</v>
      </c>
      <c r="Q30" s="18" t="s">
        <v>404</v>
      </c>
      <c r="R30" s="20" t="s">
        <v>404</v>
      </c>
      <c r="S30" s="18" t="s">
        <v>404</v>
      </c>
      <c r="T30" s="20" t="s">
        <v>404</v>
      </c>
      <c r="U30" s="18" t="s">
        <v>404</v>
      </c>
      <c r="V30" s="20" t="s">
        <v>404</v>
      </c>
      <c r="W30" s="18" t="s">
        <v>404</v>
      </c>
      <c r="X30" s="20" t="s">
        <v>404</v>
      </c>
      <c r="Y30" s="18" t="n">
        <v>504.56410199</v>
      </c>
      <c r="Z30" s="20" t="n">
        <v>10.57770393</v>
      </c>
    </row>
    <row r="31" spans="1:26">
      <c r="A31" s="15" t="s">
        <v>428</v>
      </c>
      <c r="B31" s="17" t="n">
        <v>5456</v>
      </c>
      <c r="C31" s="18">
        <f>(502.0/B31*100)</f>
        <v/>
      </c>
      <c r="D31" s="19" t="n">
        <v>4954</v>
      </c>
      <c r="E31" s="18" t="n">
        <v>498.65059884</v>
      </c>
      <c r="F31" s="20" t="n">
        <v>6.65304293</v>
      </c>
      <c r="G31" s="18" t="n">
        <v>495.33673551</v>
      </c>
      <c r="H31" s="20" t="n">
        <v>6.87877919</v>
      </c>
      <c r="I31" s="18" t="n">
        <v>494.6305566</v>
      </c>
      <c r="J31" s="20" t="n">
        <v>4.93042482</v>
      </c>
      <c r="K31" s="18" t="n">
        <v>501.48458521</v>
      </c>
      <c r="L31" s="20" t="n">
        <v>4.09099622</v>
      </c>
      <c r="M31" s="18" t="n">
        <v>505.22835618</v>
      </c>
      <c r="N31" s="20" t="n">
        <v>6.49666335</v>
      </c>
      <c r="O31" s="18" t="n">
        <v>485.77392291</v>
      </c>
      <c r="P31" s="20" t="n">
        <v>7.24515176</v>
      </c>
      <c r="Q31" s="18" t="s">
        <v>404</v>
      </c>
      <c r="R31" s="20" t="s">
        <v>404</v>
      </c>
      <c r="S31" s="18" t="s">
        <v>404</v>
      </c>
      <c r="T31" s="20" t="s">
        <v>404</v>
      </c>
      <c r="U31" s="18" t="s">
        <v>404</v>
      </c>
      <c r="V31" s="20" t="s">
        <v>404</v>
      </c>
      <c r="W31" s="18" t="s">
        <v>404</v>
      </c>
      <c r="X31" s="20" t="s">
        <v>404</v>
      </c>
      <c r="Y31" s="18" t="n">
        <v>498.77015069</v>
      </c>
      <c r="Z31" s="20" t="n">
        <v>9.36014567</v>
      </c>
    </row>
    <row r="32" spans="1:26">
      <c r="A32" s="15" t="s">
        <v>429</v>
      </c>
      <c r="B32" s="17" t="n">
        <v>4478</v>
      </c>
      <c r="C32" s="18">
        <f>(0.0/B32*100)</f>
        <v/>
      </c>
      <c r="D32" s="19" t="n">
        <v>4478</v>
      </c>
      <c r="E32" s="18" t="n">
        <v>475.27381807</v>
      </c>
      <c r="F32" s="20" t="n">
        <v>6.26487398</v>
      </c>
      <c r="G32" s="18" t="n">
        <v>481.8912414</v>
      </c>
      <c r="H32" s="20" t="n">
        <v>8.9541571</v>
      </c>
      <c r="I32" s="18" t="n">
        <v>501.19835368</v>
      </c>
      <c r="J32" s="20" t="n">
        <v>3.91959999</v>
      </c>
      <c r="K32" s="18" t="n">
        <v>504.44353724</v>
      </c>
      <c r="L32" s="20" t="n">
        <v>6.28619714</v>
      </c>
      <c r="M32" s="18" t="n">
        <v>518.49549789</v>
      </c>
      <c r="N32" s="20" t="n">
        <v>8.02002748</v>
      </c>
      <c r="O32" s="18" t="n">
        <v>493.77934601</v>
      </c>
      <c r="P32" s="20" t="n">
        <v>8.674580669999999</v>
      </c>
      <c r="Q32" s="18" t="s">
        <v>404</v>
      </c>
      <c r="R32" s="20" t="s">
        <v>404</v>
      </c>
      <c r="S32" s="18" t="s">
        <v>404</v>
      </c>
      <c r="T32" s="20" t="s">
        <v>404</v>
      </c>
      <c r="U32" s="18" t="s">
        <v>404</v>
      </c>
      <c r="V32" s="20" t="s">
        <v>404</v>
      </c>
      <c r="W32" s="18" t="s">
        <v>404</v>
      </c>
      <c r="X32" s="20" t="s">
        <v>404</v>
      </c>
      <c r="Y32" s="18" t="n">
        <v>554.36823105</v>
      </c>
      <c r="Z32" s="20" t="n">
        <v>15.07710596</v>
      </c>
    </row>
    <row r="33" spans="1:26">
      <c r="A33" s="15" t="s">
        <v>430</v>
      </c>
      <c r="B33" s="17" t="n">
        <v>7325</v>
      </c>
      <c r="C33" s="18">
        <f>(29.0/B33*100)</f>
        <v/>
      </c>
      <c r="D33" s="19" t="n">
        <v>7296</v>
      </c>
      <c r="E33" s="18" t="n">
        <v>485.00356147</v>
      </c>
      <c r="F33" s="20" t="n">
        <v>15.41840681</v>
      </c>
      <c r="G33" s="18" t="n">
        <v>514.72791895</v>
      </c>
      <c r="H33" s="20" t="n">
        <v>7.84695199</v>
      </c>
      <c r="I33" s="18" t="n">
        <v>499.37095949</v>
      </c>
      <c r="J33" s="20" t="n">
        <v>6.63510621</v>
      </c>
      <c r="K33" s="18" t="n">
        <v>497.11266101</v>
      </c>
      <c r="L33" s="20" t="n">
        <v>7.46396123</v>
      </c>
      <c r="M33" s="18" t="n">
        <v>512.96366902</v>
      </c>
      <c r="N33" s="20" t="n">
        <v>12.63939754</v>
      </c>
      <c r="O33" s="18" t="n">
        <v>495.26899823</v>
      </c>
      <c r="P33" s="20" t="n">
        <v>6.22147408</v>
      </c>
      <c r="Q33" s="18" t="s">
        <v>404</v>
      </c>
      <c r="R33" s="20" t="s">
        <v>404</v>
      </c>
      <c r="S33" s="18" t="s">
        <v>404</v>
      </c>
      <c r="T33" s="20" t="s">
        <v>404</v>
      </c>
      <c r="U33" s="18" t="s">
        <v>404</v>
      </c>
      <c r="V33" s="20" t="s">
        <v>404</v>
      </c>
      <c r="W33" s="18" t="s">
        <v>404</v>
      </c>
      <c r="X33" s="20" t="s">
        <v>404</v>
      </c>
      <c r="Y33" s="18" t="n">
        <v>521.15320875</v>
      </c>
      <c r="Z33" s="20" t="n">
        <v>47.29492424</v>
      </c>
    </row>
    <row r="34" spans="1:26">
      <c r="A34" s="15" t="s">
        <v>431</v>
      </c>
      <c r="B34" s="17" t="n">
        <v>6350</v>
      </c>
      <c r="C34" s="18">
        <f>(0.0/B34*100)</f>
        <v/>
      </c>
      <c r="D34" s="19" t="n">
        <v>6350</v>
      </c>
      <c r="E34" s="18" t="n">
        <v>464.89984082</v>
      </c>
      <c r="F34" s="20" t="n">
        <v>36.86795973</v>
      </c>
      <c r="G34" s="18" t="n">
        <v>462.28404611</v>
      </c>
      <c r="H34" s="20" t="n">
        <v>9.888797500000001</v>
      </c>
      <c r="I34" s="18" t="n">
        <v>476.12356774</v>
      </c>
      <c r="J34" s="20" t="n">
        <v>8.64333665</v>
      </c>
      <c r="K34" s="18" t="n">
        <v>456.8236755</v>
      </c>
      <c r="L34" s="20" t="n">
        <v>5.87511427</v>
      </c>
      <c r="M34" s="18" t="n">
        <v>446.02408465</v>
      </c>
      <c r="N34" s="20" t="n">
        <v>18.80756013</v>
      </c>
      <c r="O34" s="18" t="n">
        <v>439.59220318</v>
      </c>
      <c r="P34" s="20" t="n">
        <v>15.93265442</v>
      </c>
      <c r="Q34" s="18" t="s">
        <v>404</v>
      </c>
      <c r="R34" s="20" t="s">
        <v>404</v>
      </c>
      <c r="S34" s="18" t="s">
        <v>404</v>
      </c>
      <c r="T34" s="20" t="s">
        <v>404</v>
      </c>
      <c r="U34" s="18" t="s">
        <v>404</v>
      </c>
      <c r="V34" s="20" t="s">
        <v>404</v>
      </c>
      <c r="W34" s="18" t="s">
        <v>404</v>
      </c>
      <c r="X34" s="20" t="s">
        <v>404</v>
      </c>
      <c r="Y34" s="18" t="n">
        <v>455.00058499</v>
      </c>
      <c r="Z34" s="20" t="n">
        <v>21.35715094</v>
      </c>
    </row>
    <row r="35" spans="1:26">
      <c r="A35" s="15" t="s">
        <v>432</v>
      </c>
      <c r="B35" s="17" t="n">
        <v>6406</v>
      </c>
      <c r="C35" s="18">
        <f>(443.0/B35*100)</f>
        <v/>
      </c>
      <c r="D35" s="19" t="n">
        <v>5963</v>
      </c>
      <c r="E35" s="18" t="s">
        <v>404</v>
      </c>
      <c r="F35" s="20" t="s">
        <v>404</v>
      </c>
      <c r="G35" s="18" t="n">
        <v>565.66591521</v>
      </c>
      <c r="H35" s="20" t="n">
        <v>5.90078491</v>
      </c>
      <c r="I35" s="18" t="n">
        <v>532.56958931</v>
      </c>
      <c r="J35" s="20" t="n">
        <v>3.95611343</v>
      </c>
      <c r="K35" s="18" t="n">
        <v>510.37573531</v>
      </c>
      <c r="L35" s="20" t="n">
        <v>2.15249884</v>
      </c>
      <c r="M35" s="18" t="n">
        <v>498.63377399</v>
      </c>
      <c r="N35" s="20" t="n">
        <v>4.03077836</v>
      </c>
      <c r="O35" s="18" t="n">
        <v>508.92238929</v>
      </c>
      <c r="P35" s="20" t="n">
        <v>2.9444311</v>
      </c>
      <c r="Q35" s="18" t="s">
        <v>404</v>
      </c>
      <c r="R35" s="20" t="s">
        <v>404</v>
      </c>
      <c r="S35" s="18" t="s">
        <v>404</v>
      </c>
      <c r="T35" s="20" t="s">
        <v>404</v>
      </c>
      <c r="U35" s="18" t="s">
        <v>404</v>
      </c>
      <c r="V35" s="20" t="s">
        <v>404</v>
      </c>
      <c r="W35" s="18" t="s">
        <v>404</v>
      </c>
      <c r="X35" s="20" t="s">
        <v>404</v>
      </c>
      <c r="Y35" s="18" t="n">
        <v>489.48005567</v>
      </c>
      <c r="Z35" s="20" t="n">
        <v>5.84964172</v>
      </c>
    </row>
    <row r="36" spans="1:26">
      <c r="A36" s="15" t="s">
        <v>433</v>
      </c>
      <c r="B36" s="17" t="n">
        <v>6736</v>
      </c>
      <c r="C36" s="18">
        <f>(10.0/B36*100)</f>
        <v/>
      </c>
      <c r="D36" s="19" t="n">
        <v>6726</v>
      </c>
      <c r="E36" s="18" t="n">
        <v>495.69133752</v>
      </c>
      <c r="F36" s="20" t="n">
        <v>17.67587016</v>
      </c>
      <c r="G36" s="18" t="n">
        <v>488.24877523</v>
      </c>
      <c r="H36" s="20" t="n">
        <v>7.65464331</v>
      </c>
      <c r="I36" s="18" t="n">
        <v>492.99370259</v>
      </c>
      <c r="J36" s="20" t="n">
        <v>4.46508619</v>
      </c>
      <c r="K36" s="18" t="n">
        <v>496.14983682</v>
      </c>
      <c r="L36" s="20" t="n">
        <v>3.95969581</v>
      </c>
      <c r="M36" s="18" t="n">
        <v>495.71913234</v>
      </c>
      <c r="N36" s="20" t="n">
        <v>7.46946675</v>
      </c>
      <c r="O36" s="18" t="n">
        <v>488.29616835</v>
      </c>
      <c r="P36" s="20" t="n">
        <v>8.65515506</v>
      </c>
      <c r="Q36" s="18" t="s">
        <v>404</v>
      </c>
      <c r="R36" s="20" t="s">
        <v>404</v>
      </c>
      <c r="S36" s="18" t="s">
        <v>404</v>
      </c>
      <c r="T36" s="20" t="s">
        <v>404</v>
      </c>
      <c r="U36" s="18" t="s">
        <v>404</v>
      </c>
      <c r="V36" s="20" t="s">
        <v>404</v>
      </c>
      <c r="W36" s="18" t="s">
        <v>404</v>
      </c>
      <c r="X36" s="20" t="s">
        <v>404</v>
      </c>
      <c r="Y36" s="18" t="n">
        <v>445.39749058</v>
      </c>
      <c r="Z36" s="20" t="n">
        <v>14.97319402</v>
      </c>
    </row>
    <row r="37" spans="1:26">
      <c r="A37" s="15" t="s">
        <v>434</v>
      </c>
      <c r="B37" s="17" t="n">
        <v>5458</v>
      </c>
      <c r="C37" s="18">
        <f>(0.0/B37*100)</f>
        <v/>
      </c>
      <c r="D37" s="19" t="n">
        <v>5458</v>
      </c>
      <c r="E37" s="18" t="n">
        <v>457.1689655</v>
      </c>
      <c r="F37" s="20" t="n">
        <v>8.12354573</v>
      </c>
      <c r="G37" s="18" t="n">
        <v>478.33304916</v>
      </c>
      <c r="H37" s="20" t="n">
        <v>11.49212654</v>
      </c>
      <c r="I37" s="18" t="n">
        <v>500.26226621</v>
      </c>
      <c r="J37" s="20" t="n">
        <v>5.36856505</v>
      </c>
      <c r="K37" s="18" t="n">
        <v>493.6031947</v>
      </c>
      <c r="L37" s="20" t="n">
        <v>6.91181782</v>
      </c>
      <c r="M37" s="18" t="n">
        <v>489.52156897</v>
      </c>
      <c r="N37" s="20" t="n">
        <v>7.00199693</v>
      </c>
      <c r="O37" s="18" t="n">
        <v>495.49331952</v>
      </c>
      <c r="P37" s="20" t="n">
        <v>8.87288577</v>
      </c>
      <c r="Q37" s="18" t="s">
        <v>404</v>
      </c>
      <c r="R37" s="20" t="s">
        <v>404</v>
      </c>
      <c r="S37" s="18" t="s">
        <v>404</v>
      </c>
      <c r="T37" s="20" t="s">
        <v>404</v>
      </c>
      <c r="U37" s="18" t="s">
        <v>404</v>
      </c>
      <c r="V37" s="20" t="s">
        <v>404</v>
      </c>
      <c r="W37" s="18" t="s">
        <v>404</v>
      </c>
      <c r="X37" s="20" t="s">
        <v>404</v>
      </c>
      <c r="Y37" s="18" t="n">
        <v>573.49619551</v>
      </c>
      <c r="Z37" s="20" t="n">
        <v>8.56050449</v>
      </c>
    </row>
    <row r="38" spans="1:26">
      <c r="A38" s="15" t="s">
        <v>435</v>
      </c>
      <c r="B38" s="17" t="n">
        <v>5860</v>
      </c>
      <c r="C38" s="18">
        <f>(268.0/B38*100)</f>
        <v/>
      </c>
      <c r="D38" s="19" t="n">
        <v>5592</v>
      </c>
      <c r="E38" s="18" t="n">
        <v>527.53477538</v>
      </c>
      <c r="F38" s="20" t="n">
        <v>17.10464985</v>
      </c>
      <c r="G38" s="18" t="n">
        <v>505.87627809</v>
      </c>
      <c r="H38" s="20" t="n">
        <v>10.38965884</v>
      </c>
      <c r="I38" s="18" t="n">
        <v>508.03898466</v>
      </c>
      <c r="J38" s="20" t="n">
        <v>8.239661</v>
      </c>
      <c r="K38" s="18" t="n">
        <v>505.40220263</v>
      </c>
      <c r="L38" s="20" t="n">
        <v>8.007164149999999</v>
      </c>
      <c r="M38" s="18" t="n">
        <v>486.55466371</v>
      </c>
      <c r="N38" s="20" t="n">
        <v>12.70200174</v>
      </c>
      <c r="O38" s="18" t="n">
        <v>470.98169137</v>
      </c>
      <c r="P38" s="20" t="n">
        <v>16.35743267</v>
      </c>
      <c r="Q38" s="18" t="s">
        <v>404</v>
      </c>
      <c r="R38" s="20" t="s">
        <v>404</v>
      </c>
      <c r="S38" s="18" t="s">
        <v>404</v>
      </c>
      <c r="T38" s="20" t="s">
        <v>404</v>
      </c>
      <c r="U38" s="18" t="s">
        <v>404</v>
      </c>
      <c r="V38" s="20" t="s">
        <v>404</v>
      </c>
      <c r="W38" s="18" t="s">
        <v>404</v>
      </c>
      <c r="X38" s="20" t="s">
        <v>404</v>
      </c>
      <c r="Y38" s="18" t="n">
        <v>556.08294014</v>
      </c>
      <c r="Z38" s="20" t="n">
        <v>22.7668945</v>
      </c>
    </row>
    <row r="39" spans="1:26">
      <c r="A39" s="15" t="s">
        <v>436</v>
      </c>
      <c r="B39" s="17" t="n">
        <v>5895</v>
      </c>
      <c r="C39" s="18">
        <f>(0.0/B39*100)</f>
        <v/>
      </c>
      <c r="D39" s="19" t="n">
        <v>5895</v>
      </c>
      <c r="E39" s="18" t="s">
        <v>404</v>
      </c>
      <c r="F39" s="20" t="s">
        <v>404</v>
      </c>
      <c r="G39" s="18" t="n">
        <v>383.80087799</v>
      </c>
      <c r="H39" s="20" t="n">
        <v>18.73149805</v>
      </c>
      <c r="I39" s="18" t="n">
        <v>426.98931516</v>
      </c>
      <c r="J39" s="20" t="n">
        <v>8.30141047</v>
      </c>
      <c r="K39" s="18" t="n">
        <v>427.7526262</v>
      </c>
      <c r="L39" s="20" t="n">
        <v>10.81295227</v>
      </c>
      <c r="M39" s="18" t="n">
        <v>427.37160656</v>
      </c>
      <c r="N39" s="20" t="n">
        <v>11.73183345</v>
      </c>
      <c r="O39" s="18" t="n">
        <v>425.68553343</v>
      </c>
      <c r="P39" s="20" t="n">
        <v>10.65487647</v>
      </c>
      <c r="Q39" s="18" t="s">
        <v>404</v>
      </c>
      <c r="R39" s="20" t="s">
        <v>404</v>
      </c>
      <c r="S39" s="18" t="s">
        <v>404</v>
      </c>
      <c r="T39" s="20" t="s">
        <v>404</v>
      </c>
      <c r="U39" s="18" t="s">
        <v>404</v>
      </c>
      <c r="V39" s="20" t="s">
        <v>404</v>
      </c>
      <c r="W39" s="18" t="s">
        <v>404</v>
      </c>
      <c r="X39" s="20" t="s">
        <v>404</v>
      </c>
      <c r="Y39" s="18" t="n">
        <v>380.47909094</v>
      </c>
      <c r="Z39" s="20" t="n">
        <v>6.55250458</v>
      </c>
    </row>
    <row r="40" spans="1:26">
      <c r="A40" s="15" t="s">
        <v>437</v>
      </c>
      <c r="B40" s="17" t="n">
        <v>14157</v>
      </c>
      <c r="C40" s="18">
        <f>(2650.0/B40*100)</f>
        <v/>
      </c>
      <c r="D40" s="19" t="n">
        <v>11507</v>
      </c>
      <c r="E40" s="18" t="n">
        <v>473.30919138</v>
      </c>
      <c r="F40" s="20" t="n">
        <v>4.27459923</v>
      </c>
      <c r="G40" s="18" t="n">
        <v>513.09932442</v>
      </c>
      <c r="H40" s="20" t="n">
        <v>9.38723319</v>
      </c>
      <c r="I40" s="18" t="n">
        <v>503.17609708</v>
      </c>
      <c r="J40" s="20" t="n">
        <v>17.68003504</v>
      </c>
      <c r="K40" s="18" t="n">
        <v>509.48112176</v>
      </c>
      <c r="L40" s="20" t="n">
        <v>9.95870747</v>
      </c>
      <c r="M40" s="18" t="n">
        <v>525.48824135</v>
      </c>
      <c r="N40" s="20" t="n">
        <v>7.19927368</v>
      </c>
      <c r="O40" s="18" t="n">
        <v>504.34843587</v>
      </c>
      <c r="P40" s="20" t="n">
        <v>5.21099106</v>
      </c>
      <c r="Q40" s="18" t="s">
        <v>404</v>
      </c>
      <c r="R40" s="20" t="s">
        <v>404</v>
      </c>
      <c r="S40" s="18" t="s">
        <v>404</v>
      </c>
      <c r="T40" s="20" t="s">
        <v>404</v>
      </c>
      <c r="U40" s="18" t="s">
        <v>404</v>
      </c>
      <c r="V40" s="20" t="s">
        <v>404</v>
      </c>
      <c r="W40" s="18" t="s">
        <v>404</v>
      </c>
      <c r="X40" s="20" t="s">
        <v>404</v>
      </c>
      <c r="Y40" s="18" t="n">
        <v>512.12030613</v>
      </c>
      <c r="Z40" s="20" t="n">
        <v>7.44489837</v>
      </c>
    </row>
    <row r="41" spans="1:26">
      <c r="A41" s="15" t="s">
        <v>438</v>
      </c>
      <c r="B41" s="17" t="n">
        <v>5712</v>
      </c>
      <c r="C41" s="18">
        <f>(70.0/B41*100)</f>
        <v/>
      </c>
      <c r="D41" s="19" t="n">
        <v>5642</v>
      </c>
      <c r="E41" s="18" t="n">
        <v>562.45782941</v>
      </c>
      <c r="F41" s="20" t="n">
        <v>10.0816704</v>
      </c>
      <c r="G41" s="18" t="n">
        <v>463.36065291</v>
      </c>
      <c r="H41" s="20" t="n">
        <v>16.20137175</v>
      </c>
      <c r="I41" s="18" t="n">
        <v>511.98906606</v>
      </c>
      <c r="J41" s="20" t="n">
        <v>24.0855558</v>
      </c>
      <c r="K41" s="18" t="n">
        <v>490.6470735</v>
      </c>
      <c r="L41" s="20" t="n">
        <v>9.591960670000001</v>
      </c>
      <c r="M41" s="18" t="n">
        <v>499.04016111</v>
      </c>
      <c r="N41" s="20" t="n">
        <v>6.91095856</v>
      </c>
      <c r="O41" s="18" t="n">
        <v>495.96731788</v>
      </c>
      <c r="P41" s="20" t="n">
        <v>5.09227099</v>
      </c>
      <c r="Q41" s="18" t="s">
        <v>404</v>
      </c>
      <c r="R41" s="20" t="s">
        <v>404</v>
      </c>
      <c r="S41" s="18" t="s">
        <v>404</v>
      </c>
      <c r="T41" s="20" t="s">
        <v>404</v>
      </c>
      <c r="U41" s="18" t="s">
        <v>404</v>
      </c>
      <c r="V41" s="20" t="s">
        <v>404</v>
      </c>
      <c r="W41" s="18" t="s">
        <v>404</v>
      </c>
      <c r="X41" s="20" t="s">
        <v>404</v>
      </c>
      <c r="Y41" s="18" t="n">
        <v>539.77716424</v>
      </c>
      <c r="Z41" s="20" t="n">
        <v>10.18416438</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503.89787417</v>
      </c>
      <c r="F44" s="20" t="n">
        <v>9.17947399</v>
      </c>
      <c r="G44" s="18" t="n">
        <v>433.04807644</v>
      </c>
      <c r="H44" s="20" t="n">
        <v>9.886631939999999</v>
      </c>
      <c r="I44" s="18" t="n">
        <v>427.83545808</v>
      </c>
      <c r="J44" s="20" t="n">
        <v>5.27657504</v>
      </c>
      <c r="K44" s="18" t="n">
        <v>421.13457253</v>
      </c>
      <c r="L44" s="20" t="n">
        <v>4.42949684</v>
      </c>
      <c r="M44" s="18" t="n">
        <v>442.63870955</v>
      </c>
      <c r="N44" s="20" t="n">
        <v>14.24722752</v>
      </c>
      <c r="O44" s="18" t="n">
        <v>422.69622093</v>
      </c>
      <c r="P44" s="20" t="n">
        <v>7.75628633</v>
      </c>
      <c r="Q44" s="18" t="s">
        <v>404</v>
      </c>
      <c r="R44" s="20" t="s">
        <v>404</v>
      </c>
      <c r="S44" s="18" t="s">
        <v>404</v>
      </c>
      <c r="T44" s="20" t="s">
        <v>404</v>
      </c>
      <c r="U44" s="18" t="s">
        <v>404</v>
      </c>
      <c r="V44" s="20" t="s">
        <v>404</v>
      </c>
      <c r="W44" s="18" t="s">
        <v>404</v>
      </c>
      <c r="X44" s="20" t="s">
        <v>404</v>
      </c>
      <c r="Y44" s="18" t="n">
        <v>458.0055994</v>
      </c>
      <c r="Z44" s="20" t="n">
        <v>15.40558068</v>
      </c>
    </row>
    <row r="45" spans="1:26">
      <c r="A45" s="15" t="s">
        <v>442</v>
      </c>
      <c r="B45" s="17" t="n">
        <v>5519</v>
      </c>
      <c r="C45" s="18">
        <f>(0.0/B45*100)</f>
        <v/>
      </c>
      <c r="D45" s="19" t="n">
        <v>5519</v>
      </c>
      <c r="E45" s="18" t="n">
        <v>366.42254591</v>
      </c>
      <c r="F45" s="20" t="n">
        <v>12.93055812</v>
      </c>
      <c r="G45" s="18" t="n">
        <v>371.5280131</v>
      </c>
      <c r="H45" s="20" t="n">
        <v>9.363669270000001</v>
      </c>
      <c r="I45" s="18" t="n">
        <v>375.95734361</v>
      </c>
      <c r="J45" s="20" t="n">
        <v>5.76848746</v>
      </c>
      <c r="K45" s="18" t="n">
        <v>372.70868989</v>
      </c>
      <c r="L45" s="20" t="n">
        <v>5.47636734</v>
      </c>
      <c r="M45" s="18" t="n">
        <v>345.26507975</v>
      </c>
      <c r="N45" s="20" t="n">
        <v>6.92389402</v>
      </c>
      <c r="O45" s="18" t="n">
        <v>386.5675496</v>
      </c>
      <c r="P45" s="20" t="n">
        <v>8.168696110000001</v>
      </c>
      <c r="Q45" s="18" t="s">
        <v>404</v>
      </c>
      <c r="R45" s="20" t="s">
        <v>404</v>
      </c>
      <c r="S45" s="18" t="s">
        <v>404</v>
      </c>
      <c r="T45" s="20" t="s">
        <v>404</v>
      </c>
      <c r="U45" s="18" t="s">
        <v>404</v>
      </c>
      <c r="V45" s="20" t="s">
        <v>404</v>
      </c>
      <c r="W45" s="18" t="n">
        <v>415.63837967</v>
      </c>
      <c r="X45" s="20" t="n">
        <v>4.91377205</v>
      </c>
      <c r="Y45" s="18" t="n">
        <v>410.25983447</v>
      </c>
      <c r="Z45" s="20" t="n">
        <v>20.00434716</v>
      </c>
    </row>
    <row r="46" spans="1:26">
      <c r="A46" s="15" t="s">
        <v>443</v>
      </c>
      <c r="B46" s="17" t="n">
        <v>23141</v>
      </c>
      <c r="C46" s="18">
        <f>(4196.0/B46*100)</f>
        <v/>
      </c>
      <c r="D46" s="19" t="n">
        <v>18945</v>
      </c>
      <c r="E46" s="18" t="n">
        <v>432.42814945</v>
      </c>
      <c r="F46" s="20" t="n">
        <v>43.47537636</v>
      </c>
      <c r="G46" s="18" t="n">
        <v>381.51449402</v>
      </c>
      <c r="H46" s="20" t="n">
        <v>11.29530003</v>
      </c>
      <c r="I46" s="18" t="n">
        <v>405.83571603</v>
      </c>
      <c r="J46" s="20" t="n">
        <v>7.2773358</v>
      </c>
      <c r="K46" s="18" t="n">
        <v>409.23202012</v>
      </c>
      <c r="L46" s="20" t="n">
        <v>5.50689665</v>
      </c>
      <c r="M46" s="18" t="n">
        <v>405.20392279</v>
      </c>
      <c r="N46" s="20" t="n">
        <v>5.2119801</v>
      </c>
      <c r="O46" s="18" t="n">
        <v>403.44243582</v>
      </c>
      <c r="P46" s="20" t="n">
        <v>4.61859711</v>
      </c>
      <c r="Q46" s="18" t="s">
        <v>404</v>
      </c>
      <c r="R46" s="20" t="s">
        <v>404</v>
      </c>
      <c r="S46" s="18" t="s">
        <v>404</v>
      </c>
      <c r="T46" s="20" t="s">
        <v>404</v>
      </c>
      <c r="U46" s="18" t="s">
        <v>404</v>
      </c>
      <c r="V46" s="20" t="s">
        <v>404</v>
      </c>
      <c r="W46" s="18" t="s">
        <v>404</v>
      </c>
      <c r="X46" s="20" t="s">
        <v>404</v>
      </c>
      <c r="Y46" s="18" t="n">
        <v>376.94774222</v>
      </c>
      <c r="Z46" s="20" t="n">
        <v>7.46369198</v>
      </c>
    </row>
    <row r="47" spans="1:26">
      <c r="A47" s="15" t="s">
        <v>444</v>
      </c>
      <c r="B47" s="17" t="n">
        <v>5928</v>
      </c>
      <c r="C47" s="18">
        <f>(0.0/B47*100)</f>
        <v/>
      </c>
      <c r="D47" s="19" t="n">
        <v>5928</v>
      </c>
      <c r="E47" s="18" t="n">
        <v>331.01122</v>
      </c>
      <c r="F47" s="20" t="n">
        <v>14.00391242</v>
      </c>
      <c r="G47" s="18" t="n">
        <v>476.40654597</v>
      </c>
      <c r="H47" s="20" t="n">
        <v>18.64753086</v>
      </c>
      <c r="I47" s="18" t="n">
        <v>449.61917495</v>
      </c>
      <c r="J47" s="20" t="n">
        <v>15.07119142</v>
      </c>
      <c r="K47" s="18" t="n">
        <v>425.98133631</v>
      </c>
      <c r="L47" s="20" t="n">
        <v>6.75293855</v>
      </c>
      <c r="M47" s="18" t="n">
        <v>451.48141461</v>
      </c>
      <c r="N47" s="20" t="n">
        <v>11.49298633</v>
      </c>
      <c r="O47" s="18" t="n">
        <v>453.91597997</v>
      </c>
      <c r="P47" s="20" t="n">
        <v>10.73131754</v>
      </c>
      <c r="Q47" s="18" t="s">
        <v>404</v>
      </c>
      <c r="R47" s="20" t="s">
        <v>404</v>
      </c>
      <c r="S47" s="18" t="s">
        <v>404</v>
      </c>
      <c r="T47" s="20" t="s">
        <v>404</v>
      </c>
      <c r="U47" s="18" t="s">
        <v>404</v>
      </c>
      <c r="V47" s="20" t="s">
        <v>404</v>
      </c>
      <c r="W47" s="18" t="s">
        <v>404</v>
      </c>
      <c r="X47" s="20" t="s">
        <v>404</v>
      </c>
      <c r="Y47" s="18" t="n">
        <v>469.04465686</v>
      </c>
      <c r="Z47" s="20" t="n">
        <v>40.35436077</v>
      </c>
    </row>
    <row r="48" spans="1:26">
      <c r="A48" s="15" t="s">
        <v>445</v>
      </c>
      <c r="B48" s="17" t="n">
        <v>9841</v>
      </c>
      <c r="C48" s="18">
        <f>(0.0/B48*100)</f>
        <v/>
      </c>
      <c r="D48" s="19" t="n">
        <v>9841</v>
      </c>
      <c r="E48" s="18" t="n">
        <v>475.59821071</v>
      </c>
      <c r="F48" s="20" t="n">
        <v>17.63500864</v>
      </c>
      <c r="G48" s="18" t="n">
        <v>530.70122148</v>
      </c>
      <c r="H48" s="20" t="n">
        <v>18.30075714</v>
      </c>
      <c r="I48" s="18" t="n">
        <v>527.12803811</v>
      </c>
      <c r="J48" s="20" t="n">
        <v>16.00902295</v>
      </c>
      <c r="K48" s="18" t="n">
        <v>513.6928219500001</v>
      </c>
      <c r="L48" s="20" t="n">
        <v>7.55161292</v>
      </c>
      <c r="M48" s="18" t="n">
        <v>506.92750952</v>
      </c>
      <c r="N48" s="20" t="n">
        <v>10.26361283</v>
      </c>
      <c r="O48" s="18" t="n">
        <v>521.85309705</v>
      </c>
      <c r="P48" s="20" t="n">
        <v>20.66983734</v>
      </c>
      <c r="Q48" s="18" t="s">
        <v>404</v>
      </c>
      <c r="R48" s="20" t="s">
        <v>404</v>
      </c>
      <c r="S48" s="18" t="s">
        <v>404</v>
      </c>
      <c r="T48" s="20" t="s">
        <v>404</v>
      </c>
      <c r="U48" s="18" t="s">
        <v>404</v>
      </c>
      <c r="V48" s="20" t="s">
        <v>404</v>
      </c>
      <c r="W48" s="18" t="s">
        <v>404</v>
      </c>
      <c r="X48" s="20" t="s">
        <v>404</v>
      </c>
      <c r="Y48" s="18" t="n">
        <v>472.62857616</v>
      </c>
      <c r="Z48" s="20" t="n">
        <v>42.72696929</v>
      </c>
    </row>
    <row r="49" spans="1:26">
      <c r="A49" s="15" t="s">
        <v>446</v>
      </c>
      <c r="B49" s="17" t="n">
        <v>6349</v>
      </c>
      <c r="C49" s="18">
        <f>(52.0/B49*100)</f>
        <v/>
      </c>
      <c r="D49" s="19" t="n">
        <v>6297</v>
      </c>
      <c r="E49" s="18" t="n">
        <v>443.25384743</v>
      </c>
      <c r="F49" s="20" t="n">
        <v>18.1845979</v>
      </c>
      <c r="G49" s="18" t="n">
        <v>428.43225882</v>
      </c>
      <c r="H49" s="20" t="n">
        <v>5.56909886</v>
      </c>
      <c r="I49" s="18" t="n">
        <v>429.63112352</v>
      </c>
      <c r="J49" s="20" t="n">
        <v>6.15765931</v>
      </c>
      <c r="K49" s="18" t="n">
        <v>427.2717356</v>
      </c>
      <c r="L49" s="20" t="n">
        <v>8.11895041</v>
      </c>
      <c r="M49" s="18" t="n">
        <v>429.90990359</v>
      </c>
      <c r="N49" s="20" t="n">
        <v>9.68768564</v>
      </c>
      <c r="O49" s="18" t="n">
        <v>442.4320417</v>
      </c>
      <c r="P49" s="20" t="n">
        <v>6.63876651</v>
      </c>
      <c r="Q49" s="18" t="s">
        <v>404</v>
      </c>
      <c r="R49" s="20" t="s">
        <v>404</v>
      </c>
      <c r="S49" s="18" t="s">
        <v>404</v>
      </c>
      <c r="T49" s="20" t="s">
        <v>404</v>
      </c>
      <c r="U49" s="18" t="s">
        <v>404</v>
      </c>
      <c r="V49" s="20" t="s">
        <v>404</v>
      </c>
      <c r="W49" s="18" t="s">
        <v>404</v>
      </c>
      <c r="X49" s="20" t="s">
        <v>404</v>
      </c>
      <c r="Y49" s="18" t="n">
        <v>505.08905055</v>
      </c>
      <c r="Z49" s="20" t="n">
        <v>23.87333223</v>
      </c>
    </row>
    <row r="50" spans="1:26">
      <c r="A50" s="15" t="s">
        <v>447</v>
      </c>
      <c r="B50" s="17" t="n">
        <v>11795</v>
      </c>
      <c r="C50" s="18">
        <f>(1031.0/B50*100)</f>
        <v/>
      </c>
      <c r="D50" s="19" t="n">
        <v>10764</v>
      </c>
      <c r="E50" s="18" t="n">
        <v>418.61881581</v>
      </c>
      <c r="F50" s="20" t="n">
        <v>15.31533356</v>
      </c>
      <c r="G50" s="18" t="n">
        <v>403.90312622</v>
      </c>
      <c r="H50" s="20" t="n">
        <v>7.61796249</v>
      </c>
      <c r="I50" s="18" t="n">
        <v>417.35856959</v>
      </c>
      <c r="J50" s="20" t="n">
        <v>5.26832976</v>
      </c>
      <c r="K50" s="18" t="n">
        <v>416.46361064</v>
      </c>
      <c r="L50" s="20" t="n">
        <v>7.48654962</v>
      </c>
      <c r="M50" s="18" t="n">
        <v>441.33533496</v>
      </c>
      <c r="N50" s="20" t="n">
        <v>14.71145027</v>
      </c>
      <c r="O50" s="18" t="n">
        <v>428.74650718</v>
      </c>
      <c r="P50" s="20" t="n">
        <v>7.27847094</v>
      </c>
      <c r="Q50" s="18" t="s">
        <v>404</v>
      </c>
      <c r="R50" s="20" t="s">
        <v>404</v>
      </c>
      <c r="S50" s="18" t="s">
        <v>404</v>
      </c>
      <c r="T50" s="20" t="s">
        <v>404</v>
      </c>
      <c r="U50" s="18" t="s">
        <v>404</v>
      </c>
      <c r="V50" s="20" t="s">
        <v>404</v>
      </c>
      <c r="W50" s="18" t="s">
        <v>404</v>
      </c>
      <c r="X50" s="20" t="s">
        <v>404</v>
      </c>
      <c r="Y50" s="18" t="n">
        <v>420.24706915</v>
      </c>
      <c r="Z50" s="20" t="n">
        <v>13.9400867</v>
      </c>
    </row>
    <row r="51" spans="1:26">
      <c r="A51" s="15" t="s">
        <v>448</v>
      </c>
      <c r="B51" s="17" t="n">
        <v>6866</v>
      </c>
      <c r="C51" s="18">
        <f>(0.0/B51*100)</f>
        <v/>
      </c>
      <c r="D51" s="19" t="n">
        <v>6866</v>
      </c>
      <c r="E51" s="18" t="n">
        <v>403.62427545</v>
      </c>
      <c r="F51" s="20" t="n">
        <v>7.64685493</v>
      </c>
      <c r="G51" s="18" t="n">
        <v>422.16369453</v>
      </c>
      <c r="H51" s="20" t="n">
        <v>4.59016727</v>
      </c>
      <c r="I51" s="18" t="n">
        <v>425.00016622</v>
      </c>
      <c r="J51" s="20" t="n">
        <v>5.42879581</v>
      </c>
      <c r="K51" s="18" t="n">
        <v>414.71534071</v>
      </c>
      <c r="L51" s="20" t="n">
        <v>4.9166518</v>
      </c>
      <c r="M51" s="18" t="n">
        <v>411.57388791</v>
      </c>
      <c r="N51" s="20" t="n">
        <v>22.33441003</v>
      </c>
      <c r="O51" s="18" t="n">
        <v>419.6817745</v>
      </c>
      <c r="P51" s="20" t="n">
        <v>7.89366889</v>
      </c>
      <c r="Q51" s="18" t="s">
        <v>404</v>
      </c>
      <c r="R51" s="20" t="s">
        <v>404</v>
      </c>
      <c r="S51" s="18" t="s">
        <v>404</v>
      </c>
      <c r="T51" s="20" t="s">
        <v>404</v>
      </c>
      <c r="U51" s="18" t="s">
        <v>404</v>
      </c>
      <c r="V51" s="20" t="s">
        <v>404</v>
      </c>
      <c r="W51" s="18" t="s">
        <v>404</v>
      </c>
      <c r="X51" s="20" t="s">
        <v>404</v>
      </c>
      <c r="Y51" s="18" t="n">
        <v>441.0235533</v>
      </c>
      <c r="Z51" s="20" t="n">
        <v>21.27453521</v>
      </c>
    </row>
    <row r="52" spans="1:26">
      <c r="A52" s="15" t="s">
        <v>449</v>
      </c>
      <c r="B52" s="17" t="n">
        <v>5809</v>
      </c>
      <c r="C52" s="18">
        <f>(0.0/B52*100)</f>
        <v/>
      </c>
      <c r="D52" s="19" t="n">
        <v>5809</v>
      </c>
      <c r="E52" s="18" t="n">
        <v>488.90582621</v>
      </c>
      <c r="F52" s="20" t="n">
        <v>29.83181668</v>
      </c>
      <c r="G52" s="18" t="n">
        <v>459.81433397</v>
      </c>
      <c r="H52" s="20" t="n">
        <v>10.76391141</v>
      </c>
      <c r="I52" s="18" t="n">
        <v>485.9714492</v>
      </c>
      <c r="J52" s="20" t="n">
        <v>6.67855953</v>
      </c>
      <c r="K52" s="18" t="n">
        <v>467.11674886</v>
      </c>
      <c r="L52" s="20" t="n">
        <v>6.69347815</v>
      </c>
      <c r="M52" s="18" t="n">
        <v>488.1270578</v>
      </c>
      <c r="N52" s="20" t="n">
        <v>20.03069175</v>
      </c>
      <c r="O52" s="18" t="n">
        <v>474.00646097</v>
      </c>
      <c r="P52" s="20" t="n">
        <v>8.71770624</v>
      </c>
      <c r="Q52" s="18" t="s">
        <v>404</v>
      </c>
      <c r="R52" s="20" t="s">
        <v>404</v>
      </c>
      <c r="S52" s="18" t="s">
        <v>404</v>
      </c>
      <c r="T52" s="20" t="s">
        <v>404</v>
      </c>
      <c r="U52" s="18" t="s">
        <v>404</v>
      </c>
      <c r="V52" s="20" t="s">
        <v>404</v>
      </c>
      <c r="W52" s="18" t="s">
        <v>404</v>
      </c>
      <c r="X52" s="20" t="s">
        <v>404</v>
      </c>
      <c r="Y52" s="18" t="n">
        <v>408.5339</v>
      </c>
      <c r="Z52" s="20" t="n">
        <v>17.24550512</v>
      </c>
    </row>
    <row r="53" spans="1:26">
      <c r="A53" s="15" t="s">
        <v>450</v>
      </c>
      <c r="B53" s="17" t="n">
        <v>5571</v>
      </c>
      <c r="C53" s="18">
        <f>(0.0/B53*100)</f>
        <v/>
      </c>
      <c r="D53" s="19" t="n">
        <v>5571</v>
      </c>
      <c r="E53" s="18" t="s">
        <v>404</v>
      </c>
      <c r="F53" s="20" t="s">
        <v>404</v>
      </c>
      <c r="G53" s="18" t="n">
        <v>416.00123554</v>
      </c>
      <c r="H53" s="20" t="n">
        <v>8.762321699999999</v>
      </c>
      <c r="I53" s="18" t="n">
        <v>444.61896555</v>
      </c>
      <c r="J53" s="20" t="n">
        <v>2.81278175</v>
      </c>
      <c r="K53" s="18" t="n">
        <v>428.08069886</v>
      </c>
      <c r="L53" s="20" t="n">
        <v>2.42128632</v>
      </c>
      <c r="M53" s="18" t="n">
        <v>434.62572931</v>
      </c>
      <c r="N53" s="20" t="n">
        <v>2.71208163</v>
      </c>
      <c r="O53" s="18" t="n">
        <v>425.7567362</v>
      </c>
      <c r="P53" s="20" t="n">
        <v>2.61640985</v>
      </c>
      <c r="Q53" s="18" t="s">
        <v>404</v>
      </c>
      <c r="R53" s="20" t="s">
        <v>404</v>
      </c>
      <c r="S53" s="18" t="s">
        <v>404</v>
      </c>
      <c r="T53" s="20" t="s">
        <v>404</v>
      </c>
      <c r="U53" s="18" t="s">
        <v>404</v>
      </c>
      <c r="V53" s="20" t="s">
        <v>404</v>
      </c>
      <c r="W53" s="18" t="s">
        <v>404</v>
      </c>
      <c r="X53" s="20" t="s">
        <v>404</v>
      </c>
      <c r="Y53" s="18" t="n">
        <v>428.4877732</v>
      </c>
      <c r="Z53" s="20" t="n">
        <v>6.35427933</v>
      </c>
    </row>
    <row r="54" spans="1:26">
      <c r="A54" s="15" t="s">
        <v>451</v>
      </c>
      <c r="B54" s="17" t="n">
        <v>4740</v>
      </c>
      <c r="C54" s="18">
        <f>(199.0/B54*100)</f>
        <v/>
      </c>
      <c r="D54" s="19" t="n">
        <v>4541</v>
      </c>
      <c r="E54" s="18" t="n">
        <v>362.75847395</v>
      </c>
      <c r="F54" s="20" t="n">
        <v>18.4514859</v>
      </c>
      <c r="G54" s="18" t="n">
        <v>349.20222581</v>
      </c>
      <c r="H54" s="20" t="n">
        <v>25.65610931</v>
      </c>
      <c r="I54" s="18" t="n">
        <v>339.77805341</v>
      </c>
      <c r="J54" s="20" t="n">
        <v>8.85925007</v>
      </c>
      <c r="K54" s="18" t="n">
        <v>334.8739471</v>
      </c>
      <c r="L54" s="20" t="n">
        <v>5.85019351</v>
      </c>
      <c r="M54" s="18" t="n">
        <v>333.50531826</v>
      </c>
      <c r="N54" s="20" t="n">
        <v>10.33770013</v>
      </c>
      <c r="O54" s="18" t="n">
        <v>323.93966569</v>
      </c>
      <c r="P54" s="20" t="n">
        <v>5.93865382</v>
      </c>
      <c r="Q54" s="18" t="s">
        <v>404</v>
      </c>
      <c r="R54" s="20" t="s">
        <v>404</v>
      </c>
      <c r="S54" s="18" t="s">
        <v>404</v>
      </c>
      <c r="T54" s="20" t="s">
        <v>404</v>
      </c>
      <c r="U54" s="18" t="s">
        <v>404</v>
      </c>
      <c r="V54" s="20" t="s">
        <v>404</v>
      </c>
      <c r="W54" s="18" t="s">
        <v>404</v>
      </c>
      <c r="X54" s="20" t="s">
        <v>404</v>
      </c>
      <c r="Y54" s="18" t="n">
        <v>296.30305285</v>
      </c>
      <c r="Z54" s="20" t="n">
        <v>8.514177999999999</v>
      </c>
    </row>
    <row r="55" spans="1:26">
      <c r="A55" s="15" t="s">
        <v>452</v>
      </c>
      <c r="B55" s="17" t="n">
        <v>5316</v>
      </c>
      <c r="C55" s="18">
        <f>(43.0/B55*100)</f>
        <v/>
      </c>
      <c r="D55" s="19" t="n">
        <v>5273</v>
      </c>
      <c r="E55" s="18" t="s">
        <v>404</v>
      </c>
      <c r="F55" s="20" t="s">
        <v>404</v>
      </c>
      <c r="G55" s="18" t="n">
        <v>400.14097124</v>
      </c>
      <c r="H55" s="20" t="n">
        <v>9.415334400000001</v>
      </c>
      <c r="I55" s="18" t="n">
        <v>418.34410156</v>
      </c>
      <c r="J55" s="20" t="n">
        <v>9.02593991</v>
      </c>
      <c r="K55" s="18" t="n">
        <v>414.02057926</v>
      </c>
      <c r="L55" s="20" t="n">
        <v>5.09139168</v>
      </c>
      <c r="M55" s="18" t="n">
        <v>417.13598318</v>
      </c>
      <c r="N55" s="20" t="n">
        <v>9.529145</v>
      </c>
      <c r="O55" s="18" t="n">
        <v>411.20839586</v>
      </c>
      <c r="P55" s="20" t="n">
        <v>5.07522967</v>
      </c>
      <c r="Q55" s="18" t="s">
        <v>404</v>
      </c>
      <c r="R55" s="20" t="s">
        <v>404</v>
      </c>
      <c r="S55" s="18" t="s">
        <v>404</v>
      </c>
      <c r="T55" s="20" t="s">
        <v>404</v>
      </c>
      <c r="U55" s="18" t="s">
        <v>404</v>
      </c>
      <c r="V55" s="20" t="s">
        <v>404</v>
      </c>
      <c r="W55" s="18" t="s">
        <v>404</v>
      </c>
      <c r="X55" s="20" t="s">
        <v>404</v>
      </c>
      <c r="Y55" s="18" t="n">
        <v>365.44571662</v>
      </c>
      <c r="Z55" s="20" t="n">
        <v>18.02510421</v>
      </c>
    </row>
    <row r="56" spans="1:26">
      <c r="A56" s="15" t="s">
        <v>453</v>
      </c>
      <c r="B56" s="17" t="n">
        <v>5359</v>
      </c>
      <c r="C56" s="18">
        <f>(0.0/B56*100)</f>
        <v/>
      </c>
      <c r="D56" s="19" t="n">
        <v>5359</v>
      </c>
      <c r="E56" s="18" t="n">
        <v>549.81974822</v>
      </c>
      <c r="F56" s="20" t="n">
        <v>24.61225293</v>
      </c>
      <c r="G56" s="18" t="n">
        <v>536.83015912</v>
      </c>
      <c r="H56" s="20" t="n">
        <v>8.800855090000001</v>
      </c>
      <c r="I56" s="18" t="n">
        <v>512.3364479099999</v>
      </c>
      <c r="J56" s="20" t="n">
        <v>5.95899892</v>
      </c>
      <c r="K56" s="18" t="n">
        <v>529.72466781</v>
      </c>
      <c r="L56" s="20" t="n">
        <v>4.60694919</v>
      </c>
      <c r="M56" s="18" t="n">
        <v>490.40504781</v>
      </c>
      <c r="N56" s="20" t="n">
        <v>13.74115898</v>
      </c>
      <c r="O56" s="18" t="n">
        <v>543.81560465</v>
      </c>
      <c r="P56" s="20" t="n">
        <v>15.82813922</v>
      </c>
      <c r="Q56" s="18" t="s">
        <v>404</v>
      </c>
      <c r="R56" s="20" t="s">
        <v>404</v>
      </c>
      <c r="S56" s="18" t="s">
        <v>404</v>
      </c>
      <c r="T56" s="20" t="s">
        <v>404</v>
      </c>
      <c r="U56" s="18" t="s">
        <v>404</v>
      </c>
      <c r="V56" s="20" t="s">
        <v>404</v>
      </c>
      <c r="W56" s="18" t="s">
        <v>404</v>
      </c>
      <c r="X56" s="20" t="s">
        <v>404</v>
      </c>
      <c r="Y56" s="18" t="n">
        <v>512.96769691</v>
      </c>
      <c r="Z56" s="20" t="n">
        <v>8.861859730000001</v>
      </c>
    </row>
    <row r="57" spans="1:26">
      <c r="A57" s="15" t="s">
        <v>454</v>
      </c>
      <c r="B57" s="17" t="n">
        <v>6513</v>
      </c>
      <c r="C57" s="18">
        <f>(0.0/B57*100)</f>
        <v/>
      </c>
      <c r="D57" s="19" t="n">
        <v>6513</v>
      </c>
      <c r="E57" s="18" t="n">
        <v>387.21648606</v>
      </c>
      <c r="F57" s="20" t="n">
        <v>8.92863197</v>
      </c>
      <c r="G57" s="18" t="n">
        <v>384.17926056</v>
      </c>
      <c r="H57" s="20" t="n">
        <v>4.82404649</v>
      </c>
      <c r="I57" s="18" t="n">
        <v>413.59013625</v>
      </c>
      <c r="J57" s="20" t="n">
        <v>5.44419346</v>
      </c>
      <c r="K57" s="18" t="n">
        <v>402.1826636</v>
      </c>
      <c r="L57" s="20" t="n">
        <v>5.55527241</v>
      </c>
      <c r="M57" s="18" t="n">
        <v>411.1597226</v>
      </c>
      <c r="N57" s="20" t="n">
        <v>8.695317340000001</v>
      </c>
      <c r="O57" s="18" t="n">
        <v>406.20382604</v>
      </c>
      <c r="P57" s="20" t="n">
        <v>9.23638787</v>
      </c>
      <c r="Q57" s="18" t="s">
        <v>404</v>
      </c>
      <c r="R57" s="20" t="s">
        <v>404</v>
      </c>
      <c r="S57" s="18" t="s">
        <v>404</v>
      </c>
      <c r="T57" s="20" t="s">
        <v>404</v>
      </c>
      <c r="U57" s="18" t="s">
        <v>404</v>
      </c>
      <c r="V57" s="20" t="s">
        <v>404</v>
      </c>
      <c r="W57" s="18" t="s">
        <v>404</v>
      </c>
      <c r="X57" s="20" t="s">
        <v>404</v>
      </c>
      <c r="Y57" s="18" t="s">
        <v>404</v>
      </c>
      <c r="Z57" s="20" t="s">
        <v>404</v>
      </c>
    </row>
    <row r="58" spans="1:26">
      <c r="A58" s="15" t="s">
        <v>455</v>
      </c>
      <c r="B58" s="17" t="n">
        <v>7267</v>
      </c>
      <c r="C58" s="18">
        <f>(0.0/B58*100)</f>
        <v/>
      </c>
      <c r="D58" s="19" t="n">
        <v>7267</v>
      </c>
      <c r="E58" s="18" t="n">
        <v>399.45453426</v>
      </c>
      <c r="F58" s="20" t="n">
        <v>14.68861493</v>
      </c>
      <c r="G58" s="18" t="n">
        <v>423.11351578</v>
      </c>
      <c r="H58" s="20" t="n">
        <v>9.411788659999999</v>
      </c>
      <c r="I58" s="18" t="n">
        <v>414.88170951</v>
      </c>
      <c r="J58" s="20" t="n">
        <v>14.19706414</v>
      </c>
      <c r="K58" s="18" t="n">
        <v>405.54968691</v>
      </c>
      <c r="L58" s="20" t="n">
        <v>5.34827973</v>
      </c>
      <c r="M58" s="18" t="n">
        <v>402.02953667</v>
      </c>
      <c r="N58" s="20" t="n">
        <v>5.80358027</v>
      </c>
      <c r="O58" s="18" t="n">
        <v>412.89367945</v>
      </c>
      <c r="P58" s="20" t="n">
        <v>4.85986318</v>
      </c>
      <c r="Q58" s="18" t="s">
        <v>404</v>
      </c>
      <c r="R58" s="20" t="s">
        <v>404</v>
      </c>
      <c r="S58" s="18" t="s">
        <v>404</v>
      </c>
      <c r="T58" s="20" t="s">
        <v>404</v>
      </c>
      <c r="U58" s="18" t="s">
        <v>404</v>
      </c>
      <c r="V58" s="20" t="s">
        <v>404</v>
      </c>
      <c r="W58" s="18" t="s">
        <v>404</v>
      </c>
      <c r="X58" s="20" t="s">
        <v>404</v>
      </c>
      <c r="Y58" s="18" t="n">
        <v>381.36776298</v>
      </c>
      <c r="Z58" s="20" t="n">
        <v>9.08394202</v>
      </c>
    </row>
    <row r="59" spans="1:26">
      <c r="A59" s="15" t="s">
        <v>456</v>
      </c>
      <c r="B59" s="17" t="n">
        <v>4826</v>
      </c>
      <c r="C59" s="18">
        <f>(0.0/B59*100)</f>
        <v/>
      </c>
      <c r="D59" s="19" t="n">
        <v>4826</v>
      </c>
      <c r="E59" s="18" t="n">
        <v>382.96563194</v>
      </c>
      <c r="F59" s="20" t="n">
        <v>8.81768375</v>
      </c>
      <c r="G59" s="18" t="n">
        <v>378.06758462</v>
      </c>
      <c r="H59" s="20" t="n">
        <v>3.0752172</v>
      </c>
      <c r="I59" s="18" t="n">
        <v>385.47072643</v>
      </c>
      <c r="J59" s="20" t="n">
        <v>2.91452799</v>
      </c>
      <c r="K59" s="18" t="n">
        <v>374.35796243</v>
      </c>
      <c r="L59" s="20" t="n">
        <v>3.42697913</v>
      </c>
      <c r="M59" s="18" t="n">
        <v>362.56907676</v>
      </c>
      <c r="N59" s="20" t="n">
        <v>6.19954593</v>
      </c>
      <c r="O59" s="18" t="n">
        <v>371.64663838</v>
      </c>
      <c r="P59" s="20" t="n">
        <v>3.79089443</v>
      </c>
      <c r="Q59" s="18" t="s">
        <v>404</v>
      </c>
      <c r="R59" s="20" t="s">
        <v>404</v>
      </c>
      <c r="S59" s="18" t="s">
        <v>404</v>
      </c>
      <c r="T59" s="20" t="s">
        <v>404</v>
      </c>
      <c r="U59" s="18" t="s">
        <v>404</v>
      </c>
      <c r="V59" s="20" t="s">
        <v>404</v>
      </c>
      <c r="W59" s="18" t="s">
        <v>404</v>
      </c>
      <c r="X59" s="20" t="s">
        <v>404</v>
      </c>
      <c r="Y59" s="18" t="n">
        <v>367.40592127</v>
      </c>
      <c r="Z59" s="20" t="n">
        <v>21.4775611</v>
      </c>
    </row>
    <row r="60" spans="1:26">
      <c r="A60" s="15" t="s">
        <v>457</v>
      </c>
      <c r="B60" s="17" t="n">
        <v>4546</v>
      </c>
      <c r="C60" s="18">
        <f>(0.0/B60*100)</f>
        <v/>
      </c>
      <c r="D60" s="19" t="n">
        <v>4546</v>
      </c>
      <c r="E60" s="18" t="n">
        <v>369.19500417</v>
      </c>
      <c r="F60" s="20" t="n">
        <v>40.52941856</v>
      </c>
      <c r="G60" s="18" t="n">
        <v>387.77956464</v>
      </c>
      <c r="H60" s="20" t="n">
        <v>18.10829736</v>
      </c>
      <c r="I60" s="18" t="n">
        <v>380.98252471</v>
      </c>
      <c r="J60" s="20" t="n">
        <v>10.06953348</v>
      </c>
      <c r="K60" s="18" t="n">
        <v>386.90681519</v>
      </c>
      <c r="L60" s="20" t="n">
        <v>6.81404238</v>
      </c>
      <c r="M60" s="18" t="n">
        <v>385.24484467</v>
      </c>
      <c r="N60" s="20" t="n">
        <v>10.5704979</v>
      </c>
      <c r="O60" s="18" t="n">
        <v>389.78439292</v>
      </c>
      <c r="P60" s="20" t="n">
        <v>9.04737154</v>
      </c>
      <c r="Q60" s="18" t="s">
        <v>404</v>
      </c>
      <c r="R60" s="20" t="s">
        <v>404</v>
      </c>
      <c r="S60" s="18" t="s">
        <v>404</v>
      </c>
      <c r="T60" s="20" t="s">
        <v>404</v>
      </c>
      <c r="U60" s="18" t="s">
        <v>404</v>
      </c>
      <c r="V60" s="20" t="s">
        <v>404</v>
      </c>
      <c r="W60" s="18" t="s">
        <v>404</v>
      </c>
      <c r="X60" s="20" t="s">
        <v>404</v>
      </c>
      <c r="Y60" s="18" t="n">
        <v>409.00755747</v>
      </c>
      <c r="Z60" s="20" t="n">
        <v>17.34540748</v>
      </c>
    </row>
    <row r="61" spans="1:26">
      <c r="A61" s="15" t="s">
        <v>458</v>
      </c>
      <c r="B61" s="17" t="n">
        <v>6525</v>
      </c>
      <c r="C61" s="18">
        <f>(0.0/B61*100)</f>
        <v/>
      </c>
      <c r="D61" s="19" t="n">
        <v>6525</v>
      </c>
      <c r="E61" s="18" t="s">
        <v>404</v>
      </c>
      <c r="F61" s="20" t="s">
        <v>404</v>
      </c>
      <c r="G61" s="18" t="n">
        <v>491.79765418</v>
      </c>
      <c r="H61" s="20" t="n">
        <v>14.98123602</v>
      </c>
      <c r="I61" s="18" t="n">
        <v>465.93520056</v>
      </c>
      <c r="J61" s="20" t="n">
        <v>5.84102347</v>
      </c>
      <c r="K61" s="18" t="n">
        <v>480.63622816</v>
      </c>
      <c r="L61" s="20" t="n">
        <v>4.36132985</v>
      </c>
      <c r="M61" s="18" t="n">
        <v>481.67087002</v>
      </c>
      <c r="N61" s="20" t="n">
        <v>8.68948222</v>
      </c>
      <c r="O61" s="18" t="n">
        <v>462.02275147</v>
      </c>
      <c r="P61" s="20" t="n">
        <v>6.47054445</v>
      </c>
      <c r="Q61" s="18" t="s">
        <v>404</v>
      </c>
      <c r="R61" s="20" t="s">
        <v>404</v>
      </c>
      <c r="S61" s="18" t="s">
        <v>404</v>
      </c>
      <c r="T61" s="20" t="s">
        <v>404</v>
      </c>
      <c r="U61" s="18" t="s">
        <v>404</v>
      </c>
      <c r="V61" s="20" t="s">
        <v>404</v>
      </c>
      <c r="W61" s="18" t="s">
        <v>404</v>
      </c>
      <c r="X61" s="20" t="s">
        <v>404</v>
      </c>
      <c r="Y61" s="18" t="n">
        <v>499.26301487</v>
      </c>
      <c r="Z61" s="20" t="n">
        <v>17.6760448</v>
      </c>
    </row>
    <row r="62" spans="1:26">
      <c r="A62" s="15" t="s">
        <v>459</v>
      </c>
      <c r="B62" s="17" t="n">
        <v>4476</v>
      </c>
      <c r="C62" s="18">
        <f>(0.0/B62*100)</f>
        <v/>
      </c>
      <c r="D62" s="19" t="n">
        <v>4476</v>
      </c>
      <c r="E62" s="18" t="s">
        <v>404</v>
      </c>
      <c r="F62" s="20" t="s">
        <v>404</v>
      </c>
      <c r="G62" s="18" t="n">
        <v>528.008915</v>
      </c>
      <c r="H62" s="20" t="n">
        <v>2.02082251</v>
      </c>
      <c r="I62" s="18" t="n">
        <v>510.5309148</v>
      </c>
      <c r="J62" s="20" t="n">
        <v>1.73652332</v>
      </c>
      <c r="K62" s="18" t="n">
        <v>535.64242346</v>
      </c>
      <c r="L62" s="20" t="n">
        <v>1.67604138</v>
      </c>
      <c r="M62" s="18" t="n">
        <v>570.75697422</v>
      </c>
      <c r="N62" s="20" t="n">
        <v>3.32088931</v>
      </c>
      <c r="O62" s="18" t="n">
        <v>540.54290299</v>
      </c>
      <c r="P62" s="20" t="n">
        <v>9.774065970000001</v>
      </c>
      <c r="Q62" s="18" t="s">
        <v>404</v>
      </c>
      <c r="R62" s="20" t="s">
        <v>404</v>
      </c>
      <c r="S62" s="18" t="s">
        <v>404</v>
      </c>
      <c r="T62" s="20" t="s">
        <v>404</v>
      </c>
      <c r="U62" s="18" t="s">
        <v>404</v>
      </c>
      <c r="V62" s="20" t="s">
        <v>404</v>
      </c>
      <c r="W62" s="18" t="s">
        <v>404</v>
      </c>
      <c r="X62" s="20" t="s">
        <v>404</v>
      </c>
      <c r="Y62" s="18" t="n">
        <v>403.42808261</v>
      </c>
      <c r="Z62" s="20" t="n">
        <v>23.12700219</v>
      </c>
    </row>
    <row r="63" spans="1:26">
      <c r="A63" s="15" t="s">
        <v>460</v>
      </c>
      <c r="B63" s="17" t="n">
        <v>5324</v>
      </c>
      <c r="C63" s="18">
        <f>(0.0/B63*100)</f>
        <v/>
      </c>
      <c r="D63" s="19" t="n">
        <v>5324</v>
      </c>
      <c r="E63" s="18" t="s">
        <v>404</v>
      </c>
      <c r="F63" s="20" t="s">
        <v>404</v>
      </c>
      <c r="G63" s="18" t="n">
        <v>371.22728004</v>
      </c>
      <c r="H63" s="20" t="n">
        <v>4.72937943</v>
      </c>
      <c r="I63" s="18" t="n">
        <v>387.67549821</v>
      </c>
      <c r="J63" s="20" t="n">
        <v>2.36574437</v>
      </c>
      <c r="K63" s="18" t="n">
        <v>383.5386329</v>
      </c>
      <c r="L63" s="20" t="n">
        <v>2.28715573</v>
      </c>
      <c r="M63" s="18" t="n">
        <v>378.13804325</v>
      </c>
      <c r="N63" s="20" t="n">
        <v>3.36474633</v>
      </c>
      <c r="O63" s="18" t="n">
        <v>374.74114983</v>
      </c>
      <c r="P63" s="20" t="n">
        <v>2.98991036</v>
      </c>
      <c r="Q63" s="18" t="s">
        <v>404</v>
      </c>
      <c r="R63" s="20" t="s">
        <v>404</v>
      </c>
      <c r="S63" s="18" t="s">
        <v>404</v>
      </c>
      <c r="T63" s="20" t="s">
        <v>404</v>
      </c>
      <c r="U63" s="18" t="s">
        <v>404</v>
      </c>
      <c r="V63" s="20" t="s">
        <v>404</v>
      </c>
      <c r="W63" s="18" t="s">
        <v>404</v>
      </c>
      <c r="X63" s="20" t="s">
        <v>404</v>
      </c>
      <c r="Y63" s="18" t="n">
        <v>403.74188963</v>
      </c>
      <c r="Z63" s="20" t="n">
        <v>4.56311894</v>
      </c>
    </row>
    <row r="64" spans="1:26">
      <c r="A64" s="15" t="s">
        <v>461</v>
      </c>
      <c r="B64" s="17" t="n">
        <v>3634</v>
      </c>
      <c r="C64" s="18">
        <f>(27.0/B64*100)</f>
        <v/>
      </c>
      <c r="D64" s="19" t="n">
        <v>3607</v>
      </c>
      <c r="E64" s="18" t="s">
        <v>404</v>
      </c>
      <c r="F64" s="20" t="s">
        <v>404</v>
      </c>
      <c r="G64" s="18" t="n">
        <v>437.31108972</v>
      </c>
      <c r="H64" s="20" t="n">
        <v>15.49542247</v>
      </c>
      <c r="I64" s="18" t="n">
        <v>451.93770212</v>
      </c>
      <c r="J64" s="20" t="n">
        <v>5.20898491</v>
      </c>
      <c r="K64" s="18" t="n">
        <v>479.60189299</v>
      </c>
      <c r="L64" s="20" t="n">
        <v>2.79034308</v>
      </c>
      <c r="M64" s="18" t="n">
        <v>449.07528237</v>
      </c>
      <c r="N64" s="20" t="n">
        <v>3.36749801</v>
      </c>
      <c r="O64" s="18" t="n">
        <v>465.59012702</v>
      </c>
      <c r="P64" s="20" t="n">
        <v>2.90563299</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430.17280806</v>
      </c>
      <c r="F65" s="20" t="n">
        <v>14.45972545</v>
      </c>
      <c r="G65" s="18" t="n">
        <v>428.30408421</v>
      </c>
      <c r="H65" s="20" t="n">
        <v>5.80901705</v>
      </c>
      <c r="I65" s="18" t="n">
        <v>422.1058405</v>
      </c>
      <c r="J65" s="20" t="n">
        <v>5.83131687</v>
      </c>
      <c r="K65" s="18" t="n">
        <v>425.24413421</v>
      </c>
      <c r="L65" s="20" t="n">
        <v>5.65585809</v>
      </c>
      <c r="M65" s="18" t="n">
        <v>424.91925956</v>
      </c>
      <c r="N65" s="20" t="n">
        <v>8.78847212</v>
      </c>
      <c r="O65" s="18" t="n">
        <v>436.75383376</v>
      </c>
      <c r="P65" s="20" t="n">
        <v>7.29226379</v>
      </c>
      <c r="Q65" s="18" t="s">
        <v>404</v>
      </c>
      <c r="R65" s="20" t="s">
        <v>404</v>
      </c>
      <c r="S65" s="18" t="s">
        <v>404</v>
      </c>
      <c r="T65" s="20" t="s">
        <v>404</v>
      </c>
      <c r="U65" s="18" t="s">
        <v>404</v>
      </c>
      <c r="V65" s="20" t="s">
        <v>404</v>
      </c>
      <c r="W65" s="18" t="s">
        <v>404</v>
      </c>
      <c r="X65" s="20" t="s">
        <v>404</v>
      </c>
      <c r="Y65" s="18" t="n">
        <v>482.36746667</v>
      </c>
      <c r="Z65" s="20" t="n">
        <v>14.42124781</v>
      </c>
    </row>
    <row r="66" spans="1:26">
      <c r="A66" s="15" t="s">
        <v>463</v>
      </c>
      <c r="B66" s="17" t="n">
        <v>5665</v>
      </c>
      <c r="C66" s="18">
        <f>(0.0/B66*100)</f>
        <v/>
      </c>
      <c r="D66" s="19" t="n">
        <v>5665</v>
      </c>
      <c r="E66" s="18" t="s">
        <v>404</v>
      </c>
      <c r="F66" s="20" t="s">
        <v>404</v>
      </c>
      <c r="G66" s="18" t="n">
        <v>424.56047218</v>
      </c>
      <c r="H66" s="20" t="n">
        <v>2.86948853</v>
      </c>
      <c r="I66" s="18" t="n">
        <v>407.39858346</v>
      </c>
      <c r="J66" s="20" t="n">
        <v>1.61399384</v>
      </c>
      <c r="K66" s="18" t="n">
        <v>433.00906237</v>
      </c>
      <c r="L66" s="20" t="n">
        <v>2.6986545</v>
      </c>
      <c r="M66" s="18" t="n">
        <v>376.19896479</v>
      </c>
      <c r="N66" s="20" t="n">
        <v>3.22405315</v>
      </c>
      <c r="O66" s="18" t="n">
        <v>400.05386353</v>
      </c>
      <c r="P66" s="20" t="n">
        <v>3.25177199</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376.96007206</v>
      </c>
      <c r="F67" s="20" t="n">
        <v>13.95452746</v>
      </c>
      <c r="G67" s="18" t="n">
        <v>385.58271512</v>
      </c>
      <c r="H67" s="20" t="n">
        <v>4.53065554</v>
      </c>
      <c r="I67" s="18" t="n">
        <v>400.16910636</v>
      </c>
      <c r="J67" s="20" t="n">
        <v>6.70688395</v>
      </c>
      <c r="K67" s="18" t="n">
        <v>399.49214789</v>
      </c>
      <c r="L67" s="20" t="n">
        <v>5.47130515</v>
      </c>
      <c r="M67" s="18" t="n">
        <v>406.1620341</v>
      </c>
      <c r="N67" s="20" t="n">
        <v>10.32667201</v>
      </c>
      <c r="O67" s="18" t="n">
        <v>404.14499307</v>
      </c>
      <c r="P67" s="20" t="n">
        <v>10.75144743</v>
      </c>
      <c r="Q67" s="18" t="s">
        <v>404</v>
      </c>
      <c r="R67" s="20" t="s">
        <v>404</v>
      </c>
      <c r="S67" s="18" t="s">
        <v>404</v>
      </c>
      <c r="T67" s="20" t="s">
        <v>404</v>
      </c>
      <c r="U67" s="18" t="s">
        <v>404</v>
      </c>
      <c r="V67" s="20" t="s">
        <v>404</v>
      </c>
      <c r="W67" s="18" t="s">
        <v>404</v>
      </c>
      <c r="X67" s="20" t="s">
        <v>404</v>
      </c>
      <c r="Y67" s="18" t="n">
        <v>395.79534566</v>
      </c>
      <c r="Z67" s="20" t="n">
        <v>11.16390795</v>
      </c>
    </row>
    <row r="68" spans="1:26">
      <c r="A68" s="15" t="s">
        <v>465</v>
      </c>
      <c r="B68" s="17" t="n">
        <v>12083</v>
      </c>
      <c r="C68" s="18">
        <f>(0.0/B68*100)</f>
        <v/>
      </c>
      <c r="D68" s="19" t="n">
        <v>12083</v>
      </c>
      <c r="E68" s="18" t="n">
        <v>519.29185917</v>
      </c>
      <c r="F68" s="20" t="n">
        <v>5.5017195</v>
      </c>
      <c r="G68" s="18" t="n">
        <v>410.84058496</v>
      </c>
      <c r="H68" s="20" t="n">
        <v>3.89776098</v>
      </c>
      <c r="I68" s="18" t="n">
        <v>371.92463932</v>
      </c>
      <c r="J68" s="20" t="n">
        <v>3.22043383</v>
      </c>
      <c r="K68" s="18" t="n">
        <v>412.43425573</v>
      </c>
      <c r="L68" s="20" t="n">
        <v>1.77635551</v>
      </c>
      <c r="M68" s="18" t="n">
        <v>423.36095278</v>
      </c>
      <c r="N68" s="20" t="n">
        <v>1.71685249</v>
      </c>
      <c r="O68" s="18" t="n">
        <v>420.97110653</v>
      </c>
      <c r="P68" s="20" t="n">
        <v>1.56009441</v>
      </c>
      <c r="Q68" s="18" t="s">
        <v>404</v>
      </c>
      <c r="R68" s="20" t="s">
        <v>404</v>
      </c>
      <c r="S68" s="18" t="s">
        <v>404</v>
      </c>
      <c r="T68" s="20" t="s">
        <v>404</v>
      </c>
      <c r="U68" s="18" t="s">
        <v>404</v>
      </c>
      <c r="V68" s="20" t="s">
        <v>404</v>
      </c>
      <c r="W68" s="18" t="s">
        <v>404</v>
      </c>
      <c r="X68" s="20" t="s">
        <v>404</v>
      </c>
      <c r="Y68" s="18" t="n">
        <v>415.82077283</v>
      </c>
      <c r="Z68" s="20" t="n">
        <v>6.2738808</v>
      </c>
    </row>
    <row r="69" spans="1:26">
      <c r="A69" s="15" t="s">
        <v>466</v>
      </c>
      <c r="B69" s="17" t="n">
        <v>4876</v>
      </c>
      <c r="C69" s="18">
        <f>(0.0/B69*100)</f>
        <v/>
      </c>
      <c r="D69" s="19" t="n">
        <v>4876</v>
      </c>
      <c r="E69" s="18" t="s">
        <v>404</v>
      </c>
      <c r="F69" s="20" t="s">
        <v>404</v>
      </c>
      <c r="G69" s="18" t="n">
        <v>427.74725689</v>
      </c>
      <c r="H69" s="20" t="n">
        <v>12.38627632</v>
      </c>
      <c r="I69" s="18" t="n">
        <v>437.52025443</v>
      </c>
      <c r="J69" s="20" t="n">
        <v>10.97752547</v>
      </c>
      <c r="K69" s="18" t="n">
        <v>424.17204053</v>
      </c>
      <c r="L69" s="20" t="n">
        <v>6.92931392</v>
      </c>
      <c r="M69" s="18" t="n">
        <v>426.91372331</v>
      </c>
      <c r="N69" s="20" t="n">
        <v>10.40426794</v>
      </c>
      <c r="O69" s="18" t="n">
        <v>444.93829035</v>
      </c>
      <c r="P69" s="20" t="n">
        <v>5.83701556</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s">
        <v>404</v>
      </c>
      <c r="F70" s="20" t="s">
        <v>404</v>
      </c>
      <c r="G70" s="18" t="n">
        <v>487.16959886</v>
      </c>
      <c r="H70" s="20" t="n">
        <v>21.37017423</v>
      </c>
      <c r="I70" s="18" t="n">
        <v>489.71193705</v>
      </c>
      <c r="J70" s="20" t="n">
        <v>5.88009036</v>
      </c>
      <c r="K70" s="18" t="n">
        <v>482.18369944</v>
      </c>
      <c r="L70" s="20" t="n">
        <v>6.50595176</v>
      </c>
      <c r="M70" s="18" t="n">
        <v>495.20860427</v>
      </c>
      <c r="N70" s="20" t="n">
        <v>5.67197538</v>
      </c>
      <c r="O70" s="18" t="n">
        <v>481.41576168</v>
      </c>
      <c r="P70" s="20" t="n">
        <v>6.50638546</v>
      </c>
      <c r="Q70" s="18" t="s">
        <v>404</v>
      </c>
      <c r="R70" s="20" t="s">
        <v>404</v>
      </c>
      <c r="S70" s="18" t="s">
        <v>404</v>
      </c>
      <c r="T70" s="20" t="s">
        <v>404</v>
      </c>
      <c r="U70" s="18" t="s">
        <v>404</v>
      </c>
      <c r="V70" s="20" t="s">
        <v>404</v>
      </c>
      <c r="W70" s="18" t="s">
        <v>404</v>
      </c>
      <c r="X70" s="20" t="s">
        <v>404</v>
      </c>
      <c r="Y70" s="18" t="n">
        <v>465.78045714</v>
      </c>
      <c r="Z70" s="20" t="n">
        <v>14.98967057</v>
      </c>
    </row>
    <row r="71" spans="1:26">
      <c r="A71" s="15" t="s">
        <v>468</v>
      </c>
      <c r="B71" s="17" t="n">
        <v>6115</v>
      </c>
      <c r="C71" s="18">
        <f>(0.0/B71*100)</f>
        <v/>
      </c>
      <c r="D71" s="19" t="n">
        <v>6115</v>
      </c>
      <c r="E71" s="18" t="n">
        <v>515.8651716000001</v>
      </c>
      <c r="F71" s="20" t="n">
        <v>12.37589771</v>
      </c>
      <c r="G71" s="18" t="n">
        <v>517.17462412</v>
      </c>
      <c r="H71" s="20" t="n">
        <v>5.1869641</v>
      </c>
      <c r="I71" s="18" t="n">
        <v>557.97749144</v>
      </c>
      <c r="J71" s="20" t="n">
        <v>2.46321922</v>
      </c>
      <c r="K71" s="18" t="n">
        <v>565.7517261</v>
      </c>
      <c r="L71" s="20" t="n">
        <v>2.25429197</v>
      </c>
      <c r="M71" s="18" t="n">
        <v>532.3655148399999</v>
      </c>
      <c r="N71" s="20" t="n">
        <v>3.27918395</v>
      </c>
      <c r="O71" s="18" t="n">
        <v>557.94178032</v>
      </c>
      <c r="P71" s="20" t="n">
        <v>3.86687528</v>
      </c>
      <c r="Q71" s="18" t="s">
        <v>404</v>
      </c>
      <c r="R71" s="20" t="s">
        <v>404</v>
      </c>
      <c r="S71" s="18" t="s">
        <v>404</v>
      </c>
      <c r="T71" s="20" t="s">
        <v>404</v>
      </c>
      <c r="U71" s="18" t="s">
        <v>404</v>
      </c>
      <c r="V71" s="20" t="s">
        <v>404</v>
      </c>
      <c r="W71" s="18" t="s">
        <v>404</v>
      </c>
      <c r="X71" s="20" t="s">
        <v>404</v>
      </c>
      <c r="Y71" s="18" t="n">
        <v>496.28387474</v>
      </c>
      <c r="Z71" s="20" t="n">
        <v>15.61464699</v>
      </c>
    </row>
    <row r="72" spans="1:26">
      <c r="A72" s="15" t="s">
        <v>469</v>
      </c>
      <c r="B72" s="17" t="n">
        <v>7708</v>
      </c>
      <c r="C72" s="18">
        <f>(0.0/B72*100)</f>
        <v/>
      </c>
      <c r="D72" s="19" t="n">
        <v>7708</v>
      </c>
      <c r="E72" s="18" t="n">
        <v>480.67653611</v>
      </c>
      <c r="F72" s="20" t="n">
        <v>5.7578688</v>
      </c>
      <c r="G72" s="18" t="n">
        <v>524.34149008</v>
      </c>
      <c r="H72" s="20" t="n">
        <v>9.2162313</v>
      </c>
      <c r="I72" s="18" t="n">
        <v>523.76341385</v>
      </c>
      <c r="J72" s="20" t="n">
        <v>7.52674594</v>
      </c>
      <c r="K72" s="18" t="n">
        <v>532.57258743</v>
      </c>
      <c r="L72" s="20" t="n">
        <v>8.846986879999999</v>
      </c>
      <c r="M72" s="18" t="n">
        <v>538.2843491899999</v>
      </c>
      <c r="N72" s="20" t="n">
        <v>8.190599110000001</v>
      </c>
      <c r="O72" s="18" t="n">
        <v>548.7900902</v>
      </c>
      <c r="P72" s="20" t="n">
        <v>11.40231795</v>
      </c>
      <c r="Q72" s="18" t="s">
        <v>404</v>
      </c>
      <c r="R72" s="20" t="s">
        <v>404</v>
      </c>
      <c r="S72" s="18" t="s">
        <v>404</v>
      </c>
      <c r="T72" s="20" t="s">
        <v>404</v>
      </c>
      <c r="U72" s="18" t="s">
        <v>404</v>
      </c>
      <c r="V72" s="20" t="s">
        <v>404</v>
      </c>
      <c r="W72" s="18" t="s">
        <v>404</v>
      </c>
      <c r="X72" s="20" t="s">
        <v>404</v>
      </c>
      <c r="Y72" s="18" t="n">
        <v>523.7389703600001</v>
      </c>
      <c r="Z72" s="20" t="n">
        <v>31.46978299</v>
      </c>
    </row>
    <row r="73" spans="1:26">
      <c r="A73" s="15" t="s">
        <v>470</v>
      </c>
      <c r="B73" s="17" t="n">
        <v>8249</v>
      </c>
      <c r="C73" s="18">
        <f>(0.0/B73*100)</f>
        <v/>
      </c>
      <c r="D73" s="19" t="n">
        <v>8249</v>
      </c>
      <c r="E73" s="18" t="s">
        <v>404</v>
      </c>
      <c r="F73" s="20" t="s">
        <v>404</v>
      </c>
      <c r="G73" s="18" t="n">
        <v>416.16603796</v>
      </c>
      <c r="H73" s="20" t="n">
        <v>7.58802241</v>
      </c>
      <c r="I73" s="18" t="n">
        <v>409.74644787</v>
      </c>
      <c r="J73" s="20" t="n">
        <v>5.46584731</v>
      </c>
      <c r="K73" s="18" t="n">
        <v>430.54404771</v>
      </c>
      <c r="L73" s="20" t="n">
        <v>6.08894682</v>
      </c>
      <c r="M73" s="18" t="n">
        <v>417.52119224</v>
      </c>
      <c r="N73" s="20" t="n">
        <v>12.5350967</v>
      </c>
      <c r="O73" s="18" t="n">
        <v>423.06299906</v>
      </c>
      <c r="P73" s="20" t="n">
        <v>9.487382090000001</v>
      </c>
      <c r="Q73" s="18" t="s">
        <v>404</v>
      </c>
      <c r="R73" s="20" t="s">
        <v>404</v>
      </c>
      <c r="S73" s="18" t="s">
        <v>404</v>
      </c>
      <c r="T73" s="20" t="s">
        <v>404</v>
      </c>
      <c r="U73" s="18" t="s">
        <v>404</v>
      </c>
      <c r="V73" s="20" t="s">
        <v>404</v>
      </c>
      <c r="W73" s="18" t="s">
        <v>404</v>
      </c>
      <c r="X73" s="20" t="s">
        <v>404</v>
      </c>
      <c r="Y73" s="18" t="n">
        <v>417.31032036</v>
      </c>
      <c r="Z73" s="20" t="n">
        <v>15.72983356</v>
      </c>
    </row>
    <row r="74" spans="1:26">
      <c r="A74" s="15" t="s">
        <v>471</v>
      </c>
      <c r="B74" s="17" t="n">
        <v>4692</v>
      </c>
      <c r="C74" s="18">
        <f>(484.0/B74*100)</f>
        <v/>
      </c>
      <c r="D74" s="19" t="n">
        <v>4208</v>
      </c>
      <c r="E74" s="18" t="n">
        <v>412.67071491</v>
      </c>
      <c r="F74" s="20" t="n">
        <v>14.19781715</v>
      </c>
      <c r="G74" s="18" t="n">
        <v>431.04258397</v>
      </c>
      <c r="H74" s="20" t="n">
        <v>5.60325651</v>
      </c>
      <c r="I74" s="18" t="n">
        <v>429.45203014</v>
      </c>
      <c r="J74" s="20" t="n">
        <v>2.91788236</v>
      </c>
      <c r="K74" s="18" t="n">
        <v>413.03135524</v>
      </c>
      <c r="L74" s="20" t="n">
        <v>2.35289812</v>
      </c>
      <c r="M74" s="18" t="n">
        <v>407.36316672</v>
      </c>
      <c r="N74" s="20" t="n">
        <v>4.18189334</v>
      </c>
      <c r="O74" s="18" t="n">
        <v>436.90136735</v>
      </c>
      <c r="P74" s="20" t="n">
        <v>2.87351662</v>
      </c>
      <c r="Q74" s="18" t="s">
        <v>404</v>
      </c>
      <c r="R74" s="20" t="s">
        <v>404</v>
      </c>
      <c r="S74" s="18" t="s">
        <v>404</v>
      </c>
      <c r="T74" s="20" t="s">
        <v>404</v>
      </c>
      <c r="U74" s="18" t="s">
        <v>404</v>
      </c>
      <c r="V74" s="20" t="s">
        <v>404</v>
      </c>
      <c r="W74" s="18" t="s">
        <v>404</v>
      </c>
      <c r="X74" s="20" t="s">
        <v>404</v>
      </c>
      <c r="Y74" s="18" t="n">
        <v>289.58977892</v>
      </c>
      <c r="Z74" s="20" t="n">
        <v>12.46478151</v>
      </c>
    </row>
    <row r="75" spans="1:26">
      <c r="A75" s="15" t="s">
        <v>472</v>
      </c>
      <c r="B75" s="17" t="n">
        <v>5375</v>
      </c>
      <c r="C75" s="18">
        <f>(483.0/B75*100)</f>
        <v/>
      </c>
      <c r="D75" s="19" t="n">
        <v>4892</v>
      </c>
      <c r="E75" s="18" t="n">
        <v>388.69942463</v>
      </c>
      <c r="F75" s="20" t="n">
        <v>6.67288562</v>
      </c>
      <c r="G75" s="18" t="n">
        <v>384.83768444</v>
      </c>
      <c r="H75" s="20" t="n">
        <v>7.35021674</v>
      </c>
      <c r="I75" s="18" t="n">
        <v>390.08805004</v>
      </c>
      <c r="J75" s="20" t="n">
        <v>5.48374493</v>
      </c>
      <c r="K75" s="18" t="n">
        <v>363.26579993</v>
      </c>
      <c r="L75" s="20" t="n">
        <v>7.10919132</v>
      </c>
      <c r="M75" s="18" t="n">
        <v>395.47804419</v>
      </c>
      <c r="N75" s="20" t="n">
        <v>11.73221648</v>
      </c>
      <c r="O75" s="18" t="n">
        <v>404.22933304</v>
      </c>
      <c r="P75" s="20" t="n">
        <v>17.02189704</v>
      </c>
      <c r="Q75" s="18" t="s">
        <v>404</v>
      </c>
      <c r="R75" s="20" t="s">
        <v>404</v>
      </c>
      <c r="S75" s="18" t="s">
        <v>404</v>
      </c>
      <c r="T75" s="20" t="s">
        <v>404</v>
      </c>
      <c r="U75" s="18" t="s">
        <v>404</v>
      </c>
      <c r="V75" s="20" t="s">
        <v>404</v>
      </c>
      <c r="W75" s="18" t="s">
        <v>404</v>
      </c>
      <c r="X75" s="20" t="s">
        <v>404</v>
      </c>
      <c r="Y75" s="18" t="n">
        <v>374.04527948</v>
      </c>
      <c r="Z75" s="20" t="n">
        <v>14.8890966</v>
      </c>
    </row>
    <row r="76" spans="1:26">
      <c r="A76" s="15" t="s">
        <v>473</v>
      </c>
      <c r="B76" s="17" t="n">
        <v>14167</v>
      </c>
      <c r="C76" s="18">
        <f>(1400.0/B76*100)</f>
        <v/>
      </c>
      <c r="D76" s="19" t="n">
        <v>12767</v>
      </c>
      <c r="E76" s="18" t="n">
        <v>400.62793333</v>
      </c>
      <c r="F76" s="20" t="n">
        <v>34.15540743</v>
      </c>
      <c r="G76" s="18" t="n">
        <v>448.61001012</v>
      </c>
      <c r="H76" s="20" t="n">
        <v>11.93886152</v>
      </c>
      <c r="I76" s="18" t="n">
        <v>436.7331663</v>
      </c>
      <c r="J76" s="20" t="n">
        <v>8.90310272</v>
      </c>
      <c r="K76" s="18" t="n">
        <v>441.97593807</v>
      </c>
      <c r="L76" s="20" t="n">
        <v>8.17416313</v>
      </c>
      <c r="M76" s="18" t="n">
        <v>424.150622</v>
      </c>
      <c r="N76" s="20" t="n">
        <v>7.13435239</v>
      </c>
      <c r="O76" s="18" t="n">
        <v>440.34134095</v>
      </c>
      <c r="P76" s="20" t="n">
        <v>5.53798422</v>
      </c>
      <c r="Q76" s="18" t="s">
        <v>404</v>
      </c>
      <c r="R76" s="20" t="s">
        <v>404</v>
      </c>
      <c r="S76" s="18" t="s">
        <v>404</v>
      </c>
      <c r="T76" s="20" t="s">
        <v>404</v>
      </c>
      <c r="U76" s="18" t="s">
        <v>404</v>
      </c>
      <c r="V76" s="20" t="s">
        <v>404</v>
      </c>
      <c r="W76" s="18" t="s">
        <v>404</v>
      </c>
      <c r="X76" s="20" t="s">
        <v>404</v>
      </c>
      <c r="Y76" s="18" t="n">
        <v>445.8963902</v>
      </c>
      <c r="Z76" s="20" t="n">
        <v>8.747260389999999</v>
      </c>
    </row>
    <row r="77" spans="1:26">
      <c r="A77" s="15" t="s">
        <v>474</v>
      </c>
      <c r="B77" s="17" t="n">
        <v>6062</v>
      </c>
      <c r="C77" s="18">
        <f>(0.0/B77*100)</f>
        <v/>
      </c>
      <c r="D77" s="19" t="n">
        <v>6062</v>
      </c>
      <c r="E77" s="18" t="n">
        <v>445.19076941</v>
      </c>
      <c r="F77" s="20" t="n">
        <v>30.16907975</v>
      </c>
      <c r="G77" s="18" t="n">
        <v>433.08511695</v>
      </c>
      <c r="H77" s="20" t="n">
        <v>7.87665241</v>
      </c>
      <c r="I77" s="18" t="n">
        <v>451.4723039</v>
      </c>
      <c r="J77" s="20" t="n">
        <v>8.33809205</v>
      </c>
      <c r="K77" s="18" t="n">
        <v>430.22807975</v>
      </c>
      <c r="L77" s="20" t="n">
        <v>7.46318988</v>
      </c>
      <c r="M77" s="18" t="n">
        <v>437.38501999</v>
      </c>
      <c r="N77" s="20" t="n">
        <v>8.585058249999999</v>
      </c>
      <c r="O77" s="18" t="n">
        <v>419.74546142</v>
      </c>
      <c r="P77" s="20" t="n">
        <v>7.35585419</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s">
        <v>404</v>
      </c>
      <c r="F78" s="20" t="s">
        <v>404</v>
      </c>
      <c r="G78" s="18" t="n">
        <v>517.39101765</v>
      </c>
      <c r="H78" s="20" t="n">
        <v>8.024574210000001</v>
      </c>
      <c r="I78" s="18" t="n">
        <v>523.15450771</v>
      </c>
      <c r="J78" s="20" t="n">
        <v>8.93138094</v>
      </c>
      <c r="K78" s="18" t="n">
        <v>529.63005176</v>
      </c>
      <c r="L78" s="20" t="n">
        <v>8.495926949999999</v>
      </c>
      <c r="M78" s="18" t="n">
        <v>519.8240163299999</v>
      </c>
      <c r="N78" s="20" t="n">
        <v>5.35581834</v>
      </c>
      <c r="O78" s="18" t="n">
        <v>541.79390627</v>
      </c>
      <c r="P78" s="20" t="n">
        <v>29.16322591</v>
      </c>
      <c r="Q78" s="18" t="s">
        <v>404</v>
      </c>
      <c r="R78" s="20" t="s">
        <v>404</v>
      </c>
      <c r="S78" s="18" t="s">
        <v>404</v>
      </c>
      <c r="T78" s="20" t="s">
        <v>404</v>
      </c>
      <c r="U78" s="18" t="s">
        <v>404</v>
      </c>
      <c r="V78" s="20" t="s">
        <v>404</v>
      </c>
      <c r="W78" s="18" t="s">
        <v>404</v>
      </c>
      <c r="X78" s="20" t="s">
        <v>404</v>
      </c>
      <c r="Y78" s="18" t="n">
        <v>528.94402353</v>
      </c>
      <c r="Z78" s="20" t="n">
        <v>5.04703492</v>
      </c>
    </row>
    <row customHeight="1" ht="25" r="79" spans="1:26">
      <c r="A79" s="15" t="s">
        <v>476</v>
      </c>
      <c r="B79" s="17" t="n">
        <v>1657</v>
      </c>
      <c r="C79" s="18">
        <f>(21.0/B79*100)</f>
        <v/>
      </c>
      <c r="D79" s="19" t="n">
        <v>1636</v>
      </c>
      <c r="E79" s="18" t="n">
        <v>534.03014318</v>
      </c>
      <c r="F79" s="20" t="n">
        <v>39.37591031</v>
      </c>
      <c r="G79" s="18" t="n">
        <v>444.27772431</v>
      </c>
      <c r="H79" s="20" t="n">
        <v>17.28567407</v>
      </c>
      <c r="I79" s="18" t="n">
        <v>481.1679319</v>
      </c>
      <c r="J79" s="20" t="n">
        <v>16.3928235</v>
      </c>
      <c r="K79" s="18" t="n">
        <v>464.17795883</v>
      </c>
      <c r="L79" s="20" t="n">
        <v>9.096138229999999</v>
      </c>
      <c r="M79" s="18" t="n">
        <v>493.58968136</v>
      </c>
      <c r="N79" s="20" t="n">
        <v>20.92837756</v>
      </c>
      <c r="O79" s="18" t="n">
        <v>480.37133499</v>
      </c>
      <c r="P79" s="20" t="n">
        <v>14.5832201</v>
      </c>
      <c r="Q79" s="18" t="s">
        <v>404</v>
      </c>
      <c r="R79" s="20" t="s">
        <v>404</v>
      </c>
      <c r="S79" s="18" t="s">
        <v>404</v>
      </c>
      <c r="T79" s="20" t="s">
        <v>404</v>
      </c>
      <c r="U79" s="18" t="s">
        <v>404</v>
      </c>
      <c r="V79" s="20" t="s">
        <v>404</v>
      </c>
      <c r="W79" s="18" t="s">
        <v>404</v>
      </c>
      <c r="X79" s="20" t="s">
        <v>404</v>
      </c>
      <c r="Y79" s="18" t="n">
        <v>505.08905055</v>
      </c>
      <c r="Z79" s="20" t="n">
        <v>23.87333223</v>
      </c>
    </row>
    <row r="80" spans="1:26">
      <c r="A80" s="15" t="s">
        <v>477</v>
      </c>
      <c r="B80" s="17" t="n">
        <v>7841</v>
      </c>
      <c r="C80" s="18">
        <f>(0.0/B80*100)</f>
        <v/>
      </c>
      <c r="D80" s="19" t="n">
        <v>7841</v>
      </c>
      <c r="E80" s="18" t="s">
        <v>404</v>
      </c>
      <c r="F80" s="20" t="s">
        <v>404</v>
      </c>
      <c r="G80" s="18" t="n">
        <v>452.43375642</v>
      </c>
      <c r="H80" s="20" t="n">
        <v>6.0802733</v>
      </c>
      <c r="I80" s="18" t="n">
        <v>448.83569504</v>
      </c>
      <c r="J80" s="20" t="n">
        <v>6.7771697</v>
      </c>
      <c r="K80" s="18" t="n">
        <v>457.48939589</v>
      </c>
      <c r="L80" s="20" t="n">
        <v>11.97961875</v>
      </c>
      <c r="M80" s="18" t="n">
        <v>485.55372694</v>
      </c>
      <c r="N80" s="20" t="n">
        <v>13.75852504</v>
      </c>
      <c r="O80" s="18" t="n">
        <v>465.17424434</v>
      </c>
      <c r="P80" s="20" t="n">
        <v>8.971817209999999</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n">
        <v>425.40900962</v>
      </c>
      <c r="F81" s="20" t="n">
        <v>4.44509928</v>
      </c>
      <c r="G81" s="18" t="n">
        <v>409.79615839</v>
      </c>
      <c r="H81" s="20" t="n">
        <v>15.29503103</v>
      </c>
      <c r="I81" s="18" t="n">
        <v>442.19059562</v>
      </c>
      <c r="J81" s="20" t="n">
        <v>5.61123885</v>
      </c>
      <c r="K81" s="18" t="n">
        <v>439.58539212</v>
      </c>
      <c r="L81" s="20" t="n">
        <v>8.03706349</v>
      </c>
      <c r="M81" s="18" t="n">
        <v>459.55986683</v>
      </c>
      <c r="N81" s="20" t="n">
        <v>5.7519517</v>
      </c>
      <c r="O81" s="18" t="n">
        <v>435.36931002</v>
      </c>
      <c r="P81" s="20" t="n">
        <v>5.16642976</v>
      </c>
      <c r="Q81" s="18" t="s">
        <v>404</v>
      </c>
      <c r="R81" s="20" t="s">
        <v>404</v>
      </c>
      <c r="S81" s="18" t="s">
        <v>404</v>
      </c>
      <c r="T81" s="20" t="s">
        <v>404</v>
      </c>
      <c r="U81" s="18" t="s">
        <v>404</v>
      </c>
      <c r="V81" s="20" t="s">
        <v>404</v>
      </c>
      <c r="W81" s="18" t="s">
        <v>404</v>
      </c>
      <c r="X81" s="20" t="s">
        <v>404</v>
      </c>
      <c r="Y81" s="18" t="n">
        <v>453.15657523</v>
      </c>
      <c r="Z81" s="20" t="n">
        <v>14.33726074</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536</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511.24639711</v>
      </c>
      <c r="F7" s="20" t="n">
        <v>11.79091778</v>
      </c>
      <c r="G7" s="18" t="n">
        <v>519.93478895</v>
      </c>
      <c r="H7" s="20" t="n">
        <v>8.50324674</v>
      </c>
      <c r="I7" s="18" t="n">
        <v>521.93935564</v>
      </c>
      <c r="J7" s="20" t="n">
        <v>5.27211204</v>
      </c>
      <c r="K7" s="18" t="n">
        <v>505.51610808</v>
      </c>
      <c r="L7" s="20" t="n">
        <v>3.82525015</v>
      </c>
      <c r="M7" s="18" t="n">
        <v>518.30054733</v>
      </c>
      <c r="N7" s="20" t="n">
        <v>4.2950049</v>
      </c>
      <c r="O7" s="18" t="n">
        <v>499.92073774</v>
      </c>
      <c r="P7" s="20" t="n">
        <v>5.27376344</v>
      </c>
      <c r="Q7" s="18" t="s">
        <v>404</v>
      </c>
      <c r="R7" s="20" t="s">
        <v>404</v>
      </c>
      <c r="S7" s="18" t="s">
        <v>404</v>
      </c>
      <c r="T7" s="20" t="s">
        <v>404</v>
      </c>
      <c r="U7" s="18" t="s">
        <v>404</v>
      </c>
      <c r="V7" s="20" t="s">
        <v>404</v>
      </c>
      <c r="W7" s="18" t="s">
        <v>404</v>
      </c>
      <c r="X7" s="20" t="s">
        <v>404</v>
      </c>
      <c r="Y7" s="18" t="n">
        <v>492.38690829</v>
      </c>
      <c r="Z7" s="20" t="n">
        <v>7.99203427</v>
      </c>
    </row>
    <row r="8" spans="1:26">
      <c r="A8" s="15" t="s">
        <v>405</v>
      </c>
      <c r="B8" s="17" t="n">
        <v>7007</v>
      </c>
      <c r="C8" s="18">
        <f>(0.0/B8*100)</f>
        <v/>
      </c>
      <c r="D8" s="19" t="n">
        <v>7007</v>
      </c>
      <c r="E8" s="18" t="n">
        <v>426.40197844</v>
      </c>
      <c r="F8" s="20" t="n">
        <v>9.12234432</v>
      </c>
      <c r="G8" s="18" t="n">
        <v>527.48990798</v>
      </c>
      <c r="H8" s="20" t="n">
        <v>11.18187045</v>
      </c>
      <c r="I8" s="18" t="n">
        <v>504.82903543</v>
      </c>
      <c r="J8" s="20" t="n">
        <v>7.44856441</v>
      </c>
      <c r="K8" s="18" t="n">
        <v>505.82804832</v>
      </c>
      <c r="L8" s="20" t="n">
        <v>8.120128559999999</v>
      </c>
      <c r="M8" s="18" t="n">
        <v>486.62225816</v>
      </c>
      <c r="N8" s="20" t="n">
        <v>11.1529065</v>
      </c>
      <c r="O8" s="18" t="n">
        <v>475.9670174</v>
      </c>
      <c r="P8" s="20" t="n">
        <v>15.77222254</v>
      </c>
      <c r="Q8" s="18" t="s">
        <v>404</v>
      </c>
      <c r="R8" s="20" t="s">
        <v>404</v>
      </c>
      <c r="S8" s="18" t="s">
        <v>404</v>
      </c>
      <c r="T8" s="20" t="s">
        <v>404</v>
      </c>
      <c r="U8" s="18" t="s">
        <v>404</v>
      </c>
      <c r="V8" s="20" t="s">
        <v>404</v>
      </c>
      <c r="W8" s="18" t="s">
        <v>404</v>
      </c>
      <c r="X8" s="20" t="s">
        <v>404</v>
      </c>
      <c r="Y8" s="18" t="n">
        <v>451.75204764</v>
      </c>
      <c r="Z8" s="20" t="n">
        <v>19.75969545</v>
      </c>
    </row>
    <row r="9" spans="1:26">
      <c r="A9" s="15" t="s">
        <v>406</v>
      </c>
      <c r="B9" s="17" t="n">
        <v>9651</v>
      </c>
      <c r="C9" s="18">
        <f>(200.0/B9*100)</f>
        <v/>
      </c>
      <c r="D9" s="19" t="n">
        <v>9451</v>
      </c>
      <c r="E9" s="18" t="n">
        <v>438.5751673</v>
      </c>
      <c r="F9" s="20" t="n">
        <v>21.40477818</v>
      </c>
      <c r="G9" s="18" t="n">
        <v>510.99979687</v>
      </c>
      <c r="H9" s="20" t="n">
        <v>18.11487254</v>
      </c>
      <c r="I9" s="18" t="n">
        <v>509.3954918</v>
      </c>
      <c r="J9" s="20" t="n">
        <v>8.19586597</v>
      </c>
      <c r="K9" s="18" t="n">
        <v>514.5641232200001</v>
      </c>
      <c r="L9" s="20" t="n">
        <v>6.80472996</v>
      </c>
      <c r="M9" s="18" t="n">
        <v>505.58197431</v>
      </c>
      <c r="N9" s="20" t="n">
        <v>8.90112384</v>
      </c>
      <c r="O9" s="18" t="n">
        <v>485.57299698</v>
      </c>
      <c r="P9" s="20" t="n">
        <v>10.10005938</v>
      </c>
      <c r="Q9" s="18" t="s">
        <v>404</v>
      </c>
      <c r="R9" s="20" t="s">
        <v>404</v>
      </c>
      <c r="S9" s="18" t="s">
        <v>404</v>
      </c>
      <c r="T9" s="20" t="s">
        <v>404</v>
      </c>
      <c r="U9" s="18" t="s">
        <v>404</v>
      </c>
      <c r="V9" s="20" t="s">
        <v>404</v>
      </c>
      <c r="W9" s="18" t="s">
        <v>404</v>
      </c>
      <c r="X9" s="20" t="s">
        <v>404</v>
      </c>
      <c r="Y9" s="18" t="n">
        <v>475.15207044</v>
      </c>
      <c r="Z9" s="20" t="n">
        <v>12.87811641</v>
      </c>
    </row>
    <row r="10" spans="1:26">
      <c r="A10" s="15" t="s">
        <v>407</v>
      </c>
      <c r="B10" s="17" t="n">
        <v>20058</v>
      </c>
      <c r="C10" s="18">
        <f>(2798.0/B10*100)</f>
        <v/>
      </c>
      <c r="D10" s="19" t="n">
        <v>17260</v>
      </c>
      <c r="E10" s="18" t="n">
        <v>526.5960803</v>
      </c>
      <c r="F10" s="20" t="n">
        <v>7.42900475</v>
      </c>
      <c r="G10" s="18" t="n">
        <v>523.76610235</v>
      </c>
      <c r="H10" s="20" t="n">
        <v>11.7832946</v>
      </c>
      <c r="I10" s="18" t="n">
        <v>533.48272644</v>
      </c>
      <c r="J10" s="20" t="n">
        <v>7.87482427</v>
      </c>
      <c r="K10" s="18" t="n">
        <v>521.64419849</v>
      </c>
      <c r="L10" s="20" t="n">
        <v>4.24936371</v>
      </c>
      <c r="M10" s="18" t="n">
        <v>528.61742425</v>
      </c>
      <c r="N10" s="20" t="n">
        <v>4.82677833</v>
      </c>
      <c r="O10" s="18" t="n">
        <v>532.05361088</v>
      </c>
      <c r="P10" s="20" t="n">
        <v>3.59439859</v>
      </c>
      <c r="Q10" s="18" t="s">
        <v>404</v>
      </c>
      <c r="R10" s="20" t="s">
        <v>404</v>
      </c>
      <c r="S10" s="18" t="s">
        <v>404</v>
      </c>
      <c r="T10" s="20" t="s">
        <v>404</v>
      </c>
      <c r="U10" s="18" t="s">
        <v>404</v>
      </c>
      <c r="V10" s="20" t="s">
        <v>404</v>
      </c>
      <c r="W10" s="18" t="s">
        <v>404</v>
      </c>
      <c r="X10" s="20" t="s">
        <v>404</v>
      </c>
      <c r="Y10" s="18" t="n">
        <v>547.7328923</v>
      </c>
      <c r="Z10" s="20" t="n">
        <v>10.12219309</v>
      </c>
    </row>
    <row r="11" spans="1:26">
      <c r="A11" s="15" t="s">
        <v>408</v>
      </c>
      <c r="B11" s="17" t="n">
        <v>7053</v>
      </c>
      <c r="C11" s="18">
        <f>(137.0/B11*100)</f>
        <v/>
      </c>
      <c r="D11" s="19" t="n">
        <v>6916</v>
      </c>
      <c r="E11" s="18" t="n">
        <v>435.10126254</v>
      </c>
      <c r="F11" s="20" t="n">
        <v>15.94272422</v>
      </c>
      <c r="G11" s="18" t="n">
        <v>460.2950474</v>
      </c>
      <c r="H11" s="20" t="n">
        <v>12.90413474</v>
      </c>
      <c r="I11" s="18" t="n">
        <v>436.38452943</v>
      </c>
      <c r="J11" s="20" t="n">
        <v>9.127201550000001</v>
      </c>
      <c r="K11" s="18" t="n">
        <v>452.88715866</v>
      </c>
      <c r="L11" s="20" t="n">
        <v>8.08859979</v>
      </c>
      <c r="M11" s="18" t="n">
        <v>449.01633809</v>
      </c>
      <c r="N11" s="20" t="n">
        <v>8.695720850000001</v>
      </c>
      <c r="O11" s="18" t="n">
        <v>444.51946366</v>
      </c>
      <c r="P11" s="20" t="n">
        <v>8.61385162</v>
      </c>
      <c r="Q11" s="18" t="s">
        <v>404</v>
      </c>
      <c r="R11" s="20" t="s">
        <v>404</v>
      </c>
      <c r="S11" s="18" t="s">
        <v>404</v>
      </c>
      <c r="T11" s="20" t="s">
        <v>404</v>
      </c>
      <c r="U11" s="18" t="s">
        <v>404</v>
      </c>
      <c r="V11" s="20" t="s">
        <v>404</v>
      </c>
      <c r="W11" s="18" t="s">
        <v>404</v>
      </c>
      <c r="X11" s="20" t="s">
        <v>404</v>
      </c>
      <c r="Y11" s="18" t="n">
        <v>453.5062008</v>
      </c>
      <c r="Z11" s="20" t="n">
        <v>22.60696616</v>
      </c>
    </row>
    <row r="12" spans="1:26">
      <c r="A12" s="15" t="s">
        <v>409</v>
      </c>
      <c r="B12" s="17" t="n">
        <v>6894</v>
      </c>
      <c r="C12" s="18">
        <f>(106.0/B12*100)</f>
        <v/>
      </c>
      <c r="D12" s="19" t="n">
        <v>6788</v>
      </c>
      <c r="E12" s="18" t="n">
        <v>574.18739509</v>
      </c>
      <c r="F12" s="20" t="n">
        <v>11.75215514</v>
      </c>
      <c r="G12" s="18" t="n">
        <v>488.91101896</v>
      </c>
      <c r="H12" s="20" t="n">
        <v>10.49636976</v>
      </c>
      <c r="I12" s="18" t="n">
        <v>505.12634079</v>
      </c>
      <c r="J12" s="20" t="n">
        <v>8.501840509999999</v>
      </c>
      <c r="K12" s="18" t="n">
        <v>499.80569492</v>
      </c>
      <c r="L12" s="20" t="n">
        <v>6.07318668</v>
      </c>
      <c r="M12" s="18" t="n">
        <v>484.9335216</v>
      </c>
      <c r="N12" s="20" t="n">
        <v>6.59525327</v>
      </c>
      <c r="O12" s="18" t="n">
        <v>476.03216626</v>
      </c>
      <c r="P12" s="20" t="n">
        <v>7.27073591</v>
      </c>
      <c r="Q12" s="18" t="s">
        <v>404</v>
      </c>
      <c r="R12" s="20" t="s">
        <v>404</v>
      </c>
      <c r="S12" s="18" t="s">
        <v>404</v>
      </c>
      <c r="T12" s="20" t="s">
        <v>404</v>
      </c>
      <c r="U12" s="18" t="s">
        <v>404</v>
      </c>
      <c r="V12" s="20" t="s">
        <v>404</v>
      </c>
      <c r="W12" s="18" t="s">
        <v>404</v>
      </c>
      <c r="X12" s="20" t="s">
        <v>404</v>
      </c>
      <c r="Y12" s="18" t="n">
        <v>469.2665612</v>
      </c>
      <c r="Z12" s="20" t="n">
        <v>22.75991293</v>
      </c>
    </row>
    <row r="13" spans="1:26">
      <c r="A13" s="15" t="s">
        <v>410</v>
      </c>
      <c r="B13" s="17" t="n">
        <v>7161</v>
      </c>
      <c r="C13" s="18">
        <f>(1175.0/B13*100)</f>
        <v/>
      </c>
      <c r="D13" s="19" t="n">
        <v>5986</v>
      </c>
      <c r="E13" s="18" t="n">
        <v>515.12294938</v>
      </c>
      <c r="F13" s="20" t="n">
        <v>7.23198915</v>
      </c>
      <c r="G13" s="18" t="n">
        <v>483.00604523</v>
      </c>
      <c r="H13" s="20" t="n">
        <v>17.51609702</v>
      </c>
      <c r="I13" s="18" t="n">
        <v>504.5605846</v>
      </c>
      <c r="J13" s="20" t="n">
        <v>5.88328442</v>
      </c>
      <c r="K13" s="18" t="n">
        <v>497.11634421</v>
      </c>
      <c r="L13" s="20" t="n">
        <v>5.88586605</v>
      </c>
      <c r="M13" s="18" t="n">
        <v>502.16509112</v>
      </c>
      <c r="N13" s="20" t="n">
        <v>5.02801631</v>
      </c>
      <c r="O13" s="18" t="n">
        <v>507.48241065</v>
      </c>
      <c r="P13" s="20" t="n">
        <v>4.68460889</v>
      </c>
      <c r="Q13" s="18" t="s">
        <v>404</v>
      </c>
      <c r="R13" s="20" t="s">
        <v>404</v>
      </c>
      <c r="S13" s="18" t="s">
        <v>404</v>
      </c>
      <c r="T13" s="20" t="s">
        <v>404</v>
      </c>
      <c r="U13" s="18" t="s">
        <v>404</v>
      </c>
      <c r="V13" s="20" t="s">
        <v>404</v>
      </c>
      <c r="W13" s="18" t="s">
        <v>404</v>
      </c>
      <c r="X13" s="20" t="s">
        <v>404</v>
      </c>
      <c r="Y13" s="18" t="n">
        <v>500.95409868</v>
      </c>
      <c r="Z13" s="20" t="n">
        <v>6.27855672</v>
      </c>
    </row>
    <row r="14" spans="1:26">
      <c r="A14" s="15" t="s">
        <v>411</v>
      </c>
      <c r="B14" s="17" t="n">
        <v>5587</v>
      </c>
      <c r="C14" s="18">
        <f>(0.0/B14*100)</f>
        <v/>
      </c>
      <c r="D14" s="19" t="n">
        <v>5587</v>
      </c>
      <c r="E14" s="18" t="n">
        <v>492.73070018</v>
      </c>
      <c r="F14" s="20" t="n">
        <v>44.18912542</v>
      </c>
      <c r="G14" s="18" t="n">
        <v>525.21788908</v>
      </c>
      <c r="H14" s="20" t="n">
        <v>6.03789078</v>
      </c>
      <c r="I14" s="18" t="n">
        <v>530.2641493</v>
      </c>
      <c r="J14" s="20" t="n">
        <v>7.51475926</v>
      </c>
      <c r="K14" s="18" t="n">
        <v>537.86869465</v>
      </c>
      <c r="L14" s="20" t="n">
        <v>3.6859465</v>
      </c>
      <c r="M14" s="18" t="n">
        <v>546.32425329</v>
      </c>
      <c r="N14" s="20" t="n">
        <v>5.0611829</v>
      </c>
      <c r="O14" s="18" t="n">
        <v>519.7856535</v>
      </c>
      <c r="P14" s="20" t="n">
        <v>6.13137295</v>
      </c>
      <c r="Q14" s="18" t="s">
        <v>404</v>
      </c>
      <c r="R14" s="20" t="s">
        <v>404</v>
      </c>
      <c r="S14" s="18" t="s">
        <v>404</v>
      </c>
      <c r="T14" s="20" t="s">
        <v>404</v>
      </c>
      <c r="U14" s="18" t="s">
        <v>404</v>
      </c>
      <c r="V14" s="20" t="s">
        <v>404</v>
      </c>
      <c r="W14" s="18" t="s">
        <v>404</v>
      </c>
      <c r="X14" s="20" t="s">
        <v>404</v>
      </c>
      <c r="Y14" s="18" t="n">
        <v>537.08765088</v>
      </c>
      <c r="Z14" s="20" t="n">
        <v>14.0040116</v>
      </c>
    </row>
    <row r="15" spans="1:26">
      <c r="A15" s="15" t="s">
        <v>412</v>
      </c>
      <c r="B15" s="17" t="n">
        <v>5882</v>
      </c>
      <c r="C15" s="18">
        <f>(0.0/B15*100)</f>
        <v/>
      </c>
      <c r="D15" s="19" t="n">
        <v>5882</v>
      </c>
      <c r="E15" s="18" t="n">
        <v>460.96464599</v>
      </c>
      <c r="F15" s="20" t="n">
        <v>4.97563287</v>
      </c>
      <c r="G15" s="18" t="n">
        <v>522.2667161099999</v>
      </c>
      <c r="H15" s="20" t="n">
        <v>7.06297911</v>
      </c>
      <c r="I15" s="18" t="n">
        <v>529.82820969</v>
      </c>
      <c r="J15" s="20" t="n">
        <v>4.56582892</v>
      </c>
      <c r="K15" s="18" t="n">
        <v>538.20361842</v>
      </c>
      <c r="L15" s="20" t="n">
        <v>3.72656273</v>
      </c>
      <c r="M15" s="18" t="n">
        <v>527.08306644</v>
      </c>
      <c r="N15" s="20" t="n">
        <v>6.67953471</v>
      </c>
      <c r="O15" s="18" t="n">
        <v>528.2106374</v>
      </c>
      <c r="P15" s="20" t="n">
        <v>10.39682919</v>
      </c>
      <c r="Q15" s="18" t="s">
        <v>404</v>
      </c>
      <c r="R15" s="20" t="s">
        <v>404</v>
      </c>
      <c r="S15" s="18" t="s">
        <v>404</v>
      </c>
      <c r="T15" s="20" t="s">
        <v>404</v>
      </c>
      <c r="U15" s="18" t="s">
        <v>404</v>
      </c>
      <c r="V15" s="20" t="s">
        <v>404</v>
      </c>
      <c r="W15" s="18" t="s">
        <v>404</v>
      </c>
      <c r="X15" s="20" t="s">
        <v>404</v>
      </c>
      <c r="Y15" s="18" t="n">
        <v>551.40949065</v>
      </c>
      <c r="Z15" s="20" t="n">
        <v>23.78157809</v>
      </c>
    </row>
    <row r="16" spans="1:26">
      <c r="A16" s="15" t="s">
        <v>413</v>
      </c>
      <c r="B16" s="17" t="n">
        <v>6108</v>
      </c>
      <c r="C16" s="18">
        <f>(364.0/B16*100)</f>
        <v/>
      </c>
      <c r="D16" s="19" t="n">
        <v>5744</v>
      </c>
      <c r="E16" s="18" t="n">
        <v>462.84474192</v>
      </c>
      <c r="F16" s="20" t="n">
        <v>18.64616772</v>
      </c>
      <c r="G16" s="18" t="n">
        <v>490.44041668</v>
      </c>
      <c r="H16" s="20" t="n">
        <v>15.05364694</v>
      </c>
      <c r="I16" s="18" t="n">
        <v>498.81246418</v>
      </c>
      <c r="J16" s="20" t="n">
        <v>8.86834518</v>
      </c>
      <c r="K16" s="18" t="n">
        <v>507.27261659</v>
      </c>
      <c r="L16" s="20" t="n">
        <v>8.23018119</v>
      </c>
      <c r="M16" s="18" t="n">
        <v>514.97731463</v>
      </c>
      <c r="N16" s="20" t="n">
        <v>14.2806011</v>
      </c>
      <c r="O16" s="18" t="n">
        <v>485.41153829</v>
      </c>
      <c r="P16" s="20" t="n">
        <v>9.34583342</v>
      </c>
      <c r="Q16" s="18" t="s">
        <v>404</v>
      </c>
      <c r="R16" s="20" t="s">
        <v>404</v>
      </c>
      <c r="S16" s="18" t="s">
        <v>404</v>
      </c>
      <c r="T16" s="20" t="s">
        <v>404</v>
      </c>
      <c r="U16" s="18" t="s">
        <v>404</v>
      </c>
      <c r="V16" s="20" t="s">
        <v>404</v>
      </c>
      <c r="W16" s="18" t="s">
        <v>404</v>
      </c>
      <c r="X16" s="20" t="s">
        <v>404</v>
      </c>
      <c r="Y16" s="18" t="n">
        <v>479.62863311</v>
      </c>
      <c r="Z16" s="20" t="n">
        <v>25.19342372</v>
      </c>
    </row>
    <row r="17" spans="1:26">
      <c r="A17" s="15" t="s">
        <v>414</v>
      </c>
      <c r="B17" s="17" t="n">
        <v>6504</v>
      </c>
      <c r="C17" s="18">
        <f>(1325.0/B17*100)</f>
        <v/>
      </c>
      <c r="D17" s="19" t="n">
        <v>5179</v>
      </c>
      <c r="E17" s="18" t="n">
        <v>514.93998587</v>
      </c>
      <c r="F17" s="20" t="n">
        <v>50.57826568</v>
      </c>
      <c r="G17" s="18" t="n">
        <v>494.60934227</v>
      </c>
      <c r="H17" s="20" t="n">
        <v>19.07925233</v>
      </c>
      <c r="I17" s="18" t="n">
        <v>535.88641163</v>
      </c>
      <c r="J17" s="20" t="n">
        <v>7.99034706</v>
      </c>
      <c r="K17" s="18" t="n">
        <v>504.12025482</v>
      </c>
      <c r="L17" s="20" t="n">
        <v>8.168488180000001</v>
      </c>
      <c r="M17" s="18" t="n">
        <v>498.34314861</v>
      </c>
      <c r="N17" s="20" t="n">
        <v>9.683995060000001</v>
      </c>
      <c r="O17" s="18" t="n">
        <v>479.17958497</v>
      </c>
      <c r="P17" s="20" t="n">
        <v>14.39799665</v>
      </c>
      <c r="Q17" s="18" t="s">
        <v>404</v>
      </c>
      <c r="R17" s="20" t="s">
        <v>404</v>
      </c>
      <c r="S17" s="18" t="s">
        <v>404</v>
      </c>
      <c r="T17" s="20" t="s">
        <v>404</v>
      </c>
      <c r="U17" s="18" t="s">
        <v>404</v>
      </c>
      <c r="V17" s="20" t="s">
        <v>404</v>
      </c>
      <c r="W17" s="18" t="s">
        <v>404</v>
      </c>
      <c r="X17" s="20" t="s">
        <v>404</v>
      </c>
      <c r="Y17" s="18" t="n">
        <v>544.46405324</v>
      </c>
      <c r="Z17" s="20" t="n">
        <v>12.79203687</v>
      </c>
    </row>
    <row r="18" spans="1:26">
      <c r="A18" s="15" t="s">
        <v>415</v>
      </c>
      <c r="B18" s="17" t="n">
        <v>5532</v>
      </c>
      <c r="C18" s="18">
        <f>(0.0/B18*100)</f>
        <v/>
      </c>
      <c r="D18" s="19" t="n">
        <v>5532</v>
      </c>
      <c r="E18" s="18" t="n">
        <v>331.15793738</v>
      </c>
      <c r="F18" s="20" t="n">
        <v>6.06831892</v>
      </c>
      <c r="G18" s="18" t="n">
        <v>458.10226199</v>
      </c>
      <c r="H18" s="20" t="n">
        <v>7.25786672</v>
      </c>
      <c r="I18" s="18" t="n">
        <v>466.46874389</v>
      </c>
      <c r="J18" s="20" t="n">
        <v>6.81011954</v>
      </c>
      <c r="K18" s="18" t="n">
        <v>476.11573748</v>
      </c>
      <c r="L18" s="20" t="n">
        <v>6.74133904</v>
      </c>
      <c r="M18" s="18" t="n">
        <v>428.39767282</v>
      </c>
      <c r="N18" s="20" t="n">
        <v>10.92666332</v>
      </c>
      <c r="O18" s="18" t="n">
        <v>446.18086922</v>
      </c>
      <c r="P18" s="20" t="n">
        <v>10.22183422</v>
      </c>
      <c r="Q18" s="18" t="s">
        <v>404</v>
      </c>
      <c r="R18" s="20" t="s">
        <v>404</v>
      </c>
      <c r="S18" s="18" t="s">
        <v>404</v>
      </c>
      <c r="T18" s="20" t="s">
        <v>404</v>
      </c>
      <c r="U18" s="18" t="s">
        <v>404</v>
      </c>
      <c r="V18" s="20" t="s">
        <v>404</v>
      </c>
      <c r="W18" s="18" t="s">
        <v>404</v>
      </c>
      <c r="X18" s="20" t="s">
        <v>404</v>
      </c>
      <c r="Y18" s="18" t="n">
        <v>491.47133924</v>
      </c>
      <c r="Z18" s="20" t="n">
        <v>24.32495814</v>
      </c>
    </row>
    <row r="19" spans="1:26">
      <c r="A19" s="15" t="s">
        <v>416</v>
      </c>
      <c r="B19" s="17" t="n">
        <v>5658</v>
      </c>
      <c r="C19" s="18">
        <f>(327.0/B19*100)</f>
        <v/>
      </c>
      <c r="D19" s="19" t="n">
        <v>5331</v>
      </c>
      <c r="E19" s="18" t="n">
        <v>536.17252808</v>
      </c>
      <c r="F19" s="20" t="n">
        <v>4.83990645</v>
      </c>
      <c r="G19" s="18" t="n">
        <v>507.21722174</v>
      </c>
      <c r="H19" s="20" t="n">
        <v>18.61459881</v>
      </c>
      <c r="I19" s="18" t="n">
        <v>496.88370505</v>
      </c>
      <c r="J19" s="20" t="n">
        <v>10.02895389</v>
      </c>
      <c r="K19" s="18" t="n">
        <v>468.00912408</v>
      </c>
      <c r="L19" s="20" t="n">
        <v>7.1416637</v>
      </c>
      <c r="M19" s="18" t="n">
        <v>475.17540271</v>
      </c>
      <c r="N19" s="20" t="n">
        <v>10.39364798</v>
      </c>
      <c r="O19" s="18" t="n">
        <v>454.24690511</v>
      </c>
      <c r="P19" s="20" t="n">
        <v>14.94543733</v>
      </c>
      <c r="Q19" s="18" t="s">
        <v>404</v>
      </c>
      <c r="R19" s="20" t="s">
        <v>404</v>
      </c>
      <c r="S19" s="18" t="s">
        <v>404</v>
      </c>
      <c r="T19" s="20" t="s">
        <v>404</v>
      </c>
      <c r="U19" s="18" t="s">
        <v>404</v>
      </c>
      <c r="V19" s="20" t="s">
        <v>404</v>
      </c>
      <c r="W19" s="18" t="s">
        <v>404</v>
      </c>
      <c r="X19" s="20" t="s">
        <v>404</v>
      </c>
      <c r="Y19" s="18" t="n">
        <v>496.98661919</v>
      </c>
      <c r="Z19" s="20" t="n">
        <v>17.67335889</v>
      </c>
    </row>
    <row r="20" spans="1:26">
      <c r="A20" s="15" t="s">
        <v>417</v>
      </c>
      <c r="B20" s="17" t="n">
        <v>3371</v>
      </c>
      <c r="C20" s="18">
        <f>(24.0/B20*100)</f>
        <v/>
      </c>
      <c r="D20" s="19" t="n">
        <v>3347</v>
      </c>
      <c r="E20" s="18" t="s">
        <v>404</v>
      </c>
      <c r="F20" s="20" t="s">
        <v>404</v>
      </c>
      <c r="G20" s="18" t="n">
        <v>467.57887301</v>
      </c>
      <c r="H20" s="20" t="n">
        <v>4.80766375</v>
      </c>
      <c r="I20" s="18" t="n">
        <v>473.74872904</v>
      </c>
      <c r="J20" s="20" t="n">
        <v>2.95509557</v>
      </c>
      <c r="K20" s="18" t="n">
        <v>474.64680056</v>
      </c>
      <c r="L20" s="20" t="n">
        <v>4.02538999</v>
      </c>
      <c r="M20" s="18" t="n">
        <v>478.04621732</v>
      </c>
      <c r="N20" s="20" t="n">
        <v>3.39486219</v>
      </c>
      <c r="O20" s="18" t="n">
        <v>467.21670067</v>
      </c>
      <c r="P20" s="20" t="n">
        <v>5.53166299</v>
      </c>
      <c r="Q20" s="18" t="s">
        <v>404</v>
      </c>
      <c r="R20" s="20" t="s">
        <v>404</v>
      </c>
      <c r="S20" s="18" t="s">
        <v>404</v>
      </c>
      <c r="T20" s="20" t="s">
        <v>404</v>
      </c>
      <c r="U20" s="18" t="s">
        <v>404</v>
      </c>
      <c r="V20" s="20" t="s">
        <v>404</v>
      </c>
      <c r="W20" s="18" t="s">
        <v>404</v>
      </c>
      <c r="X20" s="20" t="s">
        <v>404</v>
      </c>
      <c r="Y20" s="18" t="n">
        <v>445.58892822</v>
      </c>
      <c r="Z20" s="20" t="n">
        <v>11.54957036</v>
      </c>
    </row>
    <row r="21" spans="1:26">
      <c r="A21" s="15" t="s">
        <v>418</v>
      </c>
      <c r="B21" s="17" t="n">
        <v>5741</v>
      </c>
      <c r="C21" s="18">
        <f>(0.0/B21*100)</f>
        <v/>
      </c>
      <c r="D21" s="19" t="n">
        <v>5741</v>
      </c>
      <c r="E21" s="18" t="n">
        <v>521.57773725</v>
      </c>
      <c r="F21" s="20" t="n">
        <v>9.47749673</v>
      </c>
      <c r="G21" s="18" t="n">
        <v>508.7879832</v>
      </c>
      <c r="H21" s="20" t="n">
        <v>4.67707429</v>
      </c>
      <c r="I21" s="18" t="n">
        <v>510.52712251</v>
      </c>
      <c r="J21" s="20" t="n">
        <v>4.91085097</v>
      </c>
      <c r="K21" s="18" t="n">
        <v>500.73589824</v>
      </c>
      <c r="L21" s="20" t="n">
        <v>8.39923271</v>
      </c>
      <c r="M21" s="18" t="n">
        <v>500.97550784</v>
      </c>
      <c r="N21" s="20" t="n">
        <v>8.093589830000001</v>
      </c>
      <c r="O21" s="18" t="n">
        <v>492.85911905</v>
      </c>
      <c r="P21" s="20" t="n">
        <v>7.55147578</v>
      </c>
      <c r="Q21" s="18" t="s">
        <v>404</v>
      </c>
      <c r="R21" s="20" t="s">
        <v>404</v>
      </c>
      <c r="S21" s="18" t="s">
        <v>404</v>
      </c>
      <c r="T21" s="20" t="s">
        <v>404</v>
      </c>
      <c r="U21" s="18" t="s">
        <v>404</v>
      </c>
      <c r="V21" s="20" t="s">
        <v>404</v>
      </c>
      <c r="W21" s="18" t="s">
        <v>404</v>
      </c>
      <c r="X21" s="20" t="s">
        <v>404</v>
      </c>
      <c r="Y21" s="18" t="n">
        <v>495.36342917</v>
      </c>
      <c r="Z21" s="20" t="n">
        <v>7.98762124</v>
      </c>
    </row>
    <row r="22" spans="1:26">
      <c r="A22" s="15" t="s">
        <v>419</v>
      </c>
      <c r="B22" s="17" t="n">
        <v>6598</v>
      </c>
      <c r="C22" s="18">
        <f>(0.0/B22*100)</f>
        <v/>
      </c>
      <c r="D22" s="19" t="n">
        <v>6598</v>
      </c>
      <c r="E22" s="18" t="n">
        <v>538.65912601</v>
      </c>
      <c r="F22" s="20" t="n">
        <v>8.324327289999999</v>
      </c>
      <c r="G22" s="18" t="n">
        <v>494.84743988</v>
      </c>
      <c r="H22" s="20" t="n">
        <v>11.52969816</v>
      </c>
      <c r="I22" s="18" t="n">
        <v>477.72561769</v>
      </c>
      <c r="J22" s="20" t="n">
        <v>10.46258232</v>
      </c>
      <c r="K22" s="18" t="n">
        <v>472.86474101</v>
      </c>
      <c r="L22" s="20" t="n">
        <v>9.49846494</v>
      </c>
      <c r="M22" s="18" t="n">
        <v>467.69091888</v>
      </c>
      <c r="N22" s="20" t="n">
        <v>8.41971581</v>
      </c>
      <c r="O22" s="18" t="n">
        <v>439.82690815</v>
      </c>
      <c r="P22" s="20" t="n">
        <v>12.58081309</v>
      </c>
      <c r="Q22" s="18" t="s">
        <v>404</v>
      </c>
      <c r="R22" s="20" t="s">
        <v>404</v>
      </c>
      <c r="S22" s="18" t="s">
        <v>404</v>
      </c>
      <c r="T22" s="20" t="s">
        <v>404</v>
      </c>
      <c r="U22" s="18" t="s">
        <v>404</v>
      </c>
      <c r="V22" s="20" t="s">
        <v>404</v>
      </c>
      <c r="W22" s="18" t="s">
        <v>404</v>
      </c>
      <c r="X22" s="20" t="s">
        <v>404</v>
      </c>
      <c r="Y22" s="18" t="n">
        <v>404.79132633</v>
      </c>
      <c r="Z22" s="20" t="n">
        <v>19.67608371</v>
      </c>
    </row>
    <row r="23" spans="1:26">
      <c r="A23" s="15" t="s">
        <v>420</v>
      </c>
      <c r="B23" s="17" t="n">
        <v>11583</v>
      </c>
      <c r="C23" s="18">
        <f>(3123.0/B23*100)</f>
        <v/>
      </c>
      <c r="D23" s="19" t="n">
        <v>8460</v>
      </c>
      <c r="E23" s="18" t="n">
        <v>574.04604862</v>
      </c>
      <c r="F23" s="20" t="n">
        <v>33.57350356</v>
      </c>
      <c r="G23" s="18" t="n">
        <v>469.74912689</v>
      </c>
      <c r="H23" s="20" t="n">
        <v>24.1641705</v>
      </c>
      <c r="I23" s="18" t="n">
        <v>469.55298503</v>
      </c>
      <c r="J23" s="20" t="n">
        <v>13.49474917</v>
      </c>
      <c r="K23" s="18" t="n">
        <v>486.01954618</v>
      </c>
      <c r="L23" s="20" t="n">
        <v>7.43410453</v>
      </c>
      <c r="M23" s="18" t="n">
        <v>495.63203508</v>
      </c>
      <c r="N23" s="20" t="n">
        <v>10.3906512</v>
      </c>
      <c r="O23" s="18" t="n">
        <v>484.11302393</v>
      </c>
      <c r="P23" s="20" t="n">
        <v>6.67432661</v>
      </c>
      <c r="Q23" s="18" t="s">
        <v>404</v>
      </c>
      <c r="R23" s="20" t="s">
        <v>404</v>
      </c>
      <c r="S23" s="18" t="s">
        <v>404</v>
      </c>
      <c r="T23" s="20" t="s">
        <v>404</v>
      </c>
      <c r="U23" s="18" t="s">
        <v>404</v>
      </c>
      <c r="V23" s="20" t="s">
        <v>404</v>
      </c>
      <c r="W23" s="18" t="s">
        <v>404</v>
      </c>
      <c r="X23" s="20" t="s">
        <v>404</v>
      </c>
      <c r="Y23" s="18" t="n">
        <v>482.40372067</v>
      </c>
      <c r="Z23" s="20" t="n">
        <v>23.48878563</v>
      </c>
    </row>
    <row r="24" spans="1:26">
      <c r="A24" s="15" t="s">
        <v>421</v>
      </c>
      <c r="B24" s="17" t="n">
        <v>6647</v>
      </c>
      <c r="C24" s="18">
        <f>(0.0/B24*100)</f>
        <v/>
      </c>
      <c r="D24" s="19" t="n">
        <v>6647</v>
      </c>
      <c r="E24" s="18" t="n">
        <v>523.01423318</v>
      </c>
      <c r="F24" s="20" t="n">
        <v>17.18265338</v>
      </c>
      <c r="G24" s="18" t="n">
        <v>542.5523831100001</v>
      </c>
      <c r="H24" s="20" t="n">
        <v>6.75086021</v>
      </c>
      <c r="I24" s="18" t="n">
        <v>546.03370379</v>
      </c>
      <c r="J24" s="20" t="n">
        <v>8.05978833</v>
      </c>
      <c r="K24" s="18" t="n">
        <v>533.08693185</v>
      </c>
      <c r="L24" s="20" t="n">
        <v>8.105739809999999</v>
      </c>
      <c r="M24" s="18" t="n">
        <v>534.83941112</v>
      </c>
      <c r="N24" s="20" t="n">
        <v>21.00345756</v>
      </c>
      <c r="O24" s="18" t="n">
        <v>499.99012545</v>
      </c>
      <c r="P24" s="20" t="n">
        <v>27.22451172</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603.51911111</v>
      </c>
      <c r="F25" s="20" t="n">
        <v>8.305462759999999</v>
      </c>
      <c r="G25" s="18" t="n">
        <v>510.76524125</v>
      </c>
      <c r="H25" s="20" t="n">
        <v>12.71251223</v>
      </c>
      <c r="I25" s="18" t="n">
        <v>510.36311816</v>
      </c>
      <c r="J25" s="20" t="n">
        <v>6.34241912</v>
      </c>
      <c r="K25" s="18" t="n">
        <v>517.75062899</v>
      </c>
      <c r="L25" s="20" t="n">
        <v>6.05485486</v>
      </c>
      <c r="M25" s="18" t="n">
        <v>522.34077446</v>
      </c>
      <c r="N25" s="20" t="n">
        <v>8.754640520000001</v>
      </c>
      <c r="O25" s="18" t="n">
        <v>508.15831189</v>
      </c>
      <c r="P25" s="20" t="n">
        <v>8.00092424</v>
      </c>
      <c r="Q25" s="18" t="s">
        <v>404</v>
      </c>
      <c r="R25" s="20" t="s">
        <v>404</v>
      </c>
      <c r="S25" s="18" t="s">
        <v>404</v>
      </c>
      <c r="T25" s="20" t="s">
        <v>404</v>
      </c>
      <c r="U25" s="18" t="s">
        <v>404</v>
      </c>
      <c r="V25" s="20" t="s">
        <v>404</v>
      </c>
      <c r="W25" s="18" t="s">
        <v>404</v>
      </c>
      <c r="X25" s="20" t="s">
        <v>404</v>
      </c>
      <c r="Y25" s="18" t="n">
        <v>527.96592678</v>
      </c>
      <c r="Z25" s="20" t="n">
        <v>59.56503908</v>
      </c>
    </row>
    <row r="26" spans="1:26">
      <c r="A26" s="15" t="s">
        <v>423</v>
      </c>
      <c r="B26" s="17" t="n">
        <v>4869</v>
      </c>
      <c r="C26" s="18">
        <f>(11.0/B26*100)</f>
        <v/>
      </c>
      <c r="D26" s="19" t="n">
        <v>4858</v>
      </c>
      <c r="E26" s="18" t="n">
        <v>471.60631686</v>
      </c>
      <c r="F26" s="20" t="n">
        <v>10.4750473</v>
      </c>
      <c r="G26" s="18" t="n">
        <v>494.67221208</v>
      </c>
      <c r="H26" s="20" t="n">
        <v>6.67079522</v>
      </c>
      <c r="I26" s="18" t="n">
        <v>497.28442036</v>
      </c>
      <c r="J26" s="20" t="n">
        <v>4.14593069</v>
      </c>
      <c r="K26" s="18" t="n">
        <v>491.65555442</v>
      </c>
      <c r="L26" s="20" t="n">
        <v>3.45654876</v>
      </c>
      <c r="M26" s="18" t="n">
        <v>481.98096256</v>
      </c>
      <c r="N26" s="20" t="n">
        <v>5.09977322</v>
      </c>
      <c r="O26" s="18" t="n">
        <v>491.82424017</v>
      </c>
      <c r="P26" s="20" t="n">
        <v>5.38155875</v>
      </c>
      <c r="Q26" s="18" t="s">
        <v>404</v>
      </c>
      <c r="R26" s="20" t="s">
        <v>404</v>
      </c>
      <c r="S26" s="18" t="s">
        <v>404</v>
      </c>
      <c r="T26" s="20" t="s">
        <v>404</v>
      </c>
      <c r="U26" s="18" t="s">
        <v>404</v>
      </c>
      <c r="V26" s="20" t="s">
        <v>404</v>
      </c>
      <c r="W26" s="18" t="s">
        <v>404</v>
      </c>
      <c r="X26" s="20" t="s">
        <v>404</v>
      </c>
      <c r="Y26" s="18" t="n">
        <v>498.77928097</v>
      </c>
      <c r="Z26" s="20" t="n">
        <v>19.9305756</v>
      </c>
    </row>
    <row r="27" spans="1:26">
      <c r="A27" s="15" t="s">
        <v>424</v>
      </c>
      <c r="B27" s="17" t="n">
        <v>5299</v>
      </c>
      <c r="C27" s="18">
        <f>(0.0/B27*100)</f>
        <v/>
      </c>
      <c r="D27" s="19" t="n">
        <v>5299</v>
      </c>
      <c r="E27" s="18" t="n">
        <v>447.99953825</v>
      </c>
      <c r="F27" s="20" t="n">
        <v>6.65830613</v>
      </c>
      <c r="G27" s="18" t="s">
        <v>404</v>
      </c>
      <c r="H27" s="20" t="s">
        <v>404</v>
      </c>
      <c r="I27" s="18" t="n">
        <v>471.97561199</v>
      </c>
      <c r="J27" s="20" t="n">
        <v>3.11294591</v>
      </c>
      <c r="K27" s="18" t="n">
        <v>503.86989645</v>
      </c>
      <c r="L27" s="20" t="n">
        <v>1.81388343</v>
      </c>
      <c r="M27" s="18" t="n">
        <v>453.07316002</v>
      </c>
      <c r="N27" s="20" t="n">
        <v>1.87656609</v>
      </c>
      <c r="O27" s="18" t="n">
        <v>516.9485862499999</v>
      </c>
      <c r="P27" s="20" t="n">
        <v>2.82068286</v>
      </c>
      <c r="Q27" s="18" t="s">
        <v>404</v>
      </c>
      <c r="R27" s="20" t="s">
        <v>404</v>
      </c>
      <c r="S27" s="18" t="s">
        <v>404</v>
      </c>
      <c r="T27" s="20" t="s">
        <v>404</v>
      </c>
      <c r="U27" s="18" t="s">
        <v>404</v>
      </c>
      <c r="V27" s="20" t="s">
        <v>404</v>
      </c>
      <c r="W27" s="18" t="s">
        <v>404</v>
      </c>
      <c r="X27" s="20" t="s">
        <v>404</v>
      </c>
      <c r="Y27" s="18" t="n">
        <v>481.89863145</v>
      </c>
      <c r="Z27" s="20" t="n">
        <v>3.91931857</v>
      </c>
    </row>
    <row r="28" spans="1:26">
      <c r="A28" s="15" t="s">
        <v>425</v>
      </c>
      <c r="B28" s="17" t="n">
        <v>7568</v>
      </c>
      <c r="C28" s="18">
        <f>(0.0/B28*100)</f>
        <v/>
      </c>
      <c r="D28" s="19" t="n">
        <v>7568</v>
      </c>
      <c r="E28" s="18" t="n">
        <v>401.29128456</v>
      </c>
      <c r="F28" s="20" t="n">
        <v>43.93759338</v>
      </c>
      <c r="G28" s="18" t="n">
        <v>423.1335632</v>
      </c>
      <c r="H28" s="20" t="n">
        <v>8.894177170000001</v>
      </c>
      <c r="I28" s="18" t="n">
        <v>426.59809666</v>
      </c>
      <c r="J28" s="20" t="n">
        <v>5.7446685</v>
      </c>
      <c r="K28" s="18" t="n">
        <v>412.33226327</v>
      </c>
      <c r="L28" s="20" t="n">
        <v>5.23416648</v>
      </c>
      <c r="M28" s="18" t="n">
        <v>406.04678977</v>
      </c>
      <c r="N28" s="20" t="n">
        <v>4.96596288</v>
      </c>
      <c r="O28" s="18" t="n">
        <v>417.81288029</v>
      </c>
      <c r="P28" s="20" t="n">
        <v>4.7219586</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n">
        <v>582.36244689</v>
      </c>
      <c r="F29" s="20" t="n">
        <v>3.90178254</v>
      </c>
      <c r="G29" s="18" t="n">
        <v>545.32552158</v>
      </c>
      <c r="H29" s="20" t="n">
        <v>14.77974524</v>
      </c>
      <c r="I29" s="18" t="n">
        <v>509.63689914</v>
      </c>
      <c r="J29" s="20" t="n">
        <v>13.32959378</v>
      </c>
      <c r="K29" s="18" t="n">
        <v>521.72937948</v>
      </c>
      <c r="L29" s="20" t="n">
        <v>11.24763903</v>
      </c>
      <c r="M29" s="18" t="n">
        <v>486.33365621</v>
      </c>
      <c r="N29" s="20" t="n">
        <v>15.85227639</v>
      </c>
      <c r="O29" s="18" t="n">
        <v>462.14401011</v>
      </c>
      <c r="P29" s="20" t="n">
        <v>22.8967282</v>
      </c>
      <c r="Q29" s="18" t="s">
        <v>404</v>
      </c>
      <c r="R29" s="20" t="s">
        <v>404</v>
      </c>
      <c r="S29" s="18" t="s">
        <v>404</v>
      </c>
      <c r="T29" s="20" t="s">
        <v>404</v>
      </c>
      <c r="U29" s="18" t="s">
        <v>404</v>
      </c>
      <c r="V29" s="20" t="s">
        <v>404</v>
      </c>
      <c r="W29" s="18" t="s">
        <v>404</v>
      </c>
      <c r="X29" s="20" t="s">
        <v>404</v>
      </c>
      <c r="Y29" s="18" t="n">
        <v>487.12758583</v>
      </c>
      <c r="Z29" s="20" t="n">
        <v>13.90000289</v>
      </c>
    </row>
    <row r="30" spans="1:26">
      <c r="A30" s="15" t="s">
        <v>427</v>
      </c>
      <c r="B30" s="17" t="n">
        <v>4520</v>
      </c>
      <c r="C30" s="18">
        <f>(945.0/B30*100)</f>
        <v/>
      </c>
      <c r="D30" s="19" t="n">
        <v>3575</v>
      </c>
      <c r="E30" s="18" t="n">
        <v>521.51168782</v>
      </c>
      <c r="F30" s="20" t="n">
        <v>38.52191333</v>
      </c>
      <c r="G30" s="18" t="n">
        <v>508.28662842</v>
      </c>
      <c r="H30" s="20" t="n">
        <v>10.02423438</v>
      </c>
      <c r="I30" s="18" t="n">
        <v>519.26444194</v>
      </c>
      <c r="J30" s="20" t="n">
        <v>6.91430316</v>
      </c>
      <c r="K30" s="18" t="n">
        <v>519.14639088</v>
      </c>
      <c r="L30" s="20" t="n">
        <v>6.11808803</v>
      </c>
      <c r="M30" s="18" t="n">
        <v>511.37439472</v>
      </c>
      <c r="N30" s="20" t="n">
        <v>9.71080231</v>
      </c>
      <c r="O30" s="18" t="n">
        <v>510.94435845</v>
      </c>
      <c r="P30" s="20" t="n">
        <v>10.04779305</v>
      </c>
      <c r="Q30" s="18" t="s">
        <v>404</v>
      </c>
      <c r="R30" s="20" t="s">
        <v>404</v>
      </c>
      <c r="S30" s="18" t="s">
        <v>404</v>
      </c>
      <c r="T30" s="20" t="s">
        <v>404</v>
      </c>
      <c r="U30" s="18" t="s">
        <v>404</v>
      </c>
      <c r="V30" s="20" t="s">
        <v>404</v>
      </c>
      <c r="W30" s="18" t="s">
        <v>404</v>
      </c>
      <c r="X30" s="20" t="s">
        <v>404</v>
      </c>
      <c r="Y30" s="18" t="n">
        <v>502.41019182</v>
      </c>
      <c r="Z30" s="20" t="n">
        <v>9.75736942</v>
      </c>
    </row>
    <row r="31" spans="1:26">
      <c r="A31" s="15" t="s">
        <v>428</v>
      </c>
      <c r="B31" s="17" t="n">
        <v>5456</v>
      </c>
      <c r="C31" s="18">
        <f>(502.0/B31*100)</f>
        <v/>
      </c>
      <c r="D31" s="19" t="n">
        <v>4954</v>
      </c>
      <c r="E31" s="18" t="n">
        <v>518.22344</v>
      </c>
      <c r="F31" s="20" t="n">
        <v>4.71972089</v>
      </c>
      <c r="G31" s="18" t="n">
        <v>511.7954211</v>
      </c>
      <c r="H31" s="20" t="n">
        <v>7.05963704</v>
      </c>
      <c r="I31" s="18" t="n">
        <v>497.71272142</v>
      </c>
      <c r="J31" s="20" t="n">
        <v>4.83488264</v>
      </c>
      <c r="K31" s="18" t="n">
        <v>495.88556188</v>
      </c>
      <c r="L31" s="20" t="n">
        <v>4.31400582</v>
      </c>
      <c r="M31" s="18" t="n">
        <v>502.89921242</v>
      </c>
      <c r="N31" s="20" t="n">
        <v>6.31123847</v>
      </c>
      <c r="O31" s="18" t="n">
        <v>487.2448537</v>
      </c>
      <c r="P31" s="20" t="n">
        <v>8.30515355</v>
      </c>
      <c r="Q31" s="18" t="s">
        <v>404</v>
      </c>
      <c r="R31" s="20" t="s">
        <v>404</v>
      </c>
      <c r="S31" s="18" t="s">
        <v>404</v>
      </c>
      <c r="T31" s="20" t="s">
        <v>404</v>
      </c>
      <c r="U31" s="18" t="s">
        <v>404</v>
      </c>
      <c r="V31" s="20" t="s">
        <v>404</v>
      </c>
      <c r="W31" s="18" t="s">
        <v>404</v>
      </c>
      <c r="X31" s="20" t="s">
        <v>404</v>
      </c>
      <c r="Y31" s="18" t="n">
        <v>498.09487478</v>
      </c>
      <c r="Z31" s="20" t="n">
        <v>9.840915109999999</v>
      </c>
    </row>
    <row r="32" spans="1:26">
      <c r="A32" s="15" t="s">
        <v>429</v>
      </c>
      <c r="B32" s="17" t="n">
        <v>4478</v>
      </c>
      <c r="C32" s="18">
        <f>(0.0/B32*100)</f>
        <v/>
      </c>
      <c r="D32" s="19" t="n">
        <v>4478</v>
      </c>
      <c r="E32" s="18" t="n">
        <v>508.38492068</v>
      </c>
      <c r="F32" s="20" t="n">
        <v>18.64288857</v>
      </c>
      <c r="G32" s="18" t="n">
        <v>488.80266416</v>
      </c>
      <c r="H32" s="20" t="n">
        <v>8.121888930000001</v>
      </c>
      <c r="I32" s="18" t="n">
        <v>505.25856014</v>
      </c>
      <c r="J32" s="20" t="n">
        <v>4.38583495</v>
      </c>
      <c r="K32" s="18" t="n">
        <v>497.61656857</v>
      </c>
      <c r="L32" s="20" t="n">
        <v>5.68719752</v>
      </c>
      <c r="M32" s="18" t="n">
        <v>503.80433636</v>
      </c>
      <c r="N32" s="20" t="n">
        <v>7.60148209</v>
      </c>
      <c r="O32" s="18" t="n">
        <v>502.66846898</v>
      </c>
      <c r="P32" s="20" t="n">
        <v>7.81470477</v>
      </c>
      <c r="Q32" s="18" t="s">
        <v>404</v>
      </c>
      <c r="R32" s="20" t="s">
        <v>404</v>
      </c>
      <c r="S32" s="18" t="s">
        <v>404</v>
      </c>
      <c r="T32" s="20" t="s">
        <v>404</v>
      </c>
      <c r="U32" s="18" t="s">
        <v>404</v>
      </c>
      <c r="V32" s="20" t="s">
        <v>404</v>
      </c>
      <c r="W32" s="18" t="s">
        <v>404</v>
      </c>
      <c r="X32" s="20" t="s">
        <v>404</v>
      </c>
      <c r="Y32" s="18" t="n">
        <v>554.36823105</v>
      </c>
      <c r="Z32" s="20" t="n">
        <v>15.07710596</v>
      </c>
    </row>
    <row r="33" spans="1:26">
      <c r="A33" s="15" t="s">
        <v>430</v>
      </c>
      <c r="B33" s="17" t="n">
        <v>7325</v>
      </c>
      <c r="C33" s="18">
        <f>(29.0/B33*100)</f>
        <v/>
      </c>
      <c r="D33" s="19" t="n">
        <v>7296</v>
      </c>
      <c r="E33" s="18" t="n">
        <v>399.18307125</v>
      </c>
      <c r="F33" s="20" t="n">
        <v>4.99228365</v>
      </c>
      <c r="G33" s="18" t="n">
        <v>498.07824579</v>
      </c>
      <c r="H33" s="20" t="n">
        <v>11.36939805</v>
      </c>
      <c r="I33" s="18" t="n">
        <v>504.90952136</v>
      </c>
      <c r="J33" s="20" t="n">
        <v>5.53659125</v>
      </c>
      <c r="K33" s="18" t="n">
        <v>507.35120928</v>
      </c>
      <c r="L33" s="20" t="n">
        <v>7.93655819</v>
      </c>
      <c r="M33" s="18" t="n">
        <v>488.32056893</v>
      </c>
      <c r="N33" s="20" t="n">
        <v>9.492132099999999</v>
      </c>
      <c r="O33" s="18" t="n">
        <v>500.85106844</v>
      </c>
      <c r="P33" s="20" t="n">
        <v>5.80935364</v>
      </c>
      <c r="Q33" s="18" t="s">
        <v>404</v>
      </c>
      <c r="R33" s="20" t="s">
        <v>404</v>
      </c>
      <c r="S33" s="18" t="s">
        <v>404</v>
      </c>
      <c r="T33" s="20" t="s">
        <v>404</v>
      </c>
      <c r="U33" s="18" t="s">
        <v>404</v>
      </c>
      <c r="V33" s="20" t="s">
        <v>404</v>
      </c>
      <c r="W33" s="18" t="s">
        <v>404</v>
      </c>
      <c r="X33" s="20" t="s">
        <v>404</v>
      </c>
      <c r="Y33" s="18" t="n">
        <v>489.65414877</v>
      </c>
      <c r="Z33" s="20" t="n">
        <v>32.96760752</v>
      </c>
    </row>
    <row r="34" spans="1:26">
      <c r="A34" s="15" t="s">
        <v>431</v>
      </c>
      <c r="B34" s="17" t="n">
        <v>6350</v>
      </c>
      <c r="C34" s="18">
        <f>(0.0/B34*100)</f>
        <v/>
      </c>
      <c r="D34" s="19" t="n">
        <v>6350</v>
      </c>
      <c r="E34" s="18" t="s">
        <v>404</v>
      </c>
      <c r="F34" s="20" t="s">
        <v>404</v>
      </c>
      <c r="G34" s="18" t="n">
        <v>484.50011708</v>
      </c>
      <c r="H34" s="20" t="n">
        <v>14.56230437</v>
      </c>
      <c r="I34" s="18" t="n">
        <v>473.71474962</v>
      </c>
      <c r="J34" s="20" t="n">
        <v>6.31303183</v>
      </c>
      <c r="K34" s="18" t="n">
        <v>462.78471757</v>
      </c>
      <c r="L34" s="20" t="n">
        <v>8.55240156</v>
      </c>
      <c r="M34" s="18" t="n">
        <v>442.38661496</v>
      </c>
      <c r="N34" s="20" t="n">
        <v>9.431726490000001</v>
      </c>
      <c r="O34" s="18" t="n">
        <v>432.53396792</v>
      </c>
      <c r="P34" s="20" t="n">
        <v>8.744154419999999</v>
      </c>
      <c r="Q34" s="18" t="s">
        <v>404</v>
      </c>
      <c r="R34" s="20" t="s">
        <v>404</v>
      </c>
      <c r="S34" s="18" t="s">
        <v>404</v>
      </c>
      <c r="T34" s="20" t="s">
        <v>404</v>
      </c>
      <c r="U34" s="18" t="s">
        <v>404</v>
      </c>
      <c r="V34" s="20" t="s">
        <v>404</v>
      </c>
      <c r="W34" s="18" t="s">
        <v>404</v>
      </c>
      <c r="X34" s="20" t="s">
        <v>404</v>
      </c>
      <c r="Y34" s="18" t="n">
        <v>509.51814772</v>
      </c>
      <c r="Z34" s="20" t="n">
        <v>24.87173631</v>
      </c>
    </row>
    <row r="35" spans="1:26">
      <c r="A35" s="15" t="s">
        <v>432</v>
      </c>
      <c r="B35" s="17" t="n">
        <v>6406</v>
      </c>
      <c r="C35" s="18">
        <f>(443.0/B35*100)</f>
        <v/>
      </c>
      <c r="D35" s="19" t="n">
        <v>5963</v>
      </c>
      <c r="E35" s="18" t="n">
        <v>571.42937625</v>
      </c>
      <c r="F35" s="20" t="n">
        <v>9.31504382</v>
      </c>
      <c r="G35" s="18" t="n">
        <v>540.67691628</v>
      </c>
      <c r="H35" s="20" t="n">
        <v>3.55809797</v>
      </c>
      <c r="I35" s="18" t="n">
        <v>531.60577539</v>
      </c>
      <c r="J35" s="20" t="n">
        <v>2.61920381</v>
      </c>
      <c r="K35" s="18" t="n">
        <v>501.91171033</v>
      </c>
      <c r="L35" s="20" t="n">
        <v>2.49484452</v>
      </c>
      <c r="M35" s="18" t="n">
        <v>510.90160588</v>
      </c>
      <c r="N35" s="20" t="n">
        <v>4.7729584</v>
      </c>
      <c r="O35" s="18" t="n">
        <v>497.54722837</v>
      </c>
      <c r="P35" s="20" t="n">
        <v>3.46568072</v>
      </c>
      <c r="Q35" s="18" t="s">
        <v>404</v>
      </c>
      <c r="R35" s="20" t="s">
        <v>404</v>
      </c>
      <c r="S35" s="18" t="s">
        <v>404</v>
      </c>
      <c r="T35" s="20" t="s">
        <v>404</v>
      </c>
      <c r="U35" s="18" t="s">
        <v>404</v>
      </c>
      <c r="V35" s="20" t="s">
        <v>404</v>
      </c>
      <c r="W35" s="18" t="s">
        <v>404</v>
      </c>
      <c r="X35" s="20" t="s">
        <v>404</v>
      </c>
      <c r="Y35" s="18" t="n">
        <v>468.91291998</v>
      </c>
      <c r="Z35" s="20" t="n">
        <v>11.42782713</v>
      </c>
    </row>
    <row r="36" spans="1:26">
      <c r="A36" s="15" t="s">
        <v>433</v>
      </c>
      <c r="B36" s="17" t="n">
        <v>6736</v>
      </c>
      <c r="C36" s="18">
        <f>(10.0/B36*100)</f>
        <v/>
      </c>
      <c r="D36" s="19" t="n">
        <v>6726</v>
      </c>
      <c r="E36" s="18" t="n">
        <v>494.97462163</v>
      </c>
      <c r="F36" s="20" t="n">
        <v>16.05018446</v>
      </c>
      <c r="G36" s="18" t="n">
        <v>496.19992329</v>
      </c>
      <c r="H36" s="20" t="n">
        <v>7.37411805</v>
      </c>
      <c r="I36" s="18" t="n">
        <v>499.59804035</v>
      </c>
      <c r="J36" s="20" t="n">
        <v>6.47395366</v>
      </c>
      <c r="K36" s="18" t="n">
        <v>497.33880131</v>
      </c>
      <c r="L36" s="20" t="n">
        <v>4.84510237</v>
      </c>
      <c r="M36" s="18" t="n">
        <v>487.20647399</v>
      </c>
      <c r="N36" s="20" t="n">
        <v>6.60909127</v>
      </c>
      <c r="O36" s="18" t="n">
        <v>482.68411813</v>
      </c>
      <c r="P36" s="20" t="n">
        <v>4.00249289</v>
      </c>
      <c r="Q36" s="18" t="s">
        <v>404</v>
      </c>
      <c r="R36" s="20" t="s">
        <v>404</v>
      </c>
      <c r="S36" s="18" t="s">
        <v>404</v>
      </c>
      <c r="T36" s="20" t="s">
        <v>404</v>
      </c>
      <c r="U36" s="18" t="s">
        <v>404</v>
      </c>
      <c r="V36" s="20" t="s">
        <v>404</v>
      </c>
      <c r="W36" s="18" t="s">
        <v>404</v>
      </c>
      <c r="X36" s="20" t="s">
        <v>404</v>
      </c>
      <c r="Y36" s="18" t="n">
        <v>503.29079616</v>
      </c>
      <c r="Z36" s="20" t="n">
        <v>9.11206093</v>
      </c>
    </row>
    <row r="37" spans="1:26">
      <c r="A37" s="15" t="s">
        <v>434</v>
      </c>
      <c r="B37" s="17" t="n">
        <v>5458</v>
      </c>
      <c r="C37" s="18">
        <f>(0.0/B37*100)</f>
        <v/>
      </c>
      <c r="D37" s="19" t="n">
        <v>5458</v>
      </c>
      <c r="E37" s="18" t="n">
        <v>504.31469714</v>
      </c>
      <c r="F37" s="20" t="n">
        <v>5.77641658</v>
      </c>
      <c r="G37" s="18" t="n">
        <v>477.80688603</v>
      </c>
      <c r="H37" s="20" t="n">
        <v>9.967683129999999</v>
      </c>
      <c r="I37" s="18" t="n">
        <v>503.76872947</v>
      </c>
      <c r="J37" s="20" t="n">
        <v>7.81331651</v>
      </c>
      <c r="K37" s="18" t="n">
        <v>495.60715101</v>
      </c>
      <c r="L37" s="20" t="n">
        <v>5.17668309</v>
      </c>
      <c r="M37" s="18" t="n">
        <v>482.77639295</v>
      </c>
      <c r="N37" s="20" t="n">
        <v>6.82316977</v>
      </c>
      <c r="O37" s="18" t="n">
        <v>489.38828123</v>
      </c>
      <c r="P37" s="20" t="n">
        <v>9.357379529999999</v>
      </c>
      <c r="Q37" s="18" t="s">
        <v>404</v>
      </c>
      <c r="R37" s="20" t="s">
        <v>404</v>
      </c>
      <c r="S37" s="18" t="s">
        <v>404</v>
      </c>
      <c r="T37" s="20" t="s">
        <v>404</v>
      </c>
      <c r="U37" s="18" t="s">
        <v>404</v>
      </c>
      <c r="V37" s="20" t="s">
        <v>404</v>
      </c>
      <c r="W37" s="18" t="s">
        <v>404</v>
      </c>
      <c r="X37" s="20" t="s">
        <v>404</v>
      </c>
      <c r="Y37" s="18" t="n">
        <v>573.49619551</v>
      </c>
      <c r="Z37" s="20" t="n">
        <v>8.56050449</v>
      </c>
    </row>
    <row r="38" spans="1:26">
      <c r="A38" s="15" t="s">
        <v>435</v>
      </c>
      <c r="B38" s="17" t="n">
        <v>5860</v>
      </c>
      <c r="C38" s="18">
        <f>(268.0/B38*100)</f>
        <v/>
      </c>
      <c r="D38" s="19" t="n">
        <v>5592</v>
      </c>
      <c r="E38" s="18" t="n">
        <v>437.9009461</v>
      </c>
      <c r="F38" s="20" t="n">
        <v>42.3533106</v>
      </c>
      <c r="G38" s="18" t="n">
        <v>527.32900124</v>
      </c>
      <c r="H38" s="20" t="n">
        <v>11.59094883</v>
      </c>
      <c r="I38" s="18" t="n">
        <v>517.16992797</v>
      </c>
      <c r="J38" s="20" t="n">
        <v>6.30306053</v>
      </c>
      <c r="K38" s="18" t="n">
        <v>493.68979065</v>
      </c>
      <c r="L38" s="20" t="n">
        <v>8.11634705</v>
      </c>
      <c r="M38" s="18" t="n">
        <v>493.46474419</v>
      </c>
      <c r="N38" s="20" t="n">
        <v>11.28856287</v>
      </c>
      <c r="O38" s="18" t="n">
        <v>485.57914075</v>
      </c>
      <c r="P38" s="20" t="n">
        <v>8.54385016</v>
      </c>
      <c r="Q38" s="18" t="s">
        <v>404</v>
      </c>
      <c r="R38" s="20" t="s">
        <v>404</v>
      </c>
      <c r="S38" s="18" t="s">
        <v>404</v>
      </c>
      <c r="T38" s="20" t="s">
        <v>404</v>
      </c>
      <c r="U38" s="18" t="s">
        <v>404</v>
      </c>
      <c r="V38" s="20" t="s">
        <v>404</v>
      </c>
      <c r="W38" s="18" t="s">
        <v>404</v>
      </c>
      <c r="X38" s="20" t="s">
        <v>404</v>
      </c>
      <c r="Y38" s="18" t="n">
        <v>522.41190657</v>
      </c>
      <c r="Z38" s="20" t="n">
        <v>28.49601039</v>
      </c>
    </row>
    <row r="39" spans="1:26">
      <c r="A39" s="15" t="s">
        <v>436</v>
      </c>
      <c r="B39" s="17" t="n">
        <v>5895</v>
      </c>
      <c r="C39" s="18">
        <f>(0.0/B39*100)</f>
        <v/>
      </c>
      <c r="D39" s="19" t="n">
        <v>5895</v>
      </c>
      <c r="E39" s="18" t="s">
        <v>404</v>
      </c>
      <c r="F39" s="20" t="s">
        <v>404</v>
      </c>
      <c r="G39" s="18" t="n">
        <v>374.63339529</v>
      </c>
      <c r="H39" s="20" t="n">
        <v>21.77772523</v>
      </c>
      <c r="I39" s="18" t="n">
        <v>432.5161054</v>
      </c>
      <c r="J39" s="20" t="n">
        <v>11.0997945</v>
      </c>
      <c r="K39" s="18" t="n">
        <v>415.45336589</v>
      </c>
      <c r="L39" s="20" t="n">
        <v>15.1366364</v>
      </c>
      <c r="M39" s="18" t="n">
        <v>427.02038652</v>
      </c>
      <c r="N39" s="20" t="n">
        <v>7.60146676</v>
      </c>
      <c r="O39" s="18" t="n">
        <v>428.49924867</v>
      </c>
      <c r="P39" s="20" t="n">
        <v>8.75751327</v>
      </c>
      <c r="Q39" s="18" t="s">
        <v>404</v>
      </c>
      <c r="R39" s="20" t="s">
        <v>404</v>
      </c>
      <c r="S39" s="18" t="s">
        <v>404</v>
      </c>
      <c r="T39" s="20" t="s">
        <v>404</v>
      </c>
      <c r="U39" s="18" t="s">
        <v>404</v>
      </c>
      <c r="V39" s="20" t="s">
        <v>404</v>
      </c>
      <c r="W39" s="18" t="s">
        <v>404</v>
      </c>
      <c r="X39" s="20" t="s">
        <v>404</v>
      </c>
      <c r="Y39" s="18" t="n">
        <v>380.47909094</v>
      </c>
      <c r="Z39" s="20" t="n">
        <v>6.55250458</v>
      </c>
    </row>
    <row r="40" spans="1:26">
      <c r="A40" s="15" t="s">
        <v>437</v>
      </c>
      <c r="B40" s="17" t="n">
        <v>14157</v>
      </c>
      <c r="C40" s="18">
        <f>(2650.0/B40*100)</f>
        <v/>
      </c>
      <c r="D40" s="19" t="n">
        <v>11507</v>
      </c>
      <c r="E40" s="18" t="n">
        <v>545.3188974</v>
      </c>
      <c r="F40" s="20" t="n">
        <v>34.75362501</v>
      </c>
      <c r="G40" s="18" t="n">
        <v>498.36219755</v>
      </c>
      <c r="H40" s="20" t="n">
        <v>9.884770059999999</v>
      </c>
      <c r="I40" s="18" t="n">
        <v>526.0766336</v>
      </c>
      <c r="J40" s="20" t="n">
        <v>14.46219415</v>
      </c>
      <c r="K40" s="18" t="n">
        <v>510.27730078</v>
      </c>
      <c r="L40" s="20" t="n">
        <v>8.04648882</v>
      </c>
      <c r="M40" s="18" t="n">
        <v>515.09772724</v>
      </c>
      <c r="N40" s="20" t="n">
        <v>6.51828897</v>
      </c>
      <c r="O40" s="18" t="n">
        <v>502.98465051</v>
      </c>
      <c r="P40" s="20" t="n">
        <v>6.00179387</v>
      </c>
      <c r="Q40" s="18" t="s">
        <v>404</v>
      </c>
      <c r="R40" s="20" t="s">
        <v>404</v>
      </c>
      <c r="S40" s="18" t="s">
        <v>404</v>
      </c>
      <c r="T40" s="20" t="s">
        <v>404</v>
      </c>
      <c r="U40" s="18" t="s">
        <v>404</v>
      </c>
      <c r="V40" s="20" t="s">
        <v>404</v>
      </c>
      <c r="W40" s="18" t="s">
        <v>404</v>
      </c>
      <c r="X40" s="20" t="s">
        <v>404</v>
      </c>
      <c r="Y40" s="18" t="n">
        <v>512.20293355</v>
      </c>
      <c r="Z40" s="20" t="n">
        <v>7.04197213</v>
      </c>
    </row>
    <row r="41" spans="1:26">
      <c r="A41" s="15" t="s">
        <v>438</v>
      </c>
      <c r="B41" s="17" t="n">
        <v>5712</v>
      </c>
      <c r="C41" s="18">
        <f>(70.0/B41*100)</f>
        <v/>
      </c>
      <c r="D41" s="19" t="n">
        <v>5642</v>
      </c>
      <c r="E41" s="18" t="n">
        <v>529.8753775500001</v>
      </c>
      <c r="F41" s="20" t="n">
        <v>27.67776906</v>
      </c>
      <c r="G41" s="18" t="n">
        <v>495.82914143</v>
      </c>
      <c r="H41" s="20" t="n">
        <v>23.71329297</v>
      </c>
      <c r="I41" s="18" t="n">
        <v>521.7804307500001</v>
      </c>
      <c r="J41" s="20" t="n">
        <v>10.61865285</v>
      </c>
      <c r="K41" s="18" t="n">
        <v>480.34026474</v>
      </c>
      <c r="L41" s="20" t="n">
        <v>8.66955119</v>
      </c>
      <c r="M41" s="18" t="n">
        <v>498.6380021</v>
      </c>
      <c r="N41" s="20" t="n">
        <v>5.53972555</v>
      </c>
      <c r="O41" s="18" t="n">
        <v>495.08067313</v>
      </c>
      <c r="P41" s="20" t="n">
        <v>5.45001284</v>
      </c>
      <c r="Q41" s="18" t="s">
        <v>404</v>
      </c>
      <c r="R41" s="20" t="s">
        <v>404</v>
      </c>
      <c r="S41" s="18" t="s">
        <v>404</v>
      </c>
      <c r="T41" s="20" t="s">
        <v>404</v>
      </c>
      <c r="U41" s="18" t="s">
        <v>404</v>
      </c>
      <c r="V41" s="20" t="s">
        <v>404</v>
      </c>
      <c r="W41" s="18" t="s">
        <v>404</v>
      </c>
      <c r="X41" s="20" t="s">
        <v>404</v>
      </c>
      <c r="Y41" s="18" t="n">
        <v>541.28328187</v>
      </c>
      <c r="Z41" s="20" t="n">
        <v>8.430284589999999</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s">
        <v>404</v>
      </c>
      <c r="F44" s="20" t="s">
        <v>404</v>
      </c>
      <c r="G44" s="18" t="n">
        <v>415.86508605</v>
      </c>
      <c r="H44" s="20" t="n">
        <v>18.75623985</v>
      </c>
      <c r="I44" s="18" t="n">
        <v>436.56364862</v>
      </c>
      <c r="J44" s="20" t="n">
        <v>9.52384874</v>
      </c>
      <c r="K44" s="18" t="n">
        <v>421.30197246</v>
      </c>
      <c r="L44" s="20" t="n">
        <v>5.95671826</v>
      </c>
      <c r="M44" s="18" t="n">
        <v>428.06341255</v>
      </c>
      <c r="N44" s="20" t="n">
        <v>5.52809098</v>
      </c>
      <c r="O44" s="18" t="n">
        <v>426.93814802</v>
      </c>
      <c r="P44" s="20" t="n">
        <v>5.99180063</v>
      </c>
      <c r="Q44" s="18" t="s">
        <v>404</v>
      </c>
      <c r="R44" s="20" t="s">
        <v>404</v>
      </c>
      <c r="S44" s="18" t="s">
        <v>404</v>
      </c>
      <c r="T44" s="20" t="s">
        <v>404</v>
      </c>
      <c r="U44" s="18" t="s">
        <v>404</v>
      </c>
      <c r="V44" s="20" t="s">
        <v>404</v>
      </c>
      <c r="W44" s="18" t="s">
        <v>404</v>
      </c>
      <c r="X44" s="20" t="s">
        <v>404</v>
      </c>
      <c r="Y44" s="18" t="n">
        <v>462.70499889</v>
      </c>
      <c r="Z44" s="20" t="n">
        <v>9.18283334</v>
      </c>
    </row>
    <row r="45" spans="1:26">
      <c r="A45" s="15" t="s">
        <v>442</v>
      </c>
      <c r="B45" s="17" t="n">
        <v>5519</v>
      </c>
      <c r="C45" s="18">
        <f>(0.0/B45*100)</f>
        <v/>
      </c>
      <c r="D45" s="19" t="n">
        <v>5519</v>
      </c>
      <c r="E45" s="18" t="n">
        <v>389.31141828</v>
      </c>
      <c r="F45" s="20" t="n">
        <v>20.33122609</v>
      </c>
      <c r="G45" s="18" t="n">
        <v>365.62373666</v>
      </c>
      <c r="H45" s="20" t="n">
        <v>11.37732241</v>
      </c>
      <c r="I45" s="18" t="n">
        <v>375.16714438</v>
      </c>
      <c r="J45" s="20" t="n">
        <v>6.81069315</v>
      </c>
      <c r="K45" s="18" t="n">
        <v>376.31308422</v>
      </c>
      <c r="L45" s="20" t="n">
        <v>7.33939836</v>
      </c>
      <c r="M45" s="18" t="n">
        <v>373.66999837</v>
      </c>
      <c r="N45" s="20" t="n">
        <v>7.21485265</v>
      </c>
      <c r="O45" s="18" t="n">
        <v>378.74061311</v>
      </c>
      <c r="P45" s="20" t="n">
        <v>7.45364917</v>
      </c>
      <c r="Q45" s="18" t="s">
        <v>404</v>
      </c>
      <c r="R45" s="20" t="s">
        <v>404</v>
      </c>
      <c r="S45" s="18" t="s">
        <v>404</v>
      </c>
      <c r="T45" s="20" t="s">
        <v>404</v>
      </c>
      <c r="U45" s="18" t="s">
        <v>404</v>
      </c>
      <c r="V45" s="20" t="s">
        <v>404</v>
      </c>
      <c r="W45" s="18" t="s">
        <v>404</v>
      </c>
      <c r="X45" s="20" t="s">
        <v>404</v>
      </c>
      <c r="Y45" s="18" t="n">
        <v>381.45185954</v>
      </c>
      <c r="Z45" s="20" t="n">
        <v>23.07926551</v>
      </c>
    </row>
    <row r="46" spans="1:26">
      <c r="A46" s="15" t="s">
        <v>443</v>
      </c>
      <c r="B46" s="17" t="n">
        <v>23141</v>
      </c>
      <c r="C46" s="18">
        <f>(4196.0/B46*100)</f>
        <v/>
      </c>
      <c r="D46" s="19" t="n">
        <v>18945</v>
      </c>
      <c r="E46" s="18" t="n">
        <v>387.99290055</v>
      </c>
      <c r="F46" s="20" t="n">
        <v>11.99514198</v>
      </c>
      <c r="G46" s="18" t="n">
        <v>378.90860185</v>
      </c>
      <c r="H46" s="20" t="n">
        <v>18.71756458</v>
      </c>
      <c r="I46" s="18" t="n">
        <v>422.2618324</v>
      </c>
      <c r="J46" s="20" t="n">
        <v>18.84335984</v>
      </c>
      <c r="K46" s="18" t="n">
        <v>408.46036115</v>
      </c>
      <c r="L46" s="20" t="n">
        <v>5.88260353</v>
      </c>
      <c r="M46" s="18" t="n">
        <v>404.90731794</v>
      </c>
      <c r="N46" s="20" t="n">
        <v>4.76525013</v>
      </c>
      <c r="O46" s="18" t="n">
        <v>404.56256904</v>
      </c>
      <c r="P46" s="20" t="n">
        <v>3.83451582</v>
      </c>
      <c r="Q46" s="18" t="s">
        <v>404</v>
      </c>
      <c r="R46" s="20" t="s">
        <v>404</v>
      </c>
      <c r="S46" s="18" t="s">
        <v>404</v>
      </c>
      <c r="T46" s="20" t="s">
        <v>404</v>
      </c>
      <c r="U46" s="18" t="s">
        <v>404</v>
      </c>
      <c r="V46" s="20" t="s">
        <v>404</v>
      </c>
      <c r="W46" s="18" t="s">
        <v>404</v>
      </c>
      <c r="X46" s="20" t="s">
        <v>404</v>
      </c>
      <c r="Y46" s="18" t="n">
        <v>378.28184883</v>
      </c>
      <c r="Z46" s="20" t="n">
        <v>7.59638856</v>
      </c>
    </row>
    <row r="47" spans="1:26">
      <c r="A47" s="15" t="s">
        <v>444</v>
      </c>
      <c r="B47" s="17" t="n">
        <v>5928</v>
      </c>
      <c r="C47" s="18">
        <f>(0.0/B47*100)</f>
        <v/>
      </c>
      <c r="D47" s="19" t="n">
        <v>5928</v>
      </c>
      <c r="E47" s="18" t="n">
        <v>289.021915</v>
      </c>
      <c r="F47" s="20" t="n">
        <v>13.83109613</v>
      </c>
      <c r="G47" s="18" t="n">
        <v>485.50081042</v>
      </c>
      <c r="H47" s="20" t="n">
        <v>44.31066251</v>
      </c>
      <c r="I47" s="18" t="n">
        <v>416.73670703</v>
      </c>
      <c r="J47" s="20" t="n">
        <v>15.21842804</v>
      </c>
      <c r="K47" s="18" t="n">
        <v>447.44385202</v>
      </c>
      <c r="L47" s="20" t="n">
        <v>10.27214533</v>
      </c>
      <c r="M47" s="18" t="n">
        <v>458.57382789</v>
      </c>
      <c r="N47" s="20" t="n">
        <v>10.00440443</v>
      </c>
      <c r="O47" s="18" t="n">
        <v>440.63801638</v>
      </c>
      <c r="P47" s="20" t="n">
        <v>9.11093923</v>
      </c>
      <c r="Q47" s="18" t="s">
        <v>404</v>
      </c>
      <c r="R47" s="20" t="s">
        <v>404</v>
      </c>
      <c r="S47" s="18" t="s">
        <v>404</v>
      </c>
      <c r="T47" s="20" t="s">
        <v>404</v>
      </c>
      <c r="U47" s="18" t="s">
        <v>404</v>
      </c>
      <c r="V47" s="20" t="s">
        <v>404</v>
      </c>
      <c r="W47" s="18" t="s">
        <v>404</v>
      </c>
      <c r="X47" s="20" t="s">
        <v>404</v>
      </c>
      <c r="Y47" s="18" t="n">
        <v>469.04465686</v>
      </c>
      <c r="Z47" s="20" t="n">
        <v>40.35436077</v>
      </c>
    </row>
    <row r="48" spans="1:26">
      <c r="A48" s="15" t="s">
        <v>445</v>
      </c>
      <c r="B48" s="17" t="n">
        <v>9841</v>
      </c>
      <c r="C48" s="18">
        <f>(0.0/B48*100)</f>
        <v/>
      </c>
      <c r="D48" s="19" t="n">
        <v>9841</v>
      </c>
      <c r="E48" s="18" t="n">
        <v>475.59821071</v>
      </c>
      <c r="F48" s="20" t="n">
        <v>17.63500864</v>
      </c>
      <c r="G48" s="18" t="n">
        <v>537.41984905</v>
      </c>
      <c r="H48" s="20" t="n">
        <v>22.10289081</v>
      </c>
      <c r="I48" s="18" t="n">
        <v>524.57938544</v>
      </c>
      <c r="J48" s="20" t="n">
        <v>23.3374057</v>
      </c>
      <c r="K48" s="18" t="n">
        <v>512.70551702</v>
      </c>
      <c r="L48" s="20" t="n">
        <v>11.15704967</v>
      </c>
      <c r="M48" s="18" t="n">
        <v>489.55824051</v>
      </c>
      <c r="N48" s="20" t="n">
        <v>10.39054149</v>
      </c>
      <c r="O48" s="18" t="n">
        <v>538.0385952399999</v>
      </c>
      <c r="P48" s="20" t="n">
        <v>8.66337388</v>
      </c>
      <c r="Q48" s="18" t="s">
        <v>404</v>
      </c>
      <c r="R48" s="20" t="s">
        <v>404</v>
      </c>
      <c r="S48" s="18" t="s">
        <v>404</v>
      </c>
      <c r="T48" s="20" t="s">
        <v>404</v>
      </c>
      <c r="U48" s="18" t="s">
        <v>404</v>
      </c>
      <c r="V48" s="20" t="s">
        <v>404</v>
      </c>
      <c r="W48" s="18" t="s">
        <v>404</v>
      </c>
      <c r="X48" s="20" t="s">
        <v>404</v>
      </c>
      <c r="Y48" s="18" t="n">
        <v>472.62857616</v>
      </c>
      <c r="Z48" s="20" t="n">
        <v>42.72696929</v>
      </c>
    </row>
    <row r="49" spans="1:26">
      <c r="A49" s="15" t="s">
        <v>446</v>
      </c>
      <c r="B49" s="17" t="n">
        <v>6349</v>
      </c>
      <c r="C49" s="18">
        <f>(52.0/B49*100)</f>
        <v/>
      </c>
      <c r="D49" s="19" t="n">
        <v>6297</v>
      </c>
      <c r="E49" s="18" t="n">
        <v>457.14455598</v>
      </c>
      <c r="F49" s="20" t="n">
        <v>55.31312809</v>
      </c>
      <c r="G49" s="18" t="n">
        <v>438.40368454</v>
      </c>
      <c r="H49" s="20" t="n">
        <v>10.76358669</v>
      </c>
      <c r="I49" s="18" t="n">
        <v>428.5583439</v>
      </c>
      <c r="J49" s="20" t="n">
        <v>8.00540589</v>
      </c>
      <c r="K49" s="18" t="n">
        <v>430.9963184</v>
      </c>
      <c r="L49" s="20" t="n">
        <v>8.055408160000001</v>
      </c>
      <c r="M49" s="18" t="n">
        <v>432.51098919</v>
      </c>
      <c r="N49" s="20" t="n">
        <v>7.33004663</v>
      </c>
      <c r="O49" s="18" t="n">
        <v>432.12122033</v>
      </c>
      <c r="P49" s="20" t="n">
        <v>5.14728019</v>
      </c>
      <c r="Q49" s="18" t="s">
        <v>404</v>
      </c>
      <c r="R49" s="20" t="s">
        <v>404</v>
      </c>
      <c r="S49" s="18" t="s">
        <v>404</v>
      </c>
      <c r="T49" s="20" t="s">
        <v>404</v>
      </c>
      <c r="U49" s="18" t="s">
        <v>404</v>
      </c>
      <c r="V49" s="20" t="s">
        <v>404</v>
      </c>
      <c r="W49" s="18" t="s">
        <v>404</v>
      </c>
      <c r="X49" s="20" t="s">
        <v>404</v>
      </c>
      <c r="Y49" s="18" t="n">
        <v>528.97186286</v>
      </c>
      <c r="Z49" s="20" t="n">
        <v>9.722320209999999</v>
      </c>
    </row>
    <row r="50" spans="1:26">
      <c r="A50" s="15" t="s">
        <v>447</v>
      </c>
      <c r="B50" s="17" t="n">
        <v>11795</v>
      </c>
      <c r="C50" s="18">
        <f>(1031.0/B50*100)</f>
        <v/>
      </c>
      <c r="D50" s="19" t="n">
        <v>10764</v>
      </c>
      <c r="E50" s="18" t="n">
        <v>407.37789806</v>
      </c>
      <c r="F50" s="20" t="n">
        <v>16.93921482</v>
      </c>
      <c r="G50" s="18" t="n">
        <v>415.14872299</v>
      </c>
      <c r="H50" s="20" t="n">
        <v>6.27602195</v>
      </c>
      <c r="I50" s="18" t="n">
        <v>425.77759759</v>
      </c>
      <c r="J50" s="20" t="n">
        <v>6.94678872</v>
      </c>
      <c r="K50" s="18" t="n">
        <v>419.52935606</v>
      </c>
      <c r="L50" s="20" t="n">
        <v>9.357597739999999</v>
      </c>
      <c r="M50" s="18" t="n">
        <v>415.74624712</v>
      </c>
      <c r="N50" s="20" t="n">
        <v>7.65779218</v>
      </c>
      <c r="O50" s="18" t="n">
        <v>415.0410086</v>
      </c>
      <c r="P50" s="20" t="n">
        <v>7.10183637</v>
      </c>
      <c r="Q50" s="18" t="s">
        <v>404</v>
      </c>
      <c r="R50" s="20" t="s">
        <v>404</v>
      </c>
      <c r="S50" s="18" t="s">
        <v>404</v>
      </c>
      <c r="T50" s="20" t="s">
        <v>404</v>
      </c>
      <c r="U50" s="18" t="s">
        <v>404</v>
      </c>
      <c r="V50" s="20" t="s">
        <v>404</v>
      </c>
      <c r="W50" s="18" t="s">
        <v>404</v>
      </c>
      <c r="X50" s="20" t="s">
        <v>404</v>
      </c>
      <c r="Y50" s="18" t="n">
        <v>414.47581855</v>
      </c>
      <c r="Z50" s="20" t="n">
        <v>11.00930233</v>
      </c>
    </row>
    <row r="51" spans="1:26">
      <c r="A51" s="15" t="s">
        <v>448</v>
      </c>
      <c r="B51" s="17" t="n">
        <v>6866</v>
      </c>
      <c r="C51" s="18">
        <f>(0.0/B51*100)</f>
        <v/>
      </c>
      <c r="D51" s="19" t="n">
        <v>6866</v>
      </c>
      <c r="E51" s="18" t="n">
        <v>412.72935866</v>
      </c>
      <c r="F51" s="20" t="n">
        <v>6.4909138</v>
      </c>
      <c r="G51" s="18" t="n">
        <v>424.77246747</v>
      </c>
      <c r="H51" s="20" t="n">
        <v>8.72849495</v>
      </c>
      <c r="I51" s="18" t="n">
        <v>418.58995502</v>
      </c>
      <c r="J51" s="20" t="n">
        <v>6.43042635</v>
      </c>
      <c r="K51" s="18" t="n">
        <v>419.6007141</v>
      </c>
      <c r="L51" s="20" t="n">
        <v>7.03796291</v>
      </c>
      <c r="M51" s="18" t="n">
        <v>418.65016194</v>
      </c>
      <c r="N51" s="20" t="n">
        <v>6.99256309</v>
      </c>
      <c r="O51" s="18" t="n">
        <v>420.53408782</v>
      </c>
      <c r="P51" s="20" t="n">
        <v>5.16869831</v>
      </c>
      <c r="Q51" s="18" t="s">
        <v>404</v>
      </c>
      <c r="R51" s="20" t="s">
        <v>404</v>
      </c>
      <c r="S51" s="18" t="s">
        <v>404</v>
      </c>
      <c r="T51" s="20" t="s">
        <v>404</v>
      </c>
      <c r="U51" s="18" t="s">
        <v>404</v>
      </c>
      <c r="V51" s="20" t="s">
        <v>404</v>
      </c>
      <c r="W51" s="18" t="s">
        <v>404</v>
      </c>
      <c r="X51" s="20" t="s">
        <v>404</v>
      </c>
      <c r="Y51" s="18" t="n">
        <v>411.16118678</v>
      </c>
      <c r="Z51" s="20" t="n">
        <v>26.0719324</v>
      </c>
    </row>
    <row r="52" spans="1:26">
      <c r="A52" s="15" t="s">
        <v>449</v>
      </c>
      <c r="B52" s="17" t="n">
        <v>5809</v>
      </c>
      <c r="C52" s="18">
        <f>(0.0/B52*100)</f>
        <v/>
      </c>
      <c r="D52" s="19" t="n">
        <v>5809</v>
      </c>
      <c r="E52" s="18" t="n">
        <v>443.80774463</v>
      </c>
      <c r="F52" s="20" t="n">
        <v>6.70443314</v>
      </c>
      <c r="G52" s="18" t="n">
        <v>472.32688899</v>
      </c>
      <c r="H52" s="20" t="n">
        <v>17.21256917</v>
      </c>
      <c r="I52" s="18" t="n">
        <v>491.94409586</v>
      </c>
      <c r="J52" s="20" t="n">
        <v>8.216501170000001</v>
      </c>
      <c r="K52" s="18" t="n">
        <v>474.18525631</v>
      </c>
      <c r="L52" s="20" t="n">
        <v>6.98931027</v>
      </c>
      <c r="M52" s="18" t="n">
        <v>480.01311712</v>
      </c>
      <c r="N52" s="20" t="n">
        <v>8.538076459999999</v>
      </c>
      <c r="O52" s="18" t="n">
        <v>457.6153663</v>
      </c>
      <c r="P52" s="20" t="n">
        <v>8.11296016</v>
      </c>
      <c r="Q52" s="18" t="s">
        <v>404</v>
      </c>
      <c r="R52" s="20" t="s">
        <v>404</v>
      </c>
      <c r="S52" s="18" t="s">
        <v>404</v>
      </c>
      <c r="T52" s="20" t="s">
        <v>404</v>
      </c>
      <c r="U52" s="18" t="s">
        <v>404</v>
      </c>
      <c r="V52" s="20" t="s">
        <v>404</v>
      </c>
      <c r="W52" s="18" t="s">
        <v>404</v>
      </c>
      <c r="X52" s="20" t="s">
        <v>404</v>
      </c>
      <c r="Y52" s="18" t="n">
        <v>408.5339</v>
      </c>
      <c r="Z52" s="20" t="n">
        <v>17.24550512</v>
      </c>
    </row>
    <row r="53" spans="1:26">
      <c r="A53" s="15" t="s">
        <v>450</v>
      </c>
      <c r="B53" s="17" t="n">
        <v>5571</v>
      </c>
      <c r="C53" s="18">
        <f>(0.0/B53*100)</f>
        <v/>
      </c>
      <c r="D53" s="19" t="n">
        <v>5571</v>
      </c>
      <c r="E53" s="18" t="s">
        <v>404</v>
      </c>
      <c r="F53" s="20" t="s">
        <v>404</v>
      </c>
      <c r="G53" s="18" t="n">
        <v>420.29136426</v>
      </c>
      <c r="H53" s="20" t="n">
        <v>4.204902</v>
      </c>
      <c r="I53" s="18" t="n">
        <v>438.25868129</v>
      </c>
      <c r="J53" s="20" t="n">
        <v>2.40474792</v>
      </c>
      <c r="K53" s="18" t="n">
        <v>436.19187153</v>
      </c>
      <c r="L53" s="20" t="n">
        <v>2.4926803</v>
      </c>
      <c r="M53" s="18" t="n">
        <v>432.90545475</v>
      </c>
      <c r="N53" s="20" t="n">
        <v>2.95671567</v>
      </c>
      <c r="O53" s="18" t="n">
        <v>426.53534723</v>
      </c>
      <c r="P53" s="20" t="n">
        <v>2.61411945</v>
      </c>
      <c r="Q53" s="18" t="s">
        <v>404</v>
      </c>
      <c r="R53" s="20" t="s">
        <v>404</v>
      </c>
      <c r="S53" s="18" t="s">
        <v>404</v>
      </c>
      <c r="T53" s="20" t="s">
        <v>404</v>
      </c>
      <c r="U53" s="18" t="s">
        <v>404</v>
      </c>
      <c r="V53" s="20" t="s">
        <v>404</v>
      </c>
      <c r="W53" s="18" t="s">
        <v>404</v>
      </c>
      <c r="X53" s="20" t="s">
        <v>404</v>
      </c>
      <c r="Y53" s="18" t="n">
        <v>416.30080762</v>
      </c>
      <c r="Z53" s="20" t="n">
        <v>5.42123981</v>
      </c>
    </row>
    <row r="54" spans="1:26">
      <c r="A54" s="15" t="s">
        <v>451</v>
      </c>
      <c r="B54" s="17" t="n">
        <v>4740</v>
      </c>
      <c r="C54" s="18">
        <f>(199.0/B54*100)</f>
        <v/>
      </c>
      <c r="D54" s="19" t="n">
        <v>4541</v>
      </c>
      <c r="E54" s="18" t="n">
        <v>334.94149002</v>
      </c>
      <c r="F54" s="20" t="n">
        <v>9.9116128</v>
      </c>
      <c r="G54" s="18" t="n">
        <v>329.12834562</v>
      </c>
      <c r="H54" s="20" t="n">
        <v>11.31536657</v>
      </c>
      <c r="I54" s="18" t="n">
        <v>323.7651862</v>
      </c>
      <c r="J54" s="20" t="n">
        <v>11.68156088</v>
      </c>
      <c r="K54" s="18" t="n">
        <v>322.68394565</v>
      </c>
      <c r="L54" s="20" t="n">
        <v>6.4572387</v>
      </c>
      <c r="M54" s="18" t="n">
        <v>349.7232641</v>
      </c>
      <c r="N54" s="20" t="n">
        <v>10.82695938</v>
      </c>
      <c r="O54" s="18" t="n">
        <v>333.93184922</v>
      </c>
      <c r="P54" s="20" t="n">
        <v>6.78182259</v>
      </c>
      <c r="Q54" s="18" t="s">
        <v>404</v>
      </c>
      <c r="R54" s="20" t="s">
        <v>404</v>
      </c>
      <c r="S54" s="18" t="s">
        <v>404</v>
      </c>
      <c r="T54" s="20" t="s">
        <v>404</v>
      </c>
      <c r="U54" s="18" t="s">
        <v>404</v>
      </c>
      <c r="V54" s="20" t="s">
        <v>404</v>
      </c>
      <c r="W54" s="18" t="s">
        <v>404</v>
      </c>
      <c r="X54" s="20" t="s">
        <v>404</v>
      </c>
      <c r="Y54" s="18" t="n">
        <v>303.06754215</v>
      </c>
      <c r="Z54" s="20" t="n">
        <v>6.6866583</v>
      </c>
    </row>
    <row r="55" spans="1:26">
      <c r="A55" s="15" t="s">
        <v>452</v>
      </c>
      <c r="B55" s="17" t="n">
        <v>5316</v>
      </c>
      <c r="C55" s="18">
        <f>(43.0/B55*100)</f>
        <v/>
      </c>
      <c r="D55" s="19" t="n">
        <v>5273</v>
      </c>
      <c r="E55" s="18" t="n">
        <v>350.7409747</v>
      </c>
      <c r="F55" s="20" t="n">
        <v>33.43610087</v>
      </c>
      <c r="G55" s="18" t="n">
        <v>403.35698072</v>
      </c>
      <c r="H55" s="20" t="n">
        <v>10.18797481</v>
      </c>
      <c r="I55" s="18" t="n">
        <v>424.15644218</v>
      </c>
      <c r="J55" s="20" t="n">
        <v>17.23950565</v>
      </c>
      <c r="K55" s="18" t="n">
        <v>408.34543281</v>
      </c>
      <c r="L55" s="20" t="n">
        <v>6.31009409</v>
      </c>
      <c r="M55" s="18" t="n">
        <v>413.24293661</v>
      </c>
      <c r="N55" s="20" t="n">
        <v>5.38172365</v>
      </c>
      <c r="O55" s="18" t="n">
        <v>412.22120199</v>
      </c>
      <c r="P55" s="20" t="n">
        <v>3.82907205</v>
      </c>
      <c r="Q55" s="18" t="s">
        <v>404</v>
      </c>
      <c r="R55" s="20" t="s">
        <v>404</v>
      </c>
      <c r="S55" s="18" t="s">
        <v>404</v>
      </c>
      <c r="T55" s="20" t="s">
        <v>404</v>
      </c>
      <c r="U55" s="18" t="s">
        <v>404</v>
      </c>
      <c r="V55" s="20" t="s">
        <v>404</v>
      </c>
      <c r="W55" s="18" t="s">
        <v>404</v>
      </c>
      <c r="X55" s="20" t="s">
        <v>404</v>
      </c>
      <c r="Y55" s="18" t="n">
        <v>378.00546884</v>
      </c>
      <c r="Z55" s="20" t="n">
        <v>15.3553697</v>
      </c>
    </row>
    <row r="56" spans="1:26">
      <c r="A56" s="15" t="s">
        <v>453</v>
      </c>
      <c r="B56" s="17" t="n">
        <v>5359</v>
      </c>
      <c r="C56" s="18">
        <f>(0.0/B56*100)</f>
        <v/>
      </c>
      <c r="D56" s="19" t="n">
        <v>5359</v>
      </c>
      <c r="E56" s="18" t="s">
        <v>404</v>
      </c>
      <c r="F56" s="20" t="s">
        <v>404</v>
      </c>
      <c r="G56" s="18" t="n">
        <v>527.0245825</v>
      </c>
      <c r="H56" s="20" t="n">
        <v>8.864843690000001</v>
      </c>
      <c r="I56" s="18" t="n">
        <v>520.47231645</v>
      </c>
      <c r="J56" s="20" t="n">
        <v>6.20606031</v>
      </c>
      <c r="K56" s="18" t="n">
        <v>522.98611102</v>
      </c>
      <c r="L56" s="20" t="n">
        <v>8.126448330000001</v>
      </c>
      <c r="M56" s="18" t="n">
        <v>530.89191995</v>
      </c>
      <c r="N56" s="20" t="n">
        <v>15.43651607</v>
      </c>
      <c r="O56" s="18" t="n">
        <v>522.10993913</v>
      </c>
      <c r="P56" s="20" t="n">
        <v>11.70336123</v>
      </c>
      <c r="Q56" s="18" t="s">
        <v>404</v>
      </c>
      <c r="R56" s="20" t="s">
        <v>404</v>
      </c>
      <c r="S56" s="18" t="s">
        <v>404</v>
      </c>
      <c r="T56" s="20" t="s">
        <v>404</v>
      </c>
      <c r="U56" s="18" t="s">
        <v>404</v>
      </c>
      <c r="V56" s="20" t="s">
        <v>404</v>
      </c>
      <c r="W56" s="18" t="s">
        <v>404</v>
      </c>
      <c r="X56" s="20" t="s">
        <v>404</v>
      </c>
      <c r="Y56" s="18" t="n">
        <v>520.45665967</v>
      </c>
      <c r="Z56" s="20" t="n">
        <v>11.36685969</v>
      </c>
    </row>
    <row r="57" spans="1:26">
      <c r="A57" s="15" t="s">
        <v>454</v>
      </c>
      <c r="B57" s="17" t="n">
        <v>6513</v>
      </c>
      <c r="C57" s="18">
        <f>(0.0/B57*100)</f>
        <v/>
      </c>
      <c r="D57" s="19" t="n">
        <v>6513</v>
      </c>
      <c r="E57" s="18" t="n">
        <v>378.71984465</v>
      </c>
      <c r="F57" s="20" t="n">
        <v>6.5481984</v>
      </c>
      <c r="G57" s="18" t="n">
        <v>410.59280802</v>
      </c>
      <c r="H57" s="20" t="n">
        <v>10.31443362</v>
      </c>
      <c r="I57" s="18" t="n">
        <v>391.28802218</v>
      </c>
      <c r="J57" s="20" t="n">
        <v>8.148954270000001</v>
      </c>
      <c r="K57" s="18" t="n">
        <v>401.7468453</v>
      </c>
      <c r="L57" s="20" t="n">
        <v>4.74067802</v>
      </c>
      <c r="M57" s="18" t="n">
        <v>411.44430657</v>
      </c>
      <c r="N57" s="20" t="n">
        <v>6.60796992</v>
      </c>
      <c r="O57" s="18" t="n">
        <v>409.50921077</v>
      </c>
      <c r="P57" s="20" t="n">
        <v>9.17154483</v>
      </c>
      <c r="Q57" s="18" t="s">
        <v>404</v>
      </c>
      <c r="R57" s="20" t="s">
        <v>404</v>
      </c>
      <c r="S57" s="18" t="s">
        <v>404</v>
      </c>
      <c r="T57" s="20" t="s">
        <v>404</v>
      </c>
      <c r="U57" s="18" t="s">
        <v>404</v>
      </c>
      <c r="V57" s="20" t="s">
        <v>404</v>
      </c>
      <c r="W57" s="18" t="n">
        <v>408.81297977</v>
      </c>
      <c r="X57" s="20" t="n">
        <v>9.27761054</v>
      </c>
      <c r="Y57" s="18" t="n">
        <v>366.13225625</v>
      </c>
      <c r="Z57" s="20" t="n">
        <v>5.77110414</v>
      </c>
    </row>
    <row r="58" spans="1:26">
      <c r="A58" s="15" t="s">
        <v>455</v>
      </c>
      <c r="B58" s="17" t="n">
        <v>7267</v>
      </c>
      <c r="C58" s="18">
        <f>(0.0/B58*100)</f>
        <v/>
      </c>
      <c r="D58" s="19" t="n">
        <v>7267</v>
      </c>
      <c r="E58" s="18" t="n">
        <v>404.14939673</v>
      </c>
      <c r="F58" s="20" t="n">
        <v>15.89225139</v>
      </c>
      <c r="G58" s="18" t="n">
        <v>406.58233556</v>
      </c>
      <c r="H58" s="20" t="n">
        <v>19.39083118</v>
      </c>
      <c r="I58" s="18" t="n">
        <v>390.48942993</v>
      </c>
      <c r="J58" s="20" t="n">
        <v>10.13769106</v>
      </c>
      <c r="K58" s="18" t="n">
        <v>415.76163474</v>
      </c>
      <c r="L58" s="20" t="n">
        <v>8.55625023</v>
      </c>
      <c r="M58" s="18" t="n">
        <v>412.03165669</v>
      </c>
      <c r="N58" s="20" t="n">
        <v>6.21523286</v>
      </c>
      <c r="O58" s="18" t="n">
        <v>407.80595504</v>
      </c>
      <c r="P58" s="20" t="n">
        <v>4.03174027</v>
      </c>
      <c r="Q58" s="18" t="s">
        <v>404</v>
      </c>
      <c r="R58" s="20" t="s">
        <v>404</v>
      </c>
      <c r="S58" s="18" t="s">
        <v>404</v>
      </c>
      <c r="T58" s="20" t="s">
        <v>404</v>
      </c>
      <c r="U58" s="18" t="s">
        <v>404</v>
      </c>
      <c r="V58" s="20" t="s">
        <v>404</v>
      </c>
      <c r="W58" s="18" t="s">
        <v>404</v>
      </c>
      <c r="X58" s="20" t="s">
        <v>404</v>
      </c>
      <c r="Y58" s="18" t="n">
        <v>381.36776298</v>
      </c>
      <c r="Z58" s="20" t="n">
        <v>9.08394202</v>
      </c>
    </row>
    <row r="59" spans="1:26">
      <c r="A59" s="15" t="s">
        <v>456</v>
      </c>
      <c r="B59" s="17" t="n">
        <v>4826</v>
      </c>
      <c r="C59" s="18">
        <f>(0.0/B59*100)</f>
        <v/>
      </c>
      <c r="D59" s="19" t="n">
        <v>4826</v>
      </c>
      <c r="E59" s="18" t="s">
        <v>404</v>
      </c>
      <c r="F59" s="20" t="s">
        <v>404</v>
      </c>
      <c r="G59" s="18" t="n">
        <v>383.95428313</v>
      </c>
      <c r="H59" s="20" t="n">
        <v>8.206928700000001</v>
      </c>
      <c r="I59" s="18" t="n">
        <v>366.68506477</v>
      </c>
      <c r="J59" s="20" t="n">
        <v>3.94873166</v>
      </c>
      <c r="K59" s="18" t="n">
        <v>392.66626743</v>
      </c>
      <c r="L59" s="20" t="n">
        <v>3.55194926</v>
      </c>
      <c r="M59" s="18" t="n">
        <v>371.20349792</v>
      </c>
      <c r="N59" s="20" t="n">
        <v>2.64783797</v>
      </c>
      <c r="O59" s="18" t="n">
        <v>377.80046344</v>
      </c>
      <c r="P59" s="20" t="n">
        <v>2.43310779</v>
      </c>
      <c r="Q59" s="18" t="s">
        <v>404</v>
      </c>
      <c r="R59" s="20" t="s">
        <v>404</v>
      </c>
      <c r="S59" s="18" t="s">
        <v>404</v>
      </c>
      <c r="T59" s="20" t="s">
        <v>404</v>
      </c>
      <c r="U59" s="18" t="s">
        <v>404</v>
      </c>
      <c r="V59" s="20" t="s">
        <v>404</v>
      </c>
      <c r="W59" s="18" t="s">
        <v>404</v>
      </c>
      <c r="X59" s="20" t="s">
        <v>404</v>
      </c>
      <c r="Y59" s="18" t="n">
        <v>367.40592127</v>
      </c>
      <c r="Z59" s="20" t="n">
        <v>21.4775611</v>
      </c>
    </row>
    <row r="60" spans="1:26">
      <c r="A60" s="15" t="s">
        <v>457</v>
      </c>
      <c r="B60" s="17" t="n">
        <v>4546</v>
      </c>
      <c r="C60" s="18">
        <f>(0.0/B60*100)</f>
        <v/>
      </c>
      <c r="D60" s="19" t="n">
        <v>4546</v>
      </c>
      <c r="E60" s="18" t="n">
        <v>330.62030859</v>
      </c>
      <c r="F60" s="20" t="n">
        <v>27.96975756</v>
      </c>
      <c r="G60" s="18" t="n">
        <v>381.2006055</v>
      </c>
      <c r="H60" s="20" t="n">
        <v>18.00743592</v>
      </c>
      <c r="I60" s="18" t="n">
        <v>397.34561654</v>
      </c>
      <c r="J60" s="20" t="n">
        <v>20.35902721</v>
      </c>
      <c r="K60" s="18" t="n">
        <v>389.98307692</v>
      </c>
      <c r="L60" s="20" t="n">
        <v>10.2333645</v>
      </c>
      <c r="M60" s="18" t="n">
        <v>380.06329639</v>
      </c>
      <c r="N60" s="20" t="n">
        <v>9.411210649999999</v>
      </c>
      <c r="O60" s="18" t="n">
        <v>390.36707243</v>
      </c>
      <c r="P60" s="20" t="n">
        <v>5.70113952</v>
      </c>
      <c r="Q60" s="18" t="s">
        <v>404</v>
      </c>
      <c r="R60" s="20" t="s">
        <v>404</v>
      </c>
      <c r="S60" s="18" t="s">
        <v>404</v>
      </c>
      <c r="T60" s="20" t="s">
        <v>404</v>
      </c>
      <c r="U60" s="18" t="s">
        <v>404</v>
      </c>
      <c r="V60" s="20" t="s">
        <v>404</v>
      </c>
      <c r="W60" s="18" t="s">
        <v>404</v>
      </c>
      <c r="X60" s="20" t="s">
        <v>404</v>
      </c>
      <c r="Y60" s="18" t="n">
        <v>374.13701923</v>
      </c>
      <c r="Z60" s="20" t="n">
        <v>8.32490011</v>
      </c>
    </row>
    <row r="61" spans="1:26">
      <c r="A61" s="15" t="s">
        <v>458</v>
      </c>
      <c r="B61" s="17" t="n">
        <v>6525</v>
      </c>
      <c r="C61" s="18">
        <f>(0.0/B61*100)</f>
        <v/>
      </c>
      <c r="D61" s="19" t="n">
        <v>6525</v>
      </c>
      <c r="E61" s="18" t="n">
        <v>419.05370957</v>
      </c>
      <c r="F61" s="20" t="n">
        <v>15.62620739</v>
      </c>
      <c r="G61" s="18" t="n">
        <v>495.42888959</v>
      </c>
      <c r="H61" s="20" t="n">
        <v>9.489263680000001</v>
      </c>
      <c r="I61" s="18" t="n">
        <v>477.7416549</v>
      </c>
      <c r="J61" s="20" t="n">
        <v>7.46081137</v>
      </c>
      <c r="K61" s="18" t="n">
        <v>475.55742486</v>
      </c>
      <c r="L61" s="20" t="n">
        <v>4.45937832</v>
      </c>
      <c r="M61" s="18" t="n">
        <v>476.79157938</v>
      </c>
      <c r="N61" s="20" t="n">
        <v>8.716897380000001</v>
      </c>
      <c r="O61" s="18" t="n">
        <v>460.09921582</v>
      </c>
      <c r="P61" s="20" t="n">
        <v>6.63936668</v>
      </c>
      <c r="Q61" s="18" t="s">
        <v>404</v>
      </c>
      <c r="R61" s="20" t="s">
        <v>404</v>
      </c>
      <c r="S61" s="18" t="s">
        <v>404</v>
      </c>
      <c r="T61" s="20" t="s">
        <v>404</v>
      </c>
      <c r="U61" s="18" t="s">
        <v>404</v>
      </c>
      <c r="V61" s="20" t="s">
        <v>404</v>
      </c>
      <c r="W61" s="18" t="s">
        <v>404</v>
      </c>
      <c r="X61" s="20" t="s">
        <v>404</v>
      </c>
      <c r="Y61" s="18" t="n">
        <v>395.83362924</v>
      </c>
      <c r="Z61" s="20" t="n">
        <v>18.4138395</v>
      </c>
    </row>
    <row r="62" spans="1:26">
      <c r="A62" s="15" t="s">
        <v>459</v>
      </c>
      <c r="B62" s="17" t="n">
        <v>4476</v>
      </c>
      <c r="C62" s="18">
        <f>(0.0/B62*100)</f>
        <v/>
      </c>
      <c r="D62" s="19" t="n">
        <v>4476</v>
      </c>
      <c r="E62" s="18" t="n">
        <v>450.86953576</v>
      </c>
      <c r="F62" s="20" t="n">
        <v>15.9124095</v>
      </c>
      <c r="G62" s="18" t="n">
        <v>539.32207448</v>
      </c>
      <c r="H62" s="20" t="n">
        <v>3.78770801</v>
      </c>
      <c r="I62" s="18" t="n">
        <v>521.22791275</v>
      </c>
      <c r="J62" s="20" t="n">
        <v>1.8232297</v>
      </c>
      <c r="K62" s="18" t="n">
        <v>532.45369954</v>
      </c>
      <c r="L62" s="20" t="n">
        <v>1.97186568</v>
      </c>
      <c r="M62" s="18" t="n">
        <v>523.86208521</v>
      </c>
      <c r="N62" s="20" t="n">
        <v>4.27658333</v>
      </c>
      <c r="O62" s="18" t="n">
        <v>540.80008713</v>
      </c>
      <c r="P62" s="20" t="n">
        <v>2.11496975</v>
      </c>
      <c r="Q62" s="18" t="s">
        <v>404</v>
      </c>
      <c r="R62" s="20" t="s">
        <v>404</v>
      </c>
      <c r="S62" s="18" t="s">
        <v>404</v>
      </c>
      <c r="T62" s="20" t="s">
        <v>404</v>
      </c>
      <c r="U62" s="18" t="s">
        <v>404</v>
      </c>
      <c r="V62" s="20" t="s">
        <v>404</v>
      </c>
      <c r="W62" s="18" t="s">
        <v>404</v>
      </c>
      <c r="X62" s="20" t="s">
        <v>404</v>
      </c>
      <c r="Y62" s="18" t="n">
        <v>403.42808261</v>
      </c>
      <c r="Z62" s="20" t="n">
        <v>23.12700219</v>
      </c>
    </row>
    <row r="63" spans="1:26">
      <c r="A63" s="15" t="s">
        <v>460</v>
      </c>
      <c r="B63" s="17" t="n">
        <v>5324</v>
      </c>
      <c r="C63" s="18">
        <f>(0.0/B63*100)</f>
        <v/>
      </c>
      <c r="D63" s="19" t="n">
        <v>5324</v>
      </c>
      <c r="E63" s="18" t="s">
        <v>404</v>
      </c>
      <c r="F63" s="20" t="s">
        <v>404</v>
      </c>
      <c r="G63" s="18" t="n">
        <v>385.78531391</v>
      </c>
      <c r="H63" s="20" t="n">
        <v>7.45879671</v>
      </c>
      <c r="I63" s="18" t="n">
        <v>367.31204094</v>
      </c>
      <c r="J63" s="20" t="n">
        <v>4.20121847</v>
      </c>
      <c r="K63" s="18" t="n">
        <v>367.96143842</v>
      </c>
      <c r="L63" s="20" t="n">
        <v>2.34536317</v>
      </c>
      <c r="M63" s="18" t="n">
        <v>389.79668289</v>
      </c>
      <c r="N63" s="20" t="n">
        <v>2.24440915</v>
      </c>
      <c r="O63" s="18" t="n">
        <v>387.4565778</v>
      </c>
      <c r="P63" s="20" t="n">
        <v>2.29208136</v>
      </c>
      <c r="Q63" s="18" t="s">
        <v>404</v>
      </c>
      <c r="R63" s="20" t="s">
        <v>404</v>
      </c>
      <c r="S63" s="18" t="s">
        <v>404</v>
      </c>
      <c r="T63" s="20" t="s">
        <v>404</v>
      </c>
      <c r="U63" s="18" t="s">
        <v>404</v>
      </c>
      <c r="V63" s="20" t="s">
        <v>404</v>
      </c>
      <c r="W63" s="18" t="s">
        <v>404</v>
      </c>
      <c r="X63" s="20" t="s">
        <v>404</v>
      </c>
      <c r="Y63" s="18" t="n">
        <v>401.19999131</v>
      </c>
      <c r="Z63" s="20" t="n">
        <v>4.51716419</v>
      </c>
    </row>
    <row r="64" spans="1:26">
      <c r="A64" s="15" t="s">
        <v>461</v>
      </c>
      <c r="B64" s="17" t="n">
        <v>3634</v>
      </c>
      <c r="C64" s="18">
        <f>(27.0/B64*100)</f>
        <v/>
      </c>
      <c r="D64" s="19" t="n">
        <v>3607</v>
      </c>
      <c r="E64" s="18" t="s">
        <v>404</v>
      </c>
      <c r="F64" s="20" t="s">
        <v>404</v>
      </c>
      <c r="G64" s="18" t="n">
        <v>481.80795118</v>
      </c>
      <c r="H64" s="20" t="n">
        <v>9.54836068</v>
      </c>
      <c r="I64" s="18" t="n">
        <v>393.94753166</v>
      </c>
      <c r="J64" s="20" t="n">
        <v>9.03527014</v>
      </c>
      <c r="K64" s="18" t="n">
        <v>467.6573993</v>
      </c>
      <c r="L64" s="20" t="n">
        <v>3.22187629</v>
      </c>
      <c r="M64" s="18" t="n">
        <v>465.99880688</v>
      </c>
      <c r="N64" s="20" t="n">
        <v>2.98879767</v>
      </c>
      <c r="O64" s="18" t="n">
        <v>465.23201543</v>
      </c>
      <c r="P64" s="20" t="n">
        <v>2.46210022</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418.42583083</v>
      </c>
      <c r="F65" s="20" t="n">
        <v>12.075288</v>
      </c>
      <c r="G65" s="18" t="n">
        <v>441.58442132</v>
      </c>
      <c r="H65" s="20" t="n">
        <v>13.55559845</v>
      </c>
      <c r="I65" s="18" t="n">
        <v>438.05813328</v>
      </c>
      <c r="J65" s="20" t="n">
        <v>8.603735029999999</v>
      </c>
      <c r="K65" s="18" t="n">
        <v>422.5933309</v>
      </c>
      <c r="L65" s="20" t="n">
        <v>6.32089012</v>
      </c>
      <c r="M65" s="18" t="n">
        <v>429.84486351</v>
      </c>
      <c r="N65" s="20" t="n">
        <v>5.82284682</v>
      </c>
      <c r="O65" s="18" t="n">
        <v>426.47962654</v>
      </c>
      <c r="P65" s="20" t="n">
        <v>4.96039749</v>
      </c>
      <c r="Q65" s="18" t="s">
        <v>404</v>
      </c>
      <c r="R65" s="20" t="s">
        <v>404</v>
      </c>
      <c r="S65" s="18" t="s">
        <v>404</v>
      </c>
      <c r="T65" s="20" t="s">
        <v>404</v>
      </c>
      <c r="U65" s="18" t="s">
        <v>404</v>
      </c>
      <c r="V65" s="20" t="s">
        <v>404</v>
      </c>
      <c r="W65" s="18" t="s">
        <v>404</v>
      </c>
      <c r="X65" s="20" t="s">
        <v>404</v>
      </c>
      <c r="Y65" s="18" t="n">
        <v>410.92026945</v>
      </c>
      <c r="Z65" s="20" t="n">
        <v>6.87145609</v>
      </c>
    </row>
    <row r="66" spans="1:26">
      <c r="A66" s="15" t="s">
        <v>463</v>
      </c>
      <c r="B66" s="17" t="n">
        <v>5665</v>
      </c>
      <c r="C66" s="18">
        <f>(0.0/B66*100)</f>
        <v/>
      </c>
      <c r="D66" s="19" t="n">
        <v>5665</v>
      </c>
      <c r="E66" s="18" t="s">
        <v>404</v>
      </c>
      <c r="F66" s="20" t="s">
        <v>404</v>
      </c>
      <c r="G66" s="18" t="n">
        <v>415.48455805</v>
      </c>
      <c r="H66" s="20" t="n">
        <v>13.71995191</v>
      </c>
      <c r="I66" s="18" t="n">
        <v>394.24201814</v>
      </c>
      <c r="J66" s="20" t="n">
        <v>2.59070614</v>
      </c>
      <c r="K66" s="18" t="n">
        <v>407.32817773</v>
      </c>
      <c r="L66" s="20" t="n">
        <v>2.30413111</v>
      </c>
      <c r="M66" s="18" t="n">
        <v>431.70875332</v>
      </c>
      <c r="N66" s="20" t="n">
        <v>2.31526419</v>
      </c>
      <c r="O66" s="18" t="n">
        <v>403.80212873</v>
      </c>
      <c r="P66" s="20" t="n">
        <v>1.93157522</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369.33672315</v>
      </c>
      <c r="F67" s="20" t="n">
        <v>6.65611158</v>
      </c>
      <c r="G67" s="18" t="n">
        <v>374.57628603</v>
      </c>
      <c r="H67" s="20" t="n">
        <v>7.63668673</v>
      </c>
      <c r="I67" s="18" t="n">
        <v>397.92053788</v>
      </c>
      <c r="J67" s="20" t="n">
        <v>7.24806485</v>
      </c>
      <c r="K67" s="18" t="n">
        <v>405.69068319</v>
      </c>
      <c r="L67" s="20" t="n">
        <v>6.55259869</v>
      </c>
      <c r="M67" s="18" t="n">
        <v>402.76331392</v>
      </c>
      <c r="N67" s="20" t="n">
        <v>6.80980258</v>
      </c>
      <c r="O67" s="18" t="n">
        <v>412.52671354</v>
      </c>
      <c r="P67" s="20" t="n">
        <v>6.39732946</v>
      </c>
      <c r="Q67" s="18" t="s">
        <v>404</v>
      </c>
      <c r="R67" s="20" t="s">
        <v>404</v>
      </c>
      <c r="S67" s="18" t="s">
        <v>404</v>
      </c>
      <c r="T67" s="20" t="s">
        <v>404</v>
      </c>
      <c r="U67" s="18" t="s">
        <v>404</v>
      </c>
      <c r="V67" s="20" t="s">
        <v>404</v>
      </c>
      <c r="W67" s="18" t="s">
        <v>404</v>
      </c>
      <c r="X67" s="20" t="s">
        <v>404</v>
      </c>
      <c r="Y67" s="18" t="n">
        <v>394.27697689</v>
      </c>
      <c r="Z67" s="20" t="n">
        <v>12.98245536</v>
      </c>
    </row>
    <row r="68" spans="1:26">
      <c r="A68" s="15" t="s">
        <v>465</v>
      </c>
      <c r="B68" s="17" t="n">
        <v>12083</v>
      </c>
      <c r="C68" s="18">
        <f>(0.0/B68*100)</f>
        <v/>
      </c>
      <c r="D68" s="19" t="n">
        <v>12083</v>
      </c>
      <c r="E68" s="18" t="s">
        <v>404</v>
      </c>
      <c r="F68" s="20" t="s">
        <v>404</v>
      </c>
      <c r="G68" s="18" t="n">
        <v>483.14977855</v>
      </c>
      <c r="H68" s="20" t="n">
        <v>3.86302363</v>
      </c>
      <c r="I68" s="18" t="n">
        <v>383.15847837</v>
      </c>
      <c r="J68" s="20" t="n">
        <v>2.61425167</v>
      </c>
      <c r="K68" s="18" t="n">
        <v>399.52452403</v>
      </c>
      <c r="L68" s="20" t="n">
        <v>2.56982038</v>
      </c>
      <c r="M68" s="18" t="n">
        <v>429.5307541</v>
      </c>
      <c r="N68" s="20" t="n">
        <v>1.59897037</v>
      </c>
      <c r="O68" s="18" t="n">
        <v>410.03205331</v>
      </c>
      <c r="P68" s="20" t="n">
        <v>1.38580307</v>
      </c>
      <c r="Q68" s="18" t="s">
        <v>404</v>
      </c>
      <c r="R68" s="20" t="s">
        <v>404</v>
      </c>
      <c r="S68" s="18" t="s">
        <v>404</v>
      </c>
      <c r="T68" s="20" t="s">
        <v>404</v>
      </c>
      <c r="U68" s="18" t="s">
        <v>404</v>
      </c>
      <c r="V68" s="20" t="s">
        <v>404</v>
      </c>
      <c r="W68" s="18" t="s">
        <v>404</v>
      </c>
      <c r="X68" s="20" t="s">
        <v>404</v>
      </c>
      <c r="Y68" s="18" t="n">
        <v>417.9920004</v>
      </c>
      <c r="Z68" s="20" t="n">
        <v>7.06917923</v>
      </c>
    </row>
    <row r="69" spans="1:26">
      <c r="A69" s="15" t="s">
        <v>466</v>
      </c>
      <c r="B69" s="17" t="n">
        <v>4876</v>
      </c>
      <c r="C69" s="18">
        <f>(0.0/B69*100)</f>
        <v/>
      </c>
      <c r="D69" s="19" t="n">
        <v>4876</v>
      </c>
      <c r="E69" s="18" t="n">
        <v>403.61225527</v>
      </c>
      <c r="F69" s="20" t="n">
        <v>9.088057579999999</v>
      </c>
      <c r="G69" s="18" t="n">
        <v>452.47904619</v>
      </c>
      <c r="H69" s="20" t="n">
        <v>8.847466320000001</v>
      </c>
      <c r="I69" s="18" t="n">
        <v>427.41791962</v>
      </c>
      <c r="J69" s="20" t="n">
        <v>9.818976770000001</v>
      </c>
      <c r="K69" s="18" t="n">
        <v>415.83214277</v>
      </c>
      <c r="L69" s="20" t="n">
        <v>8.39445905</v>
      </c>
      <c r="M69" s="18" t="n">
        <v>421.47102813</v>
      </c>
      <c r="N69" s="20" t="n">
        <v>8.12387884</v>
      </c>
      <c r="O69" s="18" t="n">
        <v>449.87819614</v>
      </c>
      <c r="P69" s="20" t="n">
        <v>6.23226415</v>
      </c>
      <c r="Q69" s="18" t="s">
        <v>404</v>
      </c>
      <c r="R69" s="20" t="s">
        <v>404</v>
      </c>
      <c r="S69" s="18" t="s">
        <v>404</v>
      </c>
      <c r="T69" s="20" t="s">
        <v>404</v>
      </c>
      <c r="U69" s="18" t="s">
        <v>404</v>
      </c>
      <c r="V69" s="20" t="s">
        <v>404</v>
      </c>
      <c r="W69" s="18" t="s">
        <v>404</v>
      </c>
      <c r="X69" s="20" t="s">
        <v>404</v>
      </c>
      <c r="Y69" s="18" t="n">
        <v>477.56047128</v>
      </c>
      <c r="Z69" s="20" t="n">
        <v>14.52166297</v>
      </c>
    </row>
    <row r="70" spans="1:26">
      <c r="A70" s="15" t="s">
        <v>467</v>
      </c>
      <c r="B70" s="17" t="n">
        <v>6036</v>
      </c>
      <c r="C70" s="18">
        <f>(0.0/B70*100)</f>
        <v/>
      </c>
      <c r="D70" s="19" t="n">
        <v>6036</v>
      </c>
      <c r="E70" s="18" t="n">
        <v>502.40873465</v>
      </c>
      <c r="F70" s="20" t="n">
        <v>12.33959551</v>
      </c>
      <c r="G70" s="18" t="n">
        <v>518.34476502</v>
      </c>
      <c r="H70" s="20" t="n">
        <v>16.76608503</v>
      </c>
      <c r="I70" s="18" t="n">
        <v>480.89211795</v>
      </c>
      <c r="J70" s="20" t="n">
        <v>7.97497507</v>
      </c>
      <c r="K70" s="18" t="n">
        <v>485.68406163</v>
      </c>
      <c r="L70" s="20" t="n">
        <v>5.02450461</v>
      </c>
      <c r="M70" s="18" t="n">
        <v>490.64259379</v>
      </c>
      <c r="N70" s="20" t="n">
        <v>6.00628494</v>
      </c>
      <c r="O70" s="18" t="n">
        <v>476.58941203</v>
      </c>
      <c r="P70" s="20" t="n">
        <v>5.16495495</v>
      </c>
      <c r="Q70" s="18" t="s">
        <v>404</v>
      </c>
      <c r="R70" s="20" t="s">
        <v>404</v>
      </c>
      <c r="S70" s="18" t="s">
        <v>404</v>
      </c>
      <c r="T70" s="20" t="s">
        <v>404</v>
      </c>
      <c r="U70" s="18" t="s">
        <v>404</v>
      </c>
      <c r="V70" s="20" t="s">
        <v>404</v>
      </c>
      <c r="W70" s="18" t="s">
        <v>404</v>
      </c>
      <c r="X70" s="20" t="s">
        <v>404</v>
      </c>
      <c r="Y70" s="18" t="n">
        <v>465.78045714</v>
      </c>
      <c r="Z70" s="20" t="n">
        <v>14.98967057</v>
      </c>
    </row>
    <row r="71" spans="1:26">
      <c r="A71" s="15" t="s">
        <v>468</v>
      </c>
      <c r="B71" s="17" t="n">
        <v>6115</v>
      </c>
      <c r="C71" s="18">
        <f>(0.0/B71*100)</f>
        <v/>
      </c>
      <c r="D71" s="19" t="n">
        <v>6115</v>
      </c>
      <c r="E71" s="18" t="s">
        <v>404</v>
      </c>
      <c r="F71" s="20" t="s">
        <v>404</v>
      </c>
      <c r="G71" s="18" t="n">
        <v>547.5831337</v>
      </c>
      <c r="H71" s="20" t="n">
        <v>5.25598571</v>
      </c>
      <c r="I71" s="18" t="n">
        <v>539.94495316</v>
      </c>
      <c r="J71" s="20" t="n">
        <v>3.43011743</v>
      </c>
      <c r="K71" s="18" t="n">
        <v>572.27648701</v>
      </c>
      <c r="L71" s="20" t="n">
        <v>2.34968759</v>
      </c>
      <c r="M71" s="18" t="n">
        <v>544.08543256</v>
      </c>
      <c r="N71" s="20" t="n">
        <v>2.64699852</v>
      </c>
      <c r="O71" s="18" t="n">
        <v>548.86534483</v>
      </c>
      <c r="P71" s="20" t="n">
        <v>2.5807381</v>
      </c>
      <c r="Q71" s="18" t="s">
        <v>404</v>
      </c>
      <c r="R71" s="20" t="s">
        <v>404</v>
      </c>
      <c r="S71" s="18" t="s">
        <v>404</v>
      </c>
      <c r="T71" s="20" t="s">
        <v>404</v>
      </c>
      <c r="U71" s="18" t="s">
        <v>404</v>
      </c>
      <c r="V71" s="20" t="s">
        <v>404</v>
      </c>
      <c r="W71" s="18" t="s">
        <v>404</v>
      </c>
      <c r="X71" s="20" t="s">
        <v>404</v>
      </c>
      <c r="Y71" s="18" t="n">
        <v>496.28387474</v>
      </c>
      <c r="Z71" s="20" t="n">
        <v>15.61464699</v>
      </c>
    </row>
    <row r="72" spans="1:26">
      <c r="A72" s="15" t="s">
        <v>469</v>
      </c>
      <c r="B72" s="17" t="n">
        <v>7708</v>
      </c>
      <c r="C72" s="18">
        <f>(0.0/B72*100)</f>
        <v/>
      </c>
      <c r="D72" s="19" t="n">
        <v>7708</v>
      </c>
      <c r="E72" s="18" t="n">
        <v>480.67653611</v>
      </c>
      <c r="F72" s="20" t="n">
        <v>5.7578688</v>
      </c>
      <c r="G72" s="18" t="n">
        <v>539.66766577</v>
      </c>
      <c r="H72" s="20" t="n">
        <v>13.12976149</v>
      </c>
      <c r="I72" s="18" t="n">
        <v>550.66919232</v>
      </c>
      <c r="J72" s="20" t="n">
        <v>9.7692581</v>
      </c>
      <c r="K72" s="18" t="n">
        <v>516.80445836</v>
      </c>
      <c r="L72" s="20" t="n">
        <v>6.00367062</v>
      </c>
      <c r="M72" s="18" t="n">
        <v>534.88407697</v>
      </c>
      <c r="N72" s="20" t="n">
        <v>12.70661574</v>
      </c>
      <c r="O72" s="18" t="n">
        <v>535.18616278</v>
      </c>
      <c r="P72" s="20" t="n">
        <v>10.76936924</v>
      </c>
      <c r="Q72" s="18" t="s">
        <v>404</v>
      </c>
      <c r="R72" s="20" t="s">
        <v>404</v>
      </c>
      <c r="S72" s="18" t="s">
        <v>404</v>
      </c>
      <c r="T72" s="20" t="s">
        <v>404</v>
      </c>
      <c r="U72" s="18" t="s">
        <v>404</v>
      </c>
      <c r="V72" s="20" t="s">
        <v>404</v>
      </c>
      <c r="W72" s="18" t="s">
        <v>404</v>
      </c>
      <c r="X72" s="20" t="s">
        <v>404</v>
      </c>
      <c r="Y72" s="18" t="n">
        <v>523.7389703600001</v>
      </c>
      <c r="Z72" s="20" t="n">
        <v>31.46978299</v>
      </c>
    </row>
    <row r="73" spans="1:26">
      <c r="A73" s="15" t="s">
        <v>470</v>
      </c>
      <c r="B73" s="17" t="n">
        <v>8249</v>
      </c>
      <c r="C73" s="18">
        <f>(0.0/B73*100)</f>
        <v/>
      </c>
      <c r="D73" s="19" t="n">
        <v>8249</v>
      </c>
      <c r="E73" s="18" t="n">
        <v>418.35926072</v>
      </c>
      <c r="F73" s="20" t="n">
        <v>5.1672491</v>
      </c>
      <c r="G73" s="18" t="n">
        <v>417.66308478</v>
      </c>
      <c r="H73" s="20" t="n">
        <v>9.446672660000001</v>
      </c>
      <c r="I73" s="18" t="n">
        <v>411.03097686</v>
      </c>
      <c r="J73" s="20" t="n">
        <v>9.95338222</v>
      </c>
      <c r="K73" s="18" t="n">
        <v>421.58167079</v>
      </c>
      <c r="L73" s="20" t="n">
        <v>4.79470503</v>
      </c>
      <c r="M73" s="18" t="n">
        <v>426.04404792</v>
      </c>
      <c r="N73" s="20" t="n">
        <v>9.66621235</v>
      </c>
      <c r="O73" s="18" t="n">
        <v>429.57756159</v>
      </c>
      <c r="P73" s="20" t="n">
        <v>12.89297719</v>
      </c>
      <c r="Q73" s="18" t="s">
        <v>404</v>
      </c>
      <c r="R73" s="20" t="s">
        <v>404</v>
      </c>
      <c r="S73" s="18" t="s">
        <v>404</v>
      </c>
      <c r="T73" s="20" t="s">
        <v>404</v>
      </c>
      <c r="U73" s="18" t="s">
        <v>404</v>
      </c>
      <c r="V73" s="20" t="s">
        <v>404</v>
      </c>
      <c r="W73" s="18" t="s">
        <v>404</v>
      </c>
      <c r="X73" s="20" t="s">
        <v>404</v>
      </c>
      <c r="Y73" s="18" t="n">
        <v>416.78180185</v>
      </c>
      <c r="Z73" s="20" t="n">
        <v>15.93008898</v>
      </c>
    </row>
    <row r="74" spans="1:26">
      <c r="A74" s="15" t="s">
        <v>471</v>
      </c>
      <c r="B74" s="17" t="n">
        <v>4692</v>
      </c>
      <c r="C74" s="18">
        <f>(484.0/B74*100)</f>
        <v/>
      </c>
      <c r="D74" s="19" t="n">
        <v>4208</v>
      </c>
      <c r="E74" s="18" t="n">
        <v>393.60497711</v>
      </c>
      <c r="F74" s="20" t="n">
        <v>10.08095312</v>
      </c>
      <c r="G74" s="18" t="n">
        <v>380.28626977</v>
      </c>
      <c r="H74" s="20" t="n">
        <v>3.93448095</v>
      </c>
      <c r="I74" s="18" t="n">
        <v>451.91588239</v>
      </c>
      <c r="J74" s="20" t="n">
        <v>3.48584891</v>
      </c>
      <c r="K74" s="18" t="n">
        <v>422.84672464</v>
      </c>
      <c r="L74" s="20" t="n">
        <v>2.89250274</v>
      </c>
      <c r="M74" s="18" t="n">
        <v>420.72923004</v>
      </c>
      <c r="N74" s="20" t="n">
        <v>2.86556239</v>
      </c>
      <c r="O74" s="18" t="n">
        <v>417.51954045</v>
      </c>
      <c r="P74" s="20" t="n">
        <v>2.76262859</v>
      </c>
      <c r="Q74" s="18" t="s">
        <v>404</v>
      </c>
      <c r="R74" s="20" t="s">
        <v>404</v>
      </c>
      <c r="S74" s="18" t="s">
        <v>404</v>
      </c>
      <c r="T74" s="20" t="s">
        <v>404</v>
      </c>
      <c r="U74" s="18" t="s">
        <v>404</v>
      </c>
      <c r="V74" s="20" t="s">
        <v>404</v>
      </c>
      <c r="W74" s="18" t="s">
        <v>404</v>
      </c>
      <c r="X74" s="20" t="s">
        <v>404</v>
      </c>
      <c r="Y74" s="18" t="n">
        <v>349.6070243</v>
      </c>
      <c r="Z74" s="20" t="n">
        <v>11.00347044</v>
      </c>
    </row>
    <row r="75" spans="1:26">
      <c r="A75" s="15" t="s">
        <v>472</v>
      </c>
      <c r="B75" s="17" t="n">
        <v>5375</v>
      </c>
      <c r="C75" s="18">
        <f>(483.0/B75*100)</f>
        <v/>
      </c>
      <c r="D75" s="19" t="n">
        <v>4892</v>
      </c>
      <c r="E75" s="18" t="n">
        <v>334.46123401</v>
      </c>
      <c r="F75" s="20" t="n">
        <v>19.88170485</v>
      </c>
      <c r="G75" s="18" t="n">
        <v>385.50375096</v>
      </c>
      <c r="H75" s="20" t="n">
        <v>10.67907344</v>
      </c>
      <c r="I75" s="18" t="n">
        <v>401.7288898</v>
      </c>
      <c r="J75" s="20" t="n">
        <v>7.43805192</v>
      </c>
      <c r="K75" s="18" t="n">
        <v>399.99512885</v>
      </c>
      <c r="L75" s="20" t="n">
        <v>8.176655869999999</v>
      </c>
      <c r="M75" s="18" t="n">
        <v>373.2158441</v>
      </c>
      <c r="N75" s="20" t="n">
        <v>6.46499603</v>
      </c>
      <c r="O75" s="18" t="n">
        <v>386.37772109</v>
      </c>
      <c r="P75" s="20" t="n">
        <v>5.73711516</v>
      </c>
      <c r="Q75" s="18" t="s">
        <v>404</v>
      </c>
      <c r="R75" s="20" t="s">
        <v>404</v>
      </c>
      <c r="S75" s="18" t="s">
        <v>404</v>
      </c>
      <c r="T75" s="20" t="s">
        <v>404</v>
      </c>
      <c r="U75" s="18" t="s">
        <v>404</v>
      </c>
      <c r="V75" s="20" t="s">
        <v>404</v>
      </c>
      <c r="W75" s="18" t="s">
        <v>404</v>
      </c>
      <c r="X75" s="20" t="s">
        <v>404</v>
      </c>
      <c r="Y75" s="18" t="n">
        <v>378.03704942</v>
      </c>
      <c r="Z75" s="20" t="n">
        <v>13.36312063</v>
      </c>
    </row>
    <row r="76" spans="1:26">
      <c r="A76" s="15" t="s">
        <v>473</v>
      </c>
      <c r="B76" s="17" t="n">
        <v>14167</v>
      </c>
      <c r="C76" s="18">
        <f>(1400.0/B76*100)</f>
        <v/>
      </c>
      <c r="D76" s="19" t="n">
        <v>12767</v>
      </c>
      <c r="E76" s="18" t="n">
        <v>452.09564826</v>
      </c>
      <c r="F76" s="20" t="n">
        <v>5.83430615</v>
      </c>
      <c r="G76" s="18" t="n">
        <v>400.80732274</v>
      </c>
      <c r="H76" s="20" t="n">
        <v>8.53006343</v>
      </c>
      <c r="I76" s="18" t="n">
        <v>447.98900003</v>
      </c>
      <c r="J76" s="20" t="n">
        <v>10.47225586</v>
      </c>
      <c r="K76" s="18" t="n">
        <v>427.22455466</v>
      </c>
      <c r="L76" s="20" t="n">
        <v>6.22808429</v>
      </c>
      <c r="M76" s="18" t="n">
        <v>444.62719034</v>
      </c>
      <c r="N76" s="20" t="n">
        <v>7.27969504</v>
      </c>
      <c r="O76" s="18" t="n">
        <v>443.57284487</v>
      </c>
      <c r="P76" s="20" t="n">
        <v>5.27939427</v>
      </c>
      <c r="Q76" s="18" t="s">
        <v>404</v>
      </c>
      <c r="R76" s="20" t="s">
        <v>404</v>
      </c>
      <c r="S76" s="18" t="s">
        <v>404</v>
      </c>
      <c r="T76" s="20" t="s">
        <v>404</v>
      </c>
      <c r="U76" s="18" t="s">
        <v>404</v>
      </c>
      <c r="V76" s="20" t="s">
        <v>404</v>
      </c>
      <c r="W76" s="18" t="s">
        <v>404</v>
      </c>
      <c r="X76" s="20" t="s">
        <v>404</v>
      </c>
      <c r="Y76" s="18" t="n">
        <v>441.72673225</v>
      </c>
      <c r="Z76" s="20" t="n">
        <v>8.624186010000001</v>
      </c>
    </row>
    <row r="77" spans="1:26">
      <c r="A77" s="15" t="s">
        <v>474</v>
      </c>
      <c r="B77" s="17" t="n">
        <v>6062</v>
      </c>
      <c r="C77" s="18">
        <f>(0.0/B77*100)</f>
        <v/>
      </c>
      <c r="D77" s="19" t="n">
        <v>6062</v>
      </c>
      <c r="E77" s="18" t="n">
        <v>431.85391939</v>
      </c>
      <c r="F77" s="20" t="n">
        <v>17.57379555</v>
      </c>
      <c r="G77" s="18" t="n">
        <v>454.09280498</v>
      </c>
      <c r="H77" s="20" t="n">
        <v>7.77783721</v>
      </c>
      <c r="I77" s="18" t="n">
        <v>425.0723596</v>
      </c>
      <c r="J77" s="20" t="n">
        <v>6.86809259</v>
      </c>
      <c r="K77" s="18" t="n">
        <v>441.14398778</v>
      </c>
      <c r="L77" s="20" t="n">
        <v>9.282752110000001</v>
      </c>
      <c r="M77" s="18" t="n">
        <v>424.43734949</v>
      </c>
      <c r="N77" s="20" t="n">
        <v>7.30595929</v>
      </c>
      <c r="O77" s="18" t="n">
        <v>436.84383292</v>
      </c>
      <c r="P77" s="20" t="n">
        <v>6.54610594</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n">
        <v>527.60032727</v>
      </c>
      <c r="F78" s="20" t="n">
        <v>7.34888238</v>
      </c>
      <c r="G78" s="18" t="n">
        <v>526.60516072</v>
      </c>
      <c r="H78" s="20" t="n">
        <v>8.70984754</v>
      </c>
      <c r="I78" s="18" t="n">
        <v>530.2309233</v>
      </c>
      <c r="J78" s="20" t="n">
        <v>11.74081295</v>
      </c>
      <c r="K78" s="18" t="n">
        <v>523.9750873</v>
      </c>
      <c r="L78" s="20" t="n">
        <v>5.68022955</v>
      </c>
      <c r="M78" s="18" t="n">
        <v>512.4753422799999</v>
      </c>
      <c r="N78" s="20" t="n">
        <v>7.28953749</v>
      </c>
      <c r="O78" s="18" t="n">
        <v>540.78494973</v>
      </c>
      <c r="P78" s="20" t="n">
        <v>15.55760756</v>
      </c>
      <c r="Q78" s="18" t="s">
        <v>404</v>
      </c>
      <c r="R78" s="20" t="s">
        <v>404</v>
      </c>
      <c r="S78" s="18" t="s">
        <v>404</v>
      </c>
      <c r="T78" s="20" t="s">
        <v>404</v>
      </c>
      <c r="U78" s="18" t="s">
        <v>404</v>
      </c>
      <c r="V78" s="20" t="s">
        <v>404</v>
      </c>
      <c r="W78" s="18" t="s">
        <v>404</v>
      </c>
      <c r="X78" s="20" t="s">
        <v>404</v>
      </c>
      <c r="Y78" s="18" t="s">
        <v>404</v>
      </c>
      <c r="Z78" s="20" t="s">
        <v>404</v>
      </c>
    </row>
    <row customHeight="1" ht="25" r="79" spans="1:26">
      <c r="A79" s="15" t="s">
        <v>476</v>
      </c>
      <c r="B79" s="17" t="n">
        <v>1657</v>
      </c>
      <c r="C79" s="18">
        <f>(21.0/B79*100)</f>
        <v/>
      </c>
      <c r="D79" s="19" t="n">
        <v>1636</v>
      </c>
      <c r="E79" s="18" t="s">
        <v>404</v>
      </c>
      <c r="F79" s="20" t="s">
        <v>404</v>
      </c>
      <c r="G79" s="18" t="n">
        <v>450.03837841</v>
      </c>
      <c r="H79" s="20" t="n">
        <v>12.46791141</v>
      </c>
      <c r="I79" s="18" t="n">
        <v>479.85359364</v>
      </c>
      <c r="J79" s="20" t="n">
        <v>13.36225528</v>
      </c>
      <c r="K79" s="18" t="n">
        <v>504.44849673</v>
      </c>
      <c r="L79" s="20" t="n">
        <v>13.2254892</v>
      </c>
      <c r="M79" s="18" t="n">
        <v>467.36912519</v>
      </c>
      <c r="N79" s="20" t="n">
        <v>15.22039879</v>
      </c>
      <c r="O79" s="18" t="n">
        <v>464.61635927</v>
      </c>
      <c r="P79" s="20" t="n">
        <v>19.01585569</v>
      </c>
      <c r="Q79" s="18" t="s">
        <v>404</v>
      </c>
      <c r="R79" s="20" t="s">
        <v>404</v>
      </c>
      <c r="S79" s="18" t="s">
        <v>404</v>
      </c>
      <c r="T79" s="20" t="s">
        <v>404</v>
      </c>
      <c r="U79" s="18" t="s">
        <v>404</v>
      </c>
      <c r="V79" s="20" t="s">
        <v>404</v>
      </c>
      <c r="W79" s="18" t="s">
        <v>404</v>
      </c>
      <c r="X79" s="20" t="s">
        <v>404</v>
      </c>
      <c r="Y79" s="18" t="n">
        <v>528.97186286</v>
      </c>
      <c r="Z79" s="20" t="n">
        <v>9.722320209999999</v>
      </c>
    </row>
    <row r="80" spans="1:26">
      <c r="A80" s="15" t="s">
        <v>477</v>
      </c>
      <c r="B80" s="17" t="n">
        <v>7841</v>
      </c>
      <c r="C80" s="18">
        <f>(0.0/B80*100)</f>
        <v/>
      </c>
      <c r="D80" s="19" t="n">
        <v>7841</v>
      </c>
      <c r="E80" s="18" t="n">
        <v>416.32601132</v>
      </c>
      <c r="F80" s="20" t="n">
        <v>16.34948089</v>
      </c>
      <c r="G80" s="18" t="n">
        <v>460.7841016</v>
      </c>
      <c r="H80" s="20" t="n">
        <v>8.87944725</v>
      </c>
      <c r="I80" s="18" t="n">
        <v>466.04215043</v>
      </c>
      <c r="J80" s="20" t="n">
        <v>19.30867993</v>
      </c>
      <c r="K80" s="18" t="n">
        <v>458.66099008</v>
      </c>
      <c r="L80" s="20" t="n">
        <v>9.154622099999999</v>
      </c>
      <c r="M80" s="18" t="n">
        <v>458.55999406</v>
      </c>
      <c r="N80" s="20" t="n">
        <v>7.43776209</v>
      </c>
      <c r="O80" s="18" t="n">
        <v>457.20187986</v>
      </c>
      <c r="P80" s="20" t="n">
        <v>6.50589716</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n">
        <v>492.21034762</v>
      </c>
      <c r="F81" s="20" t="n">
        <v>6.36917545</v>
      </c>
      <c r="G81" s="18" t="n">
        <v>434.95297543</v>
      </c>
      <c r="H81" s="20" t="n">
        <v>8.51770183</v>
      </c>
      <c r="I81" s="18" t="n">
        <v>442.65548063</v>
      </c>
      <c r="J81" s="20" t="n">
        <v>7.05000805</v>
      </c>
      <c r="K81" s="18" t="n">
        <v>438.49355215</v>
      </c>
      <c r="L81" s="20" t="n">
        <v>5.48246984</v>
      </c>
      <c r="M81" s="18" t="n">
        <v>447.83001297</v>
      </c>
      <c r="N81" s="20" t="n">
        <v>6.62546006</v>
      </c>
      <c r="O81" s="18" t="n">
        <v>444.93751777</v>
      </c>
      <c r="P81" s="20" t="n">
        <v>6.95154091</v>
      </c>
      <c r="Q81" s="18" t="s">
        <v>404</v>
      </c>
      <c r="R81" s="20" t="s">
        <v>404</v>
      </c>
      <c r="S81" s="18" t="s">
        <v>404</v>
      </c>
      <c r="T81" s="20" t="s">
        <v>404</v>
      </c>
      <c r="U81" s="18" t="s">
        <v>404</v>
      </c>
      <c r="V81" s="20" t="s">
        <v>404</v>
      </c>
      <c r="W81" s="18" t="s">
        <v>404</v>
      </c>
      <c r="X81" s="20" t="s">
        <v>404</v>
      </c>
      <c r="Y81" s="18" t="n">
        <v>436.01563953</v>
      </c>
      <c r="Z81" s="20" t="n">
        <v>12.51088369</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537</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531.14803146</v>
      </c>
      <c r="F7" s="20" t="n">
        <v>15.70461045</v>
      </c>
      <c r="G7" s="18" t="n">
        <v>516.17927381</v>
      </c>
      <c r="H7" s="20" t="n">
        <v>7.94060033</v>
      </c>
      <c r="I7" s="18" t="n">
        <v>510.63526648</v>
      </c>
      <c r="J7" s="20" t="n">
        <v>5.06113199</v>
      </c>
      <c r="K7" s="18" t="n">
        <v>511.49109122</v>
      </c>
      <c r="L7" s="20" t="n">
        <v>3.81739163</v>
      </c>
      <c r="M7" s="18" t="n">
        <v>520.31558417</v>
      </c>
      <c r="N7" s="20" t="n">
        <v>4.41799449</v>
      </c>
      <c r="O7" s="18" t="n">
        <v>493.5527834</v>
      </c>
      <c r="P7" s="20" t="n">
        <v>5.85201449</v>
      </c>
      <c r="Q7" s="18" t="s">
        <v>404</v>
      </c>
      <c r="R7" s="20" t="s">
        <v>404</v>
      </c>
      <c r="S7" s="18" t="s">
        <v>404</v>
      </c>
      <c r="T7" s="20" t="s">
        <v>404</v>
      </c>
      <c r="U7" s="18" t="s">
        <v>404</v>
      </c>
      <c r="V7" s="20" t="s">
        <v>404</v>
      </c>
      <c r="W7" s="18" t="s">
        <v>404</v>
      </c>
      <c r="X7" s="20" t="s">
        <v>404</v>
      </c>
      <c r="Y7" s="18" t="n">
        <v>491.35116709</v>
      </c>
      <c r="Z7" s="20" t="n">
        <v>8.272276379999999</v>
      </c>
    </row>
    <row r="8" spans="1:26">
      <c r="A8" s="15" t="s">
        <v>405</v>
      </c>
      <c r="B8" s="17" t="n">
        <v>7007</v>
      </c>
      <c r="C8" s="18">
        <f>(0.0/B8*100)</f>
        <v/>
      </c>
      <c r="D8" s="19" t="n">
        <v>7007</v>
      </c>
      <c r="E8" s="18" t="n">
        <v>495.37491529</v>
      </c>
      <c r="F8" s="20" t="n">
        <v>24.12606095</v>
      </c>
      <c r="G8" s="18" t="n">
        <v>516.14620074</v>
      </c>
      <c r="H8" s="20" t="n">
        <v>8.392910710000001</v>
      </c>
      <c r="I8" s="18" t="n">
        <v>505.08404935</v>
      </c>
      <c r="J8" s="20" t="n">
        <v>7.39118897</v>
      </c>
      <c r="K8" s="18" t="n">
        <v>481.13203259</v>
      </c>
      <c r="L8" s="20" t="n">
        <v>8.912425539999999</v>
      </c>
      <c r="M8" s="18" t="n">
        <v>498.02056614</v>
      </c>
      <c r="N8" s="20" t="n">
        <v>14.61973739</v>
      </c>
      <c r="O8" s="18" t="n">
        <v>475.51708593</v>
      </c>
      <c r="P8" s="20" t="n">
        <v>13.26880058</v>
      </c>
      <c r="Q8" s="18" t="s">
        <v>404</v>
      </c>
      <c r="R8" s="20" t="s">
        <v>404</v>
      </c>
      <c r="S8" s="18" t="s">
        <v>404</v>
      </c>
      <c r="T8" s="20" t="s">
        <v>404</v>
      </c>
      <c r="U8" s="18" t="s">
        <v>404</v>
      </c>
      <c r="V8" s="20" t="s">
        <v>404</v>
      </c>
      <c r="W8" s="18" t="s">
        <v>404</v>
      </c>
      <c r="X8" s="20" t="s">
        <v>404</v>
      </c>
      <c r="Y8" s="18" t="n">
        <v>470.26271584</v>
      </c>
      <c r="Z8" s="20" t="n">
        <v>18.27349743</v>
      </c>
    </row>
    <row r="9" spans="1:26">
      <c r="A9" s="15" t="s">
        <v>406</v>
      </c>
      <c r="B9" s="17" t="n">
        <v>9651</v>
      </c>
      <c r="C9" s="18">
        <f>(200.0/B9*100)</f>
        <v/>
      </c>
      <c r="D9" s="19" t="n">
        <v>9451</v>
      </c>
      <c r="E9" s="18" t="n">
        <v>504.03747333</v>
      </c>
      <c r="F9" s="20" t="n">
        <v>24.37119952</v>
      </c>
      <c r="G9" s="18" t="n">
        <v>506.47535848</v>
      </c>
      <c r="H9" s="20" t="n">
        <v>8.17964838</v>
      </c>
      <c r="I9" s="18" t="n">
        <v>509.38308764</v>
      </c>
      <c r="J9" s="20" t="n">
        <v>8.35329172</v>
      </c>
      <c r="K9" s="18" t="n">
        <v>512.21950687</v>
      </c>
      <c r="L9" s="20" t="n">
        <v>8.86646771</v>
      </c>
      <c r="M9" s="18" t="n">
        <v>504.5806389</v>
      </c>
      <c r="N9" s="20" t="n">
        <v>9.388663129999999</v>
      </c>
      <c r="O9" s="18" t="n">
        <v>484.27437631</v>
      </c>
      <c r="P9" s="20" t="n">
        <v>12.64582536</v>
      </c>
      <c r="Q9" s="18" t="s">
        <v>404</v>
      </c>
      <c r="R9" s="20" t="s">
        <v>404</v>
      </c>
      <c r="S9" s="18" t="s">
        <v>404</v>
      </c>
      <c r="T9" s="20" t="s">
        <v>404</v>
      </c>
      <c r="U9" s="18" t="s">
        <v>404</v>
      </c>
      <c r="V9" s="20" t="s">
        <v>404</v>
      </c>
      <c r="W9" s="18" t="s">
        <v>404</v>
      </c>
      <c r="X9" s="20" t="s">
        <v>404</v>
      </c>
      <c r="Y9" s="18" t="n">
        <v>480.00055958</v>
      </c>
      <c r="Z9" s="20" t="n">
        <v>12.530165</v>
      </c>
    </row>
    <row r="10" spans="1:26">
      <c r="A10" s="15" t="s">
        <v>407</v>
      </c>
      <c r="B10" s="17" t="n">
        <v>20058</v>
      </c>
      <c r="C10" s="18">
        <f>(2798.0/B10*100)</f>
        <v/>
      </c>
      <c r="D10" s="19" t="n">
        <v>17260</v>
      </c>
      <c r="E10" s="18" t="n">
        <v>522.36428331</v>
      </c>
      <c r="F10" s="20" t="n">
        <v>13.1450086</v>
      </c>
      <c r="G10" s="18" t="n">
        <v>533.41126134</v>
      </c>
      <c r="H10" s="20" t="n">
        <v>5.70208369</v>
      </c>
      <c r="I10" s="18" t="n">
        <v>526.35556061</v>
      </c>
      <c r="J10" s="20" t="n">
        <v>4.99059278</v>
      </c>
      <c r="K10" s="18" t="n">
        <v>526.56244339</v>
      </c>
      <c r="L10" s="20" t="n">
        <v>5.23323474</v>
      </c>
      <c r="M10" s="18" t="n">
        <v>532.16381056</v>
      </c>
      <c r="N10" s="20" t="n">
        <v>4.55334231</v>
      </c>
      <c r="O10" s="18" t="n">
        <v>526.78561913</v>
      </c>
      <c r="P10" s="20" t="n">
        <v>4.80334077</v>
      </c>
      <c r="Q10" s="18" t="s">
        <v>404</v>
      </c>
      <c r="R10" s="20" t="s">
        <v>404</v>
      </c>
      <c r="S10" s="18" t="s">
        <v>404</v>
      </c>
      <c r="T10" s="20" t="s">
        <v>404</v>
      </c>
      <c r="U10" s="18" t="s">
        <v>404</v>
      </c>
      <c r="V10" s="20" t="s">
        <v>404</v>
      </c>
      <c r="W10" s="18" t="s">
        <v>404</v>
      </c>
      <c r="X10" s="20" t="s">
        <v>404</v>
      </c>
      <c r="Y10" s="18" t="n">
        <v>547.71439316</v>
      </c>
      <c r="Z10" s="20" t="n">
        <v>9.43340581</v>
      </c>
    </row>
    <row r="11" spans="1:26">
      <c r="A11" s="15" t="s">
        <v>408</v>
      </c>
      <c r="B11" s="17" t="n">
        <v>7053</v>
      </c>
      <c r="C11" s="18">
        <f>(137.0/B11*100)</f>
        <v/>
      </c>
      <c r="D11" s="19" t="n">
        <v>6916</v>
      </c>
      <c r="E11" s="18" t="n">
        <v>410.05510846</v>
      </c>
      <c r="F11" s="20" t="n">
        <v>35.71608917</v>
      </c>
      <c r="G11" s="18" t="n">
        <v>460.9421856</v>
      </c>
      <c r="H11" s="20" t="n">
        <v>10.06594106</v>
      </c>
      <c r="I11" s="18" t="n">
        <v>443.59607546</v>
      </c>
      <c r="J11" s="20" t="n">
        <v>9.428621509999999</v>
      </c>
      <c r="K11" s="18" t="n">
        <v>440.00141235</v>
      </c>
      <c r="L11" s="20" t="n">
        <v>8.0137827</v>
      </c>
      <c r="M11" s="18" t="n">
        <v>455.57009614</v>
      </c>
      <c r="N11" s="20" t="n">
        <v>8.301416010000001</v>
      </c>
      <c r="O11" s="18" t="n">
        <v>447.38572948</v>
      </c>
      <c r="P11" s="20" t="n">
        <v>8.5930138</v>
      </c>
      <c r="Q11" s="18" t="s">
        <v>404</v>
      </c>
      <c r="R11" s="20" t="s">
        <v>404</v>
      </c>
      <c r="S11" s="18" t="s">
        <v>404</v>
      </c>
      <c r="T11" s="20" t="s">
        <v>404</v>
      </c>
      <c r="U11" s="18" t="s">
        <v>404</v>
      </c>
      <c r="V11" s="20" t="s">
        <v>404</v>
      </c>
      <c r="W11" s="18" t="s">
        <v>404</v>
      </c>
      <c r="X11" s="20" t="s">
        <v>404</v>
      </c>
      <c r="Y11" s="18" t="n">
        <v>453.5062008</v>
      </c>
      <c r="Z11" s="20" t="n">
        <v>22.60696616</v>
      </c>
    </row>
    <row r="12" spans="1:26">
      <c r="A12" s="15" t="s">
        <v>409</v>
      </c>
      <c r="B12" s="17" t="n">
        <v>6894</v>
      </c>
      <c r="C12" s="18">
        <f>(106.0/B12*100)</f>
        <v/>
      </c>
      <c r="D12" s="19" t="n">
        <v>6788</v>
      </c>
      <c r="E12" s="18" t="n">
        <v>518.64496611</v>
      </c>
      <c r="F12" s="20" t="n">
        <v>26.87450249</v>
      </c>
      <c r="G12" s="18" t="n">
        <v>495.77010992</v>
      </c>
      <c r="H12" s="20" t="n">
        <v>6.15216971</v>
      </c>
      <c r="I12" s="18" t="n">
        <v>492.7919872</v>
      </c>
      <c r="J12" s="20" t="n">
        <v>6.37398431</v>
      </c>
      <c r="K12" s="18" t="n">
        <v>499.46640565</v>
      </c>
      <c r="L12" s="20" t="n">
        <v>5.55671419</v>
      </c>
      <c r="M12" s="18" t="n">
        <v>483.45395746</v>
      </c>
      <c r="N12" s="20" t="n">
        <v>8.41805738</v>
      </c>
      <c r="O12" s="18" t="n">
        <v>485.34115197</v>
      </c>
      <c r="P12" s="20" t="n">
        <v>10.94748452</v>
      </c>
      <c r="Q12" s="18" t="s">
        <v>404</v>
      </c>
      <c r="R12" s="20" t="s">
        <v>404</v>
      </c>
      <c r="S12" s="18" t="s">
        <v>404</v>
      </c>
      <c r="T12" s="20" t="s">
        <v>404</v>
      </c>
      <c r="U12" s="18" t="s">
        <v>404</v>
      </c>
      <c r="V12" s="20" t="s">
        <v>404</v>
      </c>
      <c r="W12" s="18" t="s">
        <v>404</v>
      </c>
      <c r="X12" s="20" t="s">
        <v>404</v>
      </c>
      <c r="Y12" s="18" t="n">
        <v>446.33990567</v>
      </c>
      <c r="Z12" s="20" t="n">
        <v>30.71961664</v>
      </c>
    </row>
    <row r="13" spans="1:26">
      <c r="A13" s="15" t="s">
        <v>410</v>
      </c>
      <c r="B13" s="17" t="n">
        <v>7161</v>
      </c>
      <c r="C13" s="18">
        <f>(1175.0/B13*100)</f>
        <v/>
      </c>
      <c r="D13" s="19" t="n">
        <v>5986</v>
      </c>
      <c r="E13" s="18" t="n">
        <v>512.88045902</v>
      </c>
      <c r="F13" s="20" t="n">
        <v>7.41447074</v>
      </c>
      <c r="G13" s="18" t="n">
        <v>500.34384092</v>
      </c>
      <c r="H13" s="20" t="n">
        <v>5.59722457</v>
      </c>
      <c r="I13" s="18" t="n">
        <v>496.45680649</v>
      </c>
      <c r="J13" s="20" t="n">
        <v>6.03243015</v>
      </c>
      <c r="K13" s="18" t="n">
        <v>500.66237936</v>
      </c>
      <c r="L13" s="20" t="n">
        <v>4.95377407</v>
      </c>
      <c r="M13" s="18" t="n">
        <v>494.60627442</v>
      </c>
      <c r="N13" s="20" t="n">
        <v>7.99525714</v>
      </c>
      <c r="O13" s="18" t="n">
        <v>521.16626876</v>
      </c>
      <c r="P13" s="20" t="n">
        <v>8.481802979999999</v>
      </c>
      <c r="Q13" s="18" t="s">
        <v>404</v>
      </c>
      <c r="R13" s="20" t="s">
        <v>404</v>
      </c>
      <c r="S13" s="18" t="s">
        <v>404</v>
      </c>
      <c r="T13" s="20" t="s">
        <v>404</v>
      </c>
      <c r="U13" s="18" t="s">
        <v>404</v>
      </c>
      <c r="V13" s="20" t="s">
        <v>404</v>
      </c>
      <c r="W13" s="18" t="s">
        <v>404</v>
      </c>
      <c r="X13" s="20" t="s">
        <v>404</v>
      </c>
      <c r="Y13" s="18" t="n">
        <v>499.31666218</v>
      </c>
      <c r="Z13" s="20" t="n">
        <v>6.2133644</v>
      </c>
    </row>
    <row r="14" spans="1:26">
      <c r="A14" s="15" t="s">
        <v>411</v>
      </c>
      <c r="B14" s="17" t="n">
        <v>5587</v>
      </c>
      <c r="C14" s="18">
        <f>(0.0/B14*100)</f>
        <v/>
      </c>
      <c r="D14" s="19" t="n">
        <v>5587</v>
      </c>
      <c r="E14" s="18" t="n">
        <v>542.66624085</v>
      </c>
      <c r="F14" s="20" t="n">
        <v>11.96736737</v>
      </c>
      <c r="G14" s="18" t="n">
        <v>532.19706415</v>
      </c>
      <c r="H14" s="20" t="n">
        <v>7.93612227</v>
      </c>
      <c r="I14" s="18" t="n">
        <v>538.2517554</v>
      </c>
      <c r="J14" s="20" t="n">
        <v>2.97367169</v>
      </c>
      <c r="K14" s="18" t="n">
        <v>528.65515128</v>
      </c>
      <c r="L14" s="20" t="n">
        <v>4.85054405</v>
      </c>
      <c r="M14" s="18" t="n">
        <v>546.8936314600001</v>
      </c>
      <c r="N14" s="20" t="n">
        <v>7.25805672</v>
      </c>
      <c r="O14" s="18" t="n">
        <v>509.5676538</v>
      </c>
      <c r="P14" s="20" t="n">
        <v>10.08875167</v>
      </c>
      <c r="Q14" s="18" t="s">
        <v>404</v>
      </c>
      <c r="R14" s="20" t="s">
        <v>404</v>
      </c>
      <c r="S14" s="18" t="s">
        <v>404</v>
      </c>
      <c r="T14" s="20" t="s">
        <v>404</v>
      </c>
      <c r="U14" s="18" t="s">
        <v>404</v>
      </c>
      <c r="V14" s="20" t="s">
        <v>404</v>
      </c>
      <c r="W14" s="18" t="s">
        <v>404</v>
      </c>
      <c r="X14" s="20" t="s">
        <v>404</v>
      </c>
      <c r="Y14" s="18" t="n">
        <v>537.08765088</v>
      </c>
      <c r="Z14" s="20" t="n">
        <v>14.0040116</v>
      </c>
    </row>
    <row r="15" spans="1:26">
      <c r="A15" s="15" t="s">
        <v>412</v>
      </c>
      <c r="B15" s="17" t="n">
        <v>5882</v>
      </c>
      <c r="C15" s="18">
        <f>(0.0/B15*100)</f>
        <v/>
      </c>
      <c r="D15" s="19" t="n">
        <v>5882</v>
      </c>
      <c r="E15" s="18" t="n">
        <v>516.27522846</v>
      </c>
      <c r="F15" s="20" t="n">
        <v>15.99430697</v>
      </c>
      <c r="G15" s="18" t="n">
        <v>524.50964878</v>
      </c>
      <c r="H15" s="20" t="n">
        <v>6.0101888</v>
      </c>
      <c r="I15" s="18" t="n">
        <v>531.06837453</v>
      </c>
      <c r="J15" s="20" t="n">
        <v>4.82854699</v>
      </c>
      <c r="K15" s="18" t="n">
        <v>537.9424011900001</v>
      </c>
      <c r="L15" s="20" t="n">
        <v>5.43068207</v>
      </c>
      <c r="M15" s="18" t="n">
        <v>524.27175742</v>
      </c>
      <c r="N15" s="20" t="n">
        <v>5.57477311</v>
      </c>
      <c r="O15" s="18" t="n">
        <v>531.9683492299999</v>
      </c>
      <c r="P15" s="20" t="n">
        <v>6.42711864</v>
      </c>
      <c r="Q15" s="18" t="s">
        <v>404</v>
      </c>
      <c r="R15" s="20" t="s">
        <v>404</v>
      </c>
      <c r="S15" s="18" t="s">
        <v>404</v>
      </c>
      <c r="T15" s="20" t="s">
        <v>404</v>
      </c>
      <c r="U15" s="18" t="s">
        <v>404</v>
      </c>
      <c r="V15" s="20" t="s">
        <v>404</v>
      </c>
      <c r="W15" s="18" t="s">
        <v>404</v>
      </c>
      <c r="X15" s="20" t="s">
        <v>404</v>
      </c>
      <c r="Y15" s="18" t="n">
        <v>554.35548059</v>
      </c>
      <c r="Z15" s="20" t="n">
        <v>15.1002727</v>
      </c>
    </row>
    <row r="16" spans="1:26">
      <c r="A16" s="15" t="s">
        <v>413</v>
      </c>
      <c r="B16" s="17" t="n">
        <v>6108</v>
      </c>
      <c r="C16" s="18">
        <f>(364.0/B16*100)</f>
        <v/>
      </c>
      <c r="D16" s="19" t="n">
        <v>5744</v>
      </c>
      <c r="E16" s="18" t="n">
        <v>472.47404119</v>
      </c>
      <c r="F16" s="20" t="n">
        <v>19.04546103</v>
      </c>
      <c r="G16" s="18" t="n">
        <v>503.39386802</v>
      </c>
      <c r="H16" s="20" t="n">
        <v>8.38436613</v>
      </c>
      <c r="I16" s="18" t="n">
        <v>495.11315701</v>
      </c>
      <c r="J16" s="20" t="n">
        <v>9.88368399</v>
      </c>
      <c r="K16" s="18" t="n">
        <v>506.76031106</v>
      </c>
      <c r="L16" s="20" t="n">
        <v>9.79575118</v>
      </c>
      <c r="M16" s="18" t="n">
        <v>474.83198185</v>
      </c>
      <c r="N16" s="20" t="n">
        <v>15.31247466</v>
      </c>
      <c r="O16" s="18" t="n">
        <v>514.79519093</v>
      </c>
      <c r="P16" s="20" t="n">
        <v>10.81656904</v>
      </c>
      <c r="Q16" s="18" t="s">
        <v>404</v>
      </c>
      <c r="R16" s="20" t="s">
        <v>404</v>
      </c>
      <c r="S16" s="18" t="s">
        <v>404</v>
      </c>
      <c r="T16" s="20" t="s">
        <v>404</v>
      </c>
      <c r="U16" s="18" t="s">
        <v>404</v>
      </c>
      <c r="V16" s="20" t="s">
        <v>404</v>
      </c>
      <c r="W16" s="18" t="s">
        <v>404</v>
      </c>
      <c r="X16" s="20" t="s">
        <v>404</v>
      </c>
      <c r="Y16" s="18" t="n">
        <v>474.38634383</v>
      </c>
      <c r="Z16" s="20" t="n">
        <v>24.63862505</v>
      </c>
    </row>
    <row r="17" spans="1:26">
      <c r="A17" s="15" t="s">
        <v>414</v>
      </c>
      <c r="B17" s="17" t="n">
        <v>6504</v>
      </c>
      <c r="C17" s="18">
        <f>(1325.0/B17*100)</f>
        <v/>
      </c>
      <c r="D17" s="19" t="n">
        <v>5179</v>
      </c>
      <c r="E17" s="18" t="n">
        <v>403.68321488</v>
      </c>
      <c r="F17" s="20" t="n">
        <v>4.51234517</v>
      </c>
      <c r="G17" s="18" t="n">
        <v>519.4368805399999</v>
      </c>
      <c r="H17" s="20" t="n">
        <v>10.65954081</v>
      </c>
      <c r="I17" s="18" t="n">
        <v>513.57491598</v>
      </c>
      <c r="J17" s="20" t="n">
        <v>6.58454517</v>
      </c>
      <c r="K17" s="18" t="n">
        <v>508.54076195</v>
      </c>
      <c r="L17" s="20" t="n">
        <v>9.17986784</v>
      </c>
      <c r="M17" s="18" t="n">
        <v>494.13161828</v>
      </c>
      <c r="N17" s="20" t="n">
        <v>11.40562471</v>
      </c>
      <c r="O17" s="18" t="n">
        <v>501.04995048</v>
      </c>
      <c r="P17" s="20" t="n">
        <v>19.8623617</v>
      </c>
      <c r="Q17" s="18" t="s">
        <v>404</v>
      </c>
      <c r="R17" s="20" t="s">
        <v>404</v>
      </c>
      <c r="S17" s="18" t="s">
        <v>404</v>
      </c>
      <c r="T17" s="20" t="s">
        <v>404</v>
      </c>
      <c r="U17" s="18" t="s">
        <v>404</v>
      </c>
      <c r="V17" s="20" t="s">
        <v>404</v>
      </c>
      <c r="W17" s="18" t="s">
        <v>404</v>
      </c>
      <c r="X17" s="20" t="s">
        <v>404</v>
      </c>
      <c r="Y17" s="18" t="n">
        <v>536.96763737</v>
      </c>
      <c r="Z17" s="20" t="n">
        <v>17.1921892</v>
      </c>
    </row>
    <row r="18" spans="1:26">
      <c r="A18" s="15" t="s">
        <v>415</v>
      </c>
      <c r="B18" s="17" t="n">
        <v>5532</v>
      </c>
      <c r="C18" s="18">
        <f>(0.0/B18*100)</f>
        <v/>
      </c>
      <c r="D18" s="19" t="n">
        <v>5532</v>
      </c>
      <c r="E18" s="18" t="s">
        <v>404</v>
      </c>
      <c r="F18" s="20" t="s">
        <v>404</v>
      </c>
      <c r="G18" s="18" t="n">
        <v>462.7603663</v>
      </c>
      <c r="H18" s="20" t="n">
        <v>10.67994258</v>
      </c>
      <c r="I18" s="18" t="n">
        <v>457.28039185</v>
      </c>
      <c r="J18" s="20" t="n">
        <v>5.87511872</v>
      </c>
      <c r="K18" s="18" t="n">
        <v>450.54527812</v>
      </c>
      <c r="L18" s="20" t="n">
        <v>11.40898794</v>
      </c>
      <c r="M18" s="18" t="n">
        <v>450.48388757</v>
      </c>
      <c r="N18" s="20" t="n">
        <v>14.71076551</v>
      </c>
      <c r="O18" s="18" t="n">
        <v>451.64634744</v>
      </c>
      <c r="P18" s="20" t="n">
        <v>11.3708387</v>
      </c>
      <c r="Q18" s="18" t="s">
        <v>404</v>
      </c>
      <c r="R18" s="20" t="s">
        <v>404</v>
      </c>
      <c r="S18" s="18" t="s">
        <v>404</v>
      </c>
      <c r="T18" s="20" t="s">
        <v>404</v>
      </c>
      <c r="U18" s="18" t="s">
        <v>404</v>
      </c>
      <c r="V18" s="20" t="s">
        <v>404</v>
      </c>
      <c r="W18" s="18" t="s">
        <v>404</v>
      </c>
      <c r="X18" s="20" t="s">
        <v>404</v>
      </c>
      <c r="Y18" s="18" t="n">
        <v>469.48200415</v>
      </c>
      <c r="Z18" s="20" t="n">
        <v>33.30563053</v>
      </c>
    </row>
    <row r="19" spans="1:26">
      <c r="A19" s="15" t="s">
        <v>416</v>
      </c>
      <c r="B19" s="17" t="n">
        <v>5658</v>
      </c>
      <c r="C19" s="18">
        <f>(327.0/B19*100)</f>
        <v/>
      </c>
      <c r="D19" s="19" t="n">
        <v>5331</v>
      </c>
      <c r="E19" s="18" t="n">
        <v>489.07397181</v>
      </c>
      <c r="F19" s="20" t="n">
        <v>13.07908605</v>
      </c>
      <c r="G19" s="18" t="n">
        <v>493.00768367</v>
      </c>
      <c r="H19" s="20" t="n">
        <v>9.52792065</v>
      </c>
      <c r="I19" s="18" t="n">
        <v>477.75359258</v>
      </c>
      <c r="J19" s="20" t="n">
        <v>8.413038200000001</v>
      </c>
      <c r="K19" s="18" t="n">
        <v>466.29755464</v>
      </c>
      <c r="L19" s="20" t="n">
        <v>8.89329504</v>
      </c>
      <c r="M19" s="18" t="n">
        <v>480.07139707</v>
      </c>
      <c r="N19" s="20" t="n">
        <v>17.3137227</v>
      </c>
      <c r="O19" s="18" t="n">
        <v>454.74732023</v>
      </c>
      <c r="P19" s="20" t="n">
        <v>20.98326547</v>
      </c>
      <c r="Q19" s="18" t="s">
        <v>404</v>
      </c>
      <c r="R19" s="20" t="s">
        <v>404</v>
      </c>
      <c r="S19" s="18" t="s">
        <v>404</v>
      </c>
      <c r="T19" s="20" t="s">
        <v>404</v>
      </c>
      <c r="U19" s="18" t="s">
        <v>404</v>
      </c>
      <c r="V19" s="20" t="s">
        <v>404</v>
      </c>
      <c r="W19" s="18" t="s">
        <v>404</v>
      </c>
      <c r="X19" s="20" t="s">
        <v>404</v>
      </c>
      <c r="Y19" s="18" t="n">
        <v>496.141511</v>
      </c>
      <c r="Z19" s="20" t="n">
        <v>23.06057878</v>
      </c>
    </row>
    <row r="20" spans="1:26">
      <c r="A20" s="15" t="s">
        <v>417</v>
      </c>
      <c r="B20" s="17" t="n">
        <v>3371</v>
      </c>
      <c r="C20" s="18">
        <f>(24.0/B20*100)</f>
        <v/>
      </c>
      <c r="D20" s="19" t="n">
        <v>3347</v>
      </c>
      <c r="E20" s="18" t="n">
        <v>476.44031925</v>
      </c>
      <c r="F20" s="20" t="n">
        <v>10.42399749</v>
      </c>
      <c r="G20" s="18" t="n">
        <v>466.27269596</v>
      </c>
      <c r="H20" s="20" t="n">
        <v>5.27163634</v>
      </c>
      <c r="I20" s="18" t="n">
        <v>474.66771686</v>
      </c>
      <c r="J20" s="20" t="n">
        <v>3.55766051</v>
      </c>
      <c r="K20" s="18" t="n">
        <v>474.26878401</v>
      </c>
      <c r="L20" s="20" t="n">
        <v>2.94650365</v>
      </c>
      <c r="M20" s="18" t="n">
        <v>475.60389239</v>
      </c>
      <c r="N20" s="20" t="n">
        <v>3.61050318</v>
      </c>
      <c r="O20" s="18" t="n">
        <v>471.58774115</v>
      </c>
      <c r="P20" s="20" t="n">
        <v>5.54389452</v>
      </c>
      <c r="Q20" s="18" t="s">
        <v>404</v>
      </c>
      <c r="R20" s="20" t="s">
        <v>404</v>
      </c>
      <c r="S20" s="18" t="s">
        <v>404</v>
      </c>
      <c r="T20" s="20" t="s">
        <v>404</v>
      </c>
      <c r="U20" s="18" t="s">
        <v>404</v>
      </c>
      <c r="V20" s="20" t="s">
        <v>404</v>
      </c>
      <c r="W20" s="18" t="s">
        <v>404</v>
      </c>
      <c r="X20" s="20" t="s">
        <v>404</v>
      </c>
      <c r="Y20" s="18" t="n">
        <v>445.58892822</v>
      </c>
      <c r="Z20" s="20" t="n">
        <v>11.54957036</v>
      </c>
    </row>
    <row r="21" spans="1:26">
      <c r="A21" s="15" t="s">
        <v>418</v>
      </c>
      <c r="B21" s="17" t="n">
        <v>5741</v>
      </c>
      <c r="C21" s="18">
        <f>(0.0/B21*100)</f>
        <v/>
      </c>
      <c r="D21" s="19" t="n">
        <v>5741</v>
      </c>
      <c r="E21" s="18" t="n">
        <v>514.63477822</v>
      </c>
      <c r="F21" s="20" t="n">
        <v>15.78428205</v>
      </c>
      <c r="G21" s="18" t="n">
        <v>500.27103928</v>
      </c>
      <c r="H21" s="20" t="n">
        <v>9.225403379999999</v>
      </c>
      <c r="I21" s="18" t="n">
        <v>505.42929672</v>
      </c>
      <c r="J21" s="20" t="n">
        <v>3.9819677</v>
      </c>
      <c r="K21" s="18" t="n">
        <v>515.92999621</v>
      </c>
      <c r="L21" s="20" t="n">
        <v>6.5034392</v>
      </c>
      <c r="M21" s="18" t="n">
        <v>495.38364525</v>
      </c>
      <c r="N21" s="20" t="n">
        <v>6.79717423</v>
      </c>
      <c r="O21" s="18" t="n">
        <v>491.58118998</v>
      </c>
      <c r="P21" s="20" t="n">
        <v>8.816319399999999</v>
      </c>
      <c r="Q21" s="18" t="s">
        <v>404</v>
      </c>
      <c r="R21" s="20" t="s">
        <v>404</v>
      </c>
      <c r="S21" s="18" t="s">
        <v>404</v>
      </c>
      <c r="T21" s="20" t="s">
        <v>404</v>
      </c>
      <c r="U21" s="18" t="s">
        <v>404</v>
      </c>
      <c r="V21" s="20" t="s">
        <v>404</v>
      </c>
      <c r="W21" s="18" t="s">
        <v>404</v>
      </c>
      <c r="X21" s="20" t="s">
        <v>404</v>
      </c>
      <c r="Y21" s="18" t="n">
        <v>498.43347771</v>
      </c>
      <c r="Z21" s="20" t="n">
        <v>7.40643304</v>
      </c>
    </row>
    <row r="22" spans="1:26">
      <c r="A22" s="15" t="s">
        <v>419</v>
      </c>
      <c r="B22" s="17" t="n">
        <v>6598</v>
      </c>
      <c r="C22" s="18">
        <f>(0.0/B22*100)</f>
        <v/>
      </c>
      <c r="D22" s="19" t="n">
        <v>6598</v>
      </c>
      <c r="E22" s="18" t="s">
        <v>404</v>
      </c>
      <c r="F22" s="20" t="s">
        <v>404</v>
      </c>
      <c r="G22" s="18" t="n">
        <v>478.21443404</v>
      </c>
      <c r="H22" s="20" t="n">
        <v>13.95303971</v>
      </c>
      <c r="I22" s="18" t="n">
        <v>463.61444888</v>
      </c>
      <c r="J22" s="20" t="n">
        <v>8.381906409999999</v>
      </c>
      <c r="K22" s="18" t="n">
        <v>476.07531595</v>
      </c>
      <c r="L22" s="20" t="n">
        <v>7.79535057</v>
      </c>
      <c r="M22" s="18" t="n">
        <v>457.90566239</v>
      </c>
      <c r="N22" s="20" t="n">
        <v>12.36610535</v>
      </c>
      <c r="O22" s="18" t="n">
        <v>449.97981936</v>
      </c>
      <c r="P22" s="20" t="n">
        <v>15.4247614</v>
      </c>
      <c r="Q22" s="18" t="s">
        <v>404</v>
      </c>
      <c r="R22" s="20" t="s">
        <v>404</v>
      </c>
      <c r="S22" s="18" t="s">
        <v>404</v>
      </c>
      <c r="T22" s="20" t="s">
        <v>404</v>
      </c>
      <c r="U22" s="18" t="s">
        <v>404</v>
      </c>
      <c r="V22" s="20" t="s">
        <v>404</v>
      </c>
      <c r="W22" s="18" t="s">
        <v>404</v>
      </c>
      <c r="X22" s="20" t="s">
        <v>404</v>
      </c>
      <c r="Y22" s="18" t="n">
        <v>428.98867574</v>
      </c>
      <c r="Z22" s="20" t="n">
        <v>39.06932101</v>
      </c>
    </row>
    <row r="23" spans="1:26">
      <c r="A23" s="15" t="s">
        <v>420</v>
      </c>
      <c r="B23" s="17" t="n">
        <v>11583</v>
      </c>
      <c r="C23" s="18">
        <f>(3123.0/B23*100)</f>
        <v/>
      </c>
      <c r="D23" s="19" t="n">
        <v>8460</v>
      </c>
      <c r="E23" s="18" t="n">
        <v>421.41414068</v>
      </c>
      <c r="F23" s="20" t="n">
        <v>56.45828939</v>
      </c>
      <c r="G23" s="18" t="n">
        <v>482.87599823</v>
      </c>
      <c r="H23" s="20" t="n">
        <v>20.0374663</v>
      </c>
      <c r="I23" s="18" t="n">
        <v>483.90412218</v>
      </c>
      <c r="J23" s="20" t="n">
        <v>7.28057349</v>
      </c>
      <c r="K23" s="18" t="n">
        <v>473.76469872</v>
      </c>
      <c r="L23" s="20" t="n">
        <v>6.8987665</v>
      </c>
      <c r="M23" s="18" t="n">
        <v>495.37927803</v>
      </c>
      <c r="N23" s="20" t="n">
        <v>14.09012451</v>
      </c>
      <c r="O23" s="18" t="n">
        <v>494.6359852</v>
      </c>
      <c r="P23" s="20" t="n">
        <v>7.86784902</v>
      </c>
      <c r="Q23" s="18" t="s">
        <v>404</v>
      </c>
      <c r="R23" s="20" t="s">
        <v>404</v>
      </c>
      <c r="S23" s="18" t="s">
        <v>404</v>
      </c>
      <c r="T23" s="20" t="s">
        <v>404</v>
      </c>
      <c r="U23" s="18" t="s">
        <v>404</v>
      </c>
      <c r="V23" s="20" t="s">
        <v>404</v>
      </c>
      <c r="W23" s="18" t="s">
        <v>404</v>
      </c>
      <c r="X23" s="20" t="s">
        <v>404</v>
      </c>
      <c r="Y23" s="18" t="n">
        <v>482.40372067</v>
      </c>
      <c r="Z23" s="20" t="n">
        <v>23.48878563</v>
      </c>
    </row>
    <row r="24" spans="1:26">
      <c r="A24" s="15" t="s">
        <v>421</v>
      </c>
      <c r="B24" s="17" t="n">
        <v>6647</v>
      </c>
      <c r="C24" s="18">
        <f>(0.0/B24*100)</f>
        <v/>
      </c>
      <c r="D24" s="19" t="n">
        <v>6647</v>
      </c>
      <c r="E24" s="18" t="n">
        <v>546.5647368</v>
      </c>
      <c r="F24" s="20" t="n">
        <v>11.82582696</v>
      </c>
      <c r="G24" s="18" t="n">
        <v>536.3970923099999</v>
      </c>
      <c r="H24" s="20" t="n">
        <v>5.09067353</v>
      </c>
      <c r="I24" s="18" t="n">
        <v>547.49822857</v>
      </c>
      <c r="J24" s="20" t="n">
        <v>7.37313265</v>
      </c>
      <c r="K24" s="18" t="n">
        <v>514.80399676</v>
      </c>
      <c r="L24" s="20" t="n">
        <v>17.14027411</v>
      </c>
      <c r="M24" s="18" t="n">
        <v>527.2733429800001</v>
      </c>
      <c r="N24" s="20" t="n">
        <v>44.82569775</v>
      </c>
      <c r="O24" s="18" t="n">
        <v>527.44601632</v>
      </c>
      <c r="P24" s="20" t="n">
        <v>9.047582240000001</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505.65137416</v>
      </c>
      <c r="F25" s="20" t="n">
        <v>23.62512403</v>
      </c>
      <c r="G25" s="18" t="n">
        <v>508.86131767</v>
      </c>
      <c r="H25" s="20" t="n">
        <v>10.28170085</v>
      </c>
      <c r="I25" s="18" t="n">
        <v>508.70779881</v>
      </c>
      <c r="J25" s="20" t="n">
        <v>8.506152119999999</v>
      </c>
      <c r="K25" s="18" t="n">
        <v>517.96158632</v>
      </c>
      <c r="L25" s="20" t="n">
        <v>6.27571568</v>
      </c>
      <c r="M25" s="18" t="n">
        <v>534.76401212</v>
      </c>
      <c r="N25" s="20" t="n">
        <v>11.32390288</v>
      </c>
      <c r="O25" s="18" t="n">
        <v>515.03545835</v>
      </c>
      <c r="P25" s="20" t="n">
        <v>7.40481951</v>
      </c>
      <c r="Q25" s="18" t="s">
        <v>404</v>
      </c>
      <c r="R25" s="20" t="s">
        <v>404</v>
      </c>
      <c r="S25" s="18" t="s">
        <v>404</v>
      </c>
      <c r="T25" s="20" t="s">
        <v>404</v>
      </c>
      <c r="U25" s="18" t="s">
        <v>404</v>
      </c>
      <c r="V25" s="20" t="s">
        <v>404</v>
      </c>
      <c r="W25" s="18" t="s">
        <v>404</v>
      </c>
      <c r="X25" s="20" t="s">
        <v>404</v>
      </c>
      <c r="Y25" s="18" t="n">
        <v>522.16427222</v>
      </c>
      <c r="Z25" s="20" t="n">
        <v>4.73501246</v>
      </c>
    </row>
    <row r="26" spans="1:26">
      <c r="A26" s="15" t="s">
        <v>423</v>
      </c>
      <c r="B26" s="17" t="n">
        <v>4869</v>
      </c>
      <c r="C26" s="18">
        <f>(11.0/B26*100)</f>
        <v/>
      </c>
      <c r="D26" s="19" t="n">
        <v>4858</v>
      </c>
      <c r="E26" s="18" t="n">
        <v>495.57138572</v>
      </c>
      <c r="F26" s="20" t="n">
        <v>13.6244045</v>
      </c>
      <c r="G26" s="18" t="n">
        <v>489.92450837</v>
      </c>
      <c r="H26" s="20" t="n">
        <v>5.2719167</v>
      </c>
      <c r="I26" s="18" t="n">
        <v>487.56669853</v>
      </c>
      <c r="J26" s="20" t="n">
        <v>4.34194953</v>
      </c>
      <c r="K26" s="18" t="n">
        <v>493.34558429</v>
      </c>
      <c r="L26" s="20" t="n">
        <v>3.23279801</v>
      </c>
      <c r="M26" s="18" t="n">
        <v>485.71961842</v>
      </c>
      <c r="N26" s="20" t="n">
        <v>4.67770673</v>
      </c>
      <c r="O26" s="18" t="n">
        <v>506.94666044</v>
      </c>
      <c r="P26" s="20" t="n">
        <v>9.005886439999999</v>
      </c>
      <c r="Q26" s="18" t="s">
        <v>404</v>
      </c>
      <c r="R26" s="20" t="s">
        <v>404</v>
      </c>
      <c r="S26" s="18" t="s">
        <v>404</v>
      </c>
      <c r="T26" s="20" t="s">
        <v>404</v>
      </c>
      <c r="U26" s="18" t="s">
        <v>404</v>
      </c>
      <c r="V26" s="20" t="s">
        <v>404</v>
      </c>
      <c r="W26" s="18" t="s">
        <v>404</v>
      </c>
      <c r="X26" s="20" t="s">
        <v>404</v>
      </c>
      <c r="Y26" s="18" t="n">
        <v>470.039328</v>
      </c>
      <c r="Z26" s="20" t="n">
        <v>14.34176262</v>
      </c>
    </row>
    <row r="27" spans="1:26">
      <c r="A27" s="15" t="s">
        <v>424</v>
      </c>
      <c r="B27" s="17" t="n">
        <v>5299</v>
      </c>
      <c r="C27" s="18">
        <f>(0.0/B27*100)</f>
        <v/>
      </c>
      <c r="D27" s="19" t="n">
        <v>5299</v>
      </c>
      <c r="E27" s="18" t="n">
        <v>416.7301391</v>
      </c>
      <c r="F27" s="20" t="n">
        <v>3.77507789</v>
      </c>
      <c r="G27" s="18" t="n">
        <v>460.94690677</v>
      </c>
      <c r="H27" s="20" t="n">
        <v>2.38767999</v>
      </c>
      <c r="I27" s="18" t="n">
        <v>509.06618627</v>
      </c>
      <c r="J27" s="20" t="n">
        <v>1.93082986</v>
      </c>
      <c r="K27" s="18" t="n">
        <v>447.66521487</v>
      </c>
      <c r="L27" s="20" t="n">
        <v>2.29323081</v>
      </c>
      <c r="M27" s="18" t="n">
        <v>475.7274647</v>
      </c>
      <c r="N27" s="20" t="n">
        <v>3.18653573</v>
      </c>
      <c r="O27" s="18" t="n">
        <v>566.75789877</v>
      </c>
      <c r="P27" s="20" t="n">
        <v>3.24502947</v>
      </c>
      <c r="Q27" s="18" t="s">
        <v>404</v>
      </c>
      <c r="R27" s="20" t="s">
        <v>404</v>
      </c>
      <c r="S27" s="18" t="s">
        <v>404</v>
      </c>
      <c r="T27" s="20" t="s">
        <v>404</v>
      </c>
      <c r="U27" s="18" t="s">
        <v>404</v>
      </c>
      <c r="V27" s="20" t="s">
        <v>404</v>
      </c>
      <c r="W27" s="18" t="s">
        <v>404</v>
      </c>
      <c r="X27" s="20" t="s">
        <v>404</v>
      </c>
      <c r="Y27" s="18" t="n">
        <v>542.3799364499999</v>
      </c>
      <c r="Z27" s="20" t="n">
        <v>5.39403916</v>
      </c>
    </row>
    <row r="28" spans="1:26">
      <c r="A28" s="15" t="s">
        <v>425</v>
      </c>
      <c r="B28" s="17" t="n">
        <v>7568</v>
      </c>
      <c r="C28" s="18">
        <f>(0.0/B28*100)</f>
        <v/>
      </c>
      <c r="D28" s="19" t="n">
        <v>7568</v>
      </c>
      <c r="E28" s="18" t="n">
        <v>421.21554983</v>
      </c>
      <c r="F28" s="20" t="n">
        <v>11.1948306</v>
      </c>
      <c r="G28" s="18" t="n">
        <v>434.71463492</v>
      </c>
      <c r="H28" s="20" t="n">
        <v>9.751346549999999</v>
      </c>
      <c r="I28" s="18" t="n">
        <v>429.24997861</v>
      </c>
      <c r="J28" s="20" t="n">
        <v>5.1911441</v>
      </c>
      <c r="K28" s="18" t="n">
        <v>410.97621793</v>
      </c>
      <c r="L28" s="20" t="n">
        <v>3.87515942</v>
      </c>
      <c r="M28" s="18" t="n">
        <v>390.36777838</v>
      </c>
      <c r="N28" s="20" t="n">
        <v>5.31236735</v>
      </c>
      <c r="O28" s="18" t="n">
        <v>415.94027401</v>
      </c>
      <c r="P28" s="20" t="n">
        <v>6.71238458</v>
      </c>
      <c r="Q28" s="18" t="s">
        <v>404</v>
      </c>
      <c r="R28" s="20" t="s">
        <v>404</v>
      </c>
      <c r="S28" s="18" t="s">
        <v>404</v>
      </c>
      <c r="T28" s="20" t="s">
        <v>404</v>
      </c>
      <c r="U28" s="18" t="s">
        <v>404</v>
      </c>
      <c r="V28" s="20" t="s">
        <v>404</v>
      </c>
      <c r="W28" s="18" t="s">
        <v>404</v>
      </c>
      <c r="X28" s="20" t="s">
        <v>404</v>
      </c>
      <c r="Y28" s="18" t="n">
        <v>437.04842561</v>
      </c>
      <c r="Z28" s="20" t="n">
        <v>16.05965084</v>
      </c>
    </row>
    <row r="29" spans="1:26">
      <c r="A29" s="15" t="s">
        <v>426</v>
      </c>
      <c r="B29" s="17" t="n">
        <v>5385</v>
      </c>
      <c r="C29" s="18">
        <f>(1123.0/B29*100)</f>
        <v/>
      </c>
      <c r="D29" s="19" t="n">
        <v>4262</v>
      </c>
      <c r="E29" s="18" t="n">
        <v>438.82706079</v>
      </c>
      <c r="F29" s="20" t="n">
        <v>37.96791191</v>
      </c>
      <c r="G29" s="18" t="n">
        <v>519.61372961</v>
      </c>
      <c r="H29" s="20" t="n">
        <v>15.97453939</v>
      </c>
      <c r="I29" s="18" t="n">
        <v>518.04898868</v>
      </c>
      <c r="J29" s="20" t="n">
        <v>11.10432439</v>
      </c>
      <c r="K29" s="18" t="n">
        <v>503.98411807</v>
      </c>
      <c r="L29" s="20" t="n">
        <v>11.09926268</v>
      </c>
      <c r="M29" s="18" t="n">
        <v>518.68977864</v>
      </c>
      <c r="N29" s="20" t="n">
        <v>21.44070784</v>
      </c>
      <c r="O29" s="18" t="n">
        <v>481.48136273</v>
      </c>
      <c r="P29" s="20" t="n">
        <v>41.53056504</v>
      </c>
      <c r="Q29" s="18" t="s">
        <v>404</v>
      </c>
      <c r="R29" s="20" t="s">
        <v>404</v>
      </c>
      <c r="S29" s="18" t="s">
        <v>404</v>
      </c>
      <c r="T29" s="20" t="s">
        <v>404</v>
      </c>
      <c r="U29" s="18" t="s">
        <v>404</v>
      </c>
      <c r="V29" s="20" t="s">
        <v>404</v>
      </c>
      <c r="W29" s="18" t="s">
        <v>404</v>
      </c>
      <c r="X29" s="20" t="s">
        <v>404</v>
      </c>
      <c r="Y29" s="18" t="n">
        <v>490.9215223</v>
      </c>
      <c r="Z29" s="20" t="n">
        <v>13.6540083</v>
      </c>
    </row>
    <row r="30" spans="1:26">
      <c r="A30" s="15" t="s">
        <v>427</v>
      </c>
      <c r="B30" s="17" t="n">
        <v>4520</v>
      </c>
      <c r="C30" s="18">
        <f>(945.0/B30*100)</f>
        <v/>
      </c>
      <c r="D30" s="19" t="n">
        <v>3575</v>
      </c>
      <c r="E30" s="18" t="n">
        <v>473.52490788</v>
      </c>
      <c r="F30" s="20" t="n">
        <v>18.86847098</v>
      </c>
      <c r="G30" s="18" t="n">
        <v>526.26153177</v>
      </c>
      <c r="H30" s="20" t="n">
        <v>11.71689724</v>
      </c>
      <c r="I30" s="18" t="n">
        <v>507.72042701</v>
      </c>
      <c r="J30" s="20" t="n">
        <v>8.700551219999999</v>
      </c>
      <c r="K30" s="18" t="n">
        <v>515.77040031</v>
      </c>
      <c r="L30" s="20" t="n">
        <v>7.64113429</v>
      </c>
      <c r="M30" s="18" t="n">
        <v>523.22615325</v>
      </c>
      <c r="N30" s="20" t="n">
        <v>7.10235922</v>
      </c>
      <c r="O30" s="18" t="n">
        <v>506.44584237</v>
      </c>
      <c r="P30" s="20" t="n">
        <v>10.54771495</v>
      </c>
      <c r="Q30" s="18" t="s">
        <v>404</v>
      </c>
      <c r="R30" s="20" t="s">
        <v>404</v>
      </c>
      <c r="S30" s="18" t="s">
        <v>404</v>
      </c>
      <c r="T30" s="20" t="s">
        <v>404</v>
      </c>
      <c r="U30" s="18" t="s">
        <v>404</v>
      </c>
      <c r="V30" s="20" t="s">
        <v>404</v>
      </c>
      <c r="W30" s="18" t="s">
        <v>404</v>
      </c>
      <c r="X30" s="20" t="s">
        <v>404</v>
      </c>
      <c r="Y30" s="18" t="n">
        <v>504.56410199</v>
      </c>
      <c r="Z30" s="20" t="n">
        <v>10.57770393</v>
      </c>
    </row>
    <row r="31" spans="1:26">
      <c r="A31" s="15" t="s">
        <v>428</v>
      </c>
      <c r="B31" s="17" t="n">
        <v>5456</v>
      </c>
      <c r="C31" s="18">
        <f>(502.0/B31*100)</f>
        <v/>
      </c>
      <c r="D31" s="19" t="n">
        <v>4954</v>
      </c>
      <c r="E31" s="18" t="n">
        <v>497.43771252</v>
      </c>
      <c r="F31" s="20" t="n">
        <v>6.8263997</v>
      </c>
      <c r="G31" s="18" t="n">
        <v>504.94667477</v>
      </c>
      <c r="H31" s="20" t="n">
        <v>8.232907539999999</v>
      </c>
      <c r="I31" s="18" t="n">
        <v>501.92969708</v>
      </c>
      <c r="J31" s="20" t="n">
        <v>4.54810221</v>
      </c>
      <c r="K31" s="18" t="n">
        <v>502.02819882</v>
      </c>
      <c r="L31" s="20" t="n">
        <v>4.55370161</v>
      </c>
      <c r="M31" s="18" t="n">
        <v>489.67203183</v>
      </c>
      <c r="N31" s="20" t="n">
        <v>5.70434146</v>
      </c>
      <c r="O31" s="18" t="n">
        <v>483.35420535</v>
      </c>
      <c r="P31" s="20" t="n">
        <v>6.10691854</v>
      </c>
      <c r="Q31" s="18" t="s">
        <v>404</v>
      </c>
      <c r="R31" s="20" t="s">
        <v>404</v>
      </c>
      <c r="S31" s="18" t="s">
        <v>404</v>
      </c>
      <c r="T31" s="20" t="s">
        <v>404</v>
      </c>
      <c r="U31" s="18" t="s">
        <v>404</v>
      </c>
      <c r="V31" s="20" t="s">
        <v>404</v>
      </c>
      <c r="W31" s="18" t="s">
        <v>404</v>
      </c>
      <c r="X31" s="20" t="s">
        <v>404</v>
      </c>
      <c r="Y31" s="18" t="n">
        <v>497.70261406</v>
      </c>
      <c r="Z31" s="20" t="n">
        <v>9.73371311</v>
      </c>
    </row>
    <row r="32" spans="1:26">
      <c r="A32" s="15" t="s">
        <v>429</v>
      </c>
      <c r="B32" s="17" t="n">
        <v>4478</v>
      </c>
      <c r="C32" s="18">
        <f>(0.0/B32*100)</f>
        <v/>
      </c>
      <c r="D32" s="19" t="n">
        <v>4478</v>
      </c>
      <c r="E32" s="18" t="s">
        <v>404</v>
      </c>
      <c r="F32" s="20" t="s">
        <v>404</v>
      </c>
      <c r="G32" s="18" t="n">
        <v>491.70107818</v>
      </c>
      <c r="H32" s="20" t="n">
        <v>5.48788752</v>
      </c>
      <c r="I32" s="18" t="n">
        <v>496.51059236</v>
      </c>
      <c r="J32" s="20" t="n">
        <v>4.73749243</v>
      </c>
      <c r="K32" s="18" t="n">
        <v>512.16265551</v>
      </c>
      <c r="L32" s="20" t="n">
        <v>5.16848465</v>
      </c>
      <c r="M32" s="18" t="n">
        <v>507.11147454</v>
      </c>
      <c r="N32" s="20" t="n">
        <v>8.59902767</v>
      </c>
      <c r="O32" s="18" t="n">
        <v>497.39625635</v>
      </c>
      <c r="P32" s="20" t="n">
        <v>10.5307743</v>
      </c>
      <c r="Q32" s="18" t="s">
        <v>404</v>
      </c>
      <c r="R32" s="20" t="s">
        <v>404</v>
      </c>
      <c r="S32" s="18" t="s">
        <v>404</v>
      </c>
      <c r="T32" s="20" t="s">
        <v>404</v>
      </c>
      <c r="U32" s="18" t="s">
        <v>404</v>
      </c>
      <c r="V32" s="20" t="s">
        <v>404</v>
      </c>
      <c r="W32" s="18" t="s">
        <v>404</v>
      </c>
      <c r="X32" s="20" t="s">
        <v>404</v>
      </c>
      <c r="Y32" s="18" t="n">
        <v>554.36823105</v>
      </c>
      <c r="Z32" s="20" t="n">
        <v>15.07710596</v>
      </c>
    </row>
    <row r="33" spans="1:26">
      <c r="A33" s="15" t="s">
        <v>430</v>
      </c>
      <c r="B33" s="17" t="n">
        <v>7325</v>
      </c>
      <c r="C33" s="18">
        <f>(29.0/B33*100)</f>
        <v/>
      </c>
      <c r="D33" s="19" t="n">
        <v>7296</v>
      </c>
      <c r="E33" s="18" t="n">
        <v>495.12634524</v>
      </c>
      <c r="F33" s="20" t="n">
        <v>38.65948229</v>
      </c>
      <c r="G33" s="18" t="n">
        <v>505.23077763</v>
      </c>
      <c r="H33" s="20" t="n">
        <v>6.65038196</v>
      </c>
      <c r="I33" s="18" t="n">
        <v>503.38428601</v>
      </c>
      <c r="J33" s="20" t="n">
        <v>9.72848409</v>
      </c>
      <c r="K33" s="18" t="n">
        <v>498.29181708</v>
      </c>
      <c r="L33" s="20" t="n">
        <v>6.46845836</v>
      </c>
      <c r="M33" s="18" t="n">
        <v>499.58872968</v>
      </c>
      <c r="N33" s="20" t="n">
        <v>17.43725531</v>
      </c>
      <c r="O33" s="18" t="n">
        <v>497.34235763</v>
      </c>
      <c r="P33" s="20" t="n">
        <v>4.625633</v>
      </c>
      <c r="Q33" s="18" t="s">
        <v>404</v>
      </c>
      <c r="R33" s="20" t="s">
        <v>404</v>
      </c>
      <c r="S33" s="18" t="s">
        <v>404</v>
      </c>
      <c r="T33" s="20" t="s">
        <v>404</v>
      </c>
      <c r="U33" s="18" t="s">
        <v>404</v>
      </c>
      <c r="V33" s="20" t="s">
        <v>404</v>
      </c>
      <c r="W33" s="18" t="s">
        <v>404</v>
      </c>
      <c r="X33" s="20" t="s">
        <v>404</v>
      </c>
      <c r="Y33" s="18" t="n">
        <v>519.57245369</v>
      </c>
      <c r="Z33" s="20" t="n">
        <v>37.89876151</v>
      </c>
    </row>
    <row r="34" spans="1:26">
      <c r="A34" s="15" t="s">
        <v>431</v>
      </c>
      <c r="B34" s="17" t="n">
        <v>6350</v>
      </c>
      <c r="C34" s="18">
        <f>(0.0/B34*100)</f>
        <v/>
      </c>
      <c r="D34" s="19" t="n">
        <v>6350</v>
      </c>
      <c r="E34" s="18" t="n">
        <v>547.73398615</v>
      </c>
      <c r="F34" s="20" t="n">
        <v>6.69157844</v>
      </c>
      <c r="G34" s="18" t="n">
        <v>462.62672191</v>
      </c>
      <c r="H34" s="20" t="n">
        <v>14.46450733</v>
      </c>
      <c r="I34" s="18" t="n">
        <v>478.75187411</v>
      </c>
      <c r="J34" s="20" t="n">
        <v>7.04013654</v>
      </c>
      <c r="K34" s="18" t="n">
        <v>455.42787327</v>
      </c>
      <c r="L34" s="20" t="n">
        <v>6.55264011</v>
      </c>
      <c r="M34" s="18" t="n">
        <v>462.34330954</v>
      </c>
      <c r="N34" s="20" t="n">
        <v>9.4103283</v>
      </c>
      <c r="O34" s="18" t="n">
        <v>432.74187253</v>
      </c>
      <c r="P34" s="20" t="n">
        <v>12.47791357</v>
      </c>
      <c r="Q34" s="18" t="s">
        <v>404</v>
      </c>
      <c r="R34" s="20" t="s">
        <v>404</v>
      </c>
      <c r="S34" s="18" t="s">
        <v>404</v>
      </c>
      <c r="T34" s="20" t="s">
        <v>404</v>
      </c>
      <c r="U34" s="18" t="s">
        <v>404</v>
      </c>
      <c r="V34" s="20" t="s">
        <v>404</v>
      </c>
      <c r="W34" s="18" t="s">
        <v>404</v>
      </c>
      <c r="X34" s="20" t="s">
        <v>404</v>
      </c>
      <c r="Y34" s="18" t="n">
        <v>422.49451437</v>
      </c>
      <c r="Z34" s="20" t="n">
        <v>26.23730791</v>
      </c>
    </row>
    <row r="35" spans="1:26">
      <c r="A35" s="15" t="s">
        <v>432</v>
      </c>
      <c r="B35" s="17" t="n">
        <v>6406</v>
      </c>
      <c r="C35" s="18">
        <f>(443.0/B35*100)</f>
        <v/>
      </c>
      <c r="D35" s="19" t="n">
        <v>5963</v>
      </c>
      <c r="E35" s="18" t="s">
        <v>404</v>
      </c>
      <c r="F35" s="20" t="s">
        <v>404</v>
      </c>
      <c r="G35" s="18" t="n">
        <v>545.88482124</v>
      </c>
      <c r="H35" s="20" t="n">
        <v>5.80752159</v>
      </c>
      <c r="I35" s="18" t="n">
        <v>523.09108852</v>
      </c>
      <c r="J35" s="20" t="n">
        <v>3.72765124</v>
      </c>
      <c r="K35" s="18" t="n">
        <v>520.14010016</v>
      </c>
      <c r="L35" s="20" t="n">
        <v>2.39699895</v>
      </c>
      <c r="M35" s="18" t="n">
        <v>501.18580481</v>
      </c>
      <c r="N35" s="20" t="n">
        <v>4.72155103</v>
      </c>
      <c r="O35" s="18" t="n">
        <v>503.12464646</v>
      </c>
      <c r="P35" s="20" t="n">
        <v>2.47949194</v>
      </c>
      <c r="Q35" s="18" t="s">
        <v>404</v>
      </c>
      <c r="R35" s="20" t="s">
        <v>404</v>
      </c>
      <c r="S35" s="18" t="s">
        <v>404</v>
      </c>
      <c r="T35" s="20" t="s">
        <v>404</v>
      </c>
      <c r="U35" s="18" t="s">
        <v>404</v>
      </c>
      <c r="V35" s="20" t="s">
        <v>404</v>
      </c>
      <c r="W35" s="18" t="s">
        <v>404</v>
      </c>
      <c r="X35" s="20" t="s">
        <v>404</v>
      </c>
      <c r="Y35" s="18" t="n">
        <v>509.46631569</v>
      </c>
      <c r="Z35" s="20" t="n">
        <v>7.07553472</v>
      </c>
    </row>
    <row r="36" spans="1:26">
      <c r="A36" s="15" t="s">
        <v>433</v>
      </c>
      <c r="B36" s="17" t="n">
        <v>6736</v>
      </c>
      <c r="C36" s="18">
        <f>(10.0/B36*100)</f>
        <v/>
      </c>
      <c r="D36" s="19" t="n">
        <v>6726</v>
      </c>
      <c r="E36" s="18" t="n">
        <v>486.86741534</v>
      </c>
      <c r="F36" s="20" t="n">
        <v>15.32101155</v>
      </c>
      <c r="G36" s="18" t="n">
        <v>496.19935378</v>
      </c>
      <c r="H36" s="20" t="n">
        <v>6.78336797</v>
      </c>
      <c r="I36" s="18" t="n">
        <v>492.01320742</v>
      </c>
      <c r="J36" s="20" t="n">
        <v>4.09474482</v>
      </c>
      <c r="K36" s="18" t="n">
        <v>497.27550167</v>
      </c>
      <c r="L36" s="20" t="n">
        <v>4.13003345</v>
      </c>
      <c r="M36" s="18" t="n">
        <v>471.12712885</v>
      </c>
      <c r="N36" s="20" t="n">
        <v>7.74751707</v>
      </c>
      <c r="O36" s="18" t="n">
        <v>500.19879506</v>
      </c>
      <c r="P36" s="20" t="n">
        <v>9.802034620000001</v>
      </c>
      <c r="Q36" s="18" t="s">
        <v>404</v>
      </c>
      <c r="R36" s="20" t="s">
        <v>404</v>
      </c>
      <c r="S36" s="18" t="s">
        <v>404</v>
      </c>
      <c r="T36" s="20" t="s">
        <v>404</v>
      </c>
      <c r="U36" s="18" t="s">
        <v>404</v>
      </c>
      <c r="V36" s="20" t="s">
        <v>404</v>
      </c>
      <c r="W36" s="18" t="s">
        <v>404</v>
      </c>
      <c r="X36" s="20" t="s">
        <v>404</v>
      </c>
      <c r="Y36" s="18" t="n">
        <v>505.90260665</v>
      </c>
      <c r="Z36" s="20" t="n">
        <v>6.98279526</v>
      </c>
    </row>
    <row r="37" spans="1:26">
      <c r="A37" s="15" t="s">
        <v>434</v>
      </c>
      <c r="B37" s="17" t="n">
        <v>5458</v>
      </c>
      <c r="C37" s="18">
        <f>(0.0/B37*100)</f>
        <v/>
      </c>
      <c r="D37" s="19" t="n">
        <v>5458</v>
      </c>
      <c r="E37" s="18" t="n">
        <v>517.62079021</v>
      </c>
      <c r="F37" s="20" t="n">
        <v>20.62148248</v>
      </c>
      <c r="G37" s="18" t="n">
        <v>496.24788137</v>
      </c>
      <c r="H37" s="20" t="n">
        <v>10.40093969</v>
      </c>
      <c r="I37" s="18" t="n">
        <v>494.15348126</v>
      </c>
      <c r="J37" s="20" t="n">
        <v>7.96391164</v>
      </c>
      <c r="K37" s="18" t="n">
        <v>494.0958538</v>
      </c>
      <c r="L37" s="20" t="n">
        <v>6.18307299</v>
      </c>
      <c r="M37" s="18" t="n">
        <v>489.27095883</v>
      </c>
      <c r="N37" s="20" t="n">
        <v>6.82854497</v>
      </c>
      <c r="O37" s="18" t="n">
        <v>487.83990264</v>
      </c>
      <c r="P37" s="20" t="n">
        <v>10.13169473</v>
      </c>
      <c r="Q37" s="18" t="s">
        <v>404</v>
      </c>
      <c r="R37" s="20" t="s">
        <v>404</v>
      </c>
      <c r="S37" s="18" t="s">
        <v>404</v>
      </c>
      <c r="T37" s="20" t="s">
        <v>404</v>
      </c>
      <c r="U37" s="18" t="s">
        <v>404</v>
      </c>
      <c r="V37" s="20" t="s">
        <v>404</v>
      </c>
      <c r="W37" s="18" t="s">
        <v>404</v>
      </c>
      <c r="X37" s="20" t="s">
        <v>404</v>
      </c>
      <c r="Y37" s="18" t="n">
        <v>513.21313742</v>
      </c>
      <c r="Z37" s="20" t="n">
        <v>41.73372764</v>
      </c>
    </row>
    <row r="38" spans="1:26">
      <c r="A38" s="15" t="s">
        <v>435</v>
      </c>
      <c r="B38" s="17" t="n">
        <v>5860</v>
      </c>
      <c r="C38" s="18">
        <f>(268.0/B38*100)</f>
        <v/>
      </c>
      <c r="D38" s="19" t="n">
        <v>5592</v>
      </c>
      <c r="E38" s="18" t="n">
        <v>501.28554244</v>
      </c>
      <c r="F38" s="20" t="n">
        <v>16.61068982</v>
      </c>
      <c r="G38" s="18" t="n">
        <v>506.95319689</v>
      </c>
      <c r="H38" s="20" t="n">
        <v>8.621969590000001</v>
      </c>
      <c r="I38" s="18" t="n">
        <v>518.34463827</v>
      </c>
      <c r="J38" s="20" t="n">
        <v>8.580918949999999</v>
      </c>
      <c r="K38" s="18" t="n">
        <v>485.66542731</v>
      </c>
      <c r="L38" s="20" t="n">
        <v>9.162933410000001</v>
      </c>
      <c r="M38" s="18" t="n">
        <v>519.58940509</v>
      </c>
      <c r="N38" s="20" t="n">
        <v>19.87987109</v>
      </c>
      <c r="O38" s="18" t="n">
        <v>483.40693741</v>
      </c>
      <c r="P38" s="20" t="n">
        <v>16.43886578</v>
      </c>
      <c r="Q38" s="18" t="s">
        <v>404</v>
      </c>
      <c r="R38" s="20" t="s">
        <v>404</v>
      </c>
      <c r="S38" s="18" t="s">
        <v>404</v>
      </c>
      <c r="T38" s="20" t="s">
        <v>404</v>
      </c>
      <c r="U38" s="18" t="s">
        <v>404</v>
      </c>
      <c r="V38" s="20" t="s">
        <v>404</v>
      </c>
      <c r="W38" s="18" t="s">
        <v>404</v>
      </c>
      <c r="X38" s="20" t="s">
        <v>404</v>
      </c>
      <c r="Y38" s="18" t="n">
        <v>546.8633832</v>
      </c>
      <c r="Z38" s="20" t="n">
        <v>23.79438581</v>
      </c>
    </row>
    <row r="39" spans="1:26">
      <c r="A39" s="15" t="s">
        <v>436</v>
      </c>
      <c r="B39" s="17" t="n">
        <v>5895</v>
      </c>
      <c r="C39" s="18">
        <f>(0.0/B39*100)</f>
        <v/>
      </c>
      <c r="D39" s="19" t="n">
        <v>5895</v>
      </c>
      <c r="E39" s="18" t="n">
        <v>361.79584069</v>
      </c>
      <c r="F39" s="20" t="n">
        <v>8.1813105</v>
      </c>
      <c r="G39" s="18" t="n">
        <v>397.43009976</v>
      </c>
      <c r="H39" s="20" t="n">
        <v>12.88620851</v>
      </c>
      <c r="I39" s="18" t="n">
        <v>437.30793682</v>
      </c>
      <c r="J39" s="20" t="n">
        <v>9.031526469999999</v>
      </c>
      <c r="K39" s="18" t="n">
        <v>419.23381146</v>
      </c>
      <c r="L39" s="20" t="n">
        <v>11.79018589</v>
      </c>
      <c r="M39" s="18" t="n">
        <v>425.32843273</v>
      </c>
      <c r="N39" s="20" t="n">
        <v>8.13008074</v>
      </c>
      <c r="O39" s="18" t="n">
        <v>430.34327678</v>
      </c>
      <c r="P39" s="20" t="n">
        <v>11.79954173</v>
      </c>
      <c r="Q39" s="18" t="s">
        <v>404</v>
      </c>
      <c r="R39" s="20" t="s">
        <v>404</v>
      </c>
      <c r="S39" s="18" t="s">
        <v>404</v>
      </c>
      <c r="T39" s="20" t="s">
        <v>404</v>
      </c>
      <c r="U39" s="18" t="s">
        <v>404</v>
      </c>
      <c r="V39" s="20" t="s">
        <v>404</v>
      </c>
      <c r="W39" s="18" t="s">
        <v>404</v>
      </c>
      <c r="X39" s="20" t="s">
        <v>404</v>
      </c>
      <c r="Y39" s="18" t="n">
        <v>380.47909094</v>
      </c>
      <c r="Z39" s="20" t="n">
        <v>6.55250458</v>
      </c>
    </row>
    <row r="40" spans="1:26">
      <c r="A40" s="15" t="s">
        <v>437</v>
      </c>
      <c r="B40" s="17" t="n">
        <v>14157</v>
      </c>
      <c r="C40" s="18">
        <f>(2650.0/B40*100)</f>
        <v/>
      </c>
      <c r="D40" s="19" t="n">
        <v>11507</v>
      </c>
      <c r="E40" s="18" t="n">
        <v>507.85960006</v>
      </c>
      <c r="F40" s="20" t="n">
        <v>29.84704486</v>
      </c>
      <c r="G40" s="18" t="n">
        <v>508.25007921</v>
      </c>
      <c r="H40" s="20" t="n">
        <v>18.01320473</v>
      </c>
      <c r="I40" s="18" t="n">
        <v>510.7898684</v>
      </c>
      <c r="J40" s="20" t="n">
        <v>8.88889854</v>
      </c>
      <c r="K40" s="18" t="n">
        <v>510.85555489</v>
      </c>
      <c r="L40" s="20" t="n">
        <v>6.91585188</v>
      </c>
      <c r="M40" s="18" t="n">
        <v>517.62315949</v>
      </c>
      <c r="N40" s="20" t="n">
        <v>9.503971050000001</v>
      </c>
      <c r="O40" s="18" t="n">
        <v>507.59379706</v>
      </c>
      <c r="P40" s="20" t="n">
        <v>6.0312951</v>
      </c>
      <c r="Q40" s="18" t="s">
        <v>404</v>
      </c>
      <c r="R40" s="20" t="s">
        <v>404</v>
      </c>
      <c r="S40" s="18" t="s">
        <v>404</v>
      </c>
      <c r="T40" s="20" t="s">
        <v>404</v>
      </c>
      <c r="U40" s="18" t="s">
        <v>404</v>
      </c>
      <c r="V40" s="20" t="s">
        <v>404</v>
      </c>
      <c r="W40" s="18" t="s">
        <v>404</v>
      </c>
      <c r="X40" s="20" t="s">
        <v>404</v>
      </c>
      <c r="Y40" s="18" t="n">
        <v>507.70841353</v>
      </c>
      <c r="Z40" s="20" t="n">
        <v>6.98728074</v>
      </c>
    </row>
    <row r="41" spans="1:26">
      <c r="A41" s="15" t="s">
        <v>438</v>
      </c>
      <c r="B41" s="17" t="n">
        <v>5712</v>
      </c>
      <c r="C41" s="18">
        <f>(70.0/B41*100)</f>
        <v/>
      </c>
      <c r="D41" s="19" t="n">
        <v>5642</v>
      </c>
      <c r="E41" s="18" t="n">
        <v>481.18712632</v>
      </c>
      <c r="F41" s="20" t="n">
        <v>53.42988891</v>
      </c>
      <c r="G41" s="18" t="n">
        <v>499.58878661</v>
      </c>
      <c r="H41" s="20" t="n">
        <v>8.255227319999999</v>
      </c>
      <c r="I41" s="18" t="n">
        <v>513.93097553</v>
      </c>
      <c r="J41" s="20" t="n">
        <v>10.05359801</v>
      </c>
      <c r="K41" s="18" t="n">
        <v>490.84356726</v>
      </c>
      <c r="L41" s="20" t="n">
        <v>4.81585213</v>
      </c>
      <c r="M41" s="18" t="n">
        <v>492.92578591</v>
      </c>
      <c r="N41" s="20" t="n">
        <v>8.39575658</v>
      </c>
      <c r="O41" s="18" t="n">
        <v>498.85925535</v>
      </c>
      <c r="P41" s="20" t="n">
        <v>6.45499641</v>
      </c>
      <c r="Q41" s="18" t="s">
        <v>404</v>
      </c>
      <c r="R41" s="20" t="s">
        <v>404</v>
      </c>
      <c r="S41" s="18" t="s">
        <v>404</v>
      </c>
      <c r="T41" s="20" t="s">
        <v>404</v>
      </c>
      <c r="U41" s="18" t="s">
        <v>404</v>
      </c>
      <c r="V41" s="20" t="s">
        <v>404</v>
      </c>
      <c r="W41" s="18" t="s">
        <v>404</v>
      </c>
      <c r="X41" s="20" t="s">
        <v>404</v>
      </c>
      <c r="Y41" s="18" t="n">
        <v>532.95231408</v>
      </c>
      <c r="Z41" s="20" t="n">
        <v>12.06558624</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s">
        <v>404</v>
      </c>
      <c r="F44" s="20" t="s">
        <v>404</v>
      </c>
      <c r="G44" s="18" t="n">
        <v>441.65629831</v>
      </c>
      <c r="H44" s="20" t="n">
        <v>9.252646970000001</v>
      </c>
      <c r="I44" s="18" t="n">
        <v>423.43489345</v>
      </c>
      <c r="J44" s="20" t="n">
        <v>6.25093506</v>
      </c>
      <c r="K44" s="18" t="n">
        <v>424.88422465</v>
      </c>
      <c r="L44" s="20" t="n">
        <v>5.3918149</v>
      </c>
      <c r="M44" s="18" t="n">
        <v>413.50086323</v>
      </c>
      <c r="N44" s="20" t="n">
        <v>6.59979357</v>
      </c>
      <c r="O44" s="18" t="n">
        <v>434.61787228</v>
      </c>
      <c r="P44" s="20" t="n">
        <v>7.4662705</v>
      </c>
      <c r="Q44" s="18" t="s">
        <v>404</v>
      </c>
      <c r="R44" s="20" t="s">
        <v>404</v>
      </c>
      <c r="S44" s="18" t="s">
        <v>404</v>
      </c>
      <c r="T44" s="20" t="s">
        <v>404</v>
      </c>
      <c r="U44" s="18" t="s">
        <v>404</v>
      </c>
      <c r="V44" s="20" t="s">
        <v>404</v>
      </c>
      <c r="W44" s="18" t="s">
        <v>404</v>
      </c>
      <c r="X44" s="20" t="s">
        <v>404</v>
      </c>
      <c r="Y44" s="18" t="n">
        <v>458.0055994</v>
      </c>
      <c r="Z44" s="20" t="n">
        <v>15.40558068</v>
      </c>
    </row>
    <row r="45" spans="1:26">
      <c r="A45" s="15" t="s">
        <v>442</v>
      </c>
      <c r="B45" s="17" t="n">
        <v>5519</v>
      </c>
      <c r="C45" s="18">
        <f>(0.0/B45*100)</f>
        <v/>
      </c>
      <c r="D45" s="19" t="n">
        <v>5519</v>
      </c>
      <c r="E45" s="18" t="n">
        <v>346.87082206</v>
      </c>
      <c r="F45" s="20" t="n">
        <v>15.00013706</v>
      </c>
      <c r="G45" s="18" t="n">
        <v>375.46290073</v>
      </c>
      <c r="H45" s="20" t="n">
        <v>15.80680649</v>
      </c>
      <c r="I45" s="18" t="n">
        <v>381.02018495</v>
      </c>
      <c r="J45" s="20" t="n">
        <v>8.28204949</v>
      </c>
      <c r="K45" s="18" t="n">
        <v>370.99654164</v>
      </c>
      <c r="L45" s="20" t="n">
        <v>7.19911089</v>
      </c>
      <c r="M45" s="18" t="n">
        <v>362.70690946</v>
      </c>
      <c r="N45" s="20" t="n">
        <v>6.85309895</v>
      </c>
      <c r="O45" s="18" t="n">
        <v>378.99151511</v>
      </c>
      <c r="P45" s="20" t="n">
        <v>5.61664377</v>
      </c>
      <c r="Q45" s="18" t="s">
        <v>404</v>
      </c>
      <c r="R45" s="20" t="s">
        <v>404</v>
      </c>
      <c r="S45" s="18" t="s">
        <v>404</v>
      </c>
      <c r="T45" s="20" t="s">
        <v>404</v>
      </c>
      <c r="U45" s="18" t="s">
        <v>404</v>
      </c>
      <c r="V45" s="20" t="s">
        <v>404</v>
      </c>
      <c r="W45" s="18" t="s">
        <v>404</v>
      </c>
      <c r="X45" s="20" t="s">
        <v>404</v>
      </c>
      <c r="Y45" s="18" t="n">
        <v>405.82635448</v>
      </c>
      <c r="Z45" s="20" t="n">
        <v>20.81468858</v>
      </c>
    </row>
    <row r="46" spans="1:26">
      <c r="A46" s="15" t="s">
        <v>443</v>
      </c>
      <c r="B46" s="17" t="n">
        <v>23141</v>
      </c>
      <c r="C46" s="18">
        <f>(4196.0/B46*100)</f>
        <v/>
      </c>
      <c r="D46" s="19" t="n">
        <v>18945</v>
      </c>
      <c r="E46" s="18" t="n">
        <v>373.11558913</v>
      </c>
      <c r="F46" s="20" t="n">
        <v>22.2009901</v>
      </c>
      <c r="G46" s="18" t="n">
        <v>402.87669412</v>
      </c>
      <c r="H46" s="20" t="n">
        <v>10.46198925</v>
      </c>
      <c r="I46" s="18" t="n">
        <v>419.00250439</v>
      </c>
      <c r="J46" s="20" t="n">
        <v>9.39330219</v>
      </c>
      <c r="K46" s="18" t="n">
        <v>402.92969236</v>
      </c>
      <c r="L46" s="20" t="n">
        <v>7.68876639</v>
      </c>
      <c r="M46" s="18" t="n">
        <v>401.80528524</v>
      </c>
      <c r="N46" s="20" t="n">
        <v>5.00373451</v>
      </c>
      <c r="O46" s="18" t="n">
        <v>404.8840875</v>
      </c>
      <c r="P46" s="20" t="n">
        <v>4.98209173</v>
      </c>
      <c r="Q46" s="18" t="s">
        <v>404</v>
      </c>
      <c r="R46" s="20" t="s">
        <v>404</v>
      </c>
      <c r="S46" s="18" t="s">
        <v>404</v>
      </c>
      <c r="T46" s="20" t="s">
        <v>404</v>
      </c>
      <c r="U46" s="18" t="s">
        <v>404</v>
      </c>
      <c r="V46" s="20" t="s">
        <v>404</v>
      </c>
      <c r="W46" s="18" t="s">
        <v>404</v>
      </c>
      <c r="X46" s="20" t="s">
        <v>404</v>
      </c>
      <c r="Y46" s="18" t="n">
        <v>377.26017389</v>
      </c>
      <c r="Z46" s="20" t="n">
        <v>7.40772123</v>
      </c>
    </row>
    <row r="47" spans="1:26">
      <c r="A47" s="15" t="s">
        <v>444</v>
      </c>
      <c r="B47" s="17" t="n">
        <v>5928</v>
      </c>
      <c r="C47" s="18">
        <f>(0.0/B47*100)</f>
        <v/>
      </c>
      <c r="D47" s="19" t="n">
        <v>5928</v>
      </c>
      <c r="E47" s="18" t="s">
        <v>404</v>
      </c>
      <c r="F47" s="20" t="s">
        <v>404</v>
      </c>
      <c r="G47" s="18" t="n">
        <v>420.35821025</v>
      </c>
      <c r="H47" s="20" t="n">
        <v>17.19133653</v>
      </c>
      <c r="I47" s="18" t="n">
        <v>459.17322805</v>
      </c>
      <c r="J47" s="20" t="n">
        <v>14.09851668</v>
      </c>
      <c r="K47" s="18" t="n">
        <v>433.492408</v>
      </c>
      <c r="L47" s="20" t="n">
        <v>8.808483669999999</v>
      </c>
      <c r="M47" s="18" t="n">
        <v>461.05917413</v>
      </c>
      <c r="N47" s="20" t="n">
        <v>16.61808062</v>
      </c>
      <c r="O47" s="18" t="n">
        <v>446.37472087</v>
      </c>
      <c r="P47" s="20" t="n">
        <v>10.39380305</v>
      </c>
      <c r="Q47" s="18" t="s">
        <v>404</v>
      </c>
      <c r="R47" s="20" t="s">
        <v>404</v>
      </c>
      <c r="S47" s="18" t="s">
        <v>404</v>
      </c>
      <c r="T47" s="20" t="s">
        <v>404</v>
      </c>
      <c r="U47" s="18" t="s">
        <v>404</v>
      </c>
      <c r="V47" s="20" t="s">
        <v>404</v>
      </c>
      <c r="W47" s="18" t="s">
        <v>404</v>
      </c>
      <c r="X47" s="20" t="s">
        <v>404</v>
      </c>
      <c r="Y47" s="18" t="n">
        <v>469.04465686</v>
      </c>
      <c r="Z47" s="20" t="n">
        <v>40.35436077</v>
      </c>
    </row>
    <row r="48" spans="1:26">
      <c r="A48" s="15" t="s">
        <v>445</v>
      </c>
      <c r="B48" s="17" t="n">
        <v>9841</v>
      </c>
      <c r="C48" s="18">
        <f>(0.0/B48*100)</f>
        <v/>
      </c>
      <c r="D48" s="19" t="n">
        <v>9841</v>
      </c>
      <c r="E48" s="18" t="n">
        <v>503.71646603</v>
      </c>
      <c r="F48" s="20" t="n">
        <v>53.60301731</v>
      </c>
      <c r="G48" s="18" t="n">
        <v>523.7582852</v>
      </c>
      <c r="H48" s="20" t="n">
        <v>19.15650705</v>
      </c>
      <c r="I48" s="18" t="n">
        <v>534.94192188</v>
      </c>
      <c r="J48" s="20" t="n">
        <v>13.4350693</v>
      </c>
      <c r="K48" s="18" t="n">
        <v>489.56598533</v>
      </c>
      <c r="L48" s="20" t="n">
        <v>7.98584684</v>
      </c>
      <c r="M48" s="18" t="n">
        <v>522.1233988499999</v>
      </c>
      <c r="N48" s="20" t="n">
        <v>12.59074129</v>
      </c>
      <c r="O48" s="18" t="n">
        <v>537.10248261</v>
      </c>
      <c r="P48" s="20" t="n">
        <v>12.94906254</v>
      </c>
      <c r="Q48" s="18" t="s">
        <v>404</v>
      </c>
      <c r="R48" s="20" t="s">
        <v>404</v>
      </c>
      <c r="S48" s="18" t="s">
        <v>404</v>
      </c>
      <c r="T48" s="20" t="s">
        <v>404</v>
      </c>
      <c r="U48" s="18" t="s">
        <v>404</v>
      </c>
      <c r="V48" s="20" t="s">
        <v>404</v>
      </c>
      <c r="W48" s="18" t="s">
        <v>404</v>
      </c>
      <c r="X48" s="20" t="s">
        <v>404</v>
      </c>
      <c r="Y48" s="18" t="n">
        <v>472.62857616</v>
      </c>
      <c r="Z48" s="20" t="n">
        <v>42.72696929</v>
      </c>
    </row>
    <row r="49" spans="1:26">
      <c r="A49" s="15" t="s">
        <v>446</v>
      </c>
      <c r="B49" s="17" t="n">
        <v>6349</v>
      </c>
      <c r="C49" s="18">
        <f>(52.0/B49*100)</f>
        <v/>
      </c>
      <c r="D49" s="19" t="n">
        <v>6297</v>
      </c>
      <c r="E49" s="18" t="s">
        <v>404</v>
      </c>
      <c r="F49" s="20" t="s">
        <v>404</v>
      </c>
      <c r="G49" s="18" t="n">
        <v>418.05032006</v>
      </c>
      <c r="H49" s="20" t="n">
        <v>15.14584786</v>
      </c>
      <c r="I49" s="18" t="n">
        <v>433.95760539</v>
      </c>
      <c r="J49" s="20" t="n">
        <v>6.8882373</v>
      </c>
      <c r="K49" s="18" t="n">
        <v>430.10677041</v>
      </c>
      <c r="L49" s="20" t="n">
        <v>4.89866665</v>
      </c>
      <c r="M49" s="18" t="n">
        <v>415.72544416</v>
      </c>
      <c r="N49" s="20" t="n">
        <v>9.557644379999999</v>
      </c>
      <c r="O49" s="18" t="n">
        <v>441.45645279</v>
      </c>
      <c r="P49" s="20" t="n">
        <v>4.50254389</v>
      </c>
      <c r="Q49" s="18" t="s">
        <v>404</v>
      </c>
      <c r="R49" s="20" t="s">
        <v>404</v>
      </c>
      <c r="S49" s="18" t="s">
        <v>404</v>
      </c>
      <c r="T49" s="20" t="s">
        <v>404</v>
      </c>
      <c r="U49" s="18" t="s">
        <v>404</v>
      </c>
      <c r="V49" s="20" t="s">
        <v>404</v>
      </c>
      <c r="W49" s="18" t="s">
        <v>404</v>
      </c>
      <c r="X49" s="20" t="s">
        <v>404</v>
      </c>
      <c r="Y49" s="18" t="n">
        <v>528.97186286</v>
      </c>
      <c r="Z49" s="20" t="n">
        <v>9.722320209999999</v>
      </c>
    </row>
    <row r="50" spans="1:26">
      <c r="A50" s="15" t="s">
        <v>447</v>
      </c>
      <c r="B50" s="17" t="n">
        <v>11795</v>
      </c>
      <c r="C50" s="18">
        <f>(1031.0/B50*100)</f>
        <v/>
      </c>
      <c r="D50" s="19" t="n">
        <v>10764</v>
      </c>
      <c r="E50" s="18" t="n">
        <v>425.0818418</v>
      </c>
      <c r="F50" s="20" t="n">
        <v>8.38182941</v>
      </c>
      <c r="G50" s="18" t="n">
        <v>408.35475352</v>
      </c>
      <c r="H50" s="20" t="n">
        <v>15.43857247</v>
      </c>
      <c r="I50" s="18" t="n">
        <v>411.72875837</v>
      </c>
      <c r="J50" s="20" t="n">
        <v>5.61681669</v>
      </c>
      <c r="K50" s="18" t="n">
        <v>421.37541278</v>
      </c>
      <c r="L50" s="20" t="n">
        <v>8.06095565</v>
      </c>
      <c r="M50" s="18" t="n">
        <v>428.15886537</v>
      </c>
      <c r="N50" s="20" t="n">
        <v>8.72092393</v>
      </c>
      <c r="O50" s="18" t="n">
        <v>416.33754945</v>
      </c>
      <c r="P50" s="20" t="n">
        <v>6.67052789</v>
      </c>
      <c r="Q50" s="18" t="s">
        <v>404</v>
      </c>
      <c r="R50" s="20" t="s">
        <v>404</v>
      </c>
      <c r="S50" s="18" t="s">
        <v>404</v>
      </c>
      <c r="T50" s="20" t="s">
        <v>404</v>
      </c>
      <c r="U50" s="18" t="s">
        <v>404</v>
      </c>
      <c r="V50" s="20" t="s">
        <v>404</v>
      </c>
      <c r="W50" s="18" t="s">
        <v>404</v>
      </c>
      <c r="X50" s="20" t="s">
        <v>404</v>
      </c>
      <c r="Y50" s="18" t="n">
        <v>420.69610049</v>
      </c>
      <c r="Z50" s="20" t="n">
        <v>14.34582573</v>
      </c>
    </row>
    <row r="51" spans="1:26">
      <c r="A51" s="15" t="s">
        <v>448</v>
      </c>
      <c r="B51" s="17" t="n">
        <v>6866</v>
      </c>
      <c r="C51" s="18">
        <f>(0.0/B51*100)</f>
        <v/>
      </c>
      <c r="D51" s="19" t="n">
        <v>6866</v>
      </c>
      <c r="E51" s="18" t="n">
        <v>416.71713971</v>
      </c>
      <c r="F51" s="20" t="n">
        <v>6.66421435</v>
      </c>
      <c r="G51" s="18" t="n">
        <v>426.98578854</v>
      </c>
      <c r="H51" s="20" t="n">
        <v>10.33948498</v>
      </c>
      <c r="I51" s="18" t="n">
        <v>422.72580392</v>
      </c>
      <c r="J51" s="20" t="n">
        <v>6.04859533</v>
      </c>
      <c r="K51" s="18" t="n">
        <v>414.22893488</v>
      </c>
      <c r="L51" s="20" t="n">
        <v>3.64464411</v>
      </c>
      <c r="M51" s="18" t="n">
        <v>413.77844724</v>
      </c>
      <c r="N51" s="20" t="n">
        <v>9.04105386</v>
      </c>
      <c r="O51" s="18" t="n">
        <v>426.09299298</v>
      </c>
      <c r="P51" s="20" t="n">
        <v>6.86286209</v>
      </c>
      <c r="Q51" s="18" t="s">
        <v>404</v>
      </c>
      <c r="R51" s="20" t="s">
        <v>404</v>
      </c>
      <c r="S51" s="18" t="s">
        <v>404</v>
      </c>
      <c r="T51" s="20" t="s">
        <v>404</v>
      </c>
      <c r="U51" s="18" t="s">
        <v>404</v>
      </c>
      <c r="V51" s="20" t="s">
        <v>404</v>
      </c>
      <c r="W51" s="18" t="s">
        <v>404</v>
      </c>
      <c r="X51" s="20" t="s">
        <v>404</v>
      </c>
      <c r="Y51" s="18" t="n">
        <v>439.30754427</v>
      </c>
      <c r="Z51" s="20" t="n">
        <v>7.47770919</v>
      </c>
    </row>
    <row r="52" spans="1:26">
      <c r="A52" s="15" t="s">
        <v>449</v>
      </c>
      <c r="B52" s="17" t="n">
        <v>5809</v>
      </c>
      <c r="C52" s="18">
        <f>(0.0/B52*100)</f>
        <v/>
      </c>
      <c r="D52" s="19" t="n">
        <v>5809</v>
      </c>
      <c r="E52" s="18" t="s">
        <v>404</v>
      </c>
      <c r="F52" s="20" t="s">
        <v>404</v>
      </c>
      <c r="G52" s="18" t="n">
        <v>467.27671417</v>
      </c>
      <c r="H52" s="20" t="n">
        <v>14.35018559</v>
      </c>
      <c r="I52" s="18" t="n">
        <v>482.33411506</v>
      </c>
      <c r="J52" s="20" t="n">
        <v>6.46291929</v>
      </c>
      <c r="K52" s="18" t="n">
        <v>468.01356045</v>
      </c>
      <c r="L52" s="20" t="n">
        <v>8.25332871</v>
      </c>
      <c r="M52" s="18" t="n">
        <v>491.04195044</v>
      </c>
      <c r="N52" s="20" t="n">
        <v>8.20798561</v>
      </c>
      <c r="O52" s="18" t="n">
        <v>469.17107105</v>
      </c>
      <c r="P52" s="20" t="n">
        <v>9.70777086</v>
      </c>
      <c r="Q52" s="18" t="s">
        <v>404</v>
      </c>
      <c r="R52" s="20" t="s">
        <v>404</v>
      </c>
      <c r="S52" s="18" t="s">
        <v>404</v>
      </c>
      <c r="T52" s="20" t="s">
        <v>404</v>
      </c>
      <c r="U52" s="18" t="s">
        <v>404</v>
      </c>
      <c r="V52" s="20" t="s">
        <v>404</v>
      </c>
      <c r="W52" s="18" t="s">
        <v>404</v>
      </c>
      <c r="X52" s="20" t="s">
        <v>404</v>
      </c>
      <c r="Y52" s="18" t="n">
        <v>408.5339</v>
      </c>
      <c r="Z52" s="20" t="n">
        <v>17.24550512</v>
      </c>
    </row>
    <row r="53" spans="1:26">
      <c r="A53" s="15" t="s">
        <v>450</v>
      </c>
      <c r="B53" s="17" t="n">
        <v>5571</v>
      </c>
      <c r="C53" s="18">
        <f>(0.0/B53*100)</f>
        <v/>
      </c>
      <c r="D53" s="19" t="n">
        <v>5571</v>
      </c>
      <c r="E53" s="18" t="s">
        <v>404</v>
      </c>
      <c r="F53" s="20" t="s">
        <v>404</v>
      </c>
      <c r="G53" s="18" t="n">
        <v>432.37959596</v>
      </c>
      <c r="H53" s="20" t="n">
        <v>6.80656121</v>
      </c>
      <c r="I53" s="18" t="n">
        <v>447.87308695</v>
      </c>
      <c r="J53" s="20" t="n">
        <v>2.58361094</v>
      </c>
      <c r="K53" s="18" t="n">
        <v>430.23385863</v>
      </c>
      <c r="L53" s="20" t="n">
        <v>2.26688963</v>
      </c>
      <c r="M53" s="18" t="n">
        <v>426.32058303</v>
      </c>
      <c r="N53" s="20" t="n">
        <v>2.67927424</v>
      </c>
      <c r="O53" s="18" t="n">
        <v>412.29655704</v>
      </c>
      <c r="P53" s="20" t="n">
        <v>3.69552761</v>
      </c>
      <c r="Q53" s="18" t="s">
        <v>404</v>
      </c>
      <c r="R53" s="20" t="s">
        <v>404</v>
      </c>
      <c r="S53" s="18" t="s">
        <v>404</v>
      </c>
      <c r="T53" s="20" t="s">
        <v>404</v>
      </c>
      <c r="U53" s="18" t="s">
        <v>404</v>
      </c>
      <c r="V53" s="20" t="s">
        <v>404</v>
      </c>
      <c r="W53" s="18" t="s">
        <v>404</v>
      </c>
      <c r="X53" s="20" t="s">
        <v>404</v>
      </c>
      <c r="Y53" s="18" t="n">
        <v>423.99297179</v>
      </c>
      <c r="Z53" s="20" t="n">
        <v>8.42613045</v>
      </c>
    </row>
    <row r="54" spans="1:26">
      <c r="A54" s="15" t="s">
        <v>451</v>
      </c>
      <c r="B54" s="17" t="n">
        <v>4740</v>
      </c>
      <c r="C54" s="18">
        <f>(199.0/B54*100)</f>
        <v/>
      </c>
      <c r="D54" s="19" t="n">
        <v>4541</v>
      </c>
      <c r="E54" s="18" t="n">
        <v>376.21628439</v>
      </c>
      <c r="F54" s="20" t="n">
        <v>5.82735345</v>
      </c>
      <c r="G54" s="18" t="n">
        <v>327.2050496</v>
      </c>
      <c r="H54" s="20" t="n">
        <v>8.361412489999999</v>
      </c>
      <c r="I54" s="18" t="n">
        <v>339.40212391</v>
      </c>
      <c r="J54" s="20" t="n">
        <v>10.52764151</v>
      </c>
      <c r="K54" s="18" t="n">
        <v>334.56309223</v>
      </c>
      <c r="L54" s="20" t="n">
        <v>5.17902468</v>
      </c>
      <c r="M54" s="18" t="n">
        <v>324.85175252</v>
      </c>
      <c r="N54" s="20" t="n">
        <v>6.86841852</v>
      </c>
      <c r="O54" s="18" t="n">
        <v>329.24230196</v>
      </c>
      <c r="P54" s="20" t="n">
        <v>7.50740576</v>
      </c>
      <c r="Q54" s="18" t="s">
        <v>404</v>
      </c>
      <c r="R54" s="20" t="s">
        <v>404</v>
      </c>
      <c r="S54" s="18" t="s">
        <v>404</v>
      </c>
      <c r="T54" s="20" t="s">
        <v>404</v>
      </c>
      <c r="U54" s="18" t="s">
        <v>404</v>
      </c>
      <c r="V54" s="20" t="s">
        <v>404</v>
      </c>
      <c r="W54" s="18" t="s">
        <v>404</v>
      </c>
      <c r="X54" s="20" t="s">
        <v>404</v>
      </c>
      <c r="Y54" s="18" t="n">
        <v>304.3658276</v>
      </c>
      <c r="Z54" s="20" t="n">
        <v>6.38682758</v>
      </c>
    </row>
    <row r="55" spans="1:26">
      <c r="A55" s="15" t="s">
        <v>452</v>
      </c>
      <c r="B55" s="17" t="n">
        <v>5316</v>
      </c>
      <c r="C55" s="18">
        <f>(43.0/B55*100)</f>
        <v/>
      </c>
      <c r="D55" s="19" t="n">
        <v>5273</v>
      </c>
      <c r="E55" s="18" t="s">
        <v>404</v>
      </c>
      <c r="F55" s="20" t="s">
        <v>404</v>
      </c>
      <c r="G55" s="18" t="n">
        <v>420.76768424</v>
      </c>
      <c r="H55" s="20" t="n">
        <v>29.77881446</v>
      </c>
      <c r="I55" s="18" t="n">
        <v>432.57453648</v>
      </c>
      <c r="J55" s="20" t="n">
        <v>8.587666349999999</v>
      </c>
      <c r="K55" s="18" t="n">
        <v>407.92324691</v>
      </c>
      <c r="L55" s="20" t="n">
        <v>5.1030919</v>
      </c>
      <c r="M55" s="18" t="n">
        <v>409.80825647</v>
      </c>
      <c r="N55" s="20" t="n">
        <v>5.22763</v>
      </c>
      <c r="O55" s="18" t="n">
        <v>409.0324096</v>
      </c>
      <c r="P55" s="20" t="n">
        <v>3.89707569</v>
      </c>
      <c r="Q55" s="18" t="s">
        <v>404</v>
      </c>
      <c r="R55" s="20" t="s">
        <v>404</v>
      </c>
      <c r="S55" s="18" t="s">
        <v>404</v>
      </c>
      <c r="T55" s="20" t="s">
        <v>404</v>
      </c>
      <c r="U55" s="18" t="s">
        <v>404</v>
      </c>
      <c r="V55" s="20" t="s">
        <v>404</v>
      </c>
      <c r="W55" s="18" t="s">
        <v>404</v>
      </c>
      <c r="X55" s="20" t="s">
        <v>404</v>
      </c>
      <c r="Y55" s="18" t="n">
        <v>369.87403009</v>
      </c>
      <c r="Z55" s="20" t="n">
        <v>14.73348427</v>
      </c>
    </row>
    <row r="56" spans="1:26">
      <c r="A56" s="15" t="s">
        <v>453</v>
      </c>
      <c r="B56" s="17" t="n">
        <v>5359</v>
      </c>
      <c r="C56" s="18">
        <f>(0.0/B56*100)</f>
        <v/>
      </c>
      <c r="D56" s="19" t="n">
        <v>5359</v>
      </c>
      <c r="E56" s="18" t="s">
        <v>404</v>
      </c>
      <c r="F56" s="20" t="s">
        <v>404</v>
      </c>
      <c r="G56" s="18" t="n">
        <v>523.73595997</v>
      </c>
      <c r="H56" s="20" t="n">
        <v>8.58936052</v>
      </c>
      <c r="I56" s="18" t="n">
        <v>523.07935933</v>
      </c>
      <c r="J56" s="20" t="n">
        <v>5.32367335</v>
      </c>
      <c r="K56" s="18" t="n">
        <v>524.17695756</v>
      </c>
      <c r="L56" s="20" t="n">
        <v>9.44051792</v>
      </c>
      <c r="M56" s="18" t="n">
        <v>513.03258856</v>
      </c>
      <c r="N56" s="20" t="n">
        <v>17.84856931</v>
      </c>
      <c r="O56" s="18" t="n">
        <v>545.75836843</v>
      </c>
      <c r="P56" s="20" t="n">
        <v>13.23682226</v>
      </c>
      <c r="Q56" s="18" t="s">
        <v>404</v>
      </c>
      <c r="R56" s="20" t="s">
        <v>404</v>
      </c>
      <c r="S56" s="18" t="s">
        <v>404</v>
      </c>
      <c r="T56" s="20" t="s">
        <v>404</v>
      </c>
      <c r="U56" s="18" t="s">
        <v>404</v>
      </c>
      <c r="V56" s="20" t="s">
        <v>404</v>
      </c>
      <c r="W56" s="18" t="s">
        <v>404</v>
      </c>
      <c r="X56" s="20" t="s">
        <v>404</v>
      </c>
      <c r="Y56" s="18" t="n">
        <v>512.96769691</v>
      </c>
      <c r="Z56" s="20" t="n">
        <v>8.861859730000001</v>
      </c>
    </row>
    <row r="57" spans="1:26">
      <c r="A57" s="15" t="s">
        <v>454</v>
      </c>
      <c r="B57" s="17" t="n">
        <v>6513</v>
      </c>
      <c r="C57" s="18">
        <f>(0.0/B57*100)</f>
        <v/>
      </c>
      <c r="D57" s="19" t="n">
        <v>6513</v>
      </c>
      <c r="E57" s="18" t="n">
        <v>384.30526833</v>
      </c>
      <c r="F57" s="20" t="n">
        <v>7.14091327</v>
      </c>
      <c r="G57" s="18" t="n">
        <v>387.2012757</v>
      </c>
      <c r="H57" s="20" t="n">
        <v>9.227747770000001</v>
      </c>
      <c r="I57" s="18" t="n">
        <v>401.39658005</v>
      </c>
      <c r="J57" s="20" t="n">
        <v>6.9045368</v>
      </c>
      <c r="K57" s="18" t="n">
        <v>401.06667714</v>
      </c>
      <c r="L57" s="20" t="n">
        <v>4.93634364</v>
      </c>
      <c r="M57" s="18" t="n">
        <v>410.32035673</v>
      </c>
      <c r="N57" s="20" t="n">
        <v>7.2827941</v>
      </c>
      <c r="O57" s="18" t="n">
        <v>417.07171225</v>
      </c>
      <c r="P57" s="20" t="n">
        <v>9.85032217</v>
      </c>
      <c r="Q57" s="18" t="s">
        <v>404</v>
      </c>
      <c r="R57" s="20" t="s">
        <v>404</v>
      </c>
      <c r="S57" s="18" t="s">
        <v>404</v>
      </c>
      <c r="T57" s="20" t="s">
        <v>404</v>
      </c>
      <c r="U57" s="18" t="s">
        <v>404</v>
      </c>
      <c r="V57" s="20" t="s">
        <v>404</v>
      </c>
      <c r="W57" s="18" t="s">
        <v>404</v>
      </c>
      <c r="X57" s="20" t="s">
        <v>404</v>
      </c>
      <c r="Y57" s="18" t="n">
        <v>482.60928857</v>
      </c>
      <c r="Z57" s="20" t="n">
        <v>6.59899121</v>
      </c>
    </row>
    <row r="58" spans="1:26">
      <c r="A58" s="15" t="s">
        <v>455</v>
      </c>
      <c r="B58" s="17" t="n">
        <v>7267</v>
      </c>
      <c r="C58" s="18">
        <f>(0.0/B58*100)</f>
        <v/>
      </c>
      <c r="D58" s="19" t="n">
        <v>7267</v>
      </c>
      <c r="E58" s="18" t="s">
        <v>404</v>
      </c>
      <c r="F58" s="20" t="s">
        <v>404</v>
      </c>
      <c r="G58" s="18" t="n">
        <v>392.82312724</v>
      </c>
      <c r="H58" s="20" t="n">
        <v>19.82578186</v>
      </c>
      <c r="I58" s="18" t="n">
        <v>397.24062147</v>
      </c>
      <c r="J58" s="20" t="n">
        <v>9.99060592</v>
      </c>
      <c r="K58" s="18" t="n">
        <v>405.92006552</v>
      </c>
      <c r="L58" s="20" t="n">
        <v>5.43771146</v>
      </c>
      <c r="M58" s="18" t="n">
        <v>415.92817024</v>
      </c>
      <c r="N58" s="20" t="n">
        <v>6.25049552</v>
      </c>
      <c r="O58" s="18" t="n">
        <v>409.99631533</v>
      </c>
      <c r="P58" s="20" t="n">
        <v>5.3794071</v>
      </c>
      <c r="Q58" s="18" t="s">
        <v>404</v>
      </c>
      <c r="R58" s="20" t="s">
        <v>404</v>
      </c>
      <c r="S58" s="18" t="s">
        <v>404</v>
      </c>
      <c r="T58" s="20" t="s">
        <v>404</v>
      </c>
      <c r="U58" s="18" t="s">
        <v>404</v>
      </c>
      <c r="V58" s="20" t="s">
        <v>404</v>
      </c>
      <c r="W58" s="18" t="s">
        <v>404</v>
      </c>
      <c r="X58" s="20" t="s">
        <v>404</v>
      </c>
      <c r="Y58" s="18" t="n">
        <v>423.15559696</v>
      </c>
      <c r="Z58" s="20" t="n">
        <v>31.96447055</v>
      </c>
    </row>
    <row r="59" spans="1:26">
      <c r="A59" s="15" t="s">
        <v>456</v>
      </c>
      <c r="B59" s="17" t="n">
        <v>4826</v>
      </c>
      <c r="C59" s="18">
        <f>(0.0/B59*100)</f>
        <v/>
      </c>
      <c r="D59" s="19" t="n">
        <v>4826</v>
      </c>
      <c r="E59" s="18" t="n">
        <v>323.1468</v>
      </c>
      <c r="F59" s="20" t="n">
        <v>37.39720618</v>
      </c>
      <c r="G59" s="18" t="n">
        <v>388.55133325</v>
      </c>
      <c r="H59" s="20" t="n">
        <v>5.34662359</v>
      </c>
      <c r="I59" s="18" t="n">
        <v>385.82824323</v>
      </c>
      <c r="J59" s="20" t="n">
        <v>2.79085636</v>
      </c>
      <c r="K59" s="18" t="n">
        <v>371.6685868</v>
      </c>
      <c r="L59" s="20" t="n">
        <v>3.5904406</v>
      </c>
      <c r="M59" s="18" t="n">
        <v>377.57933756</v>
      </c>
      <c r="N59" s="20" t="n">
        <v>3.15789358</v>
      </c>
      <c r="O59" s="18" t="n">
        <v>372.26685462</v>
      </c>
      <c r="P59" s="20" t="n">
        <v>2.98472321</v>
      </c>
      <c r="Q59" s="18" t="s">
        <v>404</v>
      </c>
      <c r="R59" s="20" t="s">
        <v>404</v>
      </c>
      <c r="S59" s="18" t="s">
        <v>404</v>
      </c>
      <c r="T59" s="20" t="s">
        <v>404</v>
      </c>
      <c r="U59" s="18" t="s">
        <v>404</v>
      </c>
      <c r="V59" s="20" t="s">
        <v>404</v>
      </c>
      <c r="W59" s="18" t="s">
        <v>404</v>
      </c>
      <c r="X59" s="20" t="s">
        <v>404</v>
      </c>
      <c r="Y59" s="18" t="n">
        <v>392.48725</v>
      </c>
      <c r="Z59" s="20" t="n">
        <v>11.32555085</v>
      </c>
    </row>
    <row r="60" spans="1:26">
      <c r="A60" s="15" t="s">
        <v>457</v>
      </c>
      <c r="B60" s="17" t="n">
        <v>4546</v>
      </c>
      <c r="C60" s="18">
        <f>(0.0/B60*100)</f>
        <v/>
      </c>
      <c r="D60" s="19" t="n">
        <v>4546</v>
      </c>
      <c r="E60" s="18" t="n">
        <v>324.59195488</v>
      </c>
      <c r="F60" s="20" t="n">
        <v>11.86349553</v>
      </c>
      <c r="G60" s="18" t="n">
        <v>369.11844114</v>
      </c>
      <c r="H60" s="20" t="n">
        <v>16.95350526</v>
      </c>
      <c r="I60" s="18" t="n">
        <v>385.06294722</v>
      </c>
      <c r="J60" s="20" t="n">
        <v>10.80983997</v>
      </c>
      <c r="K60" s="18" t="n">
        <v>386.78552587</v>
      </c>
      <c r="L60" s="20" t="n">
        <v>7.82794998</v>
      </c>
      <c r="M60" s="18" t="n">
        <v>383.48245266</v>
      </c>
      <c r="N60" s="20" t="n">
        <v>10.25790589</v>
      </c>
      <c r="O60" s="18" t="n">
        <v>396.09033124</v>
      </c>
      <c r="P60" s="20" t="n">
        <v>7.18529397</v>
      </c>
      <c r="Q60" s="18" t="s">
        <v>404</v>
      </c>
      <c r="R60" s="20" t="s">
        <v>404</v>
      </c>
      <c r="S60" s="18" t="s">
        <v>404</v>
      </c>
      <c r="T60" s="20" t="s">
        <v>404</v>
      </c>
      <c r="U60" s="18" t="s">
        <v>404</v>
      </c>
      <c r="V60" s="20" t="s">
        <v>404</v>
      </c>
      <c r="W60" s="18" t="s">
        <v>404</v>
      </c>
      <c r="X60" s="20" t="s">
        <v>404</v>
      </c>
      <c r="Y60" s="18" t="n">
        <v>388.59340038</v>
      </c>
      <c r="Z60" s="20" t="n">
        <v>21.43270183</v>
      </c>
    </row>
    <row r="61" spans="1:26">
      <c r="A61" s="15" t="s">
        <v>458</v>
      </c>
      <c r="B61" s="17" t="n">
        <v>6525</v>
      </c>
      <c r="C61" s="18">
        <f>(0.0/B61*100)</f>
        <v/>
      </c>
      <c r="D61" s="19" t="n">
        <v>6525</v>
      </c>
      <c r="E61" s="18" t="n">
        <v>499.10961755</v>
      </c>
      <c r="F61" s="20" t="n">
        <v>20.5604027</v>
      </c>
      <c r="G61" s="18" t="n">
        <v>475.45431085</v>
      </c>
      <c r="H61" s="20" t="n">
        <v>7.23797329</v>
      </c>
      <c r="I61" s="18" t="n">
        <v>476.61599293</v>
      </c>
      <c r="J61" s="20" t="n">
        <v>4.8019388</v>
      </c>
      <c r="K61" s="18" t="n">
        <v>479.25504869</v>
      </c>
      <c r="L61" s="20" t="n">
        <v>6.60704964</v>
      </c>
      <c r="M61" s="18" t="n">
        <v>467.59339276</v>
      </c>
      <c r="N61" s="20" t="n">
        <v>8.17075049</v>
      </c>
      <c r="O61" s="18" t="n">
        <v>463.64088578</v>
      </c>
      <c r="P61" s="20" t="n">
        <v>12.0803553</v>
      </c>
      <c r="Q61" s="18" t="s">
        <v>404</v>
      </c>
      <c r="R61" s="20" t="s">
        <v>404</v>
      </c>
      <c r="S61" s="18" t="s">
        <v>404</v>
      </c>
      <c r="T61" s="20" t="s">
        <v>404</v>
      </c>
      <c r="U61" s="18" t="s">
        <v>404</v>
      </c>
      <c r="V61" s="20" t="s">
        <v>404</v>
      </c>
      <c r="W61" s="18" t="s">
        <v>404</v>
      </c>
      <c r="X61" s="20" t="s">
        <v>404</v>
      </c>
      <c r="Y61" s="18" t="n">
        <v>475.66983594</v>
      </c>
      <c r="Z61" s="20" t="n">
        <v>36.43733191</v>
      </c>
    </row>
    <row r="62" spans="1:26">
      <c r="A62" s="15" t="s">
        <v>459</v>
      </c>
      <c r="B62" s="17" t="n">
        <v>4476</v>
      </c>
      <c r="C62" s="18">
        <f>(0.0/B62*100)</f>
        <v/>
      </c>
      <c r="D62" s="19" t="n">
        <v>4476</v>
      </c>
      <c r="E62" s="18" t="s">
        <v>404</v>
      </c>
      <c r="F62" s="20" t="s">
        <v>404</v>
      </c>
      <c r="G62" s="18" t="n">
        <v>554.19349025</v>
      </c>
      <c r="H62" s="20" t="n">
        <v>3.23473142</v>
      </c>
      <c r="I62" s="18" t="n">
        <v>519.07114241</v>
      </c>
      <c r="J62" s="20" t="n">
        <v>1.48212292</v>
      </c>
      <c r="K62" s="18" t="n">
        <v>525.08642163</v>
      </c>
      <c r="L62" s="20" t="n">
        <v>2.08759167</v>
      </c>
      <c r="M62" s="18" t="n">
        <v>535.31139035</v>
      </c>
      <c r="N62" s="20" t="n">
        <v>3.57367936</v>
      </c>
      <c r="O62" s="18" t="n">
        <v>594.67917384</v>
      </c>
      <c r="P62" s="20" t="n">
        <v>5.07011332</v>
      </c>
      <c r="Q62" s="18" t="s">
        <v>404</v>
      </c>
      <c r="R62" s="20" t="s">
        <v>404</v>
      </c>
      <c r="S62" s="18" t="s">
        <v>404</v>
      </c>
      <c r="T62" s="20" t="s">
        <v>404</v>
      </c>
      <c r="U62" s="18" t="s">
        <v>404</v>
      </c>
      <c r="V62" s="20" t="s">
        <v>404</v>
      </c>
      <c r="W62" s="18" t="s">
        <v>404</v>
      </c>
      <c r="X62" s="20" t="s">
        <v>404</v>
      </c>
      <c r="Y62" s="18" t="n">
        <v>403.42808261</v>
      </c>
      <c r="Z62" s="20" t="n">
        <v>23.12700219</v>
      </c>
    </row>
    <row r="63" spans="1:26">
      <c r="A63" s="15" t="s">
        <v>460</v>
      </c>
      <c r="B63" s="17" t="n">
        <v>5324</v>
      </c>
      <c r="C63" s="18">
        <f>(0.0/B63*100)</f>
        <v/>
      </c>
      <c r="D63" s="19" t="n">
        <v>5324</v>
      </c>
      <c r="E63" s="18" t="n">
        <v>327.357976</v>
      </c>
      <c r="F63" s="20" t="n">
        <v>10.56485371</v>
      </c>
      <c r="G63" s="18" t="n">
        <v>422.17948114</v>
      </c>
      <c r="H63" s="20" t="n">
        <v>4.8824786</v>
      </c>
      <c r="I63" s="18" t="n">
        <v>370.55071365</v>
      </c>
      <c r="J63" s="20" t="n">
        <v>3.00427615</v>
      </c>
      <c r="K63" s="18" t="n">
        <v>378.82532167</v>
      </c>
      <c r="L63" s="20" t="n">
        <v>2.15005493</v>
      </c>
      <c r="M63" s="18" t="n">
        <v>379.70422432</v>
      </c>
      <c r="N63" s="20" t="n">
        <v>3.34721928</v>
      </c>
      <c r="O63" s="18" t="n">
        <v>385.24149925</v>
      </c>
      <c r="P63" s="20" t="n">
        <v>2.73488762</v>
      </c>
      <c r="Q63" s="18" t="s">
        <v>404</v>
      </c>
      <c r="R63" s="20" t="s">
        <v>404</v>
      </c>
      <c r="S63" s="18" t="s">
        <v>404</v>
      </c>
      <c r="T63" s="20" t="s">
        <v>404</v>
      </c>
      <c r="U63" s="18" t="s">
        <v>404</v>
      </c>
      <c r="V63" s="20" t="s">
        <v>404</v>
      </c>
      <c r="W63" s="18" t="s">
        <v>404</v>
      </c>
      <c r="X63" s="20" t="s">
        <v>404</v>
      </c>
      <c r="Y63" s="18" t="n">
        <v>410.63105129</v>
      </c>
      <c r="Z63" s="20" t="n">
        <v>4.3846094</v>
      </c>
    </row>
    <row r="64" spans="1:26">
      <c r="A64" s="15" t="s">
        <v>461</v>
      </c>
      <c r="B64" s="17" t="n">
        <v>3634</v>
      </c>
      <c r="C64" s="18">
        <f>(27.0/B64*100)</f>
        <v/>
      </c>
      <c r="D64" s="19" t="n">
        <v>3607</v>
      </c>
      <c r="E64" s="18" t="n">
        <v>423.40648308</v>
      </c>
      <c r="F64" s="20" t="n">
        <v>8.71944742</v>
      </c>
      <c r="G64" s="18" t="n">
        <v>309.52381928</v>
      </c>
      <c r="H64" s="20" t="n">
        <v>7.34043819</v>
      </c>
      <c r="I64" s="18" t="n">
        <v>484.72901529</v>
      </c>
      <c r="J64" s="20" t="n">
        <v>4.08286081</v>
      </c>
      <c r="K64" s="18" t="n">
        <v>485.53756987</v>
      </c>
      <c r="L64" s="20" t="n">
        <v>3.1508388</v>
      </c>
      <c r="M64" s="18" t="n">
        <v>462.2981298</v>
      </c>
      <c r="N64" s="20" t="n">
        <v>2.89382967</v>
      </c>
      <c r="O64" s="18" t="n">
        <v>456.48739709</v>
      </c>
      <c r="P64" s="20" t="n">
        <v>3.96123318</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s">
        <v>404</v>
      </c>
      <c r="F65" s="20" t="s">
        <v>404</v>
      </c>
      <c r="G65" s="18" t="n">
        <v>451.6688895</v>
      </c>
      <c r="H65" s="20" t="n">
        <v>17.34214836</v>
      </c>
      <c r="I65" s="18" t="n">
        <v>438.98934788</v>
      </c>
      <c r="J65" s="20" t="n">
        <v>9.540664140000001</v>
      </c>
      <c r="K65" s="18" t="n">
        <v>424.62824072</v>
      </c>
      <c r="L65" s="20" t="n">
        <v>6.24049584</v>
      </c>
      <c r="M65" s="18" t="n">
        <v>424.82188878</v>
      </c>
      <c r="N65" s="20" t="n">
        <v>4.62959876</v>
      </c>
      <c r="O65" s="18" t="n">
        <v>427.41689945</v>
      </c>
      <c r="P65" s="20" t="n">
        <v>5.11510655</v>
      </c>
      <c r="Q65" s="18" t="s">
        <v>404</v>
      </c>
      <c r="R65" s="20" t="s">
        <v>404</v>
      </c>
      <c r="S65" s="18" t="s">
        <v>404</v>
      </c>
      <c r="T65" s="20" t="s">
        <v>404</v>
      </c>
      <c r="U65" s="18" t="s">
        <v>404</v>
      </c>
      <c r="V65" s="20" t="s">
        <v>404</v>
      </c>
      <c r="W65" s="18" t="s">
        <v>404</v>
      </c>
      <c r="X65" s="20" t="s">
        <v>404</v>
      </c>
      <c r="Y65" s="18" t="n">
        <v>442.1813931</v>
      </c>
      <c r="Z65" s="20" t="n">
        <v>4.89582081</v>
      </c>
    </row>
    <row r="66" spans="1:26">
      <c r="A66" s="15" t="s">
        <v>463</v>
      </c>
      <c r="B66" s="17" t="n">
        <v>5665</v>
      </c>
      <c r="C66" s="18">
        <f>(0.0/B66*100)</f>
        <v/>
      </c>
      <c r="D66" s="19" t="n">
        <v>5665</v>
      </c>
      <c r="E66" s="18" t="s">
        <v>404</v>
      </c>
      <c r="F66" s="20" t="s">
        <v>404</v>
      </c>
      <c r="G66" s="18" t="n">
        <v>416.06230289</v>
      </c>
      <c r="H66" s="20" t="n">
        <v>5.52734299</v>
      </c>
      <c r="I66" s="18" t="n">
        <v>388.53556977</v>
      </c>
      <c r="J66" s="20" t="n">
        <v>1.96925679</v>
      </c>
      <c r="K66" s="18" t="n">
        <v>440.49939025</v>
      </c>
      <c r="L66" s="20" t="n">
        <v>2.20328462</v>
      </c>
      <c r="M66" s="18" t="n">
        <v>416.26850078</v>
      </c>
      <c r="N66" s="20" t="n">
        <v>3.11890985</v>
      </c>
      <c r="O66" s="18" t="n">
        <v>405.74030898</v>
      </c>
      <c r="P66" s="20" t="n">
        <v>2.01416432</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381.64955299</v>
      </c>
      <c r="F67" s="20" t="n">
        <v>10.18171198</v>
      </c>
      <c r="G67" s="18" t="n">
        <v>378.98756525</v>
      </c>
      <c r="H67" s="20" t="n">
        <v>6.36805274</v>
      </c>
      <c r="I67" s="18" t="n">
        <v>390.19318815</v>
      </c>
      <c r="J67" s="20" t="n">
        <v>4.80822682</v>
      </c>
      <c r="K67" s="18" t="n">
        <v>401.70248037</v>
      </c>
      <c r="L67" s="20" t="n">
        <v>5.71212689</v>
      </c>
      <c r="M67" s="18" t="n">
        <v>405.72470385</v>
      </c>
      <c r="N67" s="20" t="n">
        <v>7.84573809</v>
      </c>
      <c r="O67" s="18" t="n">
        <v>416.64749264</v>
      </c>
      <c r="P67" s="20" t="n">
        <v>9.1799011</v>
      </c>
      <c r="Q67" s="18" t="s">
        <v>404</v>
      </c>
      <c r="R67" s="20" t="s">
        <v>404</v>
      </c>
      <c r="S67" s="18" t="s">
        <v>404</v>
      </c>
      <c r="T67" s="20" t="s">
        <v>404</v>
      </c>
      <c r="U67" s="18" t="s">
        <v>404</v>
      </c>
      <c r="V67" s="20" t="s">
        <v>404</v>
      </c>
      <c r="W67" s="18" t="s">
        <v>404</v>
      </c>
      <c r="X67" s="20" t="s">
        <v>404</v>
      </c>
      <c r="Y67" s="18" t="n">
        <v>392.70661583</v>
      </c>
      <c r="Z67" s="20" t="n">
        <v>11.51085788</v>
      </c>
    </row>
    <row r="68" spans="1:26">
      <c r="A68" s="15" t="s">
        <v>465</v>
      </c>
      <c r="B68" s="17" t="n">
        <v>12083</v>
      </c>
      <c r="C68" s="18">
        <f>(0.0/B68*100)</f>
        <v/>
      </c>
      <c r="D68" s="19" t="n">
        <v>12083</v>
      </c>
      <c r="E68" s="18" t="s">
        <v>404</v>
      </c>
      <c r="F68" s="20" t="s">
        <v>404</v>
      </c>
      <c r="G68" s="18" t="n">
        <v>520.29900377</v>
      </c>
      <c r="H68" s="20" t="n">
        <v>4.2798369</v>
      </c>
      <c r="I68" s="18" t="n">
        <v>400.96305938</v>
      </c>
      <c r="J68" s="20" t="n">
        <v>2.3580027</v>
      </c>
      <c r="K68" s="18" t="n">
        <v>411.04829641</v>
      </c>
      <c r="L68" s="20" t="n">
        <v>1.74617212</v>
      </c>
      <c r="M68" s="18" t="n">
        <v>421.9327864</v>
      </c>
      <c r="N68" s="20" t="n">
        <v>1.69056703</v>
      </c>
      <c r="O68" s="18" t="n">
        <v>415.91555312</v>
      </c>
      <c r="P68" s="20" t="n">
        <v>1.76106115</v>
      </c>
      <c r="Q68" s="18" t="s">
        <v>404</v>
      </c>
      <c r="R68" s="20" t="s">
        <v>404</v>
      </c>
      <c r="S68" s="18" t="s">
        <v>404</v>
      </c>
      <c r="T68" s="20" t="s">
        <v>404</v>
      </c>
      <c r="U68" s="18" t="s">
        <v>404</v>
      </c>
      <c r="V68" s="20" t="s">
        <v>404</v>
      </c>
      <c r="W68" s="18" t="s">
        <v>404</v>
      </c>
      <c r="X68" s="20" t="s">
        <v>404</v>
      </c>
      <c r="Y68" s="18" t="n">
        <v>417.60264722</v>
      </c>
      <c r="Z68" s="20" t="n">
        <v>5.66378989</v>
      </c>
    </row>
    <row r="69" spans="1:26">
      <c r="A69" s="15" t="s">
        <v>466</v>
      </c>
      <c r="B69" s="17" t="n">
        <v>4876</v>
      </c>
      <c r="C69" s="18">
        <f>(0.0/B69*100)</f>
        <v/>
      </c>
      <c r="D69" s="19" t="n">
        <v>4876</v>
      </c>
      <c r="E69" s="18" t="n">
        <v>425.06809143</v>
      </c>
      <c r="F69" s="20" t="n">
        <v>4.27694596</v>
      </c>
      <c r="G69" s="18" t="n">
        <v>443.4006019</v>
      </c>
      <c r="H69" s="20" t="n">
        <v>12.50344264</v>
      </c>
      <c r="I69" s="18" t="n">
        <v>437.80393108</v>
      </c>
      <c r="J69" s="20" t="n">
        <v>8.33987902</v>
      </c>
      <c r="K69" s="18" t="n">
        <v>428.96491182</v>
      </c>
      <c r="L69" s="20" t="n">
        <v>6.1919754</v>
      </c>
      <c r="M69" s="18" t="n">
        <v>428.27873412</v>
      </c>
      <c r="N69" s="20" t="n">
        <v>9.097463360000001</v>
      </c>
      <c r="O69" s="18" t="n">
        <v>443.14547531</v>
      </c>
      <c r="P69" s="20" t="n">
        <v>8.00508745</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n">
        <v>444.27908899</v>
      </c>
      <c r="F70" s="20" t="n">
        <v>7.41311394</v>
      </c>
      <c r="G70" s="18" t="n">
        <v>488.51344624</v>
      </c>
      <c r="H70" s="20" t="n">
        <v>8.91852445</v>
      </c>
      <c r="I70" s="18" t="n">
        <v>492.10550525</v>
      </c>
      <c r="J70" s="20" t="n">
        <v>5.4292823</v>
      </c>
      <c r="K70" s="18" t="n">
        <v>486.01882057</v>
      </c>
      <c r="L70" s="20" t="n">
        <v>5.85297443</v>
      </c>
      <c r="M70" s="18" t="n">
        <v>479.15457634</v>
      </c>
      <c r="N70" s="20" t="n">
        <v>7.47648335</v>
      </c>
      <c r="O70" s="18" t="n">
        <v>485.15753458</v>
      </c>
      <c r="P70" s="20" t="n">
        <v>7.64805446</v>
      </c>
      <c r="Q70" s="18" t="s">
        <v>404</v>
      </c>
      <c r="R70" s="20" t="s">
        <v>404</v>
      </c>
      <c r="S70" s="18" t="s">
        <v>404</v>
      </c>
      <c r="T70" s="20" t="s">
        <v>404</v>
      </c>
      <c r="U70" s="18" t="s">
        <v>404</v>
      </c>
      <c r="V70" s="20" t="s">
        <v>404</v>
      </c>
      <c r="W70" s="18" t="s">
        <v>404</v>
      </c>
      <c r="X70" s="20" t="s">
        <v>404</v>
      </c>
      <c r="Y70" s="18" t="n">
        <v>457.69543618</v>
      </c>
      <c r="Z70" s="20" t="n">
        <v>13.44142595</v>
      </c>
    </row>
    <row r="71" spans="1:26">
      <c r="A71" s="15" t="s">
        <v>468</v>
      </c>
      <c r="B71" s="17" t="n">
        <v>6115</v>
      </c>
      <c r="C71" s="18">
        <f>(0.0/B71*100)</f>
        <v/>
      </c>
      <c r="D71" s="19" t="n">
        <v>6115</v>
      </c>
      <c r="E71" s="18" t="s">
        <v>404</v>
      </c>
      <c r="F71" s="20" t="s">
        <v>404</v>
      </c>
      <c r="G71" s="18" t="n">
        <v>579.58952433</v>
      </c>
      <c r="H71" s="20" t="n">
        <v>7.71180868</v>
      </c>
      <c r="I71" s="18" t="n">
        <v>531.87947579</v>
      </c>
      <c r="J71" s="20" t="n">
        <v>3.11611652</v>
      </c>
      <c r="K71" s="18" t="n">
        <v>559.910142</v>
      </c>
      <c r="L71" s="20" t="n">
        <v>2.10689641</v>
      </c>
      <c r="M71" s="18" t="n">
        <v>558.15805109</v>
      </c>
      <c r="N71" s="20" t="n">
        <v>3.31772291</v>
      </c>
      <c r="O71" s="18" t="n">
        <v>564.0516172</v>
      </c>
      <c r="P71" s="20" t="n">
        <v>2.60668031</v>
      </c>
      <c r="Q71" s="18" t="s">
        <v>404</v>
      </c>
      <c r="R71" s="20" t="s">
        <v>404</v>
      </c>
      <c r="S71" s="18" t="s">
        <v>404</v>
      </c>
      <c r="T71" s="20" t="s">
        <v>404</v>
      </c>
      <c r="U71" s="18" t="s">
        <v>404</v>
      </c>
      <c r="V71" s="20" t="s">
        <v>404</v>
      </c>
      <c r="W71" s="18" t="s">
        <v>404</v>
      </c>
      <c r="X71" s="20" t="s">
        <v>404</v>
      </c>
      <c r="Y71" s="18" t="n">
        <v>497.26408032</v>
      </c>
      <c r="Z71" s="20" t="n">
        <v>10.56801067</v>
      </c>
    </row>
    <row r="72" spans="1:26">
      <c r="A72" s="15" t="s">
        <v>469</v>
      </c>
      <c r="B72" s="17" t="n">
        <v>7708</v>
      </c>
      <c r="C72" s="18">
        <f>(0.0/B72*100)</f>
        <v/>
      </c>
      <c r="D72" s="19" t="n">
        <v>7708</v>
      </c>
      <c r="E72" s="18" t="n">
        <v>511.03956456</v>
      </c>
      <c r="F72" s="20" t="n">
        <v>13.46742079</v>
      </c>
      <c r="G72" s="18" t="n">
        <v>518.84777815</v>
      </c>
      <c r="H72" s="20" t="n">
        <v>7.52890864</v>
      </c>
      <c r="I72" s="18" t="n">
        <v>537.01076415</v>
      </c>
      <c r="J72" s="20" t="n">
        <v>7.41169244</v>
      </c>
      <c r="K72" s="18" t="n">
        <v>539.1307083299999</v>
      </c>
      <c r="L72" s="20" t="n">
        <v>7.85747674</v>
      </c>
      <c r="M72" s="18" t="n">
        <v>537.79627993</v>
      </c>
      <c r="N72" s="20" t="n">
        <v>9.770088680000001</v>
      </c>
      <c r="O72" s="18" t="n">
        <v>521.58837458</v>
      </c>
      <c r="P72" s="20" t="n">
        <v>15.46795861</v>
      </c>
      <c r="Q72" s="18" t="s">
        <v>404</v>
      </c>
      <c r="R72" s="20" t="s">
        <v>404</v>
      </c>
      <c r="S72" s="18" t="s">
        <v>404</v>
      </c>
      <c r="T72" s="20" t="s">
        <v>404</v>
      </c>
      <c r="U72" s="18" t="s">
        <v>404</v>
      </c>
      <c r="V72" s="20" t="s">
        <v>404</v>
      </c>
      <c r="W72" s="18" t="s">
        <v>404</v>
      </c>
      <c r="X72" s="20" t="s">
        <v>404</v>
      </c>
      <c r="Y72" s="18" t="n">
        <v>523.7389703600001</v>
      </c>
      <c r="Z72" s="20" t="n">
        <v>31.46978299</v>
      </c>
    </row>
    <row r="73" spans="1:26">
      <c r="A73" s="15" t="s">
        <v>470</v>
      </c>
      <c r="B73" s="17" t="n">
        <v>8249</v>
      </c>
      <c r="C73" s="18">
        <f>(0.0/B73*100)</f>
        <v/>
      </c>
      <c r="D73" s="19" t="n">
        <v>8249</v>
      </c>
      <c r="E73" s="18" t="s">
        <v>404</v>
      </c>
      <c r="F73" s="20" t="s">
        <v>404</v>
      </c>
      <c r="G73" s="18" t="n">
        <v>419.96909068</v>
      </c>
      <c r="H73" s="20" t="n">
        <v>8.817595689999999</v>
      </c>
      <c r="I73" s="18" t="n">
        <v>411.60802415</v>
      </c>
      <c r="J73" s="20" t="n">
        <v>6.43412848</v>
      </c>
      <c r="K73" s="18" t="n">
        <v>428.3613951</v>
      </c>
      <c r="L73" s="20" t="n">
        <v>6.51045773</v>
      </c>
      <c r="M73" s="18" t="n">
        <v>419.01802744</v>
      </c>
      <c r="N73" s="20" t="n">
        <v>7.754457</v>
      </c>
      <c r="O73" s="18" t="n">
        <v>424.36524045</v>
      </c>
      <c r="P73" s="20" t="n">
        <v>8.60251961</v>
      </c>
      <c r="Q73" s="18" t="s">
        <v>404</v>
      </c>
      <c r="R73" s="20" t="s">
        <v>404</v>
      </c>
      <c r="S73" s="18" t="s">
        <v>404</v>
      </c>
      <c r="T73" s="20" t="s">
        <v>404</v>
      </c>
      <c r="U73" s="18" t="s">
        <v>404</v>
      </c>
      <c r="V73" s="20" t="s">
        <v>404</v>
      </c>
      <c r="W73" s="18" t="s">
        <v>404</v>
      </c>
      <c r="X73" s="20" t="s">
        <v>404</v>
      </c>
      <c r="Y73" s="18" t="n">
        <v>416.78180185</v>
      </c>
      <c r="Z73" s="20" t="n">
        <v>15.93008898</v>
      </c>
    </row>
    <row r="74" spans="1:26">
      <c r="A74" s="15" t="s">
        <v>471</v>
      </c>
      <c r="B74" s="17" t="n">
        <v>4692</v>
      </c>
      <c r="C74" s="18">
        <f>(484.0/B74*100)</f>
        <v/>
      </c>
      <c r="D74" s="19" t="n">
        <v>4208</v>
      </c>
      <c r="E74" s="18" t="n">
        <v>337.90007002</v>
      </c>
      <c r="F74" s="20" t="n">
        <v>27.45298166</v>
      </c>
      <c r="G74" s="18" t="n">
        <v>418.41092321</v>
      </c>
      <c r="H74" s="20" t="n">
        <v>6.28526877</v>
      </c>
      <c r="I74" s="18" t="n">
        <v>433.37910343</v>
      </c>
      <c r="J74" s="20" t="n">
        <v>2.72653619</v>
      </c>
      <c r="K74" s="18" t="n">
        <v>420.26743823</v>
      </c>
      <c r="L74" s="20" t="n">
        <v>2.44230843</v>
      </c>
      <c r="M74" s="18" t="n">
        <v>423.88042037</v>
      </c>
      <c r="N74" s="20" t="n">
        <v>2.81001654</v>
      </c>
      <c r="O74" s="18" t="n">
        <v>418.4823906</v>
      </c>
      <c r="P74" s="20" t="n">
        <v>3.12443268</v>
      </c>
      <c r="Q74" s="18" t="s">
        <v>404</v>
      </c>
      <c r="R74" s="20" t="s">
        <v>404</v>
      </c>
      <c r="S74" s="18" t="s">
        <v>404</v>
      </c>
      <c r="T74" s="20" t="s">
        <v>404</v>
      </c>
      <c r="U74" s="18" t="s">
        <v>404</v>
      </c>
      <c r="V74" s="20" t="s">
        <v>404</v>
      </c>
      <c r="W74" s="18" t="s">
        <v>404</v>
      </c>
      <c r="X74" s="20" t="s">
        <v>404</v>
      </c>
      <c r="Y74" s="18" t="n">
        <v>289.58977892</v>
      </c>
      <c r="Z74" s="20" t="n">
        <v>12.46478151</v>
      </c>
    </row>
    <row r="75" spans="1:26">
      <c r="A75" s="15" t="s">
        <v>472</v>
      </c>
      <c r="B75" s="17" t="n">
        <v>5375</v>
      </c>
      <c r="C75" s="18">
        <f>(483.0/B75*100)</f>
        <v/>
      </c>
      <c r="D75" s="19" t="n">
        <v>4892</v>
      </c>
      <c r="E75" s="18" t="n">
        <v>383.10508974</v>
      </c>
      <c r="F75" s="20" t="n">
        <v>19.08917841</v>
      </c>
      <c r="G75" s="18" t="n">
        <v>397.97834286</v>
      </c>
      <c r="H75" s="20" t="n">
        <v>8.03197969</v>
      </c>
      <c r="I75" s="18" t="n">
        <v>381.67529752</v>
      </c>
      <c r="J75" s="20" t="n">
        <v>4.80794904</v>
      </c>
      <c r="K75" s="18" t="n">
        <v>399.01238948</v>
      </c>
      <c r="L75" s="20" t="n">
        <v>9.448358860000001</v>
      </c>
      <c r="M75" s="18" t="n">
        <v>379.30712155</v>
      </c>
      <c r="N75" s="20" t="n">
        <v>11.36540476</v>
      </c>
      <c r="O75" s="18" t="n">
        <v>380.42316568</v>
      </c>
      <c r="P75" s="20" t="n">
        <v>6.70608797</v>
      </c>
      <c r="Q75" s="18" t="s">
        <v>404</v>
      </c>
      <c r="R75" s="20" t="s">
        <v>404</v>
      </c>
      <c r="S75" s="18" t="s">
        <v>404</v>
      </c>
      <c r="T75" s="20" t="s">
        <v>404</v>
      </c>
      <c r="U75" s="18" t="s">
        <v>404</v>
      </c>
      <c r="V75" s="20" t="s">
        <v>404</v>
      </c>
      <c r="W75" s="18" t="s">
        <v>404</v>
      </c>
      <c r="X75" s="20" t="s">
        <v>404</v>
      </c>
      <c r="Y75" s="18" t="n">
        <v>374.04527948</v>
      </c>
      <c r="Z75" s="20" t="n">
        <v>14.8890966</v>
      </c>
    </row>
    <row r="76" spans="1:26">
      <c r="A76" s="15" t="s">
        <v>473</v>
      </c>
      <c r="B76" s="17" t="n">
        <v>14167</v>
      </c>
      <c r="C76" s="18">
        <f>(1400.0/B76*100)</f>
        <v/>
      </c>
      <c r="D76" s="19" t="n">
        <v>12767</v>
      </c>
      <c r="E76" s="18" t="s">
        <v>404</v>
      </c>
      <c r="F76" s="20" t="s">
        <v>404</v>
      </c>
      <c r="G76" s="18" t="n">
        <v>489.67316962</v>
      </c>
      <c r="H76" s="20" t="n">
        <v>6.04202022</v>
      </c>
      <c r="I76" s="18" t="n">
        <v>426.22443346</v>
      </c>
      <c r="J76" s="20" t="n">
        <v>6.63100414</v>
      </c>
      <c r="K76" s="18" t="n">
        <v>444.30255323</v>
      </c>
      <c r="L76" s="20" t="n">
        <v>6.05207578</v>
      </c>
      <c r="M76" s="18" t="n">
        <v>442.34075018</v>
      </c>
      <c r="N76" s="20" t="n">
        <v>6.84773773</v>
      </c>
      <c r="O76" s="18" t="n">
        <v>429.28599254</v>
      </c>
      <c r="P76" s="20" t="n">
        <v>5.37514866</v>
      </c>
      <c r="Q76" s="18" t="s">
        <v>404</v>
      </c>
      <c r="R76" s="20" t="s">
        <v>404</v>
      </c>
      <c r="S76" s="18" t="s">
        <v>404</v>
      </c>
      <c r="T76" s="20" t="s">
        <v>404</v>
      </c>
      <c r="U76" s="18" t="s">
        <v>404</v>
      </c>
      <c r="V76" s="20" t="s">
        <v>404</v>
      </c>
      <c r="W76" s="18" t="s">
        <v>404</v>
      </c>
      <c r="X76" s="20" t="s">
        <v>404</v>
      </c>
      <c r="Y76" s="18" t="n">
        <v>440.55553153</v>
      </c>
      <c r="Z76" s="20" t="n">
        <v>9.833845930000001</v>
      </c>
    </row>
    <row r="77" spans="1:26">
      <c r="A77" s="15" t="s">
        <v>474</v>
      </c>
      <c r="B77" s="17" t="n">
        <v>6062</v>
      </c>
      <c r="C77" s="18">
        <f>(0.0/B77*100)</f>
        <v/>
      </c>
      <c r="D77" s="19" t="n">
        <v>6062</v>
      </c>
      <c r="E77" s="18" t="n">
        <v>398.10986725</v>
      </c>
      <c r="F77" s="20" t="n">
        <v>15.88157087</v>
      </c>
      <c r="G77" s="18" t="n">
        <v>440.01672859</v>
      </c>
      <c r="H77" s="20" t="n">
        <v>9.79930248</v>
      </c>
      <c r="I77" s="18" t="n">
        <v>436.30504348</v>
      </c>
      <c r="J77" s="20" t="n">
        <v>10.32365923</v>
      </c>
      <c r="K77" s="18" t="n">
        <v>439.13670973</v>
      </c>
      <c r="L77" s="20" t="n">
        <v>6.12280035</v>
      </c>
      <c r="M77" s="18" t="n">
        <v>432.76243816</v>
      </c>
      <c r="N77" s="20" t="n">
        <v>6.13446687</v>
      </c>
      <c r="O77" s="18" t="n">
        <v>436.40935217</v>
      </c>
      <c r="P77" s="20" t="n">
        <v>11.51076029</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n">
        <v>475.4164632</v>
      </c>
      <c r="F78" s="20" t="n">
        <v>19.16017301</v>
      </c>
      <c r="G78" s="18" t="n">
        <v>518.13561584</v>
      </c>
      <c r="H78" s="20" t="n">
        <v>7.41268146</v>
      </c>
      <c r="I78" s="18" t="n">
        <v>515.74944798</v>
      </c>
      <c r="J78" s="20" t="n">
        <v>8.76763444</v>
      </c>
      <c r="K78" s="18" t="n">
        <v>538.94711006</v>
      </c>
      <c r="L78" s="20" t="n">
        <v>7.25150155</v>
      </c>
      <c r="M78" s="18" t="n">
        <v>512.68588659</v>
      </c>
      <c r="N78" s="20" t="n">
        <v>5.86327292</v>
      </c>
      <c r="O78" s="18" t="n">
        <v>539.2845509700001</v>
      </c>
      <c r="P78" s="20" t="n">
        <v>13.55590667</v>
      </c>
      <c r="Q78" s="18" t="s">
        <v>404</v>
      </c>
      <c r="R78" s="20" t="s">
        <v>404</v>
      </c>
      <c r="S78" s="18" t="s">
        <v>404</v>
      </c>
      <c r="T78" s="20" t="s">
        <v>404</v>
      </c>
      <c r="U78" s="18" t="s">
        <v>404</v>
      </c>
      <c r="V78" s="20" t="s">
        <v>404</v>
      </c>
      <c r="W78" s="18" t="s">
        <v>404</v>
      </c>
      <c r="X78" s="20" t="s">
        <v>404</v>
      </c>
      <c r="Y78" s="18" t="s">
        <v>404</v>
      </c>
      <c r="Z78" s="20" t="s">
        <v>404</v>
      </c>
    </row>
    <row customHeight="1" ht="25" r="79" spans="1:26">
      <c r="A79" s="15" t="s">
        <v>476</v>
      </c>
      <c r="B79" s="17" t="n">
        <v>1657</v>
      </c>
      <c r="C79" s="18">
        <f>(21.0/B79*100)</f>
        <v/>
      </c>
      <c r="D79" s="19" t="n">
        <v>1636</v>
      </c>
      <c r="E79" s="18" t="s">
        <v>404</v>
      </c>
      <c r="F79" s="20" t="s">
        <v>404</v>
      </c>
      <c r="G79" s="18" t="n">
        <v>473.78004187</v>
      </c>
      <c r="H79" s="20" t="n">
        <v>18.3409679</v>
      </c>
      <c r="I79" s="18" t="n">
        <v>481.63437299</v>
      </c>
      <c r="J79" s="20" t="n">
        <v>16.33059412</v>
      </c>
      <c r="K79" s="18" t="n">
        <v>469.20288371</v>
      </c>
      <c r="L79" s="20" t="n">
        <v>12.2059878</v>
      </c>
      <c r="M79" s="18" t="n">
        <v>470.26516776</v>
      </c>
      <c r="N79" s="20" t="n">
        <v>15.97730989</v>
      </c>
      <c r="O79" s="18" t="n">
        <v>478.99794148</v>
      </c>
      <c r="P79" s="20" t="n">
        <v>19.54569634</v>
      </c>
      <c r="Q79" s="18" t="s">
        <v>404</v>
      </c>
      <c r="R79" s="20" t="s">
        <v>404</v>
      </c>
      <c r="S79" s="18" t="s">
        <v>404</v>
      </c>
      <c r="T79" s="20" t="s">
        <v>404</v>
      </c>
      <c r="U79" s="18" t="s">
        <v>404</v>
      </c>
      <c r="V79" s="20" t="s">
        <v>404</v>
      </c>
      <c r="W79" s="18" t="s">
        <v>404</v>
      </c>
      <c r="X79" s="20" t="s">
        <v>404</v>
      </c>
      <c r="Y79" s="18" t="n">
        <v>528.97186286</v>
      </c>
      <c r="Z79" s="20" t="n">
        <v>9.722320209999999</v>
      </c>
    </row>
    <row r="80" spans="1:26">
      <c r="A80" s="15" t="s">
        <v>477</v>
      </c>
      <c r="B80" s="17" t="n">
        <v>7841</v>
      </c>
      <c r="C80" s="18">
        <f>(0.0/B80*100)</f>
        <v/>
      </c>
      <c r="D80" s="19" t="n">
        <v>7841</v>
      </c>
      <c r="E80" s="18" t="s">
        <v>404</v>
      </c>
      <c r="F80" s="20" t="s">
        <v>404</v>
      </c>
      <c r="G80" s="18" t="n">
        <v>419.12337513</v>
      </c>
      <c r="H80" s="20" t="n">
        <v>24.68675672</v>
      </c>
      <c r="I80" s="18" t="n">
        <v>446.15007908</v>
      </c>
      <c r="J80" s="20" t="n">
        <v>10.75797128</v>
      </c>
      <c r="K80" s="18" t="n">
        <v>449.93711386</v>
      </c>
      <c r="L80" s="20" t="n">
        <v>7.27929638</v>
      </c>
      <c r="M80" s="18" t="n">
        <v>458.25623125</v>
      </c>
      <c r="N80" s="20" t="n">
        <v>6.76127302</v>
      </c>
      <c r="O80" s="18" t="n">
        <v>469.70961717</v>
      </c>
      <c r="P80" s="20" t="n">
        <v>8.41575819</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s">
        <v>404</v>
      </c>
      <c r="F81" s="20" t="s">
        <v>404</v>
      </c>
      <c r="G81" s="18" t="n">
        <v>430.36347533</v>
      </c>
      <c r="H81" s="20" t="n">
        <v>12.01825081</v>
      </c>
      <c r="I81" s="18" t="n">
        <v>449.29459806</v>
      </c>
      <c r="J81" s="20" t="n">
        <v>6.25782278</v>
      </c>
      <c r="K81" s="18" t="n">
        <v>438.01789521</v>
      </c>
      <c r="L81" s="20" t="n">
        <v>4.87385529</v>
      </c>
      <c r="M81" s="18" t="n">
        <v>453.13409196</v>
      </c>
      <c r="N81" s="20" t="n">
        <v>7.91651315</v>
      </c>
      <c r="O81" s="18" t="n">
        <v>437.84069748</v>
      </c>
      <c r="P81" s="20" t="n">
        <v>6.69381507</v>
      </c>
      <c r="Q81" s="18" t="s">
        <v>404</v>
      </c>
      <c r="R81" s="20" t="s">
        <v>404</v>
      </c>
      <c r="S81" s="18" t="s">
        <v>404</v>
      </c>
      <c r="T81" s="20" t="s">
        <v>404</v>
      </c>
      <c r="U81" s="18" t="s">
        <v>404</v>
      </c>
      <c r="V81" s="20" t="s">
        <v>404</v>
      </c>
      <c r="W81" s="18" t="s">
        <v>404</v>
      </c>
      <c r="X81" s="20" t="s">
        <v>404</v>
      </c>
      <c r="Y81" s="18" t="n">
        <v>411.78727564</v>
      </c>
      <c r="Z81" s="20" t="n">
        <v>11.60026123</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538</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568.33642417</v>
      </c>
      <c r="F7" s="20" t="n">
        <v>14.16547383</v>
      </c>
      <c r="G7" s="18" t="n">
        <v>545.84140801</v>
      </c>
      <c r="H7" s="20" t="n">
        <v>7.81172466</v>
      </c>
      <c r="I7" s="18" t="n">
        <v>530.9239690000001</v>
      </c>
      <c r="J7" s="20" t="n">
        <v>9.2474682</v>
      </c>
      <c r="K7" s="18" t="n">
        <v>522.98652257</v>
      </c>
      <c r="L7" s="20" t="n">
        <v>4.84204576</v>
      </c>
      <c r="M7" s="18" t="n">
        <v>513.0736576199999</v>
      </c>
      <c r="N7" s="20" t="n">
        <v>4.0881264</v>
      </c>
      <c r="O7" s="18" t="n">
        <v>496.36625361</v>
      </c>
      <c r="P7" s="20" t="n">
        <v>3.53281782</v>
      </c>
      <c r="Q7" s="18" t="s">
        <v>404</v>
      </c>
      <c r="R7" s="20" t="s">
        <v>404</v>
      </c>
      <c r="S7" s="18" t="s">
        <v>404</v>
      </c>
      <c r="T7" s="20" t="s">
        <v>404</v>
      </c>
      <c r="U7" s="18" t="s">
        <v>404</v>
      </c>
      <c r="V7" s="20" t="s">
        <v>404</v>
      </c>
      <c r="W7" s="18" t="s">
        <v>404</v>
      </c>
      <c r="X7" s="20" t="s">
        <v>404</v>
      </c>
      <c r="Y7" s="18" t="n">
        <v>494.79916631</v>
      </c>
      <c r="Z7" s="20" t="n">
        <v>8.6783264</v>
      </c>
    </row>
    <row r="8" spans="1:26">
      <c r="A8" s="15" t="s">
        <v>405</v>
      </c>
      <c r="B8" s="17" t="n">
        <v>7007</v>
      </c>
      <c r="C8" s="18">
        <f>(0.0/B8*100)</f>
        <v/>
      </c>
      <c r="D8" s="19" t="n">
        <v>7007</v>
      </c>
      <c r="E8" s="18" t="n">
        <v>501.75361914</v>
      </c>
      <c r="F8" s="20" t="n">
        <v>25.46501403</v>
      </c>
      <c r="G8" s="18" t="n">
        <v>488.84127958</v>
      </c>
      <c r="H8" s="20" t="n">
        <v>14.44951201</v>
      </c>
      <c r="I8" s="18" t="n">
        <v>515.1637886</v>
      </c>
      <c r="J8" s="20" t="n">
        <v>7.05310753</v>
      </c>
      <c r="K8" s="18" t="n">
        <v>507.95808208</v>
      </c>
      <c r="L8" s="20" t="n">
        <v>8.20234488</v>
      </c>
      <c r="M8" s="18" t="n">
        <v>485.85409298</v>
      </c>
      <c r="N8" s="20" t="n">
        <v>9.830906929999999</v>
      </c>
      <c r="O8" s="18" t="n">
        <v>474.24776413</v>
      </c>
      <c r="P8" s="20" t="n">
        <v>12.55465677</v>
      </c>
      <c r="Q8" s="18" t="s">
        <v>404</v>
      </c>
      <c r="R8" s="20" t="s">
        <v>404</v>
      </c>
      <c r="S8" s="18" t="s">
        <v>404</v>
      </c>
      <c r="T8" s="20" t="s">
        <v>404</v>
      </c>
      <c r="U8" s="18" t="s">
        <v>404</v>
      </c>
      <c r="V8" s="20" t="s">
        <v>404</v>
      </c>
      <c r="W8" s="18" t="s">
        <v>404</v>
      </c>
      <c r="X8" s="20" t="s">
        <v>404</v>
      </c>
      <c r="Y8" s="18" t="n">
        <v>428.01505419</v>
      </c>
      <c r="Z8" s="20" t="n">
        <v>25.77134914</v>
      </c>
    </row>
    <row r="9" spans="1:26">
      <c r="A9" s="15" t="s">
        <v>406</v>
      </c>
      <c r="B9" s="17" t="n">
        <v>9651</v>
      </c>
      <c r="C9" s="18">
        <f>(200.0/B9*100)</f>
        <v/>
      </c>
      <c r="D9" s="19" t="n">
        <v>9451</v>
      </c>
      <c r="E9" s="18" t="s">
        <v>404</v>
      </c>
      <c r="F9" s="20" t="s">
        <v>404</v>
      </c>
      <c r="G9" s="18" t="n">
        <v>490.24146724</v>
      </c>
      <c r="H9" s="20" t="n">
        <v>24.569235</v>
      </c>
      <c r="I9" s="18" t="n">
        <v>522.36893097</v>
      </c>
      <c r="J9" s="20" t="n">
        <v>12.16579371</v>
      </c>
      <c r="K9" s="18" t="n">
        <v>520.72613254</v>
      </c>
      <c r="L9" s="20" t="n">
        <v>8.21788866</v>
      </c>
      <c r="M9" s="18" t="n">
        <v>503.83895521</v>
      </c>
      <c r="N9" s="20" t="n">
        <v>5.96915343</v>
      </c>
      <c r="O9" s="18" t="n">
        <v>491.54685181</v>
      </c>
      <c r="P9" s="20" t="n">
        <v>6.73461137</v>
      </c>
      <c r="Q9" s="18" t="s">
        <v>404</v>
      </c>
      <c r="R9" s="20" t="s">
        <v>404</v>
      </c>
      <c r="S9" s="18" t="s">
        <v>404</v>
      </c>
      <c r="T9" s="20" t="s">
        <v>404</v>
      </c>
      <c r="U9" s="18" t="s">
        <v>404</v>
      </c>
      <c r="V9" s="20" t="s">
        <v>404</v>
      </c>
      <c r="W9" s="18" t="s">
        <v>404</v>
      </c>
      <c r="X9" s="20" t="s">
        <v>404</v>
      </c>
      <c r="Y9" s="18" t="n">
        <v>474.21150854</v>
      </c>
      <c r="Z9" s="20" t="n">
        <v>13.26600377</v>
      </c>
    </row>
    <row r="10" spans="1:26">
      <c r="A10" s="15" t="s">
        <v>407</v>
      </c>
      <c r="B10" s="17" t="n">
        <v>20058</v>
      </c>
      <c r="C10" s="18">
        <f>(2798.0/B10*100)</f>
        <v/>
      </c>
      <c r="D10" s="19" t="n">
        <v>17260</v>
      </c>
      <c r="E10" s="18" t="n">
        <v>538.8597774900001</v>
      </c>
      <c r="F10" s="20" t="n">
        <v>22.65053123</v>
      </c>
      <c r="G10" s="18" t="n">
        <v>538.77952714</v>
      </c>
      <c r="H10" s="20" t="n">
        <v>7.1740488</v>
      </c>
      <c r="I10" s="18" t="n">
        <v>514.75195537</v>
      </c>
      <c r="J10" s="20" t="n">
        <v>6.31326377</v>
      </c>
      <c r="K10" s="18" t="n">
        <v>526.0758899800001</v>
      </c>
      <c r="L10" s="20" t="n">
        <v>6.89857408</v>
      </c>
      <c r="M10" s="18" t="n">
        <v>532.92655685</v>
      </c>
      <c r="N10" s="20" t="n">
        <v>4.91989914</v>
      </c>
      <c r="O10" s="18" t="n">
        <v>527.1008219</v>
      </c>
      <c r="P10" s="20" t="n">
        <v>2.84309637</v>
      </c>
      <c r="Q10" s="18" t="s">
        <v>404</v>
      </c>
      <c r="R10" s="20" t="s">
        <v>404</v>
      </c>
      <c r="S10" s="18" t="s">
        <v>404</v>
      </c>
      <c r="T10" s="20" t="s">
        <v>404</v>
      </c>
      <c r="U10" s="18" t="s">
        <v>404</v>
      </c>
      <c r="V10" s="20" t="s">
        <v>404</v>
      </c>
      <c r="W10" s="18" t="s">
        <v>404</v>
      </c>
      <c r="X10" s="20" t="s">
        <v>404</v>
      </c>
      <c r="Y10" s="18" t="n">
        <v>550.39598607</v>
      </c>
      <c r="Z10" s="20" t="n">
        <v>10.53244766</v>
      </c>
    </row>
    <row r="11" spans="1:26">
      <c r="A11" s="15" t="s">
        <v>408</v>
      </c>
      <c r="B11" s="17" t="n">
        <v>7053</v>
      </c>
      <c r="C11" s="18">
        <f>(137.0/B11*100)</f>
        <v/>
      </c>
      <c r="D11" s="19" t="n">
        <v>6916</v>
      </c>
      <c r="E11" s="18" t="n">
        <v>490.38348964</v>
      </c>
      <c r="F11" s="20" t="n">
        <v>18.31875324</v>
      </c>
      <c r="G11" s="18" t="n">
        <v>477.90665556</v>
      </c>
      <c r="H11" s="20" t="n">
        <v>23.57689021</v>
      </c>
      <c r="I11" s="18" t="n">
        <v>442.13070637</v>
      </c>
      <c r="J11" s="20" t="n">
        <v>10.46610512</v>
      </c>
      <c r="K11" s="18" t="n">
        <v>450.94360817</v>
      </c>
      <c r="L11" s="20" t="n">
        <v>9.17832391</v>
      </c>
      <c r="M11" s="18" t="n">
        <v>448.49384952</v>
      </c>
      <c r="N11" s="20" t="n">
        <v>7.63797138</v>
      </c>
      <c r="O11" s="18" t="n">
        <v>443.46336244</v>
      </c>
      <c r="P11" s="20" t="n">
        <v>5.62589389</v>
      </c>
      <c r="Q11" s="18" t="s">
        <v>404</v>
      </c>
      <c r="R11" s="20" t="s">
        <v>404</v>
      </c>
      <c r="S11" s="18" t="s">
        <v>404</v>
      </c>
      <c r="T11" s="20" t="s">
        <v>404</v>
      </c>
      <c r="U11" s="18" t="s">
        <v>404</v>
      </c>
      <c r="V11" s="20" t="s">
        <v>404</v>
      </c>
      <c r="W11" s="18" t="s">
        <v>404</v>
      </c>
      <c r="X11" s="20" t="s">
        <v>404</v>
      </c>
      <c r="Y11" s="18" t="n">
        <v>443.02829216</v>
      </c>
      <c r="Z11" s="20" t="n">
        <v>22.94179674</v>
      </c>
    </row>
    <row r="12" spans="1:26">
      <c r="A12" s="15" t="s">
        <v>409</v>
      </c>
      <c r="B12" s="17" t="n">
        <v>6894</v>
      </c>
      <c r="C12" s="18">
        <f>(106.0/B12*100)</f>
        <v/>
      </c>
      <c r="D12" s="19" t="n">
        <v>6788</v>
      </c>
      <c r="E12" s="18" t="n">
        <v>553.59823762</v>
      </c>
      <c r="F12" s="20" t="n">
        <v>20.97660063</v>
      </c>
      <c r="G12" s="18" t="n">
        <v>517.88986631</v>
      </c>
      <c r="H12" s="20" t="n">
        <v>13.77869081</v>
      </c>
      <c r="I12" s="18" t="n">
        <v>505.75609769</v>
      </c>
      <c r="J12" s="20" t="n">
        <v>8.240852009999999</v>
      </c>
      <c r="K12" s="18" t="n">
        <v>499.56781489</v>
      </c>
      <c r="L12" s="20" t="n">
        <v>5.96920934</v>
      </c>
      <c r="M12" s="18" t="n">
        <v>476.21599788</v>
      </c>
      <c r="N12" s="20" t="n">
        <v>6.62414399</v>
      </c>
      <c r="O12" s="18" t="n">
        <v>469.5681698</v>
      </c>
      <c r="P12" s="20" t="n">
        <v>9.156174010000001</v>
      </c>
      <c r="Q12" s="18" t="s">
        <v>404</v>
      </c>
      <c r="R12" s="20" t="s">
        <v>404</v>
      </c>
      <c r="S12" s="18" t="s">
        <v>404</v>
      </c>
      <c r="T12" s="20" t="s">
        <v>404</v>
      </c>
      <c r="U12" s="18" t="s">
        <v>404</v>
      </c>
      <c r="V12" s="20" t="s">
        <v>404</v>
      </c>
      <c r="W12" s="18" t="s">
        <v>404</v>
      </c>
      <c r="X12" s="20" t="s">
        <v>404</v>
      </c>
      <c r="Y12" s="18" t="n">
        <v>475.53412206</v>
      </c>
      <c r="Z12" s="20" t="n">
        <v>19.31777999</v>
      </c>
    </row>
    <row r="13" spans="1:26">
      <c r="A13" s="15" t="s">
        <v>410</v>
      </c>
      <c r="B13" s="17" t="n">
        <v>7161</v>
      </c>
      <c r="C13" s="18">
        <f>(1175.0/B13*100)</f>
        <v/>
      </c>
      <c r="D13" s="19" t="n">
        <v>5986</v>
      </c>
      <c r="E13" s="18" t="n">
        <v>502.97641238</v>
      </c>
      <c r="F13" s="20" t="n">
        <v>9.21681575</v>
      </c>
      <c r="G13" s="18" t="n">
        <v>490.25280412</v>
      </c>
      <c r="H13" s="20" t="n">
        <v>7.60341055</v>
      </c>
      <c r="I13" s="18" t="n">
        <v>514.32597967</v>
      </c>
      <c r="J13" s="20" t="n">
        <v>6.59109756</v>
      </c>
      <c r="K13" s="18" t="n">
        <v>494.79496575</v>
      </c>
      <c r="L13" s="20" t="n">
        <v>6.19859963</v>
      </c>
      <c r="M13" s="18" t="n">
        <v>502.54092799</v>
      </c>
      <c r="N13" s="20" t="n">
        <v>4.84687914</v>
      </c>
      <c r="O13" s="18" t="n">
        <v>504.00928446</v>
      </c>
      <c r="P13" s="20" t="n">
        <v>5.11351494</v>
      </c>
      <c r="Q13" s="18" t="s">
        <v>404</v>
      </c>
      <c r="R13" s="20" t="s">
        <v>404</v>
      </c>
      <c r="S13" s="18" t="s">
        <v>404</v>
      </c>
      <c r="T13" s="20" t="s">
        <v>404</v>
      </c>
      <c r="U13" s="18" t="s">
        <v>404</v>
      </c>
      <c r="V13" s="20" t="s">
        <v>404</v>
      </c>
      <c r="W13" s="18" t="s">
        <v>404</v>
      </c>
      <c r="X13" s="20" t="s">
        <v>404</v>
      </c>
      <c r="Y13" s="18" t="n">
        <v>500.51977369</v>
      </c>
      <c r="Z13" s="20" t="n">
        <v>6.25622803</v>
      </c>
    </row>
    <row r="14" spans="1:26">
      <c r="A14" s="15" t="s">
        <v>411</v>
      </c>
      <c r="B14" s="17" t="n">
        <v>5587</v>
      </c>
      <c r="C14" s="18">
        <f>(0.0/B14*100)</f>
        <v/>
      </c>
      <c r="D14" s="19" t="n">
        <v>5587</v>
      </c>
      <c r="E14" s="18" t="n">
        <v>531.59202477</v>
      </c>
      <c r="F14" s="20" t="n">
        <v>15.4895648</v>
      </c>
      <c r="G14" s="18" t="n">
        <v>532.08291776</v>
      </c>
      <c r="H14" s="20" t="n">
        <v>14.7847025</v>
      </c>
      <c r="I14" s="18" t="n">
        <v>540.14814212</v>
      </c>
      <c r="J14" s="20" t="n">
        <v>5.1749965</v>
      </c>
      <c r="K14" s="18" t="n">
        <v>539.9753279</v>
      </c>
      <c r="L14" s="20" t="n">
        <v>4.27300513</v>
      </c>
      <c r="M14" s="18" t="n">
        <v>532.71659457</v>
      </c>
      <c r="N14" s="20" t="n">
        <v>4.85082469</v>
      </c>
      <c r="O14" s="18" t="n">
        <v>516.69904806</v>
      </c>
      <c r="P14" s="20" t="n">
        <v>4.74411202</v>
      </c>
      <c r="Q14" s="18" t="s">
        <v>404</v>
      </c>
      <c r="R14" s="20" t="s">
        <v>404</v>
      </c>
      <c r="S14" s="18" t="s">
        <v>404</v>
      </c>
      <c r="T14" s="20" t="s">
        <v>404</v>
      </c>
      <c r="U14" s="18" t="s">
        <v>404</v>
      </c>
      <c r="V14" s="20" t="s">
        <v>404</v>
      </c>
      <c r="W14" s="18" t="s">
        <v>404</v>
      </c>
      <c r="X14" s="20" t="s">
        <v>404</v>
      </c>
      <c r="Y14" s="18" t="n">
        <v>544.31377126</v>
      </c>
      <c r="Z14" s="20" t="n">
        <v>13.84678302</v>
      </c>
    </row>
    <row r="15" spans="1:26">
      <c r="A15" s="15" t="s">
        <v>412</v>
      </c>
      <c r="B15" s="17" t="n">
        <v>5882</v>
      </c>
      <c r="C15" s="18">
        <f>(0.0/B15*100)</f>
        <v/>
      </c>
      <c r="D15" s="19" t="n">
        <v>5882</v>
      </c>
      <c r="E15" s="18" t="s">
        <v>404</v>
      </c>
      <c r="F15" s="20" t="s">
        <v>404</v>
      </c>
      <c r="G15" s="18" t="n">
        <v>541.2102033800001</v>
      </c>
      <c r="H15" s="20" t="n">
        <v>9.56516487</v>
      </c>
      <c r="I15" s="18" t="n">
        <v>524.76212796</v>
      </c>
      <c r="J15" s="20" t="n">
        <v>4.5234178</v>
      </c>
      <c r="K15" s="18" t="n">
        <v>536.31575129</v>
      </c>
      <c r="L15" s="20" t="n">
        <v>3.84035242</v>
      </c>
      <c r="M15" s="18" t="n">
        <v>524.63149862</v>
      </c>
      <c r="N15" s="20" t="n">
        <v>5.52504999</v>
      </c>
      <c r="O15" s="18" t="n">
        <v>529.17227126</v>
      </c>
      <c r="P15" s="20" t="n">
        <v>6.84936687</v>
      </c>
      <c r="Q15" s="18" t="s">
        <v>404</v>
      </c>
      <c r="R15" s="20" t="s">
        <v>404</v>
      </c>
      <c r="S15" s="18" t="s">
        <v>404</v>
      </c>
      <c r="T15" s="20" t="s">
        <v>404</v>
      </c>
      <c r="U15" s="18" t="s">
        <v>404</v>
      </c>
      <c r="V15" s="20" t="s">
        <v>404</v>
      </c>
      <c r="W15" s="18" t="s">
        <v>404</v>
      </c>
      <c r="X15" s="20" t="s">
        <v>404</v>
      </c>
      <c r="Y15" s="18" t="n">
        <v>551.40949065</v>
      </c>
      <c r="Z15" s="20" t="n">
        <v>23.78157809</v>
      </c>
    </row>
    <row r="16" spans="1:26">
      <c r="A16" s="15" t="s">
        <v>413</v>
      </c>
      <c r="B16" s="17" t="n">
        <v>6108</v>
      </c>
      <c r="C16" s="18">
        <f>(364.0/B16*100)</f>
        <v/>
      </c>
      <c r="D16" s="19" t="n">
        <v>5744</v>
      </c>
      <c r="E16" s="18" t="n">
        <v>470.19256078</v>
      </c>
      <c r="F16" s="20" t="n">
        <v>19.28743445</v>
      </c>
      <c r="G16" s="18" t="n">
        <v>513.79243316</v>
      </c>
      <c r="H16" s="20" t="n">
        <v>19.37027475</v>
      </c>
      <c r="I16" s="18" t="n">
        <v>488.19779765</v>
      </c>
      <c r="J16" s="20" t="n">
        <v>14.13814919</v>
      </c>
      <c r="K16" s="18" t="n">
        <v>500.43473516</v>
      </c>
      <c r="L16" s="20" t="n">
        <v>10.60479393</v>
      </c>
      <c r="M16" s="18" t="n">
        <v>504.53559028</v>
      </c>
      <c r="N16" s="20" t="n">
        <v>8.020647650000001</v>
      </c>
      <c r="O16" s="18" t="n">
        <v>495.89651313</v>
      </c>
      <c r="P16" s="20" t="n">
        <v>6.67484794</v>
      </c>
      <c r="Q16" s="18" t="s">
        <v>404</v>
      </c>
      <c r="R16" s="20" t="s">
        <v>404</v>
      </c>
      <c r="S16" s="18" t="s">
        <v>404</v>
      </c>
      <c r="T16" s="20" t="s">
        <v>404</v>
      </c>
      <c r="U16" s="18" t="s">
        <v>404</v>
      </c>
      <c r="V16" s="20" t="s">
        <v>404</v>
      </c>
      <c r="W16" s="18" t="s">
        <v>404</v>
      </c>
      <c r="X16" s="20" t="s">
        <v>404</v>
      </c>
      <c r="Y16" s="18" t="n">
        <v>476.61930375</v>
      </c>
      <c r="Z16" s="20" t="n">
        <v>27.07717842</v>
      </c>
    </row>
    <row r="17" spans="1:26">
      <c r="A17" s="15" t="s">
        <v>414</v>
      </c>
      <c r="B17" s="17" t="n">
        <v>6504</v>
      </c>
      <c r="C17" s="18">
        <f>(1325.0/B17*100)</f>
        <v/>
      </c>
      <c r="D17" s="19" t="n">
        <v>5179</v>
      </c>
      <c r="E17" s="18" t="s">
        <v>404</v>
      </c>
      <c r="F17" s="20" t="s">
        <v>404</v>
      </c>
      <c r="G17" s="18" t="n">
        <v>522.07562315</v>
      </c>
      <c r="H17" s="20" t="n">
        <v>25.35760757</v>
      </c>
      <c r="I17" s="18" t="n">
        <v>542.97150656</v>
      </c>
      <c r="J17" s="20" t="n">
        <v>8.734932629999999</v>
      </c>
      <c r="K17" s="18" t="n">
        <v>529.2745769000001</v>
      </c>
      <c r="L17" s="20" t="n">
        <v>7.32435067</v>
      </c>
      <c r="M17" s="18" t="n">
        <v>489.69285063</v>
      </c>
      <c r="N17" s="20" t="n">
        <v>9.089755419999999</v>
      </c>
      <c r="O17" s="18" t="n">
        <v>479.16906674</v>
      </c>
      <c r="P17" s="20" t="n">
        <v>9.42355749</v>
      </c>
      <c r="Q17" s="18" t="s">
        <v>404</v>
      </c>
      <c r="R17" s="20" t="s">
        <v>404</v>
      </c>
      <c r="S17" s="18" t="s">
        <v>404</v>
      </c>
      <c r="T17" s="20" t="s">
        <v>404</v>
      </c>
      <c r="U17" s="18" t="s">
        <v>404</v>
      </c>
      <c r="V17" s="20" t="s">
        <v>404</v>
      </c>
      <c r="W17" s="18" t="s">
        <v>404</v>
      </c>
      <c r="X17" s="20" t="s">
        <v>404</v>
      </c>
      <c r="Y17" s="18" t="n">
        <v>535.4362321900001</v>
      </c>
      <c r="Z17" s="20" t="n">
        <v>21.25901997</v>
      </c>
    </row>
    <row r="18" spans="1:26">
      <c r="A18" s="15" t="s">
        <v>415</v>
      </c>
      <c r="B18" s="17" t="n">
        <v>5532</v>
      </c>
      <c r="C18" s="18">
        <f>(0.0/B18*100)</f>
        <v/>
      </c>
      <c r="D18" s="19" t="n">
        <v>5532</v>
      </c>
      <c r="E18" s="18" t="n">
        <v>406.70303326</v>
      </c>
      <c r="F18" s="20" t="n">
        <v>12.18687354</v>
      </c>
      <c r="G18" s="18" t="n">
        <v>479.47794773</v>
      </c>
      <c r="H18" s="20" t="n">
        <v>9.59148746</v>
      </c>
      <c r="I18" s="18" t="n">
        <v>470.85459723</v>
      </c>
      <c r="J18" s="20" t="n">
        <v>10.80743269</v>
      </c>
      <c r="K18" s="18" t="n">
        <v>460.11867201</v>
      </c>
      <c r="L18" s="20" t="n">
        <v>6.80590421</v>
      </c>
      <c r="M18" s="18" t="n">
        <v>446.79689989</v>
      </c>
      <c r="N18" s="20" t="n">
        <v>8.9398996</v>
      </c>
      <c r="O18" s="18" t="n">
        <v>442.30433551</v>
      </c>
      <c r="P18" s="20" t="n">
        <v>9.13596791</v>
      </c>
      <c r="Q18" s="18" t="s">
        <v>404</v>
      </c>
      <c r="R18" s="20" t="s">
        <v>404</v>
      </c>
      <c r="S18" s="18" t="s">
        <v>404</v>
      </c>
      <c r="T18" s="20" t="s">
        <v>404</v>
      </c>
      <c r="U18" s="18" t="s">
        <v>404</v>
      </c>
      <c r="V18" s="20" t="s">
        <v>404</v>
      </c>
      <c r="W18" s="18" t="s">
        <v>404</v>
      </c>
      <c r="X18" s="20" t="s">
        <v>404</v>
      </c>
      <c r="Y18" s="18" t="n">
        <v>469.48200415</v>
      </c>
      <c r="Z18" s="20" t="n">
        <v>33.30563053</v>
      </c>
    </row>
    <row r="19" spans="1:26">
      <c r="A19" s="15" t="s">
        <v>416</v>
      </c>
      <c r="B19" s="17" t="n">
        <v>5658</v>
      </c>
      <c r="C19" s="18">
        <f>(327.0/B19*100)</f>
        <v/>
      </c>
      <c r="D19" s="19" t="n">
        <v>5331</v>
      </c>
      <c r="E19" s="18" t="n">
        <v>562.2074123</v>
      </c>
      <c r="F19" s="20" t="n">
        <v>10.22423638</v>
      </c>
      <c r="G19" s="18" t="n">
        <v>528.68334297</v>
      </c>
      <c r="H19" s="20" t="n">
        <v>22.36937546</v>
      </c>
      <c r="I19" s="18" t="n">
        <v>498.79135935</v>
      </c>
      <c r="J19" s="20" t="n">
        <v>9.92531769</v>
      </c>
      <c r="K19" s="18" t="n">
        <v>486.98411444</v>
      </c>
      <c r="L19" s="20" t="n">
        <v>8.1919133</v>
      </c>
      <c r="M19" s="18" t="n">
        <v>467.81953239</v>
      </c>
      <c r="N19" s="20" t="n">
        <v>8.418567080000001</v>
      </c>
      <c r="O19" s="18" t="n">
        <v>447.68149152</v>
      </c>
      <c r="P19" s="20" t="n">
        <v>9.22626578</v>
      </c>
      <c r="Q19" s="18" t="s">
        <v>404</v>
      </c>
      <c r="R19" s="20" t="s">
        <v>404</v>
      </c>
      <c r="S19" s="18" t="s">
        <v>404</v>
      </c>
      <c r="T19" s="20" t="s">
        <v>404</v>
      </c>
      <c r="U19" s="18" t="s">
        <v>404</v>
      </c>
      <c r="V19" s="20" t="s">
        <v>404</v>
      </c>
      <c r="W19" s="18" t="s">
        <v>404</v>
      </c>
      <c r="X19" s="20" t="s">
        <v>404</v>
      </c>
      <c r="Y19" s="18" t="n">
        <v>483.16586095</v>
      </c>
      <c r="Z19" s="20" t="n">
        <v>25.54545461</v>
      </c>
    </row>
    <row r="20" spans="1:26">
      <c r="A20" s="15" t="s">
        <v>417</v>
      </c>
      <c r="B20" s="17" t="n">
        <v>3371</v>
      </c>
      <c r="C20" s="18">
        <f>(24.0/B20*100)</f>
        <v/>
      </c>
      <c r="D20" s="19" t="n">
        <v>3347</v>
      </c>
      <c r="E20" s="18" t="s">
        <v>404</v>
      </c>
      <c r="F20" s="20" t="s">
        <v>404</v>
      </c>
      <c r="G20" s="18" t="n">
        <v>445.32629944</v>
      </c>
      <c r="H20" s="20" t="n">
        <v>13.36374761</v>
      </c>
      <c r="I20" s="18" t="n">
        <v>463.54200322</v>
      </c>
      <c r="J20" s="20" t="n">
        <v>5.11864638</v>
      </c>
      <c r="K20" s="18" t="n">
        <v>470.21864474</v>
      </c>
      <c r="L20" s="20" t="n">
        <v>3.23506109</v>
      </c>
      <c r="M20" s="18" t="n">
        <v>484.01255159</v>
      </c>
      <c r="N20" s="20" t="n">
        <v>3.1950235</v>
      </c>
      <c r="O20" s="18" t="n">
        <v>470.10979332</v>
      </c>
      <c r="P20" s="20" t="n">
        <v>3.24244384</v>
      </c>
      <c r="Q20" s="18" t="s">
        <v>404</v>
      </c>
      <c r="R20" s="20" t="s">
        <v>404</v>
      </c>
      <c r="S20" s="18" t="s">
        <v>404</v>
      </c>
      <c r="T20" s="20" t="s">
        <v>404</v>
      </c>
      <c r="U20" s="18" t="s">
        <v>404</v>
      </c>
      <c r="V20" s="20" t="s">
        <v>404</v>
      </c>
      <c r="W20" s="18" t="s">
        <v>404</v>
      </c>
      <c r="X20" s="20" t="s">
        <v>404</v>
      </c>
      <c r="Y20" s="18" t="n">
        <v>450.98904394</v>
      </c>
      <c r="Z20" s="20" t="n">
        <v>9.80429874</v>
      </c>
    </row>
    <row r="21" spans="1:26">
      <c r="A21" s="15" t="s">
        <v>418</v>
      </c>
      <c r="B21" s="17" t="n">
        <v>5741</v>
      </c>
      <c r="C21" s="18">
        <f>(0.0/B21*100)</f>
        <v/>
      </c>
      <c r="D21" s="19" t="n">
        <v>5741</v>
      </c>
      <c r="E21" s="18" t="n">
        <v>553.25849793</v>
      </c>
      <c r="F21" s="20" t="n">
        <v>11.8350763</v>
      </c>
      <c r="G21" s="18" t="n">
        <v>532.88952395</v>
      </c>
      <c r="H21" s="20" t="n">
        <v>5.97134639</v>
      </c>
      <c r="I21" s="18" t="n">
        <v>515.89834955</v>
      </c>
      <c r="J21" s="20" t="n">
        <v>10.78314266</v>
      </c>
      <c r="K21" s="18" t="n">
        <v>513.98455312</v>
      </c>
      <c r="L21" s="20" t="n">
        <v>6.07835643</v>
      </c>
      <c r="M21" s="18" t="n">
        <v>497.49634466</v>
      </c>
      <c r="N21" s="20" t="n">
        <v>4.53217681</v>
      </c>
      <c r="O21" s="18" t="n">
        <v>495.83086373</v>
      </c>
      <c r="P21" s="20" t="n">
        <v>4.9846051</v>
      </c>
      <c r="Q21" s="18" t="s">
        <v>404</v>
      </c>
      <c r="R21" s="20" t="s">
        <v>404</v>
      </c>
      <c r="S21" s="18" t="s">
        <v>404</v>
      </c>
      <c r="T21" s="20" t="s">
        <v>404</v>
      </c>
      <c r="U21" s="18" t="s">
        <v>404</v>
      </c>
      <c r="V21" s="20" t="s">
        <v>404</v>
      </c>
      <c r="W21" s="18" t="s">
        <v>404</v>
      </c>
      <c r="X21" s="20" t="s">
        <v>404</v>
      </c>
      <c r="Y21" s="18" t="n">
        <v>496.51743012</v>
      </c>
      <c r="Z21" s="20" t="n">
        <v>7.56881464</v>
      </c>
    </row>
    <row r="22" spans="1:26">
      <c r="A22" s="15" t="s">
        <v>419</v>
      </c>
      <c r="B22" s="17" t="n">
        <v>6598</v>
      </c>
      <c r="C22" s="18">
        <f>(0.0/B22*100)</f>
        <v/>
      </c>
      <c r="D22" s="19" t="n">
        <v>6598</v>
      </c>
      <c r="E22" s="18" t="n">
        <v>538.65912601</v>
      </c>
      <c r="F22" s="20" t="n">
        <v>8.324327289999999</v>
      </c>
      <c r="G22" s="18" t="n">
        <v>544.08943636</v>
      </c>
      <c r="H22" s="20" t="n">
        <v>16.5071952</v>
      </c>
      <c r="I22" s="18" t="n">
        <v>454.43529359</v>
      </c>
      <c r="J22" s="20" t="n">
        <v>11.69737354</v>
      </c>
      <c r="K22" s="18" t="n">
        <v>481.44922573</v>
      </c>
      <c r="L22" s="20" t="n">
        <v>9.95353246</v>
      </c>
      <c r="M22" s="18" t="n">
        <v>464.85056729</v>
      </c>
      <c r="N22" s="20" t="n">
        <v>7.53894743</v>
      </c>
      <c r="O22" s="18" t="n">
        <v>456.59270063</v>
      </c>
      <c r="P22" s="20" t="n">
        <v>9.06791125</v>
      </c>
      <c r="Q22" s="18" t="s">
        <v>404</v>
      </c>
      <c r="R22" s="20" t="s">
        <v>404</v>
      </c>
      <c r="S22" s="18" t="s">
        <v>404</v>
      </c>
      <c r="T22" s="20" t="s">
        <v>404</v>
      </c>
      <c r="U22" s="18" t="s">
        <v>404</v>
      </c>
      <c r="V22" s="20" t="s">
        <v>404</v>
      </c>
      <c r="W22" s="18" t="s">
        <v>404</v>
      </c>
      <c r="X22" s="20" t="s">
        <v>404</v>
      </c>
      <c r="Y22" s="18" t="n">
        <v>464.3893275</v>
      </c>
      <c r="Z22" s="20" t="n">
        <v>19.08280375</v>
      </c>
    </row>
    <row r="23" spans="1:26">
      <c r="A23" s="15" t="s">
        <v>420</v>
      </c>
      <c r="B23" s="17" t="n">
        <v>11583</v>
      </c>
      <c r="C23" s="18">
        <f>(3123.0/B23*100)</f>
        <v/>
      </c>
      <c r="D23" s="19" t="n">
        <v>8460</v>
      </c>
      <c r="E23" s="18" t="n">
        <v>521.79450805</v>
      </c>
      <c r="F23" s="20" t="n">
        <v>9.49167677</v>
      </c>
      <c r="G23" s="18" t="n">
        <v>404.57732952</v>
      </c>
      <c r="H23" s="20" t="n">
        <v>19.4349319</v>
      </c>
      <c r="I23" s="18" t="n">
        <v>505.960758</v>
      </c>
      <c r="J23" s="20" t="n">
        <v>19.39855406</v>
      </c>
      <c r="K23" s="18" t="n">
        <v>481.31864489</v>
      </c>
      <c r="L23" s="20" t="n">
        <v>9.18213628</v>
      </c>
      <c r="M23" s="18" t="n">
        <v>484.90254224</v>
      </c>
      <c r="N23" s="20" t="n">
        <v>8.326618310000001</v>
      </c>
      <c r="O23" s="18" t="n">
        <v>484.58642409</v>
      </c>
      <c r="P23" s="20" t="n">
        <v>6.24556764</v>
      </c>
      <c r="Q23" s="18" t="s">
        <v>404</v>
      </c>
      <c r="R23" s="20" t="s">
        <v>404</v>
      </c>
      <c r="S23" s="18" t="s">
        <v>404</v>
      </c>
      <c r="T23" s="20" t="s">
        <v>404</v>
      </c>
      <c r="U23" s="18" t="s">
        <v>404</v>
      </c>
      <c r="V23" s="20" t="s">
        <v>404</v>
      </c>
      <c r="W23" s="18" t="s">
        <v>404</v>
      </c>
      <c r="X23" s="20" t="s">
        <v>404</v>
      </c>
      <c r="Y23" s="18" t="n">
        <v>482.40372067</v>
      </c>
      <c r="Z23" s="20" t="n">
        <v>23.48878563</v>
      </c>
    </row>
    <row r="24" spans="1:26">
      <c r="A24" s="15" t="s">
        <v>421</v>
      </c>
      <c r="B24" s="17" t="n">
        <v>6647</v>
      </c>
      <c r="C24" s="18">
        <f>(0.0/B24*100)</f>
        <v/>
      </c>
      <c r="D24" s="19" t="n">
        <v>6647</v>
      </c>
      <c r="E24" s="18" t="n">
        <v>456.86773143</v>
      </c>
      <c r="F24" s="20" t="n">
        <v>7.08617126</v>
      </c>
      <c r="G24" s="18" t="n">
        <v>557.00740232</v>
      </c>
      <c r="H24" s="20" t="n">
        <v>12.70632241</v>
      </c>
      <c r="I24" s="18" t="n">
        <v>550.08804828</v>
      </c>
      <c r="J24" s="20" t="n">
        <v>9.51902424</v>
      </c>
      <c r="K24" s="18" t="n">
        <v>533.57795698</v>
      </c>
      <c r="L24" s="20" t="n">
        <v>9.008613649999999</v>
      </c>
      <c r="M24" s="18" t="n">
        <v>539.97448338</v>
      </c>
      <c r="N24" s="20" t="n">
        <v>9.566108850000001</v>
      </c>
      <c r="O24" s="18" t="n">
        <v>528.98758201</v>
      </c>
      <c r="P24" s="20" t="n">
        <v>8.11186985</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537.74912222</v>
      </c>
      <c r="F25" s="20" t="n">
        <v>4.35140247</v>
      </c>
      <c r="G25" s="18" t="n">
        <v>491.91115412</v>
      </c>
      <c r="H25" s="20" t="n">
        <v>16.11817924</v>
      </c>
      <c r="I25" s="18" t="n">
        <v>509.87715014</v>
      </c>
      <c r="J25" s="20" t="n">
        <v>13.67512777</v>
      </c>
      <c r="K25" s="18" t="n">
        <v>513.79983619</v>
      </c>
      <c r="L25" s="20" t="n">
        <v>8.31443694</v>
      </c>
      <c r="M25" s="18" t="n">
        <v>522.2547958</v>
      </c>
      <c r="N25" s="20" t="n">
        <v>5.98152673</v>
      </c>
      <c r="O25" s="18" t="n">
        <v>515.81446869</v>
      </c>
      <c r="P25" s="20" t="n">
        <v>7.2645321</v>
      </c>
      <c r="Q25" s="18" t="s">
        <v>404</v>
      </c>
      <c r="R25" s="20" t="s">
        <v>404</v>
      </c>
      <c r="S25" s="18" t="s">
        <v>404</v>
      </c>
      <c r="T25" s="20" t="s">
        <v>404</v>
      </c>
      <c r="U25" s="18" t="s">
        <v>404</v>
      </c>
      <c r="V25" s="20" t="s">
        <v>404</v>
      </c>
      <c r="W25" s="18" t="s">
        <v>404</v>
      </c>
      <c r="X25" s="20" t="s">
        <v>404</v>
      </c>
      <c r="Y25" s="18" t="s">
        <v>404</v>
      </c>
      <c r="Z25" s="20" t="s">
        <v>404</v>
      </c>
    </row>
    <row r="26" spans="1:26">
      <c r="A26" s="15" t="s">
        <v>423</v>
      </c>
      <c r="B26" s="17" t="n">
        <v>4869</v>
      </c>
      <c r="C26" s="18">
        <f>(11.0/B26*100)</f>
        <v/>
      </c>
      <c r="D26" s="19" t="n">
        <v>4858</v>
      </c>
      <c r="E26" s="18" t="n">
        <v>457.87247636</v>
      </c>
      <c r="F26" s="20" t="n">
        <v>6.19676179</v>
      </c>
      <c r="G26" s="18" t="n">
        <v>507.12179615</v>
      </c>
      <c r="H26" s="20" t="n">
        <v>15.2039988</v>
      </c>
      <c r="I26" s="18" t="n">
        <v>489.21206526</v>
      </c>
      <c r="J26" s="20" t="n">
        <v>4.93470982</v>
      </c>
      <c r="K26" s="18" t="n">
        <v>498.1913262</v>
      </c>
      <c r="L26" s="20" t="n">
        <v>3.72306945</v>
      </c>
      <c r="M26" s="18" t="n">
        <v>483.01155359</v>
      </c>
      <c r="N26" s="20" t="n">
        <v>3.55362261</v>
      </c>
      <c r="O26" s="18" t="n">
        <v>492.4740768</v>
      </c>
      <c r="P26" s="20" t="n">
        <v>4.82969276</v>
      </c>
      <c r="Q26" s="18" t="s">
        <v>404</v>
      </c>
      <c r="R26" s="20" t="s">
        <v>404</v>
      </c>
      <c r="S26" s="18" t="s">
        <v>404</v>
      </c>
      <c r="T26" s="20" t="s">
        <v>404</v>
      </c>
      <c r="U26" s="18" t="s">
        <v>404</v>
      </c>
      <c r="V26" s="20" t="s">
        <v>404</v>
      </c>
      <c r="W26" s="18" t="s">
        <v>404</v>
      </c>
      <c r="X26" s="20" t="s">
        <v>404</v>
      </c>
      <c r="Y26" s="18" t="n">
        <v>490.84756248</v>
      </c>
      <c r="Z26" s="20" t="n">
        <v>15.41383515</v>
      </c>
    </row>
    <row r="27" spans="1:26">
      <c r="A27" s="15" t="s">
        <v>424</v>
      </c>
      <c r="B27" s="17" t="n">
        <v>5299</v>
      </c>
      <c r="C27" s="18">
        <f>(0.0/B27*100)</f>
        <v/>
      </c>
      <c r="D27" s="19" t="n">
        <v>5299</v>
      </c>
      <c r="E27" s="18" t="s">
        <v>404</v>
      </c>
      <c r="F27" s="20" t="s">
        <v>404</v>
      </c>
      <c r="G27" s="18" t="n">
        <v>470.017379</v>
      </c>
      <c r="H27" s="20" t="n">
        <v>9.781677569999999</v>
      </c>
      <c r="I27" s="18" t="n">
        <v>446.44845105</v>
      </c>
      <c r="J27" s="20" t="n">
        <v>3.5377865</v>
      </c>
      <c r="K27" s="18" t="n">
        <v>484.86875392</v>
      </c>
      <c r="L27" s="20" t="n">
        <v>2.19600756</v>
      </c>
      <c r="M27" s="18" t="n">
        <v>472.33466159</v>
      </c>
      <c r="N27" s="20" t="n">
        <v>1.87796046</v>
      </c>
      <c r="O27" s="18" t="n">
        <v>505.08774674</v>
      </c>
      <c r="P27" s="20" t="n">
        <v>1.98999328</v>
      </c>
      <c r="Q27" s="18" t="s">
        <v>404</v>
      </c>
      <c r="R27" s="20" t="s">
        <v>404</v>
      </c>
      <c r="S27" s="18" t="s">
        <v>404</v>
      </c>
      <c r="T27" s="20" t="s">
        <v>404</v>
      </c>
      <c r="U27" s="18" t="s">
        <v>404</v>
      </c>
      <c r="V27" s="20" t="s">
        <v>404</v>
      </c>
      <c r="W27" s="18" t="s">
        <v>404</v>
      </c>
      <c r="X27" s="20" t="s">
        <v>404</v>
      </c>
      <c r="Y27" s="18" t="n">
        <v>542.3799364499999</v>
      </c>
      <c r="Z27" s="20" t="n">
        <v>5.39403916</v>
      </c>
    </row>
    <row r="28" spans="1:26">
      <c r="A28" s="15" t="s">
        <v>425</v>
      </c>
      <c r="B28" s="17" t="n">
        <v>7568</v>
      </c>
      <c r="C28" s="18">
        <f>(0.0/B28*100)</f>
        <v/>
      </c>
      <c r="D28" s="19" t="n">
        <v>7568</v>
      </c>
      <c r="E28" s="18" t="s">
        <v>404</v>
      </c>
      <c r="F28" s="20" t="s">
        <v>404</v>
      </c>
      <c r="G28" s="18" t="n">
        <v>445.6073422</v>
      </c>
      <c r="H28" s="20" t="n">
        <v>20.27957147</v>
      </c>
      <c r="I28" s="18" t="n">
        <v>430.70960383</v>
      </c>
      <c r="J28" s="20" t="n">
        <v>11.44394368</v>
      </c>
      <c r="K28" s="18" t="n">
        <v>413.67807499</v>
      </c>
      <c r="L28" s="20" t="n">
        <v>5.70105538</v>
      </c>
      <c r="M28" s="18" t="n">
        <v>414.266649</v>
      </c>
      <c r="N28" s="20" t="n">
        <v>5.95802939</v>
      </c>
      <c r="O28" s="18" t="n">
        <v>412.05929748</v>
      </c>
      <c r="P28" s="20" t="n">
        <v>3.10202863</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n">
        <v>402.46073724</v>
      </c>
      <c r="F29" s="20" t="n">
        <v>5.40496389</v>
      </c>
      <c r="G29" s="18" t="n">
        <v>548.36181758</v>
      </c>
      <c r="H29" s="20" t="n">
        <v>14.23018459</v>
      </c>
      <c r="I29" s="18" t="n">
        <v>520.82739856</v>
      </c>
      <c r="J29" s="20" t="n">
        <v>15.64370768</v>
      </c>
      <c r="K29" s="18" t="n">
        <v>517.5429597999999</v>
      </c>
      <c r="L29" s="20" t="n">
        <v>14.83407699</v>
      </c>
      <c r="M29" s="18" t="n">
        <v>497.08677311</v>
      </c>
      <c r="N29" s="20" t="n">
        <v>10.4589573</v>
      </c>
      <c r="O29" s="18" t="n">
        <v>464.06313077</v>
      </c>
      <c r="P29" s="20" t="n">
        <v>23.18167371</v>
      </c>
      <c r="Q29" s="18" t="s">
        <v>404</v>
      </c>
      <c r="R29" s="20" t="s">
        <v>404</v>
      </c>
      <c r="S29" s="18" t="s">
        <v>404</v>
      </c>
      <c r="T29" s="20" t="s">
        <v>404</v>
      </c>
      <c r="U29" s="18" t="s">
        <v>404</v>
      </c>
      <c r="V29" s="20" t="s">
        <v>404</v>
      </c>
      <c r="W29" s="18" t="s">
        <v>404</v>
      </c>
      <c r="X29" s="20" t="s">
        <v>404</v>
      </c>
      <c r="Y29" s="18" t="n">
        <v>486.49709513</v>
      </c>
      <c r="Z29" s="20" t="n">
        <v>14.01565892</v>
      </c>
    </row>
    <row r="30" spans="1:26">
      <c r="A30" s="15" t="s">
        <v>427</v>
      </c>
      <c r="B30" s="17" t="n">
        <v>4520</v>
      </c>
      <c r="C30" s="18">
        <f>(945.0/B30*100)</f>
        <v/>
      </c>
      <c r="D30" s="19" t="n">
        <v>3575</v>
      </c>
      <c r="E30" s="18" t="n">
        <v>572.32475</v>
      </c>
      <c r="F30" s="20" t="n">
        <v>5.11371443</v>
      </c>
      <c r="G30" s="18" t="n">
        <v>536.41280138</v>
      </c>
      <c r="H30" s="20" t="n">
        <v>12.76649559</v>
      </c>
      <c r="I30" s="18" t="n">
        <v>495.78814169</v>
      </c>
      <c r="J30" s="20" t="n">
        <v>15.54356786</v>
      </c>
      <c r="K30" s="18" t="n">
        <v>522.06052269</v>
      </c>
      <c r="L30" s="20" t="n">
        <v>7.89364927</v>
      </c>
      <c r="M30" s="18" t="n">
        <v>517.09188681</v>
      </c>
      <c r="N30" s="20" t="n">
        <v>6.54048536</v>
      </c>
      <c r="O30" s="18" t="n">
        <v>508.11968137</v>
      </c>
      <c r="P30" s="20" t="n">
        <v>7.53880211</v>
      </c>
      <c r="Q30" s="18" t="s">
        <v>404</v>
      </c>
      <c r="R30" s="20" t="s">
        <v>404</v>
      </c>
      <c r="S30" s="18" t="s">
        <v>404</v>
      </c>
      <c r="T30" s="20" t="s">
        <v>404</v>
      </c>
      <c r="U30" s="18" t="s">
        <v>404</v>
      </c>
      <c r="V30" s="20" t="s">
        <v>404</v>
      </c>
      <c r="W30" s="18" t="s">
        <v>404</v>
      </c>
      <c r="X30" s="20" t="s">
        <v>404</v>
      </c>
      <c r="Y30" s="18" t="n">
        <v>530.39848413</v>
      </c>
      <c r="Z30" s="20" t="n">
        <v>10.95453643</v>
      </c>
    </row>
    <row r="31" spans="1:26">
      <c r="A31" s="15" t="s">
        <v>428</v>
      </c>
      <c r="B31" s="17" t="n">
        <v>5456</v>
      </c>
      <c r="C31" s="18">
        <f>(502.0/B31*100)</f>
        <v/>
      </c>
      <c r="D31" s="19" t="n">
        <v>4954</v>
      </c>
      <c r="E31" s="18" t="n">
        <v>525.76425104</v>
      </c>
      <c r="F31" s="20" t="n">
        <v>6.31929214</v>
      </c>
      <c r="G31" s="18" t="n">
        <v>508.72926392</v>
      </c>
      <c r="H31" s="20" t="n">
        <v>14.30423637</v>
      </c>
      <c r="I31" s="18" t="n">
        <v>502.64143458</v>
      </c>
      <c r="J31" s="20" t="n">
        <v>5.42857159</v>
      </c>
      <c r="K31" s="18" t="n">
        <v>493.41533662</v>
      </c>
      <c r="L31" s="20" t="n">
        <v>3.50855719</v>
      </c>
      <c r="M31" s="18" t="n">
        <v>506.33341368</v>
      </c>
      <c r="N31" s="20" t="n">
        <v>4.94229815</v>
      </c>
      <c r="O31" s="18" t="n">
        <v>489.53544168</v>
      </c>
      <c r="P31" s="20" t="n">
        <v>5.48735347</v>
      </c>
      <c r="Q31" s="18" t="s">
        <v>404</v>
      </c>
      <c r="R31" s="20" t="s">
        <v>404</v>
      </c>
      <c r="S31" s="18" t="s">
        <v>404</v>
      </c>
      <c r="T31" s="20" t="s">
        <v>404</v>
      </c>
      <c r="U31" s="18" t="s">
        <v>404</v>
      </c>
      <c r="V31" s="20" t="s">
        <v>404</v>
      </c>
      <c r="W31" s="18" t="s">
        <v>404</v>
      </c>
      <c r="X31" s="20" t="s">
        <v>404</v>
      </c>
      <c r="Y31" s="18" t="n">
        <v>499.32871316</v>
      </c>
      <c r="Z31" s="20" t="n">
        <v>9.041322940000001</v>
      </c>
    </row>
    <row r="32" spans="1:26">
      <c r="A32" s="15" t="s">
        <v>429</v>
      </c>
      <c r="B32" s="17" t="n">
        <v>4478</v>
      </c>
      <c r="C32" s="18">
        <f>(0.0/B32*100)</f>
        <v/>
      </c>
      <c r="D32" s="19" t="n">
        <v>4478</v>
      </c>
      <c r="E32" s="18" t="n">
        <v>484.75166999</v>
      </c>
      <c r="F32" s="20" t="n">
        <v>7.93754545</v>
      </c>
      <c r="G32" s="18" t="n">
        <v>500.01012161</v>
      </c>
      <c r="H32" s="20" t="n">
        <v>10.81199464</v>
      </c>
      <c r="I32" s="18" t="n">
        <v>503.99254751</v>
      </c>
      <c r="J32" s="20" t="n">
        <v>5.23012911</v>
      </c>
      <c r="K32" s="18" t="n">
        <v>500.12088178</v>
      </c>
      <c r="L32" s="20" t="n">
        <v>6.0303621</v>
      </c>
      <c r="M32" s="18" t="n">
        <v>500.22147517</v>
      </c>
      <c r="N32" s="20" t="n">
        <v>6.1747658</v>
      </c>
      <c r="O32" s="18" t="n">
        <v>499.95088728</v>
      </c>
      <c r="P32" s="20" t="n">
        <v>9.72711492</v>
      </c>
      <c r="Q32" s="18" t="s">
        <v>404</v>
      </c>
      <c r="R32" s="20" t="s">
        <v>404</v>
      </c>
      <c r="S32" s="18" t="s">
        <v>404</v>
      </c>
      <c r="T32" s="20" t="s">
        <v>404</v>
      </c>
      <c r="U32" s="18" t="s">
        <v>404</v>
      </c>
      <c r="V32" s="20" t="s">
        <v>404</v>
      </c>
      <c r="W32" s="18" t="s">
        <v>404</v>
      </c>
      <c r="X32" s="20" t="s">
        <v>404</v>
      </c>
      <c r="Y32" s="18" t="n">
        <v>529.60644237</v>
      </c>
      <c r="Z32" s="20" t="n">
        <v>19.50716884</v>
      </c>
    </row>
    <row r="33" spans="1:26">
      <c r="A33" s="15" t="s">
        <v>430</v>
      </c>
      <c r="B33" s="17" t="n">
        <v>7325</v>
      </c>
      <c r="C33" s="18">
        <f>(29.0/B33*100)</f>
        <v/>
      </c>
      <c r="D33" s="19" t="n">
        <v>7296</v>
      </c>
      <c r="E33" s="18" t="s">
        <v>404</v>
      </c>
      <c r="F33" s="20" t="s">
        <v>404</v>
      </c>
      <c r="G33" s="18" t="s">
        <v>404</v>
      </c>
      <c r="H33" s="20" t="s">
        <v>404</v>
      </c>
      <c r="I33" s="18" t="n">
        <v>490.14734381</v>
      </c>
      <c r="J33" s="20" t="n">
        <v>19.92876254</v>
      </c>
      <c r="K33" s="18" t="n">
        <v>511.11421432</v>
      </c>
      <c r="L33" s="20" t="n">
        <v>14.05507477</v>
      </c>
      <c r="M33" s="18" t="n">
        <v>508.14144708</v>
      </c>
      <c r="N33" s="20" t="n">
        <v>8.29762741</v>
      </c>
      <c r="O33" s="18" t="n">
        <v>497.91459073</v>
      </c>
      <c r="P33" s="20" t="n">
        <v>3.23392615</v>
      </c>
      <c r="Q33" s="18" t="s">
        <v>404</v>
      </c>
      <c r="R33" s="20" t="s">
        <v>404</v>
      </c>
      <c r="S33" s="18" t="s">
        <v>404</v>
      </c>
      <c r="T33" s="20" t="s">
        <v>404</v>
      </c>
      <c r="U33" s="18" t="s">
        <v>404</v>
      </c>
      <c r="V33" s="20" t="s">
        <v>404</v>
      </c>
      <c r="W33" s="18" t="s">
        <v>404</v>
      </c>
      <c r="X33" s="20" t="s">
        <v>404</v>
      </c>
      <c r="Y33" s="18" t="n">
        <v>521.15320875</v>
      </c>
      <c r="Z33" s="20" t="n">
        <v>47.29492424</v>
      </c>
    </row>
    <row r="34" spans="1:26">
      <c r="A34" s="15" t="s">
        <v>431</v>
      </c>
      <c r="B34" s="17" t="n">
        <v>6350</v>
      </c>
      <c r="C34" s="18">
        <f>(0.0/B34*100)</f>
        <v/>
      </c>
      <c r="D34" s="19" t="n">
        <v>6350</v>
      </c>
      <c r="E34" s="18" t="s">
        <v>404</v>
      </c>
      <c r="F34" s="20" t="s">
        <v>404</v>
      </c>
      <c r="G34" s="18" t="n">
        <v>484.0607888</v>
      </c>
      <c r="H34" s="20" t="n">
        <v>37.66995739</v>
      </c>
      <c r="I34" s="18" t="n">
        <v>508.85327275</v>
      </c>
      <c r="J34" s="20" t="n">
        <v>10.07240833</v>
      </c>
      <c r="K34" s="18" t="n">
        <v>461.5952457</v>
      </c>
      <c r="L34" s="20" t="n">
        <v>6.13518088</v>
      </c>
      <c r="M34" s="18" t="n">
        <v>452.92899502</v>
      </c>
      <c r="N34" s="20" t="n">
        <v>7.24970267</v>
      </c>
      <c r="O34" s="18" t="n">
        <v>432.78219662</v>
      </c>
      <c r="P34" s="20" t="n">
        <v>7.24845694</v>
      </c>
      <c r="Q34" s="18" t="s">
        <v>404</v>
      </c>
      <c r="R34" s="20" t="s">
        <v>404</v>
      </c>
      <c r="S34" s="18" t="s">
        <v>404</v>
      </c>
      <c r="T34" s="20" t="s">
        <v>404</v>
      </c>
      <c r="U34" s="18" t="s">
        <v>404</v>
      </c>
      <c r="V34" s="20" t="s">
        <v>404</v>
      </c>
      <c r="W34" s="18" t="s">
        <v>404</v>
      </c>
      <c r="X34" s="20" t="s">
        <v>404</v>
      </c>
      <c r="Y34" s="18" t="n">
        <v>455.00058499</v>
      </c>
      <c r="Z34" s="20" t="n">
        <v>21.35715094</v>
      </c>
    </row>
    <row r="35" spans="1:26">
      <c r="A35" s="15" t="s">
        <v>432</v>
      </c>
      <c r="B35" s="17" t="n">
        <v>6406</v>
      </c>
      <c r="C35" s="18">
        <f>(443.0/B35*100)</f>
        <v/>
      </c>
      <c r="D35" s="19" t="n">
        <v>5963</v>
      </c>
      <c r="E35" s="18" t="s">
        <v>404</v>
      </c>
      <c r="F35" s="20" t="s">
        <v>404</v>
      </c>
      <c r="G35" s="18" t="n">
        <v>521.45398663</v>
      </c>
      <c r="H35" s="20" t="n">
        <v>6.563469</v>
      </c>
      <c r="I35" s="18" t="n">
        <v>547.62179614</v>
      </c>
      <c r="J35" s="20" t="n">
        <v>3.23552316</v>
      </c>
      <c r="K35" s="18" t="n">
        <v>515.66631885</v>
      </c>
      <c r="L35" s="20" t="n">
        <v>3.07125106</v>
      </c>
      <c r="M35" s="18" t="n">
        <v>507.12550238</v>
      </c>
      <c r="N35" s="20" t="n">
        <v>2.48698722</v>
      </c>
      <c r="O35" s="18" t="n">
        <v>505.38006706</v>
      </c>
      <c r="P35" s="20" t="n">
        <v>2.39717266</v>
      </c>
      <c r="Q35" s="18" t="s">
        <v>404</v>
      </c>
      <c r="R35" s="20" t="s">
        <v>404</v>
      </c>
      <c r="S35" s="18" t="s">
        <v>404</v>
      </c>
      <c r="T35" s="20" t="s">
        <v>404</v>
      </c>
      <c r="U35" s="18" t="s">
        <v>404</v>
      </c>
      <c r="V35" s="20" t="s">
        <v>404</v>
      </c>
      <c r="W35" s="18" t="s">
        <v>404</v>
      </c>
      <c r="X35" s="20" t="s">
        <v>404</v>
      </c>
      <c r="Y35" s="18" t="n">
        <v>496.77108615</v>
      </c>
      <c r="Z35" s="20" t="n">
        <v>7.23933904</v>
      </c>
    </row>
    <row r="36" spans="1:26">
      <c r="A36" s="15" t="s">
        <v>433</v>
      </c>
      <c r="B36" s="17" t="n">
        <v>6736</v>
      </c>
      <c r="C36" s="18">
        <f>(10.0/B36*100)</f>
        <v/>
      </c>
      <c r="D36" s="19" t="n">
        <v>6726</v>
      </c>
      <c r="E36" s="18" t="n">
        <v>517.09226402</v>
      </c>
      <c r="F36" s="20" t="n">
        <v>4.62632298</v>
      </c>
      <c r="G36" s="18" t="n">
        <v>516.10898704</v>
      </c>
      <c r="H36" s="20" t="n">
        <v>7.40712474</v>
      </c>
      <c r="I36" s="18" t="n">
        <v>521.71264963</v>
      </c>
      <c r="J36" s="20" t="n">
        <v>9.83086484</v>
      </c>
      <c r="K36" s="18" t="n">
        <v>497.68736507</v>
      </c>
      <c r="L36" s="20" t="n">
        <v>5.64737153</v>
      </c>
      <c r="M36" s="18" t="n">
        <v>499.40208575</v>
      </c>
      <c r="N36" s="20" t="n">
        <v>5.28632175</v>
      </c>
      <c r="O36" s="18" t="n">
        <v>483.76735237</v>
      </c>
      <c r="P36" s="20" t="n">
        <v>3.00113886</v>
      </c>
      <c r="Q36" s="18" t="s">
        <v>404</v>
      </c>
      <c r="R36" s="20" t="s">
        <v>404</v>
      </c>
      <c r="S36" s="18" t="s">
        <v>404</v>
      </c>
      <c r="T36" s="20" t="s">
        <v>404</v>
      </c>
      <c r="U36" s="18" t="s">
        <v>404</v>
      </c>
      <c r="V36" s="20" t="s">
        <v>404</v>
      </c>
      <c r="W36" s="18" t="s">
        <v>404</v>
      </c>
      <c r="X36" s="20" t="s">
        <v>404</v>
      </c>
      <c r="Y36" s="18" t="n">
        <v>487.89296922</v>
      </c>
      <c r="Z36" s="20" t="n">
        <v>11.01692246</v>
      </c>
    </row>
    <row r="37" spans="1:26">
      <c r="A37" s="15" t="s">
        <v>434</v>
      </c>
      <c r="B37" s="17" t="n">
        <v>5458</v>
      </c>
      <c r="C37" s="18">
        <f>(0.0/B37*100)</f>
        <v/>
      </c>
      <c r="D37" s="19" t="n">
        <v>5458</v>
      </c>
      <c r="E37" s="18" t="n">
        <v>539.59664879</v>
      </c>
      <c r="F37" s="20" t="n">
        <v>6.77920985</v>
      </c>
      <c r="G37" s="18" t="n">
        <v>546.47109797</v>
      </c>
      <c r="H37" s="20" t="n">
        <v>16.14996925</v>
      </c>
      <c r="I37" s="18" t="n">
        <v>493.37986821</v>
      </c>
      <c r="J37" s="20" t="n">
        <v>8.358442520000001</v>
      </c>
      <c r="K37" s="18" t="n">
        <v>495.74539921</v>
      </c>
      <c r="L37" s="20" t="n">
        <v>5.3596303</v>
      </c>
      <c r="M37" s="18" t="n">
        <v>485.95689066</v>
      </c>
      <c r="N37" s="20" t="n">
        <v>6.04106704</v>
      </c>
      <c r="O37" s="18" t="n">
        <v>477.87670508</v>
      </c>
      <c r="P37" s="20" t="n">
        <v>5.68370114</v>
      </c>
      <c r="Q37" s="18" t="s">
        <v>404</v>
      </c>
      <c r="R37" s="20" t="s">
        <v>404</v>
      </c>
      <c r="S37" s="18" t="s">
        <v>404</v>
      </c>
      <c r="T37" s="20" t="s">
        <v>404</v>
      </c>
      <c r="U37" s="18" t="s">
        <v>404</v>
      </c>
      <c r="V37" s="20" t="s">
        <v>404</v>
      </c>
      <c r="W37" s="18" t="s">
        <v>404</v>
      </c>
      <c r="X37" s="20" t="s">
        <v>404</v>
      </c>
      <c r="Y37" s="18" t="n">
        <v>537.02298321</v>
      </c>
      <c r="Z37" s="20" t="n">
        <v>22.12598408</v>
      </c>
    </row>
    <row r="38" spans="1:26">
      <c r="A38" s="15" t="s">
        <v>435</v>
      </c>
      <c r="B38" s="17" t="n">
        <v>5860</v>
      </c>
      <c r="C38" s="18">
        <f>(268.0/B38*100)</f>
        <v/>
      </c>
      <c r="D38" s="19" t="n">
        <v>5592</v>
      </c>
      <c r="E38" s="18" t="n">
        <v>606.27552314</v>
      </c>
      <c r="F38" s="20" t="n">
        <v>12.41962135</v>
      </c>
      <c r="G38" s="18" t="n">
        <v>559.34760535</v>
      </c>
      <c r="H38" s="20" t="n">
        <v>13.76029653</v>
      </c>
      <c r="I38" s="18" t="n">
        <v>503.41645954</v>
      </c>
      <c r="J38" s="20" t="n">
        <v>9.140908100000001</v>
      </c>
      <c r="K38" s="18" t="n">
        <v>493.20185571</v>
      </c>
      <c r="L38" s="20" t="n">
        <v>7.52573144</v>
      </c>
      <c r="M38" s="18" t="n">
        <v>503.79269861</v>
      </c>
      <c r="N38" s="20" t="n">
        <v>9.37376815</v>
      </c>
      <c r="O38" s="18" t="n">
        <v>477.44266887</v>
      </c>
      <c r="P38" s="20" t="n">
        <v>6.91072883</v>
      </c>
      <c r="Q38" s="18" t="s">
        <v>404</v>
      </c>
      <c r="R38" s="20" t="s">
        <v>404</v>
      </c>
      <c r="S38" s="18" t="s">
        <v>404</v>
      </c>
      <c r="T38" s="20" t="s">
        <v>404</v>
      </c>
      <c r="U38" s="18" t="s">
        <v>404</v>
      </c>
      <c r="V38" s="20" t="s">
        <v>404</v>
      </c>
      <c r="W38" s="18" t="s">
        <v>404</v>
      </c>
      <c r="X38" s="20" t="s">
        <v>404</v>
      </c>
      <c r="Y38" s="18" t="n">
        <v>536.9220503400001</v>
      </c>
      <c r="Z38" s="20" t="n">
        <v>24.22224602</v>
      </c>
    </row>
    <row r="39" spans="1:26">
      <c r="A39" s="15" t="s">
        <v>436</v>
      </c>
      <c r="B39" s="17" t="n">
        <v>5895</v>
      </c>
      <c r="C39" s="18">
        <f>(0.0/B39*100)</f>
        <v/>
      </c>
      <c r="D39" s="19" t="n">
        <v>5895</v>
      </c>
      <c r="E39" s="18" t="s">
        <v>404</v>
      </c>
      <c r="F39" s="20" t="s">
        <v>404</v>
      </c>
      <c r="G39" s="18" t="n">
        <v>472.6204892</v>
      </c>
      <c r="H39" s="20" t="n">
        <v>3.68691666</v>
      </c>
      <c r="I39" s="18" t="n">
        <v>445.80932157</v>
      </c>
      <c r="J39" s="20" t="n">
        <v>21.29607842</v>
      </c>
      <c r="K39" s="18" t="n">
        <v>410.69809769</v>
      </c>
      <c r="L39" s="20" t="n">
        <v>12.19925656</v>
      </c>
      <c r="M39" s="18" t="n">
        <v>435.41907211</v>
      </c>
      <c r="N39" s="20" t="n">
        <v>9.84982619</v>
      </c>
      <c r="O39" s="18" t="n">
        <v>421.00969606</v>
      </c>
      <c r="P39" s="20" t="n">
        <v>6.70609917</v>
      </c>
      <c r="Q39" s="18" t="s">
        <v>404</v>
      </c>
      <c r="R39" s="20" t="s">
        <v>404</v>
      </c>
      <c r="S39" s="18" t="s">
        <v>404</v>
      </c>
      <c r="T39" s="20" t="s">
        <v>404</v>
      </c>
      <c r="U39" s="18" t="s">
        <v>404</v>
      </c>
      <c r="V39" s="20" t="s">
        <v>404</v>
      </c>
      <c r="W39" s="18" t="s">
        <v>404</v>
      </c>
      <c r="X39" s="20" t="s">
        <v>404</v>
      </c>
      <c r="Y39" s="18" t="n">
        <v>377.78437035</v>
      </c>
      <c r="Z39" s="20" t="n">
        <v>6.3550052</v>
      </c>
    </row>
    <row r="40" spans="1:26">
      <c r="A40" s="15" t="s">
        <v>437</v>
      </c>
      <c r="B40" s="17" t="n">
        <v>14157</v>
      </c>
      <c r="C40" s="18">
        <f>(2650.0/B40*100)</f>
        <v/>
      </c>
      <c r="D40" s="19" t="n">
        <v>11507</v>
      </c>
      <c r="E40" s="18" t="n">
        <v>593.5956939</v>
      </c>
      <c r="F40" s="20" t="n">
        <v>14.28243335</v>
      </c>
      <c r="G40" s="18" t="n">
        <v>573.94652836</v>
      </c>
      <c r="H40" s="20" t="n">
        <v>15.39070823</v>
      </c>
      <c r="I40" s="18" t="n">
        <v>550.4762361099999</v>
      </c>
      <c r="J40" s="20" t="n">
        <v>19.67840935</v>
      </c>
      <c r="K40" s="18" t="n">
        <v>523.2078089399999</v>
      </c>
      <c r="L40" s="20" t="n">
        <v>11.74050833</v>
      </c>
      <c r="M40" s="18" t="n">
        <v>510.88569453</v>
      </c>
      <c r="N40" s="20" t="n">
        <v>7.56845756</v>
      </c>
      <c r="O40" s="18" t="n">
        <v>503.8519117</v>
      </c>
      <c r="P40" s="20" t="n">
        <v>3.92761577</v>
      </c>
      <c r="Q40" s="18" t="s">
        <v>404</v>
      </c>
      <c r="R40" s="20" t="s">
        <v>404</v>
      </c>
      <c r="S40" s="18" t="s">
        <v>404</v>
      </c>
      <c r="T40" s="20" t="s">
        <v>404</v>
      </c>
      <c r="U40" s="18" t="s">
        <v>404</v>
      </c>
      <c r="V40" s="20" t="s">
        <v>404</v>
      </c>
      <c r="W40" s="18" t="s">
        <v>404</v>
      </c>
      <c r="X40" s="20" t="s">
        <v>404</v>
      </c>
      <c r="Y40" s="18" t="n">
        <v>509.45317774</v>
      </c>
      <c r="Z40" s="20" t="n">
        <v>6.94507614</v>
      </c>
    </row>
    <row r="41" spans="1:26">
      <c r="A41" s="15" t="s">
        <v>438</v>
      </c>
      <c r="B41" s="17" t="n">
        <v>5712</v>
      </c>
      <c r="C41" s="18">
        <f>(70.0/B41*100)</f>
        <v/>
      </c>
      <c r="D41" s="19" t="n">
        <v>5642</v>
      </c>
      <c r="E41" s="18" t="n">
        <v>562.45782941</v>
      </c>
      <c r="F41" s="20" t="n">
        <v>10.0816704</v>
      </c>
      <c r="G41" s="18" t="n">
        <v>473.35766953</v>
      </c>
      <c r="H41" s="20" t="n">
        <v>29.98231611</v>
      </c>
      <c r="I41" s="18" t="n">
        <v>490.04982605</v>
      </c>
      <c r="J41" s="20" t="n">
        <v>12.04449338</v>
      </c>
      <c r="K41" s="18" t="n">
        <v>488.03406178</v>
      </c>
      <c r="L41" s="20" t="n">
        <v>24.84381931</v>
      </c>
      <c r="M41" s="18" t="n">
        <v>499.94079587</v>
      </c>
      <c r="N41" s="20" t="n">
        <v>5.72434981</v>
      </c>
      <c r="O41" s="18" t="n">
        <v>495.75971555</v>
      </c>
      <c r="P41" s="20" t="n">
        <v>4.46028347</v>
      </c>
      <c r="Q41" s="18" t="s">
        <v>404</v>
      </c>
      <c r="R41" s="20" t="s">
        <v>404</v>
      </c>
      <c r="S41" s="18" t="s">
        <v>404</v>
      </c>
      <c r="T41" s="20" t="s">
        <v>404</v>
      </c>
      <c r="U41" s="18" t="s">
        <v>404</v>
      </c>
      <c r="V41" s="20" t="s">
        <v>404</v>
      </c>
      <c r="W41" s="18" t="s">
        <v>404</v>
      </c>
      <c r="X41" s="20" t="s">
        <v>404</v>
      </c>
      <c r="Y41" s="18" t="n">
        <v>532.95231408</v>
      </c>
      <c r="Z41" s="20" t="n">
        <v>12.06558624</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s">
        <v>404</v>
      </c>
      <c r="F44" s="20" t="s">
        <v>404</v>
      </c>
      <c r="G44" s="18" t="n">
        <v>349.29371559</v>
      </c>
      <c r="H44" s="20" t="n">
        <v>37.46785421</v>
      </c>
      <c r="I44" s="18" t="n">
        <v>434.33107552</v>
      </c>
      <c r="J44" s="20" t="n">
        <v>16.27134508</v>
      </c>
      <c r="K44" s="18" t="n">
        <v>421.85996827</v>
      </c>
      <c r="L44" s="20" t="n">
        <v>8.80003421</v>
      </c>
      <c r="M44" s="18" t="n">
        <v>422.73531551</v>
      </c>
      <c r="N44" s="20" t="n">
        <v>7.92943442</v>
      </c>
      <c r="O44" s="18" t="n">
        <v>428.08077261</v>
      </c>
      <c r="P44" s="20" t="n">
        <v>4.45531507</v>
      </c>
      <c r="Q44" s="18" t="s">
        <v>404</v>
      </c>
      <c r="R44" s="20" t="s">
        <v>404</v>
      </c>
      <c r="S44" s="18" t="s">
        <v>404</v>
      </c>
      <c r="T44" s="20" t="s">
        <v>404</v>
      </c>
      <c r="U44" s="18" t="s">
        <v>404</v>
      </c>
      <c r="V44" s="20" t="s">
        <v>404</v>
      </c>
      <c r="W44" s="18" t="s">
        <v>404</v>
      </c>
      <c r="X44" s="20" t="s">
        <v>404</v>
      </c>
      <c r="Y44" s="18" t="n">
        <v>458.0055994</v>
      </c>
      <c r="Z44" s="20" t="n">
        <v>15.40558068</v>
      </c>
    </row>
    <row r="45" spans="1:26">
      <c r="A45" s="15" t="s">
        <v>442</v>
      </c>
      <c r="B45" s="17" t="n">
        <v>5519</v>
      </c>
      <c r="C45" s="18">
        <f>(0.0/B45*100)</f>
        <v/>
      </c>
      <c r="D45" s="19" t="n">
        <v>5519</v>
      </c>
      <c r="E45" s="18" t="n">
        <v>345.09959082</v>
      </c>
      <c r="F45" s="20" t="n">
        <v>26.88807965</v>
      </c>
      <c r="G45" s="18" t="n">
        <v>381.54351076</v>
      </c>
      <c r="H45" s="20" t="n">
        <v>11.34929575</v>
      </c>
      <c r="I45" s="18" t="n">
        <v>379.38145561</v>
      </c>
      <c r="J45" s="20" t="n">
        <v>10.07154461</v>
      </c>
      <c r="K45" s="18" t="n">
        <v>367.8965328</v>
      </c>
      <c r="L45" s="20" t="n">
        <v>6.9987718</v>
      </c>
      <c r="M45" s="18" t="n">
        <v>378.17584168</v>
      </c>
      <c r="N45" s="20" t="n">
        <v>8.83104833</v>
      </c>
      <c r="O45" s="18" t="n">
        <v>375.70157611</v>
      </c>
      <c r="P45" s="20" t="n">
        <v>5.29972786</v>
      </c>
      <c r="Q45" s="18" t="s">
        <v>404</v>
      </c>
      <c r="R45" s="20" t="s">
        <v>404</v>
      </c>
      <c r="S45" s="18" t="s">
        <v>404</v>
      </c>
      <c r="T45" s="20" t="s">
        <v>404</v>
      </c>
      <c r="U45" s="18" t="s">
        <v>404</v>
      </c>
      <c r="V45" s="20" t="s">
        <v>404</v>
      </c>
      <c r="W45" s="18" t="s">
        <v>404</v>
      </c>
      <c r="X45" s="20" t="s">
        <v>404</v>
      </c>
      <c r="Y45" s="18" t="n">
        <v>405.82635448</v>
      </c>
      <c r="Z45" s="20" t="n">
        <v>20.81468858</v>
      </c>
    </row>
    <row r="46" spans="1:26">
      <c r="A46" s="15" t="s">
        <v>443</v>
      </c>
      <c r="B46" s="17" t="n">
        <v>23141</v>
      </c>
      <c r="C46" s="18">
        <f>(4196.0/B46*100)</f>
        <v/>
      </c>
      <c r="D46" s="19" t="n">
        <v>18945</v>
      </c>
      <c r="E46" s="18" t="n">
        <v>396.36650906</v>
      </c>
      <c r="F46" s="20" t="n">
        <v>18.66106948</v>
      </c>
      <c r="G46" s="18" t="n">
        <v>398.49878982</v>
      </c>
      <c r="H46" s="20" t="n">
        <v>21.65433552</v>
      </c>
      <c r="I46" s="18" t="n">
        <v>421.35818511</v>
      </c>
      <c r="J46" s="20" t="n">
        <v>23.08231651</v>
      </c>
      <c r="K46" s="18" t="n">
        <v>394.27069749</v>
      </c>
      <c r="L46" s="20" t="n">
        <v>7.95551013</v>
      </c>
      <c r="M46" s="18" t="n">
        <v>398.8795519</v>
      </c>
      <c r="N46" s="20" t="n">
        <v>6.83176064</v>
      </c>
      <c r="O46" s="18" t="n">
        <v>406.55571702</v>
      </c>
      <c r="P46" s="20" t="n">
        <v>3.09431897</v>
      </c>
      <c r="Q46" s="18" t="s">
        <v>404</v>
      </c>
      <c r="R46" s="20" t="s">
        <v>404</v>
      </c>
      <c r="S46" s="18" t="s">
        <v>404</v>
      </c>
      <c r="T46" s="20" t="s">
        <v>404</v>
      </c>
      <c r="U46" s="18" t="s">
        <v>404</v>
      </c>
      <c r="V46" s="20" t="s">
        <v>404</v>
      </c>
      <c r="W46" s="18" t="s">
        <v>404</v>
      </c>
      <c r="X46" s="20" t="s">
        <v>404</v>
      </c>
      <c r="Y46" s="18" t="n">
        <v>377.86446415</v>
      </c>
      <c r="Z46" s="20" t="n">
        <v>7.69368765</v>
      </c>
    </row>
    <row r="47" spans="1:26">
      <c r="A47" s="15" t="s">
        <v>444</v>
      </c>
      <c r="B47" s="17" t="n">
        <v>5928</v>
      </c>
      <c r="C47" s="18">
        <f>(0.0/B47*100)</f>
        <v/>
      </c>
      <c r="D47" s="19" t="n">
        <v>5928</v>
      </c>
      <c r="E47" s="18" t="s">
        <v>404</v>
      </c>
      <c r="F47" s="20" t="s">
        <v>404</v>
      </c>
      <c r="G47" s="18" t="n">
        <v>319.91445788</v>
      </c>
      <c r="H47" s="20" t="n">
        <v>3.8349749</v>
      </c>
      <c r="I47" s="18" t="n">
        <v>498.43989995</v>
      </c>
      <c r="J47" s="20" t="n">
        <v>43.82909565</v>
      </c>
      <c r="K47" s="18" t="n">
        <v>444.21463236</v>
      </c>
      <c r="L47" s="20" t="n">
        <v>20.35149011</v>
      </c>
      <c r="M47" s="18" t="n">
        <v>435.60339643</v>
      </c>
      <c r="N47" s="20" t="n">
        <v>11.18307437</v>
      </c>
      <c r="O47" s="18" t="n">
        <v>446.38728203</v>
      </c>
      <c r="P47" s="20" t="n">
        <v>6.15659707</v>
      </c>
      <c r="Q47" s="18" t="s">
        <v>404</v>
      </c>
      <c r="R47" s="20" t="s">
        <v>404</v>
      </c>
      <c r="S47" s="18" t="s">
        <v>404</v>
      </c>
      <c r="T47" s="20" t="s">
        <v>404</v>
      </c>
      <c r="U47" s="18" t="s">
        <v>404</v>
      </c>
      <c r="V47" s="20" t="s">
        <v>404</v>
      </c>
      <c r="W47" s="18" t="s">
        <v>404</v>
      </c>
      <c r="X47" s="20" t="s">
        <v>404</v>
      </c>
      <c r="Y47" s="18" t="n">
        <v>469.04465686</v>
      </c>
      <c r="Z47" s="20" t="n">
        <v>40.35436077</v>
      </c>
    </row>
    <row r="48" spans="1:26">
      <c r="A48" s="15" t="s">
        <v>445</v>
      </c>
      <c r="B48" s="17" t="n">
        <v>9841</v>
      </c>
      <c r="C48" s="18">
        <f>(0.0/B48*100)</f>
        <v/>
      </c>
      <c r="D48" s="19" t="n">
        <v>9841</v>
      </c>
      <c r="E48" s="18" t="n">
        <v>592.40965184</v>
      </c>
      <c r="F48" s="20" t="n">
        <v>13.02264134</v>
      </c>
      <c r="G48" s="18" t="n">
        <v>534.81200377</v>
      </c>
      <c r="H48" s="20" t="n">
        <v>21.03012868</v>
      </c>
      <c r="I48" s="18" t="n">
        <v>537.8601985</v>
      </c>
      <c r="J48" s="20" t="n">
        <v>17.02845438</v>
      </c>
      <c r="K48" s="18" t="n">
        <v>545.66154726</v>
      </c>
      <c r="L48" s="20" t="n">
        <v>19.27129055</v>
      </c>
      <c r="M48" s="18" t="n">
        <v>509.35429244</v>
      </c>
      <c r="N48" s="20" t="n">
        <v>9.96683855</v>
      </c>
      <c r="O48" s="18" t="n">
        <v>507.2797772</v>
      </c>
      <c r="P48" s="20" t="n">
        <v>7.85941571</v>
      </c>
      <c r="Q48" s="18" t="s">
        <v>404</v>
      </c>
      <c r="R48" s="20" t="s">
        <v>404</v>
      </c>
      <c r="S48" s="18" t="s">
        <v>404</v>
      </c>
      <c r="T48" s="20" t="s">
        <v>404</v>
      </c>
      <c r="U48" s="18" t="s">
        <v>404</v>
      </c>
      <c r="V48" s="20" t="s">
        <v>404</v>
      </c>
      <c r="W48" s="18" t="s">
        <v>404</v>
      </c>
      <c r="X48" s="20" t="s">
        <v>404</v>
      </c>
      <c r="Y48" s="18" t="n">
        <v>472.62857616</v>
      </c>
      <c r="Z48" s="20" t="n">
        <v>42.72696929</v>
      </c>
    </row>
    <row r="49" spans="1:26">
      <c r="A49" s="15" t="s">
        <v>446</v>
      </c>
      <c r="B49" s="17" t="n">
        <v>6349</v>
      </c>
      <c r="C49" s="18">
        <f>(52.0/B49*100)</f>
        <v/>
      </c>
      <c r="D49" s="19" t="n">
        <v>6297</v>
      </c>
      <c r="E49" s="18" t="s">
        <v>404</v>
      </c>
      <c r="F49" s="20" t="s">
        <v>404</v>
      </c>
      <c r="G49" s="18" t="n">
        <v>500.25573927</v>
      </c>
      <c r="H49" s="20" t="n">
        <v>20.8431519</v>
      </c>
      <c r="I49" s="18" t="n">
        <v>405.65065018</v>
      </c>
      <c r="J49" s="20" t="n">
        <v>12.44904797</v>
      </c>
      <c r="K49" s="18" t="n">
        <v>428.89980482</v>
      </c>
      <c r="L49" s="20" t="n">
        <v>8.88501731</v>
      </c>
      <c r="M49" s="18" t="n">
        <v>426.65524159</v>
      </c>
      <c r="N49" s="20" t="n">
        <v>7.60055382</v>
      </c>
      <c r="O49" s="18" t="n">
        <v>437.1571177</v>
      </c>
      <c r="P49" s="20" t="n">
        <v>3.53996981</v>
      </c>
      <c r="Q49" s="18" t="s">
        <v>404</v>
      </c>
      <c r="R49" s="20" t="s">
        <v>404</v>
      </c>
      <c r="S49" s="18" t="s">
        <v>404</v>
      </c>
      <c r="T49" s="20" t="s">
        <v>404</v>
      </c>
      <c r="U49" s="18" t="s">
        <v>404</v>
      </c>
      <c r="V49" s="20" t="s">
        <v>404</v>
      </c>
      <c r="W49" s="18" t="s">
        <v>404</v>
      </c>
      <c r="X49" s="20" t="s">
        <v>404</v>
      </c>
      <c r="Y49" s="18" t="n">
        <v>528.97186286</v>
      </c>
      <c r="Z49" s="20" t="n">
        <v>9.722320209999999</v>
      </c>
    </row>
    <row r="50" spans="1:26">
      <c r="A50" s="15" t="s">
        <v>447</v>
      </c>
      <c r="B50" s="17" t="n">
        <v>11795</v>
      </c>
      <c r="C50" s="18">
        <f>(1031.0/B50*100)</f>
        <v/>
      </c>
      <c r="D50" s="19" t="n">
        <v>10764</v>
      </c>
      <c r="E50" s="18" t="s">
        <v>404</v>
      </c>
      <c r="F50" s="20" t="s">
        <v>404</v>
      </c>
      <c r="G50" s="18" t="n">
        <v>433.69291651</v>
      </c>
      <c r="H50" s="20" t="n">
        <v>13.73103854</v>
      </c>
      <c r="I50" s="18" t="n">
        <v>409.98860477</v>
      </c>
      <c r="J50" s="20" t="n">
        <v>6.34256433</v>
      </c>
      <c r="K50" s="18" t="n">
        <v>423.93463258</v>
      </c>
      <c r="L50" s="20" t="n">
        <v>8.004049950000001</v>
      </c>
      <c r="M50" s="18" t="n">
        <v>409.04632454</v>
      </c>
      <c r="N50" s="20" t="n">
        <v>6.66658532</v>
      </c>
      <c r="O50" s="18" t="n">
        <v>420.09454102</v>
      </c>
      <c r="P50" s="20" t="n">
        <v>5.59863485</v>
      </c>
      <c r="Q50" s="18" t="s">
        <v>404</v>
      </c>
      <c r="R50" s="20" t="s">
        <v>404</v>
      </c>
      <c r="S50" s="18" t="s">
        <v>404</v>
      </c>
      <c r="T50" s="20" t="s">
        <v>404</v>
      </c>
      <c r="U50" s="18" t="s">
        <v>404</v>
      </c>
      <c r="V50" s="20" t="s">
        <v>404</v>
      </c>
      <c r="W50" s="18" t="s">
        <v>404</v>
      </c>
      <c r="X50" s="20" t="s">
        <v>404</v>
      </c>
      <c r="Y50" s="18" t="n">
        <v>419.17504582</v>
      </c>
      <c r="Z50" s="20" t="n">
        <v>14.9771843</v>
      </c>
    </row>
    <row r="51" spans="1:26">
      <c r="A51" s="15" t="s">
        <v>448</v>
      </c>
      <c r="B51" s="17" t="n">
        <v>6866</v>
      </c>
      <c r="C51" s="18">
        <f>(0.0/B51*100)</f>
        <v/>
      </c>
      <c r="D51" s="19" t="n">
        <v>6866</v>
      </c>
      <c r="E51" s="18" t="n">
        <v>425.45593276</v>
      </c>
      <c r="F51" s="20" t="n">
        <v>12.82562054</v>
      </c>
      <c r="G51" s="18" t="n">
        <v>429.06198704</v>
      </c>
      <c r="H51" s="20" t="n">
        <v>11.30525063</v>
      </c>
      <c r="I51" s="18" t="n">
        <v>417.58895823</v>
      </c>
      <c r="J51" s="20" t="n">
        <v>4.48234539</v>
      </c>
      <c r="K51" s="18" t="n">
        <v>421.64343814</v>
      </c>
      <c r="L51" s="20" t="n">
        <v>6.59033846</v>
      </c>
      <c r="M51" s="18" t="n">
        <v>416.30856441</v>
      </c>
      <c r="N51" s="20" t="n">
        <v>6.31932072</v>
      </c>
      <c r="O51" s="18" t="n">
        <v>417.41001975</v>
      </c>
      <c r="P51" s="20" t="n">
        <v>4.1760226</v>
      </c>
      <c r="Q51" s="18" t="s">
        <v>404</v>
      </c>
      <c r="R51" s="20" t="s">
        <v>404</v>
      </c>
      <c r="S51" s="18" t="s">
        <v>404</v>
      </c>
      <c r="T51" s="20" t="s">
        <v>404</v>
      </c>
      <c r="U51" s="18" t="s">
        <v>404</v>
      </c>
      <c r="V51" s="20" t="s">
        <v>404</v>
      </c>
      <c r="W51" s="18" t="s">
        <v>404</v>
      </c>
      <c r="X51" s="20" t="s">
        <v>404</v>
      </c>
      <c r="Y51" s="18" t="n">
        <v>448.00606923</v>
      </c>
      <c r="Z51" s="20" t="n">
        <v>6.09529597</v>
      </c>
    </row>
    <row r="52" spans="1:26">
      <c r="A52" s="15" t="s">
        <v>449</v>
      </c>
      <c r="B52" s="17" t="n">
        <v>5809</v>
      </c>
      <c r="C52" s="18">
        <f>(0.0/B52*100)</f>
        <v/>
      </c>
      <c r="D52" s="19" t="n">
        <v>5809</v>
      </c>
      <c r="E52" s="18" t="s">
        <v>404</v>
      </c>
      <c r="F52" s="20" t="s">
        <v>404</v>
      </c>
      <c r="G52" s="18" t="n">
        <v>511.53259445</v>
      </c>
      <c r="H52" s="20" t="n">
        <v>22.28810878</v>
      </c>
      <c r="I52" s="18" t="n">
        <v>489.59010029</v>
      </c>
      <c r="J52" s="20" t="n">
        <v>11.12744428</v>
      </c>
      <c r="K52" s="18" t="n">
        <v>477.81385088</v>
      </c>
      <c r="L52" s="20" t="n">
        <v>7.5274139</v>
      </c>
      <c r="M52" s="18" t="n">
        <v>484.11002665</v>
      </c>
      <c r="N52" s="20" t="n">
        <v>9.16746075</v>
      </c>
      <c r="O52" s="18" t="n">
        <v>455.44133169</v>
      </c>
      <c r="P52" s="20" t="n">
        <v>6.02096156</v>
      </c>
      <c r="Q52" s="18" t="s">
        <v>404</v>
      </c>
      <c r="R52" s="20" t="s">
        <v>404</v>
      </c>
      <c r="S52" s="18" t="s">
        <v>404</v>
      </c>
      <c r="T52" s="20" t="s">
        <v>404</v>
      </c>
      <c r="U52" s="18" t="s">
        <v>404</v>
      </c>
      <c r="V52" s="20" t="s">
        <v>404</v>
      </c>
      <c r="W52" s="18" t="s">
        <v>404</v>
      </c>
      <c r="X52" s="20" t="s">
        <v>404</v>
      </c>
      <c r="Y52" s="18" t="n">
        <v>507.10868371</v>
      </c>
      <c r="Z52" s="20" t="n">
        <v>22.11855234</v>
      </c>
    </row>
    <row r="53" spans="1:26">
      <c r="A53" s="15" t="s">
        <v>450</v>
      </c>
      <c r="B53" s="17" t="n">
        <v>5571</v>
      </c>
      <c r="C53" s="18">
        <f>(0.0/B53*100)</f>
        <v/>
      </c>
      <c r="D53" s="19" t="n">
        <v>5571</v>
      </c>
      <c r="E53" s="18" t="s">
        <v>404</v>
      </c>
      <c r="F53" s="20" t="s">
        <v>404</v>
      </c>
      <c r="G53" s="18" t="n">
        <v>448.08684551</v>
      </c>
      <c r="H53" s="20" t="n">
        <v>5.27032473</v>
      </c>
      <c r="I53" s="18" t="n">
        <v>444.75027097</v>
      </c>
      <c r="J53" s="20" t="n">
        <v>3.0141598</v>
      </c>
      <c r="K53" s="18" t="n">
        <v>421.12576231</v>
      </c>
      <c r="L53" s="20" t="n">
        <v>2.61074478</v>
      </c>
      <c r="M53" s="18" t="n">
        <v>441.84458068</v>
      </c>
      <c r="N53" s="20" t="n">
        <v>2.58861037</v>
      </c>
      <c r="O53" s="18" t="n">
        <v>422.59225734</v>
      </c>
      <c r="P53" s="20" t="n">
        <v>2.36422344</v>
      </c>
      <c r="Q53" s="18" t="s">
        <v>404</v>
      </c>
      <c r="R53" s="20" t="s">
        <v>404</v>
      </c>
      <c r="S53" s="18" t="s">
        <v>404</v>
      </c>
      <c r="T53" s="20" t="s">
        <v>404</v>
      </c>
      <c r="U53" s="18" t="s">
        <v>404</v>
      </c>
      <c r="V53" s="20" t="s">
        <v>404</v>
      </c>
      <c r="W53" s="18" t="s">
        <v>404</v>
      </c>
      <c r="X53" s="20" t="s">
        <v>404</v>
      </c>
      <c r="Y53" s="18" t="n">
        <v>423.99297179</v>
      </c>
      <c r="Z53" s="20" t="n">
        <v>8.42613045</v>
      </c>
    </row>
    <row r="54" spans="1:26">
      <c r="A54" s="15" t="s">
        <v>451</v>
      </c>
      <c r="B54" s="17" t="n">
        <v>4740</v>
      </c>
      <c r="C54" s="18">
        <f>(199.0/B54*100)</f>
        <v/>
      </c>
      <c r="D54" s="19" t="n">
        <v>4541</v>
      </c>
      <c r="E54" s="18" t="n">
        <v>273.41848206</v>
      </c>
      <c r="F54" s="20" t="n">
        <v>20.01926256</v>
      </c>
      <c r="G54" s="18" t="n">
        <v>308.92167966</v>
      </c>
      <c r="H54" s="20" t="n">
        <v>6.20291031</v>
      </c>
      <c r="I54" s="18" t="n">
        <v>335.73324163</v>
      </c>
      <c r="J54" s="20" t="n">
        <v>30.74733782</v>
      </c>
      <c r="K54" s="18" t="n">
        <v>334.96146126</v>
      </c>
      <c r="L54" s="20" t="n">
        <v>9.363065199999999</v>
      </c>
      <c r="M54" s="18" t="n">
        <v>342.77071169</v>
      </c>
      <c r="N54" s="20" t="n">
        <v>8.54824672</v>
      </c>
      <c r="O54" s="18" t="n">
        <v>330.18689932</v>
      </c>
      <c r="P54" s="20" t="n">
        <v>3.87649238</v>
      </c>
      <c r="Q54" s="18" t="s">
        <v>404</v>
      </c>
      <c r="R54" s="20" t="s">
        <v>404</v>
      </c>
      <c r="S54" s="18" t="s">
        <v>404</v>
      </c>
      <c r="T54" s="20" t="s">
        <v>404</v>
      </c>
      <c r="U54" s="18" t="s">
        <v>404</v>
      </c>
      <c r="V54" s="20" t="s">
        <v>404</v>
      </c>
      <c r="W54" s="18" t="s">
        <v>404</v>
      </c>
      <c r="X54" s="20" t="s">
        <v>404</v>
      </c>
      <c r="Y54" s="18" t="n">
        <v>303.62122288</v>
      </c>
      <c r="Z54" s="20" t="n">
        <v>7.10413966</v>
      </c>
    </row>
    <row r="55" spans="1:26">
      <c r="A55" s="15" t="s">
        <v>452</v>
      </c>
      <c r="B55" s="17" t="n">
        <v>5316</v>
      </c>
      <c r="C55" s="18">
        <f>(43.0/B55*100)</f>
        <v/>
      </c>
      <c r="D55" s="19" t="n">
        <v>5273</v>
      </c>
      <c r="E55" s="18" t="n">
        <v>462.78605428</v>
      </c>
      <c r="F55" s="20" t="n">
        <v>9.907069249999999</v>
      </c>
      <c r="G55" s="18" t="n">
        <v>443.29497294</v>
      </c>
      <c r="H55" s="20" t="n">
        <v>9.96004587</v>
      </c>
      <c r="I55" s="18" t="n">
        <v>424.13045138</v>
      </c>
      <c r="J55" s="20" t="n">
        <v>15.80324193</v>
      </c>
      <c r="K55" s="18" t="n">
        <v>417.74683712</v>
      </c>
      <c r="L55" s="20" t="n">
        <v>17.58955487</v>
      </c>
      <c r="M55" s="18" t="n">
        <v>400.18288876</v>
      </c>
      <c r="N55" s="20" t="n">
        <v>8.01351148</v>
      </c>
      <c r="O55" s="18" t="n">
        <v>413.81756468</v>
      </c>
      <c r="P55" s="20" t="n">
        <v>2.89031201</v>
      </c>
      <c r="Q55" s="18" t="s">
        <v>404</v>
      </c>
      <c r="R55" s="20" t="s">
        <v>404</v>
      </c>
      <c r="S55" s="18" t="s">
        <v>404</v>
      </c>
      <c r="T55" s="20" t="s">
        <v>404</v>
      </c>
      <c r="U55" s="18" t="s">
        <v>404</v>
      </c>
      <c r="V55" s="20" t="s">
        <v>404</v>
      </c>
      <c r="W55" s="18" t="s">
        <v>404</v>
      </c>
      <c r="X55" s="20" t="s">
        <v>404</v>
      </c>
      <c r="Y55" s="18" t="n">
        <v>370.32727982</v>
      </c>
      <c r="Z55" s="20" t="n">
        <v>21.17120319</v>
      </c>
    </row>
    <row r="56" spans="1:26">
      <c r="A56" s="15" t="s">
        <v>453</v>
      </c>
      <c r="B56" s="17" t="n">
        <v>5359</v>
      </c>
      <c r="C56" s="18">
        <f>(0.0/B56*100)</f>
        <v/>
      </c>
      <c r="D56" s="19" t="n">
        <v>5359</v>
      </c>
      <c r="E56" s="18" t="n">
        <v>573.17141911</v>
      </c>
      <c r="F56" s="20" t="n">
        <v>11.11043308</v>
      </c>
      <c r="G56" s="18" t="n">
        <v>531.17218567</v>
      </c>
      <c r="H56" s="20" t="n">
        <v>15.68829123</v>
      </c>
      <c r="I56" s="18" t="n">
        <v>525.75618457</v>
      </c>
      <c r="J56" s="20" t="n">
        <v>6.55481728</v>
      </c>
      <c r="K56" s="18" t="n">
        <v>515.6163972000001</v>
      </c>
      <c r="L56" s="20" t="n">
        <v>7.23306516</v>
      </c>
      <c r="M56" s="18" t="n">
        <v>526.04736633</v>
      </c>
      <c r="N56" s="20" t="n">
        <v>9.35052799</v>
      </c>
      <c r="O56" s="18" t="n">
        <v>522.11132982</v>
      </c>
      <c r="P56" s="20" t="n">
        <v>7.5806591</v>
      </c>
      <c r="Q56" s="18" t="s">
        <v>404</v>
      </c>
      <c r="R56" s="20" t="s">
        <v>404</v>
      </c>
      <c r="S56" s="18" t="s">
        <v>404</v>
      </c>
      <c r="T56" s="20" t="s">
        <v>404</v>
      </c>
      <c r="U56" s="18" t="s">
        <v>404</v>
      </c>
      <c r="V56" s="20" t="s">
        <v>404</v>
      </c>
      <c r="W56" s="18" t="s">
        <v>404</v>
      </c>
      <c r="X56" s="20" t="s">
        <v>404</v>
      </c>
      <c r="Y56" s="18" t="n">
        <v>515.68205902</v>
      </c>
      <c r="Z56" s="20" t="n">
        <v>8.889767709999999</v>
      </c>
    </row>
    <row r="57" spans="1:26">
      <c r="A57" s="15" t="s">
        <v>454</v>
      </c>
      <c r="B57" s="17" t="n">
        <v>6513</v>
      </c>
      <c r="C57" s="18">
        <f>(0.0/B57*100)</f>
        <v/>
      </c>
      <c r="D57" s="19" t="n">
        <v>6513</v>
      </c>
      <c r="E57" s="18" t="n">
        <v>384.30526833</v>
      </c>
      <c r="F57" s="20" t="n">
        <v>7.14091327</v>
      </c>
      <c r="G57" s="18" t="n">
        <v>402.65840733</v>
      </c>
      <c r="H57" s="20" t="n">
        <v>17.31175793</v>
      </c>
      <c r="I57" s="18" t="n">
        <v>410.61054743</v>
      </c>
      <c r="J57" s="20" t="n">
        <v>10.61767317</v>
      </c>
      <c r="K57" s="18" t="n">
        <v>415.94763128</v>
      </c>
      <c r="L57" s="20" t="n">
        <v>10.2483081</v>
      </c>
      <c r="M57" s="18" t="n">
        <v>395.29582451</v>
      </c>
      <c r="N57" s="20" t="n">
        <v>6.06815743</v>
      </c>
      <c r="O57" s="18" t="n">
        <v>405.48915253</v>
      </c>
      <c r="P57" s="20" t="n">
        <v>5.14607561</v>
      </c>
      <c r="Q57" s="18" t="s">
        <v>404</v>
      </c>
      <c r="R57" s="20" t="s">
        <v>404</v>
      </c>
      <c r="S57" s="18" t="s">
        <v>404</v>
      </c>
      <c r="T57" s="20" t="s">
        <v>404</v>
      </c>
      <c r="U57" s="18" t="s">
        <v>404</v>
      </c>
      <c r="V57" s="20" t="s">
        <v>404</v>
      </c>
      <c r="W57" s="18" t="s">
        <v>404</v>
      </c>
      <c r="X57" s="20" t="s">
        <v>404</v>
      </c>
      <c r="Y57" s="18" t="n">
        <v>373.67497059</v>
      </c>
      <c r="Z57" s="20" t="n">
        <v>10.28438934</v>
      </c>
    </row>
    <row r="58" spans="1:26">
      <c r="A58" s="15" t="s">
        <v>455</v>
      </c>
      <c r="B58" s="17" t="n">
        <v>7267</v>
      </c>
      <c r="C58" s="18">
        <f>(0.0/B58*100)</f>
        <v/>
      </c>
      <c r="D58" s="19" t="n">
        <v>7267</v>
      </c>
      <c r="E58" s="18" t="n">
        <v>411.19262217</v>
      </c>
      <c r="F58" s="20" t="n">
        <v>11.76462949</v>
      </c>
      <c r="G58" s="18" t="n">
        <v>394.33952652</v>
      </c>
      <c r="H58" s="20" t="n">
        <v>21.17125488</v>
      </c>
      <c r="I58" s="18" t="n">
        <v>377.37221052</v>
      </c>
      <c r="J58" s="20" t="n">
        <v>12.36269263</v>
      </c>
      <c r="K58" s="18" t="n">
        <v>414.87275465</v>
      </c>
      <c r="L58" s="20" t="n">
        <v>8.89986728</v>
      </c>
      <c r="M58" s="18" t="n">
        <v>415.79984689</v>
      </c>
      <c r="N58" s="20" t="n">
        <v>6.18481617</v>
      </c>
      <c r="O58" s="18" t="n">
        <v>407.37186738</v>
      </c>
      <c r="P58" s="20" t="n">
        <v>4.69352289</v>
      </c>
      <c r="Q58" s="18" t="s">
        <v>404</v>
      </c>
      <c r="R58" s="20" t="s">
        <v>404</v>
      </c>
      <c r="S58" s="18" t="s">
        <v>404</v>
      </c>
      <c r="T58" s="20" t="s">
        <v>404</v>
      </c>
      <c r="U58" s="18" t="s">
        <v>404</v>
      </c>
      <c r="V58" s="20" t="s">
        <v>404</v>
      </c>
      <c r="W58" s="18" t="s">
        <v>404</v>
      </c>
      <c r="X58" s="20" t="s">
        <v>404</v>
      </c>
      <c r="Y58" s="18" t="n">
        <v>382.28782188</v>
      </c>
      <c r="Z58" s="20" t="n">
        <v>7.53147219</v>
      </c>
    </row>
    <row r="59" spans="1:26">
      <c r="A59" s="15" t="s">
        <v>456</v>
      </c>
      <c r="B59" s="17" t="n">
        <v>4826</v>
      </c>
      <c r="C59" s="18">
        <f>(0.0/B59*100)</f>
        <v/>
      </c>
      <c r="D59" s="19" t="n">
        <v>4826</v>
      </c>
      <c r="E59" s="18" t="s">
        <v>404</v>
      </c>
      <c r="F59" s="20" t="s">
        <v>404</v>
      </c>
      <c r="G59" s="18" t="n">
        <v>416.33901739</v>
      </c>
      <c r="H59" s="20" t="n">
        <v>16.69240014</v>
      </c>
      <c r="I59" s="18" t="n">
        <v>360.86057623</v>
      </c>
      <c r="J59" s="20" t="n">
        <v>6.4126194</v>
      </c>
      <c r="K59" s="18" t="n">
        <v>369.52118013</v>
      </c>
      <c r="L59" s="20" t="n">
        <v>4.23229033</v>
      </c>
      <c r="M59" s="18" t="n">
        <v>387.32049242</v>
      </c>
      <c r="N59" s="20" t="n">
        <v>3.56933597</v>
      </c>
      <c r="O59" s="18" t="n">
        <v>378.33266029</v>
      </c>
      <c r="P59" s="20" t="n">
        <v>1.90353575</v>
      </c>
      <c r="Q59" s="18" t="s">
        <v>404</v>
      </c>
      <c r="R59" s="20" t="s">
        <v>404</v>
      </c>
      <c r="S59" s="18" t="s">
        <v>404</v>
      </c>
      <c r="T59" s="20" t="s">
        <v>404</v>
      </c>
      <c r="U59" s="18" t="s">
        <v>404</v>
      </c>
      <c r="V59" s="20" t="s">
        <v>404</v>
      </c>
      <c r="W59" s="18" t="s">
        <v>404</v>
      </c>
      <c r="X59" s="20" t="s">
        <v>404</v>
      </c>
      <c r="Y59" s="18" t="n">
        <v>367.40592127</v>
      </c>
      <c r="Z59" s="20" t="n">
        <v>21.4775611</v>
      </c>
    </row>
    <row r="60" spans="1:26">
      <c r="A60" s="15" t="s">
        <v>457</v>
      </c>
      <c r="B60" s="17" t="n">
        <v>4546</v>
      </c>
      <c r="C60" s="18">
        <f>(0.0/B60*100)</f>
        <v/>
      </c>
      <c r="D60" s="19" t="n">
        <v>4546</v>
      </c>
      <c r="E60" s="18" t="n">
        <v>347.37631334</v>
      </c>
      <c r="F60" s="20" t="n">
        <v>14.34084097</v>
      </c>
      <c r="G60" s="18" t="n">
        <v>372.74900529</v>
      </c>
      <c r="H60" s="20" t="n">
        <v>30.70614241</v>
      </c>
      <c r="I60" s="18" t="n">
        <v>376.21193642</v>
      </c>
      <c r="J60" s="20" t="n">
        <v>18.53081661</v>
      </c>
      <c r="K60" s="18" t="n">
        <v>395.39847474</v>
      </c>
      <c r="L60" s="20" t="n">
        <v>12.8997421</v>
      </c>
      <c r="M60" s="18" t="n">
        <v>398.35527682</v>
      </c>
      <c r="N60" s="20" t="n">
        <v>9.6056758</v>
      </c>
      <c r="O60" s="18" t="n">
        <v>382.70531293</v>
      </c>
      <c r="P60" s="20" t="n">
        <v>5.18118192</v>
      </c>
      <c r="Q60" s="18" t="s">
        <v>404</v>
      </c>
      <c r="R60" s="20" t="s">
        <v>404</v>
      </c>
      <c r="S60" s="18" t="s">
        <v>404</v>
      </c>
      <c r="T60" s="20" t="s">
        <v>404</v>
      </c>
      <c r="U60" s="18" t="s">
        <v>404</v>
      </c>
      <c r="V60" s="20" t="s">
        <v>404</v>
      </c>
      <c r="W60" s="18" t="s">
        <v>404</v>
      </c>
      <c r="X60" s="20" t="s">
        <v>404</v>
      </c>
      <c r="Y60" s="18" t="n">
        <v>393.93991681</v>
      </c>
      <c r="Z60" s="20" t="n">
        <v>28.18823513</v>
      </c>
    </row>
    <row r="61" spans="1:26">
      <c r="A61" s="15" t="s">
        <v>458</v>
      </c>
      <c r="B61" s="17" t="n">
        <v>6525</v>
      </c>
      <c r="C61" s="18">
        <f>(0.0/B61*100)</f>
        <v/>
      </c>
      <c r="D61" s="19" t="n">
        <v>6525</v>
      </c>
      <c r="E61" s="18" t="n">
        <v>586.12719252</v>
      </c>
      <c r="F61" s="20" t="n">
        <v>10.44561156</v>
      </c>
      <c r="G61" s="18" t="n">
        <v>499.83205262</v>
      </c>
      <c r="H61" s="20" t="n">
        <v>11.9468089</v>
      </c>
      <c r="I61" s="18" t="n">
        <v>489.40635578</v>
      </c>
      <c r="J61" s="20" t="n">
        <v>7.1914844</v>
      </c>
      <c r="K61" s="18" t="n">
        <v>468.38285293</v>
      </c>
      <c r="L61" s="20" t="n">
        <v>4.43384274</v>
      </c>
      <c r="M61" s="18" t="n">
        <v>476.47057276</v>
      </c>
      <c r="N61" s="20" t="n">
        <v>8.734364360000001</v>
      </c>
      <c r="O61" s="18" t="n">
        <v>455.6807731</v>
      </c>
      <c r="P61" s="20" t="n">
        <v>6.90953429</v>
      </c>
      <c r="Q61" s="18" t="s">
        <v>404</v>
      </c>
      <c r="R61" s="20" t="s">
        <v>404</v>
      </c>
      <c r="S61" s="18" t="s">
        <v>404</v>
      </c>
      <c r="T61" s="20" t="s">
        <v>404</v>
      </c>
      <c r="U61" s="18" t="s">
        <v>404</v>
      </c>
      <c r="V61" s="20" t="s">
        <v>404</v>
      </c>
      <c r="W61" s="18" t="s">
        <v>404</v>
      </c>
      <c r="X61" s="20" t="s">
        <v>404</v>
      </c>
      <c r="Y61" s="18" t="n">
        <v>474.61806033</v>
      </c>
      <c r="Z61" s="20" t="n">
        <v>10.88012473</v>
      </c>
    </row>
    <row r="62" spans="1:26">
      <c r="A62" s="15" t="s">
        <v>459</v>
      </c>
      <c r="B62" s="17" t="n">
        <v>4476</v>
      </c>
      <c r="C62" s="18">
        <f>(0.0/B62*100)</f>
        <v/>
      </c>
      <c r="D62" s="19" t="n">
        <v>4476</v>
      </c>
      <c r="E62" s="18" t="n">
        <v>522.42546009</v>
      </c>
      <c r="F62" s="20" t="n">
        <v>5.28978524</v>
      </c>
      <c r="G62" s="18" t="n">
        <v>565.9734899600001</v>
      </c>
      <c r="H62" s="20" t="n">
        <v>2.9303578</v>
      </c>
      <c r="I62" s="18" t="n">
        <v>518.59477096</v>
      </c>
      <c r="J62" s="20" t="n">
        <v>1.94862634</v>
      </c>
      <c r="K62" s="18" t="n">
        <v>515.88842773</v>
      </c>
      <c r="L62" s="20" t="n">
        <v>2.10312559</v>
      </c>
      <c r="M62" s="18" t="n">
        <v>520.41899022</v>
      </c>
      <c r="N62" s="20" t="n">
        <v>2.50788283</v>
      </c>
      <c r="O62" s="18" t="n">
        <v>546.44246599</v>
      </c>
      <c r="P62" s="20" t="n">
        <v>2.34433553</v>
      </c>
      <c r="Q62" s="18" t="s">
        <v>404</v>
      </c>
      <c r="R62" s="20" t="s">
        <v>404</v>
      </c>
      <c r="S62" s="18" t="s">
        <v>404</v>
      </c>
      <c r="T62" s="20" t="s">
        <v>404</v>
      </c>
      <c r="U62" s="18" t="s">
        <v>404</v>
      </c>
      <c r="V62" s="20" t="s">
        <v>404</v>
      </c>
      <c r="W62" s="18" t="s">
        <v>404</v>
      </c>
      <c r="X62" s="20" t="s">
        <v>404</v>
      </c>
      <c r="Y62" s="18" t="n">
        <v>403.42808261</v>
      </c>
      <c r="Z62" s="20" t="n">
        <v>23.12700219</v>
      </c>
    </row>
    <row r="63" spans="1:26">
      <c r="A63" s="15" t="s">
        <v>460</v>
      </c>
      <c r="B63" s="17" t="n">
        <v>5324</v>
      </c>
      <c r="C63" s="18">
        <f>(0.0/B63*100)</f>
        <v/>
      </c>
      <c r="D63" s="19" t="n">
        <v>5324</v>
      </c>
      <c r="E63" s="18" t="n">
        <v>346.315907</v>
      </c>
      <c r="F63" s="20" t="n">
        <v>10.76963016</v>
      </c>
      <c r="G63" s="18" t="s">
        <v>404</v>
      </c>
      <c r="H63" s="20" t="s">
        <v>404</v>
      </c>
      <c r="I63" s="18" t="n">
        <v>347.90800103</v>
      </c>
      <c r="J63" s="20" t="n">
        <v>3.96809701</v>
      </c>
      <c r="K63" s="18" t="n">
        <v>374.06542733</v>
      </c>
      <c r="L63" s="20" t="n">
        <v>4.82031374</v>
      </c>
      <c r="M63" s="18" t="n">
        <v>399.99718433</v>
      </c>
      <c r="N63" s="20" t="n">
        <v>2.39290222</v>
      </c>
      <c r="O63" s="18" t="n">
        <v>378.80976045</v>
      </c>
      <c r="P63" s="20" t="n">
        <v>1.78113676</v>
      </c>
      <c r="Q63" s="18" t="s">
        <v>404</v>
      </c>
      <c r="R63" s="20" t="s">
        <v>404</v>
      </c>
      <c r="S63" s="18" t="s">
        <v>404</v>
      </c>
      <c r="T63" s="20" t="s">
        <v>404</v>
      </c>
      <c r="U63" s="18" t="s">
        <v>404</v>
      </c>
      <c r="V63" s="20" t="s">
        <v>404</v>
      </c>
      <c r="W63" s="18" t="s">
        <v>404</v>
      </c>
      <c r="X63" s="20" t="s">
        <v>404</v>
      </c>
      <c r="Y63" s="18" t="n">
        <v>401.19999131</v>
      </c>
      <c r="Z63" s="20" t="n">
        <v>4.51716419</v>
      </c>
    </row>
    <row r="64" spans="1:26">
      <c r="A64" s="15" t="s">
        <v>461</v>
      </c>
      <c r="B64" s="17" t="n">
        <v>3634</v>
      </c>
      <c r="C64" s="18">
        <f>(27.0/B64*100)</f>
        <v/>
      </c>
      <c r="D64" s="19" t="n">
        <v>3607</v>
      </c>
      <c r="E64" s="18" t="s">
        <v>404</v>
      </c>
      <c r="F64" s="20" t="s">
        <v>404</v>
      </c>
      <c r="G64" s="18" t="s">
        <v>404</v>
      </c>
      <c r="H64" s="20" t="s">
        <v>404</v>
      </c>
      <c r="I64" s="18" t="n">
        <v>483.46637011</v>
      </c>
      <c r="J64" s="20" t="n">
        <v>5.97585438</v>
      </c>
      <c r="K64" s="18" t="n">
        <v>466.85350011</v>
      </c>
      <c r="L64" s="20" t="n">
        <v>7.98446714</v>
      </c>
      <c r="M64" s="18" t="n">
        <v>476.737565</v>
      </c>
      <c r="N64" s="20" t="n">
        <v>3.58111284</v>
      </c>
      <c r="O64" s="18" t="n">
        <v>459.25845114</v>
      </c>
      <c r="P64" s="20" t="n">
        <v>1.95663852</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427.2245273</v>
      </c>
      <c r="F65" s="20" t="n">
        <v>9.97323989</v>
      </c>
      <c r="G65" s="18" t="n">
        <v>430.37371647</v>
      </c>
      <c r="H65" s="20" t="n">
        <v>17.52867998</v>
      </c>
      <c r="I65" s="18" t="n">
        <v>417.4504246</v>
      </c>
      <c r="J65" s="20" t="n">
        <v>13.15493505</v>
      </c>
      <c r="K65" s="18" t="n">
        <v>417.79564463</v>
      </c>
      <c r="L65" s="20" t="n">
        <v>6.16913283</v>
      </c>
      <c r="M65" s="18" t="n">
        <v>429.36282722</v>
      </c>
      <c r="N65" s="20" t="n">
        <v>6.82177823</v>
      </c>
      <c r="O65" s="18" t="n">
        <v>430.25473197</v>
      </c>
      <c r="P65" s="20" t="n">
        <v>3.58149955</v>
      </c>
      <c r="Q65" s="18" t="s">
        <v>404</v>
      </c>
      <c r="R65" s="20" t="s">
        <v>404</v>
      </c>
      <c r="S65" s="18" t="s">
        <v>404</v>
      </c>
      <c r="T65" s="20" t="s">
        <v>404</v>
      </c>
      <c r="U65" s="18" t="s">
        <v>404</v>
      </c>
      <c r="V65" s="20" t="s">
        <v>404</v>
      </c>
      <c r="W65" s="18" t="s">
        <v>404</v>
      </c>
      <c r="X65" s="20" t="s">
        <v>404</v>
      </c>
      <c r="Y65" s="18" t="n">
        <v>442.1813931</v>
      </c>
      <c r="Z65" s="20" t="n">
        <v>4.89582081</v>
      </c>
    </row>
    <row r="66" spans="1:26">
      <c r="A66" s="15" t="s">
        <v>463</v>
      </c>
      <c r="B66" s="17" t="n">
        <v>5665</v>
      </c>
      <c r="C66" s="18">
        <f>(0.0/B66*100)</f>
        <v/>
      </c>
      <c r="D66" s="19" t="n">
        <v>5665</v>
      </c>
      <c r="E66" s="18" t="s">
        <v>404</v>
      </c>
      <c r="F66" s="20" t="s">
        <v>404</v>
      </c>
      <c r="G66" s="18" t="n">
        <v>462.51585711</v>
      </c>
      <c r="H66" s="20" t="n">
        <v>7.20254278</v>
      </c>
      <c r="I66" s="18" t="n">
        <v>351.33968577</v>
      </c>
      <c r="J66" s="20" t="n">
        <v>7.528878</v>
      </c>
      <c r="K66" s="18" t="n">
        <v>419.10202248</v>
      </c>
      <c r="L66" s="20" t="n">
        <v>3.44437957</v>
      </c>
      <c r="M66" s="18" t="n">
        <v>442.76956053</v>
      </c>
      <c r="N66" s="20" t="n">
        <v>2.15867181</v>
      </c>
      <c r="O66" s="18" t="n">
        <v>397.95004494</v>
      </c>
      <c r="P66" s="20" t="n">
        <v>1.36983827</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357.36560431</v>
      </c>
      <c r="F67" s="20" t="n">
        <v>20.00799901</v>
      </c>
      <c r="G67" s="18" t="n">
        <v>376.71670373</v>
      </c>
      <c r="H67" s="20" t="n">
        <v>6.9267469</v>
      </c>
      <c r="I67" s="18" t="n">
        <v>385.9287004</v>
      </c>
      <c r="J67" s="20" t="n">
        <v>7.56069713</v>
      </c>
      <c r="K67" s="18" t="n">
        <v>384.64437774</v>
      </c>
      <c r="L67" s="20" t="n">
        <v>7.02722064</v>
      </c>
      <c r="M67" s="18" t="n">
        <v>410.90748649</v>
      </c>
      <c r="N67" s="20" t="n">
        <v>6.76019169</v>
      </c>
      <c r="O67" s="18" t="n">
        <v>403.97639079</v>
      </c>
      <c r="P67" s="20" t="n">
        <v>4.72716293</v>
      </c>
      <c r="Q67" s="18" t="s">
        <v>404</v>
      </c>
      <c r="R67" s="20" t="s">
        <v>404</v>
      </c>
      <c r="S67" s="18" t="s">
        <v>404</v>
      </c>
      <c r="T67" s="20" t="s">
        <v>404</v>
      </c>
      <c r="U67" s="18" t="s">
        <v>404</v>
      </c>
      <c r="V67" s="20" t="s">
        <v>404</v>
      </c>
      <c r="W67" s="18" t="s">
        <v>404</v>
      </c>
      <c r="X67" s="20" t="s">
        <v>404</v>
      </c>
      <c r="Y67" s="18" t="n">
        <v>397.34011625</v>
      </c>
      <c r="Z67" s="20" t="n">
        <v>11.46758243</v>
      </c>
    </row>
    <row r="68" spans="1:26">
      <c r="A68" s="15" t="s">
        <v>465</v>
      </c>
      <c r="B68" s="17" t="n">
        <v>12083</v>
      </c>
      <c r="C68" s="18">
        <f>(0.0/B68*100)</f>
        <v/>
      </c>
      <c r="D68" s="19" t="n">
        <v>12083</v>
      </c>
      <c r="E68" s="18" t="n">
        <v>372.75980842</v>
      </c>
      <c r="F68" s="20" t="n">
        <v>12.56832558</v>
      </c>
      <c r="G68" s="18" t="n">
        <v>465.92325157</v>
      </c>
      <c r="H68" s="20" t="n">
        <v>4.83501861</v>
      </c>
      <c r="I68" s="18" t="n">
        <v>418.15926225</v>
      </c>
      <c r="J68" s="20" t="n">
        <v>2.80906003</v>
      </c>
      <c r="K68" s="18" t="n">
        <v>394.86716274</v>
      </c>
      <c r="L68" s="20" t="n">
        <v>2.0671771</v>
      </c>
      <c r="M68" s="18" t="n">
        <v>425.30907123</v>
      </c>
      <c r="N68" s="20" t="n">
        <v>2.08358137</v>
      </c>
      <c r="O68" s="18" t="n">
        <v>421.97216244</v>
      </c>
      <c r="P68" s="20" t="n">
        <v>1.30970459</v>
      </c>
      <c r="Q68" s="18" t="s">
        <v>404</v>
      </c>
      <c r="R68" s="20" t="s">
        <v>404</v>
      </c>
      <c r="S68" s="18" t="s">
        <v>404</v>
      </c>
      <c r="T68" s="20" t="s">
        <v>404</v>
      </c>
      <c r="U68" s="18" t="s">
        <v>404</v>
      </c>
      <c r="V68" s="20" t="s">
        <v>404</v>
      </c>
      <c r="W68" s="18" t="s">
        <v>404</v>
      </c>
      <c r="X68" s="20" t="s">
        <v>404</v>
      </c>
      <c r="Y68" s="18" t="n">
        <v>421.42869515</v>
      </c>
      <c r="Z68" s="20" t="n">
        <v>6.79712845</v>
      </c>
    </row>
    <row r="69" spans="1:26">
      <c r="A69" s="15" t="s">
        <v>466</v>
      </c>
      <c r="B69" s="17" t="n">
        <v>4876</v>
      </c>
      <c r="C69" s="18">
        <f>(0.0/B69*100)</f>
        <v/>
      </c>
      <c r="D69" s="19" t="n">
        <v>4876</v>
      </c>
      <c r="E69" s="18" t="n">
        <v>430.37573909</v>
      </c>
      <c r="F69" s="20" t="n">
        <v>14.85861527</v>
      </c>
      <c r="G69" s="18" t="n">
        <v>433.07791208</v>
      </c>
      <c r="H69" s="20" t="n">
        <v>16.39301272</v>
      </c>
      <c r="I69" s="18" t="n">
        <v>433.26666213</v>
      </c>
      <c r="J69" s="20" t="n">
        <v>12.89884402</v>
      </c>
      <c r="K69" s="18" t="n">
        <v>436.20639349</v>
      </c>
      <c r="L69" s="20" t="n">
        <v>8.026540929999999</v>
      </c>
      <c r="M69" s="18" t="n">
        <v>434.74092125</v>
      </c>
      <c r="N69" s="20" t="n">
        <v>7.24402751</v>
      </c>
      <c r="O69" s="18" t="n">
        <v>436.24574602</v>
      </c>
      <c r="P69" s="20" t="n">
        <v>7.42725048</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n">
        <v>454.76005216</v>
      </c>
      <c r="F70" s="20" t="n">
        <v>12.05954724</v>
      </c>
      <c r="G70" s="18" t="n">
        <v>495.27921405</v>
      </c>
      <c r="H70" s="20" t="n">
        <v>13.35011582</v>
      </c>
      <c r="I70" s="18" t="n">
        <v>500.93757455</v>
      </c>
      <c r="J70" s="20" t="n">
        <v>9.80274391</v>
      </c>
      <c r="K70" s="18" t="n">
        <v>496.17969152</v>
      </c>
      <c r="L70" s="20" t="n">
        <v>6.31530069</v>
      </c>
      <c r="M70" s="18" t="n">
        <v>481.32189231</v>
      </c>
      <c r="N70" s="20" t="n">
        <v>4.71205308</v>
      </c>
      <c r="O70" s="18" t="n">
        <v>478.77167207</v>
      </c>
      <c r="P70" s="20" t="n">
        <v>5.49948034</v>
      </c>
      <c r="Q70" s="18" t="s">
        <v>404</v>
      </c>
      <c r="R70" s="20" t="s">
        <v>404</v>
      </c>
      <c r="S70" s="18" t="s">
        <v>404</v>
      </c>
      <c r="T70" s="20" t="s">
        <v>404</v>
      </c>
      <c r="U70" s="18" t="s">
        <v>404</v>
      </c>
      <c r="V70" s="20" t="s">
        <v>404</v>
      </c>
      <c r="W70" s="18" t="s">
        <v>404</v>
      </c>
      <c r="X70" s="20" t="s">
        <v>404</v>
      </c>
      <c r="Y70" s="18" t="n">
        <v>519.09489277</v>
      </c>
      <c r="Z70" s="20" t="n">
        <v>27.24946913</v>
      </c>
    </row>
    <row r="71" spans="1:26">
      <c r="A71" s="15" t="s">
        <v>468</v>
      </c>
      <c r="B71" s="17" t="n">
        <v>6115</v>
      </c>
      <c r="C71" s="18">
        <f>(0.0/B71*100)</f>
        <v/>
      </c>
      <c r="D71" s="19" t="n">
        <v>6115</v>
      </c>
      <c r="E71" s="18" t="s">
        <v>404</v>
      </c>
      <c r="F71" s="20" t="s">
        <v>404</v>
      </c>
      <c r="G71" s="18" t="n">
        <v>604.62672301</v>
      </c>
      <c r="H71" s="20" t="n">
        <v>5.58393513</v>
      </c>
      <c r="I71" s="18" t="n">
        <v>568.51884802</v>
      </c>
      <c r="J71" s="20" t="n">
        <v>6.43095912</v>
      </c>
      <c r="K71" s="18" t="n">
        <v>557.04962175</v>
      </c>
      <c r="L71" s="20" t="n">
        <v>2.89264904</v>
      </c>
      <c r="M71" s="18" t="n">
        <v>560.2535420200001</v>
      </c>
      <c r="N71" s="20" t="n">
        <v>1.99542384</v>
      </c>
      <c r="O71" s="18" t="n">
        <v>545.80548583</v>
      </c>
      <c r="P71" s="20" t="n">
        <v>2.17944407</v>
      </c>
      <c r="Q71" s="18" t="s">
        <v>404</v>
      </c>
      <c r="R71" s="20" t="s">
        <v>404</v>
      </c>
      <c r="S71" s="18" t="s">
        <v>404</v>
      </c>
      <c r="T71" s="20" t="s">
        <v>404</v>
      </c>
      <c r="U71" s="18" t="s">
        <v>404</v>
      </c>
      <c r="V71" s="20" t="s">
        <v>404</v>
      </c>
      <c r="W71" s="18" t="s">
        <v>404</v>
      </c>
      <c r="X71" s="20" t="s">
        <v>404</v>
      </c>
      <c r="Y71" s="18" t="n">
        <v>496.28387474</v>
      </c>
      <c r="Z71" s="20" t="n">
        <v>15.61464699</v>
      </c>
    </row>
    <row r="72" spans="1:26">
      <c r="A72" s="15" t="s">
        <v>469</v>
      </c>
      <c r="B72" s="17" t="n">
        <v>7708</v>
      </c>
      <c r="C72" s="18">
        <f>(0.0/B72*100)</f>
        <v/>
      </c>
      <c r="D72" s="19" t="n">
        <v>7708</v>
      </c>
      <c r="E72" s="18" t="n">
        <v>480.67653611</v>
      </c>
      <c r="F72" s="20" t="n">
        <v>5.7578688</v>
      </c>
      <c r="G72" s="18" t="n">
        <v>536.9121787</v>
      </c>
      <c r="H72" s="20" t="n">
        <v>15.76734143</v>
      </c>
      <c r="I72" s="18" t="n">
        <v>537.45303858</v>
      </c>
      <c r="J72" s="20" t="n">
        <v>20.25186156</v>
      </c>
      <c r="K72" s="18" t="n">
        <v>525.69397817</v>
      </c>
      <c r="L72" s="20" t="n">
        <v>8.441677220000001</v>
      </c>
      <c r="M72" s="18" t="n">
        <v>543.89108943</v>
      </c>
      <c r="N72" s="20" t="n">
        <v>9.91462834</v>
      </c>
      <c r="O72" s="18" t="n">
        <v>528.30813615</v>
      </c>
      <c r="P72" s="20" t="n">
        <v>4.74698987</v>
      </c>
      <c r="Q72" s="18" t="s">
        <v>404</v>
      </c>
      <c r="R72" s="20" t="s">
        <v>404</v>
      </c>
      <c r="S72" s="18" t="s">
        <v>404</v>
      </c>
      <c r="T72" s="20" t="s">
        <v>404</v>
      </c>
      <c r="U72" s="18" t="s">
        <v>404</v>
      </c>
      <c r="V72" s="20" t="s">
        <v>404</v>
      </c>
      <c r="W72" s="18" t="s">
        <v>404</v>
      </c>
      <c r="X72" s="20" t="s">
        <v>404</v>
      </c>
      <c r="Y72" s="18" t="n">
        <v>534.1782295100001</v>
      </c>
      <c r="Z72" s="20" t="n">
        <v>25.26539688</v>
      </c>
    </row>
    <row r="73" spans="1:26">
      <c r="A73" s="15" t="s">
        <v>470</v>
      </c>
      <c r="B73" s="17" t="n">
        <v>8249</v>
      </c>
      <c r="C73" s="18">
        <f>(0.0/B73*100)</f>
        <v/>
      </c>
      <c r="D73" s="19" t="n">
        <v>8249</v>
      </c>
      <c r="E73" s="18" t="n">
        <v>440.14892</v>
      </c>
      <c r="F73" s="20" t="n">
        <v>20.75328212</v>
      </c>
      <c r="G73" s="18" t="n">
        <v>420.88073633</v>
      </c>
      <c r="H73" s="20" t="n">
        <v>10.52265055</v>
      </c>
      <c r="I73" s="18" t="n">
        <v>419.53310914</v>
      </c>
      <c r="J73" s="20" t="n">
        <v>10.6024018</v>
      </c>
      <c r="K73" s="18" t="n">
        <v>416.16684505</v>
      </c>
      <c r="L73" s="20" t="n">
        <v>5.90872147</v>
      </c>
      <c r="M73" s="18" t="n">
        <v>419.86565974</v>
      </c>
      <c r="N73" s="20" t="n">
        <v>5.90989363</v>
      </c>
      <c r="O73" s="18" t="n">
        <v>432.4988174</v>
      </c>
      <c r="P73" s="20" t="n">
        <v>9.268363089999999</v>
      </c>
      <c r="Q73" s="18" t="s">
        <v>404</v>
      </c>
      <c r="R73" s="20" t="s">
        <v>404</v>
      </c>
      <c r="S73" s="18" t="s">
        <v>404</v>
      </c>
      <c r="T73" s="20" t="s">
        <v>404</v>
      </c>
      <c r="U73" s="18" t="s">
        <v>404</v>
      </c>
      <c r="V73" s="20" t="s">
        <v>404</v>
      </c>
      <c r="W73" s="18" t="s">
        <v>404</v>
      </c>
      <c r="X73" s="20" t="s">
        <v>404</v>
      </c>
      <c r="Y73" s="18" t="n">
        <v>416.78180185</v>
      </c>
      <c r="Z73" s="20" t="n">
        <v>15.93008898</v>
      </c>
    </row>
    <row r="74" spans="1:26">
      <c r="A74" s="15" t="s">
        <v>471</v>
      </c>
      <c r="B74" s="17" t="n">
        <v>4692</v>
      </c>
      <c r="C74" s="18">
        <f>(484.0/B74*100)</f>
        <v/>
      </c>
      <c r="D74" s="19" t="n">
        <v>4208</v>
      </c>
      <c r="E74" s="18" t="s">
        <v>404</v>
      </c>
      <c r="F74" s="20" t="s">
        <v>404</v>
      </c>
      <c r="G74" s="18" t="n">
        <v>326.65841482</v>
      </c>
      <c r="H74" s="20" t="n">
        <v>14.48118026</v>
      </c>
      <c r="I74" s="18" t="n">
        <v>372.4796078</v>
      </c>
      <c r="J74" s="20" t="n">
        <v>7.0529376</v>
      </c>
      <c r="K74" s="18" t="n">
        <v>466.62484723</v>
      </c>
      <c r="L74" s="20" t="n">
        <v>4.71626813</v>
      </c>
      <c r="M74" s="18" t="n">
        <v>435.23528842</v>
      </c>
      <c r="N74" s="20" t="n">
        <v>3.01118491</v>
      </c>
      <c r="O74" s="18" t="n">
        <v>416.7983722</v>
      </c>
      <c r="P74" s="20" t="n">
        <v>1.88349439</v>
      </c>
      <c r="Q74" s="18" t="s">
        <v>404</v>
      </c>
      <c r="R74" s="20" t="s">
        <v>404</v>
      </c>
      <c r="S74" s="18" t="s">
        <v>404</v>
      </c>
      <c r="T74" s="20" t="s">
        <v>404</v>
      </c>
      <c r="U74" s="18" t="s">
        <v>404</v>
      </c>
      <c r="V74" s="20" t="s">
        <v>404</v>
      </c>
      <c r="W74" s="18" t="s">
        <v>404</v>
      </c>
      <c r="X74" s="20" t="s">
        <v>404</v>
      </c>
      <c r="Y74" s="18" t="n">
        <v>280.01959375</v>
      </c>
      <c r="Z74" s="20" t="n">
        <v>15.22845113</v>
      </c>
    </row>
    <row r="75" spans="1:26">
      <c r="A75" s="15" t="s">
        <v>472</v>
      </c>
      <c r="B75" s="17" t="n">
        <v>5375</v>
      </c>
      <c r="C75" s="18">
        <f>(483.0/B75*100)</f>
        <v/>
      </c>
      <c r="D75" s="19" t="n">
        <v>4892</v>
      </c>
      <c r="E75" s="18" t="n">
        <v>412.92642751</v>
      </c>
      <c r="F75" s="20" t="n">
        <v>7.83320318</v>
      </c>
      <c r="G75" s="18" t="n">
        <v>377.98382761</v>
      </c>
      <c r="H75" s="20" t="n">
        <v>14.0678386</v>
      </c>
      <c r="I75" s="18" t="n">
        <v>403.96503322</v>
      </c>
      <c r="J75" s="20" t="n">
        <v>14.87419951</v>
      </c>
      <c r="K75" s="18" t="n">
        <v>403.20013462</v>
      </c>
      <c r="L75" s="20" t="n">
        <v>8.03125438</v>
      </c>
      <c r="M75" s="18" t="n">
        <v>378.39696401</v>
      </c>
      <c r="N75" s="20" t="n">
        <v>6.42298642</v>
      </c>
      <c r="O75" s="18" t="n">
        <v>386.85140345</v>
      </c>
      <c r="P75" s="20" t="n">
        <v>4.1947631</v>
      </c>
      <c r="Q75" s="18" t="s">
        <v>404</v>
      </c>
      <c r="R75" s="20" t="s">
        <v>404</v>
      </c>
      <c r="S75" s="18" t="s">
        <v>404</v>
      </c>
      <c r="T75" s="20" t="s">
        <v>404</v>
      </c>
      <c r="U75" s="18" t="s">
        <v>404</v>
      </c>
      <c r="V75" s="20" t="s">
        <v>404</v>
      </c>
      <c r="W75" s="18" t="s">
        <v>404</v>
      </c>
      <c r="X75" s="20" t="s">
        <v>404</v>
      </c>
      <c r="Y75" s="18" t="n">
        <v>375.78968974</v>
      </c>
      <c r="Z75" s="20" t="n">
        <v>15.92890637</v>
      </c>
    </row>
    <row r="76" spans="1:26">
      <c r="A76" s="15" t="s">
        <v>473</v>
      </c>
      <c r="B76" s="17" t="n">
        <v>14167</v>
      </c>
      <c r="C76" s="18">
        <f>(1400.0/B76*100)</f>
        <v/>
      </c>
      <c r="D76" s="19" t="n">
        <v>12767</v>
      </c>
      <c r="E76" s="18" t="n">
        <v>560.64628112</v>
      </c>
      <c r="F76" s="20" t="n">
        <v>6.96376068</v>
      </c>
      <c r="G76" s="18" t="n">
        <v>418.85439751</v>
      </c>
      <c r="H76" s="20" t="n">
        <v>28.85071789</v>
      </c>
      <c r="I76" s="18" t="n">
        <v>432.65397711</v>
      </c>
      <c r="J76" s="20" t="n">
        <v>10.19900163</v>
      </c>
      <c r="K76" s="18" t="n">
        <v>437.18156051</v>
      </c>
      <c r="L76" s="20" t="n">
        <v>7.59669808</v>
      </c>
      <c r="M76" s="18" t="n">
        <v>446.49542981</v>
      </c>
      <c r="N76" s="20" t="n">
        <v>7.46339975</v>
      </c>
      <c r="O76" s="18" t="n">
        <v>430.01052831</v>
      </c>
      <c r="P76" s="20" t="n">
        <v>4.48687668</v>
      </c>
      <c r="Q76" s="18" t="s">
        <v>404</v>
      </c>
      <c r="R76" s="20" t="s">
        <v>404</v>
      </c>
      <c r="S76" s="18" t="s">
        <v>404</v>
      </c>
      <c r="T76" s="20" t="s">
        <v>404</v>
      </c>
      <c r="U76" s="18" t="s">
        <v>404</v>
      </c>
      <c r="V76" s="20" t="s">
        <v>404</v>
      </c>
      <c r="W76" s="18" t="s">
        <v>404</v>
      </c>
      <c r="X76" s="20" t="s">
        <v>404</v>
      </c>
      <c r="Y76" s="18" t="n">
        <v>442.04346862</v>
      </c>
      <c r="Z76" s="20" t="n">
        <v>7.44397767</v>
      </c>
    </row>
    <row r="77" spans="1:26">
      <c r="A77" s="15" t="s">
        <v>474</v>
      </c>
      <c r="B77" s="17" t="n">
        <v>6062</v>
      </c>
      <c r="C77" s="18">
        <f>(0.0/B77*100)</f>
        <v/>
      </c>
      <c r="D77" s="19" t="n">
        <v>6062</v>
      </c>
      <c r="E77" s="18" t="n">
        <v>420.17959632</v>
      </c>
      <c r="F77" s="20" t="n">
        <v>19.94939103</v>
      </c>
      <c r="G77" s="18" t="n">
        <v>429.22234947</v>
      </c>
      <c r="H77" s="20" t="n">
        <v>11.72455776</v>
      </c>
      <c r="I77" s="18" t="n">
        <v>427.75157579</v>
      </c>
      <c r="J77" s="20" t="n">
        <v>11.89026198</v>
      </c>
      <c r="K77" s="18" t="n">
        <v>441.01474641</v>
      </c>
      <c r="L77" s="20" t="n">
        <v>7.75060465</v>
      </c>
      <c r="M77" s="18" t="n">
        <v>437.94413783</v>
      </c>
      <c r="N77" s="20" t="n">
        <v>6.83629638</v>
      </c>
      <c r="O77" s="18" t="n">
        <v>433.31999658</v>
      </c>
      <c r="P77" s="20" t="n">
        <v>5.7761022</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n">
        <v>532.19691705</v>
      </c>
      <c r="F78" s="20" t="n">
        <v>11.15227122</v>
      </c>
      <c r="G78" s="18" t="n">
        <v>501.41761084</v>
      </c>
      <c r="H78" s="20" t="n">
        <v>20.46070193</v>
      </c>
      <c r="I78" s="18" t="n">
        <v>520.95468941</v>
      </c>
      <c r="J78" s="20" t="n">
        <v>12.37199388</v>
      </c>
      <c r="K78" s="18" t="n">
        <v>528.44323122</v>
      </c>
      <c r="L78" s="20" t="n">
        <v>7.89524329</v>
      </c>
      <c r="M78" s="18" t="n">
        <v>528.90414478</v>
      </c>
      <c r="N78" s="20" t="n">
        <v>6.30121373</v>
      </c>
      <c r="O78" s="18" t="n">
        <v>521.23653304</v>
      </c>
      <c r="P78" s="20" t="n">
        <v>8.33755667</v>
      </c>
      <c r="Q78" s="18" t="s">
        <v>404</v>
      </c>
      <c r="R78" s="20" t="s">
        <v>404</v>
      </c>
      <c r="S78" s="18" t="s">
        <v>404</v>
      </c>
      <c r="T78" s="20" t="s">
        <v>404</v>
      </c>
      <c r="U78" s="18" t="s">
        <v>404</v>
      </c>
      <c r="V78" s="20" t="s">
        <v>404</v>
      </c>
      <c r="W78" s="18" t="s">
        <v>404</v>
      </c>
      <c r="X78" s="20" t="s">
        <v>404</v>
      </c>
      <c r="Y78" s="18" t="s">
        <v>404</v>
      </c>
      <c r="Z78" s="20" t="s">
        <v>404</v>
      </c>
    </row>
    <row customHeight="1" ht="25" r="79" spans="1:26">
      <c r="A79" s="15" t="s">
        <v>476</v>
      </c>
      <c r="B79" s="17" t="n">
        <v>1657</v>
      </c>
      <c r="C79" s="18">
        <f>(21.0/B79*100)</f>
        <v/>
      </c>
      <c r="D79" s="19" t="n">
        <v>1636</v>
      </c>
      <c r="E79" s="18" t="s">
        <v>404</v>
      </c>
      <c r="F79" s="20" t="s">
        <v>404</v>
      </c>
      <c r="G79" s="18" t="n">
        <v>500.25573927</v>
      </c>
      <c r="H79" s="20" t="n">
        <v>20.8431519</v>
      </c>
      <c r="I79" s="18" t="n">
        <v>425.72636631</v>
      </c>
      <c r="J79" s="20" t="n">
        <v>14.12243532</v>
      </c>
      <c r="K79" s="18" t="n">
        <v>462.49759927</v>
      </c>
      <c r="L79" s="20" t="n">
        <v>21.98612009</v>
      </c>
      <c r="M79" s="18" t="n">
        <v>489.11382453</v>
      </c>
      <c r="N79" s="20" t="n">
        <v>14.90176034</v>
      </c>
      <c r="O79" s="18" t="n">
        <v>480.65732272</v>
      </c>
      <c r="P79" s="20" t="n">
        <v>9.73127015</v>
      </c>
      <c r="Q79" s="18" t="s">
        <v>404</v>
      </c>
      <c r="R79" s="20" t="s">
        <v>404</v>
      </c>
      <c r="S79" s="18" t="s">
        <v>404</v>
      </c>
      <c r="T79" s="20" t="s">
        <v>404</v>
      </c>
      <c r="U79" s="18" t="s">
        <v>404</v>
      </c>
      <c r="V79" s="20" t="s">
        <v>404</v>
      </c>
      <c r="W79" s="18" t="s">
        <v>404</v>
      </c>
      <c r="X79" s="20" t="s">
        <v>404</v>
      </c>
      <c r="Y79" s="18" t="n">
        <v>528.97186286</v>
      </c>
      <c r="Z79" s="20" t="n">
        <v>9.722320209999999</v>
      </c>
    </row>
    <row r="80" spans="1:26">
      <c r="A80" s="15" t="s">
        <v>477</v>
      </c>
      <c r="B80" s="17" t="n">
        <v>7841</v>
      </c>
      <c r="C80" s="18">
        <f>(0.0/B80*100)</f>
        <v/>
      </c>
      <c r="D80" s="19" t="n">
        <v>7841</v>
      </c>
      <c r="E80" s="18" t="n">
        <v>432.27129196</v>
      </c>
      <c r="F80" s="20" t="n">
        <v>10.07895578</v>
      </c>
      <c r="G80" s="18" t="n">
        <v>481.87072356</v>
      </c>
      <c r="H80" s="20" t="n">
        <v>11.90320902</v>
      </c>
      <c r="I80" s="18" t="n">
        <v>470.75014487</v>
      </c>
      <c r="J80" s="20" t="n">
        <v>14.51841417</v>
      </c>
      <c r="K80" s="18" t="n">
        <v>465.99060551</v>
      </c>
      <c r="L80" s="20" t="n">
        <v>15.53515174</v>
      </c>
      <c r="M80" s="18" t="n">
        <v>449.3860144</v>
      </c>
      <c r="N80" s="20" t="n">
        <v>6.48246982</v>
      </c>
      <c r="O80" s="18" t="n">
        <v>454.93227473</v>
      </c>
      <c r="P80" s="20" t="n">
        <v>5.32875039</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n">
        <v>531.0466285700001</v>
      </c>
      <c r="F81" s="20" t="n">
        <v>6.96196602</v>
      </c>
      <c r="G81" s="18" t="n">
        <v>448.10020169</v>
      </c>
      <c r="H81" s="20" t="n">
        <v>11.47229025</v>
      </c>
      <c r="I81" s="18" t="n">
        <v>433.67517668</v>
      </c>
      <c r="J81" s="20" t="n">
        <v>8.73988039</v>
      </c>
      <c r="K81" s="18" t="n">
        <v>451.43726818</v>
      </c>
      <c r="L81" s="20" t="n">
        <v>7.85943271</v>
      </c>
      <c r="M81" s="18" t="n">
        <v>441.16856166</v>
      </c>
      <c r="N81" s="20" t="n">
        <v>5.97831525</v>
      </c>
      <c r="O81" s="18" t="n">
        <v>442.89706083</v>
      </c>
      <c r="P81" s="20" t="n">
        <v>4.86655046</v>
      </c>
      <c r="Q81" s="18" t="s">
        <v>404</v>
      </c>
      <c r="R81" s="20" t="s">
        <v>404</v>
      </c>
      <c r="S81" s="18" t="s">
        <v>404</v>
      </c>
      <c r="T81" s="20" t="s">
        <v>404</v>
      </c>
      <c r="U81" s="18" t="s">
        <v>404</v>
      </c>
      <c r="V81" s="20" t="s">
        <v>404</v>
      </c>
      <c r="W81" s="18" t="s">
        <v>404</v>
      </c>
      <c r="X81" s="20" t="s">
        <v>404</v>
      </c>
      <c r="Y81" s="18" t="n">
        <v>435.20688982</v>
      </c>
      <c r="Z81" s="20" t="n">
        <v>25.79436149</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539</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534.75282018</v>
      </c>
      <c r="F7" s="20" t="n">
        <v>22.33633908</v>
      </c>
      <c r="G7" s="18" t="n">
        <v>525.12177635</v>
      </c>
      <c r="H7" s="20" t="n">
        <v>11.35791184</v>
      </c>
      <c r="I7" s="18" t="n">
        <v>523.39423799</v>
      </c>
      <c r="J7" s="20" t="n">
        <v>6.38661052</v>
      </c>
      <c r="K7" s="18" t="n">
        <v>515.0425502099999</v>
      </c>
      <c r="L7" s="20" t="n">
        <v>3.9196302</v>
      </c>
      <c r="M7" s="18" t="n">
        <v>505.6708529</v>
      </c>
      <c r="N7" s="20" t="n">
        <v>3.53606983</v>
      </c>
      <c r="O7" s="18" t="n">
        <v>501.15148334</v>
      </c>
      <c r="P7" s="20" t="n">
        <v>5.77931493</v>
      </c>
      <c r="Q7" s="18" t="s">
        <v>404</v>
      </c>
      <c r="R7" s="20" t="s">
        <v>404</v>
      </c>
      <c r="S7" s="18" t="s">
        <v>404</v>
      </c>
      <c r="T7" s="20" t="s">
        <v>404</v>
      </c>
      <c r="U7" s="18" t="s">
        <v>404</v>
      </c>
      <c r="V7" s="20" t="s">
        <v>404</v>
      </c>
      <c r="W7" s="18" t="s">
        <v>404</v>
      </c>
      <c r="X7" s="20" t="s">
        <v>404</v>
      </c>
      <c r="Y7" s="18" t="n">
        <v>491.31408028</v>
      </c>
      <c r="Z7" s="20" t="n">
        <v>7.82846071</v>
      </c>
    </row>
    <row r="8" spans="1:26">
      <c r="A8" s="15" t="s">
        <v>405</v>
      </c>
      <c r="B8" s="17" t="n">
        <v>7007</v>
      </c>
      <c r="C8" s="18">
        <f>(0.0/B8*100)</f>
        <v/>
      </c>
      <c r="D8" s="19" t="n">
        <v>7007</v>
      </c>
      <c r="E8" s="18" t="n">
        <v>489.02359109</v>
      </c>
      <c r="F8" s="20" t="n">
        <v>38.03371227</v>
      </c>
      <c r="G8" s="18" t="n">
        <v>488.66443032</v>
      </c>
      <c r="H8" s="20" t="n">
        <v>17.29945183</v>
      </c>
      <c r="I8" s="18" t="n">
        <v>500.39443292</v>
      </c>
      <c r="J8" s="20" t="n">
        <v>6.90863962</v>
      </c>
      <c r="K8" s="18" t="n">
        <v>508.94032648</v>
      </c>
      <c r="L8" s="20" t="n">
        <v>8.10173443</v>
      </c>
      <c r="M8" s="18" t="n">
        <v>507.4891074</v>
      </c>
      <c r="N8" s="20" t="n">
        <v>11.60150912</v>
      </c>
      <c r="O8" s="18" t="n">
        <v>464.52214761</v>
      </c>
      <c r="P8" s="20" t="n">
        <v>10.32504054</v>
      </c>
      <c r="Q8" s="18" t="s">
        <v>404</v>
      </c>
      <c r="R8" s="20" t="s">
        <v>404</v>
      </c>
      <c r="S8" s="18" t="s">
        <v>404</v>
      </c>
      <c r="T8" s="20" t="s">
        <v>404</v>
      </c>
      <c r="U8" s="18" t="s">
        <v>404</v>
      </c>
      <c r="V8" s="20" t="s">
        <v>404</v>
      </c>
      <c r="W8" s="18" t="s">
        <v>404</v>
      </c>
      <c r="X8" s="20" t="s">
        <v>404</v>
      </c>
      <c r="Y8" s="18" t="n">
        <v>477.54365358</v>
      </c>
      <c r="Z8" s="20" t="n">
        <v>17.82326856</v>
      </c>
    </row>
    <row r="9" spans="1:26">
      <c r="A9" s="15" t="s">
        <v>406</v>
      </c>
      <c r="B9" s="17" t="n">
        <v>9651</v>
      </c>
      <c r="C9" s="18">
        <f>(200.0/B9*100)</f>
        <v/>
      </c>
      <c r="D9" s="19" t="n">
        <v>9451</v>
      </c>
      <c r="E9" s="18" t="n">
        <v>485.24438709</v>
      </c>
      <c r="F9" s="20" t="n">
        <v>32.0211958</v>
      </c>
      <c r="G9" s="18" t="n">
        <v>479.01339188</v>
      </c>
      <c r="H9" s="20" t="n">
        <v>11.73562596</v>
      </c>
      <c r="I9" s="18" t="n">
        <v>502.11177074</v>
      </c>
      <c r="J9" s="20" t="n">
        <v>8.385260799999999</v>
      </c>
      <c r="K9" s="18" t="n">
        <v>518.31953498</v>
      </c>
      <c r="L9" s="20" t="n">
        <v>6.00884212</v>
      </c>
      <c r="M9" s="18" t="n">
        <v>506.2371834</v>
      </c>
      <c r="N9" s="20" t="n">
        <v>11.08291808</v>
      </c>
      <c r="O9" s="18" t="n">
        <v>501.06728736</v>
      </c>
      <c r="P9" s="20" t="n">
        <v>11.6865545</v>
      </c>
      <c r="Q9" s="18" t="s">
        <v>404</v>
      </c>
      <c r="R9" s="20" t="s">
        <v>404</v>
      </c>
      <c r="S9" s="18" t="s">
        <v>404</v>
      </c>
      <c r="T9" s="20" t="s">
        <v>404</v>
      </c>
      <c r="U9" s="18" t="s">
        <v>404</v>
      </c>
      <c r="V9" s="20" t="s">
        <v>404</v>
      </c>
      <c r="W9" s="18" t="s">
        <v>404</v>
      </c>
      <c r="X9" s="20" t="s">
        <v>404</v>
      </c>
      <c r="Y9" s="18" t="n">
        <v>475.27903239</v>
      </c>
      <c r="Z9" s="20" t="n">
        <v>12.88508924</v>
      </c>
    </row>
    <row r="10" spans="1:26">
      <c r="A10" s="15" t="s">
        <v>407</v>
      </c>
      <c r="B10" s="17" t="n">
        <v>20058</v>
      </c>
      <c r="C10" s="18">
        <f>(2798.0/B10*100)</f>
        <v/>
      </c>
      <c r="D10" s="19" t="n">
        <v>17260</v>
      </c>
      <c r="E10" s="18" t="s">
        <v>404</v>
      </c>
      <c r="F10" s="20" t="s">
        <v>404</v>
      </c>
      <c r="G10" s="18" t="n">
        <v>521.16416139</v>
      </c>
      <c r="H10" s="20" t="n">
        <v>11.424467</v>
      </c>
      <c r="I10" s="18" t="n">
        <v>529.70412881</v>
      </c>
      <c r="J10" s="20" t="n">
        <v>6.84263372</v>
      </c>
      <c r="K10" s="18" t="n">
        <v>529.29668678</v>
      </c>
      <c r="L10" s="20" t="n">
        <v>4.27420501</v>
      </c>
      <c r="M10" s="18" t="n">
        <v>526.9251034500001</v>
      </c>
      <c r="N10" s="20" t="n">
        <v>5.16511682</v>
      </c>
      <c r="O10" s="18" t="n">
        <v>528.10676539</v>
      </c>
      <c r="P10" s="20" t="n">
        <v>4.21823986</v>
      </c>
      <c r="Q10" s="18" t="s">
        <v>404</v>
      </c>
      <c r="R10" s="20" t="s">
        <v>404</v>
      </c>
      <c r="S10" s="18" t="s">
        <v>404</v>
      </c>
      <c r="T10" s="20" t="s">
        <v>404</v>
      </c>
      <c r="U10" s="18" t="s">
        <v>404</v>
      </c>
      <c r="V10" s="20" t="s">
        <v>404</v>
      </c>
      <c r="W10" s="18" t="s">
        <v>404</v>
      </c>
      <c r="X10" s="20" t="s">
        <v>404</v>
      </c>
      <c r="Y10" s="18" t="n">
        <v>547.31578098</v>
      </c>
      <c r="Z10" s="20" t="n">
        <v>10.56768903</v>
      </c>
    </row>
    <row r="11" spans="1:26">
      <c r="A11" s="15" t="s">
        <v>408</v>
      </c>
      <c r="B11" s="17" t="n">
        <v>7053</v>
      </c>
      <c r="C11" s="18">
        <f>(137.0/B11*100)</f>
        <v/>
      </c>
      <c r="D11" s="19" t="n">
        <v>6916</v>
      </c>
      <c r="E11" s="18" t="n">
        <v>407.33531086</v>
      </c>
      <c r="F11" s="20" t="n">
        <v>25.20477753</v>
      </c>
      <c r="G11" s="18" t="n">
        <v>457.80370777</v>
      </c>
      <c r="H11" s="20" t="n">
        <v>16.51994872</v>
      </c>
      <c r="I11" s="18" t="n">
        <v>455.05374398</v>
      </c>
      <c r="J11" s="20" t="n">
        <v>9.84656294</v>
      </c>
      <c r="K11" s="18" t="n">
        <v>453.4165339</v>
      </c>
      <c r="L11" s="20" t="n">
        <v>8.554384389999999</v>
      </c>
      <c r="M11" s="18" t="n">
        <v>444.90823984</v>
      </c>
      <c r="N11" s="20" t="n">
        <v>5.97122102</v>
      </c>
      <c r="O11" s="18" t="n">
        <v>440.20237249</v>
      </c>
      <c r="P11" s="20" t="n">
        <v>7.78438062</v>
      </c>
      <c r="Q11" s="18" t="s">
        <v>404</v>
      </c>
      <c r="R11" s="20" t="s">
        <v>404</v>
      </c>
      <c r="S11" s="18" t="s">
        <v>404</v>
      </c>
      <c r="T11" s="20" t="s">
        <v>404</v>
      </c>
      <c r="U11" s="18" t="s">
        <v>404</v>
      </c>
      <c r="V11" s="20" t="s">
        <v>404</v>
      </c>
      <c r="W11" s="18" t="s">
        <v>404</v>
      </c>
      <c r="X11" s="20" t="s">
        <v>404</v>
      </c>
      <c r="Y11" s="18" t="n">
        <v>456.69765628</v>
      </c>
      <c r="Z11" s="20" t="n">
        <v>15.73339682</v>
      </c>
    </row>
    <row r="12" spans="1:26">
      <c r="A12" s="15" t="s">
        <v>409</v>
      </c>
      <c r="B12" s="17" t="n">
        <v>6894</v>
      </c>
      <c r="C12" s="18">
        <f>(106.0/B12*100)</f>
        <v/>
      </c>
      <c r="D12" s="19" t="n">
        <v>6788</v>
      </c>
      <c r="E12" s="18" t="n">
        <v>474.40602695</v>
      </c>
      <c r="F12" s="20" t="n">
        <v>20.06826008</v>
      </c>
      <c r="G12" s="18" t="n">
        <v>510.45896127</v>
      </c>
      <c r="H12" s="20" t="n">
        <v>26.43677343</v>
      </c>
      <c r="I12" s="18" t="n">
        <v>501.4837922</v>
      </c>
      <c r="J12" s="20" t="n">
        <v>7.24023032</v>
      </c>
      <c r="K12" s="18" t="n">
        <v>493.97743579</v>
      </c>
      <c r="L12" s="20" t="n">
        <v>5.05439023</v>
      </c>
      <c r="M12" s="18" t="n">
        <v>487.09567206</v>
      </c>
      <c r="N12" s="20" t="n">
        <v>11.71862062</v>
      </c>
      <c r="O12" s="18" t="n">
        <v>479.5254659</v>
      </c>
      <c r="P12" s="20" t="n">
        <v>7.80626146</v>
      </c>
      <c r="Q12" s="18" t="s">
        <v>404</v>
      </c>
      <c r="R12" s="20" t="s">
        <v>404</v>
      </c>
      <c r="S12" s="18" t="s">
        <v>404</v>
      </c>
      <c r="T12" s="20" t="s">
        <v>404</v>
      </c>
      <c r="U12" s="18" t="s">
        <v>404</v>
      </c>
      <c r="V12" s="20" t="s">
        <v>404</v>
      </c>
      <c r="W12" s="18" t="s">
        <v>404</v>
      </c>
      <c r="X12" s="20" t="s">
        <v>404</v>
      </c>
      <c r="Y12" s="18" t="n">
        <v>478.50740241</v>
      </c>
      <c r="Z12" s="20" t="n">
        <v>23.35146722</v>
      </c>
    </row>
    <row r="13" spans="1:26">
      <c r="A13" s="15" t="s">
        <v>410</v>
      </c>
      <c r="B13" s="17" t="n">
        <v>7161</v>
      </c>
      <c r="C13" s="18">
        <f>(1175.0/B13*100)</f>
        <v/>
      </c>
      <c r="D13" s="19" t="n">
        <v>5986</v>
      </c>
      <c r="E13" s="18" t="s">
        <v>404</v>
      </c>
      <c r="F13" s="20" t="s">
        <v>404</v>
      </c>
      <c r="G13" s="18" t="n">
        <v>492.28806203</v>
      </c>
      <c r="H13" s="20" t="n">
        <v>15.40887323</v>
      </c>
      <c r="I13" s="18" t="n">
        <v>493.75057975</v>
      </c>
      <c r="J13" s="20" t="n">
        <v>8.666964549999999</v>
      </c>
      <c r="K13" s="18" t="n">
        <v>502.95858532</v>
      </c>
      <c r="L13" s="20" t="n">
        <v>4.81280152</v>
      </c>
      <c r="M13" s="18" t="n">
        <v>503.11526666</v>
      </c>
      <c r="N13" s="20" t="n">
        <v>4.57315954</v>
      </c>
      <c r="O13" s="18" t="n">
        <v>505.50547082</v>
      </c>
      <c r="P13" s="20" t="n">
        <v>5.07050854</v>
      </c>
      <c r="Q13" s="18" t="s">
        <v>404</v>
      </c>
      <c r="R13" s="20" t="s">
        <v>404</v>
      </c>
      <c r="S13" s="18" t="s">
        <v>404</v>
      </c>
      <c r="T13" s="20" t="s">
        <v>404</v>
      </c>
      <c r="U13" s="18" t="s">
        <v>404</v>
      </c>
      <c r="V13" s="20" t="s">
        <v>404</v>
      </c>
      <c r="W13" s="18" t="s">
        <v>404</v>
      </c>
      <c r="X13" s="20" t="s">
        <v>404</v>
      </c>
      <c r="Y13" s="18" t="n">
        <v>498.73066768</v>
      </c>
      <c r="Z13" s="20" t="n">
        <v>5.70920592</v>
      </c>
    </row>
    <row r="14" spans="1:26">
      <c r="A14" s="15" t="s">
        <v>411</v>
      </c>
      <c r="B14" s="17" t="n">
        <v>5587</v>
      </c>
      <c r="C14" s="18">
        <f>(0.0/B14*100)</f>
        <v/>
      </c>
      <c r="D14" s="19" t="n">
        <v>5587</v>
      </c>
      <c r="E14" s="18" t="s">
        <v>404</v>
      </c>
      <c r="F14" s="20" t="s">
        <v>404</v>
      </c>
      <c r="G14" s="18" t="n">
        <v>503.5923582</v>
      </c>
      <c r="H14" s="20" t="n">
        <v>17.53965423</v>
      </c>
      <c r="I14" s="18" t="n">
        <v>537.71651982</v>
      </c>
      <c r="J14" s="20" t="n">
        <v>3.68523983</v>
      </c>
      <c r="K14" s="18" t="n">
        <v>532.46119383</v>
      </c>
      <c r="L14" s="20" t="n">
        <v>5.27934785</v>
      </c>
      <c r="M14" s="18" t="n">
        <v>536.84191459</v>
      </c>
      <c r="N14" s="20" t="n">
        <v>4.65398111</v>
      </c>
      <c r="O14" s="18" t="n">
        <v>529.66211069</v>
      </c>
      <c r="P14" s="20" t="n">
        <v>5.8921812</v>
      </c>
      <c r="Q14" s="18" t="s">
        <v>404</v>
      </c>
      <c r="R14" s="20" t="s">
        <v>404</v>
      </c>
      <c r="S14" s="18" t="s">
        <v>404</v>
      </c>
      <c r="T14" s="20" t="s">
        <v>404</v>
      </c>
      <c r="U14" s="18" t="s">
        <v>404</v>
      </c>
      <c r="V14" s="20" t="s">
        <v>404</v>
      </c>
      <c r="W14" s="18" t="s">
        <v>404</v>
      </c>
      <c r="X14" s="20" t="s">
        <v>404</v>
      </c>
      <c r="Y14" s="18" t="n">
        <v>532.20459478</v>
      </c>
      <c r="Z14" s="20" t="n">
        <v>16.47401447</v>
      </c>
    </row>
    <row r="15" spans="1:26">
      <c r="A15" s="15" t="s">
        <v>412</v>
      </c>
      <c r="B15" s="17" t="n">
        <v>5882</v>
      </c>
      <c r="C15" s="18">
        <f>(0.0/B15*100)</f>
        <v/>
      </c>
      <c r="D15" s="19" t="n">
        <v>5882</v>
      </c>
      <c r="E15" s="18" t="s">
        <v>404</v>
      </c>
      <c r="F15" s="20" t="s">
        <v>404</v>
      </c>
      <c r="G15" s="18" t="n">
        <v>575.1208487500001</v>
      </c>
      <c r="H15" s="20" t="n">
        <v>6.29123595</v>
      </c>
      <c r="I15" s="18" t="n">
        <v>525.63559818</v>
      </c>
      <c r="J15" s="20" t="n">
        <v>8.47006079</v>
      </c>
      <c r="K15" s="18" t="n">
        <v>530.6561978</v>
      </c>
      <c r="L15" s="20" t="n">
        <v>3.85342943</v>
      </c>
      <c r="M15" s="18" t="n">
        <v>529.0317932299999</v>
      </c>
      <c r="N15" s="20" t="n">
        <v>4.4974977</v>
      </c>
      <c r="O15" s="18" t="n">
        <v>531.90694033</v>
      </c>
      <c r="P15" s="20" t="n">
        <v>5.06017167</v>
      </c>
      <c r="Q15" s="18" t="s">
        <v>404</v>
      </c>
      <c r="R15" s="20" t="s">
        <v>404</v>
      </c>
      <c r="S15" s="18" t="s">
        <v>404</v>
      </c>
      <c r="T15" s="20" t="s">
        <v>404</v>
      </c>
      <c r="U15" s="18" t="s">
        <v>404</v>
      </c>
      <c r="V15" s="20" t="s">
        <v>404</v>
      </c>
      <c r="W15" s="18" t="s">
        <v>404</v>
      </c>
      <c r="X15" s="20" t="s">
        <v>404</v>
      </c>
      <c r="Y15" s="18" t="n">
        <v>551.40949065</v>
      </c>
      <c r="Z15" s="20" t="n">
        <v>23.78157809</v>
      </c>
    </row>
    <row r="16" spans="1:26">
      <c r="A16" s="15" t="s">
        <v>413</v>
      </c>
      <c r="B16" s="17" t="n">
        <v>6108</v>
      </c>
      <c r="C16" s="18">
        <f>(364.0/B16*100)</f>
        <v/>
      </c>
      <c r="D16" s="19" t="n">
        <v>5744</v>
      </c>
      <c r="E16" s="18" t="n">
        <v>472.73288257</v>
      </c>
      <c r="F16" s="20" t="n">
        <v>20.66565435</v>
      </c>
      <c r="G16" s="18" t="n">
        <v>504.35550771</v>
      </c>
      <c r="H16" s="20" t="n">
        <v>16.41798836</v>
      </c>
      <c r="I16" s="18" t="n">
        <v>501.47645705</v>
      </c>
      <c r="J16" s="20" t="n">
        <v>6.65243953</v>
      </c>
      <c r="K16" s="18" t="n">
        <v>494.92657798</v>
      </c>
      <c r="L16" s="20" t="n">
        <v>6.79096787</v>
      </c>
      <c r="M16" s="18" t="n">
        <v>484.44361948</v>
      </c>
      <c r="N16" s="20" t="n">
        <v>19.8572209</v>
      </c>
      <c r="O16" s="18" t="n">
        <v>514.8264453</v>
      </c>
      <c r="P16" s="20" t="n">
        <v>15.53053788</v>
      </c>
      <c r="Q16" s="18" t="s">
        <v>404</v>
      </c>
      <c r="R16" s="20" t="s">
        <v>404</v>
      </c>
      <c r="S16" s="18" t="s">
        <v>404</v>
      </c>
      <c r="T16" s="20" t="s">
        <v>404</v>
      </c>
      <c r="U16" s="18" t="s">
        <v>404</v>
      </c>
      <c r="V16" s="20" t="s">
        <v>404</v>
      </c>
      <c r="W16" s="18" t="s">
        <v>404</v>
      </c>
      <c r="X16" s="20" t="s">
        <v>404</v>
      </c>
      <c r="Y16" s="18" t="n">
        <v>477.34842044</v>
      </c>
      <c r="Z16" s="20" t="n">
        <v>22.65644088</v>
      </c>
    </row>
    <row r="17" spans="1:26">
      <c r="A17" s="15" t="s">
        <v>414</v>
      </c>
      <c r="B17" s="17" t="n">
        <v>6504</v>
      </c>
      <c r="C17" s="18">
        <f>(1325.0/B17*100)</f>
        <v/>
      </c>
      <c r="D17" s="19" t="n">
        <v>5179</v>
      </c>
      <c r="E17" s="18" t="s">
        <v>404</v>
      </c>
      <c r="F17" s="20" t="s">
        <v>404</v>
      </c>
      <c r="G17" s="18" t="n">
        <v>493.55163324</v>
      </c>
      <c r="H17" s="20" t="n">
        <v>59.32573939</v>
      </c>
      <c r="I17" s="18" t="n">
        <v>510.75725308</v>
      </c>
      <c r="J17" s="20" t="n">
        <v>10.80069786</v>
      </c>
      <c r="K17" s="18" t="n">
        <v>512.1829791599999</v>
      </c>
      <c r="L17" s="20" t="n">
        <v>9.407538049999999</v>
      </c>
      <c r="M17" s="18" t="n">
        <v>503.52667098</v>
      </c>
      <c r="N17" s="20" t="n">
        <v>10.12351667</v>
      </c>
      <c r="O17" s="18" t="n">
        <v>504.88038755</v>
      </c>
      <c r="P17" s="20" t="n">
        <v>9.687846</v>
      </c>
      <c r="Q17" s="18" t="s">
        <v>404</v>
      </c>
      <c r="R17" s="20" t="s">
        <v>404</v>
      </c>
      <c r="S17" s="18" t="s">
        <v>404</v>
      </c>
      <c r="T17" s="20" t="s">
        <v>404</v>
      </c>
      <c r="U17" s="18" t="s">
        <v>404</v>
      </c>
      <c r="V17" s="20" t="s">
        <v>404</v>
      </c>
      <c r="W17" s="18" t="s">
        <v>404</v>
      </c>
      <c r="X17" s="20" t="s">
        <v>404</v>
      </c>
      <c r="Y17" s="18" t="n">
        <v>558.72459052</v>
      </c>
      <c r="Z17" s="20" t="n">
        <v>14.80198715</v>
      </c>
    </row>
    <row r="18" spans="1:26">
      <c r="A18" s="15" t="s">
        <v>415</v>
      </c>
      <c r="B18" s="17" t="n">
        <v>5532</v>
      </c>
      <c r="C18" s="18">
        <f>(0.0/B18*100)</f>
        <v/>
      </c>
      <c r="D18" s="19" t="n">
        <v>5532</v>
      </c>
      <c r="E18" s="18" t="s">
        <v>404</v>
      </c>
      <c r="F18" s="20" t="s">
        <v>404</v>
      </c>
      <c r="G18" s="18" t="n">
        <v>456.2498111</v>
      </c>
      <c r="H18" s="20" t="n">
        <v>38.90992296</v>
      </c>
      <c r="I18" s="18" t="n">
        <v>467.88615423</v>
      </c>
      <c r="J18" s="20" t="n">
        <v>11.60684861</v>
      </c>
      <c r="K18" s="18" t="n">
        <v>451.26606673</v>
      </c>
      <c r="L18" s="20" t="n">
        <v>7.07515512</v>
      </c>
      <c r="M18" s="18" t="n">
        <v>451.71481666</v>
      </c>
      <c r="N18" s="20" t="n">
        <v>10.04456192</v>
      </c>
      <c r="O18" s="18" t="n">
        <v>453.1110304</v>
      </c>
      <c r="P18" s="20" t="n">
        <v>9.05435578</v>
      </c>
      <c r="Q18" s="18" t="s">
        <v>404</v>
      </c>
      <c r="R18" s="20" t="s">
        <v>404</v>
      </c>
      <c r="S18" s="18" t="s">
        <v>404</v>
      </c>
      <c r="T18" s="20" t="s">
        <v>404</v>
      </c>
      <c r="U18" s="18" t="s">
        <v>404</v>
      </c>
      <c r="V18" s="20" t="s">
        <v>404</v>
      </c>
      <c r="W18" s="18" t="s">
        <v>404</v>
      </c>
      <c r="X18" s="20" t="s">
        <v>404</v>
      </c>
      <c r="Y18" s="18" t="n">
        <v>474.64345773</v>
      </c>
      <c r="Z18" s="20" t="n">
        <v>25.31918479</v>
      </c>
    </row>
    <row r="19" spans="1:26">
      <c r="A19" s="15" t="s">
        <v>416</v>
      </c>
      <c r="B19" s="17" t="n">
        <v>5658</v>
      </c>
      <c r="C19" s="18">
        <f>(327.0/B19*100)</f>
        <v/>
      </c>
      <c r="D19" s="19" t="n">
        <v>5331</v>
      </c>
      <c r="E19" s="18" t="n">
        <v>497.00088932</v>
      </c>
      <c r="F19" s="20" t="n">
        <v>6.89441624</v>
      </c>
      <c r="G19" s="18" t="n">
        <v>493.33378677</v>
      </c>
      <c r="H19" s="20" t="n">
        <v>29.17810695</v>
      </c>
      <c r="I19" s="18" t="n">
        <v>471.13788748</v>
      </c>
      <c r="J19" s="20" t="n">
        <v>8.676105</v>
      </c>
      <c r="K19" s="18" t="n">
        <v>473.68023247</v>
      </c>
      <c r="L19" s="20" t="n">
        <v>7.49584047</v>
      </c>
      <c r="M19" s="18" t="n">
        <v>503.18602542</v>
      </c>
      <c r="N19" s="20" t="n">
        <v>10.34773341</v>
      </c>
      <c r="O19" s="18" t="n">
        <v>453.62947951</v>
      </c>
      <c r="P19" s="20" t="n">
        <v>16.16933409</v>
      </c>
      <c r="Q19" s="18" t="s">
        <v>404</v>
      </c>
      <c r="R19" s="20" t="s">
        <v>404</v>
      </c>
      <c r="S19" s="18" t="s">
        <v>404</v>
      </c>
      <c r="T19" s="20" t="s">
        <v>404</v>
      </c>
      <c r="U19" s="18" t="s">
        <v>404</v>
      </c>
      <c r="V19" s="20" t="s">
        <v>404</v>
      </c>
      <c r="W19" s="18" t="s">
        <v>404</v>
      </c>
      <c r="X19" s="20" t="s">
        <v>404</v>
      </c>
      <c r="Y19" s="18" t="n">
        <v>495.50189061</v>
      </c>
      <c r="Z19" s="20" t="n">
        <v>17.84082658</v>
      </c>
    </row>
    <row r="20" spans="1:26">
      <c r="A20" s="15" t="s">
        <v>417</v>
      </c>
      <c r="B20" s="17" t="n">
        <v>3371</v>
      </c>
      <c r="C20" s="18">
        <f>(24.0/B20*100)</f>
        <v/>
      </c>
      <c r="D20" s="19" t="n">
        <v>3347</v>
      </c>
      <c r="E20" s="18" t="s">
        <v>404</v>
      </c>
      <c r="F20" s="20" t="s">
        <v>404</v>
      </c>
      <c r="G20" s="18" t="n">
        <v>473.99549937</v>
      </c>
      <c r="H20" s="20" t="n">
        <v>10.33133333</v>
      </c>
      <c r="I20" s="18" t="n">
        <v>472.65279856</v>
      </c>
      <c r="J20" s="20" t="n">
        <v>4.65973372</v>
      </c>
      <c r="K20" s="18" t="n">
        <v>474.93613079</v>
      </c>
      <c r="L20" s="20" t="n">
        <v>2.60620108</v>
      </c>
      <c r="M20" s="18" t="n">
        <v>470.21765103</v>
      </c>
      <c r="N20" s="20" t="n">
        <v>3.4640264</v>
      </c>
      <c r="O20" s="18" t="n">
        <v>475.98688314</v>
      </c>
      <c r="P20" s="20" t="n">
        <v>3.53470244</v>
      </c>
      <c r="Q20" s="18" t="s">
        <v>404</v>
      </c>
      <c r="R20" s="20" t="s">
        <v>404</v>
      </c>
      <c r="S20" s="18" t="s">
        <v>404</v>
      </c>
      <c r="T20" s="20" t="s">
        <v>404</v>
      </c>
      <c r="U20" s="18" t="s">
        <v>404</v>
      </c>
      <c r="V20" s="20" t="s">
        <v>404</v>
      </c>
      <c r="W20" s="18" t="s">
        <v>404</v>
      </c>
      <c r="X20" s="20" t="s">
        <v>404</v>
      </c>
      <c r="Y20" s="18" t="n">
        <v>445.58892822</v>
      </c>
      <c r="Z20" s="20" t="n">
        <v>11.54957036</v>
      </c>
    </row>
    <row r="21" spans="1:26">
      <c r="A21" s="15" t="s">
        <v>418</v>
      </c>
      <c r="B21" s="17" t="n">
        <v>5741</v>
      </c>
      <c r="C21" s="18">
        <f>(0.0/B21*100)</f>
        <v/>
      </c>
      <c r="D21" s="19" t="n">
        <v>5741</v>
      </c>
      <c r="E21" s="18" t="s">
        <v>404</v>
      </c>
      <c r="F21" s="20" t="s">
        <v>404</v>
      </c>
      <c r="G21" s="18" t="n">
        <v>481.746232</v>
      </c>
      <c r="H21" s="20" t="n">
        <v>9.16247364</v>
      </c>
      <c r="I21" s="18" t="n">
        <v>504.51694768</v>
      </c>
      <c r="J21" s="20" t="n">
        <v>4.84867868</v>
      </c>
      <c r="K21" s="18" t="n">
        <v>504.78306007</v>
      </c>
      <c r="L21" s="20" t="n">
        <v>6.83929416</v>
      </c>
      <c r="M21" s="18" t="n">
        <v>501.26118935</v>
      </c>
      <c r="N21" s="20" t="n">
        <v>6.1811498</v>
      </c>
      <c r="O21" s="18" t="n">
        <v>504.07623981</v>
      </c>
      <c r="P21" s="20" t="n">
        <v>5.12149651</v>
      </c>
      <c r="Q21" s="18" t="s">
        <v>404</v>
      </c>
      <c r="R21" s="20" t="s">
        <v>404</v>
      </c>
      <c r="S21" s="18" t="s">
        <v>404</v>
      </c>
      <c r="T21" s="20" t="s">
        <v>404</v>
      </c>
      <c r="U21" s="18" t="s">
        <v>404</v>
      </c>
      <c r="V21" s="20" t="s">
        <v>404</v>
      </c>
      <c r="W21" s="18" t="s">
        <v>404</v>
      </c>
      <c r="X21" s="20" t="s">
        <v>404</v>
      </c>
      <c r="Y21" s="18" t="n">
        <v>495.36342917</v>
      </c>
      <c r="Z21" s="20" t="n">
        <v>7.98762124</v>
      </c>
    </row>
    <row r="22" spans="1:26">
      <c r="A22" s="15" t="s">
        <v>419</v>
      </c>
      <c r="B22" s="17" t="n">
        <v>6598</v>
      </c>
      <c r="C22" s="18">
        <f>(0.0/B22*100)</f>
        <v/>
      </c>
      <c r="D22" s="19" t="n">
        <v>6598</v>
      </c>
      <c r="E22" s="18" t="s">
        <v>404</v>
      </c>
      <c r="F22" s="20" t="s">
        <v>404</v>
      </c>
      <c r="G22" s="18" t="n">
        <v>499.46561574</v>
      </c>
      <c r="H22" s="20" t="n">
        <v>15.83132537</v>
      </c>
      <c r="I22" s="18" t="n">
        <v>479.36162369</v>
      </c>
      <c r="J22" s="20" t="n">
        <v>7.64085325</v>
      </c>
      <c r="K22" s="18" t="n">
        <v>467.84717287</v>
      </c>
      <c r="L22" s="20" t="n">
        <v>9.767235619999999</v>
      </c>
      <c r="M22" s="18" t="n">
        <v>457.30488951</v>
      </c>
      <c r="N22" s="20" t="n">
        <v>10.29049315</v>
      </c>
      <c r="O22" s="18" t="n">
        <v>444.74361639</v>
      </c>
      <c r="P22" s="20" t="n">
        <v>11.62460492</v>
      </c>
      <c r="Q22" s="18" t="s">
        <v>404</v>
      </c>
      <c r="R22" s="20" t="s">
        <v>404</v>
      </c>
      <c r="S22" s="18" t="s">
        <v>404</v>
      </c>
      <c r="T22" s="20" t="s">
        <v>404</v>
      </c>
      <c r="U22" s="18" t="s">
        <v>404</v>
      </c>
      <c r="V22" s="20" t="s">
        <v>404</v>
      </c>
      <c r="W22" s="18" t="s">
        <v>404</v>
      </c>
      <c r="X22" s="20" t="s">
        <v>404</v>
      </c>
      <c r="Y22" s="18" t="n">
        <v>462.50894233</v>
      </c>
      <c r="Z22" s="20" t="n">
        <v>23.17763922</v>
      </c>
    </row>
    <row r="23" spans="1:26">
      <c r="A23" s="15" t="s">
        <v>420</v>
      </c>
      <c r="B23" s="17" t="n">
        <v>11583</v>
      </c>
      <c r="C23" s="18">
        <f>(3123.0/B23*100)</f>
        <v/>
      </c>
      <c r="D23" s="19" t="n">
        <v>8460</v>
      </c>
      <c r="E23" s="18" t="n">
        <v>511.70878338</v>
      </c>
      <c r="F23" s="20" t="n">
        <v>39.11057454</v>
      </c>
      <c r="G23" s="18" t="n">
        <v>500.74483893</v>
      </c>
      <c r="H23" s="20" t="n">
        <v>18.15256648</v>
      </c>
      <c r="I23" s="18" t="n">
        <v>486.47406955</v>
      </c>
      <c r="J23" s="20" t="n">
        <v>6.69365027</v>
      </c>
      <c r="K23" s="18" t="n">
        <v>481.84368124</v>
      </c>
      <c r="L23" s="20" t="n">
        <v>8.390512770000001</v>
      </c>
      <c r="M23" s="18" t="n">
        <v>472.03732194</v>
      </c>
      <c r="N23" s="20" t="n">
        <v>10.54933198</v>
      </c>
      <c r="O23" s="18" t="n">
        <v>483.34835269</v>
      </c>
      <c r="P23" s="20" t="n">
        <v>10.41826197</v>
      </c>
      <c r="Q23" s="18" t="s">
        <v>404</v>
      </c>
      <c r="R23" s="20" t="s">
        <v>404</v>
      </c>
      <c r="S23" s="18" t="s">
        <v>404</v>
      </c>
      <c r="T23" s="20" t="s">
        <v>404</v>
      </c>
      <c r="U23" s="18" t="s">
        <v>404</v>
      </c>
      <c r="V23" s="20" t="s">
        <v>404</v>
      </c>
      <c r="W23" s="18" t="s">
        <v>404</v>
      </c>
      <c r="X23" s="20" t="s">
        <v>404</v>
      </c>
      <c r="Y23" s="18" t="n">
        <v>482.97311889</v>
      </c>
      <c r="Z23" s="20" t="n">
        <v>19.9967624</v>
      </c>
    </row>
    <row r="24" spans="1:26">
      <c r="A24" s="15" t="s">
        <v>421</v>
      </c>
      <c r="B24" s="17" t="n">
        <v>6647</v>
      </c>
      <c r="C24" s="18">
        <f>(0.0/B24*100)</f>
        <v/>
      </c>
      <c r="D24" s="19" t="n">
        <v>6647</v>
      </c>
      <c r="E24" s="18" t="n">
        <v>515.70550667</v>
      </c>
      <c r="F24" s="20" t="n">
        <v>18.54002765</v>
      </c>
      <c r="G24" s="18" t="n">
        <v>547.7983404300001</v>
      </c>
      <c r="H24" s="20" t="n">
        <v>12.76775035</v>
      </c>
      <c r="I24" s="18" t="n">
        <v>545.33707778</v>
      </c>
      <c r="J24" s="20" t="n">
        <v>13.82565476</v>
      </c>
      <c r="K24" s="18" t="n">
        <v>531.4916555</v>
      </c>
      <c r="L24" s="20" t="n">
        <v>6.08926968</v>
      </c>
      <c r="M24" s="18" t="n">
        <v>550.70957341</v>
      </c>
      <c r="N24" s="20" t="n">
        <v>8.6020732</v>
      </c>
      <c r="O24" s="18" t="n">
        <v>545.7322884599999</v>
      </c>
      <c r="P24" s="20" t="n">
        <v>24.21616423</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377.145625</v>
      </c>
      <c r="F25" s="20" t="n">
        <v>5.42421969</v>
      </c>
      <c r="G25" s="18" t="n">
        <v>517.77698705</v>
      </c>
      <c r="H25" s="20" t="n">
        <v>15.8206812</v>
      </c>
      <c r="I25" s="18" t="n">
        <v>522.50931383</v>
      </c>
      <c r="J25" s="20" t="n">
        <v>12.87725332</v>
      </c>
      <c r="K25" s="18" t="n">
        <v>518.7264616</v>
      </c>
      <c r="L25" s="20" t="n">
        <v>5.27641565</v>
      </c>
      <c r="M25" s="18" t="n">
        <v>505.47949513</v>
      </c>
      <c r="N25" s="20" t="n">
        <v>5.59237089</v>
      </c>
      <c r="O25" s="18" t="n">
        <v>540.2961484</v>
      </c>
      <c r="P25" s="20" t="n">
        <v>9.36401609</v>
      </c>
      <c r="Q25" s="18" t="s">
        <v>404</v>
      </c>
      <c r="R25" s="20" t="s">
        <v>404</v>
      </c>
      <c r="S25" s="18" t="s">
        <v>404</v>
      </c>
      <c r="T25" s="20" t="s">
        <v>404</v>
      </c>
      <c r="U25" s="18" t="s">
        <v>404</v>
      </c>
      <c r="V25" s="20" t="s">
        <v>404</v>
      </c>
      <c r="W25" s="18" t="s">
        <v>404</v>
      </c>
      <c r="X25" s="20" t="s">
        <v>404</v>
      </c>
      <c r="Y25" s="18" t="s">
        <v>404</v>
      </c>
      <c r="Z25" s="20" t="s">
        <v>404</v>
      </c>
    </row>
    <row r="26" spans="1:26">
      <c r="A26" s="15" t="s">
        <v>423</v>
      </c>
      <c r="B26" s="17" t="n">
        <v>4869</v>
      </c>
      <c r="C26" s="18">
        <f>(11.0/B26*100)</f>
        <v/>
      </c>
      <c r="D26" s="19" t="n">
        <v>4858</v>
      </c>
      <c r="E26" s="18" t="s">
        <v>404</v>
      </c>
      <c r="F26" s="20" t="s">
        <v>404</v>
      </c>
      <c r="G26" s="18" t="n">
        <v>492.36749303</v>
      </c>
      <c r="H26" s="20" t="n">
        <v>9.1748922</v>
      </c>
      <c r="I26" s="18" t="n">
        <v>504.26207063</v>
      </c>
      <c r="J26" s="20" t="n">
        <v>2.92932222</v>
      </c>
      <c r="K26" s="18" t="n">
        <v>483.18044637</v>
      </c>
      <c r="L26" s="20" t="n">
        <v>3.63590356</v>
      </c>
      <c r="M26" s="18" t="n">
        <v>484.47844201</v>
      </c>
      <c r="N26" s="20" t="n">
        <v>3.99140848</v>
      </c>
      <c r="O26" s="18" t="n">
        <v>481.16725461</v>
      </c>
      <c r="P26" s="20" t="n">
        <v>6.23366139</v>
      </c>
      <c r="Q26" s="18" t="s">
        <v>404</v>
      </c>
      <c r="R26" s="20" t="s">
        <v>404</v>
      </c>
      <c r="S26" s="18" t="s">
        <v>404</v>
      </c>
      <c r="T26" s="20" t="s">
        <v>404</v>
      </c>
      <c r="U26" s="18" t="s">
        <v>404</v>
      </c>
      <c r="V26" s="20" t="s">
        <v>404</v>
      </c>
      <c r="W26" s="18" t="s">
        <v>404</v>
      </c>
      <c r="X26" s="20" t="s">
        <v>404</v>
      </c>
      <c r="Y26" s="18" t="n">
        <v>474.22983879</v>
      </c>
      <c r="Z26" s="20" t="n">
        <v>11.840914</v>
      </c>
    </row>
    <row r="27" spans="1:26">
      <c r="A27" s="15" t="s">
        <v>424</v>
      </c>
      <c r="B27" s="17" t="n">
        <v>5299</v>
      </c>
      <c r="C27" s="18">
        <f>(0.0/B27*100)</f>
        <v/>
      </c>
      <c r="D27" s="19" t="n">
        <v>5299</v>
      </c>
      <c r="E27" s="18" t="s">
        <v>404</v>
      </c>
      <c r="F27" s="20" t="s">
        <v>404</v>
      </c>
      <c r="G27" s="18" t="n">
        <v>462.167515</v>
      </c>
      <c r="H27" s="20" t="n">
        <v>1.95139456</v>
      </c>
      <c r="I27" s="18" t="n">
        <v>472.36291696</v>
      </c>
      <c r="J27" s="20" t="n">
        <v>1.88925788</v>
      </c>
      <c r="K27" s="18" t="n">
        <v>495.74877199</v>
      </c>
      <c r="L27" s="20" t="n">
        <v>2.44016288</v>
      </c>
      <c r="M27" s="18" t="n">
        <v>503.55402561</v>
      </c>
      <c r="N27" s="20" t="n">
        <v>3.08662348</v>
      </c>
      <c r="O27" s="18" t="n">
        <v>513.86118088</v>
      </c>
      <c r="P27" s="20" t="n">
        <v>4.07266383</v>
      </c>
      <c r="Q27" s="18" t="s">
        <v>404</v>
      </c>
      <c r="R27" s="20" t="s">
        <v>404</v>
      </c>
      <c r="S27" s="18" t="s">
        <v>404</v>
      </c>
      <c r="T27" s="20" t="s">
        <v>404</v>
      </c>
      <c r="U27" s="18" t="s">
        <v>404</v>
      </c>
      <c r="V27" s="20" t="s">
        <v>404</v>
      </c>
      <c r="W27" s="18" t="s">
        <v>404</v>
      </c>
      <c r="X27" s="20" t="s">
        <v>404</v>
      </c>
      <c r="Y27" s="18" t="n">
        <v>517.26278221</v>
      </c>
      <c r="Z27" s="20" t="n">
        <v>4.12517783</v>
      </c>
    </row>
    <row r="28" spans="1:26">
      <c r="A28" s="15" t="s">
        <v>425</v>
      </c>
      <c r="B28" s="17" t="n">
        <v>7568</v>
      </c>
      <c r="C28" s="18">
        <f>(0.0/B28*100)</f>
        <v/>
      </c>
      <c r="D28" s="19" t="n">
        <v>7568</v>
      </c>
      <c r="E28" s="18" t="n">
        <v>414.44215714</v>
      </c>
      <c r="F28" s="20" t="n">
        <v>6.0169945</v>
      </c>
      <c r="G28" s="18" t="n">
        <v>452.77550923</v>
      </c>
      <c r="H28" s="20" t="n">
        <v>7.66905555</v>
      </c>
      <c r="I28" s="18" t="n">
        <v>440.84489257</v>
      </c>
      <c r="J28" s="20" t="n">
        <v>5.47264684</v>
      </c>
      <c r="K28" s="18" t="n">
        <v>409.70628121</v>
      </c>
      <c r="L28" s="20" t="n">
        <v>4.04655231</v>
      </c>
      <c r="M28" s="18" t="n">
        <v>398.74344151</v>
      </c>
      <c r="N28" s="20" t="n">
        <v>6.97232868</v>
      </c>
      <c r="O28" s="18" t="n">
        <v>400.5136765</v>
      </c>
      <c r="P28" s="20" t="n">
        <v>5.17622494</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n">
        <v>437.47542701</v>
      </c>
      <c r="F29" s="20" t="n">
        <v>11.30127165</v>
      </c>
      <c r="G29" s="18" t="n">
        <v>583.0256031599999</v>
      </c>
      <c r="H29" s="20" t="n">
        <v>18.86179356</v>
      </c>
      <c r="I29" s="18" t="n">
        <v>509.42246658</v>
      </c>
      <c r="J29" s="20" t="n">
        <v>10.06851373</v>
      </c>
      <c r="K29" s="18" t="n">
        <v>510.01017753</v>
      </c>
      <c r="L29" s="20" t="n">
        <v>10.27801912</v>
      </c>
      <c r="M29" s="18" t="n">
        <v>501.5459899</v>
      </c>
      <c r="N29" s="20" t="n">
        <v>22.38282988</v>
      </c>
      <c r="O29" s="18" t="n">
        <v>498.0647745</v>
      </c>
      <c r="P29" s="20" t="n">
        <v>24.14392888</v>
      </c>
      <c r="Q29" s="18" t="s">
        <v>404</v>
      </c>
      <c r="R29" s="20" t="s">
        <v>404</v>
      </c>
      <c r="S29" s="18" t="s">
        <v>404</v>
      </c>
      <c r="T29" s="20" t="s">
        <v>404</v>
      </c>
      <c r="U29" s="18" t="s">
        <v>404</v>
      </c>
      <c r="V29" s="20" t="s">
        <v>404</v>
      </c>
      <c r="W29" s="18" t="s">
        <v>404</v>
      </c>
      <c r="X29" s="20" t="s">
        <v>404</v>
      </c>
      <c r="Y29" s="18" t="n">
        <v>486.49709513</v>
      </c>
      <c r="Z29" s="20" t="n">
        <v>14.01565892</v>
      </c>
    </row>
    <row r="30" spans="1:26">
      <c r="A30" s="15" t="s">
        <v>427</v>
      </c>
      <c r="B30" s="17" t="n">
        <v>4520</v>
      </c>
      <c r="C30" s="18">
        <f>(945.0/B30*100)</f>
        <v/>
      </c>
      <c r="D30" s="19" t="n">
        <v>3575</v>
      </c>
      <c r="E30" s="18" t="n">
        <v>570.241</v>
      </c>
      <c r="F30" s="20" t="n">
        <v>3.83513609</v>
      </c>
      <c r="G30" s="18" t="n">
        <v>510.33892955</v>
      </c>
      <c r="H30" s="20" t="n">
        <v>22.45641138</v>
      </c>
      <c r="I30" s="18" t="n">
        <v>514.91894055</v>
      </c>
      <c r="J30" s="20" t="n">
        <v>10.54088132</v>
      </c>
      <c r="K30" s="18" t="n">
        <v>524.2179164299999</v>
      </c>
      <c r="L30" s="20" t="n">
        <v>5.30983622</v>
      </c>
      <c r="M30" s="18" t="n">
        <v>510.78503651</v>
      </c>
      <c r="N30" s="20" t="n">
        <v>10.45838477</v>
      </c>
      <c r="O30" s="18" t="n">
        <v>491.01164694</v>
      </c>
      <c r="P30" s="20" t="n">
        <v>10.5458721</v>
      </c>
      <c r="Q30" s="18" t="s">
        <v>404</v>
      </c>
      <c r="R30" s="20" t="s">
        <v>404</v>
      </c>
      <c r="S30" s="18" t="s">
        <v>404</v>
      </c>
      <c r="T30" s="20" t="s">
        <v>404</v>
      </c>
      <c r="U30" s="18" t="s">
        <v>404</v>
      </c>
      <c r="V30" s="20" t="s">
        <v>404</v>
      </c>
      <c r="W30" s="18" t="s">
        <v>404</v>
      </c>
      <c r="X30" s="20" t="s">
        <v>404</v>
      </c>
      <c r="Y30" s="18" t="n">
        <v>515.26397846</v>
      </c>
      <c r="Z30" s="20" t="n">
        <v>14.28285129</v>
      </c>
    </row>
    <row r="31" spans="1:26">
      <c r="A31" s="15" t="s">
        <v>428</v>
      </c>
      <c r="B31" s="17" t="n">
        <v>5456</v>
      </c>
      <c r="C31" s="18">
        <f>(502.0/B31*100)</f>
        <v/>
      </c>
      <c r="D31" s="19" t="n">
        <v>4954</v>
      </c>
      <c r="E31" s="18" t="n">
        <v>478.03387309</v>
      </c>
      <c r="F31" s="20" t="n">
        <v>4.44923693</v>
      </c>
      <c r="G31" s="18" t="n">
        <v>467.93402167</v>
      </c>
      <c r="H31" s="20" t="n">
        <v>5.59531763</v>
      </c>
      <c r="I31" s="18" t="n">
        <v>498.39877745</v>
      </c>
      <c r="J31" s="20" t="n">
        <v>5.9364322</v>
      </c>
      <c r="K31" s="18" t="n">
        <v>500.74500742</v>
      </c>
      <c r="L31" s="20" t="n">
        <v>3.68525124</v>
      </c>
      <c r="M31" s="18" t="n">
        <v>504.15732751</v>
      </c>
      <c r="N31" s="20" t="n">
        <v>4.26868125</v>
      </c>
      <c r="O31" s="18" t="n">
        <v>482.39725368</v>
      </c>
      <c r="P31" s="20" t="n">
        <v>5.7507999</v>
      </c>
      <c r="Q31" s="18" t="s">
        <v>404</v>
      </c>
      <c r="R31" s="20" t="s">
        <v>404</v>
      </c>
      <c r="S31" s="18" t="s">
        <v>404</v>
      </c>
      <c r="T31" s="20" t="s">
        <v>404</v>
      </c>
      <c r="U31" s="18" t="s">
        <v>404</v>
      </c>
      <c r="V31" s="20" t="s">
        <v>404</v>
      </c>
      <c r="W31" s="18" t="s">
        <v>404</v>
      </c>
      <c r="X31" s="20" t="s">
        <v>404</v>
      </c>
      <c r="Y31" s="18" t="n">
        <v>497.42998272</v>
      </c>
      <c r="Z31" s="20" t="n">
        <v>9.36005269</v>
      </c>
    </row>
    <row r="32" spans="1:26">
      <c r="A32" s="15" t="s">
        <v>429</v>
      </c>
      <c r="B32" s="17" t="n">
        <v>4478</v>
      </c>
      <c r="C32" s="18">
        <f>(0.0/B32*100)</f>
        <v/>
      </c>
      <c r="D32" s="19" t="n">
        <v>4478</v>
      </c>
      <c r="E32" s="18" t="n">
        <v>483.44446402</v>
      </c>
      <c r="F32" s="20" t="n">
        <v>12.06846599</v>
      </c>
      <c r="G32" s="18" t="n">
        <v>498.6231728</v>
      </c>
      <c r="H32" s="20" t="n">
        <v>7.87472262</v>
      </c>
      <c r="I32" s="18" t="n">
        <v>500.85937981</v>
      </c>
      <c r="J32" s="20" t="n">
        <v>4.66658612</v>
      </c>
      <c r="K32" s="18" t="n">
        <v>502.73619544</v>
      </c>
      <c r="L32" s="20" t="n">
        <v>6.06233545</v>
      </c>
      <c r="M32" s="18" t="n">
        <v>502.41397048</v>
      </c>
      <c r="N32" s="20" t="n">
        <v>9.38506931</v>
      </c>
      <c r="O32" s="18" t="n">
        <v>499.85105828</v>
      </c>
      <c r="P32" s="20" t="n">
        <v>9.231815879999999</v>
      </c>
      <c r="Q32" s="18" t="s">
        <v>404</v>
      </c>
      <c r="R32" s="20" t="s">
        <v>404</v>
      </c>
      <c r="S32" s="18" t="s">
        <v>404</v>
      </c>
      <c r="T32" s="20" t="s">
        <v>404</v>
      </c>
      <c r="U32" s="18" t="s">
        <v>404</v>
      </c>
      <c r="V32" s="20" t="s">
        <v>404</v>
      </c>
      <c r="W32" s="18" t="s">
        <v>404</v>
      </c>
      <c r="X32" s="20" t="s">
        <v>404</v>
      </c>
      <c r="Y32" s="18" t="n">
        <v>529.52100648</v>
      </c>
      <c r="Z32" s="20" t="n">
        <v>22.6030536</v>
      </c>
    </row>
    <row r="33" spans="1:26">
      <c r="A33" s="15" t="s">
        <v>430</v>
      </c>
      <c r="B33" s="17" t="n">
        <v>7325</v>
      </c>
      <c r="C33" s="18">
        <f>(29.0/B33*100)</f>
        <v/>
      </c>
      <c r="D33" s="19" t="n">
        <v>7296</v>
      </c>
      <c r="E33" s="18" t="s">
        <v>404</v>
      </c>
      <c r="F33" s="20" t="s">
        <v>404</v>
      </c>
      <c r="G33" s="18" t="n">
        <v>503.29507942</v>
      </c>
      <c r="H33" s="20" t="n">
        <v>5.05585458</v>
      </c>
      <c r="I33" s="18" t="n">
        <v>523.75310839</v>
      </c>
      <c r="J33" s="20" t="n">
        <v>9.06444565</v>
      </c>
      <c r="K33" s="18" t="n">
        <v>490.06542559</v>
      </c>
      <c r="L33" s="20" t="n">
        <v>3.52091344</v>
      </c>
      <c r="M33" s="18" t="n">
        <v>529.0861535499999</v>
      </c>
      <c r="N33" s="20" t="n">
        <v>12.53429111</v>
      </c>
      <c r="O33" s="18" t="n">
        <v>496.58615477</v>
      </c>
      <c r="P33" s="20" t="n">
        <v>5.71038208</v>
      </c>
      <c r="Q33" s="18" t="s">
        <v>404</v>
      </c>
      <c r="R33" s="20" t="s">
        <v>404</v>
      </c>
      <c r="S33" s="18" t="s">
        <v>404</v>
      </c>
      <c r="T33" s="20" t="s">
        <v>404</v>
      </c>
      <c r="U33" s="18" t="s">
        <v>404</v>
      </c>
      <c r="V33" s="20" t="s">
        <v>404</v>
      </c>
      <c r="W33" s="18" t="s">
        <v>404</v>
      </c>
      <c r="X33" s="20" t="s">
        <v>404</v>
      </c>
      <c r="Y33" s="18" t="n">
        <v>500.65048199</v>
      </c>
      <c r="Z33" s="20" t="n">
        <v>35.45913798</v>
      </c>
    </row>
    <row r="34" spans="1:26">
      <c r="A34" s="15" t="s">
        <v>431</v>
      </c>
      <c r="B34" s="17" t="n">
        <v>6350</v>
      </c>
      <c r="C34" s="18">
        <f>(0.0/B34*100)</f>
        <v/>
      </c>
      <c r="D34" s="19" t="n">
        <v>6350</v>
      </c>
      <c r="E34" s="18" t="n">
        <v>328.98959124</v>
      </c>
      <c r="F34" s="20" t="n">
        <v>7.87071411</v>
      </c>
      <c r="G34" s="18" t="n">
        <v>448.04292274</v>
      </c>
      <c r="H34" s="20" t="n">
        <v>14.6544411</v>
      </c>
      <c r="I34" s="18" t="n">
        <v>474.04840889</v>
      </c>
      <c r="J34" s="20" t="n">
        <v>7.50718076</v>
      </c>
      <c r="K34" s="18" t="n">
        <v>459.6591233</v>
      </c>
      <c r="L34" s="20" t="n">
        <v>5.55127126</v>
      </c>
      <c r="M34" s="18" t="n">
        <v>453.88345103</v>
      </c>
      <c r="N34" s="20" t="n">
        <v>12.93378707</v>
      </c>
      <c r="O34" s="18" t="n">
        <v>449.9445962</v>
      </c>
      <c r="P34" s="20" t="n">
        <v>11.30495232</v>
      </c>
      <c r="Q34" s="18" t="s">
        <v>404</v>
      </c>
      <c r="R34" s="20" t="s">
        <v>404</v>
      </c>
      <c r="S34" s="18" t="s">
        <v>404</v>
      </c>
      <c r="T34" s="20" t="s">
        <v>404</v>
      </c>
      <c r="U34" s="18" t="s">
        <v>404</v>
      </c>
      <c r="V34" s="20" t="s">
        <v>404</v>
      </c>
      <c r="W34" s="18" t="s">
        <v>404</v>
      </c>
      <c r="X34" s="20" t="s">
        <v>404</v>
      </c>
      <c r="Y34" s="18" t="n">
        <v>518.59282331</v>
      </c>
      <c r="Z34" s="20" t="n">
        <v>46.96691835</v>
      </c>
    </row>
    <row r="35" spans="1:26">
      <c r="A35" s="15" t="s">
        <v>432</v>
      </c>
      <c r="B35" s="17" t="n">
        <v>6406</v>
      </c>
      <c r="C35" s="18">
        <f>(443.0/B35*100)</f>
        <v/>
      </c>
      <c r="D35" s="19" t="n">
        <v>5963</v>
      </c>
      <c r="E35" s="18" t="s">
        <v>404</v>
      </c>
      <c r="F35" s="20" t="s">
        <v>404</v>
      </c>
      <c r="G35" s="18" t="n">
        <v>484.46743275</v>
      </c>
      <c r="H35" s="20" t="n">
        <v>4.70523517</v>
      </c>
      <c r="I35" s="18" t="n">
        <v>527.6480652</v>
      </c>
      <c r="J35" s="20" t="n">
        <v>3.88791298</v>
      </c>
      <c r="K35" s="18" t="n">
        <v>522.55164429</v>
      </c>
      <c r="L35" s="20" t="n">
        <v>1.91089612</v>
      </c>
      <c r="M35" s="18" t="n">
        <v>505.80528164</v>
      </c>
      <c r="N35" s="20" t="n">
        <v>4.63042623</v>
      </c>
      <c r="O35" s="18" t="n">
        <v>506.60152796</v>
      </c>
      <c r="P35" s="20" t="n">
        <v>2.64545017</v>
      </c>
      <c r="Q35" s="18" t="s">
        <v>404</v>
      </c>
      <c r="R35" s="20" t="s">
        <v>404</v>
      </c>
      <c r="S35" s="18" t="s">
        <v>404</v>
      </c>
      <c r="T35" s="20" t="s">
        <v>404</v>
      </c>
      <c r="U35" s="18" t="s">
        <v>404</v>
      </c>
      <c r="V35" s="20" t="s">
        <v>404</v>
      </c>
      <c r="W35" s="18" t="s">
        <v>404</v>
      </c>
      <c r="X35" s="20" t="s">
        <v>404</v>
      </c>
      <c r="Y35" s="18" t="n">
        <v>489.69069552</v>
      </c>
      <c r="Z35" s="20" t="n">
        <v>7.08155321</v>
      </c>
    </row>
    <row r="36" spans="1:26">
      <c r="A36" s="15" t="s">
        <v>433</v>
      </c>
      <c r="B36" s="17" t="n">
        <v>6736</v>
      </c>
      <c r="C36" s="18">
        <f>(10.0/B36*100)</f>
        <v/>
      </c>
      <c r="D36" s="19" t="n">
        <v>6726</v>
      </c>
      <c r="E36" s="18" t="n">
        <v>471.59568694</v>
      </c>
      <c r="F36" s="20" t="n">
        <v>5.337599</v>
      </c>
      <c r="G36" s="18" t="n">
        <v>513.79797257</v>
      </c>
      <c r="H36" s="20" t="n">
        <v>8.01830822</v>
      </c>
      <c r="I36" s="18" t="n">
        <v>500.41479073</v>
      </c>
      <c r="J36" s="20" t="n">
        <v>4.88542786</v>
      </c>
      <c r="K36" s="18" t="n">
        <v>492.41428028</v>
      </c>
      <c r="L36" s="20" t="n">
        <v>4.76219304</v>
      </c>
      <c r="M36" s="18" t="n">
        <v>489.9559619</v>
      </c>
      <c r="N36" s="20" t="n">
        <v>4.46710323</v>
      </c>
      <c r="O36" s="18" t="n">
        <v>483.54837115</v>
      </c>
      <c r="P36" s="20" t="n">
        <v>5.74094933</v>
      </c>
      <c r="Q36" s="18" t="s">
        <v>404</v>
      </c>
      <c r="R36" s="20" t="s">
        <v>404</v>
      </c>
      <c r="S36" s="18" t="s">
        <v>404</v>
      </c>
      <c r="T36" s="20" t="s">
        <v>404</v>
      </c>
      <c r="U36" s="18" t="s">
        <v>404</v>
      </c>
      <c r="V36" s="20" t="s">
        <v>404</v>
      </c>
      <c r="W36" s="18" t="s">
        <v>404</v>
      </c>
      <c r="X36" s="20" t="s">
        <v>404</v>
      </c>
      <c r="Y36" s="18" t="n">
        <v>489.12177357</v>
      </c>
      <c r="Z36" s="20" t="n">
        <v>16.33344508</v>
      </c>
    </row>
    <row r="37" spans="1:26">
      <c r="A37" s="15" t="s">
        <v>434</v>
      </c>
      <c r="B37" s="17" t="n">
        <v>5458</v>
      </c>
      <c r="C37" s="18">
        <f>(0.0/B37*100)</f>
        <v/>
      </c>
      <c r="D37" s="19" t="n">
        <v>5458</v>
      </c>
      <c r="E37" s="18" t="n">
        <v>481.65302503</v>
      </c>
      <c r="F37" s="20" t="n">
        <v>5.59768899</v>
      </c>
      <c r="G37" s="18" t="n">
        <v>532.45033219</v>
      </c>
      <c r="H37" s="20" t="n">
        <v>11.12588187</v>
      </c>
      <c r="I37" s="18" t="n">
        <v>492.68488363</v>
      </c>
      <c r="J37" s="20" t="n">
        <v>20.4134436</v>
      </c>
      <c r="K37" s="18" t="n">
        <v>498.06183185</v>
      </c>
      <c r="L37" s="20" t="n">
        <v>5.62424977</v>
      </c>
      <c r="M37" s="18" t="n">
        <v>494.73644089</v>
      </c>
      <c r="N37" s="20" t="n">
        <v>5.10701181</v>
      </c>
      <c r="O37" s="18" t="n">
        <v>475.39944832</v>
      </c>
      <c r="P37" s="20" t="n">
        <v>6.52228701</v>
      </c>
      <c r="Q37" s="18" t="s">
        <v>404</v>
      </c>
      <c r="R37" s="20" t="s">
        <v>404</v>
      </c>
      <c r="S37" s="18" t="s">
        <v>404</v>
      </c>
      <c r="T37" s="20" t="s">
        <v>404</v>
      </c>
      <c r="U37" s="18" t="s">
        <v>404</v>
      </c>
      <c r="V37" s="20" t="s">
        <v>404</v>
      </c>
      <c r="W37" s="18" t="s">
        <v>404</v>
      </c>
      <c r="X37" s="20" t="s">
        <v>404</v>
      </c>
      <c r="Y37" s="18" t="n">
        <v>573.49619551</v>
      </c>
      <c r="Z37" s="20" t="n">
        <v>8.56050449</v>
      </c>
    </row>
    <row r="38" spans="1:26">
      <c r="A38" s="15" t="s">
        <v>435</v>
      </c>
      <c r="B38" s="17" t="n">
        <v>5860</v>
      </c>
      <c r="C38" s="18">
        <f>(268.0/B38*100)</f>
        <v/>
      </c>
      <c r="D38" s="19" t="n">
        <v>5592</v>
      </c>
      <c r="E38" s="18" t="n">
        <v>523.43937883</v>
      </c>
      <c r="F38" s="20" t="n">
        <v>6.40185862</v>
      </c>
      <c r="G38" s="18" t="n">
        <v>519.54665944</v>
      </c>
      <c r="H38" s="20" t="n">
        <v>15.77239559</v>
      </c>
      <c r="I38" s="18" t="n">
        <v>521.27521061</v>
      </c>
      <c r="J38" s="20" t="n">
        <v>6.57252199</v>
      </c>
      <c r="K38" s="18" t="n">
        <v>495.6996165</v>
      </c>
      <c r="L38" s="20" t="n">
        <v>7.07698124</v>
      </c>
      <c r="M38" s="18" t="n">
        <v>466.93368118</v>
      </c>
      <c r="N38" s="20" t="n">
        <v>14.08881501</v>
      </c>
      <c r="O38" s="18" t="n">
        <v>502.03694064</v>
      </c>
      <c r="P38" s="20" t="n">
        <v>18.75921314</v>
      </c>
      <c r="Q38" s="18" t="s">
        <v>404</v>
      </c>
      <c r="R38" s="20" t="s">
        <v>404</v>
      </c>
      <c r="S38" s="18" t="s">
        <v>404</v>
      </c>
      <c r="T38" s="20" t="s">
        <v>404</v>
      </c>
      <c r="U38" s="18" t="s">
        <v>404</v>
      </c>
      <c r="V38" s="20" t="s">
        <v>404</v>
      </c>
      <c r="W38" s="18" t="s">
        <v>404</v>
      </c>
      <c r="X38" s="20" t="s">
        <v>404</v>
      </c>
      <c r="Y38" s="18" t="n">
        <v>538.03045661</v>
      </c>
      <c r="Z38" s="20" t="n">
        <v>23.55090744</v>
      </c>
    </row>
    <row r="39" spans="1:26">
      <c r="A39" s="15" t="s">
        <v>436</v>
      </c>
      <c r="B39" s="17" t="n">
        <v>5895</v>
      </c>
      <c r="C39" s="18">
        <f>(0.0/B39*100)</f>
        <v/>
      </c>
      <c r="D39" s="19" t="n">
        <v>5895</v>
      </c>
      <c r="E39" s="18" t="s">
        <v>404</v>
      </c>
      <c r="F39" s="20" t="s">
        <v>404</v>
      </c>
      <c r="G39" s="18" t="n">
        <v>406.01899053</v>
      </c>
      <c r="H39" s="20" t="n">
        <v>19.86080545</v>
      </c>
      <c r="I39" s="18" t="n">
        <v>426.16096908</v>
      </c>
      <c r="J39" s="20" t="n">
        <v>16.95693973</v>
      </c>
      <c r="K39" s="18" t="n">
        <v>409.43624863</v>
      </c>
      <c r="L39" s="20" t="n">
        <v>7.91809181</v>
      </c>
      <c r="M39" s="18" t="n">
        <v>425.65772424</v>
      </c>
      <c r="N39" s="20" t="n">
        <v>8.277015349999999</v>
      </c>
      <c r="O39" s="18" t="n">
        <v>436.65932528</v>
      </c>
      <c r="P39" s="20" t="n">
        <v>9.34842855</v>
      </c>
      <c r="Q39" s="18" t="s">
        <v>404</v>
      </c>
      <c r="R39" s="20" t="s">
        <v>404</v>
      </c>
      <c r="S39" s="18" t="s">
        <v>404</v>
      </c>
      <c r="T39" s="20" t="s">
        <v>404</v>
      </c>
      <c r="U39" s="18" t="s">
        <v>404</v>
      </c>
      <c r="V39" s="20" t="s">
        <v>404</v>
      </c>
      <c r="W39" s="18" t="s">
        <v>404</v>
      </c>
      <c r="X39" s="20" t="s">
        <v>404</v>
      </c>
      <c r="Y39" s="18" t="n">
        <v>380.47909094</v>
      </c>
      <c r="Z39" s="20" t="n">
        <v>6.55250458</v>
      </c>
    </row>
    <row r="40" spans="1:26">
      <c r="A40" s="15" t="s">
        <v>437</v>
      </c>
      <c r="B40" s="17" t="n">
        <v>14157</v>
      </c>
      <c r="C40" s="18">
        <f>(2650.0/B40*100)</f>
        <v/>
      </c>
      <c r="D40" s="19" t="n">
        <v>11507</v>
      </c>
      <c r="E40" s="18" t="s">
        <v>404</v>
      </c>
      <c r="F40" s="20" t="s">
        <v>404</v>
      </c>
      <c r="G40" s="18" t="n">
        <v>507.26574804</v>
      </c>
      <c r="H40" s="20" t="n">
        <v>13.8270309</v>
      </c>
      <c r="I40" s="18" t="n">
        <v>518.24640211</v>
      </c>
      <c r="J40" s="20" t="n">
        <v>7.12538929</v>
      </c>
      <c r="K40" s="18" t="n">
        <v>506.20946653</v>
      </c>
      <c r="L40" s="20" t="n">
        <v>6.33204086</v>
      </c>
      <c r="M40" s="18" t="n">
        <v>529.4096448400001</v>
      </c>
      <c r="N40" s="20" t="n">
        <v>8.801711709999999</v>
      </c>
      <c r="O40" s="18" t="n">
        <v>495.99711696</v>
      </c>
      <c r="P40" s="20" t="n">
        <v>8.41651165</v>
      </c>
      <c r="Q40" s="18" t="s">
        <v>404</v>
      </c>
      <c r="R40" s="20" t="s">
        <v>404</v>
      </c>
      <c r="S40" s="18" t="s">
        <v>404</v>
      </c>
      <c r="T40" s="20" t="s">
        <v>404</v>
      </c>
      <c r="U40" s="18" t="s">
        <v>404</v>
      </c>
      <c r="V40" s="20" t="s">
        <v>404</v>
      </c>
      <c r="W40" s="18" t="s">
        <v>404</v>
      </c>
      <c r="X40" s="20" t="s">
        <v>404</v>
      </c>
      <c r="Y40" s="18" t="n">
        <v>514.63644082</v>
      </c>
      <c r="Z40" s="20" t="n">
        <v>8.13111069</v>
      </c>
    </row>
    <row r="41" spans="1:26">
      <c r="A41" s="15" t="s">
        <v>438</v>
      </c>
      <c r="B41" s="17" t="n">
        <v>5712</v>
      </c>
      <c r="C41" s="18">
        <f>(70.0/B41*100)</f>
        <v/>
      </c>
      <c r="D41" s="19" t="n">
        <v>5642</v>
      </c>
      <c r="E41" s="18" t="n">
        <v>481.18712632</v>
      </c>
      <c r="F41" s="20" t="n">
        <v>53.42988891</v>
      </c>
      <c r="G41" s="18" t="n">
        <v>570.59347958</v>
      </c>
      <c r="H41" s="20" t="n">
        <v>6.06164402</v>
      </c>
      <c r="I41" s="18" t="n">
        <v>478.60879847</v>
      </c>
      <c r="J41" s="20" t="n">
        <v>15.07262895</v>
      </c>
      <c r="K41" s="18" t="n">
        <v>498.13864578</v>
      </c>
      <c r="L41" s="20" t="n">
        <v>6.12625544</v>
      </c>
      <c r="M41" s="18" t="n">
        <v>500.83699129</v>
      </c>
      <c r="N41" s="20" t="n">
        <v>5.55098367</v>
      </c>
      <c r="O41" s="18" t="n">
        <v>488.00141621</v>
      </c>
      <c r="P41" s="20" t="n">
        <v>8.37570258</v>
      </c>
      <c r="Q41" s="18" t="s">
        <v>404</v>
      </c>
      <c r="R41" s="20" t="s">
        <v>404</v>
      </c>
      <c r="S41" s="18" t="s">
        <v>404</v>
      </c>
      <c r="T41" s="20" t="s">
        <v>404</v>
      </c>
      <c r="U41" s="18" t="s">
        <v>404</v>
      </c>
      <c r="V41" s="20" t="s">
        <v>404</v>
      </c>
      <c r="W41" s="18" t="s">
        <v>404</v>
      </c>
      <c r="X41" s="20" t="s">
        <v>404</v>
      </c>
      <c r="Y41" s="18" t="n">
        <v>532.95231408</v>
      </c>
      <c r="Z41" s="20" t="n">
        <v>12.06558624</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358.04112059</v>
      </c>
      <c r="F44" s="20" t="n">
        <v>12.56675472</v>
      </c>
      <c r="G44" s="18" t="n">
        <v>418.07767301</v>
      </c>
      <c r="H44" s="20" t="n">
        <v>12.73187532</v>
      </c>
      <c r="I44" s="18" t="n">
        <v>429.82163931</v>
      </c>
      <c r="J44" s="20" t="n">
        <v>6.12781365</v>
      </c>
      <c r="K44" s="18" t="n">
        <v>426.83164157</v>
      </c>
      <c r="L44" s="20" t="n">
        <v>4.53935722</v>
      </c>
      <c r="M44" s="18" t="n">
        <v>419.16395607</v>
      </c>
      <c r="N44" s="20" t="n">
        <v>8.64020375</v>
      </c>
      <c r="O44" s="18" t="n">
        <v>430.63804033</v>
      </c>
      <c r="P44" s="20" t="n">
        <v>8.36601039</v>
      </c>
      <c r="Q44" s="18" t="s">
        <v>404</v>
      </c>
      <c r="R44" s="20" t="s">
        <v>404</v>
      </c>
      <c r="S44" s="18" t="s">
        <v>404</v>
      </c>
      <c r="T44" s="20" t="s">
        <v>404</v>
      </c>
      <c r="U44" s="18" t="s">
        <v>404</v>
      </c>
      <c r="V44" s="20" t="s">
        <v>404</v>
      </c>
      <c r="W44" s="18" t="s">
        <v>404</v>
      </c>
      <c r="X44" s="20" t="s">
        <v>404</v>
      </c>
      <c r="Y44" s="18" t="n">
        <v>438.78898561</v>
      </c>
      <c r="Z44" s="20" t="n">
        <v>17.37771927</v>
      </c>
    </row>
    <row r="45" spans="1:26">
      <c r="A45" s="15" t="s">
        <v>442</v>
      </c>
      <c r="B45" s="17" t="n">
        <v>5519</v>
      </c>
      <c r="C45" s="18">
        <f>(0.0/B45*100)</f>
        <v/>
      </c>
      <c r="D45" s="19" t="n">
        <v>5519</v>
      </c>
      <c r="E45" s="18" t="n">
        <v>377.12450961</v>
      </c>
      <c r="F45" s="20" t="n">
        <v>15.95693978</v>
      </c>
      <c r="G45" s="18" t="n">
        <v>372.97627941</v>
      </c>
      <c r="H45" s="20" t="n">
        <v>12.41594204</v>
      </c>
      <c r="I45" s="18" t="n">
        <v>373.55310143</v>
      </c>
      <c r="J45" s="20" t="n">
        <v>5.38675988</v>
      </c>
      <c r="K45" s="18" t="n">
        <v>365.71423649</v>
      </c>
      <c r="L45" s="20" t="n">
        <v>7.82239449</v>
      </c>
      <c r="M45" s="18" t="n">
        <v>380.82964205</v>
      </c>
      <c r="N45" s="20" t="n">
        <v>8.49766455</v>
      </c>
      <c r="O45" s="18" t="n">
        <v>381.24924466</v>
      </c>
      <c r="P45" s="20" t="n">
        <v>7.14431708</v>
      </c>
      <c r="Q45" s="18" t="s">
        <v>404</v>
      </c>
      <c r="R45" s="20" t="s">
        <v>404</v>
      </c>
      <c r="S45" s="18" t="s">
        <v>404</v>
      </c>
      <c r="T45" s="20" t="s">
        <v>404</v>
      </c>
      <c r="U45" s="18" t="s">
        <v>404</v>
      </c>
      <c r="V45" s="20" t="s">
        <v>404</v>
      </c>
      <c r="W45" s="18" t="s">
        <v>404</v>
      </c>
      <c r="X45" s="20" t="s">
        <v>404</v>
      </c>
      <c r="Y45" s="18" t="n">
        <v>405.82635448</v>
      </c>
      <c r="Z45" s="20" t="n">
        <v>20.81468858</v>
      </c>
    </row>
    <row r="46" spans="1:26">
      <c r="A46" s="15" t="s">
        <v>443</v>
      </c>
      <c r="B46" s="17" t="n">
        <v>23141</v>
      </c>
      <c r="C46" s="18">
        <f>(4196.0/B46*100)</f>
        <v/>
      </c>
      <c r="D46" s="19" t="n">
        <v>18945</v>
      </c>
      <c r="E46" s="18" t="n">
        <v>432.21600262</v>
      </c>
      <c r="F46" s="20" t="n">
        <v>29.68869367</v>
      </c>
      <c r="G46" s="18" t="n">
        <v>420.84306338</v>
      </c>
      <c r="H46" s="20" t="n">
        <v>14.52295964</v>
      </c>
      <c r="I46" s="18" t="n">
        <v>402.86220337</v>
      </c>
      <c r="J46" s="20" t="n">
        <v>5.71056363</v>
      </c>
      <c r="K46" s="18" t="n">
        <v>419.92058127</v>
      </c>
      <c r="L46" s="20" t="n">
        <v>6.96353002</v>
      </c>
      <c r="M46" s="18" t="n">
        <v>399.14411788</v>
      </c>
      <c r="N46" s="20" t="n">
        <v>4.54710578</v>
      </c>
      <c r="O46" s="18" t="n">
        <v>394.74949255</v>
      </c>
      <c r="P46" s="20" t="n">
        <v>4.31308333</v>
      </c>
      <c r="Q46" s="18" t="s">
        <v>404</v>
      </c>
      <c r="R46" s="20" t="s">
        <v>404</v>
      </c>
      <c r="S46" s="18" t="s">
        <v>404</v>
      </c>
      <c r="T46" s="20" t="s">
        <v>404</v>
      </c>
      <c r="U46" s="18" t="s">
        <v>404</v>
      </c>
      <c r="V46" s="20" t="s">
        <v>404</v>
      </c>
      <c r="W46" s="18" t="s">
        <v>404</v>
      </c>
      <c r="X46" s="20" t="s">
        <v>404</v>
      </c>
      <c r="Y46" s="18" t="n">
        <v>384.38354894</v>
      </c>
      <c r="Z46" s="20" t="n">
        <v>10.45736975</v>
      </c>
    </row>
    <row r="47" spans="1:26">
      <c r="A47" s="15" t="s">
        <v>444</v>
      </c>
      <c r="B47" s="17" t="n">
        <v>5928</v>
      </c>
      <c r="C47" s="18">
        <f>(0.0/B47*100)</f>
        <v/>
      </c>
      <c r="D47" s="19" t="n">
        <v>5928</v>
      </c>
      <c r="E47" s="18" t="s">
        <v>404</v>
      </c>
      <c r="F47" s="20" t="s">
        <v>404</v>
      </c>
      <c r="G47" s="18" t="n">
        <v>423.29876843</v>
      </c>
      <c r="H47" s="20" t="n">
        <v>27.66161082</v>
      </c>
      <c r="I47" s="18" t="n">
        <v>450.80628214</v>
      </c>
      <c r="J47" s="20" t="n">
        <v>10.54168173</v>
      </c>
      <c r="K47" s="18" t="n">
        <v>455.71833664</v>
      </c>
      <c r="L47" s="20" t="n">
        <v>10.03113496</v>
      </c>
      <c r="M47" s="18" t="n">
        <v>430.40199049</v>
      </c>
      <c r="N47" s="20" t="n">
        <v>10.76028678</v>
      </c>
      <c r="O47" s="18" t="n">
        <v>438.27040243</v>
      </c>
      <c r="P47" s="20" t="n">
        <v>13.83102298</v>
      </c>
      <c r="Q47" s="18" t="s">
        <v>404</v>
      </c>
      <c r="R47" s="20" t="s">
        <v>404</v>
      </c>
      <c r="S47" s="18" t="s">
        <v>404</v>
      </c>
      <c r="T47" s="20" t="s">
        <v>404</v>
      </c>
      <c r="U47" s="18" t="s">
        <v>404</v>
      </c>
      <c r="V47" s="20" t="s">
        <v>404</v>
      </c>
      <c r="W47" s="18" t="s">
        <v>404</v>
      </c>
      <c r="X47" s="20" t="s">
        <v>404</v>
      </c>
      <c r="Y47" s="18" t="n">
        <v>466.40911777</v>
      </c>
      <c r="Z47" s="20" t="n">
        <v>31.04521331</v>
      </c>
    </row>
    <row r="48" spans="1:26">
      <c r="A48" s="15" t="s">
        <v>445</v>
      </c>
      <c r="B48" s="17" t="n">
        <v>9841</v>
      </c>
      <c r="C48" s="18">
        <f>(0.0/B48*100)</f>
        <v/>
      </c>
      <c r="D48" s="19" t="n">
        <v>9841</v>
      </c>
      <c r="E48" s="18" t="n">
        <v>575.88657211</v>
      </c>
      <c r="F48" s="20" t="n">
        <v>7.35296633</v>
      </c>
      <c r="G48" s="18" t="n">
        <v>518.43235382</v>
      </c>
      <c r="H48" s="20" t="n">
        <v>9.194776320000001</v>
      </c>
      <c r="I48" s="18" t="n">
        <v>519.28809581</v>
      </c>
      <c r="J48" s="20" t="n">
        <v>10.31186434</v>
      </c>
      <c r="K48" s="18" t="n">
        <v>510.50157805</v>
      </c>
      <c r="L48" s="20" t="n">
        <v>12.25797801</v>
      </c>
      <c r="M48" s="18" t="n">
        <v>540.58615974</v>
      </c>
      <c r="N48" s="20" t="n">
        <v>31.09174974</v>
      </c>
      <c r="O48" s="18" t="n">
        <v>498.19761361</v>
      </c>
      <c r="P48" s="20" t="n">
        <v>19.0067262</v>
      </c>
      <c r="Q48" s="18" t="s">
        <v>404</v>
      </c>
      <c r="R48" s="20" t="s">
        <v>404</v>
      </c>
      <c r="S48" s="18" t="s">
        <v>404</v>
      </c>
      <c r="T48" s="20" t="s">
        <v>404</v>
      </c>
      <c r="U48" s="18" t="s">
        <v>404</v>
      </c>
      <c r="V48" s="20" t="s">
        <v>404</v>
      </c>
      <c r="W48" s="18" t="s">
        <v>404</v>
      </c>
      <c r="X48" s="20" t="s">
        <v>404</v>
      </c>
      <c r="Y48" s="18" t="n">
        <v>472.62857616</v>
      </c>
      <c r="Z48" s="20" t="n">
        <v>42.72696929</v>
      </c>
    </row>
    <row r="49" spans="1:26">
      <c r="A49" s="15" t="s">
        <v>446</v>
      </c>
      <c r="B49" s="17" t="n">
        <v>6349</v>
      </c>
      <c r="C49" s="18">
        <f>(52.0/B49*100)</f>
        <v/>
      </c>
      <c r="D49" s="19" t="n">
        <v>6297</v>
      </c>
      <c r="E49" s="18" t="n">
        <v>464.09224213</v>
      </c>
      <c r="F49" s="20" t="n">
        <v>13.31950254</v>
      </c>
      <c r="G49" s="18" t="n">
        <v>429.48758791</v>
      </c>
      <c r="H49" s="20" t="n">
        <v>12.93175946</v>
      </c>
      <c r="I49" s="18" t="n">
        <v>434.02178112</v>
      </c>
      <c r="J49" s="20" t="n">
        <v>6.31264966</v>
      </c>
      <c r="K49" s="18" t="n">
        <v>437.51152758</v>
      </c>
      <c r="L49" s="20" t="n">
        <v>6.66233156</v>
      </c>
      <c r="M49" s="18" t="n">
        <v>424.60015624</v>
      </c>
      <c r="N49" s="20" t="n">
        <v>8.47025378</v>
      </c>
      <c r="O49" s="18" t="n">
        <v>428.6793733</v>
      </c>
      <c r="P49" s="20" t="n">
        <v>6.25946627</v>
      </c>
      <c r="Q49" s="18" t="s">
        <v>404</v>
      </c>
      <c r="R49" s="20" t="s">
        <v>404</v>
      </c>
      <c r="S49" s="18" t="s">
        <v>404</v>
      </c>
      <c r="T49" s="20" t="s">
        <v>404</v>
      </c>
      <c r="U49" s="18" t="s">
        <v>404</v>
      </c>
      <c r="V49" s="20" t="s">
        <v>404</v>
      </c>
      <c r="W49" s="18" t="s">
        <v>404</v>
      </c>
      <c r="X49" s="20" t="s">
        <v>404</v>
      </c>
      <c r="Y49" s="18" t="n">
        <v>528.97186286</v>
      </c>
      <c r="Z49" s="20" t="n">
        <v>9.722320209999999</v>
      </c>
    </row>
    <row r="50" spans="1:26">
      <c r="A50" s="15" t="s">
        <v>447</v>
      </c>
      <c r="B50" s="17" t="n">
        <v>11795</v>
      </c>
      <c r="C50" s="18">
        <f>(1031.0/B50*100)</f>
        <v/>
      </c>
      <c r="D50" s="19" t="n">
        <v>10764</v>
      </c>
      <c r="E50" s="18" t="n">
        <v>474.26459904</v>
      </c>
      <c r="F50" s="20" t="n">
        <v>4.64218968</v>
      </c>
      <c r="G50" s="18" t="n">
        <v>436.91206661</v>
      </c>
      <c r="H50" s="20" t="n">
        <v>13.10653916</v>
      </c>
      <c r="I50" s="18" t="n">
        <v>397.48682507</v>
      </c>
      <c r="J50" s="20" t="n">
        <v>6.26100002</v>
      </c>
      <c r="K50" s="18" t="n">
        <v>422.34396644</v>
      </c>
      <c r="L50" s="20" t="n">
        <v>6.18966366</v>
      </c>
      <c r="M50" s="18" t="n">
        <v>431.2664873</v>
      </c>
      <c r="N50" s="20" t="n">
        <v>9.3260538</v>
      </c>
      <c r="O50" s="18" t="n">
        <v>413.0492077</v>
      </c>
      <c r="P50" s="20" t="n">
        <v>5.74354319</v>
      </c>
      <c r="Q50" s="18" t="s">
        <v>404</v>
      </c>
      <c r="R50" s="20" t="s">
        <v>404</v>
      </c>
      <c r="S50" s="18" t="s">
        <v>404</v>
      </c>
      <c r="T50" s="20" t="s">
        <v>404</v>
      </c>
      <c r="U50" s="18" t="s">
        <v>404</v>
      </c>
      <c r="V50" s="20" t="s">
        <v>404</v>
      </c>
      <c r="W50" s="18" t="s">
        <v>404</v>
      </c>
      <c r="X50" s="20" t="s">
        <v>404</v>
      </c>
      <c r="Y50" s="18" t="n">
        <v>419.17504582</v>
      </c>
      <c r="Z50" s="20" t="n">
        <v>14.9771843</v>
      </c>
    </row>
    <row r="51" spans="1:26">
      <c r="A51" s="15" t="s">
        <v>448</v>
      </c>
      <c r="B51" s="17" t="n">
        <v>6866</v>
      </c>
      <c r="C51" s="18">
        <f>(0.0/B51*100)</f>
        <v/>
      </c>
      <c r="D51" s="19" t="n">
        <v>6866</v>
      </c>
      <c r="E51" s="18" t="n">
        <v>436.39801523</v>
      </c>
      <c r="F51" s="20" t="n">
        <v>17.46934475</v>
      </c>
      <c r="G51" s="18" t="n">
        <v>414.79700044</v>
      </c>
      <c r="H51" s="20" t="n">
        <v>12.41400615</v>
      </c>
      <c r="I51" s="18" t="n">
        <v>424.49762184</v>
      </c>
      <c r="J51" s="20" t="n">
        <v>8.51929679</v>
      </c>
      <c r="K51" s="18" t="n">
        <v>413.35682117</v>
      </c>
      <c r="L51" s="20" t="n">
        <v>3.60665316</v>
      </c>
      <c r="M51" s="18" t="n">
        <v>416.14064383</v>
      </c>
      <c r="N51" s="20" t="n">
        <v>9.31820984</v>
      </c>
      <c r="O51" s="18" t="n">
        <v>427.35381818</v>
      </c>
      <c r="P51" s="20" t="n">
        <v>5.41658688</v>
      </c>
      <c r="Q51" s="18" t="s">
        <v>404</v>
      </c>
      <c r="R51" s="20" t="s">
        <v>404</v>
      </c>
      <c r="S51" s="18" t="s">
        <v>404</v>
      </c>
      <c r="T51" s="20" t="s">
        <v>404</v>
      </c>
      <c r="U51" s="18" t="s">
        <v>404</v>
      </c>
      <c r="V51" s="20" t="s">
        <v>404</v>
      </c>
      <c r="W51" s="18" t="s">
        <v>404</v>
      </c>
      <c r="X51" s="20" t="s">
        <v>404</v>
      </c>
      <c r="Y51" s="18" t="n">
        <v>440.80643563</v>
      </c>
      <c r="Z51" s="20" t="n">
        <v>4.92098952</v>
      </c>
    </row>
    <row r="52" spans="1:26">
      <c r="A52" s="15" t="s">
        <v>449</v>
      </c>
      <c r="B52" s="17" t="n">
        <v>5809</v>
      </c>
      <c r="C52" s="18">
        <f>(0.0/B52*100)</f>
        <v/>
      </c>
      <c r="D52" s="19" t="n">
        <v>5809</v>
      </c>
      <c r="E52" s="18" t="s">
        <v>404</v>
      </c>
      <c r="F52" s="20" t="s">
        <v>404</v>
      </c>
      <c r="G52" s="18" t="n">
        <v>477.93975087</v>
      </c>
      <c r="H52" s="20" t="n">
        <v>25.9074966</v>
      </c>
      <c r="I52" s="18" t="n">
        <v>477.21011518</v>
      </c>
      <c r="J52" s="20" t="n">
        <v>9.24937735</v>
      </c>
      <c r="K52" s="18" t="n">
        <v>478.66228825</v>
      </c>
      <c r="L52" s="20" t="n">
        <v>5.43403636</v>
      </c>
      <c r="M52" s="18" t="n">
        <v>475.05481163</v>
      </c>
      <c r="N52" s="20" t="n">
        <v>11.08341049</v>
      </c>
      <c r="O52" s="18" t="n">
        <v>466.46515907</v>
      </c>
      <c r="P52" s="20" t="n">
        <v>8.48369931</v>
      </c>
      <c r="Q52" s="18" t="s">
        <v>404</v>
      </c>
      <c r="R52" s="20" t="s">
        <v>404</v>
      </c>
      <c r="S52" s="18" t="s">
        <v>404</v>
      </c>
      <c r="T52" s="20" t="s">
        <v>404</v>
      </c>
      <c r="U52" s="18" t="s">
        <v>404</v>
      </c>
      <c r="V52" s="20" t="s">
        <v>404</v>
      </c>
      <c r="W52" s="18" t="s">
        <v>404</v>
      </c>
      <c r="X52" s="20" t="s">
        <v>404</v>
      </c>
      <c r="Y52" s="18" t="n">
        <v>408.5339</v>
      </c>
      <c r="Z52" s="20" t="n">
        <v>17.24550512</v>
      </c>
    </row>
    <row r="53" spans="1:26">
      <c r="A53" s="15" t="s">
        <v>450</v>
      </c>
      <c r="B53" s="17" t="n">
        <v>5571</v>
      </c>
      <c r="C53" s="18">
        <f>(0.0/B53*100)</f>
        <v/>
      </c>
      <c r="D53" s="19" t="n">
        <v>5571</v>
      </c>
      <c r="E53" s="18" t="n">
        <v>462.5396483</v>
      </c>
      <c r="F53" s="20" t="n">
        <v>6.93464926</v>
      </c>
      <c r="G53" s="18" t="n">
        <v>473.50548462</v>
      </c>
      <c r="H53" s="20" t="n">
        <v>4.76052297</v>
      </c>
      <c r="I53" s="18" t="n">
        <v>448.32669446</v>
      </c>
      <c r="J53" s="20" t="n">
        <v>3.53637737</v>
      </c>
      <c r="K53" s="18" t="n">
        <v>436.14175675</v>
      </c>
      <c r="L53" s="20" t="n">
        <v>2.19961114</v>
      </c>
      <c r="M53" s="18" t="n">
        <v>423.68725768</v>
      </c>
      <c r="N53" s="20" t="n">
        <v>2.69232428</v>
      </c>
      <c r="O53" s="18" t="n">
        <v>405.87419635</v>
      </c>
      <c r="P53" s="20" t="n">
        <v>2.89765783</v>
      </c>
      <c r="Q53" s="18" t="s">
        <v>404</v>
      </c>
      <c r="R53" s="20" t="s">
        <v>404</v>
      </c>
      <c r="S53" s="18" t="s">
        <v>404</v>
      </c>
      <c r="T53" s="20" t="s">
        <v>404</v>
      </c>
      <c r="U53" s="18" t="s">
        <v>404</v>
      </c>
      <c r="V53" s="20" t="s">
        <v>404</v>
      </c>
      <c r="W53" s="18" t="s">
        <v>404</v>
      </c>
      <c r="X53" s="20" t="s">
        <v>404</v>
      </c>
      <c r="Y53" s="18" t="n">
        <v>389.11306539</v>
      </c>
      <c r="Z53" s="20" t="n">
        <v>6.56781531</v>
      </c>
    </row>
    <row r="54" spans="1:26">
      <c r="A54" s="15" t="s">
        <v>451</v>
      </c>
      <c r="B54" s="17" t="n">
        <v>4740</v>
      </c>
      <c r="C54" s="18">
        <f>(199.0/B54*100)</f>
        <v/>
      </c>
      <c r="D54" s="19" t="n">
        <v>4541</v>
      </c>
      <c r="E54" s="18" t="n">
        <v>316.09605429</v>
      </c>
      <c r="F54" s="20" t="n">
        <v>4.34564622</v>
      </c>
      <c r="G54" s="18" t="n">
        <v>378.35512824</v>
      </c>
      <c r="H54" s="20" t="n">
        <v>30.68608966</v>
      </c>
      <c r="I54" s="18" t="n">
        <v>345.54231769</v>
      </c>
      <c r="J54" s="20" t="n">
        <v>16.97890279</v>
      </c>
      <c r="K54" s="18" t="n">
        <v>325.5842614</v>
      </c>
      <c r="L54" s="20" t="n">
        <v>9.59334511</v>
      </c>
      <c r="M54" s="18" t="n">
        <v>340.41992123</v>
      </c>
      <c r="N54" s="20" t="n">
        <v>8.61677272</v>
      </c>
      <c r="O54" s="18" t="n">
        <v>326.7748048</v>
      </c>
      <c r="P54" s="20" t="n">
        <v>3.8519036</v>
      </c>
      <c r="Q54" s="18" t="s">
        <v>404</v>
      </c>
      <c r="R54" s="20" t="s">
        <v>404</v>
      </c>
      <c r="S54" s="18" t="s">
        <v>404</v>
      </c>
      <c r="T54" s="20" t="s">
        <v>404</v>
      </c>
      <c r="U54" s="18" t="s">
        <v>404</v>
      </c>
      <c r="V54" s="20" t="s">
        <v>404</v>
      </c>
      <c r="W54" s="18" t="s">
        <v>404</v>
      </c>
      <c r="X54" s="20" t="s">
        <v>404</v>
      </c>
      <c r="Y54" s="18" t="n">
        <v>297.13063921</v>
      </c>
      <c r="Z54" s="20" t="n">
        <v>8.12669958</v>
      </c>
    </row>
    <row r="55" spans="1:26">
      <c r="A55" s="15" t="s">
        <v>452</v>
      </c>
      <c r="B55" s="17" t="n">
        <v>5316</v>
      </c>
      <c r="C55" s="18">
        <f>(43.0/B55*100)</f>
        <v/>
      </c>
      <c r="D55" s="19" t="n">
        <v>5273</v>
      </c>
      <c r="E55" s="18" t="n">
        <v>357.26822166</v>
      </c>
      <c r="F55" s="20" t="n">
        <v>36.92461682</v>
      </c>
      <c r="G55" s="18" t="n">
        <v>395.58061769</v>
      </c>
      <c r="H55" s="20" t="n">
        <v>16.92377342</v>
      </c>
      <c r="I55" s="18" t="n">
        <v>431.47648552</v>
      </c>
      <c r="J55" s="20" t="n">
        <v>9.79444</v>
      </c>
      <c r="K55" s="18" t="n">
        <v>402.51346163</v>
      </c>
      <c r="L55" s="20" t="n">
        <v>6.08617399</v>
      </c>
      <c r="M55" s="18" t="n">
        <v>418.67686558</v>
      </c>
      <c r="N55" s="20" t="n">
        <v>5.56994863</v>
      </c>
      <c r="O55" s="18" t="n">
        <v>409.67424209</v>
      </c>
      <c r="P55" s="20" t="n">
        <v>4.79569986</v>
      </c>
      <c r="Q55" s="18" t="s">
        <v>404</v>
      </c>
      <c r="R55" s="20" t="s">
        <v>404</v>
      </c>
      <c r="S55" s="18" t="s">
        <v>404</v>
      </c>
      <c r="T55" s="20" t="s">
        <v>404</v>
      </c>
      <c r="U55" s="18" t="s">
        <v>404</v>
      </c>
      <c r="V55" s="20" t="s">
        <v>404</v>
      </c>
      <c r="W55" s="18" t="n">
        <v>449.15417143</v>
      </c>
      <c r="X55" s="20" t="n">
        <v>12.20406859</v>
      </c>
      <c r="Y55" s="18" t="n">
        <v>369.87403009</v>
      </c>
      <c r="Z55" s="20" t="n">
        <v>14.73348427</v>
      </c>
    </row>
    <row r="56" spans="1:26">
      <c r="A56" s="15" t="s">
        <v>453</v>
      </c>
      <c r="B56" s="17" t="n">
        <v>5359</v>
      </c>
      <c r="C56" s="18">
        <f>(0.0/B56*100)</f>
        <v/>
      </c>
      <c r="D56" s="19" t="n">
        <v>5359</v>
      </c>
      <c r="E56" s="18" t="s">
        <v>404</v>
      </c>
      <c r="F56" s="20" t="s">
        <v>404</v>
      </c>
      <c r="G56" s="18" t="n">
        <v>531.47000685</v>
      </c>
      <c r="H56" s="20" t="n">
        <v>14.41939994</v>
      </c>
      <c r="I56" s="18" t="n">
        <v>527.16151808</v>
      </c>
      <c r="J56" s="20" t="n">
        <v>6.28260762</v>
      </c>
      <c r="K56" s="18" t="n">
        <v>522.95329056</v>
      </c>
      <c r="L56" s="20" t="n">
        <v>6.11313729</v>
      </c>
      <c r="M56" s="18" t="n">
        <v>508.54181958</v>
      </c>
      <c r="N56" s="20" t="n">
        <v>12.85162308</v>
      </c>
      <c r="O56" s="18" t="n">
        <v>533.80298989</v>
      </c>
      <c r="P56" s="20" t="n">
        <v>8.73089687</v>
      </c>
      <c r="Q56" s="18" t="s">
        <v>404</v>
      </c>
      <c r="R56" s="20" t="s">
        <v>404</v>
      </c>
      <c r="S56" s="18" t="s">
        <v>404</v>
      </c>
      <c r="T56" s="20" t="s">
        <v>404</v>
      </c>
      <c r="U56" s="18" t="s">
        <v>404</v>
      </c>
      <c r="V56" s="20" t="s">
        <v>404</v>
      </c>
      <c r="W56" s="18" t="s">
        <v>404</v>
      </c>
      <c r="X56" s="20" t="s">
        <v>404</v>
      </c>
      <c r="Y56" s="18" t="n">
        <v>512.96769691</v>
      </c>
      <c r="Z56" s="20" t="n">
        <v>8.861859730000001</v>
      </c>
    </row>
    <row r="57" spans="1:26">
      <c r="A57" s="15" t="s">
        <v>454</v>
      </c>
      <c r="B57" s="17" t="n">
        <v>6513</v>
      </c>
      <c r="C57" s="18">
        <f>(0.0/B57*100)</f>
        <v/>
      </c>
      <c r="D57" s="19" t="n">
        <v>6513</v>
      </c>
      <c r="E57" s="18" t="n">
        <v>384.30526833</v>
      </c>
      <c r="F57" s="20" t="n">
        <v>7.14091327</v>
      </c>
      <c r="G57" s="18" t="n">
        <v>397.52058207</v>
      </c>
      <c r="H57" s="20" t="n">
        <v>5.88390873</v>
      </c>
      <c r="I57" s="18" t="n">
        <v>402.51614827</v>
      </c>
      <c r="J57" s="20" t="n">
        <v>6.4535512</v>
      </c>
      <c r="K57" s="18" t="n">
        <v>399.41533137</v>
      </c>
      <c r="L57" s="20" t="n">
        <v>5.53004477</v>
      </c>
      <c r="M57" s="18" t="n">
        <v>417.85661212</v>
      </c>
      <c r="N57" s="20" t="n">
        <v>6.51729012</v>
      </c>
      <c r="O57" s="18" t="n">
        <v>407.79428269</v>
      </c>
      <c r="P57" s="20" t="n">
        <v>6.97263831</v>
      </c>
      <c r="Q57" s="18" t="s">
        <v>404</v>
      </c>
      <c r="R57" s="20" t="s">
        <v>404</v>
      </c>
      <c r="S57" s="18" t="s">
        <v>404</v>
      </c>
      <c r="T57" s="20" t="s">
        <v>404</v>
      </c>
      <c r="U57" s="18" t="s">
        <v>404</v>
      </c>
      <c r="V57" s="20" t="s">
        <v>404</v>
      </c>
      <c r="W57" s="18" t="s">
        <v>404</v>
      </c>
      <c r="X57" s="20" t="s">
        <v>404</v>
      </c>
      <c r="Y57" s="18" t="n">
        <v>353.12854571</v>
      </c>
      <c r="Z57" s="20" t="n">
        <v>6.82455004</v>
      </c>
    </row>
    <row r="58" spans="1:26">
      <c r="A58" s="15" t="s">
        <v>455</v>
      </c>
      <c r="B58" s="17" t="n">
        <v>7267</v>
      </c>
      <c r="C58" s="18">
        <f>(0.0/B58*100)</f>
        <v/>
      </c>
      <c r="D58" s="19" t="n">
        <v>7267</v>
      </c>
      <c r="E58" s="18" t="n">
        <v>424.31167303</v>
      </c>
      <c r="F58" s="20" t="n">
        <v>7.7406015</v>
      </c>
      <c r="G58" s="18" t="n">
        <v>412.31125393</v>
      </c>
      <c r="H58" s="20" t="n">
        <v>10.17760916</v>
      </c>
      <c r="I58" s="18" t="n">
        <v>401.29216958</v>
      </c>
      <c r="J58" s="20" t="n">
        <v>8.222086150000001</v>
      </c>
      <c r="K58" s="18" t="n">
        <v>411.99168759</v>
      </c>
      <c r="L58" s="20" t="n">
        <v>6.61118516</v>
      </c>
      <c r="M58" s="18" t="n">
        <v>409.7912796</v>
      </c>
      <c r="N58" s="20" t="n">
        <v>7.22108919</v>
      </c>
      <c r="O58" s="18" t="n">
        <v>406.29968778</v>
      </c>
      <c r="P58" s="20" t="n">
        <v>5.12735579</v>
      </c>
      <c r="Q58" s="18" t="s">
        <v>404</v>
      </c>
      <c r="R58" s="20" t="s">
        <v>404</v>
      </c>
      <c r="S58" s="18" t="s">
        <v>404</v>
      </c>
      <c r="T58" s="20" t="s">
        <v>404</v>
      </c>
      <c r="U58" s="18" t="s">
        <v>404</v>
      </c>
      <c r="V58" s="20" t="s">
        <v>404</v>
      </c>
      <c r="W58" s="18" t="s">
        <v>404</v>
      </c>
      <c r="X58" s="20" t="s">
        <v>404</v>
      </c>
      <c r="Y58" s="18" t="n">
        <v>417.829646</v>
      </c>
      <c r="Z58" s="20" t="n">
        <v>13.68377488</v>
      </c>
    </row>
    <row r="59" spans="1:26">
      <c r="A59" s="15" t="s">
        <v>456</v>
      </c>
      <c r="B59" s="17" t="n">
        <v>4826</v>
      </c>
      <c r="C59" s="18">
        <f>(0.0/B59*100)</f>
        <v/>
      </c>
      <c r="D59" s="19" t="n">
        <v>4826</v>
      </c>
      <c r="E59" s="18" t="n">
        <v>357.06862813</v>
      </c>
      <c r="F59" s="20" t="n">
        <v>11.78202119</v>
      </c>
      <c r="G59" s="18" t="n">
        <v>377.4004217</v>
      </c>
      <c r="H59" s="20" t="n">
        <v>8.70364487</v>
      </c>
      <c r="I59" s="18" t="n">
        <v>375.45183287</v>
      </c>
      <c r="J59" s="20" t="n">
        <v>2.6390701</v>
      </c>
      <c r="K59" s="18" t="n">
        <v>377.44891133</v>
      </c>
      <c r="L59" s="20" t="n">
        <v>2.91260381</v>
      </c>
      <c r="M59" s="18" t="n">
        <v>390.75007615</v>
      </c>
      <c r="N59" s="20" t="n">
        <v>5.24959254</v>
      </c>
      <c r="O59" s="18" t="n">
        <v>379.84942417</v>
      </c>
      <c r="P59" s="20" t="n">
        <v>3.28653952</v>
      </c>
      <c r="Q59" s="18" t="s">
        <v>404</v>
      </c>
      <c r="R59" s="20" t="s">
        <v>404</v>
      </c>
      <c r="S59" s="18" t="s">
        <v>404</v>
      </c>
      <c r="T59" s="20" t="s">
        <v>404</v>
      </c>
      <c r="U59" s="18" t="s">
        <v>404</v>
      </c>
      <c r="V59" s="20" t="s">
        <v>404</v>
      </c>
      <c r="W59" s="18" t="s">
        <v>404</v>
      </c>
      <c r="X59" s="20" t="s">
        <v>404</v>
      </c>
      <c r="Y59" s="18" t="n">
        <v>380.15714905</v>
      </c>
      <c r="Z59" s="20" t="n">
        <v>14.0264597</v>
      </c>
    </row>
    <row r="60" spans="1:26">
      <c r="A60" s="15" t="s">
        <v>457</v>
      </c>
      <c r="B60" s="17" t="n">
        <v>4546</v>
      </c>
      <c r="C60" s="18">
        <f>(0.0/B60*100)</f>
        <v/>
      </c>
      <c r="D60" s="19" t="n">
        <v>4546</v>
      </c>
      <c r="E60" s="18" t="n">
        <v>355.70601977</v>
      </c>
      <c r="F60" s="20" t="n">
        <v>13.42800638</v>
      </c>
      <c r="G60" s="18" t="n">
        <v>372.4541117</v>
      </c>
      <c r="H60" s="20" t="n">
        <v>10.80409</v>
      </c>
      <c r="I60" s="18" t="n">
        <v>414.48803571</v>
      </c>
      <c r="J60" s="20" t="n">
        <v>8.99802609</v>
      </c>
      <c r="K60" s="18" t="n">
        <v>384.7072283</v>
      </c>
      <c r="L60" s="20" t="n">
        <v>9.20707069</v>
      </c>
      <c r="M60" s="18" t="n">
        <v>391.75017843</v>
      </c>
      <c r="N60" s="20" t="n">
        <v>13.43356994</v>
      </c>
      <c r="O60" s="18" t="n">
        <v>384.71752768</v>
      </c>
      <c r="P60" s="20" t="n">
        <v>9.381220900000001</v>
      </c>
      <c r="Q60" s="18" t="s">
        <v>404</v>
      </c>
      <c r="R60" s="20" t="s">
        <v>404</v>
      </c>
      <c r="S60" s="18" t="s">
        <v>404</v>
      </c>
      <c r="T60" s="20" t="s">
        <v>404</v>
      </c>
      <c r="U60" s="18" t="s">
        <v>404</v>
      </c>
      <c r="V60" s="20" t="s">
        <v>404</v>
      </c>
      <c r="W60" s="18" t="s">
        <v>404</v>
      </c>
      <c r="X60" s="20" t="s">
        <v>404</v>
      </c>
      <c r="Y60" s="18" t="n">
        <v>373.35919895</v>
      </c>
      <c r="Z60" s="20" t="n">
        <v>22.62324058</v>
      </c>
    </row>
    <row r="61" spans="1:26">
      <c r="A61" s="15" t="s">
        <v>458</v>
      </c>
      <c r="B61" s="17" t="n">
        <v>6525</v>
      </c>
      <c r="C61" s="18">
        <f>(0.0/B61*100)</f>
        <v/>
      </c>
      <c r="D61" s="19" t="n">
        <v>6525</v>
      </c>
      <c r="E61" s="18" t="s">
        <v>404</v>
      </c>
      <c r="F61" s="20" t="s">
        <v>404</v>
      </c>
      <c r="G61" s="18" t="n">
        <v>474.73261252</v>
      </c>
      <c r="H61" s="20" t="n">
        <v>9.85113818</v>
      </c>
      <c r="I61" s="18" t="n">
        <v>494.77785564</v>
      </c>
      <c r="J61" s="20" t="n">
        <v>6.7567458</v>
      </c>
      <c r="K61" s="18" t="n">
        <v>471.9658652</v>
      </c>
      <c r="L61" s="20" t="n">
        <v>4.71544955</v>
      </c>
      <c r="M61" s="18" t="n">
        <v>469.94879875</v>
      </c>
      <c r="N61" s="20" t="n">
        <v>8.677267860000001</v>
      </c>
      <c r="O61" s="18" t="n">
        <v>452.86204028</v>
      </c>
      <c r="P61" s="20" t="n">
        <v>5.93886592</v>
      </c>
      <c r="Q61" s="18" t="s">
        <v>404</v>
      </c>
      <c r="R61" s="20" t="s">
        <v>404</v>
      </c>
      <c r="S61" s="18" t="s">
        <v>404</v>
      </c>
      <c r="T61" s="20" t="s">
        <v>404</v>
      </c>
      <c r="U61" s="18" t="s">
        <v>404</v>
      </c>
      <c r="V61" s="20" t="s">
        <v>404</v>
      </c>
      <c r="W61" s="18" t="s">
        <v>404</v>
      </c>
      <c r="X61" s="20" t="s">
        <v>404</v>
      </c>
      <c r="Y61" s="18" t="n">
        <v>474.69184941</v>
      </c>
      <c r="Z61" s="20" t="n">
        <v>10.44662334</v>
      </c>
    </row>
    <row r="62" spans="1:26">
      <c r="A62" s="15" t="s">
        <v>459</v>
      </c>
      <c r="B62" s="17" t="n">
        <v>4476</v>
      </c>
      <c r="C62" s="18">
        <f>(0.0/B62*100)</f>
        <v/>
      </c>
      <c r="D62" s="19" t="n">
        <v>4476</v>
      </c>
      <c r="E62" s="18" t="s">
        <v>404</v>
      </c>
      <c r="F62" s="20" t="s">
        <v>404</v>
      </c>
      <c r="G62" s="18" t="n">
        <v>519.04127841</v>
      </c>
      <c r="H62" s="20" t="n">
        <v>1.68159334</v>
      </c>
      <c r="I62" s="18" t="n">
        <v>543.43622065</v>
      </c>
      <c r="J62" s="20" t="n">
        <v>1.89819852</v>
      </c>
      <c r="K62" s="18" t="n">
        <v>525.31986246</v>
      </c>
      <c r="L62" s="20" t="n">
        <v>1.73185881</v>
      </c>
      <c r="M62" s="18" t="n">
        <v>514.13751975</v>
      </c>
      <c r="N62" s="20" t="n">
        <v>9.225804009999999</v>
      </c>
      <c r="O62" s="18" t="n">
        <v>564.25999559</v>
      </c>
      <c r="P62" s="20" t="n">
        <v>8.75845889</v>
      </c>
      <c r="Q62" s="18" t="s">
        <v>404</v>
      </c>
      <c r="R62" s="20" t="s">
        <v>404</v>
      </c>
      <c r="S62" s="18" t="s">
        <v>404</v>
      </c>
      <c r="T62" s="20" t="s">
        <v>404</v>
      </c>
      <c r="U62" s="18" t="s">
        <v>404</v>
      </c>
      <c r="V62" s="20" t="s">
        <v>404</v>
      </c>
      <c r="W62" s="18" t="s">
        <v>404</v>
      </c>
      <c r="X62" s="20" t="s">
        <v>404</v>
      </c>
      <c r="Y62" s="18" t="n">
        <v>403.42808261</v>
      </c>
      <c r="Z62" s="20" t="n">
        <v>23.12700219</v>
      </c>
    </row>
    <row r="63" spans="1:26">
      <c r="A63" s="15" t="s">
        <v>460</v>
      </c>
      <c r="B63" s="17" t="n">
        <v>5324</v>
      </c>
      <c r="C63" s="18">
        <f>(0.0/B63*100)</f>
        <v/>
      </c>
      <c r="D63" s="19" t="n">
        <v>5324</v>
      </c>
      <c r="E63" s="18" t="s">
        <v>404</v>
      </c>
      <c r="F63" s="20" t="s">
        <v>404</v>
      </c>
      <c r="G63" s="18" t="n">
        <v>328.46054988</v>
      </c>
      <c r="H63" s="20" t="n">
        <v>10.55974391</v>
      </c>
      <c r="I63" s="18" t="n">
        <v>389.89618486</v>
      </c>
      <c r="J63" s="20" t="n">
        <v>2.34924315</v>
      </c>
      <c r="K63" s="18" t="n">
        <v>378.28300244</v>
      </c>
      <c r="L63" s="20" t="n">
        <v>2.57434279</v>
      </c>
      <c r="M63" s="18" t="n">
        <v>389.78088289</v>
      </c>
      <c r="N63" s="20" t="n">
        <v>3.14012828</v>
      </c>
      <c r="O63" s="18" t="n">
        <v>373.69867268</v>
      </c>
      <c r="P63" s="20" t="n">
        <v>2.26144229</v>
      </c>
      <c r="Q63" s="18" t="s">
        <v>404</v>
      </c>
      <c r="R63" s="20" t="s">
        <v>404</v>
      </c>
      <c r="S63" s="18" t="s">
        <v>404</v>
      </c>
      <c r="T63" s="20" t="s">
        <v>404</v>
      </c>
      <c r="U63" s="18" t="s">
        <v>404</v>
      </c>
      <c r="V63" s="20" t="s">
        <v>404</v>
      </c>
      <c r="W63" s="18" t="s">
        <v>404</v>
      </c>
      <c r="X63" s="20" t="s">
        <v>404</v>
      </c>
      <c r="Y63" s="18" t="n">
        <v>401.19999131</v>
      </c>
      <c r="Z63" s="20" t="n">
        <v>4.51716419</v>
      </c>
    </row>
    <row r="64" spans="1:26">
      <c r="A64" s="15" t="s">
        <v>461</v>
      </c>
      <c r="B64" s="17" t="n">
        <v>3634</v>
      </c>
      <c r="C64" s="18">
        <f>(27.0/B64*100)</f>
        <v/>
      </c>
      <c r="D64" s="19" t="n">
        <v>3607</v>
      </c>
      <c r="E64" s="18" t="s">
        <v>404</v>
      </c>
      <c r="F64" s="20" t="s">
        <v>404</v>
      </c>
      <c r="G64" s="18" t="n">
        <v>496.76873151</v>
      </c>
      <c r="H64" s="20" t="n">
        <v>8.98039908</v>
      </c>
      <c r="I64" s="18" t="n">
        <v>454.80970232</v>
      </c>
      <c r="J64" s="20" t="n">
        <v>3.4815704</v>
      </c>
      <c r="K64" s="18" t="n">
        <v>495.15622638</v>
      </c>
      <c r="L64" s="20" t="n">
        <v>3.43648878</v>
      </c>
      <c r="M64" s="18" t="n">
        <v>457.38801644</v>
      </c>
      <c r="N64" s="20" t="n">
        <v>2.75358821</v>
      </c>
      <c r="O64" s="18" t="n">
        <v>446.15605259</v>
      </c>
      <c r="P64" s="20" t="n">
        <v>4.31588099</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427.6579389</v>
      </c>
      <c r="F65" s="20" t="n">
        <v>19.49969465</v>
      </c>
      <c r="G65" s="18" t="n">
        <v>437.75585925</v>
      </c>
      <c r="H65" s="20" t="n">
        <v>12.46702261</v>
      </c>
      <c r="I65" s="18" t="n">
        <v>433.11244693</v>
      </c>
      <c r="J65" s="20" t="n">
        <v>8.777563750000001</v>
      </c>
      <c r="K65" s="18" t="n">
        <v>420.04180945</v>
      </c>
      <c r="L65" s="20" t="n">
        <v>3.93303486</v>
      </c>
      <c r="M65" s="18" t="n">
        <v>435.66550613</v>
      </c>
      <c r="N65" s="20" t="n">
        <v>6.33411421</v>
      </c>
      <c r="O65" s="18" t="n">
        <v>429.26405666</v>
      </c>
      <c r="P65" s="20" t="n">
        <v>6.33995731</v>
      </c>
      <c r="Q65" s="18" t="s">
        <v>404</v>
      </c>
      <c r="R65" s="20" t="s">
        <v>404</v>
      </c>
      <c r="S65" s="18" t="s">
        <v>404</v>
      </c>
      <c r="T65" s="20" t="s">
        <v>404</v>
      </c>
      <c r="U65" s="18" t="n">
        <v>376.69920313</v>
      </c>
      <c r="V65" s="20" t="n">
        <v>14.10580894</v>
      </c>
      <c r="W65" s="18" t="s">
        <v>404</v>
      </c>
      <c r="X65" s="20" t="s">
        <v>404</v>
      </c>
      <c r="Y65" s="18" t="n">
        <v>425.7769135</v>
      </c>
      <c r="Z65" s="20" t="n">
        <v>13.18143193</v>
      </c>
    </row>
    <row r="66" spans="1:26">
      <c r="A66" s="15" t="s">
        <v>463</v>
      </c>
      <c r="B66" s="17" t="n">
        <v>5665</v>
      </c>
      <c r="C66" s="18">
        <f>(0.0/B66*100)</f>
        <v/>
      </c>
      <c r="D66" s="19" t="n">
        <v>5665</v>
      </c>
      <c r="E66" s="18" t="s">
        <v>404</v>
      </c>
      <c r="F66" s="20" t="s">
        <v>404</v>
      </c>
      <c r="G66" s="18" t="n">
        <v>404.3442034</v>
      </c>
      <c r="H66" s="20" t="n">
        <v>6.66899363</v>
      </c>
      <c r="I66" s="18" t="n">
        <v>422.48075918</v>
      </c>
      <c r="J66" s="20" t="n">
        <v>1.52157731</v>
      </c>
      <c r="K66" s="18" t="n">
        <v>401.41155336</v>
      </c>
      <c r="L66" s="20" t="n">
        <v>3.64326541</v>
      </c>
      <c r="M66" s="18" t="n">
        <v>414.79474725</v>
      </c>
      <c r="N66" s="20" t="n">
        <v>2.74783623</v>
      </c>
      <c r="O66" s="18" t="n">
        <v>395.54431067</v>
      </c>
      <c r="P66" s="20" t="n">
        <v>1.96011386</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363.62869558</v>
      </c>
      <c r="F67" s="20" t="n">
        <v>26.24875367</v>
      </c>
      <c r="G67" s="18" t="n">
        <v>402.83412613</v>
      </c>
      <c r="H67" s="20" t="n">
        <v>10.55024092</v>
      </c>
      <c r="I67" s="18" t="n">
        <v>405.16703335</v>
      </c>
      <c r="J67" s="20" t="n">
        <v>6.69151981</v>
      </c>
      <c r="K67" s="18" t="n">
        <v>394.483503</v>
      </c>
      <c r="L67" s="20" t="n">
        <v>5.11179302</v>
      </c>
      <c r="M67" s="18" t="n">
        <v>391.82312864</v>
      </c>
      <c r="N67" s="20" t="n">
        <v>7.55269869</v>
      </c>
      <c r="O67" s="18" t="n">
        <v>392.33428088</v>
      </c>
      <c r="P67" s="20" t="n">
        <v>6.66535763</v>
      </c>
      <c r="Q67" s="18" t="s">
        <v>404</v>
      </c>
      <c r="R67" s="20" t="s">
        <v>404</v>
      </c>
      <c r="S67" s="18" t="s">
        <v>404</v>
      </c>
      <c r="T67" s="20" t="s">
        <v>404</v>
      </c>
      <c r="U67" s="18" t="s">
        <v>404</v>
      </c>
      <c r="V67" s="20" t="s">
        <v>404</v>
      </c>
      <c r="W67" s="18" t="s">
        <v>404</v>
      </c>
      <c r="X67" s="20" t="s">
        <v>404</v>
      </c>
      <c r="Y67" s="18" t="n">
        <v>391.50000799</v>
      </c>
      <c r="Z67" s="20" t="n">
        <v>12.03937493</v>
      </c>
    </row>
    <row r="68" spans="1:26">
      <c r="A68" s="15" t="s">
        <v>465</v>
      </c>
      <c r="B68" s="17" t="n">
        <v>12083</v>
      </c>
      <c r="C68" s="18">
        <f>(0.0/B68*100)</f>
        <v/>
      </c>
      <c r="D68" s="19" t="n">
        <v>12083</v>
      </c>
      <c r="E68" s="18" t="n">
        <v>462.66426717</v>
      </c>
      <c r="F68" s="20" t="n">
        <v>3.78805764</v>
      </c>
      <c r="G68" s="18" t="n">
        <v>406.07057664</v>
      </c>
      <c r="H68" s="20" t="n">
        <v>3.62922629</v>
      </c>
      <c r="I68" s="18" t="n">
        <v>413.28711419</v>
      </c>
      <c r="J68" s="20" t="n">
        <v>1.9538137</v>
      </c>
      <c r="K68" s="18" t="n">
        <v>425.72356419</v>
      </c>
      <c r="L68" s="20" t="n">
        <v>1.91798282</v>
      </c>
      <c r="M68" s="18" t="n">
        <v>412.06585624</v>
      </c>
      <c r="N68" s="20" t="n">
        <v>1.73422208</v>
      </c>
      <c r="O68" s="18" t="n">
        <v>403.94513196</v>
      </c>
      <c r="P68" s="20" t="n">
        <v>2.00680352</v>
      </c>
      <c r="Q68" s="18" t="s">
        <v>404</v>
      </c>
      <c r="R68" s="20" t="s">
        <v>404</v>
      </c>
      <c r="S68" s="18" t="s">
        <v>404</v>
      </c>
      <c r="T68" s="20" t="s">
        <v>404</v>
      </c>
      <c r="U68" s="18" t="s">
        <v>404</v>
      </c>
      <c r="V68" s="20" t="s">
        <v>404</v>
      </c>
      <c r="W68" s="18" t="s">
        <v>404</v>
      </c>
      <c r="X68" s="20" t="s">
        <v>404</v>
      </c>
      <c r="Y68" s="18" t="n">
        <v>414.83780304</v>
      </c>
      <c r="Z68" s="20" t="n">
        <v>5.29588709</v>
      </c>
    </row>
    <row r="69" spans="1:26">
      <c r="A69" s="15" t="s">
        <v>466</v>
      </c>
      <c r="B69" s="17" t="n">
        <v>4876</v>
      </c>
      <c r="C69" s="18">
        <f>(0.0/B69*100)</f>
        <v/>
      </c>
      <c r="D69" s="19" t="n">
        <v>4876</v>
      </c>
      <c r="E69" s="18" t="n">
        <v>441.53926761</v>
      </c>
      <c r="F69" s="20" t="n">
        <v>13.31844846</v>
      </c>
      <c r="G69" s="18" t="n">
        <v>464.6984294</v>
      </c>
      <c r="H69" s="20" t="n">
        <v>15.0966636</v>
      </c>
      <c r="I69" s="18" t="n">
        <v>445.85886711</v>
      </c>
      <c r="J69" s="20" t="n">
        <v>10.10473137</v>
      </c>
      <c r="K69" s="18" t="n">
        <v>430.27301598</v>
      </c>
      <c r="L69" s="20" t="n">
        <v>5.89165577</v>
      </c>
      <c r="M69" s="18" t="n">
        <v>426.55533572</v>
      </c>
      <c r="N69" s="20" t="n">
        <v>8.73919895</v>
      </c>
      <c r="O69" s="18" t="n">
        <v>432.36582838</v>
      </c>
      <c r="P69" s="20" t="n">
        <v>8.503955149999999</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n">
        <v>444.27908899</v>
      </c>
      <c r="F70" s="20" t="n">
        <v>7.41311394</v>
      </c>
      <c r="G70" s="18" t="n">
        <v>484.94563261</v>
      </c>
      <c r="H70" s="20" t="n">
        <v>8.767322160000001</v>
      </c>
      <c r="I70" s="18" t="n">
        <v>492.32719686</v>
      </c>
      <c r="J70" s="20" t="n">
        <v>5.11514491</v>
      </c>
      <c r="K70" s="18" t="n">
        <v>479.59182714</v>
      </c>
      <c r="L70" s="20" t="n">
        <v>6.74257491</v>
      </c>
      <c r="M70" s="18" t="n">
        <v>486.18639598</v>
      </c>
      <c r="N70" s="20" t="n">
        <v>5.83629521</v>
      </c>
      <c r="O70" s="18" t="n">
        <v>490.59043687</v>
      </c>
      <c r="P70" s="20" t="n">
        <v>9.647548390000001</v>
      </c>
      <c r="Q70" s="18" t="s">
        <v>404</v>
      </c>
      <c r="R70" s="20" t="s">
        <v>404</v>
      </c>
      <c r="S70" s="18" t="s">
        <v>404</v>
      </c>
      <c r="T70" s="20" t="s">
        <v>404</v>
      </c>
      <c r="U70" s="18" t="s">
        <v>404</v>
      </c>
      <c r="V70" s="20" t="s">
        <v>404</v>
      </c>
      <c r="W70" s="18" t="s">
        <v>404</v>
      </c>
      <c r="X70" s="20" t="s">
        <v>404</v>
      </c>
      <c r="Y70" s="18" t="n">
        <v>465.78045714</v>
      </c>
      <c r="Z70" s="20" t="n">
        <v>14.98967057</v>
      </c>
    </row>
    <row r="71" spans="1:26">
      <c r="A71" s="15" t="s">
        <v>468</v>
      </c>
      <c r="B71" s="17" t="n">
        <v>6115</v>
      </c>
      <c r="C71" s="18">
        <f>(0.0/B71*100)</f>
        <v/>
      </c>
      <c r="D71" s="19" t="n">
        <v>6115</v>
      </c>
      <c r="E71" s="18" t="s">
        <v>404</v>
      </c>
      <c r="F71" s="20" t="s">
        <v>404</v>
      </c>
      <c r="G71" s="18" t="n">
        <v>544.03534442</v>
      </c>
      <c r="H71" s="20" t="n">
        <v>4.66141554</v>
      </c>
      <c r="I71" s="18" t="n">
        <v>562.024714</v>
      </c>
      <c r="J71" s="20" t="n">
        <v>2.62963334</v>
      </c>
      <c r="K71" s="18" t="n">
        <v>552.22657558</v>
      </c>
      <c r="L71" s="20" t="n">
        <v>2.38383057</v>
      </c>
      <c r="M71" s="18" t="n">
        <v>565.7965752</v>
      </c>
      <c r="N71" s="20" t="n">
        <v>3.9534563</v>
      </c>
      <c r="O71" s="18" t="n">
        <v>551.3406539</v>
      </c>
      <c r="P71" s="20" t="n">
        <v>3.42359328</v>
      </c>
      <c r="Q71" s="18" t="s">
        <v>404</v>
      </c>
      <c r="R71" s="20" t="s">
        <v>404</v>
      </c>
      <c r="S71" s="18" t="s">
        <v>404</v>
      </c>
      <c r="T71" s="20" t="s">
        <v>404</v>
      </c>
      <c r="U71" s="18" t="s">
        <v>404</v>
      </c>
      <c r="V71" s="20" t="s">
        <v>404</v>
      </c>
      <c r="W71" s="18" t="s">
        <v>404</v>
      </c>
      <c r="X71" s="20" t="s">
        <v>404</v>
      </c>
      <c r="Y71" s="18" t="n">
        <v>496.28387474</v>
      </c>
      <c r="Z71" s="20" t="n">
        <v>15.61464699</v>
      </c>
    </row>
    <row r="72" spans="1:26">
      <c r="A72" s="15" t="s">
        <v>469</v>
      </c>
      <c r="B72" s="17" t="n">
        <v>7708</v>
      </c>
      <c r="C72" s="18">
        <f>(0.0/B72*100)</f>
        <v/>
      </c>
      <c r="D72" s="19" t="n">
        <v>7708</v>
      </c>
      <c r="E72" s="18" t="n">
        <v>480.67653611</v>
      </c>
      <c r="F72" s="20" t="n">
        <v>5.7578688</v>
      </c>
      <c r="G72" s="18" t="n">
        <v>502.25901906</v>
      </c>
      <c r="H72" s="20" t="n">
        <v>13.9738499</v>
      </c>
      <c r="I72" s="18" t="n">
        <v>526.67521743</v>
      </c>
      <c r="J72" s="20" t="n">
        <v>8.15240996</v>
      </c>
      <c r="K72" s="18" t="n">
        <v>539.63264659</v>
      </c>
      <c r="L72" s="20" t="n">
        <v>6.76640902</v>
      </c>
      <c r="M72" s="18" t="n">
        <v>518.2793332700001</v>
      </c>
      <c r="N72" s="20" t="n">
        <v>10.75513931</v>
      </c>
      <c r="O72" s="18" t="n">
        <v>561.02604039</v>
      </c>
      <c r="P72" s="20" t="n">
        <v>9.304729699999999</v>
      </c>
      <c r="Q72" s="18" t="s">
        <v>404</v>
      </c>
      <c r="R72" s="20" t="s">
        <v>404</v>
      </c>
      <c r="S72" s="18" t="s">
        <v>404</v>
      </c>
      <c r="T72" s="20" t="s">
        <v>404</v>
      </c>
      <c r="U72" s="18" t="s">
        <v>404</v>
      </c>
      <c r="V72" s="20" t="s">
        <v>404</v>
      </c>
      <c r="W72" s="18" t="s">
        <v>404</v>
      </c>
      <c r="X72" s="20" t="s">
        <v>404</v>
      </c>
      <c r="Y72" s="18" t="n">
        <v>527.87596148</v>
      </c>
      <c r="Z72" s="20" t="n">
        <v>27.25615231</v>
      </c>
    </row>
    <row r="73" spans="1:26">
      <c r="A73" s="15" t="s">
        <v>470</v>
      </c>
      <c r="B73" s="17" t="n">
        <v>8249</v>
      </c>
      <c r="C73" s="18">
        <f>(0.0/B73*100)</f>
        <v/>
      </c>
      <c r="D73" s="19" t="n">
        <v>8249</v>
      </c>
      <c r="E73" s="18" t="n">
        <v>388.02827587</v>
      </c>
      <c r="F73" s="20" t="n">
        <v>12.67772782</v>
      </c>
      <c r="G73" s="18" t="n">
        <v>400.57512978</v>
      </c>
      <c r="H73" s="20" t="n">
        <v>9.1599857</v>
      </c>
      <c r="I73" s="18" t="n">
        <v>418.53448474</v>
      </c>
      <c r="J73" s="20" t="n">
        <v>8.122565489999999</v>
      </c>
      <c r="K73" s="18" t="n">
        <v>424.05380096</v>
      </c>
      <c r="L73" s="20" t="n">
        <v>5.13010682</v>
      </c>
      <c r="M73" s="18" t="n">
        <v>419.04045499</v>
      </c>
      <c r="N73" s="20" t="n">
        <v>10.176709</v>
      </c>
      <c r="O73" s="18" t="n">
        <v>428.28845423</v>
      </c>
      <c r="P73" s="20" t="n">
        <v>7.61903007</v>
      </c>
      <c r="Q73" s="18" t="s">
        <v>404</v>
      </c>
      <c r="R73" s="20" t="s">
        <v>404</v>
      </c>
      <c r="S73" s="18" t="s">
        <v>404</v>
      </c>
      <c r="T73" s="20" t="s">
        <v>404</v>
      </c>
      <c r="U73" s="18" t="s">
        <v>404</v>
      </c>
      <c r="V73" s="20" t="s">
        <v>404</v>
      </c>
      <c r="W73" s="18" t="s">
        <v>404</v>
      </c>
      <c r="X73" s="20" t="s">
        <v>404</v>
      </c>
      <c r="Y73" s="18" t="n">
        <v>416.78180185</v>
      </c>
      <c r="Z73" s="20" t="n">
        <v>15.93008898</v>
      </c>
    </row>
    <row r="74" spans="1:26">
      <c r="A74" s="15" t="s">
        <v>471</v>
      </c>
      <c r="B74" s="17" t="n">
        <v>4692</v>
      </c>
      <c r="C74" s="18">
        <f>(484.0/B74*100)</f>
        <v/>
      </c>
      <c r="D74" s="19" t="n">
        <v>4208</v>
      </c>
      <c r="E74" s="18" t="s">
        <v>404</v>
      </c>
      <c r="F74" s="20" t="s">
        <v>404</v>
      </c>
      <c r="G74" s="18" t="n">
        <v>509.95629788</v>
      </c>
      <c r="H74" s="20" t="n">
        <v>6.03751775</v>
      </c>
      <c r="I74" s="18" t="n">
        <v>416.41786677</v>
      </c>
      <c r="J74" s="20" t="n">
        <v>4.75113219</v>
      </c>
      <c r="K74" s="18" t="n">
        <v>431.75957122</v>
      </c>
      <c r="L74" s="20" t="n">
        <v>2.87781893</v>
      </c>
      <c r="M74" s="18" t="n">
        <v>410.65576968</v>
      </c>
      <c r="N74" s="20" t="n">
        <v>2.1264101</v>
      </c>
      <c r="O74" s="18" t="n">
        <v>421.55294545</v>
      </c>
      <c r="P74" s="20" t="n">
        <v>3.15869814</v>
      </c>
      <c r="Q74" s="18" t="s">
        <v>404</v>
      </c>
      <c r="R74" s="20" t="s">
        <v>404</v>
      </c>
      <c r="S74" s="18" t="s">
        <v>404</v>
      </c>
      <c r="T74" s="20" t="s">
        <v>404</v>
      </c>
      <c r="U74" s="18" t="s">
        <v>404</v>
      </c>
      <c r="V74" s="20" t="s">
        <v>404</v>
      </c>
      <c r="W74" s="18" t="n">
        <v>379.02106095</v>
      </c>
      <c r="X74" s="20" t="n">
        <v>15.66380888</v>
      </c>
      <c r="Y74" s="18" t="n">
        <v>280.01959375</v>
      </c>
      <c r="Z74" s="20" t="n">
        <v>15.22845113</v>
      </c>
    </row>
    <row r="75" spans="1:26">
      <c r="A75" s="15" t="s">
        <v>472</v>
      </c>
      <c r="B75" s="17" t="n">
        <v>5375</v>
      </c>
      <c r="C75" s="18">
        <f>(483.0/B75*100)</f>
        <v/>
      </c>
      <c r="D75" s="19" t="n">
        <v>4892</v>
      </c>
      <c r="E75" s="18" t="n">
        <v>417.50425029</v>
      </c>
      <c r="F75" s="20" t="n">
        <v>9.57672309</v>
      </c>
      <c r="G75" s="18" t="n">
        <v>389.69748702</v>
      </c>
      <c r="H75" s="20" t="n">
        <v>6.93152561</v>
      </c>
      <c r="I75" s="18" t="n">
        <v>395.64175199</v>
      </c>
      <c r="J75" s="20" t="n">
        <v>8.189455880000001</v>
      </c>
      <c r="K75" s="18" t="n">
        <v>394.026267</v>
      </c>
      <c r="L75" s="20" t="n">
        <v>5.99108682</v>
      </c>
      <c r="M75" s="18" t="n">
        <v>375.68306782</v>
      </c>
      <c r="N75" s="20" t="n">
        <v>8.729901829999999</v>
      </c>
      <c r="O75" s="18" t="n">
        <v>371.04352478</v>
      </c>
      <c r="P75" s="20" t="n">
        <v>7.21887386</v>
      </c>
      <c r="Q75" s="18" t="s">
        <v>404</v>
      </c>
      <c r="R75" s="20" t="s">
        <v>404</v>
      </c>
      <c r="S75" s="18" t="s">
        <v>404</v>
      </c>
      <c r="T75" s="20" t="s">
        <v>404</v>
      </c>
      <c r="U75" s="18" t="s">
        <v>404</v>
      </c>
      <c r="V75" s="20" t="s">
        <v>404</v>
      </c>
      <c r="W75" s="18" t="s">
        <v>404</v>
      </c>
      <c r="X75" s="20" t="s">
        <v>404</v>
      </c>
      <c r="Y75" s="18" t="n">
        <v>379.60707368</v>
      </c>
      <c r="Z75" s="20" t="n">
        <v>15.10565562</v>
      </c>
    </row>
    <row r="76" spans="1:26">
      <c r="A76" s="15" t="s">
        <v>473</v>
      </c>
      <c r="B76" s="17" t="n">
        <v>14167</v>
      </c>
      <c r="C76" s="18">
        <f>(1400.0/B76*100)</f>
        <v/>
      </c>
      <c r="D76" s="19" t="n">
        <v>12767</v>
      </c>
      <c r="E76" s="18" t="n">
        <v>390.70993709</v>
      </c>
      <c r="F76" s="20" t="n">
        <v>10.68225488</v>
      </c>
      <c r="G76" s="18" t="n">
        <v>480.62759941</v>
      </c>
      <c r="H76" s="20" t="n">
        <v>16.15446617</v>
      </c>
      <c r="I76" s="18" t="n">
        <v>440.78214646</v>
      </c>
      <c r="J76" s="20" t="n">
        <v>5.55413244</v>
      </c>
      <c r="K76" s="18" t="n">
        <v>433.63789176</v>
      </c>
      <c r="L76" s="20" t="n">
        <v>7.46926133</v>
      </c>
      <c r="M76" s="18" t="n">
        <v>433.04912525</v>
      </c>
      <c r="N76" s="20" t="n">
        <v>6.47792762</v>
      </c>
      <c r="O76" s="18" t="n">
        <v>431.28778964</v>
      </c>
      <c r="P76" s="20" t="n">
        <v>6.79670181</v>
      </c>
      <c r="Q76" s="18" t="s">
        <v>404</v>
      </c>
      <c r="R76" s="20" t="s">
        <v>404</v>
      </c>
      <c r="S76" s="18" t="s">
        <v>404</v>
      </c>
      <c r="T76" s="20" t="s">
        <v>404</v>
      </c>
      <c r="U76" s="18" t="s">
        <v>404</v>
      </c>
      <c r="V76" s="20" t="s">
        <v>404</v>
      </c>
      <c r="W76" s="18" t="s">
        <v>404</v>
      </c>
      <c r="X76" s="20" t="s">
        <v>404</v>
      </c>
      <c r="Y76" s="18" t="n">
        <v>452.24187622</v>
      </c>
      <c r="Z76" s="20" t="n">
        <v>9.02132724</v>
      </c>
    </row>
    <row r="77" spans="1:26">
      <c r="A77" s="15" t="s">
        <v>474</v>
      </c>
      <c r="B77" s="17" t="n">
        <v>6062</v>
      </c>
      <c r="C77" s="18">
        <f>(0.0/B77*100)</f>
        <v/>
      </c>
      <c r="D77" s="19" t="n">
        <v>6062</v>
      </c>
      <c r="E77" s="18" t="n">
        <v>547.05447216</v>
      </c>
      <c r="F77" s="20" t="n">
        <v>6.64000126</v>
      </c>
      <c r="G77" s="18" t="n">
        <v>460.6567534</v>
      </c>
      <c r="H77" s="20" t="n">
        <v>14.54333779</v>
      </c>
      <c r="I77" s="18" t="n">
        <v>469.77206101</v>
      </c>
      <c r="J77" s="20" t="n">
        <v>10.70118177</v>
      </c>
      <c r="K77" s="18" t="n">
        <v>439.41388422</v>
      </c>
      <c r="L77" s="20" t="n">
        <v>6.44916253</v>
      </c>
      <c r="M77" s="18" t="n">
        <v>416.49156314</v>
      </c>
      <c r="N77" s="20" t="n">
        <v>4.52203648</v>
      </c>
      <c r="O77" s="18" t="n">
        <v>430.97670245</v>
      </c>
      <c r="P77" s="20" t="n">
        <v>7.40494694</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n">
        <v>393.01301818</v>
      </c>
      <c r="F78" s="20" t="n">
        <v>5.68185963</v>
      </c>
      <c r="G78" s="18" t="n">
        <v>526.8892325100001</v>
      </c>
      <c r="H78" s="20" t="n">
        <v>10.82095043</v>
      </c>
      <c r="I78" s="18" t="n">
        <v>528.87790022</v>
      </c>
      <c r="J78" s="20" t="n">
        <v>10.81789604</v>
      </c>
      <c r="K78" s="18" t="n">
        <v>520.44259891</v>
      </c>
      <c r="L78" s="20" t="n">
        <v>4.10491839</v>
      </c>
      <c r="M78" s="18" t="n">
        <v>512.49279771</v>
      </c>
      <c r="N78" s="20" t="n">
        <v>10.39574492</v>
      </c>
      <c r="O78" s="18" t="n">
        <v>553.22984049</v>
      </c>
      <c r="P78" s="20" t="n">
        <v>18.8413882</v>
      </c>
      <c r="Q78" s="18" t="s">
        <v>404</v>
      </c>
      <c r="R78" s="20" t="s">
        <v>404</v>
      </c>
      <c r="S78" s="18" t="s">
        <v>404</v>
      </c>
      <c r="T78" s="20" t="s">
        <v>404</v>
      </c>
      <c r="U78" s="18" t="s">
        <v>404</v>
      </c>
      <c r="V78" s="20" t="s">
        <v>404</v>
      </c>
      <c r="W78" s="18" t="s">
        <v>404</v>
      </c>
      <c r="X78" s="20" t="s">
        <v>404</v>
      </c>
      <c r="Y78" s="18" t="s">
        <v>404</v>
      </c>
      <c r="Z78" s="20" t="s">
        <v>404</v>
      </c>
    </row>
    <row customHeight="1" ht="25" r="79" spans="1:26">
      <c r="A79" s="15" t="s">
        <v>476</v>
      </c>
      <c r="B79" s="17" t="n">
        <v>1657</v>
      </c>
      <c r="C79" s="18">
        <f>(21.0/B79*100)</f>
        <v/>
      </c>
      <c r="D79" s="19" t="n">
        <v>1636</v>
      </c>
      <c r="E79" s="18" t="n">
        <v>453.95068157</v>
      </c>
      <c r="F79" s="20" t="n">
        <v>17.97409771</v>
      </c>
      <c r="G79" s="18" t="n">
        <v>472.29088746</v>
      </c>
      <c r="H79" s="20" t="n">
        <v>21.48277878</v>
      </c>
      <c r="I79" s="18" t="n">
        <v>494.40433135</v>
      </c>
      <c r="J79" s="20" t="n">
        <v>12.64284603</v>
      </c>
      <c r="K79" s="18" t="n">
        <v>478.1282304</v>
      </c>
      <c r="L79" s="20" t="n">
        <v>14.63737989</v>
      </c>
      <c r="M79" s="18" t="n">
        <v>457.2390633</v>
      </c>
      <c r="N79" s="20" t="n">
        <v>35.72499987</v>
      </c>
      <c r="O79" s="18" t="n">
        <v>458.81138612</v>
      </c>
      <c r="P79" s="20" t="n">
        <v>16.72895817</v>
      </c>
      <c r="Q79" s="18" t="s">
        <v>404</v>
      </c>
      <c r="R79" s="20" t="s">
        <v>404</v>
      </c>
      <c r="S79" s="18" t="s">
        <v>404</v>
      </c>
      <c r="T79" s="20" t="s">
        <v>404</v>
      </c>
      <c r="U79" s="18" t="s">
        <v>404</v>
      </c>
      <c r="V79" s="20" t="s">
        <v>404</v>
      </c>
      <c r="W79" s="18" t="s">
        <v>404</v>
      </c>
      <c r="X79" s="20" t="s">
        <v>404</v>
      </c>
      <c r="Y79" s="18" t="n">
        <v>528.97186286</v>
      </c>
      <c r="Z79" s="20" t="n">
        <v>9.722320209999999</v>
      </c>
    </row>
    <row r="80" spans="1:26">
      <c r="A80" s="15" t="s">
        <v>477</v>
      </c>
      <c r="B80" s="17" t="n">
        <v>7841</v>
      </c>
      <c r="C80" s="18">
        <f>(0.0/B80*100)</f>
        <v/>
      </c>
      <c r="D80" s="19" t="n">
        <v>7841</v>
      </c>
      <c r="E80" s="18" t="n">
        <v>386.40052231</v>
      </c>
      <c r="F80" s="20" t="n">
        <v>9.964027</v>
      </c>
      <c r="G80" s="18" t="n">
        <v>458.79515221</v>
      </c>
      <c r="H80" s="20" t="n">
        <v>17.54149425</v>
      </c>
      <c r="I80" s="18" t="n">
        <v>459.96058311</v>
      </c>
      <c r="J80" s="20" t="n">
        <v>9.85368954</v>
      </c>
      <c r="K80" s="18" t="n">
        <v>444.6899696</v>
      </c>
      <c r="L80" s="20" t="n">
        <v>8.416286100000001</v>
      </c>
      <c r="M80" s="18" t="n">
        <v>457.25074594</v>
      </c>
      <c r="N80" s="20" t="n">
        <v>7.05284129</v>
      </c>
      <c r="O80" s="18" t="n">
        <v>462.75638816</v>
      </c>
      <c r="P80" s="20" t="n">
        <v>5.77540601</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n">
        <v>439.96205342</v>
      </c>
      <c r="F81" s="20" t="n">
        <v>5.08216294</v>
      </c>
      <c r="G81" s="18" t="n">
        <v>442.15233254</v>
      </c>
      <c r="H81" s="20" t="n">
        <v>12.67431394</v>
      </c>
      <c r="I81" s="18" t="n">
        <v>448.38538534</v>
      </c>
      <c r="J81" s="20" t="n">
        <v>6.60061076</v>
      </c>
      <c r="K81" s="18" t="n">
        <v>444.29864134</v>
      </c>
      <c r="L81" s="20" t="n">
        <v>5.44025428</v>
      </c>
      <c r="M81" s="18" t="n">
        <v>445.66833205</v>
      </c>
      <c r="N81" s="20" t="n">
        <v>7.40566549</v>
      </c>
      <c r="O81" s="18" t="n">
        <v>434.15048852</v>
      </c>
      <c r="P81" s="20" t="n">
        <v>6.09639697</v>
      </c>
      <c r="Q81" s="18" t="s">
        <v>404</v>
      </c>
      <c r="R81" s="20" t="s">
        <v>404</v>
      </c>
      <c r="S81" s="18" t="s">
        <v>404</v>
      </c>
      <c r="T81" s="20" t="s">
        <v>404</v>
      </c>
      <c r="U81" s="18" t="s">
        <v>404</v>
      </c>
      <c r="V81" s="20" t="s">
        <v>404</v>
      </c>
      <c r="W81" s="18" t="s">
        <v>404</v>
      </c>
      <c r="X81" s="20" t="s">
        <v>404</v>
      </c>
      <c r="Y81" s="18" t="n">
        <v>436.01563953</v>
      </c>
      <c r="Z81" s="20" t="n">
        <v>12.51088369</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540</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562.71082398</v>
      </c>
      <c r="F7" s="20" t="n">
        <v>10.84695618</v>
      </c>
      <c r="G7" s="18" t="n">
        <v>534.03389519</v>
      </c>
      <c r="H7" s="20" t="n">
        <v>9.53052531</v>
      </c>
      <c r="I7" s="18" t="n">
        <v>503.78549885</v>
      </c>
      <c r="J7" s="20" t="n">
        <v>7.12951366</v>
      </c>
      <c r="K7" s="18" t="n">
        <v>516.72309689</v>
      </c>
      <c r="L7" s="20" t="n">
        <v>4.52939078</v>
      </c>
      <c r="M7" s="18" t="n">
        <v>514.50702513</v>
      </c>
      <c r="N7" s="20" t="n">
        <v>3.62515496</v>
      </c>
      <c r="O7" s="18" t="n">
        <v>505.30596144</v>
      </c>
      <c r="P7" s="20" t="n">
        <v>4.06262839</v>
      </c>
      <c r="Q7" s="18" t="s">
        <v>404</v>
      </c>
      <c r="R7" s="20" t="s">
        <v>404</v>
      </c>
      <c r="S7" s="18" t="s">
        <v>404</v>
      </c>
      <c r="T7" s="20" t="s">
        <v>404</v>
      </c>
      <c r="U7" s="18" t="s">
        <v>404</v>
      </c>
      <c r="V7" s="20" t="s">
        <v>404</v>
      </c>
      <c r="W7" s="18" t="s">
        <v>404</v>
      </c>
      <c r="X7" s="20" t="s">
        <v>404</v>
      </c>
      <c r="Y7" s="18" t="n">
        <v>489.45143153</v>
      </c>
      <c r="Z7" s="20" t="n">
        <v>7.67577222</v>
      </c>
    </row>
    <row r="8" spans="1:26">
      <c r="A8" s="15" t="s">
        <v>405</v>
      </c>
      <c r="B8" s="17" t="n">
        <v>7007</v>
      </c>
      <c r="C8" s="18">
        <f>(0.0/B8*100)</f>
        <v/>
      </c>
      <c r="D8" s="19" t="n">
        <v>7007</v>
      </c>
      <c r="E8" s="18" t="n">
        <v>402.84647559</v>
      </c>
      <c r="F8" s="20" t="n">
        <v>5.46812208</v>
      </c>
      <c r="G8" s="18" t="n">
        <v>522.67571504</v>
      </c>
      <c r="H8" s="20" t="n">
        <v>10.27795216</v>
      </c>
      <c r="I8" s="18" t="n">
        <v>509.83274701</v>
      </c>
      <c r="J8" s="20" t="n">
        <v>7.20364012</v>
      </c>
      <c r="K8" s="18" t="n">
        <v>497.39285774</v>
      </c>
      <c r="L8" s="20" t="n">
        <v>8.958706810000001</v>
      </c>
      <c r="M8" s="18" t="n">
        <v>504.91166373</v>
      </c>
      <c r="N8" s="20" t="n">
        <v>9.535189750000001</v>
      </c>
      <c r="O8" s="18" t="n">
        <v>463.30995357</v>
      </c>
      <c r="P8" s="20" t="n">
        <v>9.577824740000001</v>
      </c>
      <c r="Q8" s="18" t="s">
        <v>404</v>
      </c>
      <c r="R8" s="20" t="s">
        <v>404</v>
      </c>
      <c r="S8" s="18" t="s">
        <v>404</v>
      </c>
      <c r="T8" s="20" t="s">
        <v>404</v>
      </c>
      <c r="U8" s="18" t="s">
        <v>404</v>
      </c>
      <c r="V8" s="20" t="s">
        <v>404</v>
      </c>
      <c r="W8" s="18" t="s">
        <v>404</v>
      </c>
      <c r="X8" s="20" t="s">
        <v>404</v>
      </c>
      <c r="Y8" s="18" t="n">
        <v>461.17259131</v>
      </c>
      <c r="Z8" s="20" t="n">
        <v>21.48350242</v>
      </c>
    </row>
    <row r="9" spans="1:26">
      <c r="A9" s="15" t="s">
        <v>406</v>
      </c>
      <c r="B9" s="17" t="n">
        <v>9651</v>
      </c>
      <c r="C9" s="18">
        <f>(200.0/B9*100)</f>
        <v/>
      </c>
      <c r="D9" s="19" t="n">
        <v>9451</v>
      </c>
      <c r="E9" s="18" t="n">
        <v>443.04177301</v>
      </c>
      <c r="F9" s="20" t="n">
        <v>16.84513504</v>
      </c>
      <c r="G9" s="18" t="n">
        <v>505.29565266</v>
      </c>
      <c r="H9" s="20" t="n">
        <v>12.03705897</v>
      </c>
      <c r="I9" s="18" t="n">
        <v>510.17127325</v>
      </c>
      <c r="J9" s="20" t="n">
        <v>7.47008323</v>
      </c>
      <c r="K9" s="18" t="n">
        <v>518.8930457500001</v>
      </c>
      <c r="L9" s="20" t="n">
        <v>9.16457039</v>
      </c>
      <c r="M9" s="18" t="n">
        <v>496.9909112</v>
      </c>
      <c r="N9" s="20" t="n">
        <v>9.460396790000001</v>
      </c>
      <c r="O9" s="18" t="n">
        <v>493.60571529</v>
      </c>
      <c r="P9" s="20" t="n">
        <v>13.27896725</v>
      </c>
      <c r="Q9" s="18" t="s">
        <v>404</v>
      </c>
      <c r="R9" s="20" t="s">
        <v>404</v>
      </c>
      <c r="S9" s="18" t="s">
        <v>404</v>
      </c>
      <c r="T9" s="20" t="s">
        <v>404</v>
      </c>
      <c r="U9" s="18" t="s">
        <v>404</v>
      </c>
      <c r="V9" s="20" t="s">
        <v>404</v>
      </c>
      <c r="W9" s="18" t="s">
        <v>404</v>
      </c>
      <c r="X9" s="20" t="s">
        <v>404</v>
      </c>
      <c r="Y9" s="18" t="n">
        <v>472.027069</v>
      </c>
      <c r="Z9" s="20" t="n">
        <v>11.84843362</v>
      </c>
    </row>
    <row r="10" spans="1:26">
      <c r="A10" s="15" t="s">
        <v>407</v>
      </c>
      <c r="B10" s="17" t="n">
        <v>20058</v>
      </c>
      <c r="C10" s="18">
        <f>(2798.0/B10*100)</f>
        <v/>
      </c>
      <c r="D10" s="19" t="n">
        <v>17260</v>
      </c>
      <c r="E10" s="18" t="n">
        <v>533.47423543</v>
      </c>
      <c r="F10" s="20" t="n">
        <v>5.08574858</v>
      </c>
      <c r="G10" s="18" t="n">
        <v>532.48088406</v>
      </c>
      <c r="H10" s="20" t="n">
        <v>10.81463781</v>
      </c>
      <c r="I10" s="18" t="n">
        <v>527.67241813</v>
      </c>
      <c r="J10" s="20" t="n">
        <v>7.9362129</v>
      </c>
      <c r="K10" s="18" t="n">
        <v>527.6480923</v>
      </c>
      <c r="L10" s="20" t="n">
        <v>4.09654998</v>
      </c>
      <c r="M10" s="18" t="n">
        <v>531.36064534</v>
      </c>
      <c r="N10" s="20" t="n">
        <v>4.80077657</v>
      </c>
      <c r="O10" s="18" t="n">
        <v>526.63167286</v>
      </c>
      <c r="P10" s="20" t="n">
        <v>3.70409508</v>
      </c>
      <c r="Q10" s="18" t="s">
        <v>404</v>
      </c>
      <c r="R10" s="20" t="s">
        <v>404</v>
      </c>
      <c r="S10" s="18" t="s">
        <v>404</v>
      </c>
      <c r="T10" s="20" t="s">
        <v>404</v>
      </c>
      <c r="U10" s="18" t="s">
        <v>404</v>
      </c>
      <c r="V10" s="20" t="s">
        <v>404</v>
      </c>
      <c r="W10" s="18" t="s">
        <v>404</v>
      </c>
      <c r="X10" s="20" t="s">
        <v>404</v>
      </c>
      <c r="Y10" s="18" t="n">
        <v>545.98240878</v>
      </c>
      <c r="Z10" s="20" t="n">
        <v>9.08024064</v>
      </c>
    </row>
    <row r="11" spans="1:26">
      <c r="A11" s="15" t="s">
        <v>408</v>
      </c>
      <c r="B11" s="17" t="n">
        <v>7053</v>
      </c>
      <c r="C11" s="18">
        <f>(137.0/B11*100)</f>
        <v/>
      </c>
      <c r="D11" s="19" t="n">
        <v>6916</v>
      </c>
      <c r="E11" s="18" t="s">
        <v>404</v>
      </c>
      <c r="F11" s="20" t="s">
        <v>404</v>
      </c>
      <c r="G11" s="18" t="n">
        <v>439.07024598</v>
      </c>
      <c r="H11" s="20" t="n">
        <v>16.59546563</v>
      </c>
      <c r="I11" s="18" t="n">
        <v>453.11787329</v>
      </c>
      <c r="J11" s="20" t="n">
        <v>10.60902725</v>
      </c>
      <c r="K11" s="18" t="n">
        <v>445.08379675</v>
      </c>
      <c r="L11" s="20" t="n">
        <v>7.12944059</v>
      </c>
      <c r="M11" s="18" t="n">
        <v>454.45954654</v>
      </c>
      <c r="N11" s="20" t="n">
        <v>8.662024580000001</v>
      </c>
      <c r="O11" s="18" t="n">
        <v>438.0342483</v>
      </c>
      <c r="P11" s="20" t="n">
        <v>8.256420719999999</v>
      </c>
      <c r="Q11" s="18" t="s">
        <v>404</v>
      </c>
      <c r="R11" s="20" t="s">
        <v>404</v>
      </c>
      <c r="S11" s="18" t="s">
        <v>404</v>
      </c>
      <c r="T11" s="20" t="s">
        <v>404</v>
      </c>
      <c r="U11" s="18" t="s">
        <v>404</v>
      </c>
      <c r="V11" s="20" t="s">
        <v>404</v>
      </c>
      <c r="W11" s="18" t="s">
        <v>404</v>
      </c>
      <c r="X11" s="20" t="s">
        <v>404</v>
      </c>
      <c r="Y11" s="18" t="n">
        <v>453.54881673</v>
      </c>
      <c r="Z11" s="20" t="n">
        <v>13.90165963</v>
      </c>
    </row>
    <row r="12" spans="1:26">
      <c r="A12" s="15" t="s">
        <v>409</v>
      </c>
      <c r="B12" s="17" t="n">
        <v>6894</v>
      </c>
      <c r="C12" s="18">
        <f>(106.0/B12*100)</f>
        <v/>
      </c>
      <c r="D12" s="19" t="n">
        <v>6788</v>
      </c>
      <c r="E12" s="18" t="s">
        <v>404</v>
      </c>
      <c r="F12" s="20" t="s">
        <v>404</v>
      </c>
      <c r="G12" s="18" t="n">
        <v>479.02767403</v>
      </c>
      <c r="H12" s="20" t="n">
        <v>14.04759214</v>
      </c>
      <c r="I12" s="18" t="n">
        <v>511.38435756</v>
      </c>
      <c r="J12" s="20" t="n">
        <v>6.90948238</v>
      </c>
      <c r="K12" s="18" t="n">
        <v>496.26138905</v>
      </c>
      <c r="L12" s="20" t="n">
        <v>6.21503347</v>
      </c>
      <c r="M12" s="18" t="n">
        <v>483.57734992</v>
      </c>
      <c r="N12" s="20" t="n">
        <v>10.49805625</v>
      </c>
      <c r="O12" s="18" t="n">
        <v>482.3450998</v>
      </c>
      <c r="P12" s="20" t="n">
        <v>8.090961650000001</v>
      </c>
      <c r="Q12" s="18" t="s">
        <v>404</v>
      </c>
      <c r="R12" s="20" t="s">
        <v>404</v>
      </c>
      <c r="S12" s="18" t="s">
        <v>404</v>
      </c>
      <c r="T12" s="20" t="s">
        <v>404</v>
      </c>
      <c r="U12" s="18" t="s">
        <v>404</v>
      </c>
      <c r="V12" s="20" t="s">
        <v>404</v>
      </c>
      <c r="W12" s="18" t="s">
        <v>404</v>
      </c>
      <c r="X12" s="20" t="s">
        <v>404</v>
      </c>
      <c r="Y12" s="18" t="n">
        <v>458.7076356</v>
      </c>
      <c r="Z12" s="20" t="n">
        <v>19.96812131</v>
      </c>
    </row>
    <row r="13" spans="1:26">
      <c r="A13" s="15" t="s">
        <v>410</v>
      </c>
      <c r="B13" s="17" t="n">
        <v>7161</v>
      </c>
      <c r="C13" s="18">
        <f>(1175.0/B13*100)</f>
        <v/>
      </c>
      <c r="D13" s="19" t="n">
        <v>5986</v>
      </c>
      <c r="E13" s="18" t="s">
        <v>404</v>
      </c>
      <c r="F13" s="20" t="s">
        <v>404</v>
      </c>
      <c r="G13" s="18" t="n">
        <v>501.19956064</v>
      </c>
      <c r="H13" s="20" t="n">
        <v>12.94637462</v>
      </c>
      <c r="I13" s="18" t="n">
        <v>486.60673247</v>
      </c>
      <c r="J13" s="20" t="n">
        <v>9.431898690000001</v>
      </c>
      <c r="K13" s="18" t="n">
        <v>505.24505204</v>
      </c>
      <c r="L13" s="20" t="n">
        <v>3.85083249</v>
      </c>
      <c r="M13" s="18" t="n">
        <v>506.97213208</v>
      </c>
      <c r="N13" s="20" t="n">
        <v>5.04551187</v>
      </c>
      <c r="O13" s="18" t="n">
        <v>502.62248544</v>
      </c>
      <c r="P13" s="20" t="n">
        <v>5.32438074</v>
      </c>
      <c r="Q13" s="18" t="s">
        <v>404</v>
      </c>
      <c r="R13" s="20" t="s">
        <v>404</v>
      </c>
      <c r="S13" s="18" t="s">
        <v>404</v>
      </c>
      <c r="T13" s="20" t="s">
        <v>404</v>
      </c>
      <c r="U13" s="18" t="s">
        <v>404</v>
      </c>
      <c r="V13" s="20" t="s">
        <v>404</v>
      </c>
      <c r="W13" s="18" t="s">
        <v>404</v>
      </c>
      <c r="X13" s="20" t="s">
        <v>404</v>
      </c>
      <c r="Y13" s="18" t="n">
        <v>496.38700001</v>
      </c>
      <c r="Z13" s="20" t="n">
        <v>7.12293893</v>
      </c>
    </row>
    <row r="14" spans="1:26">
      <c r="A14" s="15" t="s">
        <v>411</v>
      </c>
      <c r="B14" s="17" t="n">
        <v>5587</v>
      </c>
      <c r="C14" s="18">
        <f>(0.0/B14*100)</f>
        <v/>
      </c>
      <c r="D14" s="19" t="n">
        <v>5587</v>
      </c>
      <c r="E14" s="18" t="n">
        <v>563.57411155</v>
      </c>
      <c r="F14" s="20" t="n">
        <v>12.26421223</v>
      </c>
      <c r="G14" s="18" t="n">
        <v>495.68560969</v>
      </c>
      <c r="H14" s="20" t="n">
        <v>15.73646521</v>
      </c>
      <c r="I14" s="18" t="n">
        <v>537.71765405</v>
      </c>
      <c r="J14" s="20" t="n">
        <v>5.51082643</v>
      </c>
      <c r="K14" s="18" t="n">
        <v>537.74512049</v>
      </c>
      <c r="L14" s="20" t="n">
        <v>3.46358555</v>
      </c>
      <c r="M14" s="18" t="n">
        <v>530.24003938</v>
      </c>
      <c r="N14" s="20" t="n">
        <v>4.45982833</v>
      </c>
      <c r="O14" s="18" t="n">
        <v>536.31132141</v>
      </c>
      <c r="P14" s="20" t="n">
        <v>4.81857985</v>
      </c>
      <c r="Q14" s="18" t="s">
        <v>404</v>
      </c>
      <c r="R14" s="20" t="s">
        <v>404</v>
      </c>
      <c r="S14" s="18" t="s">
        <v>404</v>
      </c>
      <c r="T14" s="20" t="s">
        <v>404</v>
      </c>
      <c r="U14" s="18" t="s">
        <v>404</v>
      </c>
      <c r="V14" s="20" t="s">
        <v>404</v>
      </c>
      <c r="W14" s="18" t="s">
        <v>404</v>
      </c>
      <c r="X14" s="20" t="s">
        <v>404</v>
      </c>
      <c r="Y14" s="18" t="n">
        <v>537.08765088</v>
      </c>
      <c r="Z14" s="20" t="n">
        <v>14.0040116</v>
      </c>
    </row>
    <row r="15" spans="1:26">
      <c r="A15" s="15" t="s">
        <v>412</v>
      </c>
      <c r="B15" s="17" t="n">
        <v>5882</v>
      </c>
      <c r="C15" s="18">
        <f>(0.0/B15*100)</f>
        <v/>
      </c>
      <c r="D15" s="19" t="n">
        <v>5882</v>
      </c>
      <c r="E15" s="18" t="s">
        <v>404</v>
      </c>
      <c r="F15" s="20" t="s">
        <v>404</v>
      </c>
      <c r="G15" s="18" t="n">
        <v>545.43343258</v>
      </c>
      <c r="H15" s="20" t="n">
        <v>17.36801902</v>
      </c>
      <c r="I15" s="18" t="n">
        <v>533.54137596</v>
      </c>
      <c r="J15" s="20" t="n">
        <v>4.91291179</v>
      </c>
      <c r="K15" s="18" t="n">
        <v>527.94969645</v>
      </c>
      <c r="L15" s="20" t="n">
        <v>4.53749936</v>
      </c>
      <c r="M15" s="18" t="n">
        <v>525.87113951</v>
      </c>
      <c r="N15" s="20" t="n">
        <v>4.73165718</v>
      </c>
      <c r="O15" s="18" t="n">
        <v>535.26822536</v>
      </c>
      <c r="P15" s="20" t="n">
        <v>4.91844823</v>
      </c>
      <c r="Q15" s="18" t="s">
        <v>404</v>
      </c>
      <c r="R15" s="20" t="s">
        <v>404</v>
      </c>
      <c r="S15" s="18" t="s">
        <v>404</v>
      </c>
      <c r="T15" s="20" t="s">
        <v>404</v>
      </c>
      <c r="U15" s="18" t="s">
        <v>404</v>
      </c>
      <c r="V15" s="20" t="s">
        <v>404</v>
      </c>
      <c r="W15" s="18" t="s">
        <v>404</v>
      </c>
      <c r="X15" s="20" t="s">
        <v>404</v>
      </c>
      <c r="Y15" s="18" t="n">
        <v>551.40949065</v>
      </c>
      <c r="Z15" s="20" t="n">
        <v>23.78157809</v>
      </c>
    </row>
    <row r="16" spans="1:26">
      <c r="A16" s="15" t="s">
        <v>413</v>
      </c>
      <c r="B16" s="17" t="n">
        <v>6108</v>
      </c>
      <c r="C16" s="18">
        <f>(364.0/B16*100)</f>
        <v/>
      </c>
      <c r="D16" s="19" t="n">
        <v>5744</v>
      </c>
      <c r="E16" s="18" t="n">
        <v>457.18381307</v>
      </c>
      <c r="F16" s="20" t="n">
        <v>23.59356565</v>
      </c>
      <c r="G16" s="18" t="n">
        <v>504.17615092</v>
      </c>
      <c r="H16" s="20" t="n">
        <v>9.63437762</v>
      </c>
      <c r="I16" s="18" t="n">
        <v>498.07258331</v>
      </c>
      <c r="J16" s="20" t="n">
        <v>6.92278993</v>
      </c>
      <c r="K16" s="18" t="n">
        <v>498.57256314</v>
      </c>
      <c r="L16" s="20" t="n">
        <v>8.55553971</v>
      </c>
      <c r="M16" s="18" t="n">
        <v>479.59493427</v>
      </c>
      <c r="N16" s="20" t="n">
        <v>20.72838289</v>
      </c>
      <c r="O16" s="18" t="n">
        <v>512.32739401</v>
      </c>
      <c r="P16" s="20" t="n">
        <v>9.121031739999999</v>
      </c>
      <c r="Q16" s="18" t="s">
        <v>404</v>
      </c>
      <c r="R16" s="20" t="s">
        <v>404</v>
      </c>
      <c r="S16" s="18" t="s">
        <v>404</v>
      </c>
      <c r="T16" s="20" t="s">
        <v>404</v>
      </c>
      <c r="U16" s="18" t="s">
        <v>404</v>
      </c>
      <c r="V16" s="20" t="s">
        <v>404</v>
      </c>
      <c r="W16" s="18" t="s">
        <v>404</v>
      </c>
      <c r="X16" s="20" t="s">
        <v>404</v>
      </c>
      <c r="Y16" s="18" t="n">
        <v>485.34639144</v>
      </c>
      <c r="Z16" s="20" t="n">
        <v>24.11933684</v>
      </c>
    </row>
    <row r="17" spans="1:26">
      <c r="A17" s="15" t="s">
        <v>414</v>
      </c>
      <c r="B17" s="17" t="n">
        <v>6504</v>
      </c>
      <c r="C17" s="18">
        <f>(1325.0/B17*100)</f>
        <v/>
      </c>
      <c r="D17" s="19" t="n">
        <v>5179</v>
      </c>
      <c r="E17" s="18" t="s">
        <v>404</v>
      </c>
      <c r="F17" s="20" t="s">
        <v>404</v>
      </c>
      <c r="G17" s="18" t="n">
        <v>461.47295999</v>
      </c>
      <c r="H17" s="20" t="n">
        <v>25.89293138</v>
      </c>
      <c r="I17" s="18" t="n">
        <v>526.50789194</v>
      </c>
      <c r="J17" s="20" t="n">
        <v>11.60816869</v>
      </c>
      <c r="K17" s="18" t="n">
        <v>500.36326772</v>
      </c>
      <c r="L17" s="20" t="n">
        <v>8.109060830000001</v>
      </c>
      <c r="M17" s="18" t="n">
        <v>519.56801795</v>
      </c>
      <c r="N17" s="20" t="n">
        <v>8.38700907</v>
      </c>
      <c r="O17" s="18" t="n">
        <v>504.26633159</v>
      </c>
      <c r="P17" s="20" t="n">
        <v>10.3371951</v>
      </c>
      <c r="Q17" s="18" t="s">
        <v>404</v>
      </c>
      <c r="R17" s="20" t="s">
        <v>404</v>
      </c>
      <c r="S17" s="18" t="s">
        <v>404</v>
      </c>
      <c r="T17" s="20" t="s">
        <v>404</v>
      </c>
      <c r="U17" s="18" t="s">
        <v>404</v>
      </c>
      <c r="V17" s="20" t="s">
        <v>404</v>
      </c>
      <c r="W17" s="18" t="s">
        <v>404</v>
      </c>
      <c r="X17" s="20" t="s">
        <v>404</v>
      </c>
      <c r="Y17" s="18" t="n">
        <v>540.42630811</v>
      </c>
      <c r="Z17" s="20" t="n">
        <v>14.82751336</v>
      </c>
    </row>
    <row r="18" spans="1:26">
      <c r="A18" s="15" t="s">
        <v>415</v>
      </c>
      <c r="B18" s="17" t="n">
        <v>5532</v>
      </c>
      <c r="C18" s="18">
        <f>(0.0/B18*100)</f>
        <v/>
      </c>
      <c r="D18" s="19" t="n">
        <v>5532</v>
      </c>
      <c r="E18" s="18" t="n">
        <v>360.65021784</v>
      </c>
      <c r="F18" s="20" t="n">
        <v>11.65038417</v>
      </c>
      <c r="G18" s="18" t="n">
        <v>445.74717628</v>
      </c>
      <c r="H18" s="20" t="n">
        <v>17.24507519</v>
      </c>
      <c r="I18" s="18" t="n">
        <v>459.24311333</v>
      </c>
      <c r="J18" s="20" t="n">
        <v>9.90513582</v>
      </c>
      <c r="K18" s="18" t="n">
        <v>461.12133711</v>
      </c>
      <c r="L18" s="20" t="n">
        <v>6.21191815</v>
      </c>
      <c r="M18" s="18" t="n">
        <v>453.97906535</v>
      </c>
      <c r="N18" s="20" t="n">
        <v>12.58113533</v>
      </c>
      <c r="O18" s="18" t="n">
        <v>445.09165248</v>
      </c>
      <c r="P18" s="20" t="n">
        <v>8.89836953</v>
      </c>
      <c r="Q18" s="18" t="s">
        <v>404</v>
      </c>
      <c r="R18" s="20" t="s">
        <v>404</v>
      </c>
      <c r="S18" s="18" t="s">
        <v>404</v>
      </c>
      <c r="T18" s="20" t="s">
        <v>404</v>
      </c>
      <c r="U18" s="18" t="s">
        <v>404</v>
      </c>
      <c r="V18" s="20" t="s">
        <v>404</v>
      </c>
      <c r="W18" s="18" t="s">
        <v>404</v>
      </c>
      <c r="X18" s="20" t="s">
        <v>404</v>
      </c>
      <c r="Y18" s="18" t="n">
        <v>479.68647331</v>
      </c>
      <c r="Z18" s="20" t="n">
        <v>20.87716358</v>
      </c>
    </row>
    <row r="19" spans="1:26">
      <c r="A19" s="15" t="s">
        <v>416</v>
      </c>
      <c r="B19" s="17" t="n">
        <v>5658</v>
      </c>
      <c r="C19" s="18">
        <f>(327.0/B19*100)</f>
        <v/>
      </c>
      <c r="D19" s="19" t="n">
        <v>5331</v>
      </c>
      <c r="E19" s="18" t="n">
        <v>500.03630291</v>
      </c>
      <c r="F19" s="20" t="n">
        <v>39.58482754</v>
      </c>
      <c r="G19" s="18" t="n">
        <v>490.45872017</v>
      </c>
      <c r="H19" s="20" t="n">
        <v>12.57796559</v>
      </c>
      <c r="I19" s="18" t="n">
        <v>476.79363864</v>
      </c>
      <c r="J19" s="20" t="n">
        <v>8.95777067</v>
      </c>
      <c r="K19" s="18" t="n">
        <v>466.09973044</v>
      </c>
      <c r="L19" s="20" t="n">
        <v>8.21818625</v>
      </c>
      <c r="M19" s="18" t="n">
        <v>481.31666475</v>
      </c>
      <c r="N19" s="20" t="n">
        <v>10.40752305</v>
      </c>
      <c r="O19" s="18" t="n">
        <v>477.01811279</v>
      </c>
      <c r="P19" s="20" t="n">
        <v>15.4165935</v>
      </c>
      <c r="Q19" s="18" t="s">
        <v>404</v>
      </c>
      <c r="R19" s="20" t="s">
        <v>404</v>
      </c>
      <c r="S19" s="18" t="s">
        <v>404</v>
      </c>
      <c r="T19" s="20" t="s">
        <v>404</v>
      </c>
      <c r="U19" s="18" t="s">
        <v>404</v>
      </c>
      <c r="V19" s="20" t="s">
        <v>404</v>
      </c>
      <c r="W19" s="18" t="s">
        <v>404</v>
      </c>
      <c r="X19" s="20" t="s">
        <v>404</v>
      </c>
      <c r="Y19" s="18" t="n">
        <v>504.12404232</v>
      </c>
      <c r="Z19" s="20" t="n">
        <v>20.573241</v>
      </c>
    </row>
    <row r="20" spans="1:26">
      <c r="A20" s="15" t="s">
        <v>417</v>
      </c>
      <c r="B20" s="17" t="n">
        <v>3371</v>
      </c>
      <c r="C20" s="18">
        <f>(24.0/B20*100)</f>
        <v/>
      </c>
      <c r="D20" s="19" t="n">
        <v>3347</v>
      </c>
      <c r="E20" s="18" t="n">
        <v>467.84471976</v>
      </c>
      <c r="F20" s="20" t="n">
        <v>13.69886461</v>
      </c>
      <c r="G20" s="18" t="n">
        <v>479.36831476</v>
      </c>
      <c r="H20" s="20" t="n">
        <v>7.49650106</v>
      </c>
      <c r="I20" s="18" t="n">
        <v>475.23722295</v>
      </c>
      <c r="J20" s="20" t="n">
        <v>4.10331784</v>
      </c>
      <c r="K20" s="18" t="n">
        <v>470.42449119</v>
      </c>
      <c r="L20" s="20" t="n">
        <v>2.65180795</v>
      </c>
      <c r="M20" s="18" t="n">
        <v>477.85147462</v>
      </c>
      <c r="N20" s="20" t="n">
        <v>3.84175437</v>
      </c>
      <c r="O20" s="18" t="n">
        <v>474.21640123</v>
      </c>
      <c r="P20" s="20" t="n">
        <v>4.33613997</v>
      </c>
      <c r="Q20" s="18" t="s">
        <v>404</v>
      </c>
      <c r="R20" s="20" t="s">
        <v>404</v>
      </c>
      <c r="S20" s="18" t="s">
        <v>404</v>
      </c>
      <c r="T20" s="20" t="s">
        <v>404</v>
      </c>
      <c r="U20" s="18" t="s">
        <v>404</v>
      </c>
      <c r="V20" s="20" t="s">
        <v>404</v>
      </c>
      <c r="W20" s="18" t="s">
        <v>404</v>
      </c>
      <c r="X20" s="20" t="s">
        <v>404</v>
      </c>
      <c r="Y20" s="18" t="n">
        <v>448.92301589</v>
      </c>
      <c r="Z20" s="20" t="n">
        <v>9.153164200000001</v>
      </c>
    </row>
    <row r="21" spans="1:26">
      <c r="A21" s="15" t="s">
        <v>418</v>
      </c>
      <c r="B21" s="17" t="n">
        <v>5741</v>
      </c>
      <c r="C21" s="18">
        <f>(0.0/B21*100)</f>
        <v/>
      </c>
      <c r="D21" s="19" t="n">
        <v>5741</v>
      </c>
      <c r="E21" s="18" t="s">
        <v>404</v>
      </c>
      <c r="F21" s="20" t="s">
        <v>404</v>
      </c>
      <c r="G21" s="18" t="n">
        <v>489.54879407</v>
      </c>
      <c r="H21" s="20" t="n">
        <v>27.51444776</v>
      </c>
      <c r="I21" s="18" t="n">
        <v>505.40671804</v>
      </c>
      <c r="J21" s="20" t="n">
        <v>5.37711958</v>
      </c>
      <c r="K21" s="18" t="n">
        <v>510.17813931</v>
      </c>
      <c r="L21" s="20" t="n">
        <v>5.74802668</v>
      </c>
      <c r="M21" s="18" t="n">
        <v>504.66469179</v>
      </c>
      <c r="N21" s="20" t="n">
        <v>6.71505642</v>
      </c>
      <c r="O21" s="18" t="n">
        <v>499.50924874</v>
      </c>
      <c r="P21" s="20" t="n">
        <v>5.15962687</v>
      </c>
      <c r="Q21" s="18" t="s">
        <v>404</v>
      </c>
      <c r="R21" s="20" t="s">
        <v>404</v>
      </c>
      <c r="S21" s="18" t="s">
        <v>404</v>
      </c>
      <c r="T21" s="20" t="s">
        <v>404</v>
      </c>
      <c r="U21" s="18" t="s">
        <v>404</v>
      </c>
      <c r="V21" s="20" t="s">
        <v>404</v>
      </c>
      <c r="W21" s="18" t="s">
        <v>404</v>
      </c>
      <c r="X21" s="20" t="s">
        <v>404</v>
      </c>
      <c r="Y21" s="18" t="n">
        <v>490.71977901</v>
      </c>
      <c r="Z21" s="20" t="n">
        <v>8.338890770000001</v>
      </c>
    </row>
    <row r="22" spans="1:26">
      <c r="A22" s="15" t="s">
        <v>419</v>
      </c>
      <c r="B22" s="17" t="n">
        <v>6598</v>
      </c>
      <c r="C22" s="18">
        <f>(0.0/B22*100)</f>
        <v/>
      </c>
      <c r="D22" s="19" t="n">
        <v>6598</v>
      </c>
      <c r="E22" s="18" t="n">
        <v>496.03868602</v>
      </c>
      <c r="F22" s="20" t="n">
        <v>5.90231575</v>
      </c>
      <c r="G22" s="18" t="n">
        <v>506.68369011</v>
      </c>
      <c r="H22" s="20" t="n">
        <v>17.99327331</v>
      </c>
      <c r="I22" s="18" t="n">
        <v>480.51399565</v>
      </c>
      <c r="J22" s="20" t="n">
        <v>9.10911039</v>
      </c>
      <c r="K22" s="18" t="n">
        <v>463.08850259</v>
      </c>
      <c r="L22" s="20" t="n">
        <v>7.89309423</v>
      </c>
      <c r="M22" s="18" t="n">
        <v>466.46966814</v>
      </c>
      <c r="N22" s="20" t="n">
        <v>11.96741677</v>
      </c>
      <c r="O22" s="18" t="n">
        <v>447.79006032</v>
      </c>
      <c r="P22" s="20" t="n">
        <v>10.74111715</v>
      </c>
      <c r="Q22" s="18" t="s">
        <v>404</v>
      </c>
      <c r="R22" s="20" t="s">
        <v>404</v>
      </c>
      <c r="S22" s="18" t="s">
        <v>404</v>
      </c>
      <c r="T22" s="20" t="s">
        <v>404</v>
      </c>
      <c r="U22" s="18" t="s">
        <v>404</v>
      </c>
      <c r="V22" s="20" t="s">
        <v>404</v>
      </c>
      <c r="W22" s="18" t="s">
        <v>404</v>
      </c>
      <c r="X22" s="20" t="s">
        <v>404</v>
      </c>
      <c r="Y22" s="18" t="n">
        <v>436.28486081</v>
      </c>
      <c r="Z22" s="20" t="n">
        <v>34.07275356</v>
      </c>
    </row>
    <row r="23" spans="1:26">
      <c r="A23" s="15" t="s">
        <v>420</v>
      </c>
      <c r="B23" s="17" t="n">
        <v>11583</v>
      </c>
      <c r="C23" s="18">
        <f>(3123.0/B23*100)</f>
        <v/>
      </c>
      <c r="D23" s="19" t="n">
        <v>8460</v>
      </c>
      <c r="E23" s="18" t="n">
        <v>358.23653499</v>
      </c>
      <c r="F23" s="20" t="n">
        <v>6.2639051</v>
      </c>
      <c r="G23" s="18" t="n">
        <v>463.62348178</v>
      </c>
      <c r="H23" s="20" t="n">
        <v>31.54301995</v>
      </c>
      <c r="I23" s="18" t="n">
        <v>487.68785485</v>
      </c>
      <c r="J23" s="20" t="n">
        <v>9.77220202</v>
      </c>
      <c r="K23" s="18" t="n">
        <v>488.69701033</v>
      </c>
      <c r="L23" s="20" t="n">
        <v>8.09289038</v>
      </c>
      <c r="M23" s="18" t="n">
        <v>471.08008005</v>
      </c>
      <c r="N23" s="20" t="n">
        <v>10.18210331</v>
      </c>
      <c r="O23" s="18" t="n">
        <v>487.30757503</v>
      </c>
      <c r="P23" s="20" t="n">
        <v>7.6127335</v>
      </c>
      <c r="Q23" s="18" t="s">
        <v>404</v>
      </c>
      <c r="R23" s="20" t="s">
        <v>404</v>
      </c>
      <c r="S23" s="18" t="s">
        <v>404</v>
      </c>
      <c r="T23" s="20" t="s">
        <v>404</v>
      </c>
      <c r="U23" s="18" t="s">
        <v>404</v>
      </c>
      <c r="V23" s="20" t="s">
        <v>404</v>
      </c>
      <c r="W23" s="18" t="s">
        <v>404</v>
      </c>
      <c r="X23" s="20" t="s">
        <v>404</v>
      </c>
      <c r="Y23" s="18" t="n">
        <v>485.01108889</v>
      </c>
      <c r="Z23" s="20" t="n">
        <v>20.96669754</v>
      </c>
    </row>
    <row r="24" spans="1:26">
      <c r="A24" s="15" t="s">
        <v>421</v>
      </c>
      <c r="B24" s="17" t="n">
        <v>6647</v>
      </c>
      <c r="C24" s="18">
        <f>(0.0/B24*100)</f>
        <v/>
      </c>
      <c r="D24" s="19" t="n">
        <v>6647</v>
      </c>
      <c r="E24" s="18" t="n">
        <v>529.0550415599999</v>
      </c>
      <c r="F24" s="20" t="n">
        <v>20.76110544</v>
      </c>
      <c r="G24" s="18" t="n">
        <v>545.91477129</v>
      </c>
      <c r="H24" s="20" t="n">
        <v>7.71898767</v>
      </c>
      <c r="I24" s="18" t="n">
        <v>533.68300684</v>
      </c>
      <c r="J24" s="20" t="n">
        <v>6.42986478</v>
      </c>
      <c r="K24" s="18" t="n">
        <v>536.0356124899999</v>
      </c>
      <c r="L24" s="20" t="n">
        <v>7.94724113</v>
      </c>
      <c r="M24" s="18" t="n">
        <v>531.11038243</v>
      </c>
      <c r="N24" s="20" t="n">
        <v>12.5425338</v>
      </c>
      <c r="O24" s="18" t="n">
        <v>560.69880026</v>
      </c>
      <c r="P24" s="20" t="n">
        <v>37.07631065</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s">
        <v>404</v>
      </c>
      <c r="F25" s="20" t="s">
        <v>404</v>
      </c>
      <c r="G25" s="18" t="n">
        <v>516.90873368</v>
      </c>
      <c r="H25" s="20" t="n">
        <v>15.30358649</v>
      </c>
      <c r="I25" s="18" t="n">
        <v>512.04210198</v>
      </c>
      <c r="J25" s="20" t="n">
        <v>9.82451331</v>
      </c>
      <c r="K25" s="18" t="n">
        <v>516.61736466</v>
      </c>
      <c r="L25" s="20" t="n">
        <v>4.89941622</v>
      </c>
      <c r="M25" s="18" t="n">
        <v>512.3111401</v>
      </c>
      <c r="N25" s="20" t="n">
        <v>8.32979379</v>
      </c>
      <c r="O25" s="18" t="n">
        <v>528.15699939</v>
      </c>
      <c r="P25" s="20" t="n">
        <v>8.83798268</v>
      </c>
      <c r="Q25" s="18" t="s">
        <v>404</v>
      </c>
      <c r="R25" s="20" t="s">
        <v>404</v>
      </c>
      <c r="S25" s="18" t="s">
        <v>404</v>
      </c>
      <c r="T25" s="20" t="s">
        <v>404</v>
      </c>
      <c r="U25" s="18" t="s">
        <v>404</v>
      </c>
      <c r="V25" s="20" t="s">
        <v>404</v>
      </c>
      <c r="W25" s="18" t="s">
        <v>404</v>
      </c>
      <c r="X25" s="20" t="s">
        <v>404</v>
      </c>
      <c r="Y25" s="18" t="n">
        <v>525.10071668</v>
      </c>
      <c r="Z25" s="20" t="n">
        <v>6.72471761</v>
      </c>
    </row>
    <row r="26" spans="1:26">
      <c r="A26" s="15" t="s">
        <v>423</v>
      </c>
      <c r="B26" s="17" t="n">
        <v>4869</v>
      </c>
      <c r="C26" s="18">
        <f>(11.0/B26*100)</f>
        <v/>
      </c>
      <c r="D26" s="19" t="n">
        <v>4858</v>
      </c>
      <c r="E26" s="18" t="s">
        <v>404</v>
      </c>
      <c r="F26" s="20" t="s">
        <v>404</v>
      </c>
      <c r="G26" s="18" t="n">
        <v>472.03513182</v>
      </c>
      <c r="H26" s="20" t="n">
        <v>9.747440020000001</v>
      </c>
      <c r="I26" s="18" t="n">
        <v>497.20323167</v>
      </c>
      <c r="J26" s="20" t="n">
        <v>4.44547213</v>
      </c>
      <c r="K26" s="18" t="n">
        <v>501.12773774</v>
      </c>
      <c r="L26" s="20" t="n">
        <v>3.8162805</v>
      </c>
      <c r="M26" s="18" t="n">
        <v>476.88770737</v>
      </c>
      <c r="N26" s="20" t="n">
        <v>3.21436502</v>
      </c>
      <c r="O26" s="18" t="n">
        <v>492.92004786</v>
      </c>
      <c r="P26" s="20" t="n">
        <v>4.83818705</v>
      </c>
      <c r="Q26" s="18" t="s">
        <v>404</v>
      </c>
      <c r="R26" s="20" t="s">
        <v>404</v>
      </c>
      <c r="S26" s="18" t="s">
        <v>404</v>
      </c>
      <c r="T26" s="20" t="s">
        <v>404</v>
      </c>
      <c r="U26" s="18" t="s">
        <v>404</v>
      </c>
      <c r="V26" s="20" t="s">
        <v>404</v>
      </c>
      <c r="W26" s="18" t="s">
        <v>404</v>
      </c>
      <c r="X26" s="20" t="s">
        <v>404</v>
      </c>
      <c r="Y26" s="18" t="n">
        <v>482.09647225</v>
      </c>
      <c r="Z26" s="20" t="n">
        <v>14.54870343</v>
      </c>
    </row>
    <row r="27" spans="1:26">
      <c r="A27" s="15" t="s">
        <v>424</v>
      </c>
      <c r="B27" s="17" t="n">
        <v>5299</v>
      </c>
      <c r="C27" s="18">
        <f>(0.0/B27*100)</f>
        <v/>
      </c>
      <c r="D27" s="19" t="n">
        <v>5299</v>
      </c>
      <c r="E27" s="18" t="n">
        <v>460.63892741</v>
      </c>
      <c r="F27" s="20" t="n">
        <v>4.28627777</v>
      </c>
      <c r="G27" s="18" t="n">
        <v>459.54524787</v>
      </c>
      <c r="H27" s="20" t="n">
        <v>1.88712424</v>
      </c>
      <c r="I27" s="18" t="n">
        <v>461.77642628</v>
      </c>
      <c r="J27" s="20" t="n">
        <v>2.65720226</v>
      </c>
      <c r="K27" s="18" t="n">
        <v>509.24511266</v>
      </c>
      <c r="L27" s="20" t="n">
        <v>3.25551952</v>
      </c>
      <c r="M27" s="18" t="n">
        <v>494.8440332</v>
      </c>
      <c r="N27" s="20" t="n">
        <v>2.25457069</v>
      </c>
      <c r="O27" s="18" t="n">
        <v>558.57953875</v>
      </c>
      <c r="P27" s="20" t="n">
        <v>4.17061935</v>
      </c>
      <c r="Q27" s="18" t="s">
        <v>404</v>
      </c>
      <c r="R27" s="20" t="s">
        <v>404</v>
      </c>
      <c r="S27" s="18" t="s">
        <v>404</v>
      </c>
      <c r="T27" s="20" t="s">
        <v>404</v>
      </c>
      <c r="U27" s="18" t="s">
        <v>404</v>
      </c>
      <c r="V27" s="20" t="s">
        <v>404</v>
      </c>
      <c r="W27" s="18" t="s">
        <v>404</v>
      </c>
      <c r="X27" s="20" t="s">
        <v>404</v>
      </c>
      <c r="Y27" s="18" t="n">
        <v>542.3799364499999</v>
      </c>
      <c r="Z27" s="20" t="n">
        <v>5.39403916</v>
      </c>
    </row>
    <row r="28" spans="1:26">
      <c r="A28" s="15" t="s">
        <v>425</v>
      </c>
      <c r="B28" s="17" t="n">
        <v>7568</v>
      </c>
      <c r="C28" s="18">
        <f>(0.0/B28*100)</f>
        <v/>
      </c>
      <c r="D28" s="19" t="n">
        <v>7568</v>
      </c>
      <c r="E28" s="18" t="s">
        <v>404</v>
      </c>
      <c r="F28" s="20" t="s">
        <v>404</v>
      </c>
      <c r="G28" s="18" t="n">
        <v>460.10178857</v>
      </c>
      <c r="H28" s="20" t="n">
        <v>12.50553143</v>
      </c>
      <c r="I28" s="18" t="n">
        <v>436.77602466</v>
      </c>
      <c r="J28" s="20" t="n">
        <v>5.86687985</v>
      </c>
      <c r="K28" s="18" t="n">
        <v>413.44957527</v>
      </c>
      <c r="L28" s="20" t="n">
        <v>3.89921946</v>
      </c>
      <c r="M28" s="18" t="n">
        <v>406.01325855</v>
      </c>
      <c r="N28" s="20" t="n">
        <v>5.6430914</v>
      </c>
      <c r="O28" s="18" t="n">
        <v>401.19659326</v>
      </c>
      <c r="P28" s="20" t="n">
        <v>5.01627194</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s">
        <v>404</v>
      </c>
      <c r="F29" s="20" t="s">
        <v>404</v>
      </c>
      <c r="G29" s="18" t="n">
        <v>548.36038143</v>
      </c>
      <c r="H29" s="20" t="n">
        <v>29.03489324</v>
      </c>
      <c r="I29" s="18" t="n">
        <v>507.64816771</v>
      </c>
      <c r="J29" s="20" t="n">
        <v>10.78736873</v>
      </c>
      <c r="K29" s="18" t="n">
        <v>506.37802595</v>
      </c>
      <c r="L29" s="20" t="n">
        <v>11.84996194</v>
      </c>
      <c r="M29" s="18" t="n">
        <v>516.12176133</v>
      </c>
      <c r="N29" s="20" t="n">
        <v>14.34382345</v>
      </c>
      <c r="O29" s="18" t="n">
        <v>504.58730488</v>
      </c>
      <c r="P29" s="20" t="n">
        <v>23.8285038</v>
      </c>
      <c r="Q29" s="18" t="s">
        <v>404</v>
      </c>
      <c r="R29" s="20" t="s">
        <v>404</v>
      </c>
      <c r="S29" s="18" t="s">
        <v>404</v>
      </c>
      <c r="T29" s="20" t="s">
        <v>404</v>
      </c>
      <c r="U29" s="18" t="s">
        <v>404</v>
      </c>
      <c r="V29" s="20" t="s">
        <v>404</v>
      </c>
      <c r="W29" s="18" t="s">
        <v>404</v>
      </c>
      <c r="X29" s="20" t="s">
        <v>404</v>
      </c>
      <c r="Y29" s="18" t="n">
        <v>490.25798863</v>
      </c>
      <c r="Z29" s="20" t="n">
        <v>14.05963122</v>
      </c>
    </row>
    <row r="30" spans="1:26">
      <c r="A30" s="15" t="s">
        <v>427</v>
      </c>
      <c r="B30" s="17" t="n">
        <v>4520</v>
      </c>
      <c r="C30" s="18">
        <f>(945.0/B30*100)</f>
        <v/>
      </c>
      <c r="D30" s="19" t="n">
        <v>3575</v>
      </c>
      <c r="E30" s="18" t="n">
        <v>570.241</v>
      </c>
      <c r="F30" s="20" t="n">
        <v>3.83513609</v>
      </c>
      <c r="G30" s="18" t="n">
        <v>500.10459077</v>
      </c>
      <c r="H30" s="20" t="n">
        <v>24.5050545</v>
      </c>
      <c r="I30" s="18" t="n">
        <v>512.6758304</v>
      </c>
      <c r="J30" s="20" t="n">
        <v>8.09961096</v>
      </c>
      <c r="K30" s="18" t="n">
        <v>523.0434169599999</v>
      </c>
      <c r="L30" s="20" t="n">
        <v>6.71687779</v>
      </c>
      <c r="M30" s="18" t="n">
        <v>515.5860977</v>
      </c>
      <c r="N30" s="20" t="n">
        <v>6.17220096</v>
      </c>
      <c r="O30" s="18" t="n">
        <v>509.54205598</v>
      </c>
      <c r="P30" s="20" t="n">
        <v>8.60238916</v>
      </c>
      <c r="Q30" s="18" t="s">
        <v>404</v>
      </c>
      <c r="R30" s="20" t="s">
        <v>404</v>
      </c>
      <c r="S30" s="18" t="s">
        <v>404</v>
      </c>
      <c r="T30" s="20" t="s">
        <v>404</v>
      </c>
      <c r="U30" s="18" t="s">
        <v>404</v>
      </c>
      <c r="V30" s="20" t="s">
        <v>404</v>
      </c>
      <c r="W30" s="18" t="s">
        <v>404</v>
      </c>
      <c r="X30" s="20" t="s">
        <v>404</v>
      </c>
      <c r="Y30" s="18" t="n">
        <v>504.56410199</v>
      </c>
      <c r="Z30" s="20" t="n">
        <v>10.57770393</v>
      </c>
    </row>
    <row r="31" spans="1:26">
      <c r="A31" s="15" t="s">
        <v>428</v>
      </c>
      <c r="B31" s="17" t="n">
        <v>5456</v>
      </c>
      <c r="C31" s="18">
        <f>(502.0/B31*100)</f>
        <v/>
      </c>
      <c r="D31" s="19" t="n">
        <v>4954</v>
      </c>
      <c r="E31" s="18" t="s">
        <v>404</v>
      </c>
      <c r="F31" s="20" t="s">
        <v>404</v>
      </c>
      <c r="G31" s="18" t="n">
        <v>477.41043598</v>
      </c>
      <c r="H31" s="20" t="n">
        <v>11.36936434</v>
      </c>
      <c r="I31" s="18" t="n">
        <v>503.82544226</v>
      </c>
      <c r="J31" s="20" t="n">
        <v>6.33572622</v>
      </c>
      <c r="K31" s="18" t="n">
        <v>497.571479</v>
      </c>
      <c r="L31" s="20" t="n">
        <v>3.0427807</v>
      </c>
      <c r="M31" s="18" t="n">
        <v>506.94046641</v>
      </c>
      <c r="N31" s="20" t="n">
        <v>5.39434575</v>
      </c>
      <c r="O31" s="18" t="n">
        <v>487.37790376</v>
      </c>
      <c r="P31" s="20" t="n">
        <v>5.71466795</v>
      </c>
      <c r="Q31" s="18" t="s">
        <v>404</v>
      </c>
      <c r="R31" s="20" t="s">
        <v>404</v>
      </c>
      <c r="S31" s="18" t="s">
        <v>404</v>
      </c>
      <c r="T31" s="20" t="s">
        <v>404</v>
      </c>
      <c r="U31" s="18" t="s">
        <v>404</v>
      </c>
      <c r="V31" s="20" t="s">
        <v>404</v>
      </c>
      <c r="W31" s="18" t="s">
        <v>404</v>
      </c>
      <c r="X31" s="20" t="s">
        <v>404</v>
      </c>
      <c r="Y31" s="18" t="n">
        <v>498.77908004</v>
      </c>
      <c r="Z31" s="20" t="n">
        <v>9.370922200000001</v>
      </c>
    </row>
    <row r="32" spans="1:26">
      <c r="A32" s="15" t="s">
        <v>429</v>
      </c>
      <c r="B32" s="17" t="n">
        <v>4478</v>
      </c>
      <c r="C32" s="18">
        <f>(0.0/B32*100)</f>
        <v/>
      </c>
      <c r="D32" s="19" t="n">
        <v>4478</v>
      </c>
      <c r="E32" s="18" t="n">
        <v>459.83932495</v>
      </c>
      <c r="F32" s="20" t="n">
        <v>4.33608231</v>
      </c>
      <c r="G32" s="18" t="n">
        <v>489.76747771</v>
      </c>
      <c r="H32" s="20" t="n">
        <v>3.9905599</v>
      </c>
      <c r="I32" s="18" t="n">
        <v>496.31173803</v>
      </c>
      <c r="J32" s="20" t="n">
        <v>4.76532677</v>
      </c>
      <c r="K32" s="18" t="n">
        <v>516.77603847</v>
      </c>
      <c r="L32" s="20" t="n">
        <v>7.01145372</v>
      </c>
      <c r="M32" s="18" t="n">
        <v>504.55026368</v>
      </c>
      <c r="N32" s="20" t="n">
        <v>7.94949878</v>
      </c>
      <c r="O32" s="18" t="n">
        <v>492.54358826</v>
      </c>
      <c r="P32" s="20" t="n">
        <v>5.76853096</v>
      </c>
      <c r="Q32" s="18" t="s">
        <v>404</v>
      </c>
      <c r="R32" s="20" t="s">
        <v>404</v>
      </c>
      <c r="S32" s="18" t="s">
        <v>404</v>
      </c>
      <c r="T32" s="20" t="s">
        <v>404</v>
      </c>
      <c r="U32" s="18" t="s">
        <v>404</v>
      </c>
      <c r="V32" s="20" t="s">
        <v>404</v>
      </c>
      <c r="W32" s="18" t="s">
        <v>404</v>
      </c>
      <c r="X32" s="20" t="s">
        <v>404</v>
      </c>
      <c r="Y32" s="18" t="n">
        <v>540.5174302299999</v>
      </c>
      <c r="Z32" s="20" t="n">
        <v>15.30085868</v>
      </c>
    </row>
    <row r="33" spans="1:26">
      <c r="A33" s="15" t="s">
        <v>430</v>
      </c>
      <c r="B33" s="17" t="n">
        <v>7325</v>
      </c>
      <c r="C33" s="18">
        <f>(29.0/B33*100)</f>
        <v/>
      </c>
      <c r="D33" s="19" t="n">
        <v>7296</v>
      </c>
      <c r="E33" s="18" t="s">
        <v>404</v>
      </c>
      <c r="F33" s="20" t="s">
        <v>404</v>
      </c>
      <c r="G33" s="18" t="n">
        <v>518.54384056</v>
      </c>
      <c r="H33" s="20" t="n">
        <v>15.14150297</v>
      </c>
      <c r="I33" s="18" t="n">
        <v>497.37549491</v>
      </c>
      <c r="J33" s="20" t="n">
        <v>8.1867652</v>
      </c>
      <c r="K33" s="18" t="n">
        <v>499.12027884</v>
      </c>
      <c r="L33" s="20" t="n">
        <v>5.68336376</v>
      </c>
      <c r="M33" s="18" t="n">
        <v>517.10050099</v>
      </c>
      <c r="N33" s="20" t="n">
        <v>9.71571357</v>
      </c>
      <c r="O33" s="18" t="n">
        <v>495.84532126</v>
      </c>
      <c r="P33" s="20" t="n">
        <v>4.55793485</v>
      </c>
      <c r="Q33" s="18" t="s">
        <v>404</v>
      </c>
      <c r="R33" s="20" t="s">
        <v>404</v>
      </c>
      <c r="S33" s="18" t="s">
        <v>404</v>
      </c>
      <c r="T33" s="20" t="s">
        <v>404</v>
      </c>
      <c r="U33" s="18" t="s">
        <v>404</v>
      </c>
      <c r="V33" s="20" t="s">
        <v>404</v>
      </c>
      <c r="W33" s="18" t="s">
        <v>404</v>
      </c>
      <c r="X33" s="20" t="s">
        <v>404</v>
      </c>
      <c r="Y33" s="18" t="n">
        <v>504.61716817</v>
      </c>
      <c r="Z33" s="20" t="n">
        <v>31.64957194</v>
      </c>
    </row>
    <row r="34" spans="1:26">
      <c r="A34" s="15" t="s">
        <v>431</v>
      </c>
      <c r="B34" s="17" t="n">
        <v>6350</v>
      </c>
      <c r="C34" s="18">
        <f>(0.0/B34*100)</f>
        <v/>
      </c>
      <c r="D34" s="19" t="n">
        <v>6350</v>
      </c>
      <c r="E34" s="18" t="n">
        <v>547.73398615</v>
      </c>
      <c r="F34" s="20" t="n">
        <v>6.69157844</v>
      </c>
      <c r="G34" s="18" t="n">
        <v>449.92555194</v>
      </c>
      <c r="H34" s="20" t="n">
        <v>21.25442296</v>
      </c>
      <c r="I34" s="18" t="n">
        <v>484.24650915</v>
      </c>
      <c r="J34" s="20" t="n">
        <v>11.17376379</v>
      </c>
      <c r="K34" s="18" t="n">
        <v>447.18443215</v>
      </c>
      <c r="L34" s="20" t="n">
        <v>5.7407469</v>
      </c>
      <c r="M34" s="18" t="n">
        <v>469.4200781</v>
      </c>
      <c r="N34" s="20" t="n">
        <v>9.692058490000001</v>
      </c>
      <c r="O34" s="18" t="n">
        <v>454.81319967</v>
      </c>
      <c r="P34" s="20" t="n">
        <v>10.12283603</v>
      </c>
      <c r="Q34" s="18" t="s">
        <v>404</v>
      </c>
      <c r="R34" s="20" t="s">
        <v>404</v>
      </c>
      <c r="S34" s="18" t="s">
        <v>404</v>
      </c>
      <c r="T34" s="20" t="s">
        <v>404</v>
      </c>
      <c r="U34" s="18" t="s">
        <v>404</v>
      </c>
      <c r="V34" s="20" t="s">
        <v>404</v>
      </c>
      <c r="W34" s="18" t="s">
        <v>404</v>
      </c>
      <c r="X34" s="20" t="s">
        <v>404</v>
      </c>
      <c r="Y34" s="18" t="n">
        <v>463.10193205</v>
      </c>
      <c r="Z34" s="20" t="n">
        <v>12.50082069</v>
      </c>
    </row>
    <row r="35" spans="1:26">
      <c r="A35" s="15" t="s">
        <v>432</v>
      </c>
      <c r="B35" s="17" t="n">
        <v>6406</v>
      </c>
      <c r="C35" s="18">
        <f>(443.0/B35*100)</f>
        <v/>
      </c>
      <c r="D35" s="19" t="n">
        <v>5963</v>
      </c>
      <c r="E35" s="18" t="s">
        <v>404</v>
      </c>
      <c r="F35" s="20" t="s">
        <v>404</v>
      </c>
      <c r="G35" s="18" t="n">
        <v>552.24074494</v>
      </c>
      <c r="H35" s="20" t="n">
        <v>14.02511181</v>
      </c>
      <c r="I35" s="18" t="n">
        <v>531.47208538</v>
      </c>
      <c r="J35" s="20" t="n">
        <v>3.57376219</v>
      </c>
      <c r="K35" s="18" t="n">
        <v>516.2245597</v>
      </c>
      <c r="L35" s="20" t="n">
        <v>2.45780615</v>
      </c>
      <c r="M35" s="18" t="n">
        <v>502.48091648</v>
      </c>
      <c r="N35" s="20" t="n">
        <v>3.29665005</v>
      </c>
      <c r="O35" s="18" t="n">
        <v>514.19923773</v>
      </c>
      <c r="P35" s="20" t="n">
        <v>2.3915882</v>
      </c>
      <c r="Q35" s="18" t="s">
        <v>404</v>
      </c>
      <c r="R35" s="20" t="s">
        <v>404</v>
      </c>
      <c r="S35" s="18" t="s">
        <v>404</v>
      </c>
      <c r="T35" s="20" t="s">
        <v>404</v>
      </c>
      <c r="U35" s="18" t="s">
        <v>404</v>
      </c>
      <c r="V35" s="20" t="s">
        <v>404</v>
      </c>
      <c r="W35" s="18" t="s">
        <v>404</v>
      </c>
      <c r="X35" s="20" t="s">
        <v>404</v>
      </c>
      <c r="Y35" s="18" t="n">
        <v>498.4355212</v>
      </c>
      <c r="Z35" s="20" t="n">
        <v>7.29055156</v>
      </c>
    </row>
    <row r="36" spans="1:26">
      <c r="A36" s="15" t="s">
        <v>433</v>
      </c>
      <c r="B36" s="17" t="n">
        <v>6736</v>
      </c>
      <c r="C36" s="18">
        <f>(10.0/B36*100)</f>
        <v/>
      </c>
      <c r="D36" s="19" t="n">
        <v>6726</v>
      </c>
      <c r="E36" s="18" t="n">
        <v>498.8976705</v>
      </c>
      <c r="F36" s="20" t="n">
        <v>25.57843304</v>
      </c>
      <c r="G36" s="18" t="n">
        <v>500.32206986</v>
      </c>
      <c r="H36" s="20" t="n">
        <v>6.93135547</v>
      </c>
      <c r="I36" s="18" t="n">
        <v>491.42264274</v>
      </c>
      <c r="J36" s="20" t="n">
        <v>5.23322555</v>
      </c>
      <c r="K36" s="18" t="n">
        <v>493.09376652</v>
      </c>
      <c r="L36" s="20" t="n">
        <v>3.65120666</v>
      </c>
      <c r="M36" s="18" t="n">
        <v>488.32138675</v>
      </c>
      <c r="N36" s="20" t="n">
        <v>6.55264703</v>
      </c>
      <c r="O36" s="18" t="n">
        <v>493.84913025</v>
      </c>
      <c r="P36" s="20" t="n">
        <v>6.71910478</v>
      </c>
      <c r="Q36" s="18" t="s">
        <v>404</v>
      </c>
      <c r="R36" s="20" t="s">
        <v>404</v>
      </c>
      <c r="S36" s="18" t="s">
        <v>404</v>
      </c>
      <c r="T36" s="20" t="s">
        <v>404</v>
      </c>
      <c r="U36" s="18" t="s">
        <v>404</v>
      </c>
      <c r="V36" s="20" t="s">
        <v>404</v>
      </c>
      <c r="W36" s="18" t="s">
        <v>404</v>
      </c>
      <c r="X36" s="20" t="s">
        <v>404</v>
      </c>
      <c r="Y36" s="18" t="n">
        <v>514.59301426</v>
      </c>
      <c r="Z36" s="20" t="n">
        <v>7.28005268</v>
      </c>
    </row>
    <row r="37" spans="1:26">
      <c r="A37" s="15" t="s">
        <v>434</v>
      </c>
      <c r="B37" s="17" t="n">
        <v>5458</v>
      </c>
      <c r="C37" s="18">
        <f>(0.0/B37*100)</f>
        <v/>
      </c>
      <c r="D37" s="19" t="n">
        <v>5458</v>
      </c>
      <c r="E37" s="18" t="s">
        <v>404</v>
      </c>
      <c r="F37" s="20" t="s">
        <v>404</v>
      </c>
      <c r="G37" s="18" t="n">
        <v>495.88843994</v>
      </c>
      <c r="H37" s="20" t="n">
        <v>19.99045268</v>
      </c>
      <c r="I37" s="18" t="n">
        <v>486.70740572</v>
      </c>
      <c r="J37" s="20" t="n">
        <v>9.59892445</v>
      </c>
      <c r="K37" s="18" t="n">
        <v>499.06986738</v>
      </c>
      <c r="L37" s="20" t="n">
        <v>6.21471684</v>
      </c>
      <c r="M37" s="18" t="n">
        <v>493.27919388</v>
      </c>
      <c r="N37" s="20" t="n">
        <v>5.08194451</v>
      </c>
      <c r="O37" s="18" t="n">
        <v>486.67301378</v>
      </c>
      <c r="P37" s="20" t="n">
        <v>7.62208084</v>
      </c>
      <c r="Q37" s="18" t="s">
        <v>404</v>
      </c>
      <c r="R37" s="20" t="s">
        <v>404</v>
      </c>
      <c r="S37" s="18" t="s">
        <v>404</v>
      </c>
      <c r="T37" s="20" t="s">
        <v>404</v>
      </c>
      <c r="U37" s="18" t="s">
        <v>404</v>
      </c>
      <c r="V37" s="20" t="s">
        <v>404</v>
      </c>
      <c r="W37" s="18" t="s">
        <v>404</v>
      </c>
      <c r="X37" s="20" t="s">
        <v>404</v>
      </c>
      <c r="Y37" s="18" t="n">
        <v>545.74718497</v>
      </c>
      <c r="Z37" s="20" t="n">
        <v>29.73982658</v>
      </c>
    </row>
    <row r="38" spans="1:26">
      <c r="A38" s="15" t="s">
        <v>435</v>
      </c>
      <c r="B38" s="17" t="n">
        <v>5860</v>
      </c>
      <c r="C38" s="18">
        <f>(268.0/B38*100)</f>
        <v/>
      </c>
      <c r="D38" s="19" t="n">
        <v>5592</v>
      </c>
      <c r="E38" s="18" t="n">
        <v>548.13484929</v>
      </c>
      <c r="F38" s="20" t="n">
        <v>39.85519665</v>
      </c>
      <c r="G38" s="18" t="n">
        <v>520.63990945</v>
      </c>
      <c r="H38" s="20" t="n">
        <v>15.1206142</v>
      </c>
      <c r="I38" s="18" t="n">
        <v>524.36647472</v>
      </c>
      <c r="J38" s="20" t="n">
        <v>6.64840267</v>
      </c>
      <c r="K38" s="18" t="n">
        <v>492.68270366</v>
      </c>
      <c r="L38" s="20" t="n">
        <v>8.45015283</v>
      </c>
      <c r="M38" s="18" t="n">
        <v>466.35903206</v>
      </c>
      <c r="N38" s="20" t="n">
        <v>13.53231669</v>
      </c>
      <c r="O38" s="18" t="n">
        <v>488.3045709</v>
      </c>
      <c r="P38" s="20" t="n">
        <v>6.52784872</v>
      </c>
      <c r="Q38" s="18" t="s">
        <v>404</v>
      </c>
      <c r="R38" s="20" t="s">
        <v>404</v>
      </c>
      <c r="S38" s="18" t="s">
        <v>404</v>
      </c>
      <c r="T38" s="20" t="s">
        <v>404</v>
      </c>
      <c r="U38" s="18" t="s">
        <v>404</v>
      </c>
      <c r="V38" s="20" t="s">
        <v>404</v>
      </c>
      <c r="W38" s="18" t="s">
        <v>404</v>
      </c>
      <c r="X38" s="20" t="s">
        <v>404</v>
      </c>
      <c r="Y38" s="18" t="n">
        <v>527.59510134</v>
      </c>
      <c r="Z38" s="20" t="n">
        <v>27.78735251</v>
      </c>
    </row>
    <row r="39" spans="1:26">
      <c r="A39" s="15" t="s">
        <v>436</v>
      </c>
      <c r="B39" s="17" t="n">
        <v>5895</v>
      </c>
      <c r="C39" s="18">
        <f>(0.0/B39*100)</f>
        <v/>
      </c>
      <c r="D39" s="19" t="n">
        <v>5895</v>
      </c>
      <c r="E39" s="18" t="s">
        <v>404</v>
      </c>
      <c r="F39" s="20" t="s">
        <v>404</v>
      </c>
      <c r="G39" s="18" t="n">
        <v>448.46004765</v>
      </c>
      <c r="H39" s="20" t="n">
        <v>24.02980636</v>
      </c>
      <c r="I39" s="18" t="n">
        <v>425.76070275</v>
      </c>
      <c r="J39" s="20" t="n">
        <v>12.22098132</v>
      </c>
      <c r="K39" s="18" t="n">
        <v>411.72364165</v>
      </c>
      <c r="L39" s="20" t="n">
        <v>7.40290092</v>
      </c>
      <c r="M39" s="18" t="n">
        <v>425.35606506</v>
      </c>
      <c r="N39" s="20" t="n">
        <v>11.31143304</v>
      </c>
      <c r="O39" s="18" t="n">
        <v>433.64195406</v>
      </c>
      <c r="P39" s="20" t="n">
        <v>9.21230066</v>
      </c>
      <c r="Q39" s="18" t="s">
        <v>404</v>
      </c>
      <c r="R39" s="20" t="s">
        <v>404</v>
      </c>
      <c r="S39" s="18" t="s">
        <v>404</v>
      </c>
      <c r="T39" s="20" t="s">
        <v>404</v>
      </c>
      <c r="U39" s="18" t="s">
        <v>404</v>
      </c>
      <c r="V39" s="20" t="s">
        <v>404</v>
      </c>
      <c r="W39" s="18" t="s">
        <v>404</v>
      </c>
      <c r="X39" s="20" t="s">
        <v>404</v>
      </c>
      <c r="Y39" s="18" t="n">
        <v>380.47909094</v>
      </c>
      <c r="Z39" s="20" t="n">
        <v>6.55250458</v>
      </c>
    </row>
    <row r="40" spans="1:26">
      <c r="A40" s="15" t="s">
        <v>437</v>
      </c>
      <c r="B40" s="17" t="n">
        <v>14157</v>
      </c>
      <c r="C40" s="18">
        <f>(2650.0/B40*100)</f>
        <v/>
      </c>
      <c r="D40" s="19" t="n">
        <v>11507</v>
      </c>
      <c r="E40" s="18" t="s">
        <v>404</v>
      </c>
      <c r="F40" s="20" t="s">
        <v>404</v>
      </c>
      <c r="G40" s="18" t="n">
        <v>436.48126272</v>
      </c>
      <c r="H40" s="20" t="n">
        <v>13.56291488</v>
      </c>
      <c r="I40" s="18" t="n">
        <v>521.79162323</v>
      </c>
      <c r="J40" s="20" t="n">
        <v>8.39101827</v>
      </c>
      <c r="K40" s="18" t="n">
        <v>521.36082412</v>
      </c>
      <c r="L40" s="20" t="n">
        <v>6.74879451</v>
      </c>
      <c r="M40" s="18" t="n">
        <v>511.62733237</v>
      </c>
      <c r="N40" s="20" t="n">
        <v>7.79022472</v>
      </c>
      <c r="O40" s="18" t="n">
        <v>503.01865703</v>
      </c>
      <c r="P40" s="20" t="n">
        <v>6.45980366</v>
      </c>
      <c r="Q40" s="18" t="s">
        <v>404</v>
      </c>
      <c r="R40" s="20" t="s">
        <v>404</v>
      </c>
      <c r="S40" s="18" t="s">
        <v>404</v>
      </c>
      <c r="T40" s="20" t="s">
        <v>404</v>
      </c>
      <c r="U40" s="18" t="s">
        <v>404</v>
      </c>
      <c r="V40" s="20" t="s">
        <v>404</v>
      </c>
      <c r="W40" s="18" t="s">
        <v>404</v>
      </c>
      <c r="X40" s="20" t="s">
        <v>404</v>
      </c>
      <c r="Y40" s="18" t="n">
        <v>509.50467557</v>
      </c>
      <c r="Z40" s="20" t="n">
        <v>6.80463336</v>
      </c>
    </row>
    <row r="41" spans="1:26">
      <c r="A41" s="15" t="s">
        <v>438</v>
      </c>
      <c r="B41" s="17" t="n">
        <v>5712</v>
      </c>
      <c r="C41" s="18">
        <f>(70.0/B41*100)</f>
        <v/>
      </c>
      <c r="D41" s="19" t="n">
        <v>5642</v>
      </c>
      <c r="E41" s="18" t="n">
        <v>562.45782941</v>
      </c>
      <c r="F41" s="20" t="n">
        <v>10.0816704</v>
      </c>
      <c r="G41" s="18" t="n">
        <v>512.79342666</v>
      </c>
      <c r="H41" s="20" t="n">
        <v>3.88085587</v>
      </c>
      <c r="I41" s="18" t="n">
        <v>473.93196842</v>
      </c>
      <c r="J41" s="20" t="n">
        <v>9.429489159999999</v>
      </c>
      <c r="K41" s="18" t="n">
        <v>503.50977816</v>
      </c>
      <c r="L41" s="20" t="n">
        <v>8.08645754</v>
      </c>
      <c r="M41" s="18" t="n">
        <v>493.06420187</v>
      </c>
      <c r="N41" s="20" t="n">
        <v>5.39906892</v>
      </c>
      <c r="O41" s="18" t="n">
        <v>495.90839921</v>
      </c>
      <c r="P41" s="20" t="n">
        <v>6.32144431</v>
      </c>
      <c r="Q41" s="18" t="s">
        <v>404</v>
      </c>
      <c r="R41" s="20" t="s">
        <v>404</v>
      </c>
      <c r="S41" s="18" t="s">
        <v>404</v>
      </c>
      <c r="T41" s="20" t="s">
        <v>404</v>
      </c>
      <c r="U41" s="18" t="s">
        <v>404</v>
      </c>
      <c r="V41" s="20" t="s">
        <v>404</v>
      </c>
      <c r="W41" s="18" t="s">
        <v>404</v>
      </c>
      <c r="X41" s="20" t="s">
        <v>404</v>
      </c>
      <c r="Y41" s="18" t="n">
        <v>532.95231408</v>
      </c>
      <c r="Z41" s="20" t="n">
        <v>12.06558624</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413.83636996</v>
      </c>
      <c r="F44" s="20" t="n">
        <v>35.29396891</v>
      </c>
      <c r="G44" s="18" t="n">
        <v>430.34002476</v>
      </c>
      <c r="H44" s="20" t="n">
        <v>9.293098580000001</v>
      </c>
      <c r="I44" s="18" t="n">
        <v>418.44398618</v>
      </c>
      <c r="J44" s="20" t="n">
        <v>6.31727711</v>
      </c>
      <c r="K44" s="18" t="n">
        <v>427.76036645</v>
      </c>
      <c r="L44" s="20" t="n">
        <v>6.10315633</v>
      </c>
      <c r="M44" s="18" t="n">
        <v>436.19497324</v>
      </c>
      <c r="N44" s="20" t="n">
        <v>5.12598493</v>
      </c>
      <c r="O44" s="18" t="n">
        <v>423.64753479</v>
      </c>
      <c r="P44" s="20" t="n">
        <v>8.11573029</v>
      </c>
      <c r="Q44" s="18" t="s">
        <v>404</v>
      </c>
      <c r="R44" s="20" t="s">
        <v>404</v>
      </c>
      <c r="S44" s="18" t="s">
        <v>404</v>
      </c>
      <c r="T44" s="20" t="s">
        <v>404</v>
      </c>
      <c r="U44" s="18" t="s">
        <v>404</v>
      </c>
      <c r="V44" s="20" t="s">
        <v>404</v>
      </c>
      <c r="W44" s="18" t="n">
        <v>480.56629596</v>
      </c>
      <c r="X44" s="20" t="n">
        <v>6.15925703</v>
      </c>
      <c r="Y44" s="18" t="n">
        <v>451.36404553</v>
      </c>
      <c r="Z44" s="20" t="n">
        <v>13.64298111</v>
      </c>
    </row>
    <row r="45" spans="1:26">
      <c r="A45" s="15" t="s">
        <v>442</v>
      </c>
      <c r="B45" s="17" t="n">
        <v>5519</v>
      </c>
      <c r="C45" s="18">
        <f>(0.0/B45*100)</f>
        <v/>
      </c>
      <c r="D45" s="19" t="n">
        <v>5519</v>
      </c>
      <c r="E45" s="18" t="n">
        <v>433.18830172</v>
      </c>
      <c r="F45" s="20" t="n">
        <v>42.60620424</v>
      </c>
      <c r="G45" s="18" t="n">
        <v>375.17562357</v>
      </c>
      <c r="H45" s="20" t="n">
        <v>9.18940636</v>
      </c>
      <c r="I45" s="18" t="n">
        <v>374.29888017</v>
      </c>
      <c r="J45" s="20" t="n">
        <v>6.18940851</v>
      </c>
      <c r="K45" s="18" t="n">
        <v>373.49408468</v>
      </c>
      <c r="L45" s="20" t="n">
        <v>6.83719009</v>
      </c>
      <c r="M45" s="18" t="n">
        <v>380.75064957</v>
      </c>
      <c r="N45" s="20" t="n">
        <v>12.19021353</v>
      </c>
      <c r="O45" s="18" t="n">
        <v>372.28397859</v>
      </c>
      <c r="P45" s="20" t="n">
        <v>6.00862792</v>
      </c>
      <c r="Q45" s="18" t="s">
        <v>404</v>
      </c>
      <c r="R45" s="20" t="s">
        <v>404</v>
      </c>
      <c r="S45" s="18" t="s">
        <v>404</v>
      </c>
      <c r="T45" s="20" t="s">
        <v>404</v>
      </c>
      <c r="U45" s="18" t="s">
        <v>404</v>
      </c>
      <c r="V45" s="20" t="s">
        <v>404</v>
      </c>
      <c r="W45" s="18" t="s">
        <v>404</v>
      </c>
      <c r="X45" s="20" t="s">
        <v>404</v>
      </c>
      <c r="Y45" s="18" t="n">
        <v>392.6602776</v>
      </c>
      <c r="Z45" s="20" t="n">
        <v>20.8586406</v>
      </c>
    </row>
    <row r="46" spans="1:26">
      <c r="A46" s="15" t="s">
        <v>443</v>
      </c>
      <c r="B46" s="17" t="n">
        <v>23141</v>
      </c>
      <c r="C46" s="18">
        <f>(4196.0/B46*100)</f>
        <v/>
      </c>
      <c r="D46" s="19" t="n">
        <v>18945</v>
      </c>
      <c r="E46" s="18" t="n">
        <v>384.18610784</v>
      </c>
      <c r="F46" s="20" t="n">
        <v>11.93835619</v>
      </c>
      <c r="G46" s="18" t="n">
        <v>398.74073021</v>
      </c>
      <c r="H46" s="20" t="n">
        <v>11.22137126</v>
      </c>
      <c r="I46" s="18" t="n">
        <v>410.52898665</v>
      </c>
      <c r="J46" s="20" t="n">
        <v>8.42086293</v>
      </c>
      <c r="K46" s="18" t="n">
        <v>418.34411982</v>
      </c>
      <c r="L46" s="20" t="n">
        <v>6.22871775</v>
      </c>
      <c r="M46" s="18" t="n">
        <v>402.71394126</v>
      </c>
      <c r="N46" s="20" t="n">
        <v>5.4910888</v>
      </c>
      <c r="O46" s="18" t="n">
        <v>399.26511553</v>
      </c>
      <c r="P46" s="20" t="n">
        <v>4.0919424</v>
      </c>
      <c r="Q46" s="18" t="s">
        <v>404</v>
      </c>
      <c r="R46" s="20" t="s">
        <v>404</v>
      </c>
      <c r="S46" s="18" t="s">
        <v>404</v>
      </c>
      <c r="T46" s="20" t="s">
        <v>404</v>
      </c>
      <c r="U46" s="18" t="s">
        <v>404</v>
      </c>
      <c r="V46" s="20" t="s">
        <v>404</v>
      </c>
      <c r="W46" s="18" t="s">
        <v>404</v>
      </c>
      <c r="X46" s="20" t="s">
        <v>404</v>
      </c>
      <c r="Y46" s="18" t="n">
        <v>384.25639647</v>
      </c>
      <c r="Z46" s="20" t="n">
        <v>9.690260670000001</v>
      </c>
    </row>
    <row r="47" spans="1:26">
      <c r="A47" s="15" t="s">
        <v>444</v>
      </c>
      <c r="B47" s="17" t="n">
        <v>5928</v>
      </c>
      <c r="C47" s="18">
        <f>(0.0/B47*100)</f>
        <v/>
      </c>
      <c r="D47" s="19" t="n">
        <v>5928</v>
      </c>
      <c r="E47" s="18" t="s">
        <v>404</v>
      </c>
      <c r="F47" s="20" t="s">
        <v>404</v>
      </c>
      <c r="G47" s="18" t="n">
        <v>403.63084572</v>
      </c>
      <c r="H47" s="20" t="n">
        <v>37.96720769</v>
      </c>
      <c r="I47" s="18" t="n">
        <v>471.66219472</v>
      </c>
      <c r="J47" s="20" t="n">
        <v>10.98329009</v>
      </c>
      <c r="K47" s="18" t="n">
        <v>427.28296781</v>
      </c>
      <c r="L47" s="20" t="n">
        <v>11.31906992</v>
      </c>
      <c r="M47" s="18" t="n">
        <v>451.42850055</v>
      </c>
      <c r="N47" s="20" t="n">
        <v>11.70271246</v>
      </c>
      <c r="O47" s="18" t="n">
        <v>445.44261202</v>
      </c>
      <c r="P47" s="20" t="n">
        <v>10.1908054</v>
      </c>
      <c r="Q47" s="18" t="s">
        <v>404</v>
      </c>
      <c r="R47" s="20" t="s">
        <v>404</v>
      </c>
      <c r="S47" s="18" t="s">
        <v>404</v>
      </c>
      <c r="T47" s="20" t="s">
        <v>404</v>
      </c>
      <c r="U47" s="18" t="s">
        <v>404</v>
      </c>
      <c r="V47" s="20" t="s">
        <v>404</v>
      </c>
      <c r="W47" s="18" t="s">
        <v>404</v>
      </c>
      <c r="X47" s="20" t="s">
        <v>404</v>
      </c>
      <c r="Y47" s="18" t="n">
        <v>453.71442907</v>
      </c>
      <c r="Z47" s="20" t="n">
        <v>34.41141096</v>
      </c>
    </row>
    <row r="48" spans="1:26">
      <c r="A48" s="15" t="s">
        <v>445</v>
      </c>
      <c r="B48" s="17" t="n">
        <v>9841</v>
      </c>
      <c r="C48" s="18">
        <f>(0.0/B48*100)</f>
        <v/>
      </c>
      <c r="D48" s="19" t="n">
        <v>9841</v>
      </c>
      <c r="E48" s="18" t="n">
        <v>586.31887926</v>
      </c>
      <c r="F48" s="20" t="n">
        <v>6.97318063</v>
      </c>
      <c r="G48" s="18" t="n">
        <v>508.92624783</v>
      </c>
      <c r="H48" s="20" t="n">
        <v>11.03614757</v>
      </c>
      <c r="I48" s="18" t="n">
        <v>528.52417169</v>
      </c>
      <c r="J48" s="20" t="n">
        <v>10.48176176</v>
      </c>
      <c r="K48" s="18" t="n">
        <v>517.39819401</v>
      </c>
      <c r="L48" s="20" t="n">
        <v>11.6370529</v>
      </c>
      <c r="M48" s="18" t="n">
        <v>505.00441918</v>
      </c>
      <c r="N48" s="20" t="n">
        <v>19.43848602</v>
      </c>
      <c r="O48" s="18" t="n">
        <v>526.51514481</v>
      </c>
      <c r="P48" s="20" t="n">
        <v>18.84408059</v>
      </c>
      <c r="Q48" s="18" t="s">
        <v>404</v>
      </c>
      <c r="R48" s="20" t="s">
        <v>404</v>
      </c>
      <c r="S48" s="18" t="s">
        <v>404</v>
      </c>
      <c r="T48" s="20" t="s">
        <v>404</v>
      </c>
      <c r="U48" s="18" t="s">
        <v>404</v>
      </c>
      <c r="V48" s="20" t="s">
        <v>404</v>
      </c>
      <c r="W48" s="18" t="s">
        <v>404</v>
      </c>
      <c r="X48" s="20" t="s">
        <v>404</v>
      </c>
      <c r="Y48" s="18" t="n">
        <v>517.0187117200001</v>
      </c>
      <c r="Z48" s="20" t="n">
        <v>44.23973752</v>
      </c>
    </row>
    <row r="49" spans="1:26">
      <c r="A49" s="15" t="s">
        <v>446</v>
      </c>
      <c r="B49" s="17" t="n">
        <v>6349</v>
      </c>
      <c r="C49" s="18">
        <f>(52.0/B49*100)</f>
        <v/>
      </c>
      <c r="D49" s="19" t="n">
        <v>6297</v>
      </c>
      <c r="E49" s="18" t="s">
        <v>404</v>
      </c>
      <c r="F49" s="20" t="s">
        <v>404</v>
      </c>
      <c r="G49" s="18" t="n">
        <v>423.05709442</v>
      </c>
      <c r="H49" s="20" t="n">
        <v>19.22966143</v>
      </c>
      <c r="I49" s="18" t="n">
        <v>431.35149276</v>
      </c>
      <c r="J49" s="20" t="n">
        <v>7.65754278</v>
      </c>
      <c r="K49" s="18" t="n">
        <v>428.30374386</v>
      </c>
      <c r="L49" s="20" t="n">
        <v>6.7028528</v>
      </c>
      <c r="M49" s="18" t="n">
        <v>423.24672991</v>
      </c>
      <c r="N49" s="20" t="n">
        <v>7.49963137</v>
      </c>
      <c r="O49" s="18" t="n">
        <v>437.66504387</v>
      </c>
      <c r="P49" s="20" t="n">
        <v>4.6053854</v>
      </c>
      <c r="Q49" s="18" t="s">
        <v>404</v>
      </c>
      <c r="R49" s="20" t="s">
        <v>404</v>
      </c>
      <c r="S49" s="18" t="s">
        <v>404</v>
      </c>
      <c r="T49" s="20" t="s">
        <v>404</v>
      </c>
      <c r="U49" s="18" t="s">
        <v>404</v>
      </c>
      <c r="V49" s="20" t="s">
        <v>404</v>
      </c>
      <c r="W49" s="18" t="s">
        <v>404</v>
      </c>
      <c r="X49" s="20" t="s">
        <v>404</v>
      </c>
      <c r="Y49" s="18" t="n">
        <v>528.97186286</v>
      </c>
      <c r="Z49" s="20" t="n">
        <v>9.722320209999999</v>
      </c>
    </row>
    <row r="50" spans="1:26">
      <c r="A50" s="15" t="s">
        <v>447</v>
      </c>
      <c r="B50" s="17" t="n">
        <v>11795</v>
      </c>
      <c r="C50" s="18">
        <f>(1031.0/B50*100)</f>
        <v/>
      </c>
      <c r="D50" s="19" t="n">
        <v>10764</v>
      </c>
      <c r="E50" s="18" t="s">
        <v>404</v>
      </c>
      <c r="F50" s="20" t="s">
        <v>404</v>
      </c>
      <c r="G50" s="18" t="n">
        <v>424.7058039</v>
      </c>
      <c r="H50" s="20" t="n">
        <v>11.66367972</v>
      </c>
      <c r="I50" s="18" t="n">
        <v>402.89433602</v>
      </c>
      <c r="J50" s="20" t="n">
        <v>6.05459326</v>
      </c>
      <c r="K50" s="18" t="n">
        <v>414.50081348</v>
      </c>
      <c r="L50" s="20" t="n">
        <v>4.28295891</v>
      </c>
      <c r="M50" s="18" t="n">
        <v>431.12798492</v>
      </c>
      <c r="N50" s="20" t="n">
        <v>11.47447534</v>
      </c>
      <c r="O50" s="18" t="n">
        <v>422.61862675</v>
      </c>
      <c r="P50" s="20" t="n">
        <v>5.62333744</v>
      </c>
      <c r="Q50" s="18" t="s">
        <v>404</v>
      </c>
      <c r="R50" s="20" t="s">
        <v>404</v>
      </c>
      <c r="S50" s="18" t="s">
        <v>404</v>
      </c>
      <c r="T50" s="20" t="s">
        <v>404</v>
      </c>
      <c r="U50" s="18" t="s">
        <v>404</v>
      </c>
      <c r="V50" s="20" t="s">
        <v>404</v>
      </c>
      <c r="W50" s="18" t="s">
        <v>404</v>
      </c>
      <c r="X50" s="20" t="s">
        <v>404</v>
      </c>
      <c r="Y50" s="18" t="n">
        <v>411.35431126</v>
      </c>
      <c r="Z50" s="20" t="n">
        <v>17.74310962</v>
      </c>
    </row>
    <row r="51" spans="1:26">
      <c r="A51" s="15" t="s">
        <v>448</v>
      </c>
      <c r="B51" s="17" t="n">
        <v>6866</v>
      </c>
      <c r="C51" s="18">
        <f>(0.0/B51*100)</f>
        <v/>
      </c>
      <c r="D51" s="19" t="n">
        <v>6866</v>
      </c>
      <c r="E51" s="18" t="n">
        <v>417.5858318</v>
      </c>
      <c r="F51" s="20" t="n">
        <v>4.50431199</v>
      </c>
      <c r="G51" s="18" t="n">
        <v>415.26599305</v>
      </c>
      <c r="H51" s="20" t="n">
        <v>9.34199834</v>
      </c>
      <c r="I51" s="18" t="n">
        <v>432.65810079</v>
      </c>
      <c r="J51" s="20" t="n">
        <v>9.16748327</v>
      </c>
      <c r="K51" s="18" t="n">
        <v>414.90175123</v>
      </c>
      <c r="L51" s="20" t="n">
        <v>3.77392969</v>
      </c>
      <c r="M51" s="18" t="n">
        <v>417.78126307</v>
      </c>
      <c r="N51" s="20" t="n">
        <v>7.20979857</v>
      </c>
      <c r="O51" s="18" t="n">
        <v>420.11359911</v>
      </c>
      <c r="P51" s="20" t="n">
        <v>5.73982276</v>
      </c>
      <c r="Q51" s="18" t="s">
        <v>404</v>
      </c>
      <c r="R51" s="20" t="s">
        <v>404</v>
      </c>
      <c r="S51" s="18" t="s">
        <v>404</v>
      </c>
      <c r="T51" s="20" t="s">
        <v>404</v>
      </c>
      <c r="U51" s="18" t="s">
        <v>404</v>
      </c>
      <c r="V51" s="20" t="s">
        <v>404</v>
      </c>
      <c r="W51" s="18" t="s">
        <v>404</v>
      </c>
      <c r="X51" s="20" t="s">
        <v>404</v>
      </c>
      <c r="Y51" s="18" t="n">
        <v>440.80643563</v>
      </c>
      <c r="Z51" s="20" t="n">
        <v>4.92098952</v>
      </c>
    </row>
    <row r="52" spans="1:26">
      <c r="A52" s="15" t="s">
        <v>449</v>
      </c>
      <c r="B52" s="17" t="n">
        <v>5809</v>
      </c>
      <c r="C52" s="18">
        <f>(0.0/B52*100)</f>
        <v/>
      </c>
      <c r="D52" s="19" t="n">
        <v>5809</v>
      </c>
      <c r="E52" s="18" t="s">
        <v>404</v>
      </c>
      <c r="F52" s="20" t="s">
        <v>404</v>
      </c>
      <c r="G52" s="18" t="n">
        <v>438.35017397</v>
      </c>
      <c r="H52" s="20" t="n">
        <v>29.68221174</v>
      </c>
      <c r="I52" s="18" t="n">
        <v>479.29137668</v>
      </c>
      <c r="J52" s="20" t="n">
        <v>7.88666574</v>
      </c>
      <c r="K52" s="18" t="n">
        <v>482.08063402</v>
      </c>
      <c r="L52" s="20" t="n">
        <v>8.14109038</v>
      </c>
      <c r="M52" s="18" t="n">
        <v>478.06188698</v>
      </c>
      <c r="N52" s="20" t="n">
        <v>7.20481394</v>
      </c>
      <c r="O52" s="18" t="n">
        <v>468.98783184</v>
      </c>
      <c r="P52" s="20" t="n">
        <v>7.7042742</v>
      </c>
      <c r="Q52" s="18" t="s">
        <v>404</v>
      </c>
      <c r="R52" s="20" t="s">
        <v>404</v>
      </c>
      <c r="S52" s="18" t="s">
        <v>404</v>
      </c>
      <c r="T52" s="20" t="s">
        <v>404</v>
      </c>
      <c r="U52" s="18" t="s">
        <v>404</v>
      </c>
      <c r="V52" s="20" t="s">
        <v>404</v>
      </c>
      <c r="W52" s="18" t="s">
        <v>404</v>
      </c>
      <c r="X52" s="20" t="s">
        <v>404</v>
      </c>
      <c r="Y52" s="18" t="n">
        <v>455.27962223</v>
      </c>
      <c r="Z52" s="20" t="n">
        <v>12.65854068</v>
      </c>
    </row>
    <row r="53" spans="1:26">
      <c r="A53" s="15" t="s">
        <v>450</v>
      </c>
      <c r="B53" s="17" t="n">
        <v>5571</v>
      </c>
      <c r="C53" s="18">
        <f>(0.0/B53*100)</f>
        <v/>
      </c>
      <c r="D53" s="19" t="n">
        <v>5571</v>
      </c>
      <c r="E53" s="18" t="s">
        <v>404</v>
      </c>
      <c r="F53" s="20" t="s">
        <v>404</v>
      </c>
      <c r="G53" s="18" t="n">
        <v>443.44359636</v>
      </c>
      <c r="H53" s="20" t="n">
        <v>4.80229111</v>
      </c>
      <c r="I53" s="18" t="n">
        <v>444.29360349</v>
      </c>
      <c r="J53" s="20" t="n">
        <v>4.28594791</v>
      </c>
      <c r="K53" s="18" t="n">
        <v>449.01452329</v>
      </c>
      <c r="L53" s="20" t="n">
        <v>2.22818178</v>
      </c>
      <c r="M53" s="18" t="n">
        <v>423.56309864</v>
      </c>
      <c r="N53" s="20" t="n">
        <v>2.27766838</v>
      </c>
      <c r="O53" s="18" t="n">
        <v>417.19865661</v>
      </c>
      <c r="P53" s="20" t="n">
        <v>2.72904533</v>
      </c>
      <c r="Q53" s="18" t="s">
        <v>404</v>
      </c>
      <c r="R53" s="20" t="s">
        <v>404</v>
      </c>
      <c r="S53" s="18" t="s">
        <v>404</v>
      </c>
      <c r="T53" s="20" t="s">
        <v>404</v>
      </c>
      <c r="U53" s="18" t="s">
        <v>404</v>
      </c>
      <c r="V53" s="20" t="s">
        <v>404</v>
      </c>
      <c r="W53" s="18" t="s">
        <v>404</v>
      </c>
      <c r="X53" s="20" t="s">
        <v>404</v>
      </c>
      <c r="Y53" s="18" t="n">
        <v>423.99297179</v>
      </c>
      <c r="Z53" s="20" t="n">
        <v>8.42613045</v>
      </c>
    </row>
    <row r="54" spans="1:26">
      <c r="A54" s="15" t="s">
        <v>451</v>
      </c>
      <c r="B54" s="17" t="n">
        <v>4740</v>
      </c>
      <c r="C54" s="18">
        <f>(199.0/B54*100)</f>
        <v/>
      </c>
      <c r="D54" s="19" t="n">
        <v>4541</v>
      </c>
      <c r="E54" s="18" t="s">
        <v>404</v>
      </c>
      <c r="F54" s="20" t="s">
        <v>404</v>
      </c>
      <c r="G54" s="18" t="n">
        <v>356.68052498</v>
      </c>
      <c r="H54" s="20" t="n">
        <v>12.48148447</v>
      </c>
      <c r="I54" s="18" t="n">
        <v>326.8555907</v>
      </c>
      <c r="J54" s="20" t="n">
        <v>23.59206497</v>
      </c>
      <c r="K54" s="18" t="n">
        <v>326.13028488</v>
      </c>
      <c r="L54" s="20" t="n">
        <v>8.47675808</v>
      </c>
      <c r="M54" s="18" t="n">
        <v>345.68048888</v>
      </c>
      <c r="N54" s="20" t="n">
        <v>8.89756002</v>
      </c>
      <c r="O54" s="18" t="n">
        <v>329.09856919</v>
      </c>
      <c r="P54" s="20" t="n">
        <v>4.25913411</v>
      </c>
      <c r="Q54" s="18" t="s">
        <v>404</v>
      </c>
      <c r="R54" s="20" t="s">
        <v>404</v>
      </c>
      <c r="S54" s="18" t="s">
        <v>404</v>
      </c>
      <c r="T54" s="20" t="s">
        <v>404</v>
      </c>
      <c r="U54" s="18" t="s">
        <v>404</v>
      </c>
      <c r="V54" s="20" t="s">
        <v>404</v>
      </c>
      <c r="W54" s="18" t="s">
        <v>404</v>
      </c>
      <c r="X54" s="20" t="s">
        <v>404</v>
      </c>
      <c r="Y54" s="18" t="n">
        <v>302.02137899</v>
      </c>
      <c r="Z54" s="20" t="n">
        <v>7.37395786</v>
      </c>
    </row>
    <row r="55" spans="1:26">
      <c r="A55" s="15" t="s">
        <v>452</v>
      </c>
      <c r="B55" s="17" t="n">
        <v>5316</v>
      </c>
      <c r="C55" s="18">
        <f>(43.0/B55*100)</f>
        <v/>
      </c>
      <c r="D55" s="19" t="n">
        <v>5273</v>
      </c>
      <c r="E55" s="18" t="n">
        <v>464.42990714</v>
      </c>
      <c r="F55" s="20" t="n">
        <v>9.838078640000001</v>
      </c>
      <c r="G55" s="18" t="n">
        <v>397.18046441</v>
      </c>
      <c r="H55" s="20" t="n">
        <v>14.63157736</v>
      </c>
      <c r="I55" s="18" t="n">
        <v>425.1030891</v>
      </c>
      <c r="J55" s="20" t="n">
        <v>9.917552369999999</v>
      </c>
      <c r="K55" s="18" t="n">
        <v>422.03163259</v>
      </c>
      <c r="L55" s="20" t="n">
        <v>7.21612611</v>
      </c>
      <c r="M55" s="18" t="n">
        <v>407.39919789</v>
      </c>
      <c r="N55" s="20" t="n">
        <v>7.49359242</v>
      </c>
      <c r="O55" s="18" t="n">
        <v>406.99134059</v>
      </c>
      <c r="P55" s="20" t="n">
        <v>4.39377782</v>
      </c>
      <c r="Q55" s="18" t="s">
        <v>404</v>
      </c>
      <c r="R55" s="20" t="s">
        <v>404</v>
      </c>
      <c r="S55" s="18" t="s">
        <v>404</v>
      </c>
      <c r="T55" s="20" t="s">
        <v>404</v>
      </c>
      <c r="U55" s="18" t="s">
        <v>404</v>
      </c>
      <c r="V55" s="20" t="s">
        <v>404</v>
      </c>
      <c r="W55" s="18" t="s">
        <v>404</v>
      </c>
      <c r="X55" s="20" t="s">
        <v>404</v>
      </c>
      <c r="Y55" s="18" t="n">
        <v>375.11680754</v>
      </c>
      <c r="Z55" s="20" t="n">
        <v>16.27747959</v>
      </c>
    </row>
    <row r="56" spans="1:26">
      <c r="A56" s="15" t="s">
        <v>453</v>
      </c>
      <c r="B56" s="17" t="n">
        <v>5359</v>
      </c>
      <c r="C56" s="18">
        <f>(0.0/B56*100)</f>
        <v/>
      </c>
      <c r="D56" s="19" t="n">
        <v>5359</v>
      </c>
      <c r="E56" s="18" t="s">
        <v>404</v>
      </c>
      <c r="F56" s="20" t="s">
        <v>404</v>
      </c>
      <c r="G56" s="18" t="n">
        <v>538.37033625</v>
      </c>
      <c r="H56" s="20" t="n">
        <v>12.22943822</v>
      </c>
      <c r="I56" s="18" t="n">
        <v>529.7157194500001</v>
      </c>
      <c r="J56" s="20" t="n">
        <v>6.49369839</v>
      </c>
      <c r="K56" s="18" t="n">
        <v>520.89636927</v>
      </c>
      <c r="L56" s="20" t="n">
        <v>6.25777651</v>
      </c>
      <c r="M56" s="18" t="n">
        <v>489.84949972</v>
      </c>
      <c r="N56" s="20" t="n">
        <v>12.08228974</v>
      </c>
      <c r="O56" s="18" t="n">
        <v>534.86155365</v>
      </c>
      <c r="P56" s="20" t="n">
        <v>8.66475359</v>
      </c>
      <c r="Q56" s="18" t="s">
        <v>404</v>
      </c>
      <c r="R56" s="20" t="s">
        <v>404</v>
      </c>
      <c r="S56" s="18" t="s">
        <v>404</v>
      </c>
      <c r="T56" s="20" t="s">
        <v>404</v>
      </c>
      <c r="U56" s="18" t="s">
        <v>404</v>
      </c>
      <c r="V56" s="20" t="s">
        <v>404</v>
      </c>
      <c r="W56" s="18" t="s">
        <v>404</v>
      </c>
      <c r="X56" s="20" t="s">
        <v>404</v>
      </c>
      <c r="Y56" s="18" t="n">
        <v>517.11928005</v>
      </c>
      <c r="Z56" s="20" t="n">
        <v>9.376469950000001</v>
      </c>
    </row>
    <row r="57" spans="1:26">
      <c r="A57" s="15" t="s">
        <v>454</v>
      </c>
      <c r="B57" s="17" t="n">
        <v>6513</v>
      </c>
      <c r="C57" s="18">
        <f>(0.0/B57*100)</f>
        <v/>
      </c>
      <c r="D57" s="19" t="n">
        <v>6513</v>
      </c>
      <c r="E57" s="18" t="n">
        <v>378.88553224</v>
      </c>
      <c r="F57" s="20" t="n">
        <v>9.817833800000001</v>
      </c>
      <c r="G57" s="18" t="n">
        <v>399.78608593</v>
      </c>
      <c r="H57" s="20" t="n">
        <v>16.30169286</v>
      </c>
      <c r="I57" s="18" t="n">
        <v>389.95923356</v>
      </c>
      <c r="J57" s="20" t="n">
        <v>9.634027659999999</v>
      </c>
      <c r="K57" s="18" t="n">
        <v>405.41823517</v>
      </c>
      <c r="L57" s="20" t="n">
        <v>6.25984953</v>
      </c>
      <c r="M57" s="18" t="n">
        <v>406.68320305</v>
      </c>
      <c r="N57" s="20" t="n">
        <v>7.23852189</v>
      </c>
      <c r="O57" s="18" t="n">
        <v>405.9620074</v>
      </c>
      <c r="P57" s="20" t="n">
        <v>5.25309422</v>
      </c>
      <c r="Q57" s="18" t="s">
        <v>404</v>
      </c>
      <c r="R57" s="20" t="s">
        <v>404</v>
      </c>
      <c r="S57" s="18" t="s">
        <v>404</v>
      </c>
      <c r="T57" s="20" t="s">
        <v>404</v>
      </c>
      <c r="U57" s="18" t="s">
        <v>404</v>
      </c>
      <c r="V57" s="20" t="s">
        <v>404</v>
      </c>
      <c r="W57" s="18" t="s">
        <v>404</v>
      </c>
      <c r="X57" s="20" t="s">
        <v>404</v>
      </c>
      <c r="Y57" s="18" t="n">
        <v>353.12854571</v>
      </c>
      <c r="Z57" s="20" t="n">
        <v>6.82455004</v>
      </c>
    </row>
    <row r="58" spans="1:26">
      <c r="A58" s="15" t="s">
        <v>455</v>
      </c>
      <c r="B58" s="17" t="n">
        <v>7267</v>
      </c>
      <c r="C58" s="18">
        <f>(0.0/B58*100)</f>
        <v/>
      </c>
      <c r="D58" s="19" t="n">
        <v>7267</v>
      </c>
      <c r="E58" s="18" t="n">
        <v>421.09334439</v>
      </c>
      <c r="F58" s="20" t="n">
        <v>32.9507475</v>
      </c>
      <c r="G58" s="18" t="n">
        <v>405.16009091</v>
      </c>
      <c r="H58" s="20" t="n">
        <v>13.60396778</v>
      </c>
      <c r="I58" s="18" t="n">
        <v>412.61133256</v>
      </c>
      <c r="J58" s="20" t="n">
        <v>6.46657843</v>
      </c>
      <c r="K58" s="18" t="n">
        <v>412.50429248</v>
      </c>
      <c r="L58" s="20" t="n">
        <v>6.87152104</v>
      </c>
      <c r="M58" s="18" t="n">
        <v>414.57241596</v>
      </c>
      <c r="N58" s="20" t="n">
        <v>7.67945454</v>
      </c>
      <c r="O58" s="18" t="n">
        <v>400.64172469</v>
      </c>
      <c r="P58" s="20" t="n">
        <v>5.48539193</v>
      </c>
      <c r="Q58" s="18" t="s">
        <v>404</v>
      </c>
      <c r="R58" s="20" t="s">
        <v>404</v>
      </c>
      <c r="S58" s="18" t="s">
        <v>404</v>
      </c>
      <c r="T58" s="20" t="s">
        <v>404</v>
      </c>
      <c r="U58" s="18" t="s">
        <v>404</v>
      </c>
      <c r="V58" s="20" t="s">
        <v>404</v>
      </c>
      <c r="W58" s="18" t="s">
        <v>404</v>
      </c>
      <c r="X58" s="20" t="s">
        <v>404</v>
      </c>
      <c r="Y58" s="18" t="n">
        <v>381.36776298</v>
      </c>
      <c r="Z58" s="20" t="n">
        <v>9.08394202</v>
      </c>
    </row>
    <row r="59" spans="1:26">
      <c r="A59" s="15" t="s">
        <v>456</v>
      </c>
      <c r="B59" s="17" t="n">
        <v>4826</v>
      </c>
      <c r="C59" s="18">
        <f>(0.0/B59*100)</f>
        <v/>
      </c>
      <c r="D59" s="19" t="n">
        <v>4826</v>
      </c>
      <c r="E59" s="18" t="n">
        <v>348.86149932</v>
      </c>
      <c r="F59" s="20" t="n">
        <v>12.92171724</v>
      </c>
      <c r="G59" s="18" t="n">
        <v>365.54983682</v>
      </c>
      <c r="H59" s="20" t="n">
        <v>6.7614893</v>
      </c>
      <c r="I59" s="18" t="n">
        <v>390.71680419</v>
      </c>
      <c r="J59" s="20" t="n">
        <v>3.65071758</v>
      </c>
      <c r="K59" s="18" t="n">
        <v>370.76167391</v>
      </c>
      <c r="L59" s="20" t="n">
        <v>3.48445548</v>
      </c>
      <c r="M59" s="18" t="n">
        <v>357.50234131</v>
      </c>
      <c r="N59" s="20" t="n">
        <v>4.06411883</v>
      </c>
      <c r="O59" s="18" t="n">
        <v>383.13318764</v>
      </c>
      <c r="P59" s="20" t="n">
        <v>2.37959189</v>
      </c>
      <c r="Q59" s="18" t="s">
        <v>404</v>
      </c>
      <c r="R59" s="20" t="s">
        <v>404</v>
      </c>
      <c r="S59" s="18" t="s">
        <v>404</v>
      </c>
      <c r="T59" s="20" t="s">
        <v>404</v>
      </c>
      <c r="U59" s="18" t="s">
        <v>404</v>
      </c>
      <c r="V59" s="20" t="s">
        <v>404</v>
      </c>
      <c r="W59" s="18" t="s">
        <v>404</v>
      </c>
      <c r="X59" s="20" t="s">
        <v>404</v>
      </c>
      <c r="Y59" s="18" t="n">
        <v>392.48725</v>
      </c>
      <c r="Z59" s="20" t="n">
        <v>11.32555085</v>
      </c>
    </row>
    <row r="60" spans="1:26">
      <c r="A60" s="15" t="s">
        <v>457</v>
      </c>
      <c r="B60" s="17" t="n">
        <v>4546</v>
      </c>
      <c r="C60" s="18">
        <f>(0.0/B60*100)</f>
        <v/>
      </c>
      <c r="D60" s="19" t="n">
        <v>4546</v>
      </c>
      <c r="E60" s="18" t="n">
        <v>338.78969801</v>
      </c>
      <c r="F60" s="20" t="n">
        <v>14.63296811</v>
      </c>
      <c r="G60" s="18" t="n">
        <v>369.03385194</v>
      </c>
      <c r="H60" s="20" t="n">
        <v>10.2259378</v>
      </c>
      <c r="I60" s="18" t="n">
        <v>369.35142093</v>
      </c>
      <c r="J60" s="20" t="n">
        <v>10.28237461</v>
      </c>
      <c r="K60" s="18" t="n">
        <v>391.59029196</v>
      </c>
      <c r="L60" s="20" t="n">
        <v>9.27712314</v>
      </c>
      <c r="M60" s="18" t="n">
        <v>386.8918796</v>
      </c>
      <c r="N60" s="20" t="n">
        <v>8.67412734</v>
      </c>
      <c r="O60" s="18" t="n">
        <v>401.50222792</v>
      </c>
      <c r="P60" s="20" t="n">
        <v>7.97641003</v>
      </c>
      <c r="Q60" s="18" t="s">
        <v>404</v>
      </c>
      <c r="R60" s="20" t="s">
        <v>404</v>
      </c>
      <c r="S60" s="18" t="s">
        <v>404</v>
      </c>
      <c r="T60" s="20" t="s">
        <v>404</v>
      </c>
      <c r="U60" s="18" t="s">
        <v>404</v>
      </c>
      <c r="V60" s="20" t="s">
        <v>404</v>
      </c>
      <c r="W60" s="18" t="s">
        <v>404</v>
      </c>
      <c r="X60" s="20" t="s">
        <v>404</v>
      </c>
      <c r="Y60" s="18" t="n">
        <v>393.93991681</v>
      </c>
      <c r="Z60" s="20" t="n">
        <v>28.18823513</v>
      </c>
    </row>
    <row r="61" spans="1:26">
      <c r="A61" s="15" t="s">
        <v>458</v>
      </c>
      <c r="B61" s="17" t="n">
        <v>6525</v>
      </c>
      <c r="C61" s="18">
        <f>(0.0/B61*100)</f>
        <v/>
      </c>
      <c r="D61" s="19" t="n">
        <v>6525</v>
      </c>
      <c r="E61" s="18" t="n">
        <v>559.0454406</v>
      </c>
      <c r="F61" s="20" t="n">
        <v>8.22289825</v>
      </c>
      <c r="G61" s="18" t="n">
        <v>468.39264137</v>
      </c>
      <c r="H61" s="20" t="n">
        <v>10.10160708</v>
      </c>
      <c r="I61" s="18" t="n">
        <v>488.2750984</v>
      </c>
      <c r="J61" s="20" t="n">
        <v>6.07218347</v>
      </c>
      <c r="K61" s="18" t="n">
        <v>478.77685836</v>
      </c>
      <c r="L61" s="20" t="n">
        <v>4.69985372</v>
      </c>
      <c r="M61" s="18" t="n">
        <v>466.71827773</v>
      </c>
      <c r="N61" s="20" t="n">
        <v>10.25804235</v>
      </c>
      <c r="O61" s="18" t="n">
        <v>462.05134149</v>
      </c>
      <c r="P61" s="20" t="n">
        <v>5.757013</v>
      </c>
      <c r="Q61" s="18" t="s">
        <v>404</v>
      </c>
      <c r="R61" s="20" t="s">
        <v>404</v>
      </c>
      <c r="S61" s="18" t="s">
        <v>404</v>
      </c>
      <c r="T61" s="20" t="s">
        <v>404</v>
      </c>
      <c r="U61" s="18" t="s">
        <v>404</v>
      </c>
      <c r="V61" s="20" t="s">
        <v>404</v>
      </c>
      <c r="W61" s="18" t="s">
        <v>404</v>
      </c>
      <c r="X61" s="20" t="s">
        <v>404</v>
      </c>
      <c r="Y61" s="18" t="n">
        <v>395.83362924</v>
      </c>
      <c r="Z61" s="20" t="n">
        <v>18.4138395</v>
      </c>
    </row>
    <row r="62" spans="1:26">
      <c r="A62" s="15" t="s">
        <v>459</v>
      </c>
      <c r="B62" s="17" t="n">
        <v>4476</v>
      </c>
      <c r="C62" s="18">
        <f>(0.0/B62*100)</f>
        <v/>
      </c>
      <c r="D62" s="19" t="n">
        <v>4476</v>
      </c>
      <c r="E62" s="18" t="s">
        <v>404</v>
      </c>
      <c r="F62" s="20" t="s">
        <v>404</v>
      </c>
      <c r="G62" s="18" t="n">
        <v>524.58539088</v>
      </c>
      <c r="H62" s="20" t="n">
        <v>2.23711768</v>
      </c>
      <c r="I62" s="18" t="n">
        <v>529.1777763699999</v>
      </c>
      <c r="J62" s="20" t="n">
        <v>1.73178093</v>
      </c>
      <c r="K62" s="18" t="n">
        <v>520.96897882</v>
      </c>
      <c r="L62" s="20" t="n">
        <v>1.84413801</v>
      </c>
      <c r="M62" s="18" t="n">
        <v>553.7738005</v>
      </c>
      <c r="N62" s="20" t="n">
        <v>4.78481244</v>
      </c>
      <c r="O62" s="18" t="n">
        <v>558.45108727</v>
      </c>
      <c r="P62" s="20" t="n">
        <v>3.5126307</v>
      </c>
      <c r="Q62" s="18" t="s">
        <v>404</v>
      </c>
      <c r="R62" s="20" t="s">
        <v>404</v>
      </c>
      <c r="S62" s="18" t="s">
        <v>404</v>
      </c>
      <c r="T62" s="20" t="s">
        <v>404</v>
      </c>
      <c r="U62" s="18" t="s">
        <v>404</v>
      </c>
      <c r="V62" s="20" t="s">
        <v>404</v>
      </c>
      <c r="W62" s="18" t="s">
        <v>404</v>
      </c>
      <c r="X62" s="20" t="s">
        <v>404</v>
      </c>
      <c r="Y62" s="18" t="n">
        <v>403.42808261</v>
      </c>
      <c r="Z62" s="20" t="n">
        <v>23.12700219</v>
      </c>
    </row>
    <row r="63" spans="1:26">
      <c r="A63" s="15" t="s">
        <v>460</v>
      </c>
      <c r="B63" s="17" t="n">
        <v>5324</v>
      </c>
      <c r="C63" s="18">
        <f>(0.0/B63*100)</f>
        <v/>
      </c>
      <c r="D63" s="19" t="n">
        <v>5324</v>
      </c>
      <c r="E63" s="18" t="s">
        <v>404</v>
      </c>
      <c r="F63" s="20" t="s">
        <v>404</v>
      </c>
      <c r="G63" s="18" t="n">
        <v>291.41052737</v>
      </c>
      <c r="H63" s="20" t="n">
        <v>7.53480437</v>
      </c>
      <c r="I63" s="18" t="n">
        <v>383.73879273</v>
      </c>
      <c r="J63" s="20" t="n">
        <v>3.22537927</v>
      </c>
      <c r="K63" s="18" t="n">
        <v>385.79443198</v>
      </c>
      <c r="L63" s="20" t="n">
        <v>2.29151048</v>
      </c>
      <c r="M63" s="18" t="n">
        <v>392.63026574</v>
      </c>
      <c r="N63" s="20" t="n">
        <v>3.6413847</v>
      </c>
      <c r="O63" s="18" t="n">
        <v>378.82938421</v>
      </c>
      <c r="P63" s="20" t="n">
        <v>2.07374044</v>
      </c>
      <c r="Q63" s="18" t="s">
        <v>404</v>
      </c>
      <c r="R63" s="20" t="s">
        <v>404</v>
      </c>
      <c r="S63" s="18" t="s">
        <v>404</v>
      </c>
      <c r="T63" s="20" t="s">
        <v>404</v>
      </c>
      <c r="U63" s="18" t="s">
        <v>404</v>
      </c>
      <c r="V63" s="20" t="s">
        <v>404</v>
      </c>
      <c r="W63" s="18" t="s">
        <v>404</v>
      </c>
      <c r="X63" s="20" t="s">
        <v>404</v>
      </c>
      <c r="Y63" s="18" t="n">
        <v>397.71491935</v>
      </c>
      <c r="Z63" s="20" t="n">
        <v>4.24847847</v>
      </c>
    </row>
    <row r="64" spans="1:26">
      <c r="A64" s="15" t="s">
        <v>461</v>
      </c>
      <c r="B64" s="17" t="n">
        <v>3634</v>
      </c>
      <c r="C64" s="18">
        <f>(27.0/B64*100)</f>
        <v/>
      </c>
      <c r="D64" s="19" t="n">
        <v>3607</v>
      </c>
      <c r="E64" s="18" t="s">
        <v>404</v>
      </c>
      <c r="F64" s="20" t="s">
        <v>404</v>
      </c>
      <c r="G64" s="18" t="n">
        <v>400.54607235</v>
      </c>
      <c r="H64" s="20" t="n">
        <v>9.109496679999999</v>
      </c>
      <c r="I64" s="18" t="n">
        <v>461.89536271</v>
      </c>
      <c r="J64" s="20" t="n">
        <v>2.93433016</v>
      </c>
      <c r="K64" s="18" t="n">
        <v>485.38309386</v>
      </c>
      <c r="L64" s="20" t="n">
        <v>3.08200294</v>
      </c>
      <c r="M64" s="18" t="n">
        <v>466.74148174</v>
      </c>
      <c r="N64" s="20" t="n">
        <v>3.61124704</v>
      </c>
      <c r="O64" s="18" t="n">
        <v>453.65536983</v>
      </c>
      <c r="P64" s="20" t="n">
        <v>3.43908372</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409.29659867</v>
      </c>
      <c r="F65" s="20" t="n">
        <v>14.98294305</v>
      </c>
      <c r="G65" s="18" t="n">
        <v>456.40667041</v>
      </c>
      <c r="H65" s="20" t="n">
        <v>17.61365771</v>
      </c>
      <c r="I65" s="18" t="n">
        <v>436.53549085</v>
      </c>
      <c r="J65" s="20" t="n">
        <v>7.07891513</v>
      </c>
      <c r="K65" s="18" t="n">
        <v>420.93995347</v>
      </c>
      <c r="L65" s="20" t="n">
        <v>5.49012974</v>
      </c>
      <c r="M65" s="18" t="n">
        <v>422.21002758</v>
      </c>
      <c r="N65" s="20" t="n">
        <v>4.69008703</v>
      </c>
      <c r="O65" s="18" t="n">
        <v>429.3420656</v>
      </c>
      <c r="P65" s="20" t="n">
        <v>4.9174743</v>
      </c>
      <c r="Q65" s="18" t="s">
        <v>404</v>
      </c>
      <c r="R65" s="20" t="s">
        <v>404</v>
      </c>
      <c r="S65" s="18" t="s">
        <v>404</v>
      </c>
      <c r="T65" s="20" t="s">
        <v>404</v>
      </c>
      <c r="U65" s="18" t="n">
        <v>390.20979165</v>
      </c>
      <c r="V65" s="20" t="n">
        <v>11.59426173</v>
      </c>
      <c r="W65" s="18" t="s">
        <v>404</v>
      </c>
      <c r="X65" s="20" t="s">
        <v>404</v>
      </c>
      <c r="Y65" s="18" t="n">
        <v>442.1813931</v>
      </c>
      <c r="Z65" s="20" t="n">
        <v>4.89582081</v>
      </c>
    </row>
    <row r="66" spans="1:26">
      <c r="A66" s="15" t="s">
        <v>463</v>
      </c>
      <c r="B66" s="17" t="n">
        <v>5665</v>
      </c>
      <c r="C66" s="18">
        <f>(0.0/B66*100)</f>
        <v/>
      </c>
      <c r="D66" s="19" t="n">
        <v>5665</v>
      </c>
      <c r="E66" s="18" t="s">
        <v>404</v>
      </c>
      <c r="F66" s="20" t="s">
        <v>404</v>
      </c>
      <c r="G66" s="18" t="n">
        <v>460.01497312</v>
      </c>
      <c r="H66" s="20" t="n">
        <v>12.00854037</v>
      </c>
      <c r="I66" s="18" t="n">
        <v>399.88725041</v>
      </c>
      <c r="J66" s="20" t="n">
        <v>3.28137989</v>
      </c>
      <c r="K66" s="18" t="n">
        <v>396.1670923</v>
      </c>
      <c r="L66" s="20" t="n">
        <v>2.36302445</v>
      </c>
      <c r="M66" s="18" t="n">
        <v>422.4882311</v>
      </c>
      <c r="N66" s="20" t="n">
        <v>2.62370369</v>
      </c>
      <c r="O66" s="18" t="n">
        <v>415.39960632</v>
      </c>
      <c r="P66" s="20" t="n">
        <v>1.76884165</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374.67792496</v>
      </c>
      <c r="F67" s="20" t="n">
        <v>16.67176654</v>
      </c>
      <c r="G67" s="18" t="n">
        <v>386.06790588</v>
      </c>
      <c r="H67" s="20" t="n">
        <v>8.624818449999999</v>
      </c>
      <c r="I67" s="18" t="n">
        <v>403.06321179</v>
      </c>
      <c r="J67" s="20" t="n">
        <v>6.3921145</v>
      </c>
      <c r="K67" s="18" t="n">
        <v>392.23616588</v>
      </c>
      <c r="L67" s="20" t="n">
        <v>5.69948611</v>
      </c>
      <c r="M67" s="18" t="n">
        <v>395.9563546</v>
      </c>
      <c r="N67" s="20" t="n">
        <v>6.82854522</v>
      </c>
      <c r="O67" s="18" t="n">
        <v>406.10412975</v>
      </c>
      <c r="P67" s="20" t="n">
        <v>6.84756904</v>
      </c>
      <c r="Q67" s="18" t="s">
        <v>404</v>
      </c>
      <c r="R67" s="20" t="s">
        <v>404</v>
      </c>
      <c r="S67" s="18" t="s">
        <v>404</v>
      </c>
      <c r="T67" s="20" t="s">
        <v>404</v>
      </c>
      <c r="U67" s="18" t="s">
        <v>404</v>
      </c>
      <c r="V67" s="20" t="s">
        <v>404</v>
      </c>
      <c r="W67" s="18" t="s">
        <v>404</v>
      </c>
      <c r="X67" s="20" t="s">
        <v>404</v>
      </c>
      <c r="Y67" s="18" t="n">
        <v>386.92081217</v>
      </c>
      <c r="Z67" s="20" t="n">
        <v>13.91256325</v>
      </c>
    </row>
    <row r="68" spans="1:26">
      <c r="A68" s="15" t="s">
        <v>465</v>
      </c>
      <c r="B68" s="17" t="n">
        <v>12083</v>
      </c>
      <c r="C68" s="18">
        <f>(0.0/B68*100)</f>
        <v/>
      </c>
      <c r="D68" s="19" t="n">
        <v>12083</v>
      </c>
      <c r="E68" s="18" t="s">
        <v>404</v>
      </c>
      <c r="F68" s="20" t="s">
        <v>404</v>
      </c>
      <c r="G68" s="18" t="n">
        <v>414.99914127</v>
      </c>
      <c r="H68" s="20" t="n">
        <v>2.68364703</v>
      </c>
      <c r="I68" s="18" t="n">
        <v>419.44786705</v>
      </c>
      <c r="J68" s="20" t="n">
        <v>1.88728579</v>
      </c>
      <c r="K68" s="18" t="n">
        <v>396.07187484</v>
      </c>
      <c r="L68" s="20" t="n">
        <v>1.57059938</v>
      </c>
      <c r="M68" s="18" t="n">
        <v>417.37510359</v>
      </c>
      <c r="N68" s="20" t="n">
        <v>2.25154368</v>
      </c>
      <c r="O68" s="18" t="n">
        <v>438.81047965</v>
      </c>
      <c r="P68" s="20" t="n">
        <v>1.92523073</v>
      </c>
      <c r="Q68" s="18" t="s">
        <v>404</v>
      </c>
      <c r="R68" s="20" t="s">
        <v>404</v>
      </c>
      <c r="S68" s="18" t="s">
        <v>404</v>
      </c>
      <c r="T68" s="20" t="s">
        <v>404</v>
      </c>
      <c r="U68" s="18" t="s">
        <v>404</v>
      </c>
      <c r="V68" s="20" t="s">
        <v>404</v>
      </c>
      <c r="W68" s="18" t="s">
        <v>404</v>
      </c>
      <c r="X68" s="20" t="s">
        <v>404</v>
      </c>
      <c r="Y68" s="18" t="n">
        <v>417.9920004</v>
      </c>
      <c r="Z68" s="20" t="n">
        <v>7.06917923</v>
      </c>
    </row>
    <row r="69" spans="1:26">
      <c r="A69" s="15" t="s">
        <v>466</v>
      </c>
      <c r="B69" s="17" t="n">
        <v>4876</v>
      </c>
      <c r="C69" s="18">
        <f>(0.0/B69*100)</f>
        <v/>
      </c>
      <c r="D69" s="19" t="n">
        <v>4876</v>
      </c>
      <c r="E69" s="18" t="s">
        <v>404</v>
      </c>
      <c r="F69" s="20" t="s">
        <v>404</v>
      </c>
      <c r="G69" s="18" t="n">
        <v>426.55939202</v>
      </c>
      <c r="H69" s="20" t="n">
        <v>14.57211181</v>
      </c>
      <c r="I69" s="18" t="n">
        <v>447.10052025</v>
      </c>
      <c r="J69" s="20" t="n">
        <v>12.41277983</v>
      </c>
      <c r="K69" s="18" t="n">
        <v>425.66814764</v>
      </c>
      <c r="L69" s="20" t="n">
        <v>7.23279249</v>
      </c>
      <c r="M69" s="18" t="n">
        <v>446.27749459</v>
      </c>
      <c r="N69" s="20" t="n">
        <v>10.52491204</v>
      </c>
      <c r="O69" s="18" t="n">
        <v>434.33286634</v>
      </c>
      <c r="P69" s="20" t="n">
        <v>5.94566168</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n">
        <v>450.06343845</v>
      </c>
      <c r="F70" s="20" t="n">
        <v>7.07997509</v>
      </c>
      <c r="G70" s="18" t="n">
        <v>498.26133326</v>
      </c>
      <c r="H70" s="20" t="n">
        <v>7.7896739</v>
      </c>
      <c r="I70" s="18" t="n">
        <v>491.17076623</v>
      </c>
      <c r="J70" s="20" t="n">
        <v>6.0993763</v>
      </c>
      <c r="K70" s="18" t="n">
        <v>477.73335168</v>
      </c>
      <c r="L70" s="20" t="n">
        <v>5.52867215</v>
      </c>
      <c r="M70" s="18" t="n">
        <v>486.02429544</v>
      </c>
      <c r="N70" s="20" t="n">
        <v>5.21382766</v>
      </c>
      <c r="O70" s="18" t="n">
        <v>493.18361262</v>
      </c>
      <c r="P70" s="20" t="n">
        <v>9.142604759999999</v>
      </c>
      <c r="Q70" s="18" t="s">
        <v>404</v>
      </c>
      <c r="R70" s="20" t="s">
        <v>404</v>
      </c>
      <c r="S70" s="18" t="s">
        <v>404</v>
      </c>
      <c r="T70" s="20" t="s">
        <v>404</v>
      </c>
      <c r="U70" s="18" t="s">
        <v>404</v>
      </c>
      <c r="V70" s="20" t="s">
        <v>404</v>
      </c>
      <c r="W70" s="18" t="s">
        <v>404</v>
      </c>
      <c r="X70" s="20" t="s">
        <v>404</v>
      </c>
      <c r="Y70" s="18" t="n">
        <v>437.32306236</v>
      </c>
      <c r="Z70" s="20" t="n">
        <v>26.9066284</v>
      </c>
    </row>
    <row r="71" spans="1:26">
      <c r="A71" s="15" t="s">
        <v>468</v>
      </c>
      <c r="B71" s="17" t="n">
        <v>6115</v>
      </c>
      <c r="C71" s="18">
        <f>(0.0/B71*100)</f>
        <v/>
      </c>
      <c r="D71" s="19" t="n">
        <v>6115</v>
      </c>
      <c r="E71" s="18" t="s">
        <v>404</v>
      </c>
      <c r="F71" s="20" t="s">
        <v>404</v>
      </c>
      <c r="G71" s="18" t="n">
        <v>541.29043601</v>
      </c>
      <c r="H71" s="20" t="n">
        <v>8.03002671</v>
      </c>
      <c r="I71" s="18" t="n">
        <v>554.88404694</v>
      </c>
      <c r="J71" s="20" t="n">
        <v>2.65808305</v>
      </c>
      <c r="K71" s="18" t="n">
        <v>557.04079337</v>
      </c>
      <c r="L71" s="20" t="n">
        <v>2.25620232</v>
      </c>
      <c r="M71" s="18" t="n">
        <v>560.39868657</v>
      </c>
      <c r="N71" s="20" t="n">
        <v>3.22130763</v>
      </c>
      <c r="O71" s="18" t="n">
        <v>553.24544027</v>
      </c>
      <c r="P71" s="20" t="n">
        <v>2.4286182</v>
      </c>
      <c r="Q71" s="18" t="s">
        <v>404</v>
      </c>
      <c r="R71" s="20" t="s">
        <v>404</v>
      </c>
      <c r="S71" s="18" t="s">
        <v>404</v>
      </c>
      <c r="T71" s="20" t="s">
        <v>404</v>
      </c>
      <c r="U71" s="18" t="s">
        <v>404</v>
      </c>
      <c r="V71" s="20" t="s">
        <v>404</v>
      </c>
      <c r="W71" s="18" t="s">
        <v>404</v>
      </c>
      <c r="X71" s="20" t="s">
        <v>404</v>
      </c>
      <c r="Y71" s="18" t="n">
        <v>496.28387474</v>
      </c>
      <c r="Z71" s="20" t="n">
        <v>15.61464699</v>
      </c>
    </row>
    <row r="72" spans="1:26">
      <c r="A72" s="15" t="s">
        <v>469</v>
      </c>
      <c r="B72" s="17" t="n">
        <v>7708</v>
      </c>
      <c r="C72" s="18">
        <f>(0.0/B72*100)</f>
        <v/>
      </c>
      <c r="D72" s="19" t="n">
        <v>7708</v>
      </c>
      <c r="E72" s="18" t="n">
        <v>480.67653611</v>
      </c>
      <c r="F72" s="20" t="n">
        <v>5.7578688</v>
      </c>
      <c r="G72" s="18" t="n">
        <v>511.07889643</v>
      </c>
      <c r="H72" s="20" t="n">
        <v>16.8152108</v>
      </c>
      <c r="I72" s="18" t="n">
        <v>528.7653410200001</v>
      </c>
      <c r="J72" s="20" t="n">
        <v>7.31041481</v>
      </c>
      <c r="K72" s="18" t="n">
        <v>536.15251786</v>
      </c>
      <c r="L72" s="20" t="n">
        <v>7.35882815</v>
      </c>
      <c r="M72" s="18" t="n">
        <v>517.5876293699999</v>
      </c>
      <c r="N72" s="20" t="n">
        <v>13.45358414</v>
      </c>
      <c r="O72" s="18" t="n">
        <v>557.05002768</v>
      </c>
      <c r="P72" s="20" t="n">
        <v>8.844512460000001</v>
      </c>
      <c r="Q72" s="18" t="s">
        <v>404</v>
      </c>
      <c r="R72" s="20" t="s">
        <v>404</v>
      </c>
      <c r="S72" s="18" t="s">
        <v>404</v>
      </c>
      <c r="T72" s="20" t="s">
        <v>404</v>
      </c>
      <c r="U72" s="18" t="s">
        <v>404</v>
      </c>
      <c r="V72" s="20" t="s">
        <v>404</v>
      </c>
      <c r="W72" s="18" t="s">
        <v>404</v>
      </c>
      <c r="X72" s="20" t="s">
        <v>404</v>
      </c>
      <c r="Y72" s="18" t="n">
        <v>525.91507452</v>
      </c>
      <c r="Z72" s="20" t="n">
        <v>22.28653453</v>
      </c>
    </row>
    <row r="73" spans="1:26">
      <c r="A73" s="15" t="s">
        <v>470</v>
      </c>
      <c r="B73" s="17" t="n">
        <v>8249</v>
      </c>
      <c r="C73" s="18">
        <f>(0.0/B73*100)</f>
        <v/>
      </c>
      <c r="D73" s="19" t="n">
        <v>8249</v>
      </c>
      <c r="E73" s="18" t="s">
        <v>404</v>
      </c>
      <c r="F73" s="20" t="s">
        <v>404</v>
      </c>
      <c r="G73" s="18" t="n">
        <v>418.89870482</v>
      </c>
      <c r="H73" s="20" t="n">
        <v>14.90613585</v>
      </c>
      <c r="I73" s="18" t="n">
        <v>420.38371269</v>
      </c>
      <c r="J73" s="20" t="n">
        <v>8.96084158</v>
      </c>
      <c r="K73" s="18" t="n">
        <v>415.55711831</v>
      </c>
      <c r="L73" s="20" t="n">
        <v>6.05304619</v>
      </c>
      <c r="M73" s="18" t="n">
        <v>417.4311019</v>
      </c>
      <c r="N73" s="20" t="n">
        <v>9.961816949999999</v>
      </c>
      <c r="O73" s="18" t="n">
        <v>430.89890591</v>
      </c>
      <c r="P73" s="20" t="n">
        <v>6.80384362</v>
      </c>
      <c r="Q73" s="18" t="s">
        <v>404</v>
      </c>
      <c r="R73" s="20" t="s">
        <v>404</v>
      </c>
      <c r="S73" s="18" t="s">
        <v>404</v>
      </c>
      <c r="T73" s="20" t="s">
        <v>404</v>
      </c>
      <c r="U73" s="18" t="s">
        <v>404</v>
      </c>
      <c r="V73" s="20" t="s">
        <v>404</v>
      </c>
      <c r="W73" s="18" t="s">
        <v>404</v>
      </c>
      <c r="X73" s="20" t="s">
        <v>404</v>
      </c>
      <c r="Y73" s="18" t="n">
        <v>414.09251667</v>
      </c>
      <c r="Z73" s="20" t="n">
        <v>14.13533169</v>
      </c>
    </row>
    <row r="74" spans="1:26">
      <c r="A74" s="15" t="s">
        <v>471</v>
      </c>
      <c r="B74" s="17" t="n">
        <v>4692</v>
      </c>
      <c r="C74" s="18">
        <f>(484.0/B74*100)</f>
        <v/>
      </c>
      <c r="D74" s="19" t="n">
        <v>4208</v>
      </c>
      <c r="E74" s="18" t="n">
        <v>412.67071491</v>
      </c>
      <c r="F74" s="20" t="n">
        <v>14.19781715</v>
      </c>
      <c r="G74" s="18" t="n">
        <v>425.82051472</v>
      </c>
      <c r="H74" s="20" t="n">
        <v>13.08049428</v>
      </c>
      <c r="I74" s="18" t="n">
        <v>408.88635146</v>
      </c>
      <c r="J74" s="20" t="n">
        <v>4.45905286</v>
      </c>
      <c r="K74" s="18" t="n">
        <v>429.33730327</v>
      </c>
      <c r="L74" s="20" t="n">
        <v>2.65947443</v>
      </c>
      <c r="M74" s="18" t="n">
        <v>411.79564181</v>
      </c>
      <c r="N74" s="20" t="n">
        <v>2.52070275</v>
      </c>
      <c r="O74" s="18" t="n">
        <v>429.20844409</v>
      </c>
      <c r="P74" s="20" t="n">
        <v>2.71145198</v>
      </c>
      <c r="Q74" s="18" t="s">
        <v>404</v>
      </c>
      <c r="R74" s="20" t="s">
        <v>404</v>
      </c>
      <c r="S74" s="18" t="s">
        <v>404</v>
      </c>
      <c r="T74" s="20" t="s">
        <v>404</v>
      </c>
      <c r="U74" s="18" t="s">
        <v>404</v>
      </c>
      <c r="V74" s="20" t="s">
        <v>404</v>
      </c>
      <c r="W74" s="18" t="s">
        <v>404</v>
      </c>
      <c r="X74" s="20" t="s">
        <v>404</v>
      </c>
      <c r="Y74" s="18" t="n">
        <v>280.01959375</v>
      </c>
      <c r="Z74" s="20" t="n">
        <v>15.22845113</v>
      </c>
    </row>
    <row r="75" spans="1:26">
      <c r="A75" s="15" t="s">
        <v>472</v>
      </c>
      <c r="B75" s="17" t="n">
        <v>5375</v>
      </c>
      <c r="C75" s="18">
        <f>(483.0/B75*100)</f>
        <v/>
      </c>
      <c r="D75" s="19" t="n">
        <v>4892</v>
      </c>
      <c r="E75" s="18" t="n">
        <v>386.21483427</v>
      </c>
      <c r="F75" s="20" t="n">
        <v>11.70430354</v>
      </c>
      <c r="G75" s="18" t="n">
        <v>400.9102779</v>
      </c>
      <c r="H75" s="20" t="n">
        <v>7.06654033</v>
      </c>
      <c r="I75" s="18" t="n">
        <v>395.73423971</v>
      </c>
      <c r="J75" s="20" t="n">
        <v>7.67437415</v>
      </c>
      <c r="K75" s="18" t="n">
        <v>390.72175437</v>
      </c>
      <c r="L75" s="20" t="n">
        <v>6.48648602</v>
      </c>
      <c r="M75" s="18" t="n">
        <v>366.95429412</v>
      </c>
      <c r="N75" s="20" t="n">
        <v>8.103866930000001</v>
      </c>
      <c r="O75" s="18" t="n">
        <v>371.49505775</v>
      </c>
      <c r="P75" s="20" t="n">
        <v>6.10877743</v>
      </c>
      <c r="Q75" s="18" t="s">
        <v>404</v>
      </c>
      <c r="R75" s="20" t="s">
        <v>404</v>
      </c>
      <c r="S75" s="18" t="s">
        <v>404</v>
      </c>
      <c r="T75" s="20" t="s">
        <v>404</v>
      </c>
      <c r="U75" s="18" t="s">
        <v>404</v>
      </c>
      <c r="V75" s="20" t="s">
        <v>404</v>
      </c>
      <c r="W75" s="18" t="s">
        <v>404</v>
      </c>
      <c r="X75" s="20" t="s">
        <v>404</v>
      </c>
      <c r="Y75" s="18" t="n">
        <v>374.58944809</v>
      </c>
      <c r="Z75" s="20" t="n">
        <v>12.56400917</v>
      </c>
    </row>
    <row r="76" spans="1:26">
      <c r="A76" s="15" t="s">
        <v>473</v>
      </c>
      <c r="B76" s="17" t="n">
        <v>14167</v>
      </c>
      <c r="C76" s="18">
        <f>(1400.0/B76*100)</f>
        <v/>
      </c>
      <c r="D76" s="19" t="n">
        <v>12767</v>
      </c>
      <c r="E76" s="18" t="s">
        <v>404</v>
      </c>
      <c r="F76" s="20" t="s">
        <v>404</v>
      </c>
      <c r="G76" s="18" t="n">
        <v>448.79381183</v>
      </c>
      <c r="H76" s="20" t="n">
        <v>18.63178808</v>
      </c>
      <c r="I76" s="18" t="n">
        <v>429.93863081</v>
      </c>
      <c r="J76" s="20" t="n">
        <v>10.280867</v>
      </c>
      <c r="K76" s="18" t="n">
        <v>445.90791265</v>
      </c>
      <c r="L76" s="20" t="n">
        <v>5.10500574</v>
      </c>
      <c r="M76" s="18" t="n">
        <v>431.7195698</v>
      </c>
      <c r="N76" s="20" t="n">
        <v>7.48488722</v>
      </c>
      <c r="O76" s="18" t="n">
        <v>433.51135984</v>
      </c>
      <c r="P76" s="20" t="n">
        <v>4.97830526</v>
      </c>
      <c r="Q76" s="18" t="s">
        <v>404</v>
      </c>
      <c r="R76" s="20" t="s">
        <v>404</v>
      </c>
      <c r="S76" s="18" t="s">
        <v>404</v>
      </c>
      <c r="T76" s="20" t="s">
        <v>404</v>
      </c>
      <c r="U76" s="18" t="s">
        <v>404</v>
      </c>
      <c r="V76" s="20" t="s">
        <v>404</v>
      </c>
      <c r="W76" s="18" t="s">
        <v>404</v>
      </c>
      <c r="X76" s="20" t="s">
        <v>404</v>
      </c>
      <c r="Y76" s="18" t="n">
        <v>450.17750365</v>
      </c>
      <c r="Z76" s="20" t="n">
        <v>8.56679068</v>
      </c>
    </row>
    <row r="77" spans="1:26">
      <c r="A77" s="15" t="s">
        <v>474</v>
      </c>
      <c r="B77" s="17" t="n">
        <v>6062</v>
      </c>
      <c r="C77" s="18">
        <f>(0.0/B77*100)</f>
        <v/>
      </c>
      <c r="D77" s="19" t="n">
        <v>6062</v>
      </c>
      <c r="E77" s="18" t="n">
        <v>374.12174441</v>
      </c>
      <c r="F77" s="20" t="n">
        <v>12.97223665</v>
      </c>
      <c r="G77" s="18" t="n">
        <v>488.98432302</v>
      </c>
      <c r="H77" s="20" t="n">
        <v>12.03204959</v>
      </c>
      <c r="I77" s="18" t="n">
        <v>436.13805011</v>
      </c>
      <c r="J77" s="20" t="n">
        <v>11.89801882</v>
      </c>
      <c r="K77" s="18" t="n">
        <v>445.88311847</v>
      </c>
      <c r="L77" s="20" t="n">
        <v>6.67358956</v>
      </c>
      <c r="M77" s="18" t="n">
        <v>421.72959387</v>
      </c>
      <c r="N77" s="20" t="n">
        <v>4.61444769</v>
      </c>
      <c r="O77" s="18" t="n">
        <v>438.13976195</v>
      </c>
      <c r="P77" s="20" t="n">
        <v>7.82029933</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n">
        <v>527.60032727</v>
      </c>
      <c r="F78" s="20" t="n">
        <v>7.34888238</v>
      </c>
      <c r="G78" s="18" t="n">
        <v>513.63814712</v>
      </c>
      <c r="H78" s="20" t="n">
        <v>12.64711419</v>
      </c>
      <c r="I78" s="18" t="n">
        <v>523.32240828</v>
      </c>
      <c r="J78" s="20" t="n">
        <v>9.60580813</v>
      </c>
      <c r="K78" s="18" t="n">
        <v>523.38885783</v>
      </c>
      <c r="L78" s="20" t="n">
        <v>5.33778981</v>
      </c>
      <c r="M78" s="18" t="n">
        <v>518.87815142</v>
      </c>
      <c r="N78" s="20" t="n">
        <v>6.99992894</v>
      </c>
      <c r="O78" s="18" t="n">
        <v>540.46318846</v>
      </c>
      <c r="P78" s="20" t="n">
        <v>11.85848763</v>
      </c>
      <c r="Q78" s="18" t="s">
        <v>404</v>
      </c>
      <c r="R78" s="20" t="s">
        <v>404</v>
      </c>
      <c r="S78" s="18" t="s">
        <v>404</v>
      </c>
      <c r="T78" s="20" t="s">
        <v>404</v>
      </c>
      <c r="U78" s="18" t="s">
        <v>404</v>
      </c>
      <c r="V78" s="20" t="s">
        <v>404</v>
      </c>
      <c r="W78" s="18" t="s">
        <v>404</v>
      </c>
      <c r="X78" s="20" t="s">
        <v>404</v>
      </c>
      <c r="Y78" s="18" t="s">
        <v>404</v>
      </c>
      <c r="Z78" s="20" t="s">
        <v>404</v>
      </c>
    </row>
    <row customHeight="1" ht="25" r="79" spans="1:26">
      <c r="A79" s="15" t="s">
        <v>476</v>
      </c>
      <c r="B79" s="17" t="n">
        <v>1657</v>
      </c>
      <c r="C79" s="18">
        <f>(21.0/B79*100)</f>
        <v/>
      </c>
      <c r="D79" s="19" t="n">
        <v>1636</v>
      </c>
      <c r="E79" s="18" t="s">
        <v>404</v>
      </c>
      <c r="F79" s="20" t="s">
        <v>404</v>
      </c>
      <c r="G79" s="18" t="n">
        <v>507.86267433</v>
      </c>
      <c r="H79" s="20" t="n">
        <v>15.9138711</v>
      </c>
      <c r="I79" s="18" t="n">
        <v>491.34301156</v>
      </c>
      <c r="J79" s="20" t="n">
        <v>14.41546527</v>
      </c>
      <c r="K79" s="18" t="n">
        <v>472.31808423</v>
      </c>
      <c r="L79" s="20" t="n">
        <v>14.63592865</v>
      </c>
      <c r="M79" s="18" t="n">
        <v>482.00890104</v>
      </c>
      <c r="N79" s="20" t="n">
        <v>25.59615437</v>
      </c>
      <c r="O79" s="18" t="n">
        <v>454.7455168</v>
      </c>
      <c r="P79" s="20" t="n">
        <v>8.65166116</v>
      </c>
      <c r="Q79" s="18" t="s">
        <v>404</v>
      </c>
      <c r="R79" s="20" t="s">
        <v>404</v>
      </c>
      <c r="S79" s="18" t="s">
        <v>404</v>
      </c>
      <c r="T79" s="20" t="s">
        <v>404</v>
      </c>
      <c r="U79" s="18" t="s">
        <v>404</v>
      </c>
      <c r="V79" s="20" t="s">
        <v>404</v>
      </c>
      <c r="W79" s="18" t="s">
        <v>404</v>
      </c>
      <c r="X79" s="20" t="s">
        <v>404</v>
      </c>
      <c r="Y79" s="18" t="n">
        <v>528.97186286</v>
      </c>
      <c r="Z79" s="20" t="n">
        <v>9.722320209999999</v>
      </c>
    </row>
    <row r="80" spans="1:26">
      <c r="A80" s="15" t="s">
        <v>477</v>
      </c>
      <c r="B80" s="17" t="n">
        <v>7841</v>
      </c>
      <c r="C80" s="18">
        <f>(0.0/B80*100)</f>
        <v/>
      </c>
      <c r="D80" s="19" t="n">
        <v>7841</v>
      </c>
      <c r="E80" s="18" t="n">
        <v>422.08532401</v>
      </c>
      <c r="F80" s="20" t="n">
        <v>7.95428232</v>
      </c>
      <c r="G80" s="18" t="n">
        <v>444.67938485</v>
      </c>
      <c r="H80" s="20" t="n">
        <v>17.29221163</v>
      </c>
      <c r="I80" s="18" t="n">
        <v>464.98379656</v>
      </c>
      <c r="J80" s="20" t="n">
        <v>13.20099199</v>
      </c>
      <c r="K80" s="18" t="n">
        <v>453.12222948</v>
      </c>
      <c r="L80" s="20" t="n">
        <v>7.94482775</v>
      </c>
      <c r="M80" s="18" t="n">
        <v>457.2936206</v>
      </c>
      <c r="N80" s="20" t="n">
        <v>6.38177675</v>
      </c>
      <c r="O80" s="18" t="n">
        <v>458.87754661</v>
      </c>
      <c r="P80" s="20" t="n">
        <v>6.30472802</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n">
        <v>449.31682694</v>
      </c>
      <c r="F81" s="20" t="n">
        <v>6.02420109</v>
      </c>
      <c r="G81" s="18" t="n">
        <v>430.52547839</v>
      </c>
      <c r="H81" s="20" t="n">
        <v>17.84307124</v>
      </c>
      <c r="I81" s="18" t="n">
        <v>448.99360446</v>
      </c>
      <c r="J81" s="20" t="n">
        <v>7.300083</v>
      </c>
      <c r="K81" s="18" t="n">
        <v>438.9607998</v>
      </c>
      <c r="L81" s="20" t="n">
        <v>5.7896526</v>
      </c>
      <c r="M81" s="18" t="n">
        <v>451.93837068</v>
      </c>
      <c r="N81" s="20" t="n">
        <v>6.74161265</v>
      </c>
      <c r="O81" s="18" t="n">
        <v>436.43125122</v>
      </c>
      <c r="P81" s="20" t="n">
        <v>5.15392355</v>
      </c>
      <c r="Q81" s="18" t="s">
        <v>404</v>
      </c>
      <c r="R81" s="20" t="s">
        <v>404</v>
      </c>
      <c r="S81" s="18" t="s">
        <v>404</v>
      </c>
      <c r="T81" s="20" t="s">
        <v>404</v>
      </c>
      <c r="U81" s="18" t="s">
        <v>404</v>
      </c>
      <c r="V81" s="20" t="s">
        <v>404</v>
      </c>
      <c r="W81" s="18" t="s">
        <v>404</v>
      </c>
      <c r="X81" s="20" t="s">
        <v>404</v>
      </c>
      <c r="Y81" s="18" t="n">
        <v>491.81230982</v>
      </c>
      <c r="Z81" s="20" t="n">
        <v>28.44435344</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541</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516.04513959</v>
      </c>
      <c r="F7" s="20" t="n">
        <v>15.21147311</v>
      </c>
      <c r="G7" s="18" t="n">
        <v>526.50327605</v>
      </c>
      <c r="H7" s="20" t="n">
        <v>5.35639124</v>
      </c>
      <c r="I7" s="18" t="n">
        <v>503.33280227</v>
      </c>
      <c r="J7" s="20" t="n">
        <v>4.03978623</v>
      </c>
      <c r="K7" s="18" t="n">
        <v>512.70970722</v>
      </c>
      <c r="L7" s="20" t="n">
        <v>3.98650265</v>
      </c>
      <c r="M7" s="18" t="n">
        <v>506.10776567</v>
      </c>
      <c r="N7" s="20" t="n">
        <v>6.27105982</v>
      </c>
      <c r="O7" s="18" t="n">
        <v>508.57847278</v>
      </c>
      <c r="P7" s="20" t="n">
        <v>8.673036590000001</v>
      </c>
      <c r="Q7" s="18" t="s">
        <v>404</v>
      </c>
      <c r="R7" s="20" t="s">
        <v>404</v>
      </c>
      <c r="S7" s="18" t="s">
        <v>404</v>
      </c>
      <c r="T7" s="20" t="s">
        <v>404</v>
      </c>
      <c r="U7" s="18" t="s">
        <v>404</v>
      </c>
      <c r="V7" s="20" t="s">
        <v>404</v>
      </c>
      <c r="W7" s="18" t="s">
        <v>404</v>
      </c>
      <c r="X7" s="20" t="s">
        <v>404</v>
      </c>
      <c r="Y7" s="18" t="n">
        <v>494.30855742</v>
      </c>
      <c r="Z7" s="20" t="n">
        <v>7.76390536</v>
      </c>
    </row>
    <row r="8" spans="1:26">
      <c r="A8" s="15" t="s">
        <v>405</v>
      </c>
      <c r="B8" s="17" t="n">
        <v>7007</v>
      </c>
      <c r="C8" s="18">
        <f>(0.0/B8*100)</f>
        <v/>
      </c>
      <c r="D8" s="19" t="n">
        <v>7007</v>
      </c>
      <c r="E8" s="18" t="n">
        <v>491.94041442</v>
      </c>
      <c r="F8" s="20" t="n">
        <v>14.16713624</v>
      </c>
      <c r="G8" s="18" t="n">
        <v>499.66304653</v>
      </c>
      <c r="H8" s="20" t="n">
        <v>4.91495389</v>
      </c>
      <c r="I8" s="18" t="n">
        <v>497.38483132</v>
      </c>
      <c r="J8" s="20" t="n">
        <v>14.21151868</v>
      </c>
      <c r="K8" s="18" t="n">
        <v>482.53480457</v>
      </c>
      <c r="L8" s="20" t="n">
        <v>16.01122661</v>
      </c>
      <c r="M8" s="18" t="n">
        <v>460.26208934</v>
      </c>
      <c r="N8" s="20" t="n">
        <v>24.46515904</v>
      </c>
      <c r="O8" s="18" t="n">
        <v>514.68116973</v>
      </c>
      <c r="P8" s="20" t="n">
        <v>22.03067195</v>
      </c>
      <c r="Q8" s="18" t="s">
        <v>404</v>
      </c>
      <c r="R8" s="20" t="s">
        <v>404</v>
      </c>
      <c r="S8" s="18" t="s">
        <v>404</v>
      </c>
      <c r="T8" s="20" t="s">
        <v>404</v>
      </c>
      <c r="U8" s="18" t="s">
        <v>404</v>
      </c>
      <c r="V8" s="20" t="s">
        <v>404</v>
      </c>
      <c r="W8" s="18" t="s">
        <v>404</v>
      </c>
      <c r="X8" s="20" t="s">
        <v>404</v>
      </c>
      <c r="Y8" s="18" t="n">
        <v>459.37767391</v>
      </c>
      <c r="Z8" s="20" t="n">
        <v>21.73167638</v>
      </c>
    </row>
    <row r="9" spans="1:26">
      <c r="A9" s="15" t="s">
        <v>406</v>
      </c>
      <c r="B9" s="17" t="n">
        <v>9651</v>
      </c>
      <c r="C9" s="18">
        <f>(200.0/B9*100)</f>
        <v/>
      </c>
      <c r="D9" s="19" t="n">
        <v>9451</v>
      </c>
      <c r="E9" s="18" t="n">
        <v>502.2325575</v>
      </c>
      <c r="F9" s="20" t="n">
        <v>7.13621503</v>
      </c>
      <c r="G9" s="18" t="n">
        <v>508.53907082</v>
      </c>
      <c r="H9" s="20" t="n">
        <v>6.34264282</v>
      </c>
      <c r="I9" s="18" t="n">
        <v>505.04498183</v>
      </c>
      <c r="J9" s="20" t="n">
        <v>11.72256243</v>
      </c>
      <c r="K9" s="18" t="n">
        <v>514.77945464</v>
      </c>
      <c r="L9" s="20" t="n">
        <v>10.34405035</v>
      </c>
      <c r="M9" s="18" t="n">
        <v>481.14652149</v>
      </c>
      <c r="N9" s="20" t="n">
        <v>20.86765706</v>
      </c>
      <c r="O9" s="18" t="n">
        <v>483.41078729</v>
      </c>
      <c r="P9" s="20" t="n">
        <v>34.73098871</v>
      </c>
      <c r="Q9" s="18" t="s">
        <v>404</v>
      </c>
      <c r="R9" s="20" t="s">
        <v>404</v>
      </c>
      <c r="S9" s="18" t="s">
        <v>404</v>
      </c>
      <c r="T9" s="20" t="s">
        <v>404</v>
      </c>
      <c r="U9" s="18" t="s">
        <v>404</v>
      </c>
      <c r="V9" s="20" t="s">
        <v>404</v>
      </c>
      <c r="W9" s="18" t="s">
        <v>404</v>
      </c>
      <c r="X9" s="20" t="s">
        <v>404</v>
      </c>
      <c r="Y9" s="18" t="n">
        <v>476.95218966</v>
      </c>
      <c r="Z9" s="20" t="n">
        <v>13.25481031</v>
      </c>
    </row>
    <row r="10" spans="1:26">
      <c r="A10" s="15" t="s">
        <v>407</v>
      </c>
      <c r="B10" s="17" t="n">
        <v>20058</v>
      </c>
      <c r="C10" s="18">
        <f>(2798.0/B10*100)</f>
        <v/>
      </c>
      <c r="D10" s="19" t="n">
        <v>17260</v>
      </c>
      <c r="E10" s="18" t="n">
        <v>523.92741419</v>
      </c>
      <c r="F10" s="20" t="n">
        <v>7.49350885</v>
      </c>
      <c r="G10" s="18" t="n">
        <v>525.94264414</v>
      </c>
      <c r="H10" s="20" t="n">
        <v>3.6387923</v>
      </c>
      <c r="I10" s="18" t="n">
        <v>532.1811383199999</v>
      </c>
      <c r="J10" s="20" t="n">
        <v>5.58546621</v>
      </c>
      <c r="K10" s="18" t="n">
        <v>527.05670988</v>
      </c>
      <c r="L10" s="20" t="n">
        <v>4.06061722</v>
      </c>
      <c r="M10" s="18" t="n">
        <v>532.71104567</v>
      </c>
      <c r="N10" s="20" t="n">
        <v>5.20011099</v>
      </c>
      <c r="O10" s="18" t="n">
        <v>523.69303671</v>
      </c>
      <c r="P10" s="20" t="n">
        <v>8.32146326</v>
      </c>
      <c r="Q10" s="18" t="s">
        <v>404</v>
      </c>
      <c r="R10" s="20" t="s">
        <v>404</v>
      </c>
      <c r="S10" s="18" t="s">
        <v>404</v>
      </c>
      <c r="T10" s="20" t="s">
        <v>404</v>
      </c>
      <c r="U10" s="18" t="s">
        <v>404</v>
      </c>
      <c r="V10" s="20" t="s">
        <v>404</v>
      </c>
      <c r="W10" s="18" t="s">
        <v>404</v>
      </c>
      <c r="X10" s="20" t="s">
        <v>404</v>
      </c>
      <c r="Y10" s="18" t="n">
        <v>546.3768745900001</v>
      </c>
      <c r="Z10" s="20" t="n">
        <v>9.678601560000001</v>
      </c>
    </row>
    <row r="11" spans="1:26">
      <c r="A11" s="15" t="s">
        <v>408</v>
      </c>
      <c r="B11" s="17" t="n">
        <v>7053</v>
      </c>
      <c r="C11" s="18">
        <f>(137.0/B11*100)</f>
        <v/>
      </c>
      <c r="D11" s="19" t="n">
        <v>6916</v>
      </c>
      <c r="E11" s="18" t="n">
        <v>441.92603911</v>
      </c>
      <c r="F11" s="20" t="n">
        <v>8.47051607</v>
      </c>
      <c r="G11" s="18" t="n">
        <v>451.45256437</v>
      </c>
      <c r="H11" s="20" t="n">
        <v>6.03782595</v>
      </c>
      <c r="I11" s="18" t="n">
        <v>441.64749162</v>
      </c>
      <c r="J11" s="20" t="n">
        <v>8.58188758</v>
      </c>
      <c r="K11" s="18" t="n">
        <v>442.13747586</v>
      </c>
      <c r="L11" s="20" t="n">
        <v>9.89131218</v>
      </c>
      <c r="M11" s="18" t="n">
        <v>452.16471741</v>
      </c>
      <c r="N11" s="20" t="n">
        <v>16.67496748</v>
      </c>
      <c r="O11" s="18" t="n">
        <v>471.70878742</v>
      </c>
      <c r="P11" s="20" t="n">
        <v>17.81704799</v>
      </c>
      <c r="Q11" s="18" t="s">
        <v>404</v>
      </c>
      <c r="R11" s="20" t="s">
        <v>404</v>
      </c>
      <c r="S11" s="18" t="s">
        <v>404</v>
      </c>
      <c r="T11" s="20" t="s">
        <v>404</v>
      </c>
      <c r="U11" s="18" t="s">
        <v>404</v>
      </c>
      <c r="V11" s="20" t="s">
        <v>404</v>
      </c>
      <c r="W11" s="18" t="s">
        <v>404</v>
      </c>
      <c r="X11" s="20" t="s">
        <v>404</v>
      </c>
      <c r="Y11" s="18" t="n">
        <v>441.29427232</v>
      </c>
      <c r="Z11" s="20" t="n">
        <v>20.06691343</v>
      </c>
    </row>
    <row r="12" spans="1:26">
      <c r="A12" s="15" t="s">
        <v>409</v>
      </c>
      <c r="B12" s="17" t="n">
        <v>6894</v>
      </c>
      <c r="C12" s="18">
        <f>(106.0/B12*100)</f>
        <v/>
      </c>
      <c r="D12" s="19" t="n">
        <v>6788</v>
      </c>
      <c r="E12" s="18" t="n">
        <v>481.65153237</v>
      </c>
      <c r="F12" s="20" t="n">
        <v>12.10084562</v>
      </c>
      <c r="G12" s="18" t="n">
        <v>496.70540793</v>
      </c>
      <c r="H12" s="20" t="n">
        <v>5.37352454</v>
      </c>
      <c r="I12" s="18" t="n">
        <v>489.29872568</v>
      </c>
      <c r="J12" s="20" t="n">
        <v>6.9278416</v>
      </c>
      <c r="K12" s="18" t="n">
        <v>492.83458587</v>
      </c>
      <c r="L12" s="20" t="n">
        <v>7.40636627</v>
      </c>
      <c r="M12" s="18" t="n">
        <v>504.01470498</v>
      </c>
      <c r="N12" s="20" t="n">
        <v>31.5104999</v>
      </c>
      <c r="O12" s="18" t="n">
        <v>492.73755146</v>
      </c>
      <c r="P12" s="20" t="n">
        <v>21.44075272</v>
      </c>
      <c r="Q12" s="18" t="s">
        <v>404</v>
      </c>
      <c r="R12" s="20" t="s">
        <v>404</v>
      </c>
      <c r="S12" s="18" t="s">
        <v>404</v>
      </c>
      <c r="T12" s="20" t="s">
        <v>404</v>
      </c>
      <c r="U12" s="18" t="s">
        <v>404</v>
      </c>
      <c r="V12" s="20" t="s">
        <v>404</v>
      </c>
      <c r="W12" s="18" t="s">
        <v>404</v>
      </c>
      <c r="X12" s="20" t="s">
        <v>404</v>
      </c>
      <c r="Y12" s="18" t="n">
        <v>480.42633951</v>
      </c>
      <c r="Z12" s="20" t="n">
        <v>15.72840563</v>
      </c>
    </row>
    <row r="13" spans="1:26">
      <c r="A13" s="15" t="s">
        <v>410</v>
      </c>
      <c r="B13" s="17" t="n">
        <v>7161</v>
      </c>
      <c r="C13" s="18">
        <f>(1175.0/B13*100)</f>
        <v/>
      </c>
      <c r="D13" s="19" t="n">
        <v>5986</v>
      </c>
      <c r="E13" s="18" t="n">
        <v>495.74681583</v>
      </c>
      <c r="F13" s="20" t="n">
        <v>7.96911866</v>
      </c>
      <c r="G13" s="18" t="n">
        <v>502.21662301</v>
      </c>
      <c r="H13" s="20" t="n">
        <v>3.51072477</v>
      </c>
      <c r="I13" s="18" t="n">
        <v>501.26832211</v>
      </c>
      <c r="J13" s="20" t="n">
        <v>6.56807317</v>
      </c>
      <c r="K13" s="18" t="n">
        <v>508.33616945</v>
      </c>
      <c r="L13" s="20" t="n">
        <v>7.05508671</v>
      </c>
      <c r="M13" s="18" t="n">
        <v>485.02658932</v>
      </c>
      <c r="N13" s="20" t="n">
        <v>9.30172228</v>
      </c>
      <c r="O13" s="18" t="n">
        <v>506.17358887</v>
      </c>
      <c r="P13" s="20" t="n">
        <v>14.01551484</v>
      </c>
      <c r="Q13" s="18" t="s">
        <v>404</v>
      </c>
      <c r="R13" s="20" t="s">
        <v>404</v>
      </c>
      <c r="S13" s="18" t="s">
        <v>404</v>
      </c>
      <c r="T13" s="20" t="s">
        <v>404</v>
      </c>
      <c r="U13" s="18" t="s">
        <v>404</v>
      </c>
      <c r="V13" s="20" t="s">
        <v>404</v>
      </c>
      <c r="W13" s="18" t="s">
        <v>404</v>
      </c>
      <c r="X13" s="20" t="s">
        <v>404</v>
      </c>
      <c r="Y13" s="18" t="n">
        <v>500.58291225</v>
      </c>
      <c r="Z13" s="20" t="n">
        <v>6.78851292</v>
      </c>
    </row>
    <row r="14" spans="1:26">
      <c r="A14" s="15" t="s">
        <v>411</v>
      </c>
      <c r="B14" s="17" t="n">
        <v>5587</v>
      </c>
      <c r="C14" s="18">
        <f>(0.0/B14*100)</f>
        <v/>
      </c>
      <c r="D14" s="19" t="n">
        <v>5587</v>
      </c>
      <c r="E14" s="18" t="n">
        <v>563.57411155</v>
      </c>
      <c r="F14" s="20" t="n">
        <v>12.26421223</v>
      </c>
      <c r="G14" s="18" t="n">
        <v>536.39995162</v>
      </c>
      <c r="H14" s="20" t="n">
        <v>2.60001427</v>
      </c>
      <c r="I14" s="18" t="n">
        <v>528.25852718</v>
      </c>
      <c r="J14" s="20" t="n">
        <v>6.2338272</v>
      </c>
      <c r="K14" s="18" t="n">
        <v>530.95070287</v>
      </c>
      <c r="L14" s="20" t="n">
        <v>7.96590261</v>
      </c>
      <c r="M14" s="18" t="n">
        <v>525.77731076</v>
      </c>
      <c r="N14" s="20" t="n">
        <v>10.62135982</v>
      </c>
      <c r="O14" s="18" t="n">
        <v>545.49571974</v>
      </c>
      <c r="P14" s="20" t="n">
        <v>9.101241180000001</v>
      </c>
      <c r="Q14" s="18" t="s">
        <v>404</v>
      </c>
      <c r="R14" s="20" t="s">
        <v>404</v>
      </c>
      <c r="S14" s="18" t="s">
        <v>404</v>
      </c>
      <c r="T14" s="20" t="s">
        <v>404</v>
      </c>
      <c r="U14" s="18" t="s">
        <v>404</v>
      </c>
      <c r="V14" s="20" t="s">
        <v>404</v>
      </c>
      <c r="W14" s="18" t="s">
        <v>404</v>
      </c>
      <c r="X14" s="20" t="s">
        <v>404</v>
      </c>
      <c r="Y14" s="18" t="n">
        <v>537.08765088</v>
      </c>
      <c r="Z14" s="20" t="n">
        <v>14.0040116</v>
      </c>
    </row>
    <row r="15" spans="1:26">
      <c r="A15" s="15" t="s">
        <v>412</v>
      </c>
      <c r="B15" s="17" t="n">
        <v>5882</v>
      </c>
      <c r="C15" s="18">
        <f>(0.0/B15*100)</f>
        <v/>
      </c>
      <c r="D15" s="19" t="n">
        <v>5882</v>
      </c>
      <c r="E15" s="18" t="n">
        <v>535.95953994</v>
      </c>
      <c r="F15" s="20" t="n">
        <v>27.23163551</v>
      </c>
      <c r="G15" s="18" t="n">
        <v>529.09974382</v>
      </c>
      <c r="H15" s="20" t="n">
        <v>3.23526025</v>
      </c>
      <c r="I15" s="18" t="n">
        <v>533.47076656</v>
      </c>
      <c r="J15" s="20" t="n">
        <v>6.41610281</v>
      </c>
      <c r="K15" s="18" t="n">
        <v>526.67018042</v>
      </c>
      <c r="L15" s="20" t="n">
        <v>5.59023644</v>
      </c>
      <c r="M15" s="18" t="n">
        <v>539.25060297</v>
      </c>
      <c r="N15" s="20" t="n">
        <v>8.945361030000001</v>
      </c>
      <c r="O15" s="18" t="n">
        <v>525.7291764399999</v>
      </c>
      <c r="P15" s="20" t="n">
        <v>10.7840498</v>
      </c>
      <c r="Q15" s="18" t="s">
        <v>404</v>
      </c>
      <c r="R15" s="20" t="s">
        <v>404</v>
      </c>
      <c r="S15" s="18" t="s">
        <v>404</v>
      </c>
      <c r="T15" s="20" t="s">
        <v>404</v>
      </c>
      <c r="U15" s="18" t="s">
        <v>404</v>
      </c>
      <c r="V15" s="20" t="s">
        <v>404</v>
      </c>
      <c r="W15" s="18" t="s">
        <v>404</v>
      </c>
      <c r="X15" s="20" t="s">
        <v>404</v>
      </c>
      <c r="Y15" s="18" t="n">
        <v>551.40949065</v>
      </c>
      <c r="Z15" s="20" t="n">
        <v>23.78157809</v>
      </c>
    </row>
    <row r="16" spans="1:26">
      <c r="A16" s="15" t="s">
        <v>413</v>
      </c>
      <c r="B16" s="17" t="n">
        <v>6108</v>
      </c>
      <c r="C16" s="18">
        <f>(364.0/B16*100)</f>
        <v/>
      </c>
      <c r="D16" s="19" t="n">
        <v>5744</v>
      </c>
      <c r="E16" s="18" t="n">
        <v>499.45830015</v>
      </c>
      <c r="F16" s="20" t="n">
        <v>6.86516478</v>
      </c>
      <c r="G16" s="18" t="n">
        <v>489.95247877</v>
      </c>
      <c r="H16" s="20" t="n">
        <v>7.26324063</v>
      </c>
      <c r="I16" s="18" t="n">
        <v>511.47490202</v>
      </c>
      <c r="J16" s="20" t="n">
        <v>9.65346838</v>
      </c>
      <c r="K16" s="18" t="n">
        <v>470.18395078</v>
      </c>
      <c r="L16" s="20" t="n">
        <v>25.64611864</v>
      </c>
      <c r="M16" s="18" t="n">
        <v>479.02272298</v>
      </c>
      <c r="N16" s="20" t="n">
        <v>25.02167633</v>
      </c>
      <c r="O16" s="18" t="n">
        <v>513.39354615</v>
      </c>
      <c r="P16" s="20" t="n">
        <v>29.53256822</v>
      </c>
      <c r="Q16" s="18" t="s">
        <v>404</v>
      </c>
      <c r="R16" s="20" t="s">
        <v>404</v>
      </c>
      <c r="S16" s="18" t="s">
        <v>404</v>
      </c>
      <c r="T16" s="20" t="s">
        <v>404</v>
      </c>
      <c r="U16" s="18" t="s">
        <v>404</v>
      </c>
      <c r="V16" s="20" t="s">
        <v>404</v>
      </c>
      <c r="W16" s="18" t="s">
        <v>404</v>
      </c>
      <c r="X16" s="20" t="s">
        <v>404</v>
      </c>
      <c r="Y16" s="18" t="n">
        <v>487.91825514</v>
      </c>
      <c r="Z16" s="20" t="n">
        <v>20.98652584</v>
      </c>
    </row>
    <row r="17" spans="1:26">
      <c r="A17" s="15" t="s">
        <v>414</v>
      </c>
      <c r="B17" s="17" t="n">
        <v>6504</v>
      </c>
      <c r="C17" s="18">
        <f>(1325.0/B17*100)</f>
        <v/>
      </c>
      <c r="D17" s="19" t="n">
        <v>5179</v>
      </c>
      <c r="E17" s="18" t="n">
        <v>498.00796237</v>
      </c>
      <c r="F17" s="20" t="n">
        <v>13.41901189</v>
      </c>
      <c r="G17" s="18" t="n">
        <v>516.34563967</v>
      </c>
      <c r="H17" s="20" t="n">
        <v>5.70434508</v>
      </c>
      <c r="I17" s="18" t="n">
        <v>499.37816817</v>
      </c>
      <c r="J17" s="20" t="n">
        <v>8.06818423</v>
      </c>
      <c r="K17" s="18" t="n">
        <v>483.89556796</v>
      </c>
      <c r="L17" s="20" t="n">
        <v>18.79009273</v>
      </c>
      <c r="M17" s="18" t="n">
        <v>521.03646489</v>
      </c>
      <c r="N17" s="20" t="n">
        <v>23.79517021</v>
      </c>
      <c r="O17" s="18" t="n">
        <v>518.55775292</v>
      </c>
      <c r="P17" s="20" t="n">
        <v>36.36202709</v>
      </c>
      <c r="Q17" s="18" t="s">
        <v>404</v>
      </c>
      <c r="R17" s="20" t="s">
        <v>404</v>
      </c>
      <c r="S17" s="18" t="s">
        <v>404</v>
      </c>
      <c r="T17" s="20" t="s">
        <v>404</v>
      </c>
      <c r="U17" s="18" t="s">
        <v>404</v>
      </c>
      <c r="V17" s="20" t="s">
        <v>404</v>
      </c>
      <c r="W17" s="18" t="s">
        <v>404</v>
      </c>
      <c r="X17" s="20" t="s">
        <v>404</v>
      </c>
      <c r="Y17" s="18" t="n">
        <v>540.3740557</v>
      </c>
      <c r="Z17" s="20" t="n">
        <v>14.56599515</v>
      </c>
    </row>
    <row r="18" spans="1:26">
      <c r="A18" s="15" t="s">
        <v>415</v>
      </c>
      <c r="B18" s="17" t="n">
        <v>5532</v>
      </c>
      <c r="C18" s="18">
        <f>(0.0/B18*100)</f>
        <v/>
      </c>
      <c r="D18" s="19" t="n">
        <v>5532</v>
      </c>
      <c r="E18" s="18" t="n">
        <v>458.34191799</v>
      </c>
      <c r="F18" s="20" t="n">
        <v>24.02232497</v>
      </c>
      <c r="G18" s="18" t="n">
        <v>467.39946443</v>
      </c>
      <c r="H18" s="20" t="n">
        <v>5.40662538</v>
      </c>
      <c r="I18" s="18" t="n">
        <v>455.82993933</v>
      </c>
      <c r="J18" s="20" t="n">
        <v>9.28054541</v>
      </c>
      <c r="K18" s="18" t="n">
        <v>440.63137469</v>
      </c>
      <c r="L18" s="20" t="n">
        <v>9.89411657</v>
      </c>
      <c r="M18" s="18" t="n">
        <v>459.88169404</v>
      </c>
      <c r="N18" s="20" t="n">
        <v>14.60324332</v>
      </c>
      <c r="O18" s="18" t="n">
        <v>434.73308814</v>
      </c>
      <c r="P18" s="20" t="n">
        <v>14.68756098</v>
      </c>
      <c r="Q18" s="18" t="s">
        <v>404</v>
      </c>
      <c r="R18" s="20" t="s">
        <v>404</v>
      </c>
      <c r="S18" s="18" t="s">
        <v>404</v>
      </c>
      <c r="T18" s="20" t="s">
        <v>404</v>
      </c>
      <c r="U18" s="18" t="s">
        <v>404</v>
      </c>
      <c r="V18" s="20" t="s">
        <v>404</v>
      </c>
      <c r="W18" s="18" t="s">
        <v>404</v>
      </c>
      <c r="X18" s="20" t="s">
        <v>404</v>
      </c>
      <c r="Y18" s="18" t="n">
        <v>469.48200415</v>
      </c>
      <c r="Z18" s="20" t="n">
        <v>33.30563053</v>
      </c>
    </row>
    <row r="19" spans="1:26">
      <c r="A19" s="15" t="s">
        <v>416</v>
      </c>
      <c r="B19" s="17" t="n">
        <v>5658</v>
      </c>
      <c r="C19" s="18">
        <f>(327.0/B19*100)</f>
        <v/>
      </c>
      <c r="D19" s="19" t="n">
        <v>5331</v>
      </c>
      <c r="E19" s="18" t="n">
        <v>497.38987593</v>
      </c>
      <c r="F19" s="20" t="n">
        <v>9.34367956</v>
      </c>
      <c r="G19" s="18" t="n">
        <v>475.23758766</v>
      </c>
      <c r="H19" s="20" t="n">
        <v>5.09497303</v>
      </c>
      <c r="I19" s="18" t="n">
        <v>465.17819425</v>
      </c>
      <c r="J19" s="20" t="n">
        <v>14.19130402</v>
      </c>
      <c r="K19" s="18" t="n">
        <v>465.35619059</v>
      </c>
      <c r="L19" s="20" t="n">
        <v>15.6338684</v>
      </c>
      <c r="M19" s="18" t="n">
        <v>418.68393061</v>
      </c>
      <c r="N19" s="20" t="n">
        <v>20.91739215</v>
      </c>
      <c r="O19" s="18" t="n">
        <v>525.39146524</v>
      </c>
      <c r="P19" s="20" t="n">
        <v>19.49387897</v>
      </c>
      <c r="Q19" s="18" t="s">
        <v>404</v>
      </c>
      <c r="R19" s="20" t="s">
        <v>404</v>
      </c>
      <c r="S19" s="18" t="s">
        <v>404</v>
      </c>
      <c r="T19" s="20" t="s">
        <v>404</v>
      </c>
      <c r="U19" s="18" t="s">
        <v>404</v>
      </c>
      <c r="V19" s="20" t="s">
        <v>404</v>
      </c>
      <c r="W19" s="18" t="s">
        <v>404</v>
      </c>
      <c r="X19" s="20" t="s">
        <v>404</v>
      </c>
      <c r="Y19" s="18" t="n">
        <v>478.71047669</v>
      </c>
      <c r="Z19" s="20" t="n">
        <v>19.85832584</v>
      </c>
    </row>
    <row r="20" spans="1:26">
      <c r="A20" s="15" t="s">
        <v>417</v>
      </c>
      <c r="B20" s="17" t="n">
        <v>3371</v>
      </c>
      <c r="C20" s="18">
        <f>(24.0/B20*100)</f>
        <v/>
      </c>
      <c r="D20" s="19" t="n">
        <v>3347</v>
      </c>
      <c r="E20" s="18" t="n">
        <v>468.81411432</v>
      </c>
      <c r="F20" s="20" t="n">
        <v>7.29714897</v>
      </c>
      <c r="G20" s="18" t="n">
        <v>475.80825317</v>
      </c>
      <c r="H20" s="20" t="n">
        <v>2.4479736</v>
      </c>
      <c r="I20" s="18" t="n">
        <v>465.93873662</v>
      </c>
      <c r="J20" s="20" t="n">
        <v>3.44336337</v>
      </c>
      <c r="K20" s="18" t="n">
        <v>482.26316027</v>
      </c>
      <c r="L20" s="20" t="n">
        <v>3.96081994</v>
      </c>
      <c r="M20" s="18" t="n">
        <v>445.56207302</v>
      </c>
      <c r="N20" s="20" t="n">
        <v>11.16711889</v>
      </c>
      <c r="O20" s="18" t="n">
        <v>456.03789927</v>
      </c>
      <c r="P20" s="20" t="n">
        <v>10.45685494</v>
      </c>
      <c r="Q20" s="18" t="s">
        <v>404</v>
      </c>
      <c r="R20" s="20" t="s">
        <v>404</v>
      </c>
      <c r="S20" s="18" t="s">
        <v>404</v>
      </c>
      <c r="T20" s="20" t="s">
        <v>404</v>
      </c>
      <c r="U20" s="18" t="s">
        <v>404</v>
      </c>
      <c r="V20" s="20" t="s">
        <v>404</v>
      </c>
      <c r="W20" s="18" t="s">
        <v>404</v>
      </c>
      <c r="X20" s="20" t="s">
        <v>404</v>
      </c>
      <c r="Y20" s="18" t="n">
        <v>445.58892822</v>
      </c>
      <c r="Z20" s="20" t="n">
        <v>11.54957036</v>
      </c>
    </row>
    <row r="21" spans="1:26">
      <c r="A21" s="15" t="s">
        <v>418</v>
      </c>
      <c r="B21" s="17" t="n">
        <v>5741</v>
      </c>
      <c r="C21" s="18">
        <f>(0.0/B21*100)</f>
        <v/>
      </c>
      <c r="D21" s="19" t="n">
        <v>5741</v>
      </c>
      <c r="E21" s="18" t="n">
        <v>514.00546571</v>
      </c>
      <c r="F21" s="20" t="n">
        <v>7.61747623</v>
      </c>
      <c r="G21" s="18" t="n">
        <v>496.34773554</v>
      </c>
      <c r="H21" s="20" t="n">
        <v>5.80858292</v>
      </c>
      <c r="I21" s="18" t="n">
        <v>508.82725943</v>
      </c>
      <c r="J21" s="20" t="n">
        <v>6.02053176</v>
      </c>
      <c r="K21" s="18" t="n">
        <v>499.8327545</v>
      </c>
      <c r="L21" s="20" t="n">
        <v>6.68889169</v>
      </c>
      <c r="M21" s="18" t="n">
        <v>502.49467901</v>
      </c>
      <c r="N21" s="20" t="n">
        <v>8.87770117</v>
      </c>
      <c r="O21" s="18" t="n">
        <v>506.61373946</v>
      </c>
      <c r="P21" s="20" t="n">
        <v>11.43261305</v>
      </c>
      <c r="Q21" s="18" t="s">
        <v>404</v>
      </c>
      <c r="R21" s="20" t="s">
        <v>404</v>
      </c>
      <c r="S21" s="18" t="s">
        <v>404</v>
      </c>
      <c r="T21" s="20" t="s">
        <v>404</v>
      </c>
      <c r="U21" s="18" t="s">
        <v>404</v>
      </c>
      <c r="V21" s="20" t="s">
        <v>404</v>
      </c>
      <c r="W21" s="18" t="s">
        <v>404</v>
      </c>
      <c r="X21" s="20" t="s">
        <v>404</v>
      </c>
      <c r="Y21" s="18" t="n">
        <v>495.36342917</v>
      </c>
      <c r="Z21" s="20" t="n">
        <v>7.98762124</v>
      </c>
    </row>
    <row r="22" spans="1:26">
      <c r="A22" s="15" t="s">
        <v>419</v>
      </c>
      <c r="B22" s="17" t="n">
        <v>6598</v>
      </c>
      <c r="C22" s="18">
        <f>(0.0/B22*100)</f>
        <v/>
      </c>
      <c r="D22" s="19" t="n">
        <v>6598</v>
      </c>
      <c r="E22" s="18" t="n">
        <v>499.36947622</v>
      </c>
      <c r="F22" s="20" t="n">
        <v>12.52557148</v>
      </c>
      <c r="G22" s="18" t="n">
        <v>467.62675102</v>
      </c>
      <c r="H22" s="20" t="n">
        <v>8.4544368</v>
      </c>
      <c r="I22" s="18" t="n">
        <v>446.83270028</v>
      </c>
      <c r="J22" s="20" t="n">
        <v>8.67868487</v>
      </c>
      <c r="K22" s="18" t="n">
        <v>456.07515559</v>
      </c>
      <c r="L22" s="20" t="n">
        <v>12.44081793</v>
      </c>
      <c r="M22" s="18" t="n">
        <v>458.97551247</v>
      </c>
      <c r="N22" s="20" t="n">
        <v>18.78819744</v>
      </c>
      <c r="O22" s="18" t="n">
        <v>442.39799632</v>
      </c>
      <c r="P22" s="20" t="n">
        <v>25.56600362</v>
      </c>
      <c r="Q22" s="18" t="s">
        <v>404</v>
      </c>
      <c r="R22" s="20" t="s">
        <v>404</v>
      </c>
      <c r="S22" s="18" t="s">
        <v>404</v>
      </c>
      <c r="T22" s="20" t="s">
        <v>404</v>
      </c>
      <c r="U22" s="18" t="s">
        <v>404</v>
      </c>
      <c r="V22" s="20" t="s">
        <v>404</v>
      </c>
      <c r="W22" s="18" t="s">
        <v>404</v>
      </c>
      <c r="X22" s="20" t="s">
        <v>404</v>
      </c>
      <c r="Y22" s="18" t="n">
        <v>498.27977187</v>
      </c>
      <c r="Z22" s="20" t="n">
        <v>15.06019008</v>
      </c>
    </row>
    <row r="23" spans="1:26">
      <c r="A23" s="15" t="s">
        <v>420</v>
      </c>
      <c r="B23" s="17" t="n">
        <v>11583</v>
      </c>
      <c r="C23" s="18">
        <f>(3123.0/B23*100)</f>
        <v/>
      </c>
      <c r="D23" s="19" t="n">
        <v>8460</v>
      </c>
      <c r="E23" s="18" t="n">
        <v>482.0642628</v>
      </c>
      <c r="F23" s="20" t="n">
        <v>18.66860416</v>
      </c>
      <c r="G23" s="18" t="n">
        <v>489.51630781</v>
      </c>
      <c r="H23" s="20" t="n">
        <v>11.62046762</v>
      </c>
      <c r="I23" s="18" t="n">
        <v>489.754677</v>
      </c>
      <c r="J23" s="20" t="n">
        <v>5.55030628</v>
      </c>
      <c r="K23" s="18" t="n">
        <v>483.34169832</v>
      </c>
      <c r="L23" s="20" t="n">
        <v>9.01848324</v>
      </c>
      <c r="M23" s="18" t="n">
        <v>463.42317879</v>
      </c>
      <c r="N23" s="20" t="n">
        <v>11.63878989</v>
      </c>
      <c r="O23" s="18" t="n">
        <v>478.72509496</v>
      </c>
      <c r="P23" s="20" t="n">
        <v>13.5552199</v>
      </c>
      <c r="Q23" s="18" t="s">
        <v>404</v>
      </c>
      <c r="R23" s="20" t="s">
        <v>404</v>
      </c>
      <c r="S23" s="18" t="s">
        <v>404</v>
      </c>
      <c r="T23" s="20" t="s">
        <v>404</v>
      </c>
      <c r="U23" s="18" t="s">
        <v>404</v>
      </c>
      <c r="V23" s="20" t="s">
        <v>404</v>
      </c>
      <c r="W23" s="18" t="s">
        <v>404</v>
      </c>
      <c r="X23" s="20" t="s">
        <v>404</v>
      </c>
      <c r="Y23" s="18" t="n">
        <v>476.79396757</v>
      </c>
      <c r="Z23" s="20" t="n">
        <v>25.761351</v>
      </c>
    </row>
    <row r="24" spans="1:26">
      <c r="A24" s="15" t="s">
        <v>421</v>
      </c>
      <c r="B24" s="17" t="n">
        <v>6647</v>
      </c>
      <c r="C24" s="18">
        <f>(0.0/B24*100)</f>
        <v/>
      </c>
      <c r="D24" s="19" t="n">
        <v>6647</v>
      </c>
      <c r="E24" s="18" t="n">
        <v>543.1999711</v>
      </c>
      <c r="F24" s="20" t="n">
        <v>12.41891885</v>
      </c>
      <c r="G24" s="18" t="n">
        <v>534.34662038</v>
      </c>
      <c r="H24" s="20" t="n">
        <v>9.54701109</v>
      </c>
      <c r="I24" s="18" t="n">
        <v>536.96702346</v>
      </c>
      <c r="J24" s="20" t="n">
        <v>14.57162038</v>
      </c>
      <c r="K24" s="18" t="n">
        <v>543.17134441</v>
      </c>
      <c r="L24" s="20" t="n">
        <v>6.08708869</v>
      </c>
      <c r="M24" s="18" t="n">
        <v>524.95003855</v>
      </c>
      <c r="N24" s="20" t="n">
        <v>9.97298511</v>
      </c>
      <c r="O24" s="18" t="n">
        <v>580.05487143</v>
      </c>
      <c r="P24" s="20" t="n">
        <v>8.5018013</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530.21768272</v>
      </c>
      <c r="F25" s="20" t="n">
        <v>39.63034606</v>
      </c>
      <c r="G25" s="18" t="n">
        <v>520.77995163</v>
      </c>
      <c r="H25" s="20" t="n">
        <v>11.33171682</v>
      </c>
      <c r="I25" s="18" t="n">
        <v>505.80323621</v>
      </c>
      <c r="J25" s="20" t="n">
        <v>7.96126413</v>
      </c>
      <c r="K25" s="18" t="n">
        <v>521.1188638</v>
      </c>
      <c r="L25" s="20" t="n">
        <v>5.87385131</v>
      </c>
      <c r="M25" s="18" t="n">
        <v>511.58383084</v>
      </c>
      <c r="N25" s="20" t="n">
        <v>6.83850602</v>
      </c>
      <c r="O25" s="18" t="n">
        <v>529.9068372</v>
      </c>
      <c r="P25" s="20" t="n">
        <v>12.02853994</v>
      </c>
      <c r="Q25" s="18" t="s">
        <v>404</v>
      </c>
      <c r="R25" s="20" t="s">
        <v>404</v>
      </c>
      <c r="S25" s="18" t="s">
        <v>404</v>
      </c>
      <c r="T25" s="20" t="s">
        <v>404</v>
      </c>
      <c r="U25" s="18" t="s">
        <v>404</v>
      </c>
      <c r="V25" s="20" t="s">
        <v>404</v>
      </c>
      <c r="W25" s="18" t="s">
        <v>404</v>
      </c>
      <c r="X25" s="20" t="s">
        <v>404</v>
      </c>
      <c r="Y25" s="18" t="s">
        <v>404</v>
      </c>
      <c r="Z25" s="20" t="s">
        <v>404</v>
      </c>
    </row>
    <row r="26" spans="1:26">
      <c r="A26" s="15" t="s">
        <v>423</v>
      </c>
      <c r="B26" s="17" t="n">
        <v>4869</v>
      </c>
      <c r="C26" s="18">
        <f>(11.0/B26*100)</f>
        <v/>
      </c>
      <c r="D26" s="19" t="n">
        <v>4858</v>
      </c>
      <c r="E26" s="18" t="n">
        <v>499.76730253</v>
      </c>
      <c r="F26" s="20" t="n">
        <v>13.47131748</v>
      </c>
      <c r="G26" s="18" t="n">
        <v>496.20614378</v>
      </c>
      <c r="H26" s="20" t="n">
        <v>3.04700602</v>
      </c>
      <c r="I26" s="18" t="n">
        <v>482.4180379</v>
      </c>
      <c r="J26" s="20" t="n">
        <v>3.90452177</v>
      </c>
      <c r="K26" s="18" t="n">
        <v>492.98830527</v>
      </c>
      <c r="L26" s="20" t="n">
        <v>4.9306627</v>
      </c>
      <c r="M26" s="18" t="n">
        <v>478.56764649</v>
      </c>
      <c r="N26" s="20" t="n">
        <v>5.31455467</v>
      </c>
      <c r="O26" s="18" t="n">
        <v>483.09089427</v>
      </c>
      <c r="P26" s="20" t="n">
        <v>8.554694870000001</v>
      </c>
      <c r="Q26" s="18" t="s">
        <v>404</v>
      </c>
      <c r="R26" s="20" t="s">
        <v>404</v>
      </c>
      <c r="S26" s="18" t="s">
        <v>404</v>
      </c>
      <c r="T26" s="20" t="s">
        <v>404</v>
      </c>
      <c r="U26" s="18" t="s">
        <v>404</v>
      </c>
      <c r="V26" s="20" t="s">
        <v>404</v>
      </c>
      <c r="W26" s="18" t="s">
        <v>404</v>
      </c>
      <c r="X26" s="20" t="s">
        <v>404</v>
      </c>
      <c r="Y26" s="18" t="n">
        <v>493.67309037</v>
      </c>
      <c r="Z26" s="20" t="n">
        <v>17.90800071</v>
      </c>
    </row>
    <row r="27" spans="1:26">
      <c r="A27" s="15" t="s">
        <v>424</v>
      </c>
      <c r="B27" s="17" t="n">
        <v>5299</v>
      </c>
      <c r="C27" s="18">
        <f>(0.0/B27*100)</f>
        <v/>
      </c>
      <c r="D27" s="19" t="n">
        <v>5299</v>
      </c>
      <c r="E27" s="18" t="n">
        <v>453.88573156</v>
      </c>
      <c r="F27" s="20" t="n">
        <v>1.61194446</v>
      </c>
      <c r="G27" s="18" t="n">
        <v>494.81163948</v>
      </c>
      <c r="H27" s="20" t="n">
        <v>2.31558944</v>
      </c>
      <c r="I27" s="18" t="n">
        <v>487.87957686</v>
      </c>
      <c r="J27" s="20" t="n">
        <v>2.27560678</v>
      </c>
      <c r="K27" s="18" t="n">
        <v>474.81196829</v>
      </c>
      <c r="L27" s="20" t="n">
        <v>4.57386829</v>
      </c>
      <c r="M27" s="18" t="n">
        <v>507.23509145</v>
      </c>
      <c r="N27" s="20" t="n">
        <v>2.7209682</v>
      </c>
      <c r="O27" s="18" t="n">
        <v>460.40997821</v>
      </c>
      <c r="P27" s="20" t="n">
        <v>29.69276754</v>
      </c>
      <c r="Q27" s="18" t="s">
        <v>404</v>
      </c>
      <c r="R27" s="20" t="s">
        <v>404</v>
      </c>
      <c r="S27" s="18" t="s">
        <v>404</v>
      </c>
      <c r="T27" s="20" t="s">
        <v>404</v>
      </c>
      <c r="U27" s="18" t="s">
        <v>404</v>
      </c>
      <c r="V27" s="20" t="s">
        <v>404</v>
      </c>
      <c r="W27" s="18" t="s">
        <v>404</v>
      </c>
      <c r="X27" s="20" t="s">
        <v>404</v>
      </c>
      <c r="Y27" s="18" t="n">
        <v>563.3729336</v>
      </c>
      <c r="Z27" s="20" t="n">
        <v>3.65180483</v>
      </c>
    </row>
    <row r="28" spans="1:26">
      <c r="A28" s="15" t="s">
        <v>425</v>
      </c>
      <c r="B28" s="17" t="n">
        <v>7568</v>
      </c>
      <c r="C28" s="18">
        <f>(0.0/B28*100)</f>
        <v/>
      </c>
      <c r="D28" s="19" t="n">
        <v>7568</v>
      </c>
      <c r="E28" s="18" t="n">
        <v>432.40784757</v>
      </c>
      <c r="F28" s="20" t="n">
        <v>8.352313820000001</v>
      </c>
      <c r="G28" s="18" t="n">
        <v>428.71473178</v>
      </c>
      <c r="H28" s="20" t="n">
        <v>4.57380993</v>
      </c>
      <c r="I28" s="18" t="n">
        <v>426.09437791</v>
      </c>
      <c r="J28" s="20" t="n">
        <v>4.95619877</v>
      </c>
      <c r="K28" s="18" t="n">
        <v>404.62680599</v>
      </c>
      <c r="L28" s="20" t="n">
        <v>4.54099628</v>
      </c>
      <c r="M28" s="18" t="n">
        <v>398.81045919</v>
      </c>
      <c r="N28" s="20" t="n">
        <v>6.03759209</v>
      </c>
      <c r="O28" s="18" t="n">
        <v>409.36516005</v>
      </c>
      <c r="P28" s="20" t="n">
        <v>15.35425409</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n">
        <v>518.49569018</v>
      </c>
      <c r="F29" s="20" t="n">
        <v>28.88660437</v>
      </c>
      <c r="G29" s="18" t="n">
        <v>504.38230554</v>
      </c>
      <c r="H29" s="20" t="n">
        <v>9.68497636</v>
      </c>
      <c r="I29" s="18" t="n">
        <v>521.60058158</v>
      </c>
      <c r="J29" s="20" t="n">
        <v>13.95488015</v>
      </c>
      <c r="K29" s="18" t="n">
        <v>523.3868406</v>
      </c>
      <c r="L29" s="20" t="n">
        <v>16.21884157</v>
      </c>
      <c r="M29" s="18" t="n">
        <v>509.251973</v>
      </c>
      <c r="N29" s="20" t="n">
        <v>39.74531899</v>
      </c>
      <c r="O29" s="18" t="n">
        <v>451.4444515</v>
      </c>
      <c r="P29" s="20" t="n">
        <v>48.21858075</v>
      </c>
      <c r="Q29" s="18" t="s">
        <v>404</v>
      </c>
      <c r="R29" s="20" t="s">
        <v>404</v>
      </c>
      <c r="S29" s="18" t="s">
        <v>404</v>
      </c>
      <c r="T29" s="20" t="s">
        <v>404</v>
      </c>
      <c r="U29" s="18" t="s">
        <v>404</v>
      </c>
      <c r="V29" s="20" t="s">
        <v>404</v>
      </c>
      <c r="W29" s="18" t="s">
        <v>404</v>
      </c>
      <c r="X29" s="20" t="s">
        <v>404</v>
      </c>
      <c r="Y29" s="18" t="n">
        <v>486.49709513</v>
      </c>
      <c r="Z29" s="20" t="n">
        <v>14.01565892</v>
      </c>
    </row>
    <row r="30" spans="1:26">
      <c r="A30" s="15" t="s">
        <v>427</v>
      </c>
      <c r="B30" s="17" t="n">
        <v>4520</v>
      </c>
      <c r="C30" s="18">
        <f>(945.0/B30*100)</f>
        <v/>
      </c>
      <c r="D30" s="19" t="n">
        <v>3575</v>
      </c>
      <c r="E30" s="18" t="n">
        <v>515.6566035</v>
      </c>
      <c r="F30" s="20" t="n">
        <v>19.50248322</v>
      </c>
      <c r="G30" s="18" t="n">
        <v>514.3794202</v>
      </c>
      <c r="H30" s="20" t="n">
        <v>6.88124481</v>
      </c>
      <c r="I30" s="18" t="n">
        <v>516.10402901</v>
      </c>
      <c r="J30" s="20" t="n">
        <v>6.69059454</v>
      </c>
      <c r="K30" s="18" t="n">
        <v>526.1734259999999</v>
      </c>
      <c r="L30" s="20" t="n">
        <v>6.88135081</v>
      </c>
      <c r="M30" s="18" t="n">
        <v>515.86192835</v>
      </c>
      <c r="N30" s="20" t="n">
        <v>15.67273265</v>
      </c>
      <c r="O30" s="18" t="n">
        <v>478.59891784</v>
      </c>
      <c r="P30" s="20" t="n">
        <v>14.7801379</v>
      </c>
      <c r="Q30" s="18" t="s">
        <v>404</v>
      </c>
      <c r="R30" s="20" t="s">
        <v>404</v>
      </c>
      <c r="S30" s="18" t="s">
        <v>404</v>
      </c>
      <c r="T30" s="20" t="s">
        <v>404</v>
      </c>
      <c r="U30" s="18" t="s">
        <v>404</v>
      </c>
      <c r="V30" s="20" t="s">
        <v>404</v>
      </c>
      <c r="W30" s="18" t="s">
        <v>404</v>
      </c>
      <c r="X30" s="20" t="s">
        <v>404</v>
      </c>
      <c r="Y30" s="18" t="n">
        <v>504.56410199</v>
      </c>
      <c r="Z30" s="20" t="n">
        <v>10.57770393</v>
      </c>
    </row>
    <row r="31" spans="1:26">
      <c r="A31" s="15" t="s">
        <v>428</v>
      </c>
      <c r="B31" s="17" t="n">
        <v>5456</v>
      </c>
      <c r="C31" s="18">
        <f>(502.0/B31*100)</f>
        <v/>
      </c>
      <c r="D31" s="19" t="n">
        <v>4954</v>
      </c>
      <c r="E31" s="18" t="n">
        <v>524.48376064</v>
      </c>
      <c r="F31" s="20" t="n">
        <v>10.12855296</v>
      </c>
      <c r="G31" s="18" t="n">
        <v>501.95997347</v>
      </c>
      <c r="H31" s="20" t="n">
        <v>3.39182089</v>
      </c>
      <c r="I31" s="18" t="n">
        <v>493.39061192</v>
      </c>
      <c r="J31" s="20" t="n">
        <v>4.67117892</v>
      </c>
      <c r="K31" s="18" t="n">
        <v>496.62849791</v>
      </c>
      <c r="L31" s="20" t="n">
        <v>7.0457653</v>
      </c>
      <c r="M31" s="18" t="n">
        <v>493.8801746</v>
      </c>
      <c r="N31" s="20" t="n">
        <v>7.85131147</v>
      </c>
      <c r="O31" s="18" t="n">
        <v>501.70166156</v>
      </c>
      <c r="P31" s="20" t="n">
        <v>20.68094893</v>
      </c>
      <c r="Q31" s="18" t="s">
        <v>404</v>
      </c>
      <c r="R31" s="20" t="s">
        <v>404</v>
      </c>
      <c r="S31" s="18" t="s">
        <v>404</v>
      </c>
      <c r="T31" s="20" t="s">
        <v>404</v>
      </c>
      <c r="U31" s="18" t="s">
        <v>404</v>
      </c>
      <c r="V31" s="20" t="s">
        <v>404</v>
      </c>
      <c r="W31" s="18" t="s">
        <v>404</v>
      </c>
      <c r="X31" s="20" t="s">
        <v>404</v>
      </c>
      <c r="Y31" s="18" t="n">
        <v>499.89974316</v>
      </c>
      <c r="Z31" s="20" t="n">
        <v>9.446815770000001</v>
      </c>
    </row>
    <row r="32" spans="1:26">
      <c r="A32" s="15" t="s">
        <v>429</v>
      </c>
      <c r="B32" s="17" t="n">
        <v>4478</v>
      </c>
      <c r="C32" s="18">
        <f>(0.0/B32*100)</f>
        <v/>
      </c>
      <c r="D32" s="19" t="n">
        <v>4478</v>
      </c>
      <c r="E32" s="18" t="n">
        <v>518.58753344</v>
      </c>
      <c r="F32" s="20" t="n">
        <v>27.36195433</v>
      </c>
      <c r="G32" s="18" t="n">
        <v>494.6930656</v>
      </c>
      <c r="H32" s="20" t="n">
        <v>5.79652157</v>
      </c>
      <c r="I32" s="18" t="n">
        <v>502.74337836</v>
      </c>
      <c r="J32" s="20" t="n">
        <v>4.38581494</v>
      </c>
      <c r="K32" s="18" t="n">
        <v>511.34800102</v>
      </c>
      <c r="L32" s="20" t="n">
        <v>7.5224233</v>
      </c>
      <c r="M32" s="18" t="n">
        <v>479.32626664</v>
      </c>
      <c r="N32" s="20" t="n">
        <v>13.54992217</v>
      </c>
      <c r="O32" s="18" t="n">
        <v>491.02969125</v>
      </c>
      <c r="P32" s="20" t="n">
        <v>6.10022105</v>
      </c>
      <c r="Q32" s="18" t="s">
        <v>404</v>
      </c>
      <c r="R32" s="20" t="s">
        <v>404</v>
      </c>
      <c r="S32" s="18" t="s">
        <v>404</v>
      </c>
      <c r="T32" s="20" t="s">
        <v>404</v>
      </c>
      <c r="U32" s="18" t="s">
        <v>404</v>
      </c>
      <c r="V32" s="20" t="s">
        <v>404</v>
      </c>
      <c r="W32" s="18" t="s">
        <v>404</v>
      </c>
      <c r="X32" s="20" t="s">
        <v>404</v>
      </c>
      <c r="Y32" s="18" t="n">
        <v>554.36823105</v>
      </c>
      <c r="Z32" s="20" t="n">
        <v>15.07710596</v>
      </c>
    </row>
    <row r="33" spans="1:26">
      <c r="A33" s="15" t="s">
        <v>430</v>
      </c>
      <c r="B33" s="17" t="n">
        <v>7325</v>
      </c>
      <c r="C33" s="18">
        <f>(29.0/B33*100)</f>
        <v/>
      </c>
      <c r="D33" s="19" t="n">
        <v>7296</v>
      </c>
      <c r="E33" s="18" t="n">
        <v>513.7870316999999</v>
      </c>
      <c r="F33" s="20" t="n">
        <v>7.63875391</v>
      </c>
      <c r="G33" s="18" t="n">
        <v>501.33148203</v>
      </c>
      <c r="H33" s="20" t="n">
        <v>7.31816365</v>
      </c>
      <c r="I33" s="18" t="n">
        <v>511.0321717</v>
      </c>
      <c r="J33" s="20" t="n">
        <v>5.82396871</v>
      </c>
      <c r="K33" s="18" t="n">
        <v>494.74627152</v>
      </c>
      <c r="L33" s="20" t="n">
        <v>5.46605015</v>
      </c>
      <c r="M33" s="18" t="n">
        <v>507.00369747</v>
      </c>
      <c r="N33" s="20" t="n">
        <v>17.42709049</v>
      </c>
      <c r="O33" s="18" t="n">
        <v>487.93415633</v>
      </c>
      <c r="P33" s="20" t="n">
        <v>8.892188409999999</v>
      </c>
      <c r="Q33" s="18" t="s">
        <v>404</v>
      </c>
      <c r="R33" s="20" t="s">
        <v>404</v>
      </c>
      <c r="S33" s="18" t="s">
        <v>404</v>
      </c>
      <c r="T33" s="20" t="s">
        <v>404</v>
      </c>
      <c r="U33" s="18" t="s">
        <v>404</v>
      </c>
      <c r="V33" s="20" t="s">
        <v>404</v>
      </c>
      <c r="W33" s="18" t="s">
        <v>404</v>
      </c>
      <c r="X33" s="20" t="s">
        <v>404</v>
      </c>
      <c r="Y33" s="18" t="n">
        <v>521.15320875</v>
      </c>
      <c r="Z33" s="20" t="n">
        <v>47.29492424</v>
      </c>
    </row>
    <row r="34" spans="1:26">
      <c r="A34" s="15" t="s">
        <v>431</v>
      </c>
      <c r="B34" s="17" t="n">
        <v>6350</v>
      </c>
      <c r="C34" s="18">
        <f>(0.0/B34*100)</f>
        <v/>
      </c>
      <c r="D34" s="19" t="n">
        <v>6350</v>
      </c>
      <c r="E34" s="18" t="n">
        <v>460.95970446</v>
      </c>
      <c r="F34" s="20" t="n">
        <v>20.10998926</v>
      </c>
      <c r="G34" s="18" t="n">
        <v>467.02065572</v>
      </c>
      <c r="H34" s="20" t="n">
        <v>8.347426049999999</v>
      </c>
      <c r="I34" s="18" t="n">
        <v>466.88773283</v>
      </c>
      <c r="J34" s="20" t="n">
        <v>7.98042439</v>
      </c>
      <c r="K34" s="18" t="n">
        <v>452.06397656</v>
      </c>
      <c r="L34" s="20" t="n">
        <v>6.61122926</v>
      </c>
      <c r="M34" s="18" t="n">
        <v>471.55888421</v>
      </c>
      <c r="N34" s="20" t="n">
        <v>15.54462453</v>
      </c>
      <c r="O34" s="18" t="n">
        <v>433.76064678</v>
      </c>
      <c r="P34" s="20" t="n">
        <v>20.52999247</v>
      </c>
      <c r="Q34" s="18" t="s">
        <v>404</v>
      </c>
      <c r="R34" s="20" t="s">
        <v>404</v>
      </c>
      <c r="S34" s="18" t="s">
        <v>404</v>
      </c>
      <c r="T34" s="20" t="s">
        <v>404</v>
      </c>
      <c r="U34" s="18" t="s">
        <v>404</v>
      </c>
      <c r="V34" s="20" t="s">
        <v>404</v>
      </c>
      <c r="W34" s="18" t="s">
        <v>404</v>
      </c>
      <c r="X34" s="20" t="s">
        <v>404</v>
      </c>
      <c r="Y34" s="18" t="n">
        <v>477.29758557</v>
      </c>
      <c r="Z34" s="20" t="n">
        <v>16.38355988</v>
      </c>
    </row>
    <row r="35" spans="1:26">
      <c r="A35" s="15" t="s">
        <v>432</v>
      </c>
      <c r="B35" s="17" t="n">
        <v>6406</v>
      </c>
      <c r="C35" s="18">
        <f>(443.0/B35*100)</f>
        <v/>
      </c>
      <c r="D35" s="19" t="n">
        <v>5963</v>
      </c>
      <c r="E35" s="18" t="n">
        <v>588.44555025</v>
      </c>
      <c r="F35" s="20" t="n">
        <v>11.92597608</v>
      </c>
      <c r="G35" s="18" t="n">
        <v>522.09660824</v>
      </c>
      <c r="H35" s="20" t="n">
        <v>2.48486907</v>
      </c>
      <c r="I35" s="18" t="n">
        <v>523.43995221</v>
      </c>
      <c r="J35" s="20" t="n">
        <v>2.64921368</v>
      </c>
      <c r="K35" s="18" t="n">
        <v>495.43118342</v>
      </c>
      <c r="L35" s="20" t="n">
        <v>3.04935644</v>
      </c>
      <c r="M35" s="18" t="n">
        <v>511.08265865</v>
      </c>
      <c r="N35" s="20" t="n">
        <v>6.31112123</v>
      </c>
      <c r="O35" s="18" t="n">
        <v>508.23340005</v>
      </c>
      <c r="P35" s="20" t="n">
        <v>5.34619576</v>
      </c>
      <c r="Q35" s="18" t="s">
        <v>404</v>
      </c>
      <c r="R35" s="20" t="s">
        <v>404</v>
      </c>
      <c r="S35" s="18" t="s">
        <v>404</v>
      </c>
      <c r="T35" s="20" t="s">
        <v>404</v>
      </c>
      <c r="U35" s="18" t="s">
        <v>404</v>
      </c>
      <c r="V35" s="20" t="s">
        <v>404</v>
      </c>
      <c r="W35" s="18" t="s">
        <v>404</v>
      </c>
      <c r="X35" s="20" t="s">
        <v>404</v>
      </c>
      <c r="Y35" s="18" t="n">
        <v>482.36230072</v>
      </c>
      <c r="Z35" s="20" t="n">
        <v>6.9866398</v>
      </c>
    </row>
    <row r="36" spans="1:26">
      <c r="A36" s="15" t="s">
        <v>433</v>
      </c>
      <c r="B36" s="17" t="n">
        <v>6736</v>
      </c>
      <c r="C36" s="18">
        <f>(10.0/B36*100)</f>
        <v/>
      </c>
      <c r="D36" s="19" t="n">
        <v>6726</v>
      </c>
      <c r="E36" s="18" t="n">
        <v>503.5906858</v>
      </c>
      <c r="F36" s="20" t="n">
        <v>8.94369968</v>
      </c>
      <c r="G36" s="18" t="n">
        <v>496.79172772</v>
      </c>
      <c r="H36" s="20" t="n">
        <v>4.50906043</v>
      </c>
      <c r="I36" s="18" t="n">
        <v>490.076194</v>
      </c>
      <c r="J36" s="20" t="n">
        <v>5.38239277</v>
      </c>
      <c r="K36" s="18" t="n">
        <v>488.61033999</v>
      </c>
      <c r="L36" s="20" t="n">
        <v>4.5049964</v>
      </c>
      <c r="M36" s="18" t="n">
        <v>491.08735167</v>
      </c>
      <c r="N36" s="20" t="n">
        <v>7.3970952</v>
      </c>
      <c r="O36" s="18" t="n">
        <v>490.08607872</v>
      </c>
      <c r="P36" s="20" t="n">
        <v>12.43027294</v>
      </c>
      <c r="Q36" s="18" t="s">
        <v>404</v>
      </c>
      <c r="R36" s="20" t="s">
        <v>404</v>
      </c>
      <c r="S36" s="18" t="s">
        <v>404</v>
      </c>
      <c r="T36" s="20" t="s">
        <v>404</v>
      </c>
      <c r="U36" s="18" t="s">
        <v>404</v>
      </c>
      <c r="V36" s="20" t="s">
        <v>404</v>
      </c>
      <c r="W36" s="18" t="s">
        <v>404</v>
      </c>
      <c r="X36" s="20" t="s">
        <v>404</v>
      </c>
      <c r="Y36" s="18" t="n">
        <v>505.90260665</v>
      </c>
      <c r="Z36" s="20" t="n">
        <v>6.98279526</v>
      </c>
    </row>
    <row r="37" spans="1:26">
      <c r="A37" s="15" t="s">
        <v>434</v>
      </c>
      <c r="B37" s="17" t="n">
        <v>5458</v>
      </c>
      <c r="C37" s="18">
        <f>(0.0/B37*100)</f>
        <v/>
      </c>
      <c r="D37" s="19" t="n">
        <v>5458</v>
      </c>
      <c r="E37" s="18" t="n">
        <v>512.49684465</v>
      </c>
      <c r="F37" s="20" t="n">
        <v>12.0287179</v>
      </c>
      <c r="G37" s="18" t="n">
        <v>495.24989142</v>
      </c>
      <c r="H37" s="20" t="n">
        <v>5.41923622</v>
      </c>
      <c r="I37" s="18" t="n">
        <v>495.44290157</v>
      </c>
      <c r="J37" s="20" t="n">
        <v>5.76506276</v>
      </c>
      <c r="K37" s="18" t="n">
        <v>485.18030256</v>
      </c>
      <c r="L37" s="20" t="n">
        <v>10.60301474</v>
      </c>
      <c r="M37" s="18" t="n">
        <v>482.16664007</v>
      </c>
      <c r="N37" s="20" t="n">
        <v>6.94792957</v>
      </c>
      <c r="O37" s="18" t="n">
        <v>475.41704575</v>
      </c>
      <c r="P37" s="20" t="n">
        <v>12.69156997</v>
      </c>
      <c r="Q37" s="18" t="s">
        <v>404</v>
      </c>
      <c r="R37" s="20" t="s">
        <v>404</v>
      </c>
      <c r="S37" s="18" t="s">
        <v>404</v>
      </c>
      <c r="T37" s="20" t="s">
        <v>404</v>
      </c>
      <c r="U37" s="18" t="s">
        <v>404</v>
      </c>
      <c r="V37" s="20" t="s">
        <v>404</v>
      </c>
      <c r="W37" s="18" t="s">
        <v>404</v>
      </c>
      <c r="X37" s="20" t="s">
        <v>404</v>
      </c>
      <c r="Y37" s="18" t="n">
        <v>548.1301221799999</v>
      </c>
      <c r="Z37" s="20" t="n">
        <v>12.34532183</v>
      </c>
    </row>
    <row r="38" spans="1:26">
      <c r="A38" s="15" t="s">
        <v>435</v>
      </c>
      <c r="B38" s="17" t="n">
        <v>5860</v>
      </c>
      <c r="C38" s="18">
        <f>(268.0/B38*100)</f>
        <v/>
      </c>
      <c r="D38" s="19" t="n">
        <v>5592</v>
      </c>
      <c r="E38" s="18" t="n">
        <v>511.05757967</v>
      </c>
      <c r="F38" s="20" t="n">
        <v>11.16295223</v>
      </c>
      <c r="G38" s="18" t="n">
        <v>501.74795937</v>
      </c>
      <c r="H38" s="20" t="n">
        <v>5.27568731</v>
      </c>
      <c r="I38" s="18" t="n">
        <v>505.71451899</v>
      </c>
      <c r="J38" s="20" t="n">
        <v>11.76877105</v>
      </c>
      <c r="K38" s="18" t="n">
        <v>498.50256569</v>
      </c>
      <c r="L38" s="20" t="n">
        <v>16.62744407</v>
      </c>
      <c r="M38" s="18" t="n">
        <v>378.19485123</v>
      </c>
      <c r="N38" s="20" t="n">
        <v>7.0101945</v>
      </c>
      <c r="O38" s="18" t="n">
        <v>439.91867498</v>
      </c>
      <c r="P38" s="20" t="n">
        <v>6.60687055</v>
      </c>
      <c r="Q38" s="18" t="s">
        <v>404</v>
      </c>
      <c r="R38" s="20" t="s">
        <v>404</v>
      </c>
      <c r="S38" s="18" t="s">
        <v>404</v>
      </c>
      <c r="T38" s="20" t="s">
        <v>404</v>
      </c>
      <c r="U38" s="18" t="s">
        <v>404</v>
      </c>
      <c r="V38" s="20" t="s">
        <v>404</v>
      </c>
      <c r="W38" s="18" t="s">
        <v>404</v>
      </c>
      <c r="X38" s="20" t="s">
        <v>404</v>
      </c>
      <c r="Y38" s="18" t="n">
        <v>555.6309721</v>
      </c>
      <c r="Z38" s="20" t="n">
        <v>24.35150469</v>
      </c>
    </row>
    <row r="39" spans="1:26">
      <c r="A39" s="15" t="s">
        <v>436</v>
      </c>
      <c r="B39" s="17" t="n">
        <v>5895</v>
      </c>
      <c r="C39" s="18">
        <f>(0.0/B39*100)</f>
        <v/>
      </c>
      <c r="D39" s="19" t="n">
        <v>5895</v>
      </c>
      <c r="E39" s="18" t="n">
        <v>364.71391985</v>
      </c>
      <c r="F39" s="20" t="n">
        <v>7.81607209</v>
      </c>
      <c r="G39" s="18" t="n">
        <v>410.02564442</v>
      </c>
      <c r="H39" s="20" t="n">
        <v>32.02295548</v>
      </c>
      <c r="I39" s="18" t="n">
        <v>430.67439395</v>
      </c>
      <c r="J39" s="20" t="n">
        <v>8.201675460000001</v>
      </c>
      <c r="K39" s="18" t="n">
        <v>405.99367225</v>
      </c>
      <c r="L39" s="20" t="n">
        <v>8.534216560000001</v>
      </c>
      <c r="M39" s="18" t="n">
        <v>428.0373204</v>
      </c>
      <c r="N39" s="20" t="n">
        <v>9.97980242</v>
      </c>
      <c r="O39" s="18" t="n">
        <v>442.73109524</v>
      </c>
      <c r="P39" s="20" t="n">
        <v>10.71430773</v>
      </c>
      <c r="Q39" s="18" t="s">
        <v>404</v>
      </c>
      <c r="R39" s="20" t="s">
        <v>404</v>
      </c>
      <c r="S39" s="18" t="s">
        <v>404</v>
      </c>
      <c r="T39" s="20" t="s">
        <v>404</v>
      </c>
      <c r="U39" s="18" t="s">
        <v>404</v>
      </c>
      <c r="V39" s="20" t="s">
        <v>404</v>
      </c>
      <c r="W39" s="18" t="s">
        <v>404</v>
      </c>
      <c r="X39" s="20" t="s">
        <v>404</v>
      </c>
      <c r="Y39" s="18" t="n">
        <v>392.14505585</v>
      </c>
      <c r="Z39" s="20" t="n">
        <v>12.62846115</v>
      </c>
    </row>
    <row r="40" spans="1:26">
      <c r="A40" s="15" t="s">
        <v>437</v>
      </c>
      <c r="B40" s="17" t="n">
        <v>14157</v>
      </c>
      <c r="C40" s="18">
        <f>(2650.0/B40*100)</f>
        <v/>
      </c>
      <c r="D40" s="19" t="n">
        <v>11507</v>
      </c>
      <c r="E40" s="18" t="n">
        <v>521.47227043</v>
      </c>
      <c r="F40" s="20" t="n">
        <v>25.57313454</v>
      </c>
      <c r="G40" s="18" t="n">
        <v>514.45945222</v>
      </c>
      <c r="H40" s="20" t="n">
        <v>7.74776448</v>
      </c>
      <c r="I40" s="18" t="n">
        <v>504.28549281</v>
      </c>
      <c r="J40" s="20" t="n">
        <v>6.73553048</v>
      </c>
      <c r="K40" s="18" t="n">
        <v>517.8941018</v>
      </c>
      <c r="L40" s="20" t="n">
        <v>7.65069702</v>
      </c>
      <c r="M40" s="18" t="n">
        <v>508.07984961</v>
      </c>
      <c r="N40" s="20" t="n">
        <v>14.23899519</v>
      </c>
      <c r="O40" s="18" t="n">
        <v>500.07718922</v>
      </c>
      <c r="P40" s="20" t="n">
        <v>13.74201186</v>
      </c>
      <c r="Q40" s="18" t="s">
        <v>404</v>
      </c>
      <c r="R40" s="20" t="s">
        <v>404</v>
      </c>
      <c r="S40" s="18" t="s">
        <v>404</v>
      </c>
      <c r="T40" s="20" t="s">
        <v>404</v>
      </c>
      <c r="U40" s="18" t="s">
        <v>404</v>
      </c>
      <c r="V40" s="20" t="s">
        <v>404</v>
      </c>
      <c r="W40" s="18" t="s">
        <v>404</v>
      </c>
      <c r="X40" s="20" t="s">
        <v>404</v>
      </c>
      <c r="Y40" s="18" t="n">
        <v>510.07421167</v>
      </c>
      <c r="Z40" s="20" t="n">
        <v>6.27620649</v>
      </c>
    </row>
    <row r="41" spans="1:26">
      <c r="A41" s="15" t="s">
        <v>438</v>
      </c>
      <c r="B41" s="17" t="n">
        <v>5712</v>
      </c>
      <c r="C41" s="18">
        <f>(70.0/B41*100)</f>
        <v/>
      </c>
      <c r="D41" s="19" t="n">
        <v>5642</v>
      </c>
      <c r="E41" s="18" t="n">
        <v>520.4228881400001</v>
      </c>
      <c r="F41" s="20" t="n">
        <v>12.54675967</v>
      </c>
      <c r="G41" s="18" t="n">
        <v>517.89458595</v>
      </c>
      <c r="H41" s="20" t="n">
        <v>10.00749173</v>
      </c>
      <c r="I41" s="18" t="n">
        <v>491.65177919</v>
      </c>
      <c r="J41" s="20" t="n">
        <v>9.29793074</v>
      </c>
      <c r="K41" s="18" t="n">
        <v>494.8871793</v>
      </c>
      <c r="L41" s="20" t="n">
        <v>5.75634334</v>
      </c>
      <c r="M41" s="18" t="n">
        <v>485.05231016</v>
      </c>
      <c r="N41" s="20" t="n">
        <v>10.09639494</v>
      </c>
      <c r="O41" s="18" t="n">
        <v>494.34751221</v>
      </c>
      <c r="P41" s="20" t="n">
        <v>8.874593000000001</v>
      </c>
      <c r="Q41" s="18" t="s">
        <v>404</v>
      </c>
      <c r="R41" s="20" t="s">
        <v>404</v>
      </c>
      <c r="S41" s="18" t="s">
        <v>404</v>
      </c>
      <c r="T41" s="20" t="s">
        <v>404</v>
      </c>
      <c r="U41" s="18" t="s">
        <v>404</v>
      </c>
      <c r="V41" s="20" t="s">
        <v>404</v>
      </c>
      <c r="W41" s="18" t="s">
        <v>404</v>
      </c>
      <c r="X41" s="20" t="s">
        <v>404</v>
      </c>
      <c r="Y41" s="18" t="n">
        <v>530.8459827200001</v>
      </c>
      <c r="Z41" s="20" t="n">
        <v>10.65763762</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s">
        <v>404</v>
      </c>
      <c r="F44" s="20" t="s">
        <v>404</v>
      </c>
      <c r="G44" s="18" t="n">
        <v>421.78097151</v>
      </c>
      <c r="H44" s="20" t="n">
        <v>12.18055076</v>
      </c>
      <c r="I44" s="18" t="n">
        <v>430.14253683</v>
      </c>
      <c r="J44" s="20" t="n">
        <v>6.0035639</v>
      </c>
      <c r="K44" s="18" t="n">
        <v>422.98604394</v>
      </c>
      <c r="L44" s="20" t="n">
        <v>4.81603732</v>
      </c>
      <c r="M44" s="18" t="n">
        <v>429.12848344</v>
      </c>
      <c r="N44" s="20" t="n">
        <v>6.38917146</v>
      </c>
      <c r="O44" s="18" t="n">
        <v>430.32129862</v>
      </c>
      <c r="P44" s="20" t="n">
        <v>11.50811922</v>
      </c>
      <c r="Q44" s="18" t="s">
        <v>404</v>
      </c>
      <c r="R44" s="20" t="s">
        <v>404</v>
      </c>
      <c r="S44" s="18" t="s">
        <v>404</v>
      </c>
      <c r="T44" s="20" t="s">
        <v>404</v>
      </c>
      <c r="U44" s="18" t="s">
        <v>404</v>
      </c>
      <c r="V44" s="20" t="s">
        <v>404</v>
      </c>
      <c r="W44" s="18" t="s">
        <v>404</v>
      </c>
      <c r="X44" s="20" t="s">
        <v>404</v>
      </c>
      <c r="Y44" s="18" t="n">
        <v>458.0055994</v>
      </c>
      <c r="Z44" s="20" t="n">
        <v>15.40558068</v>
      </c>
    </row>
    <row r="45" spans="1:26">
      <c r="A45" s="15" t="s">
        <v>442</v>
      </c>
      <c r="B45" s="17" t="n">
        <v>5519</v>
      </c>
      <c r="C45" s="18">
        <f>(0.0/B45*100)</f>
        <v/>
      </c>
      <c r="D45" s="19" t="n">
        <v>5519</v>
      </c>
      <c r="E45" s="18" t="n">
        <v>370.04316535</v>
      </c>
      <c r="F45" s="20" t="n">
        <v>20.94038588</v>
      </c>
      <c r="G45" s="18" t="n">
        <v>378.0731915</v>
      </c>
      <c r="H45" s="20" t="n">
        <v>9.5028554</v>
      </c>
      <c r="I45" s="18" t="n">
        <v>376.95658322</v>
      </c>
      <c r="J45" s="20" t="n">
        <v>6.11510903</v>
      </c>
      <c r="K45" s="18" t="n">
        <v>369.45628649</v>
      </c>
      <c r="L45" s="20" t="n">
        <v>6.79847809</v>
      </c>
      <c r="M45" s="18" t="n">
        <v>389.36833224</v>
      </c>
      <c r="N45" s="20" t="n">
        <v>10.07895508</v>
      </c>
      <c r="O45" s="18" t="n">
        <v>372.08596775</v>
      </c>
      <c r="P45" s="20" t="n">
        <v>6.48636745</v>
      </c>
      <c r="Q45" s="18" t="s">
        <v>404</v>
      </c>
      <c r="R45" s="20" t="s">
        <v>404</v>
      </c>
      <c r="S45" s="18" t="s">
        <v>404</v>
      </c>
      <c r="T45" s="20" t="s">
        <v>404</v>
      </c>
      <c r="U45" s="18" t="s">
        <v>404</v>
      </c>
      <c r="V45" s="20" t="s">
        <v>404</v>
      </c>
      <c r="W45" s="18" t="s">
        <v>404</v>
      </c>
      <c r="X45" s="20" t="s">
        <v>404</v>
      </c>
      <c r="Y45" s="18" t="n">
        <v>392.9073716</v>
      </c>
      <c r="Z45" s="20" t="n">
        <v>17.9666197</v>
      </c>
    </row>
    <row r="46" spans="1:26">
      <c r="A46" s="15" t="s">
        <v>443</v>
      </c>
      <c r="B46" s="17" t="n">
        <v>23141</v>
      </c>
      <c r="C46" s="18">
        <f>(4196.0/B46*100)</f>
        <v/>
      </c>
      <c r="D46" s="19" t="n">
        <v>18945</v>
      </c>
      <c r="E46" s="18" t="n">
        <v>419.74310749</v>
      </c>
      <c r="F46" s="20" t="n">
        <v>13.49640023</v>
      </c>
      <c r="G46" s="18" t="n">
        <v>418.44795236</v>
      </c>
      <c r="H46" s="20" t="n">
        <v>8.217626360000001</v>
      </c>
      <c r="I46" s="18" t="n">
        <v>417.05839243</v>
      </c>
      <c r="J46" s="20" t="n">
        <v>7.01497899</v>
      </c>
      <c r="K46" s="18" t="n">
        <v>404.2267933</v>
      </c>
      <c r="L46" s="20" t="n">
        <v>6.29815921</v>
      </c>
      <c r="M46" s="18" t="n">
        <v>397.45362478</v>
      </c>
      <c r="N46" s="20" t="n">
        <v>6.34096868</v>
      </c>
      <c r="O46" s="18" t="n">
        <v>381.48038904</v>
      </c>
      <c r="P46" s="20" t="n">
        <v>5.80527181</v>
      </c>
      <c r="Q46" s="18" t="s">
        <v>404</v>
      </c>
      <c r="R46" s="20" t="s">
        <v>404</v>
      </c>
      <c r="S46" s="18" t="s">
        <v>404</v>
      </c>
      <c r="T46" s="20" t="s">
        <v>404</v>
      </c>
      <c r="U46" s="18" t="s">
        <v>404</v>
      </c>
      <c r="V46" s="20" t="s">
        <v>404</v>
      </c>
      <c r="W46" s="18" t="s">
        <v>404</v>
      </c>
      <c r="X46" s="20" t="s">
        <v>404</v>
      </c>
      <c r="Y46" s="18" t="n">
        <v>376.97166322</v>
      </c>
      <c r="Z46" s="20" t="n">
        <v>6.75043995</v>
      </c>
    </row>
    <row r="47" spans="1:26">
      <c r="A47" s="15" t="s">
        <v>444</v>
      </c>
      <c r="B47" s="17" t="n">
        <v>5928</v>
      </c>
      <c r="C47" s="18">
        <f>(0.0/B47*100)</f>
        <v/>
      </c>
      <c r="D47" s="19" t="n">
        <v>5928</v>
      </c>
      <c r="E47" s="18" t="s">
        <v>404</v>
      </c>
      <c r="F47" s="20" t="s">
        <v>404</v>
      </c>
      <c r="G47" s="18" t="n">
        <v>428.3278971</v>
      </c>
      <c r="H47" s="20" t="n">
        <v>16.60917855</v>
      </c>
      <c r="I47" s="18" t="n">
        <v>478.16066117</v>
      </c>
      <c r="J47" s="20" t="n">
        <v>10.30666153</v>
      </c>
      <c r="K47" s="18" t="n">
        <v>429.58144538</v>
      </c>
      <c r="L47" s="20" t="n">
        <v>8.35315939</v>
      </c>
      <c r="M47" s="18" t="n">
        <v>455.481854</v>
      </c>
      <c r="N47" s="20" t="n">
        <v>12.42413665</v>
      </c>
      <c r="O47" s="18" t="n">
        <v>437.32844912</v>
      </c>
      <c r="P47" s="20" t="n">
        <v>13.22624286</v>
      </c>
      <c r="Q47" s="18" t="s">
        <v>404</v>
      </c>
      <c r="R47" s="20" t="s">
        <v>404</v>
      </c>
      <c r="S47" s="18" t="s">
        <v>404</v>
      </c>
      <c r="T47" s="20" t="s">
        <v>404</v>
      </c>
      <c r="U47" s="18" t="s">
        <v>404</v>
      </c>
      <c r="V47" s="20" t="s">
        <v>404</v>
      </c>
      <c r="W47" s="18" t="s">
        <v>404</v>
      </c>
      <c r="X47" s="20" t="s">
        <v>404</v>
      </c>
      <c r="Y47" s="18" t="n">
        <v>469.04465686</v>
      </c>
      <c r="Z47" s="20" t="n">
        <v>40.35436077</v>
      </c>
    </row>
    <row r="48" spans="1:26">
      <c r="A48" s="15" t="s">
        <v>445</v>
      </c>
      <c r="B48" s="17" t="n">
        <v>9841</v>
      </c>
      <c r="C48" s="18">
        <f>(0.0/B48*100)</f>
        <v/>
      </c>
      <c r="D48" s="19" t="n">
        <v>9841</v>
      </c>
      <c r="E48" s="18" t="n">
        <v>475.59821071</v>
      </c>
      <c r="F48" s="20" t="n">
        <v>17.63500864</v>
      </c>
      <c r="G48" s="18" t="n">
        <v>519.53614182</v>
      </c>
      <c r="H48" s="20" t="n">
        <v>7.71554939</v>
      </c>
      <c r="I48" s="18" t="n">
        <v>532.3099582</v>
      </c>
      <c r="J48" s="20" t="n">
        <v>11.92592895</v>
      </c>
      <c r="K48" s="18" t="n">
        <v>484.13232158</v>
      </c>
      <c r="L48" s="20" t="n">
        <v>15.56244655</v>
      </c>
      <c r="M48" s="18" t="n">
        <v>521.65236297</v>
      </c>
      <c r="N48" s="20" t="n">
        <v>22.71440272</v>
      </c>
      <c r="O48" s="18" t="n">
        <v>516.31371231</v>
      </c>
      <c r="P48" s="20" t="n">
        <v>20.11395283</v>
      </c>
      <c r="Q48" s="18" t="s">
        <v>404</v>
      </c>
      <c r="R48" s="20" t="s">
        <v>404</v>
      </c>
      <c r="S48" s="18" t="s">
        <v>404</v>
      </c>
      <c r="T48" s="20" t="s">
        <v>404</v>
      </c>
      <c r="U48" s="18" t="s">
        <v>404</v>
      </c>
      <c r="V48" s="20" t="s">
        <v>404</v>
      </c>
      <c r="W48" s="18" t="s">
        <v>404</v>
      </c>
      <c r="X48" s="20" t="s">
        <v>404</v>
      </c>
      <c r="Y48" s="18" t="n">
        <v>472.62857616</v>
      </c>
      <c r="Z48" s="20" t="n">
        <v>42.72696929</v>
      </c>
    </row>
    <row r="49" spans="1:26">
      <c r="A49" s="15" t="s">
        <v>446</v>
      </c>
      <c r="B49" s="17" t="n">
        <v>6349</v>
      </c>
      <c r="C49" s="18">
        <f>(52.0/B49*100)</f>
        <v/>
      </c>
      <c r="D49" s="19" t="n">
        <v>6297</v>
      </c>
      <c r="E49" s="18" t="n">
        <v>430.20368175</v>
      </c>
      <c r="F49" s="20" t="n">
        <v>8.632898600000001</v>
      </c>
      <c r="G49" s="18" t="n">
        <v>437.2947206</v>
      </c>
      <c r="H49" s="20" t="n">
        <v>5.67846483</v>
      </c>
      <c r="I49" s="18" t="n">
        <v>432.74725831</v>
      </c>
      <c r="J49" s="20" t="n">
        <v>6.98987366</v>
      </c>
      <c r="K49" s="18" t="n">
        <v>436.78077884</v>
      </c>
      <c r="L49" s="20" t="n">
        <v>7.72243393</v>
      </c>
      <c r="M49" s="18" t="n">
        <v>419.99320265</v>
      </c>
      <c r="N49" s="20" t="n">
        <v>10.13001362</v>
      </c>
      <c r="O49" s="18" t="n">
        <v>424.62731753</v>
      </c>
      <c r="P49" s="20" t="n">
        <v>10.73158213</v>
      </c>
      <c r="Q49" s="18" t="s">
        <v>404</v>
      </c>
      <c r="R49" s="20" t="s">
        <v>404</v>
      </c>
      <c r="S49" s="18" t="s">
        <v>404</v>
      </c>
      <c r="T49" s="20" t="s">
        <v>404</v>
      </c>
      <c r="U49" s="18" t="s">
        <v>404</v>
      </c>
      <c r="V49" s="20" t="s">
        <v>404</v>
      </c>
      <c r="W49" s="18" t="s">
        <v>404</v>
      </c>
      <c r="X49" s="20" t="s">
        <v>404</v>
      </c>
      <c r="Y49" s="18" t="n">
        <v>398.33502292</v>
      </c>
      <c r="Z49" s="20" t="n">
        <v>35.09828367</v>
      </c>
    </row>
    <row r="50" spans="1:26">
      <c r="A50" s="15" t="s">
        <v>447</v>
      </c>
      <c r="B50" s="17" t="n">
        <v>11795</v>
      </c>
      <c r="C50" s="18">
        <f>(1031.0/B50*100)</f>
        <v/>
      </c>
      <c r="D50" s="19" t="n">
        <v>10764</v>
      </c>
      <c r="E50" s="18" t="n">
        <v>441.04519249</v>
      </c>
      <c r="F50" s="20" t="n">
        <v>13.93937057</v>
      </c>
      <c r="G50" s="18" t="n">
        <v>424.7793848</v>
      </c>
      <c r="H50" s="20" t="n">
        <v>7.45277903</v>
      </c>
      <c r="I50" s="18" t="n">
        <v>405.77394359</v>
      </c>
      <c r="J50" s="20" t="n">
        <v>6.72837758</v>
      </c>
      <c r="K50" s="18" t="n">
        <v>411.92315076</v>
      </c>
      <c r="L50" s="20" t="n">
        <v>5.73472285</v>
      </c>
      <c r="M50" s="18" t="n">
        <v>424.24582331</v>
      </c>
      <c r="N50" s="20" t="n">
        <v>12.21266995</v>
      </c>
      <c r="O50" s="18" t="n">
        <v>409.12093832</v>
      </c>
      <c r="P50" s="20" t="n">
        <v>7.3244887</v>
      </c>
      <c r="Q50" s="18" t="s">
        <v>404</v>
      </c>
      <c r="R50" s="20" t="s">
        <v>404</v>
      </c>
      <c r="S50" s="18" t="s">
        <v>404</v>
      </c>
      <c r="T50" s="20" t="s">
        <v>404</v>
      </c>
      <c r="U50" s="18" t="s">
        <v>404</v>
      </c>
      <c r="V50" s="20" t="s">
        <v>404</v>
      </c>
      <c r="W50" s="18" t="s">
        <v>404</v>
      </c>
      <c r="X50" s="20" t="s">
        <v>404</v>
      </c>
      <c r="Y50" s="18" t="n">
        <v>422.55031369</v>
      </c>
      <c r="Z50" s="20" t="n">
        <v>15.24063571</v>
      </c>
    </row>
    <row r="51" spans="1:26">
      <c r="A51" s="15" t="s">
        <v>448</v>
      </c>
      <c r="B51" s="17" t="n">
        <v>6866</v>
      </c>
      <c r="C51" s="18">
        <f>(0.0/B51*100)</f>
        <v/>
      </c>
      <c r="D51" s="19" t="n">
        <v>6866</v>
      </c>
      <c r="E51" s="18" t="n">
        <v>424.65993161</v>
      </c>
      <c r="F51" s="20" t="n">
        <v>6.97407465</v>
      </c>
      <c r="G51" s="18" t="n">
        <v>418.15732309</v>
      </c>
      <c r="H51" s="20" t="n">
        <v>5.80277124</v>
      </c>
      <c r="I51" s="18" t="n">
        <v>411.57531221</v>
      </c>
      <c r="J51" s="20" t="n">
        <v>4.78637305</v>
      </c>
      <c r="K51" s="18" t="n">
        <v>421.96092988</v>
      </c>
      <c r="L51" s="20" t="n">
        <v>5.65394622</v>
      </c>
      <c r="M51" s="18" t="n">
        <v>417.03430905</v>
      </c>
      <c r="N51" s="20" t="n">
        <v>11.98268725</v>
      </c>
      <c r="O51" s="18" t="n">
        <v>423.46009087</v>
      </c>
      <c r="P51" s="20" t="n">
        <v>8.194702599999999</v>
      </c>
      <c r="Q51" s="18" t="s">
        <v>404</v>
      </c>
      <c r="R51" s="20" t="s">
        <v>404</v>
      </c>
      <c r="S51" s="18" t="s">
        <v>404</v>
      </c>
      <c r="T51" s="20" t="s">
        <v>404</v>
      </c>
      <c r="U51" s="18" t="s">
        <v>404</v>
      </c>
      <c r="V51" s="20" t="s">
        <v>404</v>
      </c>
      <c r="W51" s="18" t="s">
        <v>404</v>
      </c>
      <c r="X51" s="20" t="s">
        <v>404</v>
      </c>
      <c r="Y51" s="18" t="n">
        <v>453.88971605</v>
      </c>
      <c r="Z51" s="20" t="n">
        <v>22.57126092</v>
      </c>
    </row>
    <row r="52" spans="1:26">
      <c r="A52" s="15" t="s">
        <v>449</v>
      </c>
      <c r="B52" s="17" t="n">
        <v>5809</v>
      </c>
      <c r="C52" s="18">
        <f>(0.0/B52*100)</f>
        <v/>
      </c>
      <c r="D52" s="19" t="n">
        <v>5809</v>
      </c>
      <c r="E52" s="18" t="n">
        <v>498.7588741</v>
      </c>
      <c r="F52" s="20" t="n">
        <v>10.02694353</v>
      </c>
      <c r="G52" s="18" t="n">
        <v>476.54282399</v>
      </c>
      <c r="H52" s="20" t="n">
        <v>5.94573408</v>
      </c>
      <c r="I52" s="18" t="n">
        <v>482.46561943</v>
      </c>
      <c r="J52" s="20" t="n">
        <v>9.68509822</v>
      </c>
      <c r="K52" s="18" t="n">
        <v>472.22776661</v>
      </c>
      <c r="L52" s="20" t="n">
        <v>7.96635613</v>
      </c>
      <c r="M52" s="18" t="n">
        <v>471.68155318</v>
      </c>
      <c r="N52" s="20" t="n">
        <v>14.69826635</v>
      </c>
      <c r="O52" s="18" t="n">
        <v>448.7518893</v>
      </c>
      <c r="P52" s="20" t="n">
        <v>13.62581865</v>
      </c>
      <c r="Q52" s="18" t="s">
        <v>404</v>
      </c>
      <c r="R52" s="20" t="s">
        <v>404</v>
      </c>
      <c r="S52" s="18" t="s">
        <v>404</v>
      </c>
      <c r="T52" s="20" t="s">
        <v>404</v>
      </c>
      <c r="U52" s="18" t="s">
        <v>404</v>
      </c>
      <c r="V52" s="20" t="s">
        <v>404</v>
      </c>
      <c r="W52" s="18" t="s">
        <v>404</v>
      </c>
      <c r="X52" s="20" t="s">
        <v>404</v>
      </c>
      <c r="Y52" s="18" t="n">
        <v>408.5339</v>
      </c>
      <c r="Z52" s="20" t="n">
        <v>17.24550512</v>
      </c>
    </row>
    <row r="53" spans="1:26">
      <c r="A53" s="15" t="s">
        <v>450</v>
      </c>
      <c r="B53" s="17" t="n">
        <v>5571</v>
      </c>
      <c r="C53" s="18">
        <f>(0.0/B53*100)</f>
        <v/>
      </c>
      <c r="D53" s="19" t="n">
        <v>5571</v>
      </c>
      <c r="E53" s="18" t="n">
        <v>461.90475121</v>
      </c>
      <c r="F53" s="20" t="n">
        <v>5.00455149</v>
      </c>
      <c r="G53" s="18" t="n">
        <v>454.10100829</v>
      </c>
      <c r="H53" s="20" t="n">
        <v>2.66516191</v>
      </c>
      <c r="I53" s="18" t="n">
        <v>420.03095397</v>
      </c>
      <c r="J53" s="20" t="n">
        <v>2.47627227</v>
      </c>
      <c r="K53" s="18" t="n">
        <v>430.36992728</v>
      </c>
      <c r="L53" s="20" t="n">
        <v>2.32840644</v>
      </c>
      <c r="M53" s="18" t="n">
        <v>423.99717025</v>
      </c>
      <c r="N53" s="20" t="n">
        <v>3.17497269</v>
      </c>
      <c r="O53" s="18" t="n">
        <v>405.0369717</v>
      </c>
      <c r="P53" s="20" t="n">
        <v>4.44934911</v>
      </c>
      <c r="Q53" s="18" t="s">
        <v>404</v>
      </c>
      <c r="R53" s="20" t="s">
        <v>404</v>
      </c>
      <c r="S53" s="18" t="s">
        <v>404</v>
      </c>
      <c r="T53" s="20" t="s">
        <v>404</v>
      </c>
      <c r="U53" s="18" t="s">
        <v>404</v>
      </c>
      <c r="V53" s="20" t="s">
        <v>404</v>
      </c>
      <c r="W53" s="18" t="s">
        <v>404</v>
      </c>
      <c r="X53" s="20" t="s">
        <v>404</v>
      </c>
      <c r="Y53" s="18" t="n">
        <v>423.99297179</v>
      </c>
      <c r="Z53" s="20" t="n">
        <v>8.42613045</v>
      </c>
    </row>
    <row r="54" spans="1:26">
      <c r="A54" s="15" t="s">
        <v>451</v>
      </c>
      <c r="B54" s="17" t="n">
        <v>4740</v>
      </c>
      <c r="C54" s="18">
        <f>(199.0/B54*100)</f>
        <v/>
      </c>
      <c r="D54" s="19" t="n">
        <v>4541</v>
      </c>
      <c r="E54" s="18" t="n">
        <v>356.89353612</v>
      </c>
      <c r="F54" s="20" t="n">
        <v>20.85073574</v>
      </c>
      <c r="G54" s="18" t="n">
        <v>334.95678778</v>
      </c>
      <c r="H54" s="20" t="n">
        <v>9.810997589999999</v>
      </c>
      <c r="I54" s="18" t="n">
        <v>329.47185283</v>
      </c>
      <c r="J54" s="20" t="n">
        <v>11.66691699</v>
      </c>
      <c r="K54" s="18" t="n">
        <v>326.65861415</v>
      </c>
      <c r="L54" s="20" t="n">
        <v>4.99158091</v>
      </c>
      <c r="M54" s="18" t="n">
        <v>327.93220229</v>
      </c>
      <c r="N54" s="20" t="n">
        <v>6.17954594</v>
      </c>
      <c r="O54" s="18" t="n">
        <v>337.64310567</v>
      </c>
      <c r="P54" s="20" t="n">
        <v>9.67880313</v>
      </c>
      <c r="Q54" s="18" t="s">
        <v>404</v>
      </c>
      <c r="R54" s="20" t="s">
        <v>404</v>
      </c>
      <c r="S54" s="18" t="s">
        <v>404</v>
      </c>
      <c r="T54" s="20" t="s">
        <v>404</v>
      </c>
      <c r="U54" s="18" t="s">
        <v>404</v>
      </c>
      <c r="V54" s="20" t="s">
        <v>404</v>
      </c>
      <c r="W54" s="18" t="s">
        <v>404</v>
      </c>
      <c r="X54" s="20" t="s">
        <v>404</v>
      </c>
      <c r="Y54" s="18" t="n">
        <v>304.53724137</v>
      </c>
      <c r="Z54" s="20" t="n">
        <v>9.38488371</v>
      </c>
    </row>
    <row r="55" spans="1:26">
      <c r="A55" s="15" t="s">
        <v>452</v>
      </c>
      <c r="B55" s="17" t="n">
        <v>5316</v>
      </c>
      <c r="C55" s="18">
        <f>(43.0/B55*100)</f>
        <v/>
      </c>
      <c r="D55" s="19" t="n">
        <v>5273</v>
      </c>
      <c r="E55" s="18" t="n">
        <v>398.58178842</v>
      </c>
      <c r="F55" s="20" t="n">
        <v>32.94941416</v>
      </c>
      <c r="G55" s="18" t="n">
        <v>418.74103698</v>
      </c>
      <c r="H55" s="20" t="n">
        <v>7.11348296</v>
      </c>
      <c r="I55" s="18" t="n">
        <v>411.0349618</v>
      </c>
      <c r="J55" s="20" t="n">
        <v>7.37206113</v>
      </c>
      <c r="K55" s="18" t="n">
        <v>406.35354988</v>
      </c>
      <c r="L55" s="20" t="n">
        <v>6.79250041</v>
      </c>
      <c r="M55" s="18" t="n">
        <v>422.80746887</v>
      </c>
      <c r="N55" s="20" t="n">
        <v>7.88031536</v>
      </c>
      <c r="O55" s="18" t="n">
        <v>403.05113253</v>
      </c>
      <c r="P55" s="20" t="n">
        <v>6.61540151</v>
      </c>
      <c r="Q55" s="18" t="s">
        <v>404</v>
      </c>
      <c r="R55" s="20" t="s">
        <v>404</v>
      </c>
      <c r="S55" s="18" t="s">
        <v>404</v>
      </c>
      <c r="T55" s="20" t="s">
        <v>404</v>
      </c>
      <c r="U55" s="18" t="s">
        <v>404</v>
      </c>
      <c r="V55" s="20" t="s">
        <v>404</v>
      </c>
      <c r="W55" s="18" t="s">
        <v>404</v>
      </c>
      <c r="X55" s="20" t="s">
        <v>404</v>
      </c>
      <c r="Y55" s="18" t="n">
        <v>378.23262009</v>
      </c>
      <c r="Z55" s="20" t="n">
        <v>17.29594765</v>
      </c>
    </row>
    <row r="56" spans="1:26">
      <c r="A56" s="15" t="s">
        <v>453</v>
      </c>
      <c r="B56" s="17" t="n">
        <v>5359</v>
      </c>
      <c r="C56" s="18">
        <f>(0.0/B56*100)</f>
        <v/>
      </c>
      <c r="D56" s="19" t="n">
        <v>5359</v>
      </c>
      <c r="E56" s="18" t="s">
        <v>404</v>
      </c>
      <c r="F56" s="20" t="s">
        <v>404</v>
      </c>
      <c r="G56" s="18" t="n">
        <v>529.87891341</v>
      </c>
      <c r="H56" s="20" t="n">
        <v>9.157777660000001</v>
      </c>
      <c r="I56" s="18" t="n">
        <v>526.99732721</v>
      </c>
      <c r="J56" s="20" t="n">
        <v>5.56480956</v>
      </c>
      <c r="K56" s="18" t="n">
        <v>511.19649169</v>
      </c>
      <c r="L56" s="20" t="n">
        <v>8.048807160000001</v>
      </c>
      <c r="M56" s="18" t="n">
        <v>538.44233406</v>
      </c>
      <c r="N56" s="20" t="n">
        <v>14.20969588</v>
      </c>
      <c r="O56" s="18" t="n">
        <v>540.84319642</v>
      </c>
      <c r="P56" s="20" t="n">
        <v>14.13197111</v>
      </c>
      <c r="Q56" s="18" t="s">
        <v>404</v>
      </c>
      <c r="R56" s="20" t="s">
        <v>404</v>
      </c>
      <c r="S56" s="18" t="s">
        <v>404</v>
      </c>
      <c r="T56" s="20" t="s">
        <v>404</v>
      </c>
      <c r="U56" s="18" t="s">
        <v>404</v>
      </c>
      <c r="V56" s="20" t="s">
        <v>404</v>
      </c>
      <c r="W56" s="18" t="s">
        <v>404</v>
      </c>
      <c r="X56" s="20" t="s">
        <v>404</v>
      </c>
      <c r="Y56" s="18" t="n">
        <v>502.27635866</v>
      </c>
      <c r="Z56" s="20" t="n">
        <v>9.786615919999999</v>
      </c>
    </row>
    <row r="57" spans="1:26">
      <c r="A57" s="15" t="s">
        <v>454</v>
      </c>
      <c r="B57" s="17" t="n">
        <v>6513</v>
      </c>
      <c r="C57" s="18">
        <f>(0.0/B57*100)</f>
        <v/>
      </c>
      <c r="D57" s="19" t="n">
        <v>6513</v>
      </c>
      <c r="E57" s="18" t="n">
        <v>359.56779207</v>
      </c>
      <c r="F57" s="20" t="n">
        <v>20.33405998</v>
      </c>
      <c r="G57" s="18" t="n">
        <v>399.94752151</v>
      </c>
      <c r="H57" s="20" t="n">
        <v>6.52290862</v>
      </c>
      <c r="I57" s="18" t="n">
        <v>406.66482253</v>
      </c>
      <c r="J57" s="20" t="n">
        <v>6.07369245</v>
      </c>
      <c r="K57" s="18" t="n">
        <v>398.57880108</v>
      </c>
      <c r="L57" s="20" t="n">
        <v>4.94220418</v>
      </c>
      <c r="M57" s="18" t="n">
        <v>417.94275776</v>
      </c>
      <c r="N57" s="20" t="n">
        <v>16.17492363</v>
      </c>
      <c r="O57" s="18" t="n">
        <v>411.86153623</v>
      </c>
      <c r="P57" s="20" t="n">
        <v>9.173280350000001</v>
      </c>
      <c r="Q57" s="18" t="s">
        <v>404</v>
      </c>
      <c r="R57" s="20" t="s">
        <v>404</v>
      </c>
      <c r="S57" s="18" t="s">
        <v>404</v>
      </c>
      <c r="T57" s="20" t="s">
        <v>404</v>
      </c>
      <c r="U57" s="18" t="s">
        <v>404</v>
      </c>
      <c r="V57" s="20" t="s">
        <v>404</v>
      </c>
      <c r="W57" s="18" t="s">
        <v>404</v>
      </c>
      <c r="X57" s="20" t="s">
        <v>404</v>
      </c>
      <c r="Y57" s="18" t="n">
        <v>353.12854571</v>
      </c>
      <c r="Z57" s="20" t="n">
        <v>6.82455004</v>
      </c>
    </row>
    <row r="58" spans="1:26">
      <c r="A58" s="15" t="s">
        <v>455</v>
      </c>
      <c r="B58" s="17" t="n">
        <v>7267</v>
      </c>
      <c r="C58" s="18">
        <f>(0.0/B58*100)</f>
        <v/>
      </c>
      <c r="D58" s="19" t="n">
        <v>7267</v>
      </c>
      <c r="E58" s="18" t="n">
        <v>424.32549871</v>
      </c>
      <c r="F58" s="20" t="n">
        <v>14.0880234</v>
      </c>
      <c r="G58" s="18" t="n">
        <v>416.53670757</v>
      </c>
      <c r="H58" s="20" t="n">
        <v>7.31630678</v>
      </c>
      <c r="I58" s="18" t="n">
        <v>420.17509024</v>
      </c>
      <c r="J58" s="20" t="n">
        <v>6.59831521</v>
      </c>
      <c r="K58" s="18" t="n">
        <v>402.139334</v>
      </c>
      <c r="L58" s="20" t="n">
        <v>4.99846778</v>
      </c>
      <c r="M58" s="18" t="n">
        <v>409.55667473</v>
      </c>
      <c r="N58" s="20" t="n">
        <v>9.12803549</v>
      </c>
      <c r="O58" s="18" t="n">
        <v>398.30496997</v>
      </c>
      <c r="P58" s="20" t="n">
        <v>8.34076604</v>
      </c>
      <c r="Q58" s="18" t="s">
        <v>404</v>
      </c>
      <c r="R58" s="20" t="s">
        <v>404</v>
      </c>
      <c r="S58" s="18" t="s">
        <v>404</v>
      </c>
      <c r="T58" s="20" t="s">
        <v>404</v>
      </c>
      <c r="U58" s="18" t="s">
        <v>404</v>
      </c>
      <c r="V58" s="20" t="s">
        <v>404</v>
      </c>
      <c r="W58" s="18" t="n">
        <v>501.95710246</v>
      </c>
      <c r="X58" s="20" t="n">
        <v>11.31799176</v>
      </c>
      <c r="Y58" s="18" t="n">
        <v>381.36776298</v>
      </c>
      <c r="Z58" s="20" t="n">
        <v>9.08394202</v>
      </c>
    </row>
    <row r="59" spans="1:26">
      <c r="A59" s="15" t="s">
        <v>456</v>
      </c>
      <c r="B59" s="17" t="n">
        <v>4826</v>
      </c>
      <c r="C59" s="18">
        <f>(0.0/B59*100)</f>
        <v/>
      </c>
      <c r="D59" s="19" t="n">
        <v>4826</v>
      </c>
      <c r="E59" s="18" t="n">
        <v>414.43883314</v>
      </c>
      <c r="F59" s="20" t="n">
        <v>16.20629138</v>
      </c>
      <c r="G59" s="18" t="n">
        <v>401.19434889</v>
      </c>
      <c r="H59" s="20" t="n">
        <v>5.59585355</v>
      </c>
      <c r="I59" s="18" t="n">
        <v>367.54356313</v>
      </c>
      <c r="J59" s="20" t="n">
        <v>3.40688724</v>
      </c>
      <c r="K59" s="18" t="n">
        <v>373.06715424</v>
      </c>
      <c r="L59" s="20" t="n">
        <v>3.68052022</v>
      </c>
      <c r="M59" s="18" t="n">
        <v>372.20787188</v>
      </c>
      <c r="N59" s="20" t="n">
        <v>2.9569015</v>
      </c>
      <c r="O59" s="18" t="n">
        <v>384.32838863</v>
      </c>
      <c r="P59" s="20" t="n">
        <v>2.97702335</v>
      </c>
      <c r="Q59" s="18" t="s">
        <v>404</v>
      </c>
      <c r="R59" s="20" t="s">
        <v>404</v>
      </c>
      <c r="S59" s="18" t="s">
        <v>404</v>
      </c>
      <c r="T59" s="20" t="s">
        <v>404</v>
      </c>
      <c r="U59" s="18" t="s">
        <v>404</v>
      </c>
      <c r="V59" s="20" t="s">
        <v>404</v>
      </c>
      <c r="W59" s="18" t="s">
        <v>404</v>
      </c>
      <c r="X59" s="20" t="s">
        <v>404</v>
      </c>
      <c r="Y59" s="18" t="n">
        <v>392.48725</v>
      </c>
      <c r="Z59" s="20" t="n">
        <v>11.32555085</v>
      </c>
    </row>
    <row r="60" spans="1:26">
      <c r="A60" s="15" t="s">
        <v>457</v>
      </c>
      <c r="B60" s="17" t="n">
        <v>4546</v>
      </c>
      <c r="C60" s="18">
        <f>(0.0/B60*100)</f>
        <v/>
      </c>
      <c r="D60" s="19" t="n">
        <v>4546</v>
      </c>
      <c r="E60" s="18" t="n">
        <v>399.28599192</v>
      </c>
      <c r="F60" s="20" t="n">
        <v>20.87265559</v>
      </c>
      <c r="G60" s="18" t="n">
        <v>396.12204571</v>
      </c>
      <c r="H60" s="20" t="n">
        <v>8.17668804</v>
      </c>
      <c r="I60" s="18" t="n">
        <v>388.69490329</v>
      </c>
      <c r="J60" s="20" t="n">
        <v>9.382332829999999</v>
      </c>
      <c r="K60" s="18" t="n">
        <v>372.56818481</v>
      </c>
      <c r="L60" s="20" t="n">
        <v>8.56941413</v>
      </c>
      <c r="M60" s="18" t="n">
        <v>385.27920343</v>
      </c>
      <c r="N60" s="20" t="n">
        <v>11.45233366</v>
      </c>
      <c r="O60" s="18" t="n">
        <v>385.08691927</v>
      </c>
      <c r="P60" s="20" t="n">
        <v>12.18175639</v>
      </c>
      <c r="Q60" s="18" t="s">
        <v>404</v>
      </c>
      <c r="R60" s="20" t="s">
        <v>404</v>
      </c>
      <c r="S60" s="18" t="s">
        <v>404</v>
      </c>
      <c r="T60" s="20" t="s">
        <v>404</v>
      </c>
      <c r="U60" s="18" t="s">
        <v>404</v>
      </c>
      <c r="V60" s="20" t="s">
        <v>404</v>
      </c>
      <c r="W60" s="18" t="s">
        <v>404</v>
      </c>
      <c r="X60" s="20" t="s">
        <v>404</v>
      </c>
      <c r="Y60" s="18" t="n">
        <v>382.92992645</v>
      </c>
      <c r="Z60" s="20" t="n">
        <v>19.64738794</v>
      </c>
    </row>
    <row r="61" spans="1:26">
      <c r="A61" s="15" t="s">
        <v>458</v>
      </c>
      <c r="B61" s="17" t="n">
        <v>6525</v>
      </c>
      <c r="C61" s="18">
        <f>(0.0/B61*100)</f>
        <v/>
      </c>
      <c r="D61" s="19" t="n">
        <v>6525</v>
      </c>
      <c r="E61" s="18" t="n">
        <v>454.0444817</v>
      </c>
      <c r="F61" s="20" t="n">
        <v>17.03637237</v>
      </c>
      <c r="G61" s="18" t="n">
        <v>486.97628064</v>
      </c>
      <c r="H61" s="20" t="n">
        <v>4.27464297</v>
      </c>
      <c r="I61" s="18" t="n">
        <v>467.82395361</v>
      </c>
      <c r="J61" s="20" t="n">
        <v>6.06670642</v>
      </c>
      <c r="K61" s="18" t="n">
        <v>457.08283467</v>
      </c>
      <c r="L61" s="20" t="n">
        <v>5.30950243</v>
      </c>
      <c r="M61" s="18" t="n">
        <v>476.79009919</v>
      </c>
      <c r="N61" s="20" t="n">
        <v>7.75339781</v>
      </c>
      <c r="O61" s="18" t="n">
        <v>449.81614402</v>
      </c>
      <c r="P61" s="20" t="n">
        <v>21.91264286</v>
      </c>
      <c r="Q61" s="18" t="s">
        <v>404</v>
      </c>
      <c r="R61" s="20" t="s">
        <v>404</v>
      </c>
      <c r="S61" s="18" t="s">
        <v>404</v>
      </c>
      <c r="T61" s="20" t="s">
        <v>404</v>
      </c>
      <c r="U61" s="18" t="s">
        <v>404</v>
      </c>
      <c r="V61" s="20" t="s">
        <v>404</v>
      </c>
      <c r="W61" s="18" t="s">
        <v>404</v>
      </c>
      <c r="X61" s="20" t="s">
        <v>404</v>
      </c>
      <c r="Y61" s="18" t="n">
        <v>490.86526634</v>
      </c>
      <c r="Z61" s="20" t="n">
        <v>10.75372809</v>
      </c>
    </row>
    <row r="62" spans="1:26">
      <c r="A62" s="15" t="s">
        <v>459</v>
      </c>
      <c r="B62" s="17" t="n">
        <v>4476</v>
      </c>
      <c r="C62" s="18">
        <f>(0.0/B62*100)</f>
        <v/>
      </c>
      <c r="D62" s="19" t="n">
        <v>4476</v>
      </c>
      <c r="E62" s="18" t="n">
        <v>557.7739254099999</v>
      </c>
      <c r="F62" s="20" t="n">
        <v>5.66930313</v>
      </c>
      <c r="G62" s="18" t="n">
        <v>520.30367369</v>
      </c>
      <c r="H62" s="20" t="n">
        <v>1.83003045</v>
      </c>
      <c r="I62" s="18" t="n">
        <v>524.23019813</v>
      </c>
      <c r="J62" s="20" t="n">
        <v>1.78993702</v>
      </c>
      <c r="K62" s="18" t="n">
        <v>540.34441171</v>
      </c>
      <c r="L62" s="20" t="n">
        <v>1.90444703</v>
      </c>
      <c r="M62" s="18" t="n">
        <v>549.31487368</v>
      </c>
      <c r="N62" s="20" t="n">
        <v>8.130220209999999</v>
      </c>
      <c r="O62" s="18" t="n">
        <v>545.1458459</v>
      </c>
      <c r="P62" s="20" t="n">
        <v>3.87581005</v>
      </c>
      <c r="Q62" s="18" t="s">
        <v>404</v>
      </c>
      <c r="R62" s="20" t="s">
        <v>404</v>
      </c>
      <c r="S62" s="18" t="s">
        <v>404</v>
      </c>
      <c r="T62" s="20" t="s">
        <v>404</v>
      </c>
      <c r="U62" s="18" t="s">
        <v>404</v>
      </c>
      <c r="V62" s="20" t="s">
        <v>404</v>
      </c>
      <c r="W62" s="18" t="s">
        <v>404</v>
      </c>
      <c r="X62" s="20" t="s">
        <v>404</v>
      </c>
      <c r="Y62" s="18" t="n">
        <v>403.42808261</v>
      </c>
      <c r="Z62" s="20" t="n">
        <v>23.12700219</v>
      </c>
    </row>
    <row r="63" spans="1:26">
      <c r="A63" s="15" t="s">
        <v>460</v>
      </c>
      <c r="B63" s="17" t="n">
        <v>5324</v>
      </c>
      <c r="C63" s="18">
        <f>(0.0/B63*100)</f>
        <v/>
      </c>
      <c r="D63" s="19" t="n">
        <v>5324</v>
      </c>
      <c r="E63" s="18" t="n">
        <v>342.29049397</v>
      </c>
      <c r="F63" s="20" t="n">
        <v>8.59707053</v>
      </c>
      <c r="G63" s="18" t="n">
        <v>416.2652516</v>
      </c>
      <c r="H63" s="20" t="n">
        <v>4.01606133</v>
      </c>
      <c r="I63" s="18" t="n">
        <v>380.16100503</v>
      </c>
      <c r="J63" s="20" t="n">
        <v>2.94885469</v>
      </c>
      <c r="K63" s="18" t="n">
        <v>374.99447463</v>
      </c>
      <c r="L63" s="20" t="n">
        <v>2.39404173</v>
      </c>
      <c r="M63" s="18" t="n">
        <v>390.71386013</v>
      </c>
      <c r="N63" s="20" t="n">
        <v>2.87543913</v>
      </c>
      <c r="O63" s="18" t="n">
        <v>369.33398497</v>
      </c>
      <c r="P63" s="20" t="n">
        <v>2.54171575</v>
      </c>
      <c r="Q63" s="18" t="s">
        <v>404</v>
      </c>
      <c r="R63" s="20" t="s">
        <v>404</v>
      </c>
      <c r="S63" s="18" t="s">
        <v>404</v>
      </c>
      <c r="T63" s="20" t="s">
        <v>404</v>
      </c>
      <c r="U63" s="18" t="s">
        <v>404</v>
      </c>
      <c r="V63" s="20" t="s">
        <v>404</v>
      </c>
      <c r="W63" s="18" t="s">
        <v>404</v>
      </c>
      <c r="X63" s="20" t="s">
        <v>404</v>
      </c>
      <c r="Y63" s="18" t="n">
        <v>403.98929412</v>
      </c>
      <c r="Z63" s="20" t="n">
        <v>4.07357026</v>
      </c>
    </row>
    <row r="64" spans="1:26">
      <c r="A64" s="15" t="s">
        <v>461</v>
      </c>
      <c r="B64" s="17" t="n">
        <v>3634</v>
      </c>
      <c r="C64" s="18">
        <f>(27.0/B64*100)</f>
        <v/>
      </c>
      <c r="D64" s="19" t="n">
        <v>3607</v>
      </c>
      <c r="E64" s="18" t="n">
        <v>544.73290671</v>
      </c>
      <c r="F64" s="20" t="n">
        <v>12.32839118</v>
      </c>
      <c r="G64" s="18" t="n">
        <v>459.48718109</v>
      </c>
      <c r="H64" s="20" t="n">
        <v>2.78925357</v>
      </c>
      <c r="I64" s="18" t="n">
        <v>458.87048105</v>
      </c>
      <c r="J64" s="20" t="n">
        <v>2.5105616</v>
      </c>
      <c r="K64" s="18" t="n">
        <v>474.63663651</v>
      </c>
      <c r="L64" s="20" t="n">
        <v>3.75629713</v>
      </c>
      <c r="M64" s="18" t="n">
        <v>459.42919185</v>
      </c>
      <c r="N64" s="20" t="n">
        <v>4.94807983</v>
      </c>
      <c r="O64" s="18" t="n">
        <v>504.18605471</v>
      </c>
      <c r="P64" s="20" t="n">
        <v>12.67769618</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452.19839949</v>
      </c>
      <c r="F65" s="20" t="n">
        <v>13.32323021</v>
      </c>
      <c r="G65" s="18" t="n">
        <v>438.5464725</v>
      </c>
      <c r="H65" s="20" t="n">
        <v>7.30463582</v>
      </c>
      <c r="I65" s="18" t="n">
        <v>429.08827661</v>
      </c>
      <c r="J65" s="20" t="n">
        <v>6.95908857</v>
      </c>
      <c r="K65" s="18" t="n">
        <v>422.18878637</v>
      </c>
      <c r="L65" s="20" t="n">
        <v>4.64495182</v>
      </c>
      <c r="M65" s="18" t="n">
        <v>422.55724884</v>
      </c>
      <c r="N65" s="20" t="n">
        <v>7.40908878</v>
      </c>
      <c r="O65" s="18" t="n">
        <v>424.66519431</v>
      </c>
      <c r="P65" s="20" t="n">
        <v>8.55233975</v>
      </c>
      <c r="Q65" s="18" t="s">
        <v>404</v>
      </c>
      <c r="R65" s="20" t="s">
        <v>404</v>
      </c>
      <c r="S65" s="18" t="s">
        <v>404</v>
      </c>
      <c r="T65" s="20" t="s">
        <v>404</v>
      </c>
      <c r="U65" s="18" t="n">
        <v>400.31806556</v>
      </c>
      <c r="V65" s="20" t="n">
        <v>6.28812667</v>
      </c>
      <c r="W65" s="18" t="s">
        <v>404</v>
      </c>
      <c r="X65" s="20" t="s">
        <v>404</v>
      </c>
      <c r="Y65" s="18" t="n">
        <v>442.1813931</v>
      </c>
      <c r="Z65" s="20" t="n">
        <v>4.89582081</v>
      </c>
    </row>
    <row r="66" spans="1:26">
      <c r="A66" s="15" t="s">
        <v>463</v>
      </c>
      <c r="B66" s="17" t="n">
        <v>5665</v>
      </c>
      <c r="C66" s="18">
        <f>(0.0/B66*100)</f>
        <v/>
      </c>
      <c r="D66" s="19" t="n">
        <v>5665</v>
      </c>
      <c r="E66" s="18" t="n">
        <v>362.27040999</v>
      </c>
      <c r="F66" s="20" t="n">
        <v>10.98227828</v>
      </c>
      <c r="G66" s="18" t="n">
        <v>421.41295344</v>
      </c>
      <c r="H66" s="20" t="n">
        <v>2.22291759</v>
      </c>
      <c r="I66" s="18" t="n">
        <v>415.30480873</v>
      </c>
      <c r="J66" s="20" t="n">
        <v>2.18154611</v>
      </c>
      <c r="K66" s="18" t="n">
        <v>404.45090186</v>
      </c>
      <c r="L66" s="20" t="n">
        <v>2.16011845</v>
      </c>
      <c r="M66" s="18" t="n">
        <v>413.28063956</v>
      </c>
      <c r="N66" s="20" t="n">
        <v>4.06958643</v>
      </c>
      <c r="O66" s="18" t="n">
        <v>390.51953498</v>
      </c>
      <c r="P66" s="20" t="n">
        <v>3.26287399</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398.77897163</v>
      </c>
      <c r="F67" s="20" t="n">
        <v>10.90726547</v>
      </c>
      <c r="G67" s="18" t="n">
        <v>403.72334158</v>
      </c>
      <c r="H67" s="20" t="n">
        <v>7.79985659</v>
      </c>
      <c r="I67" s="18" t="n">
        <v>393.50554101</v>
      </c>
      <c r="J67" s="20" t="n">
        <v>5.38736224</v>
      </c>
      <c r="K67" s="18" t="n">
        <v>400.36771436</v>
      </c>
      <c r="L67" s="20" t="n">
        <v>5.12350861</v>
      </c>
      <c r="M67" s="18" t="n">
        <v>382.46789478</v>
      </c>
      <c r="N67" s="20" t="n">
        <v>10.60222015</v>
      </c>
      <c r="O67" s="18" t="n">
        <v>393.90737068</v>
      </c>
      <c r="P67" s="20" t="n">
        <v>12.30013404</v>
      </c>
      <c r="Q67" s="18" t="s">
        <v>404</v>
      </c>
      <c r="R67" s="20" t="s">
        <v>404</v>
      </c>
      <c r="S67" s="18" t="s">
        <v>404</v>
      </c>
      <c r="T67" s="20" t="s">
        <v>404</v>
      </c>
      <c r="U67" s="18" t="s">
        <v>404</v>
      </c>
      <c r="V67" s="20" t="s">
        <v>404</v>
      </c>
      <c r="W67" s="18" t="s">
        <v>404</v>
      </c>
      <c r="X67" s="20" t="s">
        <v>404</v>
      </c>
      <c r="Y67" s="18" t="n">
        <v>391.97612163</v>
      </c>
      <c r="Z67" s="20" t="n">
        <v>10.61126655</v>
      </c>
    </row>
    <row r="68" spans="1:26">
      <c r="A68" s="15" t="s">
        <v>465</v>
      </c>
      <c r="B68" s="17" t="n">
        <v>12083</v>
      </c>
      <c r="C68" s="18">
        <f>(0.0/B68*100)</f>
        <v/>
      </c>
      <c r="D68" s="19" t="n">
        <v>12083</v>
      </c>
      <c r="E68" s="18" t="n">
        <v>435.30072328</v>
      </c>
      <c r="F68" s="20" t="n">
        <v>2.37395775</v>
      </c>
      <c r="G68" s="18" t="n">
        <v>417.54517029</v>
      </c>
      <c r="H68" s="20" t="n">
        <v>2.11954212</v>
      </c>
      <c r="I68" s="18" t="n">
        <v>433.18126606</v>
      </c>
      <c r="J68" s="20" t="n">
        <v>2.02811658</v>
      </c>
      <c r="K68" s="18" t="n">
        <v>410.89361724</v>
      </c>
      <c r="L68" s="20" t="n">
        <v>1.50049454</v>
      </c>
      <c r="M68" s="18" t="n">
        <v>370.34211409</v>
      </c>
      <c r="N68" s="20" t="n">
        <v>2.75130893</v>
      </c>
      <c r="O68" s="18" t="n">
        <v>429.6275258</v>
      </c>
      <c r="P68" s="20" t="n">
        <v>3.78220398</v>
      </c>
      <c r="Q68" s="18" t="s">
        <v>404</v>
      </c>
      <c r="R68" s="20" t="s">
        <v>404</v>
      </c>
      <c r="S68" s="18" t="s">
        <v>404</v>
      </c>
      <c r="T68" s="20" t="s">
        <v>404</v>
      </c>
      <c r="U68" s="18" t="s">
        <v>404</v>
      </c>
      <c r="V68" s="20" t="s">
        <v>404</v>
      </c>
      <c r="W68" s="18" t="s">
        <v>404</v>
      </c>
      <c r="X68" s="20" t="s">
        <v>404</v>
      </c>
      <c r="Y68" s="18" t="n">
        <v>437.83855119</v>
      </c>
      <c r="Z68" s="20" t="n">
        <v>6.12119484</v>
      </c>
    </row>
    <row r="69" spans="1:26">
      <c r="A69" s="15" t="s">
        <v>466</v>
      </c>
      <c r="B69" s="17" t="n">
        <v>4876</v>
      </c>
      <c r="C69" s="18">
        <f>(0.0/B69*100)</f>
        <v/>
      </c>
      <c r="D69" s="19" t="n">
        <v>4876</v>
      </c>
      <c r="E69" s="18" t="n">
        <v>410.06579313</v>
      </c>
      <c r="F69" s="20" t="n">
        <v>14.4205901</v>
      </c>
      <c r="G69" s="18" t="n">
        <v>442.73018829</v>
      </c>
      <c r="H69" s="20" t="n">
        <v>8.582638660000001</v>
      </c>
      <c r="I69" s="18" t="n">
        <v>439.4783353</v>
      </c>
      <c r="J69" s="20" t="n">
        <v>8.572525260000001</v>
      </c>
      <c r="K69" s="18" t="n">
        <v>432.79147574</v>
      </c>
      <c r="L69" s="20" t="n">
        <v>6.40670493</v>
      </c>
      <c r="M69" s="18" t="n">
        <v>412.95149787</v>
      </c>
      <c r="N69" s="20" t="n">
        <v>12.27269166</v>
      </c>
      <c r="O69" s="18" t="n">
        <v>446.84936217</v>
      </c>
      <c r="P69" s="20" t="n">
        <v>12.98648241</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n">
        <v>484.60773582</v>
      </c>
      <c r="F70" s="20" t="n">
        <v>11.40142263</v>
      </c>
      <c r="G70" s="18" t="n">
        <v>493.50631594</v>
      </c>
      <c r="H70" s="20" t="n">
        <v>7.3705619</v>
      </c>
      <c r="I70" s="18" t="n">
        <v>484.43032939</v>
      </c>
      <c r="J70" s="20" t="n">
        <v>4.69162702</v>
      </c>
      <c r="K70" s="18" t="n">
        <v>483.9780091</v>
      </c>
      <c r="L70" s="20" t="n">
        <v>4.88807564</v>
      </c>
      <c r="M70" s="18" t="n">
        <v>485.23372678</v>
      </c>
      <c r="N70" s="20" t="n">
        <v>7.17583861</v>
      </c>
      <c r="O70" s="18" t="n">
        <v>505.8981841</v>
      </c>
      <c r="P70" s="20" t="n">
        <v>7.16859864</v>
      </c>
      <c r="Q70" s="18" t="s">
        <v>404</v>
      </c>
      <c r="R70" s="20" t="s">
        <v>404</v>
      </c>
      <c r="S70" s="18" t="s">
        <v>404</v>
      </c>
      <c r="T70" s="20" t="s">
        <v>404</v>
      </c>
      <c r="U70" s="18" t="s">
        <v>404</v>
      </c>
      <c r="V70" s="20" t="s">
        <v>404</v>
      </c>
      <c r="W70" s="18" t="s">
        <v>404</v>
      </c>
      <c r="X70" s="20" t="s">
        <v>404</v>
      </c>
      <c r="Y70" s="18" t="n">
        <v>469.10518463</v>
      </c>
      <c r="Z70" s="20" t="n">
        <v>9.585083450000001</v>
      </c>
    </row>
    <row r="71" spans="1:26">
      <c r="A71" s="15" t="s">
        <v>468</v>
      </c>
      <c r="B71" s="17" t="n">
        <v>6115</v>
      </c>
      <c r="C71" s="18">
        <f>(0.0/B71*100)</f>
        <v/>
      </c>
      <c r="D71" s="19" t="n">
        <v>6115</v>
      </c>
      <c r="E71" s="18" t="s">
        <v>404</v>
      </c>
      <c r="F71" s="20" t="s">
        <v>404</v>
      </c>
      <c r="G71" s="18" t="n">
        <v>558.538607</v>
      </c>
      <c r="H71" s="20" t="n">
        <v>2.42280328</v>
      </c>
      <c r="I71" s="18" t="n">
        <v>558.80915959</v>
      </c>
      <c r="J71" s="20" t="n">
        <v>2.04660543</v>
      </c>
      <c r="K71" s="18" t="n">
        <v>546.73068058</v>
      </c>
      <c r="L71" s="20" t="n">
        <v>2.50665396</v>
      </c>
      <c r="M71" s="18" t="n">
        <v>561.60843981</v>
      </c>
      <c r="N71" s="20" t="n">
        <v>6.11924476</v>
      </c>
      <c r="O71" s="18" t="n">
        <v>556.6186911999999</v>
      </c>
      <c r="P71" s="20" t="n">
        <v>4.82978143</v>
      </c>
      <c r="Q71" s="18" t="s">
        <v>404</v>
      </c>
      <c r="R71" s="20" t="s">
        <v>404</v>
      </c>
      <c r="S71" s="18" t="s">
        <v>404</v>
      </c>
      <c r="T71" s="20" t="s">
        <v>404</v>
      </c>
      <c r="U71" s="18" t="s">
        <v>404</v>
      </c>
      <c r="V71" s="20" t="s">
        <v>404</v>
      </c>
      <c r="W71" s="18" t="s">
        <v>404</v>
      </c>
      <c r="X71" s="20" t="s">
        <v>404</v>
      </c>
      <c r="Y71" s="18" t="n">
        <v>524.08696729</v>
      </c>
      <c r="Z71" s="20" t="n">
        <v>11.01344307</v>
      </c>
    </row>
    <row r="72" spans="1:26">
      <c r="A72" s="15" t="s">
        <v>469</v>
      </c>
      <c r="B72" s="17" t="n">
        <v>7708</v>
      </c>
      <c r="C72" s="18">
        <f>(0.0/B72*100)</f>
        <v/>
      </c>
      <c r="D72" s="19" t="n">
        <v>7708</v>
      </c>
      <c r="E72" s="18" t="n">
        <v>530.01808367</v>
      </c>
      <c r="F72" s="20" t="n">
        <v>13.71252027</v>
      </c>
      <c r="G72" s="18" t="n">
        <v>523.5011590399999</v>
      </c>
      <c r="H72" s="20" t="n">
        <v>8.57707085</v>
      </c>
      <c r="I72" s="18" t="n">
        <v>540.42781619</v>
      </c>
      <c r="J72" s="20" t="n">
        <v>8.640863980000001</v>
      </c>
      <c r="K72" s="18" t="n">
        <v>527.33826874</v>
      </c>
      <c r="L72" s="20" t="n">
        <v>7.2192526</v>
      </c>
      <c r="M72" s="18" t="n">
        <v>537.37530598</v>
      </c>
      <c r="N72" s="20" t="n">
        <v>15.38107699</v>
      </c>
      <c r="O72" s="18" t="n">
        <v>540.76385734</v>
      </c>
      <c r="P72" s="20" t="n">
        <v>13.3524218</v>
      </c>
      <c r="Q72" s="18" t="s">
        <v>404</v>
      </c>
      <c r="R72" s="20" t="s">
        <v>404</v>
      </c>
      <c r="S72" s="18" t="s">
        <v>404</v>
      </c>
      <c r="T72" s="20" t="s">
        <v>404</v>
      </c>
      <c r="U72" s="18" t="s">
        <v>404</v>
      </c>
      <c r="V72" s="20" t="s">
        <v>404</v>
      </c>
      <c r="W72" s="18" t="s">
        <v>404</v>
      </c>
      <c r="X72" s="20" t="s">
        <v>404</v>
      </c>
      <c r="Y72" s="18" t="n">
        <v>532.01469691</v>
      </c>
      <c r="Z72" s="20" t="n">
        <v>27.64815702</v>
      </c>
    </row>
    <row r="73" spans="1:26">
      <c r="A73" s="15" t="s">
        <v>470</v>
      </c>
      <c r="B73" s="17" t="n">
        <v>8249</v>
      </c>
      <c r="C73" s="18">
        <f>(0.0/B73*100)</f>
        <v/>
      </c>
      <c r="D73" s="19" t="n">
        <v>8249</v>
      </c>
      <c r="E73" s="18" t="n">
        <v>409.27752006</v>
      </c>
      <c r="F73" s="20" t="n">
        <v>5.3434831</v>
      </c>
      <c r="G73" s="18" t="n">
        <v>429.54099395</v>
      </c>
      <c r="H73" s="20" t="n">
        <v>8.94159685</v>
      </c>
      <c r="I73" s="18" t="n">
        <v>418.40858831</v>
      </c>
      <c r="J73" s="20" t="n">
        <v>7.93780843</v>
      </c>
      <c r="K73" s="18" t="n">
        <v>420.19870344</v>
      </c>
      <c r="L73" s="20" t="n">
        <v>6.24707285</v>
      </c>
      <c r="M73" s="18" t="n">
        <v>428.90800596</v>
      </c>
      <c r="N73" s="20" t="n">
        <v>10.06042544</v>
      </c>
      <c r="O73" s="18" t="n">
        <v>414.19257725</v>
      </c>
      <c r="P73" s="20" t="n">
        <v>8.825903070000001</v>
      </c>
      <c r="Q73" s="18" t="s">
        <v>404</v>
      </c>
      <c r="R73" s="20" t="s">
        <v>404</v>
      </c>
      <c r="S73" s="18" t="s">
        <v>404</v>
      </c>
      <c r="T73" s="20" t="s">
        <v>404</v>
      </c>
      <c r="U73" s="18" t="s">
        <v>404</v>
      </c>
      <c r="V73" s="20" t="s">
        <v>404</v>
      </c>
      <c r="W73" s="18" t="s">
        <v>404</v>
      </c>
      <c r="X73" s="20" t="s">
        <v>404</v>
      </c>
      <c r="Y73" s="18" t="n">
        <v>416.78180185</v>
      </c>
      <c r="Z73" s="20" t="n">
        <v>15.93008898</v>
      </c>
    </row>
    <row r="74" spans="1:26">
      <c r="A74" s="15" t="s">
        <v>471</v>
      </c>
      <c r="B74" s="17" t="n">
        <v>4692</v>
      </c>
      <c r="C74" s="18">
        <f>(484.0/B74*100)</f>
        <v/>
      </c>
      <c r="D74" s="19" t="n">
        <v>4208</v>
      </c>
      <c r="E74" s="18" t="n">
        <v>399.47051187</v>
      </c>
      <c r="F74" s="20" t="n">
        <v>5.46340803</v>
      </c>
      <c r="G74" s="18" t="n">
        <v>453.56251898</v>
      </c>
      <c r="H74" s="20" t="n">
        <v>3.84647892</v>
      </c>
      <c r="I74" s="18" t="n">
        <v>417.79459818</v>
      </c>
      <c r="J74" s="20" t="n">
        <v>3.1386235</v>
      </c>
      <c r="K74" s="18" t="n">
        <v>417.37547545</v>
      </c>
      <c r="L74" s="20" t="n">
        <v>2.80240955</v>
      </c>
      <c r="M74" s="18" t="n">
        <v>416.29796703</v>
      </c>
      <c r="N74" s="20" t="n">
        <v>2.8744871</v>
      </c>
      <c r="O74" s="18" t="n">
        <v>441.17467276</v>
      </c>
      <c r="P74" s="20" t="n">
        <v>4.24712748</v>
      </c>
      <c r="Q74" s="18" t="s">
        <v>404</v>
      </c>
      <c r="R74" s="20" t="s">
        <v>404</v>
      </c>
      <c r="S74" s="18" t="s">
        <v>404</v>
      </c>
      <c r="T74" s="20" t="s">
        <v>404</v>
      </c>
      <c r="U74" s="18" t="s">
        <v>404</v>
      </c>
      <c r="V74" s="20" t="s">
        <v>404</v>
      </c>
      <c r="W74" s="18" t="s">
        <v>404</v>
      </c>
      <c r="X74" s="20" t="s">
        <v>404</v>
      </c>
      <c r="Y74" s="18" t="n">
        <v>348.79776901</v>
      </c>
      <c r="Z74" s="20" t="n">
        <v>6.53835283</v>
      </c>
    </row>
    <row r="75" spans="1:26">
      <c r="A75" s="15" t="s">
        <v>472</v>
      </c>
      <c r="B75" s="17" t="n">
        <v>5375</v>
      </c>
      <c r="C75" s="18">
        <f>(483.0/B75*100)</f>
        <v/>
      </c>
      <c r="D75" s="19" t="n">
        <v>4892</v>
      </c>
      <c r="E75" s="18" t="n">
        <v>388.92159335</v>
      </c>
      <c r="F75" s="20" t="n">
        <v>6.53377184</v>
      </c>
      <c r="G75" s="18" t="n">
        <v>390.54230868</v>
      </c>
      <c r="H75" s="20" t="n">
        <v>7.72669578</v>
      </c>
      <c r="I75" s="18" t="n">
        <v>397.39570716</v>
      </c>
      <c r="J75" s="20" t="n">
        <v>6.38106061</v>
      </c>
      <c r="K75" s="18" t="n">
        <v>373.7651713</v>
      </c>
      <c r="L75" s="20" t="n">
        <v>7.89356942</v>
      </c>
      <c r="M75" s="18" t="n">
        <v>378.6121889</v>
      </c>
      <c r="N75" s="20" t="n">
        <v>11.68449375</v>
      </c>
      <c r="O75" s="18" t="n">
        <v>370.72013989</v>
      </c>
      <c r="P75" s="20" t="n">
        <v>11.22867156</v>
      </c>
      <c r="Q75" s="18" t="s">
        <v>404</v>
      </c>
      <c r="R75" s="20" t="s">
        <v>404</v>
      </c>
      <c r="S75" s="18" t="s">
        <v>404</v>
      </c>
      <c r="T75" s="20" t="s">
        <v>404</v>
      </c>
      <c r="U75" s="18" t="s">
        <v>404</v>
      </c>
      <c r="V75" s="20" t="s">
        <v>404</v>
      </c>
      <c r="W75" s="18" t="s">
        <v>404</v>
      </c>
      <c r="X75" s="20" t="s">
        <v>404</v>
      </c>
      <c r="Y75" s="18" t="n">
        <v>381.73038577</v>
      </c>
      <c r="Z75" s="20" t="n">
        <v>15.74660675</v>
      </c>
    </row>
    <row r="76" spans="1:26">
      <c r="A76" s="15" t="s">
        <v>473</v>
      </c>
      <c r="B76" s="17" t="n">
        <v>14167</v>
      </c>
      <c r="C76" s="18">
        <f>(1400.0/B76*100)</f>
        <v/>
      </c>
      <c r="D76" s="19" t="n">
        <v>12767</v>
      </c>
      <c r="E76" s="18" t="n">
        <v>474.07836879</v>
      </c>
      <c r="F76" s="20" t="n">
        <v>16.15823472</v>
      </c>
      <c r="G76" s="18" t="n">
        <v>445.18317273</v>
      </c>
      <c r="H76" s="20" t="n">
        <v>6.44461818</v>
      </c>
      <c r="I76" s="18" t="n">
        <v>429.29676135</v>
      </c>
      <c r="J76" s="20" t="n">
        <v>4.84107832</v>
      </c>
      <c r="K76" s="18" t="n">
        <v>441.52091532</v>
      </c>
      <c r="L76" s="20" t="n">
        <v>6.83411091</v>
      </c>
      <c r="M76" s="18" t="n">
        <v>434.29722329</v>
      </c>
      <c r="N76" s="20" t="n">
        <v>8.820880819999999</v>
      </c>
      <c r="O76" s="18" t="n">
        <v>410.1791434</v>
      </c>
      <c r="P76" s="20" t="n">
        <v>8.733889319999999</v>
      </c>
      <c r="Q76" s="18" t="s">
        <v>404</v>
      </c>
      <c r="R76" s="20" t="s">
        <v>404</v>
      </c>
      <c r="S76" s="18" t="s">
        <v>404</v>
      </c>
      <c r="T76" s="20" t="s">
        <v>404</v>
      </c>
      <c r="U76" s="18" t="s">
        <v>404</v>
      </c>
      <c r="V76" s="20" t="s">
        <v>404</v>
      </c>
      <c r="W76" s="18" t="s">
        <v>404</v>
      </c>
      <c r="X76" s="20" t="s">
        <v>404</v>
      </c>
      <c r="Y76" s="18" t="n">
        <v>448.4650858</v>
      </c>
      <c r="Z76" s="20" t="n">
        <v>9.468666300000001</v>
      </c>
    </row>
    <row r="77" spans="1:26">
      <c r="A77" s="15" t="s">
        <v>474</v>
      </c>
      <c r="B77" s="17" t="n">
        <v>6062</v>
      </c>
      <c r="C77" s="18">
        <f>(0.0/B77*100)</f>
        <v/>
      </c>
      <c r="D77" s="19" t="n">
        <v>6062</v>
      </c>
      <c r="E77" s="18" t="n">
        <v>433.54418483</v>
      </c>
      <c r="F77" s="20" t="n">
        <v>18.6378144</v>
      </c>
      <c r="G77" s="18" t="n">
        <v>445.98246473</v>
      </c>
      <c r="H77" s="20" t="n">
        <v>8.736196319999999</v>
      </c>
      <c r="I77" s="18" t="n">
        <v>425.59773886</v>
      </c>
      <c r="J77" s="20" t="n">
        <v>7.43725878</v>
      </c>
      <c r="K77" s="18" t="n">
        <v>447.19182096</v>
      </c>
      <c r="L77" s="20" t="n">
        <v>7.6004502</v>
      </c>
      <c r="M77" s="18" t="n">
        <v>428.8009063</v>
      </c>
      <c r="N77" s="20" t="n">
        <v>5.50189345</v>
      </c>
      <c r="O77" s="18" t="n">
        <v>427.20474794</v>
      </c>
      <c r="P77" s="20" t="n">
        <v>13.07528426</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n">
        <v>474.71830174</v>
      </c>
      <c r="F78" s="20" t="n">
        <v>42.57105447</v>
      </c>
      <c r="G78" s="18" t="n">
        <v>518.84853572</v>
      </c>
      <c r="H78" s="20" t="n">
        <v>6.5268958</v>
      </c>
      <c r="I78" s="18" t="n">
        <v>525.33435663</v>
      </c>
      <c r="J78" s="20" t="n">
        <v>9.18745552</v>
      </c>
      <c r="K78" s="18" t="n">
        <v>534.85695427</v>
      </c>
      <c r="L78" s="20" t="n">
        <v>7.85855006</v>
      </c>
      <c r="M78" s="18" t="n">
        <v>513.81613152</v>
      </c>
      <c r="N78" s="20" t="n">
        <v>8.793542110000001</v>
      </c>
      <c r="O78" s="18" t="n">
        <v>538.63899479</v>
      </c>
      <c r="P78" s="20" t="n">
        <v>16.79485958</v>
      </c>
      <c r="Q78" s="18" t="s">
        <v>404</v>
      </c>
      <c r="R78" s="20" t="s">
        <v>404</v>
      </c>
      <c r="S78" s="18" t="s">
        <v>404</v>
      </c>
      <c r="T78" s="20" t="s">
        <v>404</v>
      </c>
      <c r="U78" s="18" t="s">
        <v>404</v>
      </c>
      <c r="V78" s="20" t="s">
        <v>404</v>
      </c>
      <c r="W78" s="18" t="n">
        <v>491.96867879</v>
      </c>
      <c r="X78" s="20" t="n">
        <v>5.29347672</v>
      </c>
      <c r="Y78" s="18" t="s">
        <v>404</v>
      </c>
      <c r="Z78" s="20" t="s">
        <v>404</v>
      </c>
    </row>
    <row customHeight="1" ht="25" r="79" spans="1:26">
      <c r="A79" s="15" t="s">
        <v>476</v>
      </c>
      <c r="B79" s="17" t="n">
        <v>1657</v>
      </c>
      <c r="C79" s="18">
        <f>(21.0/B79*100)</f>
        <v/>
      </c>
      <c r="D79" s="19" t="n">
        <v>1636</v>
      </c>
      <c r="E79" s="18" t="n">
        <v>509.18175159</v>
      </c>
      <c r="F79" s="20" t="n">
        <v>12.36937299</v>
      </c>
      <c r="G79" s="18" t="n">
        <v>493.83046151</v>
      </c>
      <c r="H79" s="20" t="n">
        <v>15.80544267</v>
      </c>
      <c r="I79" s="18" t="n">
        <v>439.82293569</v>
      </c>
      <c r="J79" s="20" t="n">
        <v>10.91755383</v>
      </c>
      <c r="K79" s="18" t="n">
        <v>467.90953582</v>
      </c>
      <c r="L79" s="20" t="n">
        <v>11.29687612</v>
      </c>
      <c r="M79" s="18" t="n">
        <v>451.46780599</v>
      </c>
      <c r="N79" s="20" t="n">
        <v>25.17629746</v>
      </c>
      <c r="O79" s="18" t="n">
        <v>395.45506224</v>
      </c>
      <c r="P79" s="20" t="n">
        <v>26.59877813</v>
      </c>
      <c r="Q79" s="18" t="s">
        <v>404</v>
      </c>
      <c r="R79" s="20" t="s">
        <v>404</v>
      </c>
      <c r="S79" s="18" t="s">
        <v>404</v>
      </c>
      <c r="T79" s="20" t="s">
        <v>404</v>
      </c>
      <c r="U79" s="18" t="s">
        <v>404</v>
      </c>
      <c r="V79" s="20" t="s">
        <v>404</v>
      </c>
      <c r="W79" s="18" t="s">
        <v>404</v>
      </c>
      <c r="X79" s="20" t="s">
        <v>404</v>
      </c>
      <c r="Y79" s="18" t="n">
        <v>528.97186286</v>
      </c>
      <c r="Z79" s="20" t="n">
        <v>9.722320209999999</v>
      </c>
    </row>
    <row r="80" spans="1:26">
      <c r="A80" s="15" t="s">
        <v>477</v>
      </c>
      <c r="B80" s="17" t="n">
        <v>7841</v>
      </c>
      <c r="C80" s="18">
        <f>(0.0/B80*100)</f>
        <v/>
      </c>
      <c r="D80" s="19" t="n">
        <v>7841</v>
      </c>
      <c r="E80" s="18" t="n">
        <v>463.78802019</v>
      </c>
      <c r="F80" s="20" t="n">
        <v>14.97893238</v>
      </c>
      <c r="G80" s="18" t="n">
        <v>461.77377717</v>
      </c>
      <c r="H80" s="20" t="n">
        <v>12.91108378</v>
      </c>
      <c r="I80" s="18" t="n">
        <v>460.55574499</v>
      </c>
      <c r="J80" s="20" t="n">
        <v>7.89247736</v>
      </c>
      <c r="K80" s="18" t="n">
        <v>445.79659315</v>
      </c>
      <c r="L80" s="20" t="n">
        <v>6.79817934</v>
      </c>
      <c r="M80" s="18" t="n">
        <v>466.32956737</v>
      </c>
      <c r="N80" s="20" t="n">
        <v>9.30059204</v>
      </c>
      <c r="O80" s="18" t="n">
        <v>450.60742394</v>
      </c>
      <c r="P80" s="20" t="n">
        <v>7.55943886</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s">
        <v>404</v>
      </c>
      <c r="F81" s="20" t="s">
        <v>404</v>
      </c>
      <c r="G81" s="18" t="n">
        <v>460.84147282</v>
      </c>
      <c r="H81" s="20" t="n">
        <v>13.03118016</v>
      </c>
      <c r="I81" s="18" t="n">
        <v>443.5013439</v>
      </c>
      <c r="J81" s="20" t="n">
        <v>5.98319117</v>
      </c>
      <c r="K81" s="18" t="n">
        <v>439.64269927</v>
      </c>
      <c r="L81" s="20" t="n">
        <v>5.34423086</v>
      </c>
      <c r="M81" s="18" t="n">
        <v>452.82483589</v>
      </c>
      <c r="N81" s="20" t="n">
        <v>8.033547560000001</v>
      </c>
      <c r="O81" s="18" t="n">
        <v>429.01204186</v>
      </c>
      <c r="P81" s="20" t="n">
        <v>6.46617787</v>
      </c>
      <c r="Q81" s="18" t="s">
        <v>404</v>
      </c>
      <c r="R81" s="20" t="s">
        <v>404</v>
      </c>
      <c r="S81" s="18" t="s">
        <v>404</v>
      </c>
      <c r="T81" s="20" t="s">
        <v>404</v>
      </c>
      <c r="U81" s="18" t="s">
        <v>404</v>
      </c>
      <c r="V81" s="20" t="s">
        <v>404</v>
      </c>
      <c r="W81" s="18" t="s">
        <v>404</v>
      </c>
      <c r="X81" s="20" t="s">
        <v>404</v>
      </c>
      <c r="Y81" s="18" t="n">
        <v>436.01563953</v>
      </c>
      <c r="Z81" s="20" t="n">
        <v>12.51088369</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542</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521.15131457</v>
      </c>
      <c r="F7" s="20" t="n">
        <v>11.82362771</v>
      </c>
      <c r="G7" s="18" t="n">
        <v>525.0922404200001</v>
      </c>
      <c r="H7" s="20" t="n">
        <v>8.956128380000001</v>
      </c>
      <c r="I7" s="18" t="n">
        <v>524.53655831</v>
      </c>
      <c r="J7" s="20" t="n">
        <v>5.66042949</v>
      </c>
      <c r="K7" s="18" t="n">
        <v>510.39666456</v>
      </c>
      <c r="L7" s="20" t="n">
        <v>4.17397667</v>
      </c>
      <c r="M7" s="18" t="n">
        <v>512.2986416</v>
      </c>
      <c r="N7" s="20" t="n">
        <v>4.11266979</v>
      </c>
      <c r="O7" s="18" t="n">
        <v>500.3455744</v>
      </c>
      <c r="P7" s="20" t="n">
        <v>5.26284189</v>
      </c>
      <c r="Q7" s="18" t="s">
        <v>404</v>
      </c>
      <c r="R7" s="20" t="s">
        <v>404</v>
      </c>
      <c r="S7" s="18" t="s">
        <v>404</v>
      </c>
      <c r="T7" s="20" t="s">
        <v>404</v>
      </c>
      <c r="U7" s="18" t="s">
        <v>404</v>
      </c>
      <c r="V7" s="20" t="s">
        <v>404</v>
      </c>
      <c r="W7" s="18" t="s">
        <v>404</v>
      </c>
      <c r="X7" s="20" t="s">
        <v>404</v>
      </c>
      <c r="Y7" s="18" t="n">
        <v>488.52108431</v>
      </c>
      <c r="Z7" s="20" t="n">
        <v>8.11458425</v>
      </c>
    </row>
    <row r="8" spans="1:26">
      <c r="A8" s="15" t="s">
        <v>405</v>
      </c>
      <c r="B8" s="17" t="n">
        <v>7007</v>
      </c>
      <c r="C8" s="18">
        <f>(0.0/B8*100)</f>
        <v/>
      </c>
      <c r="D8" s="19" t="n">
        <v>7007</v>
      </c>
      <c r="E8" s="18" t="n">
        <v>474.52498754</v>
      </c>
      <c r="F8" s="20" t="n">
        <v>31.40288797</v>
      </c>
      <c r="G8" s="18" t="n">
        <v>493.0296822</v>
      </c>
      <c r="H8" s="20" t="n">
        <v>11.17516516</v>
      </c>
      <c r="I8" s="18" t="n">
        <v>519.75652525</v>
      </c>
      <c r="J8" s="20" t="n">
        <v>6.76403862</v>
      </c>
      <c r="K8" s="18" t="n">
        <v>504.02369985</v>
      </c>
      <c r="L8" s="20" t="n">
        <v>7.58651118</v>
      </c>
      <c r="M8" s="18" t="n">
        <v>484.29795864</v>
      </c>
      <c r="N8" s="20" t="n">
        <v>11.60421973</v>
      </c>
      <c r="O8" s="18" t="n">
        <v>468.89276829</v>
      </c>
      <c r="P8" s="20" t="n">
        <v>12.36777108</v>
      </c>
      <c r="Q8" s="18" t="s">
        <v>404</v>
      </c>
      <c r="R8" s="20" t="s">
        <v>404</v>
      </c>
      <c r="S8" s="18" t="s">
        <v>404</v>
      </c>
      <c r="T8" s="20" t="s">
        <v>404</v>
      </c>
      <c r="U8" s="18" t="s">
        <v>404</v>
      </c>
      <c r="V8" s="20" t="s">
        <v>404</v>
      </c>
      <c r="W8" s="18" t="s">
        <v>404</v>
      </c>
      <c r="X8" s="20" t="s">
        <v>404</v>
      </c>
      <c r="Y8" s="18" t="n">
        <v>469.62283657</v>
      </c>
      <c r="Z8" s="20" t="n">
        <v>18.87526267</v>
      </c>
    </row>
    <row r="9" spans="1:26">
      <c r="A9" s="15" t="s">
        <v>406</v>
      </c>
      <c r="B9" s="17" t="n">
        <v>9651</v>
      </c>
      <c r="C9" s="18">
        <f>(200.0/B9*100)</f>
        <v/>
      </c>
      <c r="D9" s="19" t="n">
        <v>9451</v>
      </c>
      <c r="E9" s="18" t="s">
        <v>404</v>
      </c>
      <c r="F9" s="20" t="s">
        <v>404</v>
      </c>
      <c r="G9" s="18" t="n">
        <v>485.21153592</v>
      </c>
      <c r="H9" s="20" t="n">
        <v>22.49254801</v>
      </c>
      <c r="I9" s="18" t="n">
        <v>511.37038451</v>
      </c>
      <c r="J9" s="20" t="n">
        <v>11.37994465</v>
      </c>
      <c r="K9" s="18" t="n">
        <v>523.87777213</v>
      </c>
      <c r="L9" s="20" t="n">
        <v>8.41267633</v>
      </c>
      <c r="M9" s="18" t="n">
        <v>501.20667369</v>
      </c>
      <c r="N9" s="20" t="n">
        <v>7.2865794</v>
      </c>
      <c r="O9" s="18" t="n">
        <v>493.33263075</v>
      </c>
      <c r="P9" s="20" t="n">
        <v>7.62728159</v>
      </c>
      <c r="Q9" s="18" t="s">
        <v>404</v>
      </c>
      <c r="R9" s="20" t="s">
        <v>404</v>
      </c>
      <c r="S9" s="18" t="s">
        <v>404</v>
      </c>
      <c r="T9" s="20" t="s">
        <v>404</v>
      </c>
      <c r="U9" s="18" t="s">
        <v>404</v>
      </c>
      <c r="V9" s="20" t="s">
        <v>404</v>
      </c>
      <c r="W9" s="18" t="s">
        <v>404</v>
      </c>
      <c r="X9" s="20" t="s">
        <v>404</v>
      </c>
      <c r="Y9" s="18" t="n">
        <v>477.55526032</v>
      </c>
      <c r="Z9" s="20" t="n">
        <v>12.08797461</v>
      </c>
    </row>
    <row r="10" spans="1:26">
      <c r="A10" s="15" t="s">
        <v>407</v>
      </c>
      <c r="B10" s="17" t="n">
        <v>20058</v>
      </c>
      <c r="C10" s="18">
        <f>(2798.0/B10*100)</f>
        <v/>
      </c>
      <c r="D10" s="19" t="n">
        <v>17260</v>
      </c>
      <c r="E10" s="18" t="n">
        <v>504.70323846</v>
      </c>
      <c r="F10" s="20" t="n">
        <v>8.20399243</v>
      </c>
      <c r="G10" s="18" t="n">
        <v>548.37189767</v>
      </c>
      <c r="H10" s="20" t="n">
        <v>9.538885990000001</v>
      </c>
      <c r="I10" s="18" t="n">
        <v>524.30621348</v>
      </c>
      <c r="J10" s="20" t="n">
        <v>7.56781371</v>
      </c>
      <c r="K10" s="18" t="n">
        <v>531.60800848</v>
      </c>
      <c r="L10" s="20" t="n">
        <v>5.76529057</v>
      </c>
      <c r="M10" s="18" t="n">
        <v>524.86660411</v>
      </c>
      <c r="N10" s="20" t="n">
        <v>4.77102195</v>
      </c>
      <c r="O10" s="18" t="n">
        <v>528.91644228</v>
      </c>
      <c r="P10" s="20" t="n">
        <v>3.52048395</v>
      </c>
      <c r="Q10" s="18" t="s">
        <v>404</v>
      </c>
      <c r="R10" s="20" t="s">
        <v>404</v>
      </c>
      <c r="S10" s="18" t="s">
        <v>404</v>
      </c>
      <c r="T10" s="20" t="s">
        <v>404</v>
      </c>
      <c r="U10" s="18" t="s">
        <v>404</v>
      </c>
      <c r="V10" s="20" t="s">
        <v>404</v>
      </c>
      <c r="W10" s="18" t="s">
        <v>404</v>
      </c>
      <c r="X10" s="20" t="s">
        <v>404</v>
      </c>
      <c r="Y10" s="18" t="n">
        <v>545.18062247</v>
      </c>
      <c r="Z10" s="20" t="n">
        <v>9.16255582</v>
      </c>
    </row>
    <row r="11" spans="1:26">
      <c r="A11" s="15" t="s">
        <v>408</v>
      </c>
      <c r="B11" s="17" t="n">
        <v>7053</v>
      </c>
      <c r="C11" s="18">
        <f>(137.0/B11*100)</f>
        <v/>
      </c>
      <c r="D11" s="19" t="n">
        <v>6916</v>
      </c>
      <c r="E11" s="18" t="n">
        <v>446.79736836</v>
      </c>
      <c r="F11" s="20" t="n">
        <v>14.59105679</v>
      </c>
      <c r="G11" s="18" t="n">
        <v>471.5779722</v>
      </c>
      <c r="H11" s="20" t="n">
        <v>12.21579961</v>
      </c>
      <c r="I11" s="18" t="n">
        <v>458.30627006</v>
      </c>
      <c r="J11" s="20" t="n">
        <v>12.01641739</v>
      </c>
      <c r="K11" s="18" t="n">
        <v>441.10608892</v>
      </c>
      <c r="L11" s="20" t="n">
        <v>6.11741398</v>
      </c>
      <c r="M11" s="18" t="n">
        <v>443.7697572</v>
      </c>
      <c r="N11" s="20" t="n">
        <v>6.44155679</v>
      </c>
      <c r="O11" s="18" t="n">
        <v>452.98893431</v>
      </c>
      <c r="P11" s="20" t="n">
        <v>10.55830976</v>
      </c>
      <c r="Q11" s="18" t="s">
        <v>404</v>
      </c>
      <c r="R11" s="20" t="s">
        <v>404</v>
      </c>
      <c r="S11" s="18" t="s">
        <v>404</v>
      </c>
      <c r="T11" s="20" t="s">
        <v>404</v>
      </c>
      <c r="U11" s="18" t="s">
        <v>404</v>
      </c>
      <c r="V11" s="20" t="s">
        <v>404</v>
      </c>
      <c r="W11" s="18" t="s">
        <v>404</v>
      </c>
      <c r="X11" s="20" t="s">
        <v>404</v>
      </c>
      <c r="Y11" s="18" t="n">
        <v>442.80614443</v>
      </c>
      <c r="Z11" s="20" t="n">
        <v>20.99381925</v>
      </c>
    </row>
    <row r="12" spans="1:26">
      <c r="A12" s="15" t="s">
        <v>409</v>
      </c>
      <c r="B12" s="17" t="n">
        <v>6894</v>
      </c>
      <c r="C12" s="18">
        <f>(106.0/B12*100)</f>
        <v/>
      </c>
      <c r="D12" s="19" t="n">
        <v>6788</v>
      </c>
      <c r="E12" s="18" t="n">
        <v>552.4366731600001</v>
      </c>
      <c r="F12" s="20" t="n">
        <v>6.72953411</v>
      </c>
      <c r="G12" s="18" t="n">
        <v>493.50676316</v>
      </c>
      <c r="H12" s="20" t="n">
        <v>18.09743869</v>
      </c>
      <c r="I12" s="18" t="n">
        <v>496.50446833</v>
      </c>
      <c r="J12" s="20" t="n">
        <v>8.67160702</v>
      </c>
      <c r="K12" s="18" t="n">
        <v>501.4590084</v>
      </c>
      <c r="L12" s="20" t="n">
        <v>4.84166493</v>
      </c>
      <c r="M12" s="18" t="n">
        <v>498.63125908</v>
      </c>
      <c r="N12" s="20" t="n">
        <v>6.65676162</v>
      </c>
      <c r="O12" s="18" t="n">
        <v>473.59551355</v>
      </c>
      <c r="P12" s="20" t="n">
        <v>6.55181819</v>
      </c>
      <c r="Q12" s="18" t="s">
        <v>404</v>
      </c>
      <c r="R12" s="20" t="s">
        <v>404</v>
      </c>
      <c r="S12" s="18" t="s">
        <v>404</v>
      </c>
      <c r="T12" s="20" t="s">
        <v>404</v>
      </c>
      <c r="U12" s="18" t="s">
        <v>404</v>
      </c>
      <c r="V12" s="20" t="s">
        <v>404</v>
      </c>
      <c r="W12" s="18" t="s">
        <v>404</v>
      </c>
      <c r="X12" s="20" t="s">
        <v>404</v>
      </c>
      <c r="Y12" s="18" t="n">
        <v>493.77482841</v>
      </c>
      <c r="Z12" s="20" t="n">
        <v>23.79404547</v>
      </c>
    </row>
    <row r="13" spans="1:26">
      <c r="A13" s="15" t="s">
        <v>410</v>
      </c>
      <c r="B13" s="17" t="n">
        <v>7161</v>
      </c>
      <c r="C13" s="18">
        <f>(1175.0/B13*100)</f>
        <v/>
      </c>
      <c r="D13" s="19" t="n">
        <v>5986</v>
      </c>
      <c r="E13" s="18" t="s">
        <v>404</v>
      </c>
      <c r="F13" s="20" t="s">
        <v>404</v>
      </c>
      <c r="G13" s="18" t="n">
        <v>513.71812227</v>
      </c>
      <c r="H13" s="20" t="n">
        <v>9.743803</v>
      </c>
      <c r="I13" s="18" t="n">
        <v>497.11575144</v>
      </c>
      <c r="J13" s="20" t="n">
        <v>6.30074504</v>
      </c>
      <c r="K13" s="18" t="n">
        <v>500.49764694</v>
      </c>
      <c r="L13" s="20" t="n">
        <v>6.13453234</v>
      </c>
      <c r="M13" s="18" t="n">
        <v>501.31217916</v>
      </c>
      <c r="N13" s="20" t="n">
        <v>5.24288677</v>
      </c>
      <c r="O13" s="18" t="n">
        <v>505.00084845</v>
      </c>
      <c r="P13" s="20" t="n">
        <v>4.85944426</v>
      </c>
      <c r="Q13" s="18" t="s">
        <v>404</v>
      </c>
      <c r="R13" s="20" t="s">
        <v>404</v>
      </c>
      <c r="S13" s="18" t="s">
        <v>404</v>
      </c>
      <c r="T13" s="20" t="s">
        <v>404</v>
      </c>
      <c r="U13" s="18" t="s">
        <v>404</v>
      </c>
      <c r="V13" s="20" t="s">
        <v>404</v>
      </c>
      <c r="W13" s="18" t="s">
        <v>404</v>
      </c>
      <c r="X13" s="20" t="s">
        <v>404</v>
      </c>
      <c r="Y13" s="18" t="n">
        <v>498.77249766</v>
      </c>
      <c r="Z13" s="20" t="n">
        <v>4.79805305</v>
      </c>
    </row>
    <row r="14" spans="1:26">
      <c r="A14" s="15" t="s">
        <v>411</v>
      </c>
      <c r="B14" s="17" t="n">
        <v>5587</v>
      </c>
      <c r="C14" s="18">
        <f>(0.0/B14*100)</f>
        <v/>
      </c>
      <c r="D14" s="19" t="n">
        <v>5587</v>
      </c>
      <c r="E14" s="18" t="n">
        <v>520.21030969</v>
      </c>
      <c r="F14" s="20" t="n">
        <v>35.67838499</v>
      </c>
      <c r="G14" s="18" t="n">
        <v>540.28914255</v>
      </c>
      <c r="H14" s="20" t="n">
        <v>8.050301230000001</v>
      </c>
      <c r="I14" s="18" t="n">
        <v>534.37627186</v>
      </c>
      <c r="J14" s="20" t="n">
        <v>5.77584478</v>
      </c>
      <c r="K14" s="18" t="n">
        <v>538.33578721</v>
      </c>
      <c r="L14" s="20" t="n">
        <v>4.46071811</v>
      </c>
      <c r="M14" s="18" t="n">
        <v>537.57226123</v>
      </c>
      <c r="N14" s="20" t="n">
        <v>4.56652562</v>
      </c>
      <c r="O14" s="18" t="n">
        <v>514.92013022</v>
      </c>
      <c r="P14" s="20" t="n">
        <v>5.71288288</v>
      </c>
      <c r="Q14" s="18" t="s">
        <v>404</v>
      </c>
      <c r="R14" s="20" t="s">
        <v>404</v>
      </c>
      <c r="S14" s="18" t="s">
        <v>404</v>
      </c>
      <c r="T14" s="20" t="s">
        <v>404</v>
      </c>
      <c r="U14" s="18" t="s">
        <v>404</v>
      </c>
      <c r="V14" s="20" t="s">
        <v>404</v>
      </c>
      <c r="W14" s="18" t="s">
        <v>404</v>
      </c>
      <c r="X14" s="20" t="s">
        <v>404</v>
      </c>
      <c r="Y14" s="18" t="n">
        <v>544.31377126</v>
      </c>
      <c r="Z14" s="20" t="n">
        <v>13.84678302</v>
      </c>
    </row>
    <row r="15" spans="1:26">
      <c r="A15" s="15" t="s">
        <v>412</v>
      </c>
      <c r="B15" s="17" t="n">
        <v>5882</v>
      </c>
      <c r="C15" s="18">
        <f>(0.0/B15*100)</f>
        <v/>
      </c>
      <c r="D15" s="19" t="n">
        <v>5882</v>
      </c>
      <c r="E15" s="18" t="s">
        <v>404</v>
      </c>
      <c r="F15" s="20" t="s">
        <v>404</v>
      </c>
      <c r="G15" s="18" t="n">
        <v>528.99427277</v>
      </c>
      <c r="H15" s="20" t="n">
        <v>14.67996051</v>
      </c>
      <c r="I15" s="18" t="n">
        <v>533.53669496</v>
      </c>
      <c r="J15" s="20" t="n">
        <v>5.05064804</v>
      </c>
      <c r="K15" s="18" t="n">
        <v>536.59897971</v>
      </c>
      <c r="L15" s="20" t="n">
        <v>5.29880448</v>
      </c>
      <c r="M15" s="18" t="n">
        <v>523.0879897900001</v>
      </c>
      <c r="N15" s="20" t="n">
        <v>4.91423423</v>
      </c>
      <c r="O15" s="18" t="n">
        <v>529.85375235</v>
      </c>
      <c r="P15" s="20" t="n">
        <v>4.07336082</v>
      </c>
      <c r="Q15" s="18" t="s">
        <v>404</v>
      </c>
      <c r="R15" s="20" t="s">
        <v>404</v>
      </c>
      <c r="S15" s="18" t="s">
        <v>404</v>
      </c>
      <c r="T15" s="20" t="s">
        <v>404</v>
      </c>
      <c r="U15" s="18" t="s">
        <v>404</v>
      </c>
      <c r="V15" s="20" t="s">
        <v>404</v>
      </c>
      <c r="W15" s="18" t="s">
        <v>404</v>
      </c>
      <c r="X15" s="20" t="s">
        <v>404</v>
      </c>
      <c r="Y15" s="18" t="n">
        <v>548.37204536</v>
      </c>
      <c r="Z15" s="20" t="n">
        <v>19.08529055</v>
      </c>
    </row>
    <row r="16" spans="1:26">
      <c r="A16" s="15" t="s">
        <v>413</v>
      </c>
      <c r="B16" s="17" t="n">
        <v>6108</v>
      </c>
      <c r="C16" s="18">
        <f>(364.0/B16*100)</f>
        <v/>
      </c>
      <c r="D16" s="19" t="n">
        <v>5744</v>
      </c>
      <c r="E16" s="18" t="n">
        <v>468.38991198</v>
      </c>
      <c r="F16" s="20" t="n">
        <v>20.36275545</v>
      </c>
      <c r="G16" s="18" t="n">
        <v>505.35718981</v>
      </c>
      <c r="H16" s="20" t="n">
        <v>12.01272121</v>
      </c>
      <c r="I16" s="18" t="n">
        <v>498.96291346</v>
      </c>
      <c r="J16" s="20" t="n">
        <v>9.68650656</v>
      </c>
      <c r="K16" s="18" t="n">
        <v>504.65935785</v>
      </c>
      <c r="L16" s="20" t="n">
        <v>7.54272846</v>
      </c>
      <c r="M16" s="18" t="n">
        <v>489.74116603</v>
      </c>
      <c r="N16" s="20" t="n">
        <v>9.79384713</v>
      </c>
      <c r="O16" s="18" t="n">
        <v>495.4126665</v>
      </c>
      <c r="P16" s="20" t="n">
        <v>8.98329011</v>
      </c>
      <c r="Q16" s="18" t="s">
        <v>404</v>
      </c>
      <c r="R16" s="20" t="s">
        <v>404</v>
      </c>
      <c r="S16" s="18" t="s">
        <v>404</v>
      </c>
      <c r="T16" s="20" t="s">
        <v>404</v>
      </c>
      <c r="U16" s="18" t="s">
        <v>404</v>
      </c>
      <c r="V16" s="20" t="s">
        <v>404</v>
      </c>
      <c r="W16" s="18" t="s">
        <v>404</v>
      </c>
      <c r="X16" s="20" t="s">
        <v>404</v>
      </c>
      <c r="Y16" s="18" t="n">
        <v>487.23860128</v>
      </c>
      <c r="Z16" s="20" t="n">
        <v>25.01008121</v>
      </c>
    </row>
    <row r="17" spans="1:26">
      <c r="A17" s="15" t="s">
        <v>414</v>
      </c>
      <c r="B17" s="17" t="n">
        <v>6504</v>
      </c>
      <c r="C17" s="18">
        <f>(1325.0/B17*100)</f>
        <v/>
      </c>
      <c r="D17" s="19" t="n">
        <v>5179</v>
      </c>
      <c r="E17" s="18" t="n">
        <v>467.62049832</v>
      </c>
      <c r="F17" s="20" t="n">
        <v>6.62208055</v>
      </c>
      <c r="G17" s="18" t="n">
        <v>520.87419457</v>
      </c>
      <c r="H17" s="20" t="n">
        <v>21.8116954</v>
      </c>
      <c r="I17" s="18" t="n">
        <v>533.25107468</v>
      </c>
      <c r="J17" s="20" t="n">
        <v>9.07093517</v>
      </c>
      <c r="K17" s="18" t="n">
        <v>506.92599445</v>
      </c>
      <c r="L17" s="20" t="n">
        <v>7.42545728</v>
      </c>
      <c r="M17" s="18" t="n">
        <v>503.22802315</v>
      </c>
      <c r="N17" s="20" t="n">
        <v>10.66891612</v>
      </c>
      <c r="O17" s="18" t="n">
        <v>483.71112974</v>
      </c>
      <c r="P17" s="20" t="n">
        <v>11.13295782</v>
      </c>
      <c r="Q17" s="18" t="s">
        <v>404</v>
      </c>
      <c r="R17" s="20" t="s">
        <v>404</v>
      </c>
      <c r="S17" s="18" t="s">
        <v>404</v>
      </c>
      <c r="T17" s="20" t="s">
        <v>404</v>
      </c>
      <c r="U17" s="18" t="s">
        <v>404</v>
      </c>
      <c r="V17" s="20" t="s">
        <v>404</v>
      </c>
      <c r="W17" s="18" t="s">
        <v>404</v>
      </c>
      <c r="X17" s="20" t="s">
        <v>404</v>
      </c>
      <c r="Y17" s="18" t="n">
        <v>549.89991379</v>
      </c>
      <c r="Z17" s="20" t="n">
        <v>13.54302848</v>
      </c>
    </row>
    <row r="18" spans="1:26">
      <c r="A18" s="15" t="s">
        <v>415</v>
      </c>
      <c r="B18" s="17" t="n">
        <v>5532</v>
      </c>
      <c r="C18" s="18">
        <f>(0.0/B18*100)</f>
        <v/>
      </c>
      <c r="D18" s="19" t="n">
        <v>5532</v>
      </c>
      <c r="E18" s="18" t="n">
        <v>360.65021784</v>
      </c>
      <c r="F18" s="20" t="n">
        <v>11.65038417</v>
      </c>
      <c r="G18" s="18" t="n">
        <v>460.50275449</v>
      </c>
      <c r="H18" s="20" t="n">
        <v>17.38870641</v>
      </c>
      <c r="I18" s="18" t="n">
        <v>463.02703446</v>
      </c>
      <c r="J18" s="20" t="n">
        <v>7.63432806</v>
      </c>
      <c r="K18" s="18" t="n">
        <v>474.20199935</v>
      </c>
      <c r="L18" s="20" t="n">
        <v>7.10781821</v>
      </c>
      <c r="M18" s="18" t="n">
        <v>434.60355785</v>
      </c>
      <c r="N18" s="20" t="n">
        <v>10.16937832</v>
      </c>
      <c r="O18" s="18" t="n">
        <v>447.39991941</v>
      </c>
      <c r="P18" s="20" t="n">
        <v>9.788901389999999</v>
      </c>
      <c r="Q18" s="18" t="s">
        <v>404</v>
      </c>
      <c r="R18" s="20" t="s">
        <v>404</v>
      </c>
      <c r="S18" s="18" t="s">
        <v>404</v>
      </c>
      <c r="T18" s="20" t="s">
        <v>404</v>
      </c>
      <c r="U18" s="18" t="s">
        <v>404</v>
      </c>
      <c r="V18" s="20" t="s">
        <v>404</v>
      </c>
      <c r="W18" s="18" t="s">
        <v>404</v>
      </c>
      <c r="X18" s="20" t="s">
        <v>404</v>
      </c>
      <c r="Y18" s="18" t="n">
        <v>469.48200415</v>
      </c>
      <c r="Z18" s="20" t="n">
        <v>33.30563053</v>
      </c>
    </row>
    <row r="19" spans="1:26">
      <c r="A19" s="15" t="s">
        <v>416</v>
      </c>
      <c r="B19" s="17" t="n">
        <v>5658</v>
      </c>
      <c r="C19" s="18">
        <f>(327.0/B19*100)</f>
        <v/>
      </c>
      <c r="D19" s="19" t="n">
        <v>5331</v>
      </c>
      <c r="E19" s="18" t="n">
        <v>515.7460915299999</v>
      </c>
      <c r="F19" s="20" t="n">
        <v>74.73145482</v>
      </c>
      <c r="G19" s="18" t="n">
        <v>509.25784254</v>
      </c>
      <c r="H19" s="20" t="n">
        <v>14.32527019</v>
      </c>
      <c r="I19" s="18" t="n">
        <v>485.10088093</v>
      </c>
      <c r="J19" s="20" t="n">
        <v>8.49799069</v>
      </c>
      <c r="K19" s="18" t="n">
        <v>488.96076236</v>
      </c>
      <c r="L19" s="20" t="n">
        <v>8.10682956</v>
      </c>
      <c r="M19" s="18" t="n">
        <v>449.64473723</v>
      </c>
      <c r="N19" s="20" t="n">
        <v>13.86759325</v>
      </c>
      <c r="O19" s="18" t="n">
        <v>448.60325068</v>
      </c>
      <c r="P19" s="20" t="n">
        <v>10.71919033</v>
      </c>
      <c r="Q19" s="18" t="s">
        <v>404</v>
      </c>
      <c r="R19" s="20" t="s">
        <v>404</v>
      </c>
      <c r="S19" s="18" t="s">
        <v>404</v>
      </c>
      <c r="T19" s="20" t="s">
        <v>404</v>
      </c>
      <c r="U19" s="18" t="s">
        <v>404</v>
      </c>
      <c r="V19" s="20" t="s">
        <v>404</v>
      </c>
      <c r="W19" s="18" t="s">
        <v>404</v>
      </c>
      <c r="X19" s="20" t="s">
        <v>404</v>
      </c>
      <c r="Y19" s="18" t="n">
        <v>504.12404232</v>
      </c>
      <c r="Z19" s="20" t="n">
        <v>20.573241</v>
      </c>
    </row>
    <row r="20" spans="1:26">
      <c r="A20" s="15" t="s">
        <v>417</v>
      </c>
      <c r="B20" s="17" t="n">
        <v>3371</v>
      </c>
      <c r="C20" s="18">
        <f>(24.0/B20*100)</f>
        <v/>
      </c>
      <c r="D20" s="19" t="n">
        <v>3347</v>
      </c>
      <c r="E20" s="18" t="s">
        <v>404</v>
      </c>
      <c r="F20" s="20" t="s">
        <v>404</v>
      </c>
      <c r="G20" s="18" t="n">
        <v>471.17362036</v>
      </c>
      <c r="H20" s="20" t="n">
        <v>12.91244536</v>
      </c>
      <c r="I20" s="18" t="n">
        <v>468.52327163</v>
      </c>
      <c r="J20" s="20" t="n">
        <v>4.37196655</v>
      </c>
      <c r="K20" s="18" t="n">
        <v>472.97658907</v>
      </c>
      <c r="L20" s="20" t="n">
        <v>3.29116153</v>
      </c>
      <c r="M20" s="18" t="n">
        <v>474.60749601</v>
      </c>
      <c r="N20" s="20" t="n">
        <v>2.73737835</v>
      </c>
      <c r="O20" s="18" t="n">
        <v>475.89214937</v>
      </c>
      <c r="P20" s="20" t="n">
        <v>3.30497972</v>
      </c>
      <c r="Q20" s="18" t="s">
        <v>404</v>
      </c>
      <c r="R20" s="20" t="s">
        <v>404</v>
      </c>
      <c r="S20" s="18" t="s">
        <v>404</v>
      </c>
      <c r="T20" s="20" t="s">
        <v>404</v>
      </c>
      <c r="U20" s="18" t="s">
        <v>404</v>
      </c>
      <c r="V20" s="20" t="s">
        <v>404</v>
      </c>
      <c r="W20" s="18" t="s">
        <v>404</v>
      </c>
      <c r="X20" s="20" t="s">
        <v>404</v>
      </c>
      <c r="Y20" s="18" t="n">
        <v>449.38536263</v>
      </c>
      <c r="Z20" s="20" t="n">
        <v>8.64433622</v>
      </c>
    </row>
    <row r="21" spans="1:26">
      <c r="A21" s="15" t="s">
        <v>418</v>
      </c>
      <c r="B21" s="17" t="n">
        <v>5741</v>
      </c>
      <c r="C21" s="18">
        <f>(0.0/B21*100)</f>
        <v/>
      </c>
      <c r="D21" s="19" t="n">
        <v>5741</v>
      </c>
      <c r="E21" s="18" t="s">
        <v>404</v>
      </c>
      <c r="F21" s="20" t="s">
        <v>404</v>
      </c>
      <c r="G21" s="18" t="n">
        <v>518.61124747</v>
      </c>
      <c r="H21" s="20" t="n">
        <v>6.1042872</v>
      </c>
      <c r="I21" s="18" t="n">
        <v>504.22105179</v>
      </c>
      <c r="J21" s="20" t="n">
        <v>5.95770963</v>
      </c>
      <c r="K21" s="18" t="n">
        <v>510.75693125</v>
      </c>
      <c r="L21" s="20" t="n">
        <v>6.23922978</v>
      </c>
      <c r="M21" s="18" t="n">
        <v>502.05496506</v>
      </c>
      <c r="N21" s="20" t="n">
        <v>6.42572624</v>
      </c>
      <c r="O21" s="18" t="n">
        <v>490.76554785</v>
      </c>
      <c r="P21" s="20" t="n">
        <v>6.02145312</v>
      </c>
      <c r="Q21" s="18" t="s">
        <v>404</v>
      </c>
      <c r="R21" s="20" t="s">
        <v>404</v>
      </c>
      <c r="S21" s="18" t="s">
        <v>404</v>
      </c>
      <c r="T21" s="20" t="s">
        <v>404</v>
      </c>
      <c r="U21" s="18" t="s">
        <v>404</v>
      </c>
      <c r="V21" s="20" t="s">
        <v>404</v>
      </c>
      <c r="W21" s="18" t="s">
        <v>404</v>
      </c>
      <c r="X21" s="20" t="s">
        <v>404</v>
      </c>
      <c r="Y21" s="18" t="n">
        <v>496.7817937</v>
      </c>
      <c r="Z21" s="20" t="n">
        <v>7.53631511</v>
      </c>
    </row>
    <row r="22" spans="1:26">
      <c r="A22" s="15" t="s">
        <v>419</v>
      </c>
      <c r="B22" s="17" t="n">
        <v>6598</v>
      </c>
      <c r="C22" s="18">
        <f>(0.0/B22*100)</f>
        <v/>
      </c>
      <c r="D22" s="19" t="n">
        <v>6598</v>
      </c>
      <c r="E22" s="18" t="n">
        <v>538.65912601</v>
      </c>
      <c r="F22" s="20" t="n">
        <v>8.324327289999999</v>
      </c>
      <c r="G22" s="18" t="n">
        <v>491.727972</v>
      </c>
      <c r="H22" s="20" t="n">
        <v>27.30212242</v>
      </c>
      <c r="I22" s="18" t="n">
        <v>467.8434651</v>
      </c>
      <c r="J22" s="20" t="n">
        <v>17.5691341</v>
      </c>
      <c r="K22" s="18" t="n">
        <v>460.96526987</v>
      </c>
      <c r="L22" s="20" t="n">
        <v>9.777125659999999</v>
      </c>
      <c r="M22" s="18" t="n">
        <v>478.44763746</v>
      </c>
      <c r="N22" s="20" t="n">
        <v>7.38632108</v>
      </c>
      <c r="O22" s="18" t="n">
        <v>450.89512764</v>
      </c>
      <c r="P22" s="20" t="n">
        <v>9.31401428</v>
      </c>
      <c r="Q22" s="18" t="s">
        <v>404</v>
      </c>
      <c r="R22" s="20" t="s">
        <v>404</v>
      </c>
      <c r="S22" s="18" t="s">
        <v>404</v>
      </c>
      <c r="T22" s="20" t="s">
        <v>404</v>
      </c>
      <c r="U22" s="18" t="s">
        <v>404</v>
      </c>
      <c r="V22" s="20" t="s">
        <v>404</v>
      </c>
      <c r="W22" s="18" t="s">
        <v>404</v>
      </c>
      <c r="X22" s="20" t="s">
        <v>404</v>
      </c>
      <c r="Y22" s="18" t="n">
        <v>473.36577999</v>
      </c>
      <c r="Z22" s="20" t="n">
        <v>18.5273816</v>
      </c>
    </row>
    <row r="23" spans="1:26">
      <c r="A23" s="15" t="s">
        <v>420</v>
      </c>
      <c r="B23" s="17" t="n">
        <v>11583</v>
      </c>
      <c r="C23" s="18">
        <f>(3123.0/B23*100)</f>
        <v/>
      </c>
      <c r="D23" s="19" t="n">
        <v>8460</v>
      </c>
      <c r="E23" s="18" t="s">
        <v>404</v>
      </c>
      <c r="F23" s="20" t="s">
        <v>404</v>
      </c>
      <c r="G23" s="18" t="n">
        <v>483.8067984</v>
      </c>
      <c r="H23" s="20" t="n">
        <v>32.5462972</v>
      </c>
      <c r="I23" s="18" t="n">
        <v>480.17207917</v>
      </c>
      <c r="J23" s="20" t="n">
        <v>14.77401639</v>
      </c>
      <c r="K23" s="18" t="n">
        <v>487.94580133</v>
      </c>
      <c r="L23" s="20" t="n">
        <v>8.75857242</v>
      </c>
      <c r="M23" s="18" t="n">
        <v>485.44707272</v>
      </c>
      <c r="N23" s="20" t="n">
        <v>9.4206293</v>
      </c>
      <c r="O23" s="18" t="n">
        <v>483.10685335</v>
      </c>
      <c r="P23" s="20" t="n">
        <v>6.58871055</v>
      </c>
      <c r="Q23" s="18" t="s">
        <v>404</v>
      </c>
      <c r="R23" s="20" t="s">
        <v>404</v>
      </c>
      <c r="S23" s="18" t="s">
        <v>404</v>
      </c>
      <c r="T23" s="20" t="s">
        <v>404</v>
      </c>
      <c r="U23" s="18" t="s">
        <v>404</v>
      </c>
      <c r="V23" s="20" t="s">
        <v>404</v>
      </c>
      <c r="W23" s="18" t="s">
        <v>404</v>
      </c>
      <c r="X23" s="20" t="s">
        <v>404</v>
      </c>
      <c r="Y23" s="18" t="n">
        <v>475.67011272</v>
      </c>
      <c r="Z23" s="20" t="n">
        <v>23.08747528</v>
      </c>
    </row>
    <row r="24" spans="1:26">
      <c r="A24" s="15" t="s">
        <v>421</v>
      </c>
      <c r="B24" s="17" t="n">
        <v>6647</v>
      </c>
      <c r="C24" s="18">
        <f>(0.0/B24*100)</f>
        <v/>
      </c>
      <c r="D24" s="19" t="n">
        <v>6647</v>
      </c>
      <c r="E24" s="18" t="n">
        <v>529.83556871</v>
      </c>
      <c r="F24" s="20" t="n">
        <v>38.76821784</v>
      </c>
      <c r="G24" s="18" t="n">
        <v>547.11584068</v>
      </c>
      <c r="H24" s="20" t="n">
        <v>15.64495865</v>
      </c>
      <c r="I24" s="18" t="n">
        <v>538.02420579</v>
      </c>
      <c r="J24" s="20" t="n">
        <v>11.15754483</v>
      </c>
      <c r="K24" s="18" t="n">
        <v>538.89006408</v>
      </c>
      <c r="L24" s="20" t="n">
        <v>6.0510503</v>
      </c>
      <c r="M24" s="18" t="n">
        <v>541.5071483299999</v>
      </c>
      <c r="N24" s="20" t="n">
        <v>11.13110404</v>
      </c>
      <c r="O24" s="18" t="n">
        <v>533.11065032</v>
      </c>
      <c r="P24" s="20" t="n">
        <v>10.02810827</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407.92990313</v>
      </c>
      <c r="F25" s="20" t="n">
        <v>6.62144286</v>
      </c>
      <c r="G25" s="18" t="n">
        <v>534.5995977699999</v>
      </c>
      <c r="H25" s="20" t="n">
        <v>13.28227045</v>
      </c>
      <c r="I25" s="18" t="n">
        <v>512.10523212</v>
      </c>
      <c r="J25" s="20" t="n">
        <v>9.646692140000001</v>
      </c>
      <c r="K25" s="18" t="n">
        <v>514.35315945</v>
      </c>
      <c r="L25" s="20" t="n">
        <v>7.10564004</v>
      </c>
      <c r="M25" s="18" t="n">
        <v>517.16234046</v>
      </c>
      <c r="N25" s="20" t="n">
        <v>5.68395912</v>
      </c>
      <c r="O25" s="18" t="n">
        <v>511.61784348</v>
      </c>
      <c r="P25" s="20" t="n">
        <v>10.08467282</v>
      </c>
      <c r="Q25" s="18" t="s">
        <v>404</v>
      </c>
      <c r="R25" s="20" t="s">
        <v>404</v>
      </c>
      <c r="S25" s="18" t="s">
        <v>404</v>
      </c>
      <c r="T25" s="20" t="s">
        <v>404</v>
      </c>
      <c r="U25" s="18" t="s">
        <v>404</v>
      </c>
      <c r="V25" s="20" t="s">
        <v>404</v>
      </c>
      <c r="W25" s="18" t="s">
        <v>404</v>
      </c>
      <c r="X25" s="20" t="s">
        <v>404</v>
      </c>
      <c r="Y25" s="18" t="n">
        <v>509.9692082</v>
      </c>
      <c r="Z25" s="20" t="n">
        <v>21.7637915</v>
      </c>
    </row>
    <row r="26" spans="1:26">
      <c r="A26" s="15" t="s">
        <v>423</v>
      </c>
      <c r="B26" s="17" t="n">
        <v>4869</v>
      </c>
      <c r="C26" s="18">
        <f>(11.0/B26*100)</f>
        <v/>
      </c>
      <c r="D26" s="19" t="n">
        <v>4858</v>
      </c>
      <c r="E26" s="18" t="n">
        <v>475.59862966</v>
      </c>
      <c r="F26" s="20" t="n">
        <v>6.67068158</v>
      </c>
      <c r="G26" s="18" t="n">
        <v>497.66776822</v>
      </c>
      <c r="H26" s="20" t="n">
        <v>5.41232525</v>
      </c>
      <c r="I26" s="18" t="n">
        <v>496.67664916</v>
      </c>
      <c r="J26" s="20" t="n">
        <v>4.47279294</v>
      </c>
      <c r="K26" s="18" t="n">
        <v>498.31110824</v>
      </c>
      <c r="L26" s="20" t="n">
        <v>4.13611082</v>
      </c>
      <c r="M26" s="18" t="n">
        <v>476.15396488</v>
      </c>
      <c r="N26" s="20" t="n">
        <v>3.80287845</v>
      </c>
      <c r="O26" s="18" t="n">
        <v>492.18101196</v>
      </c>
      <c r="P26" s="20" t="n">
        <v>4.49597956</v>
      </c>
      <c r="Q26" s="18" t="s">
        <v>404</v>
      </c>
      <c r="R26" s="20" t="s">
        <v>404</v>
      </c>
      <c r="S26" s="18" t="s">
        <v>404</v>
      </c>
      <c r="T26" s="20" t="s">
        <v>404</v>
      </c>
      <c r="U26" s="18" t="s">
        <v>404</v>
      </c>
      <c r="V26" s="20" t="s">
        <v>404</v>
      </c>
      <c r="W26" s="18" t="s">
        <v>404</v>
      </c>
      <c r="X26" s="20" t="s">
        <v>404</v>
      </c>
      <c r="Y26" s="18" t="n">
        <v>482.09647225</v>
      </c>
      <c r="Z26" s="20" t="n">
        <v>14.54870343</v>
      </c>
    </row>
    <row r="27" spans="1:26">
      <c r="A27" s="15" t="s">
        <v>424</v>
      </c>
      <c r="B27" s="17" t="n">
        <v>5299</v>
      </c>
      <c r="C27" s="18">
        <f>(0.0/B27*100)</f>
        <v/>
      </c>
      <c r="D27" s="19" t="n">
        <v>5299</v>
      </c>
      <c r="E27" s="18" t="s">
        <v>404</v>
      </c>
      <c r="F27" s="20" t="s">
        <v>404</v>
      </c>
      <c r="G27" s="18" t="n">
        <v>491.06013799</v>
      </c>
      <c r="H27" s="20" t="n">
        <v>22.5622901</v>
      </c>
      <c r="I27" s="18" t="n">
        <v>479.28110604</v>
      </c>
      <c r="J27" s="20" t="n">
        <v>1.88295424</v>
      </c>
      <c r="K27" s="18" t="n">
        <v>515.81435269</v>
      </c>
      <c r="L27" s="20" t="n">
        <v>2.95430542</v>
      </c>
      <c r="M27" s="18" t="n">
        <v>467.32834328</v>
      </c>
      <c r="N27" s="20" t="n">
        <v>1.59872254</v>
      </c>
      <c r="O27" s="18" t="n">
        <v>527.41051227</v>
      </c>
      <c r="P27" s="20" t="n">
        <v>3.66896772</v>
      </c>
      <c r="Q27" s="18" t="s">
        <v>404</v>
      </c>
      <c r="R27" s="20" t="s">
        <v>404</v>
      </c>
      <c r="S27" s="18" t="s">
        <v>404</v>
      </c>
      <c r="T27" s="20" t="s">
        <v>404</v>
      </c>
      <c r="U27" s="18" t="s">
        <v>404</v>
      </c>
      <c r="V27" s="20" t="s">
        <v>404</v>
      </c>
      <c r="W27" s="18" t="s">
        <v>404</v>
      </c>
      <c r="X27" s="20" t="s">
        <v>404</v>
      </c>
      <c r="Y27" s="18" t="n">
        <v>549.64110481</v>
      </c>
      <c r="Z27" s="20" t="n">
        <v>5.60064727</v>
      </c>
    </row>
    <row r="28" spans="1:26">
      <c r="A28" s="15" t="s">
        <v>425</v>
      </c>
      <c r="B28" s="17" t="n">
        <v>7568</v>
      </c>
      <c r="C28" s="18">
        <f>(0.0/B28*100)</f>
        <v/>
      </c>
      <c r="D28" s="19" t="n">
        <v>7568</v>
      </c>
      <c r="E28" s="18" t="n">
        <v>386.5911517</v>
      </c>
      <c r="F28" s="20" t="n">
        <v>24.38982768</v>
      </c>
      <c r="G28" s="18" t="n">
        <v>423.85310974</v>
      </c>
      <c r="H28" s="20" t="n">
        <v>10.64409633</v>
      </c>
      <c r="I28" s="18" t="n">
        <v>437.38805782</v>
      </c>
      <c r="J28" s="20" t="n">
        <v>6.51623277</v>
      </c>
      <c r="K28" s="18" t="n">
        <v>411.97516124</v>
      </c>
      <c r="L28" s="20" t="n">
        <v>6.59403012</v>
      </c>
      <c r="M28" s="18" t="n">
        <v>418.81246913</v>
      </c>
      <c r="N28" s="20" t="n">
        <v>5.63310856</v>
      </c>
      <c r="O28" s="18" t="n">
        <v>404.87476075</v>
      </c>
      <c r="P28" s="20" t="n">
        <v>3.39166448</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n">
        <v>582.36244689</v>
      </c>
      <c r="F29" s="20" t="n">
        <v>3.90178254</v>
      </c>
      <c r="G29" s="18" t="n">
        <v>529.0426119</v>
      </c>
      <c r="H29" s="20" t="n">
        <v>25.02420358</v>
      </c>
      <c r="I29" s="18" t="n">
        <v>507.65271953</v>
      </c>
      <c r="J29" s="20" t="n">
        <v>12.30063294</v>
      </c>
      <c r="K29" s="18" t="n">
        <v>523.61209476</v>
      </c>
      <c r="L29" s="20" t="n">
        <v>10.47438086</v>
      </c>
      <c r="M29" s="18" t="n">
        <v>506.47274505</v>
      </c>
      <c r="N29" s="20" t="n">
        <v>13.85246852</v>
      </c>
      <c r="O29" s="18" t="n">
        <v>466.25405947</v>
      </c>
      <c r="P29" s="20" t="n">
        <v>26.88152982</v>
      </c>
      <c r="Q29" s="18" t="s">
        <v>404</v>
      </c>
      <c r="R29" s="20" t="s">
        <v>404</v>
      </c>
      <c r="S29" s="18" t="s">
        <v>404</v>
      </c>
      <c r="T29" s="20" t="s">
        <v>404</v>
      </c>
      <c r="U29" s="18" t="s">
        <v>404</v>
      </c>
      <c r="V29" s="20" t="s">
        <v>404</v>
      </c>
      <c r="W29" s="18" t="s">
        <v>404</v>
      </c>
      <c r="X29" s="20" t="s">
        <v>404</v>
      </c>
      <c r="Y29" s="18" t="n">
        <v>485.93270348</v>
      </c>
      <c r="Z29" s="20" t="n">
        <v>13.42333512</v>
      </c>
    </row>
    <row r="30" spans="1:26">
      <c r="A30" s="15" t="s">
        <v>427</v>
      </c>
      <c r="B30" s="17" t="n">
        <v>4520</v>
      </c>
      <c r="C30" s="18">
        <f>(945.0/B30*100)</f>
        <v/>
      </c>
      <c r="D30" s="19" t="n">
        <v>3575</v>
      </c>
      <c r="E30" s="18" t="n">
        <v>544.58580121</v>
      </c>
      <c r="F30" s="20" t="n">
        <v>15.11630863</v>
      </c>
      <c r="G30" s="18" t="n">
        <v>467.38983807</v>
      </c>
      <c r="H30" s="20" t="n">
        <v>18.63973085</v>
      </c>
      <c r="I30" s="18" t="n">
        <v>518.40435969</v>
      </c>
      <c r="J30" s="20" t="n">
        <v>6.63543444</v>
      </c>
      <c r="K30" s="18" t="n">
        <v>526.70873791</v>
      </c>
      <c r="L30" s="20" t="n">
        <v>5.77549002</v>
      </c>
      <c r="M30" s="18" t="n">
        <v>510.56129037</v>
      </c>
      <c r="N30" s="20" t="n">
        <v>9.61434676</v>
      </c>
      <c r="O30" s="18" t="n">
        <v>500.88604336</v>
      </c>
      <c r="P30" s="20" t="n">
        <v>9.748129369999999</v>
      </c>
      <c r="Q30" s="18" t="s">
        <v>404</v>
      </c>
      <c r="R30" s="20" t="s">
        <v>404</v>
      </c>
      <c r="S30" s="18" t="s">
        <v>404</v>
      </c>
      <c r="T30" s="20" t="s">
        <v>404</v>
      </c>
      <c r="U30" s="18" t="s">
        <v>404</v>
      </c>
      <c r="V30" s="20" t="s">
        <v>404</v>
      </c>
      <c r="W30" s="18" t="s">
        <v>404</v>
      </c>
      <c r="X30" s="20" t="s">
        <v>404</v>
      </c>
      <c r="Y30" s="18" t="n">
        <v>501.64673455</v>
      </c>
      <c r="Z30" s="20" t="n">
        <v>9.7092873</v>
      </c>
    </row>
    <row r="31" spans="1:26">
      <c r="A31" s="15" t="s">
        <v>428</v>
      </c>
      <c r="B31" s="17" t="n">
        <v>5456</v>
      </c>
      <c r="C31" s="18">
        <f>(502.0/B31*100)</f>
        <v/>
      </c>
      <c r="D31" s="19" t="n">
        <v>4954</v>
      </c>
      <c r="E31" s="18" t="s">
        <v>404</v>
      </c>
      <c r="F31" s="20" t="s">
        <v>404</v>
      </c>
      <c r="G31" s="18" t="n">
        <v>508.26663576</v>
      </c>
      <c r="H31" s="20" t="n">
        <v>12.76421147</v>
      </c>
      <c r="I31" s="18" t="n">
        <v>500.43959703</v>
      </c>
      <c r="J31" s="20" t="n">
        <v>4.85473834</v>
      </c>
      <c r="K31" s="18" t="n">
        <v>499.98608894</v>
      </c>
      <c r="L31" s="20" t="n">
        <v>4.01071528</v>
      </c>
      <c r="M31" s="18" t="n">
        <v>501.8219269</v>
      </c>
      <c r="N31" s="20" t="n">
        <v>5.6066735</v>
      </c>
      <c r="O31" s="18" t="n">
        <v>489.75632204</v>
      </c>
      <c r="P31" s="20" t="n">
        <v>5.92194193</v>
      </c>
      <c r="Q31" s="18" t="s">
        <v>404</v>
      </c>
      <c r="R31" s="20" t="s">
        <v>404</v>
      </c>
      <c r="S31" s="18" t="s">
        <v>404</v>
      </c>
      <c r="T31" s="20" t="s">
        <v>404</v>
      </c>
      <c r="U31" s="18" t="s">
        <v>404</v>
      </c>
      <c r="V31" s="20" t="s">
        <v>404</v>
      </c>
      <c r="W31" s="18" t="s">
        <v>404</v>
      </c>
      <c r="X31" s="20" t="s">
        <v>404</v>
      </c>
      <c r="Y31" s="18" t="n">
        <v>498.09487478</v>
      </c>
      <c r="Z31" s="20" t="n">
        <v>9.840915109999999</v>
      </c>
    </row>
    <row r="32" spans="1:26">
      <c r="A32" s="15" t="s">
        <v>429</v>
      </c>
      <c r="B32" s="17" t="n">
        <v>4478</v>
      </c>
      <c r="C32" s="18">
        <f>(0.0/B32*100)</f>
        <v/>
      </c>
      <c r="D32" s="19" t="n">
        <v>4478</v>
      </c>
      <c r="E32" s="18" t="n">
        <v>596.737625</v>
      </c>
      <c r="F32" s="20" t="n">
        <v>45.0106183</v>
      </c>
      <c r="G32" s="18" t="n">
        <v>507.21161211</v>
      </c>
      <c r="H32" s="20" t="n">
        <v>11.57883124</v>
      </c>
      <c r="I32" s="18" t="n">
        <v>507.18512345</v>
      </c>
      <c r="J32" s="20" t="n">
        <v>7.08230971</v>
      </c>
      <c r="K32" s="18" t="n">
        <v>492.75010393</v>
      </c>
      <c r="L32" s="20" t="n">
        <v>4.92033485</v>
      </c>
      <c r="M32" s="18" t="n">
        <v>508.90506397</v>
      </c>
      <c r="N32" s="20" t="n">
        <v>7.0585373</v>
      </c>
      <c r="O32" s="18" t="n">
        <v>497.83156893</v>
      </c>
      <c r="P32" s="20" t="n">
        <v>5.17516257</v>
      </c>
      <c r="Q32" s="18" t="s">
        <v>404</v>
      </c>
      <c r="R32" s="20" t="s">
        <v>404</v>
      </c>
      <c r="S32" s="18" t="s">
        <v>404</v>
      </c>
      <c r="T32" s="20" t="s">
        <v>404</v>
      </c>
      <c r="U32" s="18" t="s">
        <v>404</v>
      </c>
      <c r="V32" s="20" t="s">
        <v>404</v>
      </c>
      <c r="W32" s="18" t="s">
        <v>404</v>
      </c>
      <c r="X32" s="20" t="s">
        <v>404</v>
      </c>
      <c r="Y32" s="18" t="n">
        <v>554.36823105</v>
      </c>
      <c r="Z32" s="20" t="n">
        <v>15.07710596</v>
      </c>
    </row>
    <row r="33" spans="1:26">
      <c r="A33" s="15" t="s">
        <v>430</v>
      </c>
      <c r="B33" s="17" t="n">
        <v>7325</v>
      </c>
      <c r="C33" s="18">
        <f>(29.0/B33*100)</f>
        <v/>
      </c>
      <c r="D33" s="19" t="n">
        <v>7296</v>
      </c>
      <c r="E33" s="18" t="n">
        <v>399.18307125</v>
      </c>
      <c r="F33" s="20" t="n">
        <v>4.99228365</v>
      </c>
      <c r="G33" s="18" t="n">
        <v>508.27765555</v>
      </c>
      <c r="H33" s="20" t="n">
        <v>18.52130043</v>
      </c>
      <c r="I33" s="18" t="n">
        <v>502.84940572</v>
      </c>
      <c r="J33" s="20" t="n">
        <v>10.35615122</v>
      </c>
      <c r="K33" s="18" t="n">
        <v>513.84806733</v>
      </c>
      <c r="L33" s="20" t="n">
        <v>9.92175598</v>
      </c>
      <c r="M33" s="18" t="n">
        <v>490.640646</v>
      </c>
      <c r="N33" s="20" t="n">
        <v>8.178782289999999</v>
      </c>
      <c r="O33" s="18" t="n">
        <v>500.4558839</v>
      </c>
      <c r="P33" s="20" t="n">
        <v>4.26688596</v>
      </c>
      <c r="Q33" s="18" t="s">
        <v>404</v>
      </c>
      <c r="R33" s="20" t="s">
        <v>404</v>
      </c>
      <c r="S33" s="18" t="s">
        <v>404</v>
      </c>
      <c r="T33" s="20" t="s">
        <v>404</v>
      </c>
      <c r="U33" s="18" t="s">
        <v>404</v>
      </c>
      <c r="V33" s="20" t="s">
        <v>404</v>
      </c>
      <c r="W33" s="18" t="s">
        <v>404</v>
      </c>
      <c r="X33" s="20" t="s">
        <v>404</v>
      </c>
      <c r="Y33" s="18" t="n">
        <v>504.63077324</v>
      </c>
      <c r="Z33" s="20" t="n">
        <v>39.23205549</v>
      </c>
    </row>
    <row r="34" spans="1:26">
      <c r="A34" s="15" t="s">
        <v>431</v>
      </c>
      <c r="B34" s="17" t="n">
        <v>6350</v>
      </c>
      <c r="C34" s="18">
        <f>(0.0/B34*100)</f>
        <v/>
      </c>
      <c r="D34" s="19" t="n">
        <v>6350</v>
      </c>
      <c r="E34" s="18" t="s">
        <v>404</v>
      </c>
      <c r="F34" s="20" t="s">
        <v>404</v>
      </c>
      <c r="G34" s="18" t="n">
        <v>482.69199769</v>
      </c>
      <c r="H34" s="20" t="n">
        <v>28.01930644</v>
      </c>
      <c r="I34" s="18" t="n">
        <v>490.08474737</v>
      </c>
      <c r="J34" s="20" t="n">
        <v>13.6973453</v>
      </c>
      <c r="K34" s="18" t="n">
        <v>468.85169619</v>
      </c>
      <c r="L34" s="20" t="n">
        <v>9.098429039999999</v>
      </c>
      <c r="M34" s="18" t="n">
        <v>464.26313436</v>
      </c>
      <c r="N34" s="20" t="n">
        <v>6.01466162</v>
      </c>
      <c r="O34" s="18" t="n">
        <v>440.05073601</v>
      </c>
      <c r="P34" s="20" t="n">
        <v>5.90934154</v>
      </c>
      <c r="Q34" s="18" t="s">
        <v>404</v>
      </c>
      <c r="R34" s="20" t="s">
        <v>404</v>
      </c>
      <c r="S34" s="18" t="s">
        <v>404</v>
      </c>
      <c r="T34" s="20" t="s">
        <v>404</v>
      </c>
      <c r="U34" s="18" t="s">
        <v>404</v>
      </c>
      <c r="V34" s="20" t="s">
        <v>404</v>
      </c>
      <c r="W34" s="18" t="s">
        <v>404</v>
      </c>
      <c r="X34" s="20" t="s">
        <v>404</v>
      </c>
      <c r="Y34" s="18" t="n">
        <v>506.99699815</v>
      </c>
      <c r="Z34" s="20" t="n">
        <v>20.62574739</v>
      </c>
    </row>
    <row r="35" spans="1:26">
      <c r="A35" s="15" t="s">
        <v>432</v>
      </c>
      <c r="B35" s="17" t="n">
        <v>6406</v>
      </c>
      <c r="C35" s="18">
        <f>(443.0/B35*100)</f>
        <v/>
      </c>
      <c r="D35" s="19" t="n">
        <v>5963</v>
      </c>
      <c r="E35" s="18" t="s">
        <v>404</v>
      </c>
      <c r="F35" s="20" t="s">
        <v>404</v>
      </c>
      <c r="G35" s="18" t="n">
        <v>555.99243411</v>
      </c>
      <c r="H35" s="20" t="n">
        <v>4.54977918</v>
      </c>
      <c r="I35" s="18" t="n">
        <v>527.91713527</v>
      </c>
      <c r="J35" s="20" t="n">
        <v>3.18896081</v>
      </c>
      <c r="K35" s="18" t="n">
        <v>500.74415274</v>
      </c>
      <c r="L35" s="20" t="n">
        <v>2.15972593</v>
      </c>
      <c r="M35" s="18" t="n">
        <v>508.4048609</v>
      </c>
      <c r="N35" s="20" t="n">
        <v>3.30158517</v>
      </c>
      <c r="O35" s="18" t="n">
        <v>514.98029934</v>
      </c>
      <c r="P35" s="20" t="n">
        <v>4.4586612</v>
      </c>
      <c r="Q35" s="18" t="s">
        <v>404</v>
      </c>
      <c r="R35" s="20" t="s">
        <v>404</v>
      </c>
      <c r="S35" s="18" t="s">
        <v>404</v>
      </c>
      <c r="T35" s="20" t="s">
        <v>404</v>
      </c>
      <c r="U35" s="18" t="s">
        <v>404</v>
      </c>
      <c r="V35" s="20" t="s">
        <v>404</v>
      </c>
      <c r="W35" s="18" t="s">
        <v>404</v>
      </c>
      <c r="X35" s="20" t="s">
        <v>404</v>
      </c>
      <c r="Y35" s="18" t="n">
        <v>475.97495964</v>
      </c>
      <c r="Z35" s="20" t="n">
        <v>6.73270445</v>
      </c>
    </row>
    <row r="36" spans="1:26">
      <c r="A36" s="15" t="s">
        <v>433</v>
      </c>
      <c r="B36" s="17" t="n">
        <v>6736</v>
      </c>
      <c r="C36" s="18">
        <f>(10.0/B36*100)</f>
        <v/>
      </c>
      <c r="D36" s="19" t="n">
        <v>6726</v>
      </c>
      <c r="E36" s="18" t="n">
        <v>496.32192786</v>
      </c>
      <c r="F36" s="20" t="n">
        <v>5.00798699</v>
      </c>
      <c r="G36" s="18" t="n">
        <v>502.73301571</v>
      </c>
      <c r="H36" s="20" t="n">
        <v>14.08974269</v>
      </c>
      <c r="I36" s="18" t="n">
        <v>505.96988189</v>
      </c>
      <c r="J36" s="20" t="n">
        <v>6.48460116</v>
      </c>
      <c r="K36" s="18" t="n">
        <v>495.00719302</v>
      </c>
      <c r="L36" s="20" t="n">
        <v>4.56665759</v>
      </c>
      <c r="M36" s="18" t="n">
        <v>495.2411063</v>
      </c>
      <c r="N36" s="20" t="n">
        <v>4.22586474</v>
      </c>
      <c r="O36" s="18" t="n">
        <v>481.81941409</v>
      </c>
      <c r="P36" s="20" t="n">
        <v>3.77840083</v>
      </c>
      <c r="Q36" s="18" t="s">
        <v>404</v>
      </c>
      <c r="R36" s="20" t="s">
        <v>404</v>
      </c>
      <c r="S36" s="18" t="s">
        <v>404</v>
      </c>
      <c r="T36" s="20" t="s">
        <v>404</v>
      </c>
      <c r="U36" s="18" t="s">
        <v>404</v>
      </c>
      <c r="V36" s="20" t="s">
        <v>404</v>
      </c>
      <c r="W36" s="18" t="s">
        <v>404</v>
      </c>
      <c r="X36" s="20" t="s">
        <v>404</v>
      </c>
      <c r="Y36" s="18" t="n">
        <v>487.04542135</v>
      </c>
      <c r="Z36" s="20" t="n">
        <v>12.92901684</v>
      </c>
    </row>
    <row r="37" spans="1:26">
      <c r="A37" s="15" t="s">
        <v>434</v>
      </c>
      <c r="B37" s="17" t="n">
        <v>5458</v>
      </c>
      <c r="C37" s="18">
        <f>(0.0/B37*100)</f>
        <v/>
      </c>
      <c r="D37" s="19" t="n">
        <v>5458</v>
      </c>
      <c r="E37" s="18" t="s">
        <v>404</v>
      </c>
      <c r="F37" s="20" t="s">
        <v>404</v>
      </c>
      <c r="G37" s="18" t="n">
        <v>516.58379259</v>
      </c>
      <c r="H37" s="20" t="n">
        <v>16.8851296</v>
      </c>
      <c r="I37" s="18" t="n">
        <v>508.88234425</v>
      </c>
      <c r="J37" s="20" t="n">
        <v>11.32538404</v>
      </c>
      <c r="K37" s="18" t="n">
        <v>495.01433281</v>
      </c>
      <c r="L37" s="20" t="n">
        <v>5.5997832</v>
      </c>
      <c r="M37" s="18" t="n">
        <v>485.16664537</v>
      </c>
      <c r="N37" s="20" t="n">
        <v>6.30829103</v>
      </c>
      <c r="O37" s="18" t="n">
        <v>481.2823203</v>
      </c>
      <c r="P37" s="20" t="n">
        <v>6.01650589</v>
      </c>
      <c r="Q37" s="18" t="s">
        <v>404</v>
      </c>
      <c r="R37" s="20" t="s">
        <v>404</v>
      </c>
      <c r="S37" s="18" t="s">
        <v>404</v>
      </c>
      <c r="T37" s="20" t="s">
        <v>404</v>
      </c>
      <c r="U37" s="18" t="s">
        <v>404</v>
      </c>
      <c r="V37" s="20" t="s">
        <v>404</v>
      </c>
      <c r="W37" s="18" t="s">
        <v>404</v>
      </c>
      <c r="X37" s="20" t="s">
        <v>404</v>
      </c>
      <c r="Y37" s="18" t="n">
        <v>515.56312398</v>
      </c>
      <c r="Z37" s="20" t="n">
        <v>38.39725339</v>
      </c>
    </row>
    <row r="38" spans="1:26">
      <c r="A38" s="15" t="s">
        <v>435</v>
      </c>
      <c r="B38" s="17" t="n">
        <v>5860</v>
      </c>
      <c r="C38" s="18">
        <f>(268.0/B38*100)</f>
        <v/>
      </c>
      <c r="D38" s="19" t="n">
        <v>5592</v>
      </c>
      <c r="E38" s="18" t="n">
        <v>500.44014476</v>
      </c>
      <c r="F38" s="20" t="n">
        <v>7.20088146</v>
      </c>
      <c r="G38" s="18" t="n">
        <v>532.68842805</v>
      </c>
      <c r="H38" s="20" t="n">
        <v>13.11859878</v>
      </c>
      <c r="I38" s="18" t="n">
        <v>518.77992448</v>
      </c>
      <c r="J38" s="20" t="n">
        <v>9.526411660000001</v>
      </c>
      <c r="K38" s="18" t="n">
        <v>502.36688079</v>
      </c>
      <c r="L38" s="20" t="n">
        <v>7.82824408</v>
      </c>
      <c r="M38" s="18" t="n">
        <v>483.57859082</v>
      </c>
      <c r="N38" s="20" t="n">
        <v>7.26100165</v>
      </c>
      <c r="O38" s="18" t="n">
        <v>483.27493506</v>
      </c>
      <c r="P38" s="20" t="n">
        <v>7.10417505</v>
      </c>
      <c r="Q38" s="18" t="s">
        <v>404</v>
      </c>
      <c r="R38" s="20" t="s">
        <v>404</v>
      </c>
      <c r="S38" s="18" t="s">
        <v>404</v>
      </c>
      <c r="T38" s="20" t="s">
        <v>404</v>
      </c>
      <c r="U38" s="18" t="s">
        <v>404</v>
      </c>
      <c r="V38" s="20" t="s">
        <v>404</v>
      </c>
      <c r="W38" s="18" t="s">
        <v>404</v>
      </c>
      <c r="X38" s="20" t="s">
        <v>404</v>
      </c>
      <c r="Y38" s="18" t="n">
        <v>521.89236395</v>
      </c>
      <c r="Z38" s="20" t="n">
        <v>32.58505472</v>
      </c>
    </row>
    <row r="39" spans="1:26">
      <c r="A39" s="15" t="s">
        <v>436</v>
      </c>
      <c r="B39" s="17" t="n">
        <v>5895</v>
      </c>
      <c r="C39" s="18">
        <f>(0.0/B39*100)</f>
        <v/>
      </c>
      <c r="D39" s="19" t="n">
        <v>5895</v>
      </c>
      <c r="E39" s="18" t="s">
        <v>404</v>
      </c>
      <c r="F39" s="20" t="s">
        <v>404</v>
      </c>
      <c r="G39" s="18" t="n">
        <v>464.67219218</v>
      </c>
      <c r="H39" s="20" t="n">
        <v>34.11392026</v>
      </c>
      <c r="I39" s="18" t="n">
        <v>430.45856221</v>
      </c>
      <c r="J39" s="20" t="n">
        <v>13.58279606</v>
      </c>
      <c r="K39" s="18" t="n">
        <v>424.51206686</v>
      </c>
      <c r="L39" s="20" t="n">
        <v>12.06073157</v>
      </c>
      <c r="M39" s="18" t="n">
        <v>422.46334862</v>
      </c>
      <c r="N39" s="20" t="n">
        <v>9.877132319999999</v>
      </c>
      <c r="O39" s="18" t="n">
        <v>425.95414345</v>
      </c>
      <c r="P39" s="20" t="n">
        <v>6.82685322</v>
      </c>
      <c r="Q39" s="18" t="s">
        <v>404</v>
      </c>
      <c r="R39" s="20" t="s">
        <v>404</v>
      </c>
      <c r="S39" s="18" t="s">
        <v>404</v>
      </c>
      <c r="T39" s="20" t="s">
        <v>404</v>
      </c>
      <c r="U39" s="18" t="s">
        <v>404</v>
      </c>
      <c r="V39" s="20" t="s">
        <v>404</v>
      </c>
      <c r="W39" s="18" t="s">
        <v>404</v>
      </c>
      <c r="X39" s="20" t="s">
        <v>404</v>
      </c>
      <c r="Y39" s="18" t="n">
        <v>380.47909094</v>
      </c>
      <c r="Z39" s="20" t="n">
        <v>6.55250458</v>
      </c>
    </row>
    <row r="40" spans="1:26">
      <c r="A40" s="15" t="s">
        <v>437</v>
      </c>
      <c r="B40" s="17" t="n">
        <v>14157</v>
      </c>
      <c r="C40" s="18">
        <f>(2650.0/B40*100)</f>
        <v/>
      </c>
      <c r="D40" s="19" t="n">
        <v>11507</v>
      </c>
      <c r="E40" s="18" t="n">
        <v>562.0978796000001</v>
      </c>
      <c r="F40" s="20" t="n">
        <v>25.35603004</v>
      </c>
      <c r="G40" s="18" t="n">
        <v>513.8843818</v>
      </c>
      <c r="H40" s="20" t="n">
        <v>13.76478876</v>
      </c>
      <c r="I40" s="18" t="n">
        <v>531.90377054</v>
      </c>
      <c r="J40" s="20" t="n">
        <v>10.32861169</v>
      </c>
      <c r="K40" s="18" t="n">
        <v>510.69542611</v>
      </c>
      <c r="L40" s="20" t="n">
        <v>5.42500371</v>
      </c>
      <c r="M40" s="18" t="n">
        <v>511.22663871</v>
      </c>
      <c r="N40" s="20" t="n">
        <v>9.83311627</v>
      </c>
      <c r="O40" s="18" t="n">
        <v>501.75713316</v>
      </c>
      <c r="P40" s="20" t="n">
        <v>5.80272252</v>
      </c>
      <c r="Q40" s="18" t="s">
        <v>404</v>
      </c>
      <c r="R40" s="20" t="s">
        <v>404</v>
      </c>
      <c r="S40" s="18" t="s">
        <v>404</v>
      </c>
      <c r="T40" s="20" t="s">
        <v>404</v>
      </c>
      <c r="U40" s="18" t="s">
        <v>404</v>
      </c>
      <c r="V40" s="20" t="s">
        <v>404</v>
      </c>
      <c r="W40" s="18" t="s">
        <v>404</v>
      </c>
      <c r="X40" s="20" t="s">
        <v>404</v>
      </c>
      <c r="Y40" s="18" t="n">
        <v>512.5247210700001</v>
      </c>
      <c r="Z40" s="20" t="n">
        <v>7.09343185</v>
      </c>
    </row>
    <row r="41" spans="1:26">
      <c r="A41" s="15" t="s">
        <v>438</v>
      </c>
      <c r="B41" s="17" t="n">
        <v>5712</v>
      </c>
      <c r="C41" s="18">
        <f>(70.0/B41*100)</f>
        <v/>
      </c>
      <c r="D41" s="19" t="n">
        <v>5642</v>
      </c>
      <c r="E41" s="18" t="n">
        <v>562.45782941</v>
      </c>
      <c r="F41" s="20" t="n">
        <v>10.0816704</v>
      </c>
      <c r="G41" s="18" t="n">
        <v>500.95481197</v>
      </c>
      <c r="H41" s="20" t="n">
        <v>46.68902009</v>
      </c>
      <c r="I41" s="18" t="n">
        <v>494.4629835</v>
      </c>
      <c r="J41" s="20" t="n">
        <v>7.95997055</v>
      </c>
      <c r="K41" s="18" t="n">
        <v>485.94628162</v>
      </c>
      <c r="L41" s="20" t="n">
        <v>11.33905556</v>
      </c>
      <c r="M41" s="18" t="n">
        <v>496.15842525</v>
      </c>
      <c r="N41" s="20" t="n">
        <v>6.0823555</v>
      </c>
      <c r="O41" s="18" t="n">
        <v>499.79650986</v>
      </c>
      <c r="P41" s="20" t="n">
        <v>4.65010158</v>
      </c>
      <c r="Q41" s="18" t="s">
        <v>404</v>
      </c>
      <c r="R41" s="20" t="s">
        <v>404</v>
      </c>
      <c r="S41" s="18" t="s">
        <v>404</v>
      </c>
      <c r="T41" s="20" t="s">
        <v>404</v>
      </c>
      <c r="U41" s="18" t="s">
        <v>404</v>
      </c>
      <c r="V41" s="20" t="s">
        <v>404</v>
      </c>
      <c r="W41" s="18" t="s">
        <v>404</v>
      </c>
      <c r="X41" s="20" t="s">
        <v>404</v>
      </c>
      <c r="Y41" s="18" t="n">
        <v>539.77716424</v>
      </c>
      <c r="Z41" s="20" t="n">
        <v>10.18416438</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s">
        <v>404</v>
      </c>
      <c r="F44" s="20" t="s">
        <v>404</v>
      </c>
      <c r="G44" s="18" t="n">
        <v>369.9323</v>
      </c>
      <c r="H44" s="20" t="n">
        <v>48.10502682</v>
      </c>
      <c r="I44" s="18" t="n">
        <v>442.68965832</v>
      </c>
      <c r="J44" s="20" t="n">
        <v>11.62204892</v>
      </c>
      <c r="K44" s="18" t="n">
        <v>428.89570207</v>
      </c>
      <c r="L44" s="20" t="n">
        <v>11.89125553</v>
      </c>
      <c r="M44" s="18" t="n">
        <v>419.32532151</v>
      </c>
      <c r="N44" s="20" t="n">
        <v>5.68703707</v>
      </c>
      <c r="O44" s="18" t="n">
        <v>427.74027008</v>
      </c>
      <c r="P44" s="20" t="n">
        <v>4.79536118</v>
      </c>
      <c r="Q44" s="18" t="s">
        <v>404</v>
      </c>
      <c r="R44" s="20" t="s">
        <v>404</v>
      </c>
      <c r="S44" s="18" t="s">
        <v>404</v>
      </c>
      <c r="T44" s="20" t="s">
        <v>404</v>
      </c>
      <c r="U44" s="18" t="s">
        <v>404</v>
      </c>
      <c r="V44" s="20" t="s">
        <v>404</v>
      </c>
      <c r="W44" s="18" t="s">
        <v>404</v>
      </c>
      <c r="X44" s="20" t="s">
        <v>404</v>
      </c>
      <c r="Y44" s="18" t="n">
        <v>473.23993427</v>
      </c>
      <c r="Z44" s="20" t="n">
        <v>16.25183347</v>
      </c>
    </row>
    <row r="45" spans="1:26">
      <c r="A45" s="15" t="s">
        <v>442</v>
      </c>
      <c r="B45" s="17" t="n">
        <v>5519</v>
      </c>
      <c r="C45" s="18">
        <f>(0.0/B45*100)</f>
        <v/>
      </c>
      <c r="D45" s="19" t="n">
        <v>5519</v>
      </c>
      <c r="E45" s="18" t="n">
        <v>359.92893093</v>
      </c>
      <c r="F45" s="20" t="n">
        <v>10.79108396</v>
      </c>
      <c r="G45" s="18" t="n">
        <v>371.12319766</v>
      </c>
      <c r="H45" s="20" t="n">
        <v>19.95681992</v>
      </c>
      <c r="I45" s="18" t="n">
        <v>371.6944642</v>
      </c>
      <c r="J45" s="20" t="n">
        <v>6.63564895</v>
      </c>
      <c r="K45" s="18" t="n">
        <v>378.91594819</v>
      </c>
      <c r="L45" s="20" t="n">
        <v>8.57774577</v>
      </c>
      <c r="M45" s="18" t="n">
        <v>377.40413583</v>
      </c>
      <c r="N45" s="20" t="n">
        <v>8.32588911</v>
      </c>
      <c r="O45" s="18" t="n">
        <v>374.17599077</v>
      </c>
      <c r="P45" s="20" t="n">
        <v>5.45149198</v>
      </c>
      <c r="Q45" s="18" t="s">
        <v>404</v>
      </c>
      <c r="R45" s="20" t="s">
        <v>404</v>
      </c>
      <c r="S45" s="18" t="s">
        <v>404</v>
      </c>
      <c r="T45" s="20" t="s">
        <v>404</v>
      </c>
      <c r="U45" s="18" t="s">
        <v>404</v>
      </c>
      <c r="V45" s="20" t="s">
        <v>404</v>
      </c>
      <c r="W45" s="18" t="s">
        <v>404</v>
      </c>
      <c r="X45" s="20" t="s">
        <v>404</v>
      </c>
      <c r="Y45" s="18" t="n">
        <v>393.90059494</v>
      </c>
      <c r="Z45" s="20" t="n">
        <v>18.39841738</v>
      </c>
    </row>
    <row r="46" spans="1:26">
      <c r="A46" s="15" t="s">
        <v>443</v>
      </c>
      <c r="B46" s="17" t="n">
        <v>23141</v>
      </c>
      <c r="C46" s="18">
        <f>(4196.0/B46*100)</f>
        <v/>
      </c>
      <c r="D46" s="19" t="n">
        <v>18945</v>
      </c>
      <c r="E46" s="18" t="n">
        <v>369.91316649</v>
      </c>
      <c r="F46" s="20" t="n">
        <v>11.71884004</v>
      </c>
      <c r="G46" s="18" t="n">
        <v>385.49282632</v>
      </c>
      <c r="H46" s="20" t="n">
        <v>14.14641056</v>
      </c>
      <c r="I46" s="18" t="n">
        <v>415.85383156</v>
      </c>
      <c r="J46" s="20" t="n">
        <v>19.59965509</v>
      </c>
      <c r="K46" s="18" t="n">
        <v>399.30557412</v>
      </c>
      <c r="L46" s="20" t="n">
        <v>6.14674285</v>
      </c>
      <c r="M46" s="18" t="n">
        <v>401.99155306</v>
      </c>
      <c r="N46" s="20" t="n">
        <v>5.65778043</v>
      </c>
      <c r="O46" s="18" t="n">
        <v>406.06222795</v>
      </c>
      <c r="P46" s="20" t="n">
        <v>3.19892601</v>
      </c>
      <c r="Q46" s="18" t="s">
        <v>404</v>
      </c>
      <c r="R46" s="20" t="s">
        <v>404</v>
      </c>
      <c r="S46" s="18" t="s">
        <v>404</v>
      </c>
      <c r="T46" s="20" t="s">
        <v>404</v>
      </c>
      <c r="U46" s="18" t="s">
        <v>404</v>
      </c>
      <c r="V46" s="20" t="s">
        <v>404</v>
      </c>
      <c r="W46" s="18" t="s">
        <v>404</v>
      </c>
      <c r="X46" s="20" t="s">
        <v>404</v>
      </c>
      <c r="Y46" s="18" t="n">
        <v>377.60776147</v>
      </c>
      <c r="Z46" s="20" t="n">
        <v>7.43872669</v>
      </c>
    </row>
    <row r="47" spans="1:26">
      <c r="A47" s="15" t="s">
        <v>444</v>
      </c>
      <c r="B47" s="17" t="n">
        <v>5928</v>
      </c>
      <c r="C47" s="18">
        <f>(0.0/B47*100)</f>
        <v/>
      </c>
      <c r="D47" s="19" t="n">
        <v>5928</v>
      </c>
      <c r="E47" s="18" t="s">
        <v>404</v>
      </c>
      <c r="F47" s="20" t="s">
        <v>404</v>
      </c>
      <c r="G47" s="18" t="n">
        <v>409.8298265</v>
      </c>
      <c r="H47" s="20" t="n">
        <v>29.89683269</v>
      </c>
      <c r="I47" s="18" t="n">
        <v>471.0520149</v>
      </c>
      <c r="J47" s="20" t="n">
        <v>16.67841687</v>
      </c>
      <c r="K47" s="18" t="n">
        <v>441.25256394</v>
      </c>
      <c r="L47" s="20" t="n">
        <v>11.23279279</v>
      </c>
      <c r="M47" s="18" t="n">
        <v>451.97190441</v>
      </c>
      <c r="N47" s="20" t="n">
        <v>8.28296224</v>
      </c>
      <c r="O47" s="18" t="n">
        <v>433.28908221</v>
      </c>
      <c r="P47" s="20" t="n">
        <v>9.308216870000001</v>
      </c>
      <c r="Q47" s="18" t="s">
        <v>404</v>
      </c>
      <c r="R47" s="20" t="s">
        <v>404</v>
      </c>
      <c r="S47" s="18" t="s">
        <v>404</v>
      </c>
      <c r="T47" s="20" t="s">
        <v>404</v>
      </c>
      <c r="U47" s="18" t="s">
        <v>404</v>
      </c>
      <c r="V47" s="20" t="s">
        <v>404</v>
      </c>
      <c r="W47" s="18" t="s">
        <v>404</v>
      </c>
      <c r="X47" s="20" t="s">
        <v>404</v>
      </c>
      <c r="Y47" s="18" t="n">
        <v>498.52075109</v>
      </c>
      <c r="Z47" s="20" t="n">
        <v>34.02086498</v>
      </c>
    </row>
    <row r="48" spans="1:26">
      <c r="A48" s="15" t="s">
        <v>445</v>
      </c>
      <c r="B48" s="17" t="n">
        <v>9841</v>
      </c>
      <c r="C48" s="18">
        <f>(0.0/B48*100)</f>
        <v/>
      </c>
      <c r="D48" s="19" t="n">
        <v>9841</v>
      </c>
      <c r="E48" s="18" t="n">
        <v>475.59821071</v>
      </c>
      <c r="F48" s="20" t="n">
        <v>17.63500864</v>
      </c>
      <c r="G48" s="18" t="n">
        <v>539.53896061</v>
      </c>
      <c r="H48" s="20" t="n">
        <v>17.07777103</v>
      </c>
      <c r="I48" s="18" t="n">
        <v>520.64305369</v>
      </c>
      <c r="J48" s="20" t="n">
        <v>22.30970726</v>
      </c>
      <c r="K48" s="18" t="n">
        <v>517.4780861</v>
      </c>
      <c r="L48" s="20" t="n">
        <v>10.56274951</v>
      </c>
      <c r="M48" s="18" t="n">
        <v>505.56795006</v>
      </c>
      <c r="N48" s="20" t="n">
        <v>11.50371986</v>
      </c>
      <c r="O48" s="18" t="n">
        <v>521.70957531</v>
      </c>
      <c r="P48" s="20" t="n">
        <v>11.07934834</v>
      </c>
      <c r="Q48" s="18" t="s">
        <v>404</v>
      </c>
      <c r="R48" s="20" t="s">
        <v>404</v>
      </c>
      <c r="S48" s="18" t="s">
        <v>404</v>
      </c>
      <c r="T48" s="20" t="s">
        <v>404</v>
      </c>
      <c r="U48" s="18" t="s">
        <v>404</v>
      </c>
      <c r="V48" s="20" t="s">
        <v>404</v>
      </c>
      <c r="W48" s="18" t="s">
        <v>404</v>
      </c>
      <c r="X48" s="20" t="s">
        <v>404</v>
      </c>
      <c r="Y48" s="18" t="n">
        <v>511.00963297</v>
      </c>
      <c r="Z48" s="20" t="n">
        <v>50.99305245</v>
      </c>
    </row>
    <row r="49" spans="1:26">
      <c r="A49" s="15" t="s">
        <v>446</v>
      </c>
      <c r="B49" s="17" t="n">
        <v>6349</v>
      </c>
      <c r="C49" s="18">
        <f>(52.0/B49*100)</f>
        <v/>
      </c>
      <c r="D49" s="19" t="n">
        <v>6297</v>
      </c>
      <c r="E49" s="18" t="n">
        <v>442.13038018</v>
      </c>
      <c r="F49" s="20" t="n">
        <v>33.68217011</v>
      </c>
      <c r="G49" s="18" t="n">
        <v>428.57668688</v>
      </c>
      <c r="H49" s="20" t="n">
        <v>14.08300054</v>
      </c>
      <c r="I49" s="18" t="n">
        <v>422.45093814</v>
      </c>
      <c r="J49" s="20" t="n">
        <v>8.61863335</v>
      </c>
      <c r="K49" s="18" t="n">
        <v>429.66344243</v>
      </c>
      <c r="L49" s="20" t="n">
        <v>8.972146739999999</v>
      </c>
      <c r="M49" s="18" t="n">
        <v>435.26164234</v>
      </c>
      <c r="N49" s="20" t="n">
        <v>6.25136112</v>
      </c>
      <c r="O49" s="18" t="n">
        <v>433.03144016</v>
      </c>
      <c r="P49" s="20" t="n">
        <v>4.46430276</v>
      </c>
      <c r="Q49" s="18" t="s">
        <v>404</v>
      </c>
      <c r="R49" s="20" t="s">
        <v>404</v>
      </c>
      <c r="S49" s="18" t="s">
        <v>404</v>
      </c>
      <c r="T49" s="20" t="s">
        <v>404</v>
      </c>
      <c r="U49" s="18" t="s">
        <v>404</v>
      </c>
      <c r="V49" s="20" t="s">
        <v>404</v>
      </c>
      <c r="W49" s="18" t="s">
        <v>404</v>
      </c>
      <c r="X49" s="20" t="s">
        <v>404</v>
      </c>
      <c r="Y49" s="18" t="n">
        <v>510.08066558</v>
      </c>
      <c r="Z49" s="20" t="n">
        <v>6.29947081</v>
      </c>
    </row>
    <row r="50" spans="1:26">
      <c r="A50" s="15" t="s">
        <v>447</v>
      </c>
      <c r="B50" s="17" t="n">
        <v>11795</v>
      </c>
      <c r="C50" s="18">
        <f>(1031.0/B50*100)</f>
        <v/>
      </c>
      <c r="D50" s="19" t="n">
        <v>10764</v>
      </c>
      <c r="E50" s="18" t="n">
        <v>463.35456782</v>
      </c>
      <c r="F50" s="20" t="n">
        <v>13.50005673</v>
      </c>
      <c r="G50" s="18" t="n">
        <v>419.8691399</v>
      </c>
      <c r="H50" s="20" t="n">
        <v>20.98618367</v>
      </c>
      <c r="I50" s="18" t="n">
        <v>411.05763345</v>
      </c>
      <c r="J50" s="20" t="n">
        <v>7.59813588</v>
      </c>
      <c r="K50" s="18" t="n">
        <v>417.90183111</v>
      </c>
      <c r="L50" s="20" t="n">
        <v>5.93461362</v>
      </c>
      <c r="M50" s="18" t="n">
        <v>417.74312311</v>
      </c>
      <c r="N50" s="20" t="n">
        <v>7.32906653</v>
      </c>
      <c r="O50" s="18" t="n">
        <v>417.46508979</v>
      </c>
      <c r="P50" s="20" t="n">
        <v>5.61628647</v>
      </c>
      <c r="Q50" s="18" t="s">
        <v>404</v>
      </c>
      <c r="R50" s="20" t="s">
        <v>404</v>
      </c>
      <c r="S50" s="18" t="s">
        <v>404</v>
      </c>
      <c r="T50" s="20" t="s">
        <v>404</v>
      </c>
      <c r="U50" s="18" t="s">
        <v>404</v>
      </c>
      <c r="V50" s="20" t="s">
        <v>404</v>
      </c>
      <c r="W50" s="18" t="s">
        <v>404</v>
      </c>
      <c r="X50" s="20" t="s">
        <v>404</v>
      </c>
      <c r="Y50" s="18" t="n">
        <v>412.51261358</v>
      </c>
      <c r="Z50" s="20" t="n">
        <v>15.29756793</v>
      </c>
    </row>
    <row r="51" spans="1:26">
      <c r="A51" s="15" t="s">
        <v>448</v>
      </c>
      <c r="B51" s="17" t="n">
        <v>6866</v>
      </c>
      <c r="C51" s="18">
        <f>(0.0/B51*100)</f>
        <v/>
      </c>
      <c r="D51" s="19" t="n">
        <v>6866</v>
      </c>
      <c r="E51" s="18" t="n">
        <v>442.44983518</v>
      </c>
      <c r="F51" s="20" t="n">
        <v>20.25642909</v>
      </c>
      <c r="G51" s="18" t="n">
        <v>436.13227942</v>
      </c>
      <c r="H51" s="20" t="n">
        <v>10.43723529</v>
      </c>
      <c r="I51" s="18" t="n">
        <v>424.48025817</v>
      </c>
      <c r="J51" s="20" t="n">
        <v>7.49981897</v>
      </c>
      <c r="K51" s="18" t="n">
        <v>418.58123892</v>
      </c>
      <c r="L51" s="20" t="n">
        <v>5.88063007</v>
      </c>
      <c r="M51" s="18" t="n">
        <v>411.48269523</v>
      </c>
      <c r="N51" s="20" t="n">
        <v>6.39092046</v>
      </c>
      <c r="O51" s="18" t="n">
        <v>415.51884022</v>
      </c>
      <c r="P51" s="20" t="n">
        <v>4.59334082</v>
      </c>
      <c r="Q51" s="18" t="s">
        <v>404</v>
      </c>
      <c r="R51" s="20" t="s">
        <v>404</v>
      </c>
      <c r="S51" s="18" t="s">
        <v>404</v>
      </c>
      <c r="T51" s="20" t="s">
        <v>404</v>
      </c>
      <c r="U51" s="18" t="s">
        <v>404</v>
      </c>
      <c r="V51" s="20" t="s">
        <v>404</v>
      </c>
      <c r="W51" s="18" t="s">
        <v>404</v>
      </c>
      <c r="X51" s="20" t="s">
        <v>404</v>
      </c>
      <c r="Y51" s="18" t="n">
        <v>411.16118678</v>
      </c>
      <c r="Z51" s="20" t="n">
        <v>26.0719324</v>
      </c>
    </row>
    <row r="52" spans="1:26">
      <c r="A52" s="15" t="s">
        <v>449</v>
      </c>
      <c r="B52" s="17" t="n">
        <v>5809</v>
      </c>
      <c r="C52" s="18">
        <f>(0.0/B52*100)</f>
        <v/>
      </c>
      <c r="D52" s="19" t="n">
        <v>5809</v>
      </c>
      <c r="E52" s="18" t="s">
        <v>404</v>
      </c>
      <c r="F52" s="20" t="s">
        <v>404</v>
      </c>
      <c r="G52" s="18" t="n">
        <v>477.82220779</v>
      </c>
      <c r="H52" s="20" t="n">
        <v>47.28041784</v>
      </c>
      <c r="I52" s="18" t="n">
        <v>493.51998354</v>
      </c>
      <c r="J52" s="20" t="n">
        <v>12.3278259</v>
      </c>
      <c r="K52" s="18" t="n">
        <v>482.88331937</v>
      </c>
      <c r="L52" s="20" t="n">
        <v>6.75663347</v>
      </c>
      <c r="M52" s="18" t="n">
        <v>473.4761394</v>
      </c>
      <c r="N52" s="20" t="n">
        <v>8.34162525</v>
      </c>
      <c r="O52" s="18" t="n">
        <v>460.99164788</v>
      </c>
      <c r="P52" s="20" t="n">
        <v>5.89610083</v>
      </c>
      <c r="Q52" s="18" t="s">
        <v>404</v>
      </c>
      <c r="R52" s="20" t="s">
        <v>404</v>
      </c>
      <c r="S52" s="18" t="s">
        <v>404</v>
      </c>
      <c r="T52" s="20" t="s">
        <v>404</v>
      </c>
      <c r="U52" s="18" t="s">
        <v>404</v>
      </c>
      <c r="V52" s="20" t="s">
        <v>404</v>
      </c>
      <c r="W52" s="18" t="s">
        <v>404</v>
      </c>
      <c r="X52" s="20" t="s">
        <v>404</v>
      </c>
      <c r="Y52" s="18" t="n">
        <v>544.3193701599999</v>
      </c>
      <c r="Z52" s="20" t="n">
        <v>23.80912526</v>
      </c>
    </row>
    <row r="53" spans="1:26">
      <c r="A53" s="15" t="s">
        <v>450</v>
      </c>
      <c r="B53" s="17" t="n">
        <v>5571</v>
      </c>
      <c r="C53" s="18">
        <f>(0.0/B53*100)</f>
        <v/>
      </c>
      <c r="D53" s="19" t="n">
        <v>5571</v>
      </c>
      <c r="E53" s="18" t="s">
        <v>404</v>
      </c>
      <c r="F53" s="20" t="s">
        <v>404</v>
      </c>
      <c r="G53" s="18" t="n">
        <v>414.67317508</v>
      </c>
      <c r="H53" s="20" t="n">
        <v>6.30428587</v>
      </c>
      <c r="I53" s="18" t="n">
        <v>446.84102895</v>
      </c>
      <c r="J53" s="20" t="n">
        <v>2.31062675</v>
      </c>
      <c r="K53" s="18" t="n">
        <v>444.5047166</v>
      </c>
      <c r="L53" s="20" t="n">
        <v>2.85392383</v>
      </c>
      <c r="M53" s="18" t="n">
        <v>421.75224054</v>
      </c>
      <c r="N53" s="20" t="n">
        <v>2.79971812</v>
      </c>
      <c r="O53" s="18" t="n">
        <v>421.20007452</v>
      </c>
      <c r="P53" s="20" t="n">
        <v>2.53386723</v>
      </c>
      <c r="Q53" s="18" t="s">
        <v>404</v>
      </c>
      <c r="R53" s="20" t="s">
        <v>404</v>
      </c>
      <c r="S53" s="18" t="s">
        <v>404</v>
      </c>
      <c r="T53" s="20" t="s">
        <v>404</v>
      </c>
      <c r="U53" s="18" t="s">
        <v>404</v>
      </c>
      <c r="V53" s="20" t="s">
        <v>404</v>
      </c>
      <c r="W53" s="18" t="s">
        <v>404</v>
      </c>
      <c r="X53" s="20" t="s">
        <v>404</v>
      </c>
      <c r="Y53" s="18" t="n">
        <v>414.63265452</v>
      </c>
      <c r="Z53" s="20" t="n">
        <v>7.55290261</v>
      </c>
    </row>
    <row r="54" spans="1:26">
      <c r="A54" s="15" t="s">
        <v>451</v>
      </c>
      <c r="B54" s="17" t="n">
        <v>4740</v>
      </c>
      <c r="C54" s="18">
        <f>(199.0/B54*100)</f>
        <v/>
      </c>
      <c r="D54" s="19" t="n">
        <v>4541</v>
      </c>
      <c r="E54" s="18" t="s">
        <v>404</v>
      </c>
      <c r="F54" s="20" t="s">
        <v>404</v>
      </c>
      <c r="G54" s="18" t="n">
        <v>338.27001772</v>
      </c>
      <c r="H54" s="20" t="n">
        <v>21.81521679</v>
      </c>
      <c r="I54" s="18" t="n">
        <v>290.40735116</v>
      </c>
      <c r="J54" s="20" t="n">
        <v>8.78750481</v>
      </c>
      <c r="K54" s="18" t="n">
        <v>341.07436144</v>
      </c>
      <c r="L54" s="20" t="n">
        <v>10.18004386</v>
      </c>
      <c r="M54" s="18" t="n">
        <v>354.11235414</v>
      </c>
      <c r="N54" s="20" t="n">
        <v>8.899235709999999</v>
      </c>
      <c r="O54" s="18" t="n">
        <v>326.78794476</v>
      </c>
      <c r="P54" s="20" t="n">
        <v>3.99409746</v>
      </c>
      <c r="Q54" s="18" t="s">
        <v>404</v>
      </c>
      <c r="R54" s="20" t="s">
        <v>404</v>
      </c>
      <c r="S54" s="18" t="s">
        <v>404</v>
      </c>
      <c r="T54" s="20" t="s">
        <v>404</v>
      </c>
      <c r="U54" s="18" t="s">
        <v>404</v>
      </c>
      <c r="V54" s="20" t="s">
        <v>404</v>
      </c>
      <c r="W54" s="18" t="s">
        <v>404</v>
      </c>
      <c r="X54" s="20" t="s">
        <v>404</v>
      </c>
      <c r="Y54" s="18" t="n">
        <v>303.26389213</v>
      </c>
      <c r="Z54" s="20" t="n">
        <v>5.82479946</v>
      </c>
    </row>
    <row r="55" spans="1:26">
      <c r="A55" s="15" t="s">
        <v>452</v>
      </c>
      <c r="B55" s="17" t="n">
        <v>5316</v>
      </c>
      <c r="C55" s="18">
        <f>(43.0/B55*100)</f>
        <v/>
      </c>
      <c r="D55" s="19" t="n">
        <v>5273</v>
      </c>
      <c r="E55" s="18" t="n">
        <v>368.34167349</v>
      </c>
      <c r="F55" s="20" t="n">
        <v>46.54792866</v>
      </c>
      <c r="G55" s="18" t="n">
        <v>412.71466273</v>
      </c>
      <c r="H55" s="20" t="n">
        <v>14.5782733</v>
      </c>
      <c r="I55" s="18" t="n">
        <v>403.73604715</v>
      </c>
      <c r="J55" s="20" t="n">
        <v>15.61787106</v>
      </c>
      <c r="K55" s="18" t="n">
        <v>411.13935714</v>
      </c>
      <c r="L55" s="20" t="n">
        <v>8.58279726</v>
      </c>
      <c r="M55" s="18" t="n">
        <v>415.35844377</v>
      </c>
      <c r="N55" s="20" t="n">
        <v>7.58415127</v>
      </c>
      <c r="O55" s="18" t="n">
        <v>412.08582515</v>
      </c>
      <c r="P55" s="20" t="n">
        <v>3.33016154</v>
      </c>
      <c r="Q55" s="18" t="s">
        <v>404</v>
      </c>
      <c r="R55" s="20" t="s">
        <v>404</v>
      </c>
      <c r="S55" s="18" t="s">
        <v>404</v>
      </c>
      <c r="T55" s="20" t="s">
        <v>404</v>
      </c>
      <c r="U55" s="18" t="s">
        <v>404</v>
      </c>
      <c r="V55" s="20" t="s">
        <v>404</v>
      </c>
      <c r="W55" s="18" t="s">
        <v>404</v>
      </c>
      <c r="X55" s="20" t="s">
        <v>404</v>
      </c>
      <c r="Y55" s="18" t="n">
        <v>380.80482493</v>
      </c>
      <c r="Z55" s="20" t="n">
        <v>17.73255002</v>
      </c>
    </row>
    <row r="56" spans="1:26">
      <c r="A56" s="15" t="s">
        <v>453</v>
      </c>
      <c r="B56" s="17" t="n">
        <v>5359</v>
      </c>
      <c r="C56" s="18">
        <f>(0.0/B56*100)</f>
        <v/>
      </c>
      <c r="D56" s="19" t="n">
        <v>5359</v>
      </c>
      <c r="E56" s="18" t="n">
        <v>455.01701844</v>
      </c>
      <c r="F56" s="20" t="n">
        <v>13.594611</v>
      </c>
      <c r="G56" s="18" t="n">
        <v>530.50022334</v>
      </c>
      <c r="H56" s="20" t="n">
        <v>9.37646176</v>
      </c>
      <c r="I56" s="18" t="n">
        <v>525.0736093199999</v>
      </c>
      <c r="J56" s="20" t="n">
        <v>6.41785834</v>
      </c>
      <c r="K56" s="18" t="n">
        <v>512.02101828</v>
      </c>
      <c r="L56" s="20" t="n">
        <v>6.72987654</v>
      </c>
      <c r="M56" s="18" t="n">
        <v>543.74832831</v>
      </c>
      <c r="N56" s="20" t="n">
        <v>13.34337581</v>
      </c>
      <c r="O56" s="18" t="n">
        <v>523.98630644</v>
      </c>
      <c r="P56" s="20" t="n">
        <v>10.53107408</v>
      </c>
      <c r="Q56" s="18" t="s">
        <v>404</v>
      </c>
      <c r="R56" s="20" t="s">
        <v>404</v>
      </c>
      <c r="S56" s="18" t="s">
        <v>404</v>
      </c>
      <c r="T56" s="20" t="s">
        <v>404</v>
      </c>
      <c r="U56" s="18" t="s">
        <v>404</v>
      </c>
      <c r="V56" s="20" t="s">
        <v>404</v>
      </c>
      <c r="W56" s="18" t="s">
        <v>404</v>
      </c>
      <c r="X56" s="20" t="s">
        <v>404</v>
      </c>
      <c r="Y56" s="18" t="n">
        <v>512.96769691</v>
      </c>
      <c r="Z56" s="20" t="n">
        <v>8.861859730000001</v>
      </c>
    </row>
    <row r="57" spans="1:26">
      <c r="A57" s="15" t="s">
        <v>454</v>
      </c>
      <c r="B57" s="17" t="n">
        <v>6513</v>
      </c>
      <c r="C57" s="18">
        <f>(0.0/B57*100)</f>
        <v/>
      </c>
      <c r="D57" s="19" t="n">
        <v>6513</v>
      </c>
      <c r="E57" s="18" t="n">
        <v>381.04441114</v>
      </c>
      <c r="F57" s="20" t="n">
        <v>7.82928212</v>
      </c>
      <c r="G57" s="18" t="n">
        <v>387.67589987</v>
      </c>
      <c r="H57" s="20" t="n">
        <v>17.32723473</v>
      </c>
      <c r="I57" s="18" t="n">
        <v>411.39718038</v>
      </c>
      <c r="J57" s="20" t="n">
        <v>6.31369229</v>
      </c>
      <c r="K57" s="18" t="n">
        <v>408.93472574</v>
      </c>
      <c r="L57" s="20" t="n">
        <v>5.7537283</v>
      </c>
      <c r="M57" s="18" t="n">
        <v>403.10344807</v>
      </c>
      <c r="N57" s="20" t="n">
        <v>6.30971987</v>
      </c>
      <c r="O57" s="18" t="n">
        <v>400.98972138</v>
      </c>
      <c r="P57" s="20" t="n">
        <v>6.28236445</v>
      </c>
      <c r="Q57" s="18" t="s">
        <v>404</v>
      </c>
      <c r="R57" s="20" t="s">
        <v>404</v>
      </c>
      <c r="S57" s="18" t="s">
        <v>404</v>
      </c>
      <c r="T57" s="20" t="s">
        <v>404</v>
      </c>
      <c r="U57" s="18" t="s">
        <v>404</v>
      </c>
      <c r="V57" s="20" t="s">
        <v>404</v>
      </c>
      <c r="W57" s="18" t="s">
        <v>404</v>
      </c>
      <c r="X57" s="20" t="s">
        <v>404</v>
      </c>
      <c r="Y57" s="18" t="n">
        <v>353.12854571</v>
      </c>
      <c r="Z57" s="20" t="n">
        <v>6.82455004</v>
      </c>
    </row>
    <row r="58" spans="1:26">
      <c r="A58" s="15" t="s">
        <v>455</v>
      </c>
      <c r="B58" s="17" t="n">
        <v>7267</v>
      </c>
      <c r="C58" s="18">
        <f>(0.0/B58*100)</f>
        <v/>
      </c>
      <c r="D58" s="19" t="n">
        <v>7267</v>
      </c>
      <c r="E58" s="18" t="n">
        <v>400.64169514</v>
      </c>
      <c r="F58" s="20" t="n">
        <v>11.70485254</v>
      </c>
      <c r="G58" s="18" t="n">
        <v>425.30441647</v>
      </c>
      <c r="H58" s="20" t="n">
        <v>7.97696829</v>
      </c>
      <c r="I58" s="18" t="n">
        <v>412.72887616</v>
      </c>
      <c r="J58" s="20" t="n">
        <v>10.65314123</v>
      </c>
      <c r="K58" s="18" t="n">
        <v>402.12390431</v>
      </c>
      <c r="L58" s="20" t="n">
        <v>6.93819909</v>
      </c>
      <c r="M58" s="18" t="n">
        <v>411.21579796</v>
      </c>
      <c r="N58" s="20" t="n">
        <v>6.28719432</v>
      </c>
      <c r="O58" s="18" t="n">
        <v>407.69386677</v>
      </c>
      <c r="P58" s="20" t="n">
        <v>4.43174753</v>
      </c>
      <c r="Q58" s="18" t="s">
        <v>404</v>
      </c>
      <c r="R58" s="20" t="s">
        <v>404</v>
      </c>
      <c r="S58" s="18" t="s">
        <v>404</v>
      </c>
      <c r="T58" s="20" t="s">
        <v>404</v>
      </c>
      <c r="U58" s="18" t="s">
        <v>404</v>
      </c>
      <c r="V58" s="20" t="s">
        <v>404</v>
      </c>
      <c r="W58" s="18" t="s">
        <v>404</v>
      </c>
      <c r="X58" s="20" t="s">
        <v>404</v>
      </c>
      <c r="Y58" s="18" t="n">
        <v>381.36776298</v>
      </c>
      <c r="Z58" s="20" t="n">
        <v>9.08394202</v>
      </c>
    </row>
    <row r="59" spans="1:26">
      <c r="A59" s="15" t="s">
        <v>456</v>
      </c>
      <c r="B59" s="17" t="n">
        <v>4826</v>
      </c>
      <c r="C59" s="18">
        <f>(0.0/B59*100)</f>
        <v/>
      </c>
      <c r="D59" s="19" t="n">
        <v>4826</v>
      </c>
      <c r="E59" s="18" t="s">
        <v>404</v>
      </c>
      <c r="F59" s="20" t="s">
        <v>404</v>
      </c>
      <c r="G59" s="18" t="n">
        <v>392.80918111</v>
      </c>
      <c r="H59" s="20" t="n">
        <v>8.11950341</v>
      </c>
      <c r="I59" s="18" t="n">
        <v>364.55111449</v>
      </c>
      <c r="J59" s="20" t="n">
        <v>5.33058682</v>
      </c>
      <c r="K59" s="18" t="n">
        <v>367.06980008</v>
      </c>
      <c r="L59" s="20" t="n">
        <v>5.22390514</v>
      </c>
      <c r="M59" s="18" t="n">
        <v>367.18689675</v>
      </c>
      <c r="N59" s="20" t="n">
        <v>3.87409067</v>
      </c>
      <c r="O59" s="18" t="n">
        <v>384.13009445</v>
      </c>
      <c r="P59" s="20" t="n">
        <v>1.85124793</v>
      </c>
      <c r="Q59" s="18" t="s">
        <v>404</v>
      </c>
      <c r="R59" s="20" t="s">
        <v>404</v>
      </c>
      <c r="S59" s="18" t="s">
        <v>404</v>
      </c>
      <c r="T59" s="20" t="s">
        <v>404</v>
      </c>
      <c r="U59" s="18" t="s">
        <v>404</v>
      </c>
      <c r="V59" s="20" t="s">
        <v>404</v>
      </c>
      <c r="W59" s="18" t="n">
        <v>363.95037</v>
      </c>
      <c r="X59" s="20" t="n">
        <v>5.79751045</v>
      </c>
      <c r="Y59" s="18" t="n">
        <v>392.48725</v>
      </c>
      <c r="Z59" s="20" t="n">
        <v>11.32555085</v>
      </c>
    </row>
    <row r="60" spans="1:26">
      <c r="A60" s="15" t="s">
        <v>457</v>
      </c>
      <c r="B60" s="17" t="n">
        <v>4546</v>
      </c>
      <c r="C60" s="18">
        <f>(0.0/B60*100)</f>
        <v/>
      </c>
      <c r="D60" s="19" t="n">
        <v>4546</v>
      </c>
      <c r="E60" s="18" t="n">
        <v>331.82250078</v>
      </c>
      <c r="F60" s="20" t="n">
        <v>12.08756981</v>
      </c>
      <c r="G60" s="18" t="n">
        <v>359.26945358</v>
      </c>
      <c r="H60" s="20" t="n">
        <v>13.04725124</v>
      </c>
      <c r="I60" s="18" t="n">
        <v>377.31142465</v>
      </c>
      <c r="J60" s="20" t="n">
        <v>12.4691613</v>
      </c>
      <c r="K60" s="18" t="n">
        <v>387.89267037</v>
      </c>
      <c r="L60" s="20" t="n">
        <v>14.14086138</v>
      </c>
      <c r="M60" s="18" t="n">
        <v>390.50030622</v>
      </c>
      <c r="N60" s="20" t="n">
        <v>8.321383539999999</v>
      </c>
      <c r="O60" s="18" t="n">
        <v>389.73763388</v>
      </c>
      <c r="P60" s="20" t="n">
        <v>5.80851328</v>
      </c>
      <c r="Q60" s="18" t="s">
        <v>404</v>
      </c>
      <c r="R60" s="20" t="s">
        <v>404</v>
      </c>
      <c r="S60" s="18" t="s">
        <v>404</v>
      </c>
      <c r="T60" s="20" t="s">
        <v>404</v>
      </c>
      <c r="U60" s="18" t="s">
        <v>404</v>
      </c>
      <c r="V60" s="20" t="s">
        <v>404</v>
      </c>
      <c r="W60" s="18" t="s">
        <v>404</v>
      </c>
      <c r="X60" s="20" t="s">
        <v>404</v>
      </c>
      <c r="Y60" s="18" t="n">
        <v>386.88499487</v>
      </c>
      <c r="Z60" s="20" t="n">
        <v>21.06137968</v>
      </c>
    </row>
    <row r="61" spans="1:26">
      <c r="A61" s="15" t="s">
        <v>458</v>
      </c>
      <c r="B61" s="17" t="n">
        <v>6525</v>
      </c>
      <c r="C61" s="18">
        <f>(0.0/B61*100)</f>
        <v/>
      </c>
      <c r="D61" s="19" t="n">
        <v>6525</v>
      </c>
      <c r="E61" s="18" t="s">
        <v>404</v>
      </c>
      <c r="F61" s="20" t="s">
        <v>404</v>
      </c>
      <c r="G61" s="18" t="n">
        <v>485.29877132</v>
      </c>
      <c r="H61" s="20" t="n">
        <v>8.32097622</v>
      </c>
      <c r="I61" s="18" t="n">
        <v>490.90100739</v>
      </c>
      <c r="J61" s="20" t="n">
        <v>5.07973836</v>
      </c>
      <c r="K61" s="18" t="n">
        <v>472.27604757</v>
      </c>
      <c r="L61" s="20" t="n">
        <v>6.01665252</v>
      </c>
      <c r="M61" s="18" t="n">
        <v>470.30413558</v>
      </c>
      <c r="N61" s="20" t="n">
        <v>9.54557709</v>
      </c>
      <c r="O61" s="18" t="n">
        <v>464.18367324</v>
      </c>
      <c r="P61" s="20" t="n">
        <v>6.11779156</v>
      </c>
      <c r="Q61" s="18" t="s">
        <v>404</v>
      </c>
      <c r="R61" s="20" t="s">
        <v>404</v>
      </c>
      <c r="S61" s="18" t="s">
        <v>404</v>
      </c>
      <c r="T61" s="20" t="s">
        <v>404</v>
      </c>
      <c r="U61" s="18" t="s">
        <v>404</v>
      </c>
      <c r="V61" s="20" t="s">
        <v>404</v>
      </c>
      <c r="W61" s="18" t="s">
        <v>404</v>
      </c>
      <c r="X61" s="20" t="s">
        <v>404</v>
      </c>
      <c r="Y61" s="18" t="n">
        <v>395.83362924</v>
      </c>
      <c r="Z61" s="20" t="n">
        <v>18.4138395</v>
      </c>
    </row>
    <row r="62" spans="1:26">
      <c r="A62" s="15" t="s">
        <v>459</v>
      </c>
      <c r="B62" s="17" t="n">
        <v>4476</v>
      </c>
      <c r="C62" s="18">
        <f>(0.0/B62*100)</f>
        <v/>
      </c>
      <c r="D62" s="19" t="n">
        <v>4476</v>
      </c>
      <c r="E62" s="18" t="s">
        <v>404</v>
      </c>
      <c r="F62" s="20" t="s">
        <v>404</v>
      </c>
      <c r="G62" s="18" t="n">
        <v>509.66199161</v>
      </c>
      <c r="H62" s="20" t="n">
        <v>7.40747091</v>
      </c>
      <c r="I62" s="18" t="n">
        <v>524.45571935</v>
      </c>
      <c r="J62" s="20" t="n">
        <v>1.77838246</v>
      </c>
      <c r="K62" s="18" t="n">
        <v>541.39016964</v>
      </c>
      <c r="L62" s="20" t="n">
        <v>1.82202955</v>
      </c>
      <c r="M62" s="18" t="n">
        <v>497.50850557</v>
      </c>
      <c r="N62" s="20" t="n">
        <v>2.6410662</v>
      </c>
      <c r="O62" s="18" t="n">
        <v>538.41901794</v>
      </c>
      <c r="P62" s="20" t="n">
        <v>1.98984875</v>
      </c>
      <c r="Q62" s="18" t="s">
        <v>404</v>
      </c>
      <c r="R62" s="20" t="s">
        <v>404</v>
      </c>
      <c r="S62" s="18" t="s">
        <v>404</v>
      </c>
      <c r="T62" s="20" t="s">
        <v>404</v>
      </c>
      <c r="U62" s="18" t="s">
        <v>404</v>
      </c>
      <c r="V62" s="20" t="s">
        <v>404</v>
      </c>
      <c r="W62" s="18" t="s">
        <v>404</v>
      </c>
      <c r="X62" s="20" t="s">
        <v>404</v>
      </c>
      <c r="Y62" s="18" t="n">
        <v>403.42808261</v>
      </c>
      <c r="Z62" s="20" t="n">
        <v>23.12700219</v>
      </c>
    </row>
    <row r="63" spans="1:26">
      <c r="A63" s="15" t="s">
        <v>460</v>
      </c>
      <c r="B63" s="17" t="n">
        <v>5324</v>
      </c>
      <c r="C63" s="18">
        <f>(0.0/B63*100)</f>
        <v/>
      </c>
      <c r="D63" s="19" t="n">
        <v>5324</v>
      </c>
      <c r="E63" s="18" t="n">
        <v>427.40600621</v>
      </c>
      <c r="F63" s="20" t="n">
        <v>8.50228384</v>
      </c>
      <c r="G63" s="18" t="n">
        <v>340.48775943</v>
      </c>
      <c r="H63" s="20" t="n">
        <v>7.1444507</v>
      </c>
      <c r="I63" s="18" t="n">
        <v>355.47195432</v>
      </c>
      <c r="J63" s="20" t="n">
        <v>4.2514365</v>
      </c>
      <c r="K63" s="18" t="n">
        <v>391.05672952</v>
      </c>
      <c r="L63" s="20" t="n">
        <v>2.95823891</v>
      </c>
      <c r="M63" s="18" t="n">
        <v>386.68528294</v>
      </c>
      <c r="N63" s="20" t="n">
        <v>2.21082429</v>
      </c>
      <c r="O63" s="18" t="n">
        <v>383.13152411</v>
      </c>
      <c r="P63" s="20" t="n">
        <v>2.03100486</v>
      </c>
      <c r="Q63" s="18" t="s">
        <v>404</v>
      </c>
      <c r="R63" s="20" t="s">
        <v>404</v>
      </c>
      <c r="S63" s="18" t="s">
        <v>404</v>
      </c>
      <c r="T63" s="20" t="s">
        <v>404</v>
      </c>
      <c r="U63" s="18" t="s">
        <v>404</v>
      </c>
      <c r="V63" s="20" t="s">
        <v>404</v>
      </c>
      <c r="W63" s="18" t="s">
        <v>404</v>
      </c>
      <c r="X63" s="20" t="s">
        <v>404</v>
      </c>
      <c r="Y63" s="18" t="n">
        <v>403.17894256</v>
      </c>
      <c r="Z63" s="20" t="n">
        <v>4.24066621</v>
      </c>
    </row>
    <row r="64" spans="1:26">
      <c r="A64" s="15" t="s">
        <v>461</v>
      </c>
      <c r="B64" s="17" t="n">
        <v>3634</v>
      </c>
      <c r="C64" s="18">
        <f>(27.0/B64*100)</f>
        <v/>
      </c>
      <c r="D64" s="19" t="n">
        <v>3607</v>
      </c>
      <c r="E64" s="18" t="s">
        <v>404</v>
      </c>
      <c r="F64" s="20" t="s">
        <v>404</v>
      </c>
      <c r="G64" s="18" t="s">
        <v>404</v>
      </c>
      <c r="H64" s="20" t="s">
        <v>404</v>
      </c>
      <c r="I64" s="18" t="n">
        <v>413.63668907</v>
      </c>
      <c r="J64" s="20" t="n">
        <v>5.89430798</v>
      </c>
      <c r="K64" s="18" t="n">
        <v>467.97041493</v>
      </c>
      <c r="L64" s="20" t="n">
        <v>4.16232686</v>
      </c>
      <c r="M64" s="18" t="n">
        <v>447.20874146</v>
      </c>
      <c r="N64" s="20" t="n">
        <v>3.03642253</v>
      </c>
      <c r="O64" s="18" t="n">
        <v>477.73612497</v>
      </c>
      <c r="P64" s="20" t="n">
        <v>2.347618</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442.53381723</v>
      </c>
      <c r="F65" s="20" t="n">
        <v>11.47448545</v>
      </c>
      <c r="G65" s="18" t="n">
        <v>438.0099824</v>
      </c>
      <c r="H65" s="20" t="n">
        <v>14.18087484</v>
      </c>
      <c r="I65" s="18" t="n">
        <v>413.33636098</v>
      </c>
      <c r="J65" s="20" t="n">
        <v>9.31880174</v>
      </c>
      <c r="K65" s="18" t="n">
        <v>421.13074899</v>
      </c>
      <c r="L65" s="20" t="n">
        <v>8.86951898</v>
      </c>
      <c r="M65" s="18" t="n">
        <v>432.82341038</v>
      </c>
      <c r="N65" s="20" t="n">
        <v>5.20423016</v>
      </c>
      <c r="O65" s="18" t="n">
        <v>429.09053639</v>
      </c>
      <c r="P65" s="20" t="n">
        <v>3.25407437</v>
      </c>
      <c r="Q65" s="18" t="s">
        <v>404</v>
      </c>
      <c r="R65" s="20" t="s">
        <v>404</v>
      </c>
      <c r="S65" s="18" t="s">
        <v>404</v>
      </c>
      <c r="T65" s="20" t="s">
        <v>404</v>
      </c>
      <c r="U65" s="18" t="s">
        <v>404</v>
      </c>
      <c r="V65" s="20" t="s">
        <v>404</v>
      </c>
      <c r="W65" s="18" t="s">
        <v>404</v>
      </c>
      <c r="X65" s="20" t="s">
        <v>404</v>
      </c>
      <c r="Y65" s="18" t="n">
        <v>442.1813931</v>
      </c>
      <c r="Z65" s="20" t="n">
        <v>4.89582081</v>
      </c>
    </row>
    <row r="66" spans="1:26">
      <c r="A66" s="15" t="s">
        <v>463</v>
      </c>
      <c r="B66" s="17" t="n">
        <v>5665</v>
      </c>
      <c r="C66" s="18">
        <f>(0.0/B66*100)</f>
        <v/>
      </c>
      <c r="D66" s="19" t="n">
        <v>5665</v>
      </c>
      <c r="E66" s="18" t="s">
        <v>404</v>
      </c>
      <c r="F66" s="20" t="s">
        <v>404</v>
      </c>
      <c r="G66" s="18" t="n">
        <v>414.49171538</v>
      </c>
      <c r="H66" s="20" t="n">
        <v>10.32032473</v>
      </c>
      <c r="I66" s="18" t="n">
        <v>381.03042878</v>
      </c>
      <c r="J66" s="20" t="n">
        <v>3.65649373</v>
      </c>
      <c r="K66" s="18" t="n">
        <v>426.95508039</v>
      </c>
      <c r="L66" s="20" t="n">
        <v>2.071974</v>
      </c>
      <c r="M66" s="18" t="n">
        <v>390.42652865</v>
      </c>
      <c r="N66" s="20" t="n">
        <v>2.88510234</v>
      </c>
      <c r="O66" s="18" t="n">
        <v>416.1824729</v>
      </c>
      <c r="P66" s="20" t="n">
        <v>1.52424373</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370.27604132</v>
      </c>
      <c r="F67" s="20" t="n">
        <v>7.56826983</v>
      </c>
      <c r="G67" s="18" t="n">
        <v>377.23705572</v>
      </c>
      <c r="H67" s="20" t="n">
        <v>6.89586733</v>
      </c>
      <c r="I67" s="18" t="n">
        <v>387.89881406</v>
      </c>
      <c r="J67" s="20" t="n">
        <v>7.00757815</v>
      </c>
      <c r="K67" s="18" t="n">
        <v>404.61326616</v>
      </c>
      <c r="L67" s="20" t="n">
        <v>6.68354946</v>
      </c>
      <c r="M67" s="18" t="n">
        <v>401.30009597</v>
      </c>
      <c r="N67" s="20" t="n">
        <v>6.93333398</v>
      </c>
      <c r="O67" s="18" t="n">
        <v>408.21072962</v>
      </c>
      <c r="P67" s="20" t="n">
        <v>6.66179308</v>
      </c>
      <c r="Q67" s="18" t="s">
        <v>404</v>
      </c>
      <c r="R67" s="20" t="s">
        <v>404</v>
      </c>
      <c r="S67" s="18" t="s">
        <v>404</v>
      </c>
      <c r="T67" s="20" t="s">
        <v>404</v>
      </c>
      <c r="U67" s="18" t="s">
        <v>404</v>
      </c>
      <c r="V67" s="20" t="s">
        <v>404</v>
      </c>
      <c r="W67" s="18" t="s">
        <v>404</v>
      </c>
      <c r="X67" s="20" t="s">
        <v>404</v>
      </c>
      <c r="Y67" s="18" t="n">
        <v>395.57321164</v>
      </c>
      <c r="Z67" s="20" t="n">
        <v>11.47749464</v>
      </c>
    </row>
    <row r="68" spans="1:26">
      <c r="A68" s="15" t="s">
        <v>465</v>
      </c>
      <c r="B68" s="17" t="n">
        <v>12083</v>
      </c>
      <c r="C68" s="18">
        <f>(0.0/B68*100)</f>
        <v/>
      </c>
      <c r="D68" s="19" t="n">
        <v>12083</v>
      </c>
      <c r="E68" s="18" t="s">
        <v>404</v>
      </c>
      <c r="F68" s="20" t="s">
        <v>404</v>
      </c>
      <c r="G68" s="18" t="n">
        <v>433.06236164</v>
      </c>
      <c r="H68" s="20" t="n">
        <v>3.23539992</v>
      </c>
      <c r="I68" s="18" t="n">
        <v>370.88121411</v>
      </c>
      <c r="J68" s="20" t="n">
        <v>2.85012856</v>
      </c>
      <c r="K68" s="18" t="n">
        <v>431.4128875</v>
      </c>
      <c r="L68" s="20" t="n">
        <v>2.29468325</v>
      </c>
      <c r="M68" s="18" t="n">
        <v>410.13183691</v>
      </c>
      <c r="N68" s="20" t="n">
        <v>1.68137191</v>
      </c>
      <c r="O68" s="18" t="n">
        <v>421.50351489</v>
      </c>
      <c r="P68" s="20" t="n">
        <v>1.23498644</v>
      </c>
      <c r="Q68" s="18" t="s">
        <v>404</v>
      </c>
      <c r="R68" s="20" t="s">
        <v>404</v>
      </c>
      <c r="S68" s="18" t="s">
        <v>404</v>
      </c>
      <c r="T68" s="20" t="s">
        <v>404</v>
      </c>
      <c r="U68" s="18" t="s">
        <v>404</v>
      </c>
      <c r="V68" s="20" t="s">
        <v>404</v>
      </c>
      <c r="W68" s="18" t="s">
        <v>404</v>
      </c>
      <c r="X68" s="20" t="s">
        <v>404</v>
      </c>
      <c r="Y68" s="18" t="n">
        <v>437.83855119</v>
      </c>
      <c r="Z68" s="20" t="n">
        <v>6.12119484</v>
      </c>
    </row>
    <row r="69" spans="1:26">
      <c r="A69" s="15" t="s">
        <v>466</v>
      </c>
      <c r="B69" s="17" t="n">
        <v>4876</v>
      </c>
      <c r="C69" s="18">
        <f>(0.0/B69*100)</f>
        <v/>
      </c>
      <c r="D69" s="19" t="n">
        <v>4876</v>
      </c>
      <c r="E69" s="18" t="n">
        <v>430.47773482</v>
      </c>
      <c r="F69" s="20" t="n">
        <v>9.86720023</v>
      </c>
      <c r="G69" s="18" t="n">
        <v>449.16367412</v>
      </c>
      <c r="H69" s="20" t="n">
        <v>15.08388079</v>
      </c>
      <c r="I69" s="18" t="n">
        <v>453.47987907</v>
      </c>
      <c r="J69" s="20" t="n">
        <v>8.70629841</v>
      </c>
      <c r="K69" s="18" t="n">
        <v>430.25249124</v>
      </c>
      <c r="L69" s="20" t="n">
        <v>9.31637544</v>
      </c>
      <c r="M69" s="18" t="n">
        <v>424.46962471</v>
      </c>
      <c r="N69" s="20" t="n">
        <v>6.47735736</v>
      </c>
      <c r="O69" s="18" t="n">
        <v>434.75135874</v>
      </c>
      <c r="P69" s="20" t="n">
        <v>6.47967016</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s">
        <v>404</v>
      </c>
      <c r="F70" s="20" t="s">
        <v>404</v>
      </c>
      <c r="G70" s="18" t="n">
        <v>503.6183305</v>
      </c>
      <c r="H70" s="20" t="n">
        <v>16.06607117</v>
      </c>
      <c r="I70" s="18" t="n">
        <v>481.64431766</v>
      </c>
      <c r="J70" s="20" t="n">
        <v>9.08098629</v>
      </c>
      <c r="K70" s="18" t="n">
        <v>485.69425221</v>
      </c>
      <c r="L70" s="20" t="n">
        <v>5.58990514</v>
      </c>
      <c r="M70" s="18" t="n">
        <v>490.68247998</v>
      </c>
      <c r="N70" s="20" t="n">
        <v>4.79637308</v>
      </c>
      <c r="O70" s="18" t="n">
        <v>484.1079035</v>
      </c>
      <c r="P70" s="20" t="n">
        <v>5.38927244</v>
      </c>
      <c r="Q70" s="18" t="s">
        <v>404</v>
      </c>
      <c r="R70" s="20" t="s">
        <v>404</v>
      </c>
      <c r="S70" s="18" t="s">
        <v>404</v>
      </c>
      <c r="T70" s="20" t="s">
        <v>404</v>
      </c>
      <c r="U70" s="18" t="s">
        <v>404</v>
      </c>
      <c r="V70" s="20" t="s">
        <v>404</v>
      </c>
      <c r="W70" s="18" t="s">
        <v>404</v>
      </c>
      <c r="X70" s="20" t="s">
        <v>404</v>
      </c>
      <c r="Y70" s="18" t="n">
        <v>469.10518463</v>
      </c>
      <c r="Z70" s="20" t="n">
        <v>9.585083450000001</v>
      </c>
    </row>
    <row r="71" spans="1:26">
      <c r="A71" s="15" t="s">
        <v>468</v>
      </c>
      <c r="B71" s="17" t="n">
        <v>6115</v>
      </c>
      <c r="C71" s="18">
        <f>(0.0/B71*100)</f>
        <v/>
      </c>
      <c r="D71" s="19" t="n">
        <v>6115</v>
      </c>
      <c r="E71" s="18" t="s">
        <v>404</v>
      </c>
      <c r="F71" s="20" t="s">
        <v>404</v>
      </c>
      <c r="G71" s="18" t="n">
        <v>561.64977526</v>
      </c>
      <c r="H71" s="20" t="n">
        <v>11.3149181</v>
      </c>
      <c r="I71" s="18" t="n">
        <v>549.34370245</v>
      </c>
      <c r="J71" s="20" t="n">
        <v>2.81230077</v>
      </c>
      <c r="K71" s="18" t="n">
        <v>564.6911767399999</v>
      </c>
      <c r="L71" s="20" t="n">
        <v>2.5316682</v>
      </c>
      <c r="M71" s="18" t="n">
        <v>554.2251182799999</v>
      </c>
      <c r="N71" s="20" t="n">
        <v>3.18434327</v>
      </c>
      <c r="O71" s="18" t="n">
        <v>552.20120329</v>
      </c>
      <c r="P71" s="20" t="n">
        <v>2.51670313</v>
      </c>
      <c r="Q71" s="18" t="s">
        <v>404</v>
      </c>
      <c r="R71" s="20" t="s">
        <v>404</v>
      </c>
      <c r="S71" s="18" t="s">
        <v>404</v>
      </c>
      <c r="T71" s="20" t="s">
        <v>404</v>
      </c>
      <c r="U71" s="18" t="s">
        <v>404</v>
      </c>
      <c r="V71" s="20" t="s">
        <v>404</v>
      </c>
      <c r="W71" s="18" t="s">
        <v>404</v>
      </c>
      <c r="X71" s="20" t="s">
        <v>404</v>
      </c>
      <c r="Y71" s="18" t="n">
        <v>499.36276784</v>
      </c>
      <c r="Z71" s="20" t="n">
        <v>11.30569933</v>
      </c>
    </row>
    <row r="72" spans="1:26">
      <c r="A72" s="15" t="s">
        <v>469</v>
      </c>
      <c r="B72" s="17" t="n">
        <v>7708</v>
      </c>
      <c r="C72" s="18">
        <f>(0.0/B72*100)</f>
        <v/>
      </c>
      <c r="D72" s="19" t="n">
        <v>7708</v>
      </c>
      <c r="E72" s="18" t="n">
        <v>480.67653611</v>
      </c>
      <c r="F72" s="20" t="n">
        <v>5.7578688</v>
      </c>
      <c r="G72" s="18" t="n">
        <v>524.3550482099999</v>
      </c>
      <c r="H72" s="20" t="n">
        <v>19.68272092</v>
      </c>
      <c r="I72" s="18" t="n">
        <v>541.4756877</v>
      </c>
      <c r="J72" s="20" t="n">
        <v>9.85225895</v>
      </c>
      <c r="K72" s="18" t="n">
        <v>525.09333631</v>
      </c>
      <c r="L72" s="20" t="n">
        <v>6.97894858</v>
      </c>
      <c r="M72" s="18" t="n">
        <v>534.63489699</v>
      </c>
      <c r="N72" s="20" t="n">
        <v>9.808499299999999</v>
      </c>
      <c r="O72" s="18" t="n">
        <v>540.55517265</v>
      </c>
      <c r="P72" s="20" t="n">
        <v>9.34234427</v>
      </c>
      <c r="Q72" s="18" t="s">
        <v>404</v>
      </c>
      <c r="R72" s="20" t="s">
        <v>404</v>
      </c>
      <c r="S72" s="18" t="s">
        <v>404</v>
      </c>
      <c r="T72" s="20" t="s">
        <v>404</v>
      </c>
      <c r="U72" s="18" t="s">
        <v>404</v>
      </c>
      <c r="V72" s="20" t="s">
        <v>404</v>
      </c>
      <c r="W72" s="18" t="s">
        <v>404</v>
      </c>
      <c r="X72" s="20" t="s">
        <v>404</v>
      </c>
      <c r="Y72" s="18" t="n">
        <v>523.7389703600001</v>
      </c>
      <c r="Z72" s="20" t="n">
        <v>31.46978299</v>
      </c>
    </row>
    <row r="73" spans="1:26">
      <c r="A73" s="15" t="s">
        <v>470</v>
      </c>
      <c r="B73" s="17" t="n">
        <v>8249</v>
      </c>
      <c r="C73" s="18">
        <f>(0.0/B73*100)</f>
        <v/>
      </c>
      <c r="D73" s="19" t="n">
        <v>8249</v>
      </c>
      <c r="E73" s="18" t="n">
        <v>461.97985</v>
      </c>
      <c r="F73" s="20" t="n">
        <v>25.12587896</v>
      </c>
      <c r="G73" s="18" t="n">
        <v>421.81835917</v>
      </c>
      <c r="H73" s="20" t="n">
        <v>11.48497227</v>
      </c>
      <c r="I73" s="18" t="n">
        <v>429.42979967</v>
      </c>
      <c r="J73" s="20" t="n">
        <v>9.657845610000001</v>
      </c>
      <c r="K73" s="18" t="n">
        <v>417.36750478</v>
      </c>
      <c r="L73" s="20" t="n">
        <v>6.47410798</v>
      </c>
      <c r="M73" s="18" t="n">
        <v>416.46076059</v>
      </c>
      <c r="N73" s="20" t="n">
        <v>8.02473114</v>
      </c>
      <c r="O73" s="18" t="n">
        <v>426.97108758</v>
      </c>
      <c r="P73" s="20" t="n">
        <v>6.70421855</v>
      </c>
      <c r="Q73" s="18" t="s">
        <v>404</v>
      </c>
      <c r="R73" s="20" t="s">
        <v>404</v>
      </c>
      <c r="S73" s="18" t="s">
        <v>404</v>
      </c>
      <c r="T73" s="20" t="s">
        <v>404</v>
      </c>
      <c r="U73" s="18" t="s">
        <v>404</v>
      </c>
      <c r="V73" s="20" t="s">
        <v>404</v>
      </c>
      <c r="W73" s="18" t="s">
        <v>404</v>
      </c>
      <c r="X73" s="20" t="s">
        <v>404</v>
      </c>
      <c r="Y73" s="18" t="n">
        <v>416.72749998</v>
      </c>
      <c r="Z73" s="20" t="n">
        <v>15.88284953</v>
      </c>
    </row>
    <row r="74" spans="1:26">
      <c r="A74" s="15" t="s">
        <v>471</v>
      </c>
      <c r="B74" s="17" t="n">
        <v>4692</v>
      </c>
      <c r="C74" s="18">
        <f>(484.0/B74*100)</f>
        <v/>
      </c>
      <c r="D74" s="19" t="n">
        <v>4208</v>
      </c>
      <c r="E74" s="18" t="n">
        <v>412.67071491</v>
      </c>
      <c r="F74" s="20" t="n">
        <v>14.19781715</v>
      </c>
      <c r="G74" s="18" t="n">
        <v>448.83177021</v>
      </c>
      <c r="H74" s="20" t="n">
        <v>8.58458806</v>
      </c>
      <c r="I74" s="18" t="n">
        <v>400.28196493</v>
      </c>
      <c r="J74" s="20" t="n">
        <v>4.40669163</v>
      </c>
      <c r="K74" s="18" t="n">
        <v>447.51407165</v>
      </c>
      <c r="L74" s="20" t="n">
        <v>3.62998293</v>
      </c>
      <c r="M74" s="18" t="n">
        <v>417.57410871</v>
      </c>
      <c r="N74" s="20" t="n">
        <v>2.33004983</v>
      </c>
      <c r="O74" s="18" t="n">
        <v>422.74174381</v>
      </c>
      <c r="P74" s="20" t="n">
        <v>2.40110995</v>
      </c>
      <c r="Q74" s="18" t="s">
        <v>404</v>
      </c>
      <c r="R74" s="20" t="s">
        <v>404</v>
      </c>
      <c r="S74" s="18" t="s">
        <v>404</v>
      </c>
      <c r="T74" s="20" t="s">
        <v>404</v>
      </c>
      <c r="U74" s="18" t="s">
        <v>404</v>
      </c>
      <c r="V74" s="20" t="s">
        <v>404</v>
      </c>
      <c r="W74" s="18" t="s">
        <v>404</v>
      </c>
      <c r="X74" s="20" t="s">
        <v>404</v>
      </c>
      <c r="Y74" s="18" t="n">
        <v>348.79776901</v>
      </c>
      <c r="Z74" s="20" t="n">
        <v>6.53835283</v>
      </c>
    </row>
    <row r="75" spans="1:26">
      <c r="A75" s="15" t="s">
        <v>472</v>
      </c>
      <c r="B75" s="17" t="n">
        <v>5375</v>
      </c>
      <c r="C75" s="18">
        <f>(483.0/B75*100)</f>
        <v/>
      </c>
      <c r="D75" s="19" t="n">
        <v>4892</v>
      </c>
      <c r="E75" s="18" t="n">
        <v>389.3098</v>
      </c>
      <c r="F75" s="20" t="n">
        <v>18.1844774</v>
      </c>
      <c r="G75" s="18" t="n">
        <v>410.6038654</v>
      </c>
      <c r="H75" s="20" t="n">
        <v>8.87472445</v>
      </c>
      <c r="I75" s="18" t="n">
        <v>388.39736838</v>
      </c>
      <c r="J75" s="20" t="n">
        <v>7.15683926</v>
      </c>
      <c r="K75" s="18" t="n">
        <v>402.38605783</v>
      </c>
      <c r="L75" s="20" t="n">
        <v>11.45434104</v>
      </c>
      <c r="M75" s="18" t="n">
        <v>376.91261435</v>
      </c>
      <c r="N75" s="20" t="n">
        <v>6.45802907</v>
      </c>
      <c r="O75" s="18" t="n">
        <v>383.57737736</v>
      </c>
      <c r="P75" s="20" t="n">
        <v>5.33699186</v>
      </c>
      <c r="Q75" s="18" t="s">
        <v>404</v>
      </c>
      <c r="R75" s="20" t="s">
        <v>404</v>
      </c>
      <c r="S75" s="18" t="s">
        <v>404</v>
      </c>
      <c r="T75" s="20" t="s">
        <v>404</v>
      </c>
      <c r="U75" s="18" t="s">
        <v>404</v>
      </c>
      <c r="V75" s="20" t="s">
        <v>404</v>
      </c>
      <c r="W75" s="18" t="s">
        <v>404</v>
      </c>
      <c r="X75" s="20" t="s">
        <v>404</v>
      </c>
      <c r="Y75" s="18" t="n">
        <v>378.86021309</v>
      </c>
      <c r="Z75" s="20" t="n">
        <v>13.03214647</v>
      </c>
    </row>
    <row r="76" spans="1:26">
      <c r="A76" s="15" t="s">
        <v>473</v>
      </c>
      <c r="B76" s="17" t="n">
        <v>14167</v>
      </c>
      <c r="C76" s="18">
        <f>(1400.0/B76*100)</f>
        <v/>
      </c>
      <c r="D76" s="19" t="n">
        <v>12767</v>
      </c>
      <c r="E76" s="18" t="n">
        <v>431.992225</v>
      </c>
      <c r="F76" s="20" t="n">
        <v>21.37658328</v>
      </c>
      <c r="G76" s="18" t="n">
        <v>449.36206647</v>
      </c>
      <c r="H76" s="20" t="n">
        <v>17.73587117</v>
      </c>
      <c r="I76" s="18" t="n">
        <v>464.24092974</v>
      </c>
      <c r="J76" s="20" t="n">
        <v>12.2327603</v>
      </c>
      <c r="K76" s="18" t="n">
        <v>429.34325427</v>
      </c>
      <c r="L76" s="20" t="n">
        <v>6.36244087</v>
      </c>
      <c r="M76" s="18" t="n">
        <v>436.0280477</v>
      </c>
      <c r="N76" s="20" t="n">
        <v>8.183601339999999</v>
      </c>
      <c r="O76" s="18" t="n">
        <v>437.41706221</v>
      </c>
      <c r="P76" s="20" t="n">
        <v>4.40039777</v>
      </c>
      <c r="Q76" s="18" t="s">
        <v>404</v>
      </c>
      <c r="R76" s="20" t="s">
        <v>404</v>
      </c>
      <c r="S76" s="18" t="s">
        <v>404</v>
      </c>
      <c r="T76" s="20" t="s">
        <v>404</v>
      </c>
      <c r="U76" s="18" t="s">
        <v>404</v>
      </c>
      <c r="V76" s="20" t="s">
        <v>404</v>
      </c>
      <c r="W76" s="18" t="s">
        <v>404</v>
      </c>
      <c r="X76" s="20" t="s">
        <v>404</v>
      </c>
      <c r="Y76" s="18" t="n">
        <v>442.69982694</v>
      </c>
      <c r="Z76" s="20" t="n">
        <v>8.0848674</v>
      </c>
    </row>
    <row r="77" spans="1:26">
      <c r="A77" s="15" t="s">
        <v>474</v>
      </c>
      <c r="B77" s="17" t="n">
        <v>6062</v>
      </c>
      <c r="C77" s="18">
        <f>(0.0/B77*100)</f>
        <v/>
      </c>
      <c r="D77" s="19" t="n">
        <v>6062</v>
      </c>
      <c r="E77" s="18" t="n">
        <v>498.190675</v>
      </c>
      <c r="F77" s="20" t="n">
        <v>12.88955377</v>
      </c>
      <c r="G77" s="18" t="n">
        <v>435.69211526</v>
      </c>
      <c r="H77" s="20" t="n">
        <v>13.66500221</v>
      </c>
      <c r="I77" s="18" t="n">
        <v>424.09951975</v>
      </c>
      <c r="J77" s="20" t="n">
        <v>8.529384609999999</v>
      </c>
      <c r="K77" s="18" t="n">
        <v>433.70225021</v>
      </c>
      <c r="L77" s="20" t="n">
        <v>8.33145616</v>
      </c>
      <c r="M77" s="18" t="n">
        <v>437.67288789</v>
      </c>
      <c r="N77" s="20" t="n">
        <v>5.36283182</v>
      </c>
      <c r="O77" s="18" t="n">
        <v>436.49960674</v>
      </c>
      <c r="P77" s="20" t="n">
        <v>5.1951271</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s">
        <v>404</v>
      </c>
      <c r="F78" s="20" t="s">
        <v>404</v>
      </c>
      <c r="G78" s="18" t="n">
        <v>528.01868442</v>
      </c>
      <c r="H78" s="20" t="n">
        <v>15.58780609</v>
      </c>
      <c r="I78" s="18" t="n">
        <v>521.96037001</v>
      </c>
      <c r="J78" s="20" t="n">
        <v>10.41878628</v>
      </c>
      <c r="K78" s="18" t="n">
        <v>514.34993418</v>
      </c>
      <c r="L78" s="20" t="n">
        <v>7.18149246</v>
      </c>
      <c r="M78" s="18" t="n">
        <v>534.49454901</v>
      </c>
      <c r="N78" s="20" t="n">
        <v>5.70265178</v>
      </c>
      <c r="O78" s="18" t="n">
        <v>528.38229498</v>
      </c>
      <c r="P78" s="20" t="n">
        <v>10.81183624</v>
      </c>
      <c r="Q78" s="18" t="s">
        <v>404</v>
      </c>
      <c r="R78" s="20" t="s">
        <v>404</v>
      </c>
      <c r="S78" s="18" t="s">
        <v>404</v>
      </c>
      <c r="T78" s="20" t="s">
        <v>404</v>
      </c>
      <c r="U78" s="18" t="s">
        <v>404</v>
      </c>
      <c r="V78" s="20" t="s">
        <v>404</v>
      </c>
      <c r="W78" s="18" t="s">
        <v>404</v>
      </c>
      <c r="X78" s="20" t="s">
        <v>404</v>
      </c>
      <c r="Y78" s="18" t="s">
        <v>404</v>
      </c>
      <c r="Z78" s="20" t="s">
        <v>404</v>
      </c>
    </row>
    <row customHeight="1" ht="25" r="79" spans="1:26">
      <c r="A79" s="15" t="s">
        <v>476</v>
      </c>
      <c r="B79" s="17" t="n">
        <v>1657</v>
      </c>
      <c r="C79" s="18">
        <f>(21.0/B79*100)</f>
        <v/>
      </c>
      <c r="D79" s="19" t="n">
        <v>1636</v>
      </c>
      <c r="E79" s="18" t="n">
        <v>472.54115631</v>
      </c>
      <c r="F79" s="20" t="n">
        <v>8.59021658</v>
      </c>
      <c r="G79" s="18" t="n">
        <v>494.46812337</v>
      </c>
      <c r="H79" s="20" t="n">
        <v>27.11088857</v>
      </c>
      <c r="I79" s="18" t="n">
        <v>455.80300777</v>
      </c>
      <c r="J79" s="20" t="n">
        <v>22.21288592</v>
      </c>
      <c r="K79" s="18" t="n">
        <v>510.33682547</v>
      </c>
      <c r="L79" s="20" t="n">
        <v>13.03800415</v>
      </c>
      <c r="M79" s="18" t="n">
        <v>457.9963786</v>
      </c>
      <c r="N79" s="20" t="n">
        <v>11.08952921</v>
      </c>
      <c r="O79" s="18" t="n">
        <v>461.48957314</v>
      </c>
      <c r="P79" s="20" t="n">
        <v>9.8799397</v>
      </c>
      <c r="Q79" s="18" t="s">
        <v>404</v>
      </c>
      <c r="R79" s="20" t="s">
        <v>404</v>
      </c>
      <c r="S79" s="18" t="s">
        <v>404</v>
      </c>
      <c r="T79" s="20" t="s">
        <v>404</v>
      </c>
      <c r="U79" s="18" t="s">
        <v>404</v>
      </c>
      <c r="V79" s="20" t="s">
        <v>404</v>
      </c>
      <c r="W79" s="18" t="s">
        <v>404</v>
      </c>
      <c r="X79" s="20" t="s">
        <v>404</v>
      </c>
      <c r="Y79" s="18" t="n">
        <v>528.97186286</v>
      </c>
      <c r="Z79" s="20" t="n">
        <v>9.722320209999999</v>
      </c>
    </row>
    <row r="80" spans="1:26">
      <c r="A80" s="15" t="s">
        <v>477</v>
      </c>
      <c r="B80" s="17" t="n">
        <v>7841</v>
      </c>
      <c r="C80" s="18">
        <f>(0.0/B80*100)</f>
        <v/>
      </c>
      <c r="D80" s="19" t="n">
        <v>7841</v>
      </c>
      <c r="E80" s="18" t="n">
        <v>382.07475318</v>
      </c>
      <c r="F80" s="20" t="n">
        <v>16.83694916</v>
      </c>
      <c r="G80" s="18" t="n">
        <v>460.11166458</v>
      </c>
      <c r="H80" s="20" t="n">
        <v>10.61014094</v>
      </c>
      <c r="I80" s="18" t="n">
        <v>456.41583245</v>
      </c>
      <c r="J80" s="20" t="n">
        <v>19.51931541</v>
      </c>
      <c r="K80" s="18" t="n">
        <v>463.08178526</v>
      </c>
      <c r="L80" s="20" t="n">
        <v>8.401905729999999</v>
      </c>
      <c r="M80" s="18" t="n">
        <v>448.67881032</v>
      </c>
      <c r="N80" s="20" t="n">
        <v>8.81006882</v>
      </c>
      <c r="O80" s="18" t="n">
        <v>461.27128385</v>
      </c>
      <c r="P80" s="20" t="n">
        <v>4.77473649</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n">
        <v>492.21034762</v>
      </c>
      <c r="F81" s="20" t="n">
        <v>6.36917545</v>
      </c>
      <c r="G81" s="18" t="n">
        <v>459.20376349</v>
      </c>
      <c r="H81" s="20" t="n">
        <v>12.90786267</v>
      </c>
      <c r="I81" s="18" t="n">
        <v>447.95131508</v>
      </c>
      <c r="J81" s="20" t="n">
        <v>8.46734689</v>
      </c>
      <c r="K81" s="18" t="n">
        <v>442.60803238</v>
      </c>
      <c r="L81" s="20" t="n">
        <v>6.4712916</v>
      </c>
      <c r="M81" s="18" t="n">
        <v>445.56811576</v>
      </c>
      <c r="N81" s="20" t="n">
        <v>5.83642079</v>
      </c>
      <c r="O81" s="18" t="n">
        <v>437.19170389</v>
      </c>
      <c r="P81" s="20" t="n">
        <v>6.10361046</v>
      </c>
      <c r="Q81" s="18" t="s">
        <v>404</v>
      </c>
      <c r="R81" s="20" t="s">
        <v>404</v>
      </c>
      <c r="S81" s="18" t="s">
        <v>404</v>
      </c>
      <c r="T81" s="20" t="s">
        <v>404</v>
      </c>
      <c r="U81" s="18" t="s">
        <v>404</v>
      </c>
      <c r="V81" s="20" t="s">
        <v>404</v>
      </c>
      <c r="W81" s="18" t="s">
        <v>404</v>
      </c>
      <c r="X81" s="20" t="s">
        <v>404</v>
      </c>
      <c r="Y81" s="18" t="n">
        <v>414.29237753</v>
      </c>
      <c r="Z81" s="20" t="n">
        <v>12.2242182</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543</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522.17382374</v>
      </c>
      <c r="F7" s="20" t="n">
        <v>12.37496953</v>
      </c>
      <c r="G7" s="18" t="n">
        <v>526.59331076</v>
      </c>
      <c r="H7" s="20" t="n">
        <v>6.9796724</v>
      </c>
      <c r="I7" s="18" t="n">
        <v>513.05715637</v>
      </c>
      <c r="J7" s="20" t="n">
        <v>4.48008605</v>
      </c>
      <c r="K7" s="18" t="n">
        <v>514.06441365</v>
      </c>
      <c r="L7" s="20" t="n">
        <v>3.55697759</v>
      </c>
      <c r="M7" s="18" t="n">
        <v>502.10659729</v>
      </c>
      <c r="N7" s="20" t="n">
        <v>4.55839793</v>
      </c>
      <c r="O7" s="18" t="n">
        <v>503.00903632</v>
      </c>
      <c r="P7" s="20" t="n">
        <v>7.97461019</v>
      </c>
      <c r="Q7" s="18" t="s">
        <v>404</v>
      </c>
      <c r="R7" s="20" t="s">
        <v>404</v>
      </c>
      <c r="S7" s="18" t="s">
        <v>404</v>
      </c>
      <c r="T7" s="20" t="s">
        <v>404</v>
      </c>
      <c r="U7" s="18" t="s">
        <v>404</v>
      </c>
      <c r="V7" s="20" t="s">
        <v>404</v>
      </c>
      <c r="W7" s="18" t="s">
        <v>404</v>
      </c>
      <c r="X7" s="20" t="s">
        <v>404</v>
      </c>
      <c r="Y7" s="18" t="n">
        <v>497.46300327</v>
      </c>
      <c r="Z7" s="20" t="n">
        <v>11.11780049</v>
      </c>
    </row>
    <row r="8" spans="1:26">
      <c r="A8" s="15" t="s">
        <v>405</v>
      </c>
      <c r="B8" s="17" t="n">
        <v>7007</v>
      </c>
      <c r="C8" s="18">
        <f>(0.0/B8*100)</f>
        <v/>
      </c>
      <c r="D8" s="19" t="n">
        <v>7007</v>
      </c>
      <c r="E8" s="18" t="n">
        <v>467.41358976</v>
      </c>
      <c r="F8" s="20" t="n">
        <v>43.56679795</v>
      </c>
      <c r="G8" s="18" t="n">
        <v>519.5639975399999</v>
      </c>
      <c r="H8" s="20" t="n">
        <v>8.69127267</v>
      </c>
      <c r="I8" s="18" t="n">
        <v>497.12009316</v>
      </c>
      <c r="J8" s="20" t="n">
        <v>5.22096016</v>
      </c>
      <c r="K8" s="18" t="n">
        <v>479.32834226</v>
      </c>
      <c r="L8" s="20" t="n">
        <v>11.73705183</v>
      </c>
      <c r="M8" s="18" t="n">
        <v>426.91588643</v>
      </c>
      <c r="N8" s="20" t="n">
        <v>22.01461533</v>
      </c>
      <c r="O8" s="18" t="n">
        <v>488.26688369</v>
      </c>
      <c r="P8" s="20" t="n">
        <v>27.11196256</v>
      </c>
      <c r="Q8" s="18" t="s">
        <v>404</v>
      </c>
      <c r="R8" s="20" t="s">
        <v>404</v>
      </c>
      <c r="S8" s="18" t="s">
        <v>404</v>
      </c>
      <c r="T8" s="20" t="s">
        <v>404</v>
      </c>
      <c r="U8" s="18" t="s">
        <v>404</v>
      </c>
      <c r="V8" s="20" t="s">
        <v>404</v>
      </c>
      <c r="W8" s="18" t="s">
        <v>404</v>
      </c>
      <c r="X8" s="20" t="s">
        <v>404</v>
      </c>
      <c r="Y8" s="18" t="n">
        <v>463.65327329</v>
      </c>
      <c r="Z8" s="20" t="n">
        <v>20.62626021</v>
      </c>
    </row>
    <row r="9" spans="1:26">
      <c r="A9" s="15" t="s">
        <v>406</v>
      </c>
      <c r="B9" s="17" t="n">
        <v>9651</v>
      </c>
      <c r="C9" s="18">
        <f>(200.0/B9*100)</f>
        <v/>
      </c>
      <c r="D9" s="19" t="n">
        <v>9451</v>
      </c>
      <c r="E9" s="18" t="n">
        <v>492.42931205</v>
      </c>
      <c r="F9" s="20" t="n">
        <v>29.0217855</v>
      </c>
      <c r="G9" s="18" t="n">
        <v>513.01282178</v>
      </c>
      <c r="H9" s="20" t="n">
        <v>7.02014515</v>
      </c>
      <c r="I9" s="18" t="n">
        <v>504.2790548</v>
      </c>
      <c r="J9" s="20" t="n">
        <v>6.20795792</v>
      </c>
      <c r="K9" s="18" t="n">
        <v>502.10491944</v>
      </c>
      <c r="L9" s="20" t="n">
        <v>10.11737503</v>
      </c>
      <c r="M9" s="18" t="n">
        <v>508.6515764</v>
      </c>
      <c r="N9" s="20" t="n">
        <v>24.82714609</v>
      </c>
      <c r="O9" s="18" t="n">
        <v>477.26485009</v>
      </c>
      <c r="P9" s="20" t="n">
        <v>24.73173794</v>
      </c>
      <c r="Q9" s="18" t="s">
        <v>404</v>
      </c>
      <c r="R9" s="20" t="s">
        <v>404</v>
      </c>
      <c r="S9" s="18" t="s">
        <v>404</v>
      </c>
      <c r="T9" s="20" t="s">
        <v>404</v>
      </c>
      <c r="U9" s="18" t="s">
        <v>404</v>
      </c>
      <c r="V9" s="20" t="s">
        <v>404</v>
      </c>
      <c r="W9" s="18" t="s">
        <v>404</v>
      </c>
      <c r="X9" s="20" t="s">
        <v>404</v>
      </c>
      <c r="Y9" s="18" t="n">
        <v>474.49518994</v>
      </c>
      <c r="Z9" s="20" t="n">
        <v>13.23779848</v>
      </c>
    </row>
    <row r="10" spans="1:26">
      <c r="A10" s="15" t="s">
        <v>407</v>
      </c>
      <c r="B10" s="17" t="n">
        <v>20058</v>
      </c>
      <c r="C10" s="18">
        <f>(2798.0/B10*100)</f>
        <v/>
      </c>
      <c r="D10" s="19" t="n">
        <v>17260</v>
      </c>
      <c r="E10" s="18" t="n">
        <v>491.54424324</v>
      </c>
      <c r="F10" s="20" t="n">
        <v>5.25988796</v>
      </c>
      <c r="G10" s="18" t="n">
        <v>534.38710217</v>
      </c>
      <c r="H10" s="20" t="n">
        <v>8.196927430000001</v>
      </c>
      <c r="I10" s="18" t="n">
        <v>527.24220382</v>
      </c>
      <c r="J10" s="20" t="n">
        <v>6.15142448</v>
      </c>
      <c r="K10" s="18" t="n">
        <v>527.69012171</v>
      </c>
      <c r="L10" s="20" t="n">
        <v>3.08046499</v>
      </c>
      <c r="M10" s="18" t="n">
        <v>539.23667194</v>
      </c>
      <c r="N10" s="20" t="n">
        <v>6.82016034</v>
      </c>
      <c r="O10" s="18" t="n">
        <v>520.80174691</v>
      </c>
      <c r="P10" s="20" t="n">
        <v>9.339202179999999</v>
      </c>
      <c r="Q10" s="18" t="s">
        <v>404</v>
      </c>
      <c r="R10" s="20" t="s">
        <v>404</v>
      </c>
      <c r="S10" s="18" t="s">
        <v>404</v>
      </c>
      <c r="T10" s="20" t="s">
        <v>404</v>
      </c>
      <c r="U10" s="18" t="s">
        <v>404</v>
      </c>
      <c r="V10" s="20" t="s">
        <v>404</v>
      </c>
      <c r="W10" s="18" t="s">
        <v>404</v>
      </c>
      <c r="X10" s="20" t="s">
        <v>404</v>
      </c>
      <c r="Y10" s="18" t="n">
        <v>548.66939173</v>
      </c>
      <c r="Z10" s="20" t="n">
        <v>9.860592990000001</v>
      </c>
    </row>
    <row r="11" spans="1:26">
      <c r="A11" s="15" t="s">
        <v>408</v>
      </c>
      <c r="B11" s="17" t="n">
        <v>7053</v>
      </c>
      <c r="C11" s="18">
        <f>(137.0/B11*100)</f>
        <v/>
      </c>
      <c r="D11" s="19" t="n">
        <v>6916</v>
      </c>
      <c r="E11" s="18" t="n">
        <v>428.1361239</v>
      </c>
      <c r="F11" s="20" t="n">
        <v>23.15841487</v>
      </c>
      <c r="G11" s="18" t="n">
        <v>448.29903429</v>
      </c>
      <c r="H11" s="20" t="n">
        <v>11.18901793</v>
      </c>
      <c r="I11" s="18" t="n">
        <v>446.43618053</v>
      </c>
      <c r="J11" s="20" t="n">
        <v>8.014203589999999</v>
      </c>
      <c r="K11" s="18" t="n">
        <v>445.71316017</v>
      </c>
      <c r="L11" s="20" t="n">
        <v>6.27816484</v>
      </c>
      <c r="M11" s="18" t="n">
        <v>447.47883905</v>
      </c>
      <c r="N11" s="20" t="n">
        <v>8.342889120000001</v>
      </c>
      <c r="O11" s="18" t="n">
        <v>453.76629283</v>
      </c>
      <c r="P11" s="20" t="n">
        <v>10.05619372</v>
      </c>
      <c r="Q11" s="18" t="s">
        <v>404</v>
      </c>
      <c r="R11" s="20" t="s">
        <v>404</v>
      </c>
      <c r="S11" s="18" t="s">
        <v>404</v>
      </c>
      <c r="T11" s="20" t="s">
        <v>404</v>
      </c>
      <c r="U11" s="18" t="s">
        <v>404</v>
      </c>
      <c r="V11" s="20" t="s">
        <v>404</v>
      </c>
      <c r="W11" s="18" t="s">
        <v>404</v>
      </c>
      <c r="X11" s="20" t="s">
        <v>404</v>
      </c>
      <c r="Y11" s="18" t="n">
        <v>460.5820956</v>
      </c>
      <c r="Z11" s="20" t="n">
        <v>25.43653796</v>
      </c>
    </row>
    <row r="12" spans="1:26">
      <c r="A12" s="15" t="s">
        <v>409</v>
      </c>
      <c r="B12" s="17" t="n">
        <v>6894</v>
      </c>
      <c r="C12" s="18">
        <f>(106.0/B12*100)</f>
        <v/>
      </c>
      <c r="D12" s="19" t="n">
        <v>6788</v>
      </c>
      <c r="E12" s="18" t="n">
        <v>434.38050509</v>
      </c>
      <c r="F12" s="20" t="n">
        <v>10.00942999</v>
      </c>
      <c r="G12" s="18" t="n">
        <v>492.27748405</v>
      </c>
      <c r="H12" s="20" t="n">
        <v>11.28765829</v>
      </c>
      <c r="I12" s="18" t="n">
        <v>497.61354852</v>
      </c>
      <c r="J12" s="20" t="n">
        <v>4.31598076</v>
      </c>
      <c r="K12" s="18" t="n">
        <v>489.59503131</v>
      </c>
      <c r="L12" s="20" t="n">
        <v>4.78771893</v>
      </c>
      <c r="M12" s="18" t="n">
        <v>473.94970117</v>
      </c>
      <c r="N12" s="20" t="n">
        <v>17.88929629</v>
      </c>
      <c r="O12" s="18" t="n">
        <v>503.04252591</v>
      </c>
      <c r="P12" s="20" t="n">
        <v>29.35903665</v>
      </c>
      <c r="Q12" s="18" t="s">
        <v>404</v>
      </c>
      <c r="R12" s="20" t="s">
        <v>404</v>
      </c>
      <c r="S12" s="18" t="s">
        <v>404</v>
      </c>
      <c r="T12" s="20" t="s">
        <v>404</v>
      </c>
      <c r="U12" s="18" t="s">
        <v>404</v>
      </c>
      <c r="V12" s="20" t="s">
        <v>404</v>
      </c>
      <c r="W12" s="18" t="s">
        <v>404</v>
      </c>
      <c r="X12" s="20" t="s">
        <v>404</v>
      </c>
      <c r="Y12" s="18" t="n">
        <v>469.2665612</v>
      </c>
      <c r="Z12" s="20" t="n">
        <v>22.75991293</v>
      </c>
    </row>
    <row r="13" spans="1:26">
      <c r="A13" s="15" t="s">
        <v>410</v>
      </c>
      <c r="B13" s="17" t="n">
        <v>7161</v>
      </c>
      <c r="C13" s="18">
        <f>(1175.0/B13*100)</f>
        <v/>
      </c>
      <c r="D13" s="19" t="n">
        <v>5986</v>
      </c>
      <c r="E13" s="18" t="n">
        <v>509.41308157</v>
      </c>
      <c r="F13" s="20" t="n">
        <v>10.36068654</v>
      </c>
      <c r="G13" s="18" t="n">
        <v>502.71438338</v>
      </c>
      <c r="H13" s="20" t="n">
        <v>5.63647995</v>
      </c>
      <c r="I13" s="18" t="n">
        <v>501.66052697</v>
      </c>
      <c r="J13" s="20" t="n">
        <v>6.02424419</v>
      </c>
      <c r="K13" s="18" t="n">
        <v>503.81801618</v>
      </c>
      <c r="L13" s="20" t="n">
        <v>3.84386852</v>
      </c>
      <c r="M13" s="18" t="n">
        <v>483.19034186</v>
      </c>
      <c r="N13" s="20" t="n">
        <v>13.55559835</v>
      </c>
      <c r="O13" s="18" t="n">
        <v>505.45628277</v>
      </c>
      <c r="P13" s="20" t="n">
        <v>11.74874086</v>
      </c>
      <c r="Q13" s="18" t="s">
        <v>404</v>
      </c>
      <c r="R13" s="20" t="s">
        <v>404</v>
      </c>
      <c r="S13" s="18" t="s">
        <v>404</v>
      </c>
      <c r="T13" s="20" t="s">
        <v>404</v>
      </c>
      <c r="U13" s="18" t="s">
        <v>404</v>
      </c>
      <c r="V13" s="20" t="s">
        <v>404</v>
      </c>
      <c r="W13" s="18" t="s">
        <v>404</v>
      </c>
      <c r="X13" s="20" t="s">
        <v>404</v>
      </c>
      <c r="Y13" s="18" t="n">
        <v>496.95283584</v>
      </c>
      <c r="Z13" s="20" t="n">
        <v>5.81061427</v>
      </c>
    </row>
    <row r="14" spans="1:26">
      <c r="A14" s="15" t="s">
        <v>411</v>
      </c>
      <c r="B14" s="17" t="n">
        <v>5587</v>
      </c>
      <c r="C14" s="18">
        <f>(0.0/B14*100)</f>
        <v/>
      </c>
      <c r="D14" s="19" t="n">
        <v>5587</v>
      </c>
      <c r="E14" s="18" t="n">
        <v>426.89754765</v>
      </c>
      <c r="F14" s="20" t="n">
        <v>7.7334556</v>
      </c>
      <c r="G14" s="18" t="n">
        <v>532.44684704</v>
      </c>
      <c r="H14" s="20" t="n">
        <v>5.90121608</v>
      </c>
      <c r="I14" s="18" t="n">
        <v>535.09388632</v>
      </c>
      <c r="J14" s="20" t="n">
        <v>3.30525805</v>
      </c>
      <c r="K14" s="18" t="n">
        <v>543.41056789</v>
      </c>
      <c r="L14" s="20" t="n">
        <v>3.82909963</v>
      </c>
      <c r="M14" s="18" t="n">
        <v>521.95024634</v>
      </c>
      <c r="N14" s="20" t="n">
        <v>7.42708517</v>
      </c>
      <c r="O14" s="18" t="n">
        <v>477.05820967</v>
      </c>
      <c r="P14" s="20" t="n">
        <v>9.13225504</v>
      </c>
      <c r="Q14" s="18" t="s">
        <v>404</v>
      </c>
      <c r="R14" s="20" t="s">
        <v>404</v>
      </c>
      <c r="S14" s="18" t="s">
        <v>404</v>
      </c>
      <c r="T14" s="20" t="s">
        <v>404</v>
      </c>
      <c r="U14" s="18" t="s">
        <v>404</v>
      </c>
      <c r="V14" s="20" t="s">
        <v>404</v>
      </c>
      <c r="W14" s="18" t="s">
        <v>404</v>
      </c>
      <c r="X14" s="20" t="s">
        <v>404</v>
      </c>
      <c r="Y14" s="18" t="n">
        <v>545.95408628</v>
      </c>
      <c r="Z14" s="20" t="n">
        <v>11.9897365</v>
      </c>
    </row>
    <row r="15" spans="1:26">
      <c r="A15" s="15" t="s">
        <v>412</v>
      </c>
      <c r="B15" s="17" t="n">
        <v>5882</v>
      </c>
      <c r="C15" s="18">
        <f>(0.0/B15*100)</f>
        <v/>
      </c>
      <c r="D15" s="19" t="n">
        <v>5882</v>
      </c>
      <c r="E15" s="18" t="s">
        <v>404</v>
      </c>
      <c r="F15" s="20" t="s">
        <v>404</v>
      </c>
      <c r="G15" s="18" t="n">
        <v>528.32728571</v>
      </c>
      <c r="H15" s="20" t="n">
        <v>5.93739439</v>
      </c>
      <c r="I15" s="18" t="n">
        <v>531.3706191700001</v>
      </c>
      <c r="J15" s="20" t="n">
        <v>4.5734449</v>
      </c>
      <c r="K15" s="18" t="n">
        <v>529.47794168</v>
      </c>
      <c r="L15" s="20" t="n">
        <v>3.70168143</v>
      </c>
      <c r="M15" s="18" t="n">
        <v>543.34253523</v>
      </c>
      <c r="N15" s="20" t="n">
        <v>5.25323791</v>
      </c>
      <c r="O15" s="18" t="n">
        <v>510.36163102</v>
      </c>
      <c r="P15" s="20" t="n">
        <v>21.8901609</v>
      </c>
      <c r="Q15" s="18" t="s">
        <v>404</v>
      </c>
      <c r="R15" s="20" t="s">
        <v>404</v>
      </c>
      <c r="S15" s="18" t="s">
        <v>404</v>
      </c>
      <c r="T15" s="20" t="s">
        <v>404</v>
      </c>
      <c r="U15" s="18" t="s">
        <v>404</v>
      </c>
      <c r="V15" s="20" t="s">
        <v>404</v>
      </c>
      <c r="W15" s="18" t="s">
        <v>404</v>
      </c>
      <c r="X15" s="20" t="s">
        <v>404</v>
      </c>
      <c r="Y15" s="18" t="n">
        <v>551.40949065</v>
      </c>
      <c r="Z15" s="20" t="n">
        <v>23.78157809</v>
      </c>
    </row>
    <row r="16" spans="1:26">
      <c r="A16" s="15" t="s">
        <v>413</v>
      </c>
      <c r="B16" s="17" t="n">
        <v>6108</v>
      </c>
      <c r="C16" s="18">
        <f>(364.0/B16*100)</f>
        <v/>
      </c>
      <c r="D16" s="19" t="n">
        <v>5744</v>
      </c>
      <c r="E16" s="18" t="n">
        <v>492.22220438</v>
      </c>
      <c r="F16" s="20" t="n">
        <v>25.30130189</v>
      </c>
      <c r="G16" s="18" t="n">
        <v>519.09038517</v>
      </c>
      <c r="H16" s="20" t="n">
        <v>12.40384131</v>
      </c>
      <c r="I16" s="18" t="n">
        <v>505.4019491</v>
      </c>
      <c r="J16" s="20" t="n">
        <v>5.49100896</v>
      </c>
      <c r="K16" s="18" t="n">
        <v>476.99182893</v>
      </c>
      <c r="L16" s="20" t="n">
        <v>7.68566478</v>
      </c>
      <c r="M16" s="18" t="n">
        <v>476.79936596</v>
      </c>
      <c r="N16" s="20" t="n">
        <v>27.85472747</v>
      </c>
      <c r="O16" s="18" t="n">
        <v>519.87503742</v>
      </c>
      <c r="P16" s="20" t="n">
        <v>16.81539799</v>
      </c>
      <c r="Q16" s="18" t="s">
        <v>404</v>
      </c>
      <c r="R16" s="20" t="s">
        <v>404</v>
      </c>
      <c r="S16" s="18" t="s">
        <v>404</v>
      </c>
      <c r="T16" s="20" t="s">
        <v>404</v>
      </c>
      <c r="U16" s="18" t="s">
        <v>404</v>
      </c>
      <c r="V16" s="20" t="s">
        <v>404</v>
      </c>
      <c r="W16" s="18" t="s">
        <v>404</v>
      </c>
      <c r="X16" s="20" t="s">
        <v>404</v>
      </c>
      <c r="Y16" s="18" t="n">
        <v>465.39948084</v>
      </c>
      <c r="Z16" s="20" t="n">
        <v>24.96339423</v>
      </c>
    </row>
    <row r="17" spans="1:26">
      <c r="A17" s="15" t="s">
        <v>414</v>
      </c>
      <c r="B17" s="17" t="n">
        <v>6504</v>
      </c>
      <c r="C17" s="18">
        <f>(1325.0/B17*100)</f>
        <v/>
      </c>
      <c r="D17" s="19" t="n">
        <v>5179</v>
      </c>
      <c r="E17" s="18" t="n">
        <v>564.01363709</v>
      </c>
      <c r="F17" s="20" t="n">
        <v>24.04456034</v>
      </c>
      <c r="G17" s="18" t="n">
        <v>512.49130132</v>
      </c>
      <c r="H17" s="20" t="n">
        <v>8.35552753</v>
      </c>
      <c r="I17" s="18" t="n">
        <v>500.85393364</v>
      </c>
      <c r="J17" s="20" t="n">
        <v>7.78342894</v>
      </c>
      <c r="K17" s="18" t="n">
        <v>513.78992399</v>
      </c>
      <c r="L17" s="20" t="n">
        <v>10.11746476</v>
      </c>
      <c r="M17" s="18" t="n">
        <v>476.93210892</v>
      </c>
      <c r="N17" s="20" t="n">
        <v>24.69763505</v>
      </c>
      <c r="O17" s="18" t="n">
        <v>517.75202491</v>
      </c>
      <c r="P17" s="20" t="n">
        <v>11.86950375</v>
      </c>
      <c r="Q17" s="18" t="s">
        <v>404</v>
      </c>
      <c r="R17" s="20" t="s">
        <v>404</v>
      </c>
      <c r="S17" s="18" t="s">
        <v>404</v>
      </c>
      <c r="T17" s="20" t="s">
        <v>404</v>
      </c>
      <c r="U17" s="18" t="s">
        <v>404</v>
      </c>
      <c r="V17" s="20" t="s">
        <v>404</v>
      </c>
      <c r="W17" s="18" t="s">
        <v>404</v>
      </c>
      <c r="X17" s="20" t="s">
        <v>404</v>
      </c>
      <c r="Y17" s="18" t="n">
        <v>542.57082883</v>
      </c>
      <c r="Z17" s="20" t="n">
        <v>14.7185602</v>
      </c>
    </row>
    <row r="18" spans="1:26">
      <c r="A18" s="15" t="s">
        <v>415</v>
      </c>
      <c r="B18" s="17" t="n">
        <v>5532</v>
      </c>
      <c r="C18" s="18">
        <f>(0.0/B18*100)</f>
        <v/>
      </c>
      <c r="D18" s="19" t="n">
        <v>5532</v>
      </c>
      <c r="E18" s="18" t="n">
        <v>360.65021784</v>
      </c>
      <c r="F18" s="20" t="n">
        <v>11.65038417</v>
      </c>
      <c r="G18" s="18" t="n">
        <v>462.2196236</v>
      </c>
      <c r="H18" s="20" t="n">
        <v>12.04959228</v>
      </c>
      <c r="I18" s="18" t="n">
        <v>459.39676619</v>
      </c>
      <c r="J18" s="20" t="n">
        <v>7.76534575</v>
      </c>
      <c r="K18" s="18" t="n">
        <v>448.62754272</v>
      </c>
      <c r="L18" s="20" t="n">
        <v>8.345689650000001</v>
      </c>
      <c r="M18" s="18" t="n">
        <v>438.82482193</v>
      </c>
      <c r="N18" s="20" t="n">
        <v>16.75754395</v>
      </c>
      <c r="O18" s="18" t="n">
        <v>459.89202708</v>
      </c>
      <c r="P18" s="20" t="n">
        <v>11.64684449</v>
      </c>
      <c r="Q18" s="18" t="s">
        <v>404</v>
      </c>
      <c r="R18" s="20" t="s">
        <v>404</v>
      </c>
      <c r="S18" s="18" t="s">
        <v>404</v>
      </c>
      <c r="T18" s="20" t="s">
        <v>404</v>
      </c>
      <c r="U18" s="18" t="s">
        <v>404</v>
      </c>
      <c r="V18" s="20" t="s">
        <v>404</v>
      </c>
      <c r="W18" s="18" t="s">
        <v>404</v>
      </c>
      <c r="X18" s="20" t="s">
        <v>404</v>
      </c>
      <c r="Y18" s="18" t="n">
        <v>469.48200415</v>
      </c>
      <c r="Z18" s="20" t="n">
        <v>33.30563053</v>
      </c>
    </row>
    <row r="19" spans="1:26">
      <c r="A19" s="15" t="s">
        <v>416</v>
      </c>
      <c r="B19" s="17" t="n">
        <v>5658</v>
      </c>
      <c r="C19" s="18">
        <f>(327.0/B19*100)</f>
        <v/>
      </c>
      <c r="D19" s="19" t="n">
        <v>5331</v>
      </c>
      <c r="E19" s="18" t="n">
        <v>591.82891972</v>
      </c>
      <c r="F19" s="20" t="n">
        <v>6.24089692</v>
      </c>
      <c r="G19" s="18" t="n">
        <v>476.57946616</v>
      </c>
      <c r="H19" s="20" t="n">
        <v>6.75168736</v>
      </c>
      <c r="I19" s="18" t="n">
        <v>481.33641033</v>
      </c>
      <c r="J19" s="20" t="n">
        <v>7.63288634</v>
      </c>
      <c r="K19" s="18" t="n">
        <v>459.03619516</v>
      </c>
      <c r="L19" s="20" t="n">
        <v>7.94779462</v>
      </c>
      <c r="M19" s="18" t="n">
        <v>469.57318357</v>
      </c>
      <c r="N19" s="20" t="n">
        <v>17.79155354</v>
      </c>
      <c r="O19" s="18" t="n">
        <v>490.64566312</v>
      </c>
      <c r="P19" s="20" t="n">
        <v>26.67756762</v>
      </c>
      <c r="Q19" s="18" t="s">
        <v>404</v>
      </c>
      <c r="R19" s="20" t="s">
        <v>404</v>
      </c>
      <c r="S19" s="18" t="s">
        <v>404</v>
      </c>
      <c r="T19" s="20" t="s">
        <v>404</v>
      </c>
      <c r="U19" s="18" t="s">
        <v>404</v>
      </c>
      <c r="V19" s="20" t="s">
        <v>404</v>
      </c>
      <c r="W19" s="18" t="s">
        <v>404</v>
      </c>
      <c r="X19" s="20" t="s">
        <v>404</v>
      </c>
      <c r="Y19" s="18" t="n">
        <v>504.12404232</v>
      </c>
      <c r="Z19" s="20" t="n">
        <v>20.573241</v>
      </c>
    </row>
    <row r="20" spans="1:26">
      <c r="A20" s="15" t="s">
        <v>417</v>
      </c>
      <c r="B20" s="17" t="n">
        <v>3371</v>
      </c>
      <c r="C20" s="18">
        <f>(24.0/B20*100)</f>
        <v/>
      </c>
      <c r="D20" s="19" t="n">
        <v>3347</v>
      </c>
      <c r="E20" s="18" t="s">
        <v>404</v>
      </c>
      <c r="F20" s="20" t="s">
        <v>404</v>
      </c>
      <c r="G20" s="18" t="n">
        <v>473.1297185</v>
      </c>
      <c r="H20" s="20" t="n">
        <v>5.75172721</v>
      </c>
      <c r="I20" s="18" t="n">
        <v>477.66681395</v>
      </c>
      <c r="J20" s="20" t="n">
        <v>3.15320841</v>
      </c>
      <c r="K20" s="18" t="n">
        <v>470.95197563</v>
      </c>
      <c r="L20" s="20" t="n">
        <v>2.34597209</v>
      </c>
      <c r="M20" s="18" t="n">
        <v>482.96389614</v>
      </c>
      <c r="N20" s="20" t="n">
        <v>5.54446383</v>
      </c>
      <c r="O20" s="18" t="n">
        <v>445.31373837</v>
      </c>
      <c r="P20" s="20" t="n">
        <v>11.22408124</v>
      </c>
      <c r="Q20" s="18" t="s">
        <v>404</v>
      </c>
      <c r="R20" s="20" t="s">
        <v>404</v>
      </c>
      <c r="S20" s="18" t="s">
        <v>404</v>
      </c>
      <c r="T20" s="20" t="s">
        <v>404</v>
      </c>
      <c r="U20" s="18" t="s">
        <v>404</v>
      </c>
      <c r="V20" s="20" t="s">
        <v>404</v>
      </c>
      <c r="W20" s="18" t="s">
        <v>404</v>
      </c>
      <c r="X20" s="20" t="s">
        <v>404</v>
      </c>
      <c r="Y20" s="18" t="n">
        <v>452.53174153</v>
      </c>
      <c r="Z20" s="20" t="n">
        <v>9.29915443</v>
      </c>
    </row>
    <row r="21" spans="1:26">
      <c r="A21" s="15" t="s">
        <v>418</v>
      </c>
      <c r="B21" s="17" t="n">
        <v>5741</v>
      </c>
      <c r="C21" s="18">
        <f>(0.0/B21*100)</f>
        <v/>
      </c>
      <c r="D21" s="19" t="n">
        <v>5741</v>
      </c>
      <c r="E21" s="18" t="n">
        <v>505.29247267</v>
      </c>
      <c r="F21" s="20" t="n">
        <v>14.70098296</v>
      </c>
      <c r="G21" s="18" t="n">
        <v>503.80337324</v>
      </c>
      <c r="H21" s="20" t="n">
        <v>6.54113747</v>
      </c>
      <c r="I21" s="18" t="n">
        <v>504.35964639</v>
      </c>
      <c r="J21" s="20" t="n">
        <v>4.07029981</v>
      </c>
      <c r="K21" s="18" t="n">
        <v>512.10246513</v>
      </c>
      <c r="L21" s="20" t="n">
        <v>6.69065462</v>
      </c>
      <c r="M21" s="18" t="n">
        <v>483.69624597</v>
      </c>
      <c r="N21" s="20" t="n">
        <v>9.977804819999999</v>
      </c>
      <c r="O21" s="18" t="n">
        <v>508.45737998</v>
      </c>
      <c r="P21" s="20" t="n">
        <v>11.91668019</v>
      </c>
      <c r="Q21" s="18" t="s">
        <v>404</v>
      </c>
      <c r="R21" s="20" t="s">
        <v>404</v>
      </c>
      <c r="S21" s="18" t="s">
        <v>404</v>
      </c>
      <c r="T21" s="20" t="s">
        <v>404</v>
      </c>
      <c r="U21" s="18" t="s">
        <v>404</v>
      </c>
      <c r="V21" s="20" t="s">
        <v>404</v>
      </c>
      <c r="W21" s="18" t="s">
        <v>404</v>
      </c>
      <c r="X21" s="20" t="s">
        <v>404</v>
      </c>
      <c r="Y21" s="18" t="n">
        <v>494.85612607</v>
      </c>
      <c r="Z21" s="20" t="n">
        <v>7.32736477</v>
      </c>
    </row>
    <row r="22" spans="1:26">
      <c r="A22" s="15" t="s">
        <v>419</v>
      </c>
      <c r="B22" s="17" t="n">
        <v>6598</v>
      </c>
      <c r="C22" s="18">
        <f>(0.0/B22*100)</f>
        <v/>
      </c>
      <c r="D22" s="19" t="n">
        <v>6598</v>
      </c>
      <c r="E22" s="18" t="s">
        <v>404</v>
      </c>
      <c r="F22" s="20" t="s">
        <v>404</v>
      </c>
      <c r="G22" s="18" t="n">
        <v>500.85766375</v>
      </c>
      <c r="H22" s="20" t="n">
        <v>12.91131083</v>
      </c>
      <c r="I22" s="18" t="n">
        <v>480.27660448</v>
      </c>
      <c r="J22" s="20" t="n">
        <v>10.77647683</v>
      </c>
      <c r="K22" s="18" t="n">
        <v>470.82041298</v>
      </c>
      <c r="L22" s="20" t="n">
        <v>8.441219930000001</v>
      </c>
      <c r="M22" s="18" t="n">
        <v>448.77595478</v>
      </c>
      <c r="N22" s="20" t="n">
        <v>8.84923835</v>
      </c>
      <c r="O22" s="18" t="n">
        <v>448.61077837</v>
      </c>
      <c r="P22" s="20" t="n">
        <v>18.70827646</v>
      </c>
      <c r="Q22" s="18" t="s">
        <v>404</v>
      </c>
      <c r="R22" s="20" t="s">
        <v>404</v>
      </c>
      <c r="S22" s="18" t="s">
        <v>404</v>
      </c>
      <c r="T22" s="20" t="s">
        <v>404</v>
      </c>
      <c r="U22" s="18" t="s">
        <v>404</v>
      </c>
      <c r="V22" s="20" t="s">
        <v>404</v>
      </c>
      <c r="W22" s="18" t="s">
        <v>404</v>
      </c>
      <c r="X22" s="20" t="s">
        <v>404</v>
      </c>
      <c r="Y22" s="18" t="n">
        <v>459.92341363</v>
      </c>
      <c r="Z22" s="20" t="n">
        <v>22.81762515</v>
      </c>
    </row>
    <row r="23" spans="1:26">
      <c r="A23" s="15" t="s">
        <v>420</v>
      </c>
      <c r="B23" s="17" t="n">
        <v>11583</v>
      </c>
      <c r="C23" s="18">
        <f>(3123.0/B23*100)</f>
        <v/>
      </c>
      <c r="D23" s="19" t="n">
        <v>8460</v>
      </c>
      <c r="E23" s="18" t="n">
        <v>517.0446232</v>
      </c>
      <c r="F23" s="20" t="n">
        <v>6.13832254</v>
      </c>
      <c r="G23" s="18" t="n">
        <v>496.53334289</v>
      </c>
      <c r="H23" s="20" t="n">
        <v>23.9518047</v>
      </c>
      <c r="I23" s="18" t="n">
        <v>490.83177058</v>
      </c>
      <c r="J23" s="20" t="n">
        <v>4.19588542</v>
      </c>
      <c r="K23" s="18" t="n">
        <v>476.31376871</v>
      </c>
      <c r="L23" s="20" t="n">
        <v>9.1690535</v>
      </c>
      <c r="M23" s="18" t="n">
        <v>474.48909552</v>
      </c>
      <c r="N23" s="20" t="n">
        <v>18.20857924</v>
      </c>
      <c r="O23" s="18" t="n">
        <v>439.43296537</v>
      </c>
      <c r="P23" s="20" t="n">
        <v>14.85320007</v>
      </c>
      <c r="Q23" s="18" t="s">
        <v>404</v>
      </c>
      <c r="R23" s="20" t="s">
        <v>404</v>
      </c>
      <c r="S23" s="18" t="s">
        <v>404</v>
      </c>
      <c r="T23" s="20" t="s">
        <v>404</v>
      </c>
      <c r="U23" s="18" t="s">
        <v>404</v>
      </c>
      <c r="V23" s="20" t="s">
        <v>404</v>
      </c>
      <c r="W23" s="18" t="s">
        <v>404</v>
      </c>
      <c r="X23" s="20" t="s">
        <v>404</v>
      </c>
      <c r="Y23" s="18" t="n">
        <v>479.556597</v>
      </c>
      <c r="Z23" s="20" t="n">
        <v>24.93899648</v>
      </c>
    </row>
    <row r="24" spans="1:26">
      <c r="A24" s="15" t="s">
        <v>421</v>
      </c>
      <c r="B24" s="17" t="n">
        <v>6647</v>
      </c>
      <c r="C24" s="18">
        <f>(0.0/B24*100)</f>
        <v/>
      </c>
      <c r="D24" s="19" t="n">
        <v>6647</v>
      </c>
      <c r="E24" s="18" t="n">
        <v>517.63059173</v>
      </c>
      <c r="F24" s="20" t="n">
        <v>14.81982927</v>
      </c>
      <c r="G24" s="18" t="n">
        <v>542.55133039</v>
      </c>
      <c r="H24" s="20" t="n">
        <v>6.16099533</v>
      </c>
      <c r="I24" s="18" t="n">
        <v>533.58079933</v>
      </c>
      <c r="J24" s="20" t="n">
        <v>8.490725919999999</v>
      </c>
      <c r="K24" s="18" t="n">
        <v>539.97261946</v>
      </c>
      <c r="L24" s="20" t="n">
        <v>7.84856457</v>
      </c>
      <c r="M24" s="18" t="n">
        <v>545.1767784899999</v>
      </c>
      <c r="N24" s="20" t="n">
        <v>37.38352723</v>
      </c>
      <c r="O24" s="18" t="n">
        <v>490.80394578</v>
      </c>
      <c r="P24" s="20" t="n">
        <v>5.45640019</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530.76497266</v>
      </c>
      <c r="F25" s="20" t="n">
        <v>30.47524922</v>
      </c>
      <c r="G25" s="18" t="n">
        <v>515.61365151</v>
      </c>
      <c r="H25" s="20" t="n">
        <v>12.95808612</v>
      </c>
      <c r="I25" s="18" t="n">
        <v>511.75172288</v>
      </c>
      <c r="J25" s="20" t="n">
        <v>6.27724736</v>
      </c>
      <c r="K25" s="18" t="n">
        <v>516.63350213</v>
      </c>
      <c r="L25" s="20" t="n">
        <v>5.96305169</v>
      </c>
      <c r="M25" s="18" t="n">
        <v>517.0027211</v>
      </c>
      <c r="N25" s="20" t="n">
        <v>8.9812475</v>
      </c>
      <c r="O25" s="18" t="n">
        <v>506.86059623</v>
      </c>
      <c r="P25" s="20" t="n">
        <v>5.57966455</v>
      </c>
      <c r="Q25" s="18" t="s">
        <v>404</v>
      </c>
      <c r="R25" s="20" t="s">
        <v>404</v>
      </c>
      <c r="S25" s="18" t="s">
        <v>404</v>
      </c>
      <c r="T25" s="20" t="s">
        <v>404</v>
      </c>
      <c r="U25" s="18" t="s">
        <v>404</v>
      </c>
      <c r="V25" s="20" t="s">
        <v>404</v>
      </c>
      <c r="W25" s="18" t="s">
        <v>404</v>
      </c>
      <c r="X25" s="20" t="s">
        <v>404</v>
      </c>
      <c r="Y25" s="18" t="s">
        <v>404</v>
      </c>
      <c r="Z25" s="20" t="s">
        <v>404</v>
      </c>
    </row>
    <row r="26" spans="1:26">
      <c r="A26" s="15" t="s">
        <v>423</v>
      </c>
      <c r="B26" s="17" t="n">
        <v>4869</v>
      </c>
      <c r="C26" s="18">
        <f>(11.0/B26*100)</f>
        <v/>
      </c>
      <c r="D26" s="19" t="n">
        <v>4858</v>
      </c>
      <c r="E26" s="18" t="s">
        <v>404</v>
      </c>
      <c r="F26" s="20" t="s">
        <v>404</v>
      </c>
      <c r="G26" s="18" t="n">
        <v>489.69738243</v>
      </c>
      <c r="H26" s="20" t="n">
        <v>4.37706534</v>
      </c>
      <c r="I26" s="18" t="n">
        <v>494.75155489</v>
      </c>
      <c r="J26" s="20" t="n">
        <v>2.99817449</v>
      </c>
      <c r="K26" s="18" t="n">
        <v>488.01567804</v>
      </c>
      <c r="L26" s="20" t="n">
        <v>5.16917706</v>
      </c>
      <c r="M26" s="18" t="n">
        <v>486.26388642</v>
      </c>
      <c r="N26" s="20" t="n">
        <v>4.07843478</v>
      </c>
      <c r="O26" s="18" t="n">
        <v>483.35469476</v>
      </c>
      <c r="P26" s="20" t="n">
        <v>7.91868545</v>
      </c>
      <c r="Q26" s="18" t="s">
        <v>404</v>
      </c>
      <c r="R26" s="20" t="s">
        <v>404</v>
      </c>
      <c r="S26" s="18" t="s">
        <v>404</v>
      </c>
      <c r="T26" s="20" t="s">
        <v>404</v>
      </c>
      <c r="U26" s="18" t="s">
        <v>404</v>
      </c>
      <c r="V26" s="20" t="s">
        <v>404</v>
      </c>
      <c r="W26" s="18" t="s">
        <v>404</v>
      </c>
      <c r="X26" s="20" t="s">
        <v>404</v>
      </c>
      <c r="Y26" s="18" t="n">
        <v>491.00480872</v>
      </c>
      <c r="Z26" s="20" t="n">
        <v>17.54937936</v>
      </c>
    </row>
    <row r="27" spans="1:26">
      <c r="A27" s="15" t="s">
        <v>424</v>
      </c>
      <c r="B27" s="17" t="n">
        <v>5299</v>
      </c>
      <c r="C27" s="18">
        <f>(0.0/B27*100)</f>
        <v/>
      </c>
      <c r="D27" s="19" t="n">
        <v>5299</v>
      </c>
      <c r="E27" s="18" t="n">
        <v>470.017379</v>
      </c>
      <c r="F27" s="20" t="n">
        <v>9.781677569999999</v>
      </c>
      <c r="G27" s="18" t="n">
        <v>471.30390351</v>
      </c>
      <c r="H27" s="20" t="n">
        <v>2.23229158</v>
      </c>
      <c r="I27" s="18" t="n">
        <v>471.55553577</v>
      </c>
      <c r="J27" s="20" t="n">
        <v>1.73335593</v>
      </c>
      <c r="K27" s="18" t="n">
        <v>492.68500544</v>
      </c>
      <c r="L27" s="20" t="n">
        <v>1.9830124</v>
      </c>
      <c r="M27" s="18" t="n">
        <v>475.8219043</v>
      </c>
      <c r="N27" s="20" t="n">
        <v>4.79531106</v>
      </c>
      <c r="O27" s="18" t="n">
        <v>545.94542093</v>
      </c>
      <c r="P27" s="20" t="n">
        <v>4.32391553</v>
      </c>
      <c r="Q27" s="18" t="s">
        <v>404</v>
      </c>
      <c r="R27" s="20" t="s">
        <v>404</v>
      </c>
      <c r="S27" s="18" t="s">
        <v>404</v>
      </c>
      <c r="T27" s="20" t="s">
        <v>404</v>
      </c>
      <c r="U27" s="18" t="s">
        <v>404</v>
      </c>
      <c r="V27" s="20" t="s">
        <v>404</v>
      </c>
      <c r="W27" s="18" t="s">
        <v>404</v>
      </c>
      <c r="X27" s="20" t="s">
        <v>404</v>
      </c>
      <c r="Y27" s="18" t="n">
        <v>536.61398018</v>
      </c>
      <c r="Z27" s="20" t="n">
        <v>5.42135347</v>
      </c>
    </row>
    <row r="28" spans="1:26">
      <c r="A28" s="15" t="s">
        <v>425</v>
      </c>
      <c r="B28" s="17" t="n">
        <v>7568</v>
      </c>
      <c r="C28" s="18">
        <f>(0.0/B28*100)</f>
        <v/>
      </c>
      <c r="D28" s="19" t="n">
        <v>7568</v>
      </c>
      <c r="E28" s="18" t="n">
        <v>446.70397809</v>
      </c>
      <c r="F28" s="20" t="n">
        <v>4.69995794</v>
      </c>
      <c r="G28" s="18" t="n">
        <v>439.88364156</v>
      </c>
      <c r="H28" s="20" t="n">
        <v>10.28360606</v>
      </c>
      <c r="I28" s="18" t="n">
        <v>434.80277191</v>
      </c>
      <c r="J28" s="20" t="n">
        <v>4.738207</v>
      </c>
      <c r="K28" s="18" t="n">
        <v>405.62279289</v>
      </c>
      <c r="L28" s="20" t="n">
        <v>3.25010242</v>
      </c>
      <c r="M28" s="18" t="n">
        <v>407.04191044</v>
      </c>
      <c r="N28" s="20" t="n">
        <v>9.97975739</v>
      </c>
      <c r="O28" s="18" t="n">
        <v>409.56816936</v>
      </c>
      <c r="P28" s="20" t="n">
        <v>8.74484002</v>
      </c>
      <c r="Q28" s="18" t="s">
        <v>404</v>
      </c>
      <c r="R28" s="20" t="s">
        <v>404</v>
      </c>
      <c r="S28" s="18" t="s">
        <v>404</v>
      </c>
      <c r="T28" s="20" t="s">
        <v>404</v>
      </c>
      <c r="U28" s="18" t="s">
        <v>404</v>
      </c>
      <c r="V28" s="20" t="s">
        <v>404</v>
      </c>
      <c r="W28" s="18" t="s">
        <v>404</v>
      </c>
      <c r="X28" s="20" t="s">
        <v>404</v>
      </c>
      <c r="Y28" s="18" t="n">
        <v>371.04774333</v>
      </c>
      <c r="Z28" s="20" t="n">
        <v>13.29384288</v>
      </c>
    </row>
    <row r="29" spans="1:26">
      <c r="A29" s="15" t="s">
        <v>426</v>
      </c>
      <c r="B29" s="17" t="n">
        <v>5385</v>
      </c>
      <c r="C29" s="18">
        <f>(1123.0/B29*100)</f>
        <v/>
      </c>
      <c r="D29" s="19" t="n">
        <v>4262</v>
      </c>
      <c r="E29" s="18" t="n">
        <v>464.669462</v>
      </c>
      <c r="F29" s="20" t="n">
        <v>30.78533757</v>
      </c>
      <c r="G29" s="18" t="n">
        <v>544.03845554</v>
      </c>
      <c r="H29" s="20" t="n">
        <v>11.58593124</v>
      </c>
      <c r="I29" s="18" t="n">
        <v>499.23842861</v>
      </c>
      <c r="J29" s="20" t="n">
        <v>10.53639065</v>
      </c>
      <c r="K29" s="18" t="n">
        <v>503.93487398</v>
      </c>
      <c r="L29" s="20" t="n">
        <v>11.67749875</v>
      </c>
      <c r="M29" s="18" t="n">
        <v>549.7554088000001</v>
      </c>
      <c r="N29" s="20" t="n">
        <v>28.68831273</v>
      </c>
      <c r="O29" s="18" t="n">
        <v>591.28099266</v>
      </c>
      <c r="P29" s="20" t="n">
        <v>6.82880099</v>
      </c>
      <c r="Q29" s="18" t="s">
        <v>404</v>
      </c>
      <c r="R29" s="20" t="s">
        <v>404</v>
      </c>
      <c r="S29" s="18" t="s">
        <v>404</v>
      </c>
      <c r="T29" s="20" t="s">
        <v>404</v>
      </c>
      <c r="U29" s="18" t="s">
        <v>404</v>
      </c>
      <c r="V29" s="20" t="s">
        <v>404</v>
      </c>
      <c r="W29" s="18" t="s">
        <v>404</v>
      </c>
      <c r="X29" s="20" t="s">
        <v>404</v>
      </c>
      <c r="Y29" s="18" t="n">
        <v>488.75762358</v>
      </c>
      <c r="Z29" s="20" t="n">
        <v>14.64670515</v>
      </c>
    </row>
    <row r="30" spans="1:26">
      <c r="A30" s="15" t="s">
        <v>427</v>
      </c>
      <c r="B30" s="17" t="n">
        <v>4520</v>
      </c>
      <c r="C30" s="18">
        <f>(945.0/B30*100)</f>
        <v/>
      </c>
      <c r="D30" s="19" t="n">
        <v>3575</v>
      </c>
      <c r="E30" s="18" t="n">
        <v>500.58994544</v>
      </c>
      <c r="F30" s="20" t="n">
        <v>16.95543446</v>
      </c>
      <c r="G30" s="18" t="n">
        <v>541.10884388</v>
      </c>
      <c r="H30" s="20" t="n">
        <v>16.57922789</v>
      </c>
      <c r="I30" s="18" t="n">
        <v>509.62794991</v>
      </c>
      <c r="J30" s="20" t="n">
        <v>7.00498997</v>
      </c>
      <c r="K30" s="18" t="n">
        <v>519.1964163599999</v>
      </c>
      <c r="L30" s="20" t="n">
        <v>5.12895356</v>
      </c>
      <c r="M30" s="18" t="n">
        <v>509.69020486</v>
      </c>
      <c r="N30" s="20" t="n">
        <v>12.95919367</v>
      </c>
      <c r="O30" s="18" t="n">
        <v>501.43395577</v>
      </c>
      <c r="P30" s="20" t="n">
        <v>17.58714013</v>
      </c>
      <c r="Q30" s="18" t="s">
        <v>404</v>
      </c>
      <c r="R30" s="20" t="s">
        <v>404</v>
      </c>
      <c r="S30" s="18" t="s">
        <v>404</v>
      </c>
      <c r="T30" s="20" t="s">
        <v>404</v>
      </c>
      <c r="U30" s="18" t="s">
        <v>404</v>
      </c>
      <c r="V30" s="20" t="s">
        <v>404</v>
      </c>
      <c r="W30" s="18" t="s">
        <v>404</v>
      </c>
      <c r="X30" s="20" t="s">
        <v>404</v>
      </c>
      <c r="Y30" s="18" t="n">
        <v>504.56410199</v>
      </c>
      <c r="Z30" s="20" t="n">
        <v>10.57770393</v>
      </c>
    </row>
    <row r="31" spans="1:26">
      <c r="A31" s="15" t="s">
        <v>428</v>
      </c>
      <c r="B31" s="17" t="n">
        <v>5456</v>
      </c>
      <c r="C31" s="18">
        <f>(502.0/B31*100)</f>
        <v/>
      </c>
      <c r="D31" s="19" t="n">
        <v>4954</v>
      </c>
      <c r="E31" s="18" t="n">
        <v>481.4833309</v>
      </c>
      <c r="F31" s="20" t="n">
        <v>9.35341603</v>
      </c>
      <c r="G31" s="18" t="n">
        <v>512.21019922</v>
      </c>
      <c r="H31" s="20" t="n">
        <v>10.12437478</v>
      </c>
      <c r="I31" s="18" t="n">
        <v>496.34069115</v>
      </c>
      <c r="J31" s="20" t="n">
        <v>4.13677873</v>
      </c>
      <c r="K31" s="18" t="n">
        <v>500.17417132</v>
      </c>
      <c r="L31" s="20" t="n">
        <v>3.64992855</v>
      </c>
      <c r="M31" s="18" t="n">
        <v>500.71074309</v>
      </c>
      <c r="N31" s="20" t="n">
        <v>4.9893881</v>
      </c>
      <c r="O31" s="18" t="n">
        <v>475.13868779</v>
      </c>
      <c r="P31" s="20" t="n">
        <v>10.87075092</v>
      </c>
      <c r="Q31" s="18" t="s">
        <v>404</v>
      </c>
      <c r="R31" s="20" t="s">
        <v>404</v>
      </c>
      <c r="S31" s="18" t="s">
        <v>404</v>
      </c>
      <c r="T31" s="20" t="s">
        <v>404</v>
      </c>
      <c r="U31" s="18" t="s">
        <v>404</v>
      </c>
      <c r="V31" s="20" t="s">
        <v>404</v>
      </c>
      <c r="W31" s="18" t="s">
        <v>404</v>
      </c>
      <c r="X31" s="20" t="s">
        <v>404</v>
      </c>
      <c r="Y31" s="18" t="n">
        <v>498.09487478</v>
      </c>
      <c r="Z31" s="20" t="n">
        <v>9.840915109999999</v>
      </c>
    </row>
    <row r="32" spans="1:26">
      <c r="A32" s="15" t="s">
        <v>429</v>
      </c>
      <c r="B32" s="17" t="n">
        <v>4478</v>
      </c>
      <c r="C32" s="18">
        <f>(0.0/B32*100)</f>
        <v/>
      </c>
      <c r="D32" s="19" t="n">
        <v>4478</v>
      </c>
      <c r="E32" s="18" t="s">
        <v>404</v>
      </c>
      <c r="F32" s="20" t="s">
        <v>404</v>
      </c>
      <c r="G32" s="18" t="n">
        <v>500.70244951</v>
      </c>
      <c r="H32" s="20" t="n">
        <v>5.02818756</v>
      </c>
      <c r="I32" s="18" t="n">
        <v>499.3225361</v>
      </c>
      <c r="J32" s="20" t="n">
        <v>4.26341901</v>
      </c>
      <c r="K32" s="18" t="n">
        <v>504.20328249</v>
      </c>
      <c r="L32" s="20" t="n">
        <v>5.07706784</v>
      </c>
      <c r="M32" s="18" t="n">
        <v>496.29330057</v>
      </c>
      <c r="N32" s="20" t="n">
        <v>5.62800497</v>
      </c>
      <c r="O32" s="18" t="n">
        <v>490.12160423</v>
      </c>
      <c r="P32" s="20" t="n">
        <v>11.67514576</v>
      </c>
      <c r="Q32" s="18" t="s">
        <v>404</v>
      </c>
      <c r="R32" s="20" t="s">
        <v>404</v>
      </c>
      <c r="S32" s="18" t="s">
        <v>404</v>
      </c>
      <c r="T32" s="20" t="s">
        <v>404</v>
      </c>
      <c r="U32" s="18" t="s">
        <v>404</v>
      </c>
      <c r="V32" s="20" t="s">
        <v>404</v>
      </c>
      <c r="W32" s="18" t="s">
        <v>404</v>
      </c>
      <c r="X32" s="20" t="s">
        <v>404</v>
      </c>
      <c r="Y32" s="18" t="n">
        <v>554.36823105</v>
      </c>
      <c r="Z32" s="20" t="n">
        <v>15.07710596</v>
      </c>
    </row>
    <row r="33" spans="1:26">
      <c r="A33" s="15" t="s">
        <v>430</v>
      </c>
      <c r="B33" s="17" t="n">
        <v>7325</v>
      </c>
      <c r="C33" s="18">
        <f>(29.0/B33*100)</f>
        <v/>
      </c>
      <c r="D33" s="19" t="n">
        <v>7296</v>
      </c>
      <c r="E33" s="18" t="n">
        <v>547.81672496</v>
      </c>
      <c r="F33" s="20" t="n">
        <v>3.67693357</v>
      </c>
      <c r="G33" s="18" t="n">
        <v>520.93303028</v>
      </c>
      <c r="H33" s="20" t="n">
        <v>38.46331235</v>
      </c>
      <c r="I33" s="18" t="n">
        <v>510.28347121</v>
      </c>
      <c r="J33" s="20" t="n">
        <v>12.40990136</v>
      </c>
      <c r="K33" s="18" t="n">
        <v>498.24217258</v>
      </c>
      <c r="L33" s="20" t="n">
        <v>2.81366438</v>
      </c>
      <c r="M33" s="18" t="n">
        <v>523.15056312</v>
      </c>
      <c r="N33" s="20" t="n">
        <v>18.85691189</v>
      </c>
      <c r="O33" s="18" t="n">
        <v>480.79694012</v>
      </c>
      <c r="P33" s="20" t="n">
        <v>12.3107182</v>
      </c>
      <c r="Q33" s="18" t="s">
        <v>404</v>
      </c>
      <c r="R33" s="20" t="s">
        <v>404</v>
      </c>
      <c r="S33" s="18" t="s">
        <v>404</v>
      </c>
      <c r="T33" s="20" t="s">
        <v>404</v>
      </c>
      <c r="U33" s="18" t="s">
        <v>404</v>
      </c>
      <c r="V33" s="20" t="s">
        <v>404</v>
      </c>
      <c r="W33" s="18" t="s">
        <v>404</v>
      </c>
      <c r="X33" s="20" t="s">
        <v>404</v>
      </c>
      <c r="Y33" s="18" t="n">
        <v>521.15320875</v>
      </c>
      <c r="Z33" s="20" t="n">
        <v>47.29492424</v>
      </c>
    </row>
    <row r="34" spans="1:26">
      <c r="A34" s="15" t="s">
        <v>431</v>
      </c>
      <c r="B34" s="17" t="n">
        <v>6350</v>
      </c>
      <c r="C34" s="18">
        <f>(0.0/B34*100)</f>
        <v/>
      </c>
      <c r="D34" s="19" t="n">
        <v>6350</v>
      </c>
      <c r="E34" s="18" t="s">
        <v>404</v>
      </c>
      <c r="F34" s="20" t="s">
        <v>404</v>
      </c>
      <c r="G34" s="18" t="n">
        <v>499.72978018</v>
      </c>
      <c r="H34" s="20" t="n">
        <v>19.9820093</v>
      </c>
      <c r="I34" s="18" t="n">
        <v>468.21366757</v>
      </c>
      <c r="J34" s="20" t="n">
        <v>7.99293844</v>
      </c>
      <c r="K34" s="18" t="n">
        <v>457.89284321</v>
      </c>
      <c r="L34" s="20" t="n">
        <v>4.55970683</v>
      </c>
      <c r="M34" s="18" t="n">
        <v>459.72689793</v>
      </c>
      <c r="N34" s="20" t="n">
        <v>16.63207389</v>
      </c>
      <c r="O34" s="18" t="n">
        <v>434.03256358</v>
      </c>
      <c r="P34" s="20" t="n">
        <v>15.80727874</v>
      </c>
      <c r="Q34" s="18" t="s">
        <v>404</v>
      </c>
      <c r="R34" s="20" t="s">
        <v>404</v>
      </c>
      <c r="S34" s="18" t="s">
        <v>404</v>
      </c>
      <c r="T34" s="20" t="s">
        <v>404</v>
      </c>
      <c r="U34" s="18" t="s">
        <v>404</v>
      </c>
      <c r="V34" s="20" t="s">
        <v>404</v>
      </c>
      <c r="W34" s="18" t="s">
        <v>404</v>
      </c>
      <c r="X34" s="20" t="s">
        <v>404</v>
      </c>
      <c r="Y34" s="18" t="n">
        <v>455.00058499</v>
      </c>
      <c r="Z34" s="20" t="n">
        <v>21.35715094</v>
      </c>
    </row>
    <row r="35" spans="1:26">
      <c r="A35" s="15" t="s">
        <v>432</v>
      </c>
      <c r="B35" s="17" t="n">
        <v>6406</v>
      </c>
      <c r="C35" s="18">
        <f>(443.0/B35*100)</f>
        <v/>
      </c>
      <c r="D35" s="19" t="n">
        <v>5963</v>
      </c>
      <c r="E35" s="18" t="s">
        <v>404</v>
      </c>
      <c r="F35" s="20" t="s">
        <v>404</v>
      </c>
      <c r="G35" s="18" t="n">
        <v>488.07931121</v>
      </c>
      <c r="H35" s="20" t="n">
        <v>6.58810009</v>
      </c>
      <c r="I35" s="18" t="n">
        <v>534.94886234</v>
      </c>
      <c r="J35" s="20" t="n">
        <v>3.27844442</v>
      </c>
      <c r="K35" s="18" t="n">
        <v>515.2493491</v>
      </c>
      <c r="L35" s="20" t="n">
        <v>1.90259466</v>
      </c>
      <c r="M35" s="18" t="n">
        <v>502.62966851</v>
      </c>
      <c r="N35" s="20" t="n">
        <v>4.3490865</v>
      </c>
      <c r="O35" s="18" t="n">
        <v>500.30274593</v>
      </c>
      <c r="P35" s="20" t="n">
        <v>5.22155402</v>
      </c>
      <c r="Q35" s="18" t="s">
        <v>404</v>
      </c>
      <c r="R35" s="20" t="s">
        <v>404</v>
      </c>
      <c r="S35" s="18" t="s">
        <v>404</v>
      </c>
      <c r="T35" s="20" t="s">
        <v>404</v>
      </c>
      <c r="U35" s="18" t="s">
        <v>404</v>
      </c>
      <c r="V35" s="20" t="s">
        <v>404</v>
      </c>
      <c r="W35" s="18" t="s">
        <v>404</v>
      </c>
      <c r="X35" s="20" t="s">
        <v>404</v>
      </c>
      <c r="Y35" s="18" t="n">
        <v>498.4355212</v>
      </c>
      <c r="Z35" s="20" t="n">
        <v>7.29055156</v>
      </c>
    </row>
    <row r="36" spans="1:26">
      <c r="A36" s="15" t="s">
        <v>433</v>
      </c>
      <c r="B36" s="17" t="n">
        <v>6736</v>
      </c>
      <c r="C36" s="18">
        <f>(10.0/B36*100)</f>
        <v/>
      </c>
      <c r="D36" s="19" t="n">
        <v>6726</v>
      </c>
      <c r="E36" s="18" t="n">
        <v>403.76975969</v>
      </c>
      <c r="F36" s="20" t="n">
        <v>6.65470886</v>
      </c>
      <c r="G36" s="18" t="n">
        <v>496.41258739</v>
      </c>
      <c r="H36" s="20" t="n">
        <v>8.43247833</v>
      </c>
      <c r="I36" s="18" t="n">
        <v>490.35079567</v>
      </c>
      <c r="J36" s="20" t="n">
        <v>2.9172665</v>
      </c>
      <c r="K36" s="18" t="n">
        <v>500.63769132</v>
      </c>
      <c r="L36" s="20" t="n">
        <v>5.28791925</v>
      </c>
      <c r="M36" s="18" t="n">
        <v>480.67989178</v>
      </c>
      <c r="N36" s="20" t="n">
        <v>15.07633025</v>
      </c>
      <c r="O36" s="18" t="n">
        <v>489.36246338</v>
      </c>
      <c r="P36" s="20" t="n">
        <v>15.34105585</v>
      </c>
      <c r="Q36" s="18" t="s">
        <v>404</v>
      </c>
      <c r="R36" s="20" t="s">
        <v>404</v>
      </c>
      <c r="S36" s="18" t="s">
        <v>404</v>
      </c>
      <c r="T36" s="20" t="s">
        <v>404</v>
      </c>
      <c r="U36" s="18" t="s">
        <v>404</v>
      </c>
      <c r="V36" s="20" t="s">
        <v>404</v>
      </c>
      <c r="W36" s="18" t="s">
        <v>404</v>
      </c>
      <c r="X36" s="20" t="s">
        <v>404</v>
      </c>
      <c r="Y36" s="18" t="n">
        <v>501.38148845</v>
      </c>
      <c r="Z36" s="20" t="n">
        <v>5.72711562</v>
      </c>
    </row>
    <row r="37" spans="1:26">
      <c r="A37" s="15" t="s">
        <v>434</v>
      </c>
      <c r="B37" s="17" t="n">
        <v>5458</v>
      </c>
      <c r="C37" s="18">
        <f>(0.0/B37*100)</f>
        <v/>
      </c>
      <c r="D37" s="19" t="n">
        <v>5458</v>
      </c>
      <c r="E37" s="18" t="n">
        <v>521.7146537</v>
      </c>
      <c r="F37" s="20" t="n">
        <v>62.39037651</v>
      </c>
      <c r="G37" s="18" t="n">
        <v>511.93774988</v>
      </c>
      <c r="H37" s="20" t="n">
        <v>11.31499776</v>
      </c>
      <c r="I37" s="18" t="n">
        <v>496.10161335</v>
      </c>
      <c r="J37" s="20" t="n">
        <v>10.04079865</v>
      </c>
      <c r="K37" s="18" t="n">
        <v>487.93716677</v>
      </c>
      <c r="L37" s="20" t="n">
        <v>4.18459746</v>
      </c>
      <c r="M37" s="18" t="n">
        <v>505.41403622</v>
      </c>
      <c r="N37" s="20" t="n">
        <v>6.41004435</v>
      </c>
      <c r="O37" s="18" t="n">
        <v>463.27054214</v>
      </c>
      <c r="P37" s="20" t="n">
        <v>13.11688265</v>
      </c>
      <c r="Q37" s="18" t="s">
        <v>404</v>
      </c>
      <c r="R37" s="20" t="s">
        <v>404</v>
      </c>
      <c r="S37" s="18" t="s">
        <v>404</v>
      </c>
      <c r="T37" s="20" t="s">
        <v>404</v>
      </c>
      <c r="U37" s="18" t="s">
        <v>404</v>
      </c>
      <c r="V37" s="20" t="s">
        <v>404</v>
      </c>
      <c r="W37" s="18" t="s">
        <v>404</v>
      </c>
      <c r="X37" s="20" t="s">
        <v>404</v>
      </c>
      <c r="Y37" s="18" t="n">
        <v>573.49619551</v>
      </c>
      <c r="Z37" s="20" t="n">
        <v>8.56050449</v>
      </c>
    </row>
    <row r="38" spans="1:26">
      <c r="A38" s="15" t="s">
        <v>435</v>
      </c>
      <c r="B38" s="17" t="n">
        <v>5860</v>
      </c>
      <c r="C38" s="18">
        <f>(268.0/B38*100)</f>
        <v/>
      </c>
      <c r="D38" s="19" t="n">
        <v>5592</v>
      </c>
      <c r="E38" s="18" t="n">
        <v>512.30565438</v>
      </c>
      <c r="F38" s="20" t="n">
        <v>18.78322914</v>
      </c>
      <c r="G38" s="18" t="n">
        <v>515.45395595</v>
      </c>
      <c r="H38" s="20" t="n">
        <v>7.79847283</v>
      </c>
      <c r="I38" s="18" t="n">
        <v>505.90589995</v>
      </c>
      <c r="J38" s="20" t="n">
        <v>7.36386059</v>
      </c>
      <c r="K38" s="18" t="n">
        <v>481.2477465</v>
      </c>
      <c r="L38" s="20" t="n">
        <v>10.62606506</v>
      </c>
      <c r="M38" s="18" t="n">
        <v>468.54408592</v>
      </c>
      <c r="N38" s="20" t="n">
        <v>37.64362933</v>
      </c>
      <c r="O38" s="18" t="n">
        <v>495.14126106</v>
      </c>
      <c r="P38" s="20" t="n">
        <v>22.6516838</v>
      </c>
      <c r="Q38" s="18" t="s">
        <v>404</v>
      </c>
      <c r="R38" s="20" t="s">
        <v>404</v>
      </c>
      <c r="S38" s="18" t="s">
        <v>404</v>
      </c>
      <c r="T38" s="20" t="s">
        <v>404</v>
      </c>
      <c r="U38" s="18" t="s">
        <v>404</v>
      </c>
      <c r="V38" s="20" t="s">
        <v>404</v>
      </c>
      <c r="W38" s="18" t="s">
        <v>404</v>
      </c>
      <c r="X38" s="20" t="s">
        <v>404</v>
      </c>
      <c r="Y38" s="18" t="n">
        <v>543.8167167399999</v>
      </c>
      <c r="Z38" s="20" t="n">
        <v>29.67137712</v>
      </c>
    </row>
    <row r="39" spans="1:26">
      <c r="A39" s="15" t="s">
        <v>436</v>
      </c>
      <c r="B39" s="17" t="n">
        <v>5895</v>
      </c>
      <c r="C39" s="18">
        <f>(0.0/B39*100)</f>
        <v/>
      </c>
      <c r="D39" s="19" t="n">
        <v>5895</v>
      </c>
      <c r="E39" s="18" t="s">
        <v>404</v>
      </c>
      <c r="F39" s="20" t="s">
        <v>404</v>
      </c>
      <c r="G39" s="18" t="n">
        <v>384.19002443</v>
      </c>
      <c r="H39" s="20" t="n">
        <v>11.10266872</v>
      </c>
      <c r="I39" s="18" t="n">
        <v>433.93923212</v>
      </c>
      <c r="J39" s="20" t="n">
        <v>5.8393131</v>
      </c>
      <c r="K39" s="18" t="n">
        <v>409.11098318</v>
      </c>
      <c r="L39" s="20" t="n">
        <v>11.70300689</v>
      </c>
      <c r="M39" s="18" t="n">
        <v>426.54340683</v>
      </c>
      <c r="N39" s="20" t="n">
        <v>11.84582968</v>
      </c>
      <c r="O39" s="18" t="n">
        <v>434.25161791</v>
      </c>
      <c r="P39" s="20" t="n">
        <v>16.02108724</v>
      </c>
      <c r="Q39" s="18" t="s">
        <v>404</v>
      </c>
      <c r="R39" s="20" t="s">
        <v>404</v>
      </c>
      <c r="S39" s="18" t="s">
        <v>404</v>
      </c>
      <c r="T39" s="20" t="s">
        <v>404</v>
      </c>
      <c r="U39" s="18" t="s">
        <v>404</v>
      </c>
      <c r="V39" s="20" t="s">
        <v>404</v>
      </c>
      <c r="W39" s="18" t="s">
        <v>404</v>
      </c>
      <c r="X39" s="20" t="s">
        <v>404</v>
      </c>
      <c r="Y39" s="18" t="n">
        <v>380.47909094</v>
      </c>
      <c r="Z39" s="20" t="n">
        <v>6.55250458</v>
      </c>
    </row>
    <row r="40" spans="1:26">
      <c r="A40" s="15" t="s">
        <v>437</v>
      </c>
      <c r="B40" s="17" t="n">
        <v>14157</v>
      </c>
      <c r="C40" s="18">
        <f>(2650.0/B40*100)</f>
        <v/>
      </c>
      <c r="D40" s="19" t="n">
        <v>11507</v>
      </c>
      <c r="E40" s="18" t="n">
        <v>532.90896197</v>
      </c>
      <c r="F40" s="20" t="n">
        <v>6.59109396</v>
      </c>
      <c r="G40" s="18" t="n">
        <v>551.36169583</v>
      </c>
      <c r="H40" s="20" t="n">
        <v>18.85108809</v>
      </c>
      <c r="I40" s="18" t="n">
        <v>516.03974414</v>
      </c>
      <c r="J40" s="20" t="n">
        <v>6.67251261</v>
      </c>
      <c r="K40" s="18" t="n">
        <v>511.17917338</v>
      </c>
      <c r="L40" s="20" t="n">
        <v>6.61795051</v>
      </c>
      <c r="M40" s="18" t="n">
        <v>505.52456387</v>
      </c>
      <c r="N40" s="20" t="n">
        <v>7.64465733</v>
      </c>
      <c r="O40" s="18" t="n">
        <v>502.12138972</v>
      </c>
      <c r="P40" s="20" t="n">
        <v>7.92602218</v>
      </c>
      <c r="Q40" s="18" t="s">
        <v>404</v>
      </c>
      <c r="R40" s="20" t="s">
        <v>404</v>
      </c>
      <c r="S40" s="18" t="s">
        <v>404</v>
      </c>
      <c r="T40" s="20" t="s">
        <v>404</v>
      </c>
      <c r="U40" s="18" t="s">
        <v>404</v>
      </c>
      <c r="V40" s="20" t="s">
        <v>404</v>
      </c>
      <c r="W40" s="18" t="s">
        <v>404</v>
      </c>
      <c r="X40" s="20" t="s">
        <v>404</v>
      </c>
      <c r="Y40" s="18" t="n">
        <v>513.90119728</v>
      </c>
      <c r="Z40" s="20" t="n">
        <v>7.16229774</v>
      </c>
    </row>
    <row r="41" spans="1:26">
      <c r="A41" s="15" t="s">
        <v>438</v>
      </c>
      <c r="B41" s="17" t="n">
        <v>5712</v>
      </c>
      <c r="C41" s="18">
        <f>(70.0/B41*100)</f>
        <v/>
      </c>
      <c r="D41" s="19" t="n">
        <v>5642</v>
      </c>
      <c r="E41" s="18" t="n">
        <v>511.15679739</v>
      </c>
      <c r="F41" s="20" t="n">
        <v>27.73959384</v>
      </c>
      <c r="G41" s="18" t="n">
        <v>531.85473058</v>
      </c>
      <c r="H41" s="20" t="n">
        <v>15.75926424</v>
      </c>
      <c r="I41" s="18" t="n">
        <v>507.12553506</v>
      </c>
      <c r="J41" s="20" t="n">
        <v>9.700670669999999</v>
      </c>
      <c r="K41" s="18" t="n">
        <v>495.56995992</v>
      </c>
      <c r="L41" s="20" t="n">
        <v>4.53989866</v>
      </c>
      <c r="M41" s="18" t="n">
        <v>485.73042946</v>
      </c>
      <c r="N41" s="20" t="n">
        <v>11.80699279</v>
      </c>
      <c r="O41" s="18" t="n">
        <v>479.88395147</v>
      </c>
      <c r="P41" s="20" t="n">
        <v>10.26878122</v>
      </c>
      <c r="Q41" s="18" t="s">
        <v>404</v>
      </c>
      <c r="R41" s="20" t="s">
        <v>404</v>
      </c>
      <c r="S41" s="18" t="s">
        <v>404</v>
      </c>
      <c r="T41" s="20" t="s">
        <v>404</v>
      </c>
      <c r="U41" s="18" t="s">
        <v>404</v>
      </c>
      <c r="V41" s="20" t="s">
        <v>404</v>
      </c>
      <c r="W41" s="18" t="s">
        <v>404</v>
      </c>
      <c r="X41" s="20" t="s">
        <v>404</v>
      </c>
      <c r="Y41" s="18" t="n">
        <v>534.59355199</v>
      </c>
      <c r="Z41" s="20" t="n">
        <v>8.950453380000001</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467.03465907</v>
      </c>
      <c r="F44" s="20" t="n">
        <v>17.30450932</v>
      </c>
      <c r="G44" s="18" t="n">
        <v>417.26778479</v>
      </c>
      <c r="H44" s="20" t="n">
        <v>5.1573525</v>
      </c>
      <c r="I44" s="18" t="n">
        <v>428.892277</v>
      </c>
      <c r="J44" s="20" t="n">
        <v>5.36325164</v>
      </c>
      <c r="K44" s="18" t="n">
        <v>424.92846194</v>
      </c>
      <c r="L44" s="20" t="n">
        <v>4.29018748</v>
      </c>
      <c r="M44" s="18" t="n">
        <v>440.42578089</v>
      </c>
      <c r="N44" s="20" t="n">
        <v>22.61393726</v>
      </c>
      <c r="O44" s="18" t="n">
        <v>432.44321993</v>
      </c>
      <c r="P44" s="20" t="n">
        <v>12.89760356</v>
      </c>
      <c r="Q44" s="18" t="s">
        <v>404</v>
      </c>
      <c r="R44" s="20" t="s">
        <v>404</v>
      </c>
      <c r="S44" s="18" t="s">
        <v>404</v>
      </c>
      <c r="T44" s="20" t="s">
        <v>404</v>
      </c>
      <c r="U44" s="18" t="s">
        <v>404</v>
      </c>
      <c r="V44" s="20" t="s">
        <v>404</v>
      </c>
      <c r="W44" s="18" t="s">
        <v>404</v>
      </c>
      <c r="X44" s="20" t="s">
        <v>404</v>
      </c>
      <c r="Y44" s="18" t="n">
        <v>480.94119846</v>
      </c>
      <c r="Z44" s="20" t="n">
        <v>10.86434028</v>
      </c>
    </row>
    <row r="45" spans="1:26">
      <c r="A45" s="15" t="s">
        <v>442</v>
      </c>
      <c r="B45" s="17" t="n">
        <v>5519</v>
      </c>
      <c r="C45" s="18">
        <f>(0.0/B45*100)</f>
        <v/>
      </c>
      <c r="D45" s="19" t="n">
        <v>5519</v>
      </c>
      <c r="E45" s="18" t="n">
        <v>399.16538345</v>
      </c>
      <c r="F45" s="20" t="n">
        <v>12.95255404</v>
      </c>
      <c r="G45" s="18" t="n">
        <v>374.96543081</v>
      </c>
      <c r="H45" s="20" t="n">
        <v>12.60382622</v>
      </c>
      <c r="I45" s="18" t="n">
        <v>368.79700227</v>
      </c>
      <c r="J45" s="20" t="n">
        <v>7.66408756</v>
      </c>
      <c r="K45" s="18" t="n">
        <v>371.56492604</v>
      </c>
      <c r="L45" s="20" t="n">
        <v>4.09250131</v>
      </c>
      <c r="M45" s="18" t="n">
        <v>380.15181443</v>
      </c>
      <c r="N45" s="20" t="n">
        <v>11.47210594</v>
      </c>
      <c r="O45" s="18" t="n">
        <v>391.61332546</v>
      </c>
      <c r="P45" s="20" t="n">
        <v>18.12124712</v>
      </c>
      <c r="Q45" s="18" t="s">
        <v>404</v>
      </c>
      <c r="R45" s="20" t="s">
        <v>404</v>
      </c>
      <c r="S45" s="18" t="s">
        <v>404</v>
      </c>
      <c r="T45" s="20" t="s">
        <v>404</v>
      </c>
      <c r="U45" s="18" t="s">
        <v>404</v>
      </c>
      <c r="V45" s="20" t="s">
        <v>404</v>
      </c>
      <c r="W45" s="18" t="s">
        <v>404</v>
      </c>
      <c r="X45" s="20" t="s">
        <v>404</v>
      </c>
      <c r="Y45" s="18" t="n">
        <v>388.43999</v>
      </c>
      <c r="Z45" s="20" t="n">
        <v>15.28042404</v>
      </c>
    </row>
    <row r="46" spans="1:26">
      <c r="A46" s="15" t="s">
        <v>443</v>
      </c>
      <c r="B46" s="17" t="n">
        <v>23141</v>
      </c>
      <c r="C46" s="18">
        <f>(4196.0/B46*100)</f>
        <v/>
      </c>
      <c r="D46" s="19" t="n">
        <v>18945</v>
      </c>
      <c r="E46" s="18" t="n">
        <v>386.90274417</v>
      </c>
      <c r="F46" s="20" t="n">
        <v>13.48280598</v>
      </c>
      <c r="G46" s="18" t="n">
        <v>394.83840797</v>
      </c>
      <c r="H46" s="20" t="n">
        <v>18.08741906</v>
      </c>
      <c r="I46" s="18" t="n">
        <v>410.36332625</v>
      </c>
      <c r="J46" s="20" t="n">
        <v>8.033389059999999</v>
      </c>
      <c r="K46" s="18" t="n">
        <v>409.21749921</v>
      </c>
      <c r="L46" s="20" t="n">
        <v>5.49089106</v>
      </c>
      <c r="M46" s="18" t="n">
        <v>399.7944967</v>
      </c>
      <c r="N46" s="20" t="n">
        <v>5.2521939</v>
      </c>
      <c r="O46" s="18" t="n">
        <v>401.32092243</v>
      </c>
      <c r="P46" s="20" t="n">
        <v>4.91351613</v>
      </c>
      <c r="Q46" s="18" t="s">
        <v>404</v>
      </c>
      <c r="R46" s="20" t="s">
        <v>404</v>
      </c>
      <c r="S46" s="18" t="s">
        <v>404</v>
      </c>
      <c r="T46" s="20" t="s">
        <v>404</v>
      </c>
      <c r="U46" s="18" t="s">
        <v>404</v>
      </c>
      <c r="V46" s="20" t="s">
        <v>404</v>
      </c>
      <c r="W46" s="18" t="s">
        <v>404</v>
      </c>
      <c r="X46" s="20" t="s">
        <v>404</v>
      </c>
      <c r="Y46" s="18" t="n">
        <v>376.33122711</v>
      </c>
      <c r="Z46" s="20" t="n">
        <v>7.4807162</v>
      </c>
    </row>
    <row r="47" spans="1:26">
      <c r="A47" s="15" t="s">
        <v>444</v>
      </c>
      <c r="B47" s="17" t="n">
        <v>5928</v>
      </c>
      <c r="C47" s="18">
        <f>(0.0/B47*100)</f>
        <v/>
      </c>
      <c r="D47" s="19" t="n">
        <v>5928</v>
      </c>
      <c r="E47" s="18" t="s">
        <v>404</v>
      </c>
      <c r="F47" s="20" t="s">
        <v>404</v>
      </c>
      <c r="G47" s="18" t="n">
        <v>471.06782782</v>
      </c>
      <c r="H47" s="20" t="n">
        <v>14.02912127</v>
      </c>
      <c r="I47" s="18" t="n">
        <v>459.99123973</v>
      </c>
      <c r="J47" s="20" t="n">
        <v>12.45068076</v>
      </c>
      <c r="K47" s="18" t="n">
        <v>434.3561359</v>
      </c>
      <c r="L47" s="20" t="n">
        <v>7.01790817</v>
      </c>
      <c r="M47" s="18" t="n">
        <v>447.72792086</v>
      </c>
      <c r="N47" s="20" t="n">
        <v>16.92134159</v>
      </c>
      <c r="O47" s="18" t="n">
        <v>464.68414991</v>
      </c>
      <c r="P47" s="20" t="n">
        <v>33.13805471</v>
      </c>
      <c r="Q47" s="18" t="s">
        <v>404</v>
      </c>
      <c r="R47" s="20" t="s">
        <v>404</v>
      </c>
      <c r="S47" s="18" t="s">
        <v>404</v>
      </c>
      <c r="T47" s="20" t="s">
        <v>404</v>
      </c>
      <c r="U47" s="18" t="s">
        <v>404</v>
      </c>
      <c r="V47" s="20" t="s">
        <v>404</v>
      </c>
      <c r="W47" s="18" t="s">
        <v>404</v>
      </c>
      <c r="X47" s="20" t="s">
        <v>404</v>
      </c>
      <c r="Y47" s="18" t="n">
        <v>465.00181785</v>
      </c>
      <c r="Z47" s="20" t="n">
        <v>30.51687243</v>
      </c>
    </row>
    <row r="48" spans="1:26">
      <c r="A48" s="15" t="s">
        <v>445</v>
      </c>
      <c r="B48" s="17" t="n">
        <v>9841</v>
      </c>
      <c r="C48" s="18">
        <f>(0.0/B48*100)</f>
        <v/>
      </c>
      <c r="D48" s="19" t="n">
        <v>9841</v>
      </c>
      <c r="E48" s="18" t="n">
        <v>587.15381029</v>
      </c>
      <c r="F48" s="20" t="n">
        <v>6.95269169</v>
      </c>
      <c r="G48" s="18" t="n">
        <v>519.51796672</v>
      </c>
      <c r="H48" s="20" t="n">
        <v>11.7436694</v>
      </c>
      <c r="I48" s="18" t="n">
        <v>532.78848977</v>
      </c>
      <c r="J48" s="20" t="n">
        <v>14.14555534</v>
      </c>
      <c r="K48" s="18" t="n">
        <v>510.94005949</v>
      </c>
      <c r="L48" s="20" t="n">
        <v>10.08500078</v>
      </c>
      <c r="M48" s="18" t="n">
        <v>511.99250198</v>
      </c>
      <c r="N48" s="20" t="n">
        <v>11.52076107</v>
      </c>
      <c r="O48" s="18" t="n">
        <v>489.34838479</v>
      </c>
      <c r="P48" s="20" t="n">
        <v>16.6793941</v>
      </c>
      <c r="Q48" s="18" t="s">
        <v>404</v>
      </c>
      <c r="R48" s="20" t="s">
        <v>404</v>
      </c>
      <c r="S48" s="18" t="s">
        <v>404</v>
      </c>
      <c r="T48" s="20" t="s">
        <v>404</v>
      </c>
      <c r="U48" s="18" t="s">
        <v>404</v>
      </c>
      <c r="V48" s="20" t="s">
        <v>404</v>
      </c>
      <c r="W48" s="18" t="s">
        <v>404</v>
      </c>
      <c r="X48" s="20" t="s">
        <v>404</v>
      </c>
      <c r="Y48" s="18" t="n">
        <v>472.62857616</v>
      </c>
      <c r="Z48" s="20" t="n">
        <v>42.72696929</v>
      </c>
    </row>
    <row r="49" spans="1:26">
      <c r="A49" s="15" t="s">
        <v>446</v>
      </c>
      <c r="B49" s="17" t="n">
        <v>6349</v>
      </c>
      <c r="C49" s="18">
        <f>(52.0/B49*100)</f>
        <v/>
      </c>
      <c r="D49" s="19" t="n">
        <v>6297</v>
      </c>
      <c r="E49" s="18" t="n">
        <v>426.89231626</v>
      </c>
      <c r="F49" s="20" t="n">
        <v>10.07611143</v>
      </c>
      <c r="G49" s="18" t="n">
        <v>436.09893995</v>
      </c>
      <c r="H49" s="20" t="n">
        <v>14.84510628</v>
      </c>
      <c r="I49" s="18" t="n">
        <v>431.84150894</v>
      </c>
      <c r="J49" s="20" t="n">
        <v>4.09240835</v>
      </c>
      <c r="K49" s="18" t="n">
        <v>426.93052566</v>
      </c>
      <c r="L49" s="20" t="n">
        <v>6.8325075</v>
      </c>
      <c r="M49" s="18" t="n">
        <v>424.01376644</v>
      </c>
      <c r="N49" s="20" t="n">
        <v>15.15873429</v>
      </c>
      <c r="O49" s="18" t="n">
        <v>439.91696177</v>
      </c>
      <c r="P49" s="20" t="n">
        <v>10.53405975</v>
      </c>
      <c r="Q49" s="18" t="s">
        <v>404</v>
      </c>
      <c r="R49" s="20" t="s">
        <v>404</v>
      </c>
      <c r="S49" s="18" t="s">
        <v>404</v>
      </c>
      <c r="T49" s="20" t="s">
        <v>404</v>
      </c>
      <c r="U49" s="18" t="s">
        <v>404</v>
      </c>
      <c r="V49" s="20" t="s">
        <v>404</v>
      </c>
      <c r="W49" s="18" t="s">
        <v>404</v>
      </c>
      <c r="X49" s="20" t="s">
        <v>404</v>
      </c>
      <c r="Y49" s="18" t="n">
        <v>528.97186286</v>
      </c>
      <c r="Z49" s="20" t="n">
        <v>9.722320209999999</v>
      </c>
    </row>
    <row r="50" spans="1:26">
      <c r="A50" s="15" t="s">
        <v>447</v>
      </c>
      <c r="B50" s="17" t="n">
        <v>11795</v>
      </c>
      <c r="C50" s="18">
        <f>(1031.0/B50*100)</f>
        <v/>
      </c>
      <c r="D50" s="19" t="n">
        <v>10764</v>
      </c>
      <c r="E50" s="18" t="n">
        <v>409.85997223</v>
      </c>
      <c r="F50" s="20" t="n">
        <v>12.47946975</v>
      </c>
      <c r="G50" s="18" t="n">
        <v>426.25891939</v>
      </c>
      <c r="H50" s="20" t="n">
        <v>10.43094992</v>
      </c>
      <c r="I50" s="18" t="n">
        <v>406.2757713</v>
      </c>
      <c r="J50" s="20" t="n">
        <v>7.0931977</v>
      </c>
      <c r="K50" s="18" t="n">
        <v>418.32757498</v>
      </c>
      <c r="L50" s="20" t="n">
        <v>5.9109104</v>
      </c>
      <c r="M50" s="18" t="n">
        <v>434.81601433</v>
      </c>
      <c r="N50" s="20" t="n">
        <v>8.58094569</v>
      </c>
      <c r="O50" s="18" t="n">
        <v>420.08425881</v>
      </c>
      <c r="P50" s="20" t="n">
        <v>8.7727895</v>
      </c>
      <c r="Q50" s="18" t="s">
        <v>404</v>
      </c>
      <c r="R50" s="20" t="s">
        <v>404</v>
      </c>
      <c r="S50" s="18" t="s">
        <v>404</v>
      </c>
      <c r="T50" s="20" t="s">
        <v>404</v>
      </c>
      <c r="U50" s="18" t="s">
        <v>404</v>
      </c>
      <c r="V50" s="20" t="s">
        <v>404</v>
      </c>
      <c r="W50" s="18" t="s">
        <v>404</v>
      </c>
      <c r="X50" s="20" t="s">
        <v>404</v>
      </c>
      <c r="Y50" s="18" t="n">
        <v>420.20483683</v>
      </c>
      <c r="Z50" s="20" t="n">
        <v>15.3751992</v>
      </c>
    </row>
    <row r="51" spans="1:26">
      <c r="A51" s="15" t="s">
        <v>448</v>
      </c>
      <c r="B51" s="17" t="n">
        <v>6866</v>
      </c>
      <c r="C51" s="18">
        <f>(0.0/B51*100)</f>
        <v/>
      </c>
      <c r="D51" s="19" t="n">
        <v>6866</v>
      </c>
      <c r="E51" s="18" t="n">
        <v>417.30514401</v>
      </c>
      <c r="F51" s="20" t="n">
        <v>5.25050499</v>
      </c>
      <c r="G51" s="18" t="n">
        <v>419.21030799</v>
      </c>
      <c r="H51" s="20" t="n">
        <v>9.49839351</v>
      </c>
      <c r="I51" s="18" t="n">
        <v>416.5215833</v>
      </c>
      <c r="J51" s="20" t="n">
        <v>5.82332471</v>
      </c>
      <c r="K51" s="18" t="n">
        <v>418.19101702</v>
      </c>
      <c r="L51" s="20" t="n">
        <v>3.18004638</v>
      </c>
      <c r="M51" s="18" t="n">
        <v>397.78572491</v>
      </c>
      <c r="N51" s="20" t="n">
        <v>8.33482444</v>
      </c>
      <c r="O51" s="18" t="n">
        <v>450.81325161</v>
      </c>
      <c r="P51" s="20" t="n">
        <v>12.8446741</v>
      </c>
      <c r="Q51" s="18" t="s">
        <v>404</v>
      </c>
      <c r="R51" s="20" t="s">
        <v>404</v>
      </c>
      <c r="S51" s="18" t="s">
        <v>404</v>
      </c>
      <c r="T51" s="20" t="s">
        <v>404</v>
      </c>
      <c r="U51" s="18" t="s">
        <v>404</v>
      </c>
      <c r="V51" s="20" t="s">
        <v>404</v>
      </c>
      <c r="W51" s="18" t="s">
        <v>404</v>
      </c>
      <c r="X51" s="20" t="s">
        <v>404</v>
      </c>
      <c r="Y51" s="18" t="n">
        <v>459.8989645</v>
      </c>
      <c r="Z51" s="20" t="n">
        <v>9.904559430000001</v>
      </c>
    </row>
    <row r="52" spans="1:26">
      <c r="A52" s="15" t="s">
        <v>449</v>
      </c>
      <c r="B52" s="17" t="n">
        <v>5809</v>
      </c>
      <c r="C52" s="18">
        <f>(0.0/B52*100)</f>
        <v/>
      </c>
      <c r="D52" s="19" t="n">
        <v>5809</v>
      </c>
      <c r="E52" s="18" t="s">
        <v>404</v>
      </c>
      <c r="F52" s="20" t="s">
        <v>404</v>
      </c>
      <c r="G52" s="18" t="n">
        <v>467.04296569</v>
      </c>
      <c r="H52" s="20" t="n">
        <v>23.05450013</v>
      </c>
      <c r="I52" s="18" t="n">
        <v>483.98050977</v>
      </c>
      <c r="J52" s="20" t="n">
        <v>8.780515339999999</v>
      </c>
      <c r="K52" s="18" t="n">
        <v>472.76712584</v>
      </c>
      <c r="L52" s="20" t="n">
        <v>3.50600909</v>
      </c>
      <c r="M52" s="18" t="n">
        <v>490.92259496</v>
      </c>
      <c r="N52" s="20" t="n">
        <v>22.01784422</v>
      </c>
      <c r="O52" s="18" t="n">
        <v>471.10636273</v>
      </c>
      <c r="P52" s="20" t="n">
        <v>16.30619485</v>
      </c>
      <c r="Q52" s="18" t="s">
        <v>404</v>
      </c>
      <c r="R52" s="20" t="s">
        <v>404</v>
      </c>
      <c r="S52" s="18" t="s">
        <v>404</v>
      </c>
      <c r="T52" s="20" t="s">
        <v>404</v>
      </c>
      <c r="U52" s="18" t="s">
        <v>404</v>
      </c>
      <c r="V52" s="20" t="s">
        <v>404</v>
      </c>
      <c r="W52" s="18" t="s">
        <v>404</v>
      </c>
      <c r="X52" s="20" t="s">
        <v>404</v>
      </c>
      <c r="Y52" s="18" t="n">
        <v>408.5339</v>
      </c>
      <c r="Z52" s="20" t="n">
        <v>17.24550512</v>
      </c>
    </row>
    <row r="53" spans="1:26">
      <c r="A53" s="15" t="s">
        <v>450</v>
      </c>
      <c r="B53" s="17" t="n">
        <v>5571</v>
      </c>
      <c r="C53" s="18">
        <f>(0.0/B53*100)</f>
        <v/>
      </c>
      <c r="D53" s="19" t="n">
        <v>5571</v>
      </c>
      <c r="E53" s="18" t="n">
        <v>451.11194012</v>
      </c>
      <c r="F53" s="20" t="n">
        <v>22.61758969</v>
      </c>
      <c r="G53" s="18" t="n">
        <v>421.33203313</v>
      </c>
      <c r="H53" s="20" t="n">
        <v>6.07352741</v>
      </c>
      <c r="I53" s="18" t="n">
        <v>442.95236281</v>
      </c>
      <c r="J53" s="20" t="n">
        <v>1.92324253</v>
      </c>
      <c r="K53" s="18" t="n">
        <v>428.16105699</v>
      </c>
      <c r="L53" s="20" t="n">
        <v>2.07134865</v>
      </c>
      <c r="M53" s="18" t="n">
        <v>404.06299706</v>
      </c>
      <c r="N53" s="20" t="n">
        <v>6.53664696</v>
      </c>
      <c r="O53" s="18" t="n">
        <v>410.09098588</v>
      </c>
      <c r="P53" s="20" t="n">
        <v>3.91098652</v>
      </c>
      <c r="Q53" s="18" t="s">
        <v>404</v>
      </c>
      <c r="R53" s="20" t="s">
        <v>404</v>
      </c>
      <c r="S53" s="18" t="s">
        <v>404</v>
      </c>
      <c r="T53" s="20" t="s">
        <v>404</v>
      </c>
      <c r="U53" s="18" t="s">
        <v>404</v>
      </c>
      <c r="V53" s="20" t="s">
        <v>404</v>
      </c>
      <c r="W53" s="18" t="s">
        <v>404</v>
      </c>
      <c r="X53" s="20" t="s">
        <v>404</v>
      </c>
      <c r="Y53" s="18" t="n">
        <v>423.99297179</v>
      </c>
      <c r="Z53" s="20" t="n">
        <v>8.42613045</v>
      </c>
    </row>
    <row r="54" spans="1:26">
      <c r="A54" s="15" t="s">
        <v>451</v>
      </c>
      <c r="B54" s="17" t="n">
        <v>4740</v>
      </c>
      <c r="C54" s="18">
        <f>(199.0/B54*100)</f>
        <v/>
      </c>
      <c r="D54" s="19" t="n">
        <v>4541</v>
      </c>
      <c r="E54" s="18" t="s">
        <v>404</v>
      </c>
      <c r="F54" s="20" t="s">
        <v>404</v>
      </c>
      <c r="G54" s="18" t="n">
        <v>362.36025429</v>
      </c>
      <c r="H54" s="20" t="n">
        <v>12.68415388</v>
      </c>
      <c r="I54" s="18" t="n">
        <v>341.0351014</v>
      </c>
      <c r="J54" s="20" t="n">
        <v>11.89469978</v>
      </c>
      <c r="K54" s="18" t="n">
        <v>321.85670517</v>
      </c>
      <c r="L54" s="20" t="n">
        <v>4.20136338</v>
      </c>
      <c r="M54" s="18" t="n">
        <v>354.19410272</v>
      </c>
      <c r="N54" s="20" t="n">
        <v>10.39046689</v>
      </c>
      <c r="O54" s="18" t="n">
        <v>322.32571764</v>
      </c>
      <c r="P54" s="20" t="n">
        <v>7.16753253</v>
      </c>
      <c r="Q54" s="18" t="s">
        <v>404</v>
      </c>
      <c r="R54" s="20" t="s">
        <v>404</v>
      </c>
      <c r="S54" s="18" t="s">
        <v>404</v>
      </c>
      <c r="T54" s="20" t="s">
        <v>404</v>
      </c>
      <c r="U54" s="18" t="s">
        <v>404</v>
      </c>
      <c r="V54" s="20" t="s">
        <v>404</v>
      </c>
      <c r="W54" s="18" t="s">
        <v>404</v>
      </c>
      <c r="X54" s="20" t="s">
        <v>404</v>
      </c>
      <c r="Y54" s="18" t="n">
        <v>291.92454455</v>
      </c>
      <c r="Z54" s="20" t="n">
        <v>10.86444711</v>
      </c>
    </row>
    <row r="55" spans="1:26">
      <c r="A55" s="15" t="s">
        <v>452</v>
      </c>
      <c r="B55" s="17" t="n">
        <v>5316</v>
      </c>
      <c r="C55" s="18">
        <f>(43.0/B55*100)</f>
        <v/>
      </c>
      <c r="D55" s="19" t="n">
        <v>5273</v>
      </c>
      <c r="E55" s="18" t="n">
        <v>452.7216689</v>
      </c>
      <c r="F55" s="20" t="n">
        <v>13.51820313</v>
      </c>
      <c r="G55" s="18" t="n">
        <v>403.8271845</v>
      </c>
      <c r="H55" s="20" t="n">
        <v>5.72785033</v>
      </c>
      <c r="I55" s="18" t="n">
        <v>413.46097029</v>
      </c>
      <c r="J55" s="20" t="n">
        <v>3.44888351</v>
      </c>
      <c r="K55" s="18" t="n">
        <v>415.46435979</v>
      </c>
      <c r="L55" s="20" t="n">
        <v>9.610023890000001</v>
      </c>
      <c r="M55" s="18" t="n">
        <v>408.08608728</v>
      </c>
      <c r="N55" s="20" t="n">
        <v>17.77962783</v>
      </c>
      <c r="O55" s="18" t="n">
        <v>413.88652491</v>
      </c>
      <c r="P55" s="20" t="n">
        <v>10.39430934</v>
      </c>
      <c r="Q55" s="18" t="s">
        <v>404</v>
      </c>
      <c r="R55" s="20" t="s">
        <v>404</v>
      </c>
      <c r="S55" s="18" t="s">
        <v>404</v>
      </c>
      <c r="T55" s="20" t="s">
        <v>404</v>
      </c>
      <c r="U55" s="18" t="s">
        <v>404</v>
      </c>
      <c r="V55" s="20" t="s">
        <v>404</v>
      </c>
      <c r="W55" s="18" t="s">
        <v>404</v>
      </c>
      <c r="X55" s="20" t="s">
        <v>404</v>
      </c>
      <c r="Y55" s="18" t="n">
        <v>354.56491616</v>
      </c>
      <c r="Z55" s="20" t="n">
        <v>21.41625175</v>
      </c>
    </row>
    <row r="56" spans="1:26">
      <c r="A56" s="15" t="s">
        <v>453</v>
      </c>
      <c r="B56" s="17" t="n">
        <v>5359</v>
      </c>
      <c r="C56" s="18">
        <f>(0.0/B56*100)</f>
        <v/>
      </c>
      <c r="D56" s="19" t="n">
        <v>5359</v>
      </c>
      <c r="E56" s="18" t="n">
        <v>514.05326117</v>
      </c>
      <c r="F56" s="20" t="n">
        <v>4.01933382</v>
      </c>
      <c r="G56" s="18" t="n">
        <v>536.41313266</v>
      </c>
      <c r="H56" s="20" t="n">
        <v>10.93966976</v>
      </c>
      <c r="I56" s="18" t="n">
        <v>520.2359470599999</v>
      </c>
      <c r="J56" s="20" t="n">
        <v>4.97938226</v>
      </c>
      <c r="K56" s="18" t="n">
        <v>526.21472354</v>
      </c>
      <c r="L56" s="20" t="n">
        <v>9.401155749999999</v>
      </c>
      <c r="M56" s="18" t="n">
        <v>503.21228549</v>
      </c>
      <c r="N56" s="20" t="n">
        <v>19.42425606</v>
      </c>
      <c r="O56" s="18" t="n">
        <v>539.64561034</v>
      </c>
      <c r="P56" s="20" t="n">
        <v>19.68682166</v>
      </c>
      <c r="Q56" s="18" t="s">
        <v>404</v>
      </c>
      <c r="R56" s="20" t="s">
        <v>404</v>
      </c>
      <c r="S56" s="18" t="s">
        <v>404</v>
      </c>
      <c r="T56" s="20" t="s">
        <v>404</v>
      </c>
      <c r="U56" s="18" t="s">
        <v>404</v>
      </c>
      <c r="V56" s="20" t="s">
        <v>404</v>
      </c>
      <c r="W56" s="18" t="s">
        <v>404</v>
      </c>
      <c r="X56" s="20" t="s">
        <v>404</v>
      </c>
      <c r="Y56" s="18" t="n">
        <v>512.96769691</v>
      </c>
      <c r="Z56" s="20" t="n">
        <v>8.861859730000001</v>
      </c>
    </row>
    <row r="57" spans="1:26">
      <c r="A57" s="15" t="s">
        <v>454</v>
      </c>
      <c r="B57" s="17" t="n">
        <v>6513</v>
      </c>
      <c r="C57" s="18">
        <f>(0.0/B57*100)</f>
        <v/>
      </c>
      <c r="D57" s="19" t="n">
        <v>6513</v>
      </c>
      <c r="E57" s="18" t="n">
        <v>379.28747918</v>
      </c>
      <c r="F57" s="20" t="n">
        <v>7.1173061</v>
      </c>
      <c r="G57" s="18" t="n">
        <v>397.05267693</v>
      </c>
      <c r="H57" s="20" t="n">
        <v>6.1736869</v>
      </c>
      <c r="I57" s="18" t="n">
        <v>402.63705335</v>
      </c>
      <c r="J57" s="20" t="n">
        <v>9.276250770000001</v>
      </c>
      <c r="K57" s="18" t="n">
        <v>406.14516832</v>
      </c>
      <c r="L57" s="20" t="n">
        <v>4.25798351</v>
      </c>
      <c r="M57" s="18" t="n">
        <v>407.2811249</v>
      </c>
      <c r="N57" s="20" t="n">
        <v>8.42787807</v>
      </c>
      <c r="O57" s="18" t="n">
        <v>400.47425109</v>
      </c>
      <c r="P57" s="20" t="n">
        <v>12.39303021</v>
      </c>
      <c r="Q57" s="18" t="s">
        <v>404</v>
      </c>
      <c r="R57" s="20" t="s">
        <v>404</v>
      </c>
      <c r="S57" s="18" t="s">
        <v>404</v>
      </c>
      <c r="T57" s="20" t="s">
        <v>404</v>
      </c>
      <c r="U57" s="18" t="s">
        <v>404</v>
      </c>
      <c r="V57" s="20" t="s">
        <v>404</v>
      </c>
      <c r="W57" s="18" t="s">
        <v>404</v>
      </c>
      <c r="X57" s="20" t="s">
        <v>404</v>
      </c>
      <c r="Y57" s="18" t="n">
        <v>353.12854571</v>
      </c>
      <c r="Z57" s="20" t="n">
        <v>6.82455004</v>
      </c>
    </row>
    <row r="58" spans="1:26">
      <c r="A58" s="15" t="s">
        <v>455</v>
      </c>
      <c r="B58" s="17" t="n">
        <v>7267</v>
      </c>
      <c r="C58" s="18">
        <f>(0.0/B58*100)</f>
        <v/>
      </c>
      <c r="D58" s="19" t="n">
        <v>7267</v>
      </c>
      <c r="E58" s="18" t="n">
        <v>383.47214706</v>
      </c>
      <c r="F58" s="20" t="n">
        <v>6.9992837</v>
      </c>
      <c r="G58" s="18" t="n">
        <v>412.95797545</v>
      </c>
      <c r="H58" s="20" t="n">
        <v>7.47582075</v>
      </c>
      <c r="I58" s="18" t="n">
        <v>401.44233306</v>
      </c>
      <c r="J58" s="20" t="n">
        <v>9.60409649</v>
      </c>
      <c r="K58" s="18" t="n">
        <v>410.87233134</v>
      </c>
      <c r="L58" s="20" t="n">
        <v>3.78434465</v>
      </c>
      <c r="M58" s="18" t="n">
        <v>410.1204204</v>
      </c>
      <c r="N58" s="20" t="n">
        <v>8.48947716</v>
      </c>
      <c r="O58" s="18" t="n">
        <v>407.26882638</v>
      </c>
      <c r="P58" s="20" t="n">
        <v>11.78583575</v>
      </c>
      <c r="Q58" s="18" t="s">
        <v>404</v>
      </c>
      <c r="R58" s="20" t="s">
        <v>404</v>
      </c>
      <c r="S58" s="18" t="s">
        <v>404</v>
      </c>
      <c r="T58" s="20" t="s">
        <v>404</v>
      </c>
      <c r="U58" s="18" t="s">
        <v>404</v>
      </c>
      <c r="V58" s="20" t="s">
        <v>404</v>
      </c>
      <c r="W58" s="18" t="s">
        <v>404</v>
      </c>
      <c r="X58" s="20" t="s">
        <v>404</v>
      </c>
      <c r="Y58" s="18" t="n">
        <v>381.36776298</v>
      </c>
      <c r="Z58" s="20" t="n">
        <v>9.08394202</v>
      </c>
    </row>
    <row r="59" spans="1:26">
      <c r="A59" s="15" t="s">
        <v>456</v>
      </c>
      <c r="B59" s="17" t="n">
        <v>4826</v>
      </c>
      <c r="C59" s="18">
        <f>(0.0/B59*100)</f>
        <v/>
      </c>
      <c r="D59" s="19" t="n">
        <v>4826</v>
      </c>
      <c r="E59" s="18" t="n">
        <v>367.28190975</v>
      </c>
      <c r="F59" s="20" t="n">
        <v>11.7622505</v>
      </c>
      <c r="G59" s="18" t="n">
        <v>385.01133899</v>
      </c>
      <c r="H59" s="20" t="n">
        <v>5.50718746</v>
      </c>
      <c r="I59" s="18" t="n">
        <v>389.05512824</v>
      </c>
      <c r="J59" s="20" t="n">
        <v>2.95807185</v>
      </c>
      <c r="K59" s="18" t="n">
        <v>376.59514067</v>
      </c>
      <c r="L59" s="20" t="n">
        <v>2.68350946</v>
      </c>
      <c r="M59" s="18" t="n">
        <v>351.80312896</v>
      </c>
      <c r="N59" s="20" t="n">
        <v>4.24799561</v>
      </c>
      <c r="O59" s="18" t="n">
        <v>375.18642155</v>
      </c>
      <c r="P59" s="20" t="n">
        <v>3.08485724</v>
      </c>
      <c r="Q59" s="18" t="s">
        <v>404</v>
      </c>
      <c r="R59" s="20" t="s">
        <v>404</v>
      </c>
      <c r="S59" s="18" t="s">
        <v>404</v>
      </c>
      <c r="T59" s="20" t="s">
        <v>404</v>
      </c>
      <c r="U59" s="18" t="s">
        <v>404</v>
      </c>
      <c r="V59" s="20" t="s">
        <v>404</v>
      </c>
      <c r="W59" s="18" t="s">
        <v>404</v>
      </c>
      <c r="X59" s="20" t="s">
        <v>404</v>
      </c>
      <c r="Y59" s="18" t="n">
        <v>392.48725</v>
      </c>
      <c r="Z59" s="20" t="n">
        <v>11.32555085</v>
      </c>
    </row>
    <row r="60" spans="1:26">
      <c r="A60" s="15" t="s">
        <v>457</v>
      </c>
      <c r="B60" s="17" t="n">
        <v>4546</v>
      </c>
      <c r="C60" s="18">
        <f>(0.0/B60*100)</f>
        <v/>
      </c>
      <c r="D60" s="19" t="n">
        <v>4546</v>
      </c>
      <c r="E60" s="18" t="n">
        <v>383.8729299</v>
      </c>
      <c r="F60" s="20" t="n">
        <v>47.93880837</v>
      </c>
      <c r="G60" s="18" t="n">
        <v>359.56133112</v>
      </c>
      <c r="H60" s="20" t="n">
        <v>9.179008019999999</v>
      </c>
      <c r="I60" s="18" t="n">
        <v>393.03322972</v>
      </c>
      <c r="J60" s="20" t="n">
        <v>8.81291923</v>
      </c>
      <c r="K60" s="18" t="n">
        <v>379.52487284</v>
      </c>
      <c r="L60" s="20" t="n">
        <v>6.36176581</v>
      </c>
      <c r="M60" s="18" t="n">
        <v>399.48033681</v>
      </c>
      <c r="N60" s="20" t="n">
        <v>9.496959759999999</v>
      </c>
      <c r="O60" s="18" t="n">
        <v>389.05206948</v>
      </c>
      <c r="P60" s="20" t="n">
        <v>19.21216416</v>
      </c>
      <c r="Q60" s="18" t="s">
        <v>404</v>
      </c>
      <c r="R60" s="20" t="s">
        <v>404</v>
      </c>
      <c r="S60" s="18" t="s">
        <v>404</v>
      </c>
      <c r="T60" s="20" t="s">
        <v>404</v>
      </c>
      <c r="U60" s="18" t="s">
        <v>404</v>
      </c>
      <c r="V60" s="20" t="s">
        <v>404</v>
      </c>
      <c r="W60" s="18" t="s">
        <v>404</v>
      </c>
      <c r="X60" s="20" t="s">
        <v>404</v>
      </c>
      <c r="Y60" s="18" t="n">
        <v>409.49908915</v>
      </c>
      <c r="Z60" s="20" t="n">
        <v>24.34989548</v>
      </c>
    </row>
    <row r="61" spans="1:26">
      <c r="A61" s="15" t="s">
        <v>458</v>
      </c>
      <c r="B61" s="17" t="n">
        <v>6525</v>
      </c>
      <c r="C61" s="18">
        <f>(0.0/B61*100)</f>
        <v/>
      </c>
      <c r="D61" s="19" t="n">
        <v>6525</v>
      </c>
      <c r="E61" s="18" t="s">
        <v>404</v>
      </c>
      <c r="F61" s="20" t="s">
        <v>404</v>
      </c>
      <c r="G61" s="18" t="n">
        <v>474.09315351</v>
      </c>
      <c r="H61" s="20" t="n">
        <v>7.03577002</v>
      </c>
      <c r="I61" s="18" t="n">
        <v>477.12564081</v>
      </c>
      <c r="J61" s="20" t="n">
        <v>4.12004604</v>
      </c>
      <c r="K61" s="18" t="n">
        <v>476.93824864</v>
      </c>
      <c r="L61" s="20" t="n">
        <v>5.70105895</v>
      </c>
      <c r="M61" s="18" t="n">
        <v>472.88236264</v>
      </c>
      <c r="N61" s="20" t="n">
        <v>13.84084868</v>
      </c>
      <c r="O61" s="18" t="n">
        <v>419.43965021</v>
      </c>
      <c r="P61" s="20" t="n">
        <v>13.83242382</v>
      </c>
      <c r="Q61" s="18" t="s">
        <v>404</v>
      </c>
      <c r="R61" s="20" t="s">
        <v>404</v>
      </c>
      <c r="S61" s="18" t="s">
        <v>404</v>
      </c>
      <c r="T61" s="20" t="s">
        <v>404</v>
      </c>
      <c r="U61" s="18" t="s">
        <v>404</v>
      </c>
      <c r="V61" s="20" t="s">
        <v>404</v>
      </c>
      <c r="W61" s="18" t="s">
        <v>404</v>
      </c>
      <c r="X61" s="20" t="s">
        <v>404</v>
      </c>
      <c r="Y61" s="18" t="n">
        <v>395.83362924</v>
      </c>
      <c r="Z61" s="20" t="n">
        <v>18.4138395</v>
      </c>
    </row>
    <row r="62" spans="1:26">
      <c r="A62" s="15" t="s">
        <v>459</v>
      </c>
      <c r="B62" s="17" t="n">
        <v>4476</v>
      </c>
      <c r="C62" s="18">
        <f>(0.0/B62*100)</f>
        <v/>
      </c>
      <c r="D62" s="19" t="n">
        <v>4476</v>
      </c>
      <c r="E62" s="18" t="s">
        <v>404</v>
      </c>
      <c r="F62" s="20" t="s">
        <v>404</v>
      </c>
      <c r="G62" s="18" t="n">
        <v>514.11992904</v>
      </c>
      <c r="H62" s="20" t="n">
        <v>2.71626501</v>
      </c>
      <c r="I62" s="18" t="n">
        <v>539.31711598</v>
      </c>
      <c r="J62" s="20" t="n">
        <v>1.5049985</v>
      </c>
      <c r="K62" s="18" t="n">
        <v>507.18172699</v>
      </c>
      <c r="L62" s="20" t="n">
        <v>2.05095072</v>
      </c>
      <c r="M62" s="18" t="n">
        <v>548.88827353</v>
      </c>
      <c r="N62" s="20" t="n">
        <v>4.4085518</v>
      </c>
      <c r="O62" s="18" t="n">
        <v>551.65511894</v>
      </c>
      <c r="P62" s="20" t="n">
        <v>3.57182671</v>
      </c>
      <c r="Q62" s="18" t="s">
        <v>404</v>
      </c>
      <c r="R62" s="20" t="s">
        <v>404</v>
      </c>
      <c r="S62" s="18" t="s">
        <v>404</v>
      </c>
      <c r="T62" s="20" t="s">
        <v>404</v>
      </c>
      <c r="U62" s="18" t="s">
        <v>404</v>
      </c>
      <c r="V62" s="20" t="s">
        <v>404</v>
      </c>
      <c r="W62" s="18" t="s">
        <v>404</v>
      </c>
      <c r="X62" s="20" t="s">
        <v>404</v>
      </c>
      <c r="Y62" s="18" t="n">
        <v>403.42808261</v>
      </c>
      <c r="Z62" s="20" t="n">
        <v>23.12700219</v>
      </c>
    </row>
    <row r="63" spans="1:26">
      <c r="A63" s="15" t="s">
        <v>460</v>
      </c>
      <c r="B63" s="17" t="n">
        <v>5324</v>
      </c>
      <c r="C63" s="18">
        <f>(0.0/B63*100)</f>
        <v/>
      </c>
      <c r="D63" s="19" t="n">
        <v>5324</v>
      </c>
      <c r="E63" s="18" t="n">
        <v>445.31827872</v>
      </c>
      <c r="F63" s="20" t="n">
        <v>12.79390728</v>
      </c>
      <c r="G63" s="18" t="n">
        <v>393.73743188</v>
      </c>
      <c r="H63" s="20" t="n">
        <v>5.54350671</v>
      </c>
      <c r="I63" s="18" t="n">
        <v>384.47071455</v>
      </c>
      <c r="J63" s="20" t="n">
        <v>2.18592217</v>
      </c>
      <c r="K63" s="18" t="n">
        <v>374.67049278</v>
      </c>
      <c r="L63" s="20" t="n">
        <v>2.67449817</v>
      </c>
      <c r="M63" s="18" t="n">
        <v>376.67417708</v>
      </c>
      <c r="N63" s="20" t="n">
        <v>2.55754795</v>
      </c>
      <c r="O63" s="18" t="n">
        <v>392.35854375</v>
      </c>
      <c r="P63" s="20" t="n">
        <v>4.35420802</v>
      </c>
      <c r="Q63" s="18" t="s">
        <v>404</v>
      </c>
      <c r="R63" s="20" t="s">
        <v>404</v>
      </c>
      <c r="S63" s="18" t="s">
        <v>404</v>
      </c>
      <c r="T63" s="20" t="s">
        <v>404</v>
      </c>
      <c r="U63" s="18" t="s">
        <v>404</v>
      </c>
      <c r="V63" s="20" t="s">
        <v>404</v>
      </c>
      <c r="W63" s="18" t="s">
        <v>404</v>
      </c>
      <c r="X63" s="20" t="s">
        <v>404</v>
      </c>
      <c r="Y63" s="18" t="n">
        <v>401.19999131</v>
      </c>
      <c r="Z63" s="20" t="n">
        <v>4.51716419</v>
      </c>
    </row>
    <row r="64" spans="1:26">
      <c r="A64" s="15" t="s">
        <v>461</v>
      </c>
      <c r="B64" s="17" t="n">
        <v>3634</v>
      </c>
      <c r="C64" s="18">
        <f>(27.0/B64*100)</f>
        <v/>
      </c>
      <c r="D64" s="19" t="n">
        <v>3607</v>
      </c>
      <c r="E64" s="18" t="s">
        <v>404</v>
      </c>
      <c r="F64" s="20" t="s">
        <v>404</v>
      </c>
      <c r="G64" s="18" t="n">
        <v>444.8158706</v>
      </c>
      <c r="H64" s="20" t="n">
        <v>5.74969811</v>
      </c>
      <c r="I64" s="18" t="n">
        <v>483.33333832</v>
      </c>
      <c r="J64" s="20" t="n">
        <v>2.37434701</v>
      </c>
      <c r="K64" s="18" t="n">
        <v>467.31764258</v>
      </c>
      <c r="L64" s="20" t="n">
        <v>3.1586402</v>
      </c>
      <c r="M64" s="18" t="n">
        <v>422.04776644</v>
      </c>
      <c r="N64" s="20" t="n">
        <v>3.63510753</v>
      </c>
      <c r="O64" s="18" t="n">
        <v>501.69336292</v>
      </c>
      <c r="P64" s="20" t="n">
        <v>7.48306916</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389.40238088</v>
      </c>
      <c r="F65" s="20" t="n">
        <v>7.85310656</v>
      </c>
      <c r="G65" s="18" t="n">
        <v>431.72260511</v>
      </c>
      <c r="H65" s="20" t="n">
        <v>11.34643089</v>
      </c>
      <c r="I65" s="18" t="n">
        <v>422.63882881</v>
      </c>
      <c r="J65" s="20" t="n">
        <v>5.62758244</v>
      </c>
      <c r="K65" s="18" t="n">
        <v>425.53425947</v>
      </c>
      <c r="L65" s="20" t="n">
        <v>3.6130084</v>
      </c>
      <c r="M65" s="18" t="n">
        <v>445.44784253</v>
      </c>
      <c r="N65" s="20" t="n">
        <v>6.28225939</v>
      </c>
      <c r="O65" s="18" t="n">
        <v>418.07829255</v>
      </c>
      <c r="P65" s="20" t="n">
        <v>8.521009729999999</v>
      </c>
      <c r="Q65" s="18" t="s">
        <v>404</v>
      </c>
      <c r="R65" s="20" t="s">
        <v>404</v>
      </c>
      <c r="S65" s="18" t="s">
        <v>404</v>
      </c>
      <c r="T65" s="20" t="s">
        <v>404</v>
      </c>
      <c r="U65" s="18" t="n">
        <v>410.76740676</v>
      </c>
      <c r="V65" s="20" t="n">
        <v>6.97445748</v>
      </c>
      <c r="W65" s="18" t="s">
        <v>404</v>
      </c>
      <c r="X65" s="20" t="s">
        <v>404</v>
      </c>
      <c r="Y65" s="18" t="n">
        <v>442.1813931</v>
      </c>
      <c r="Z65" s="20" t="n">
        <v>4.89582081</v>
      </c>
    </row>
    <row r="66" spans="1:26">
      <c r="A66" s="15" t="s">
        <v>463</v>
      </c>
      <c r="B66" s="17" t="n">
        <v>5665</v>
      </c>
      <c r="C66" s="18">
        <f>(0.0/B66*100)</f>
        <v/>
      </c>
      <c r="D66" s="19" t="n">
        <v>5665</v>
      </c>
      <c r="E66" s="18" t="s">
        <v>404</v>
      </c>
      <c r="F66" s="20" t="s">
        <v>404</v>
      </c>
      <c r="G66" s="18" t="s">
        <v>404</v>
      </c>
      <c r="H66" s="20" t="s">
        <v>404</v>
      </c>
      <c r="I66" s="18" t="n">
        <v>416.10789169</v>
      </c>
      <c r="J66" s="20" t="n">
        <v>1.35629205</v>
      </c>
      <c r="K66" s="18" t="n">
        <v>408.99405931</v>
      </c>
      <c r="L66" s="20" t="n">
        <v>1.92806771</v>
      </c>
      <c r="M66" s="18" t="n">
        <v>393.87677676</v>
      </c>
      <c r="N66" s="20" t="n">
        <v>5.542089</v>
      </c>
      <c r="O66" s="18" t="n">
        <v>376.66871827</v>
      </c>
      <c r="P66" s="20" t="n">
        <v>5.31527073</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376.50109707</v>
      </c>
      <c r="F67" s="20" t="n">
        <v>22.74498968</v>
      </c>
      <c r="G67" s="18" t="n">
        <v>400.24592586</v>
      </c>
      <c r="H67" s="20" t="n">
        <v>9.48641651</v>
      </c>
      <c r="I67" s="18" t="n">
        <v>398.47979923</v>
      </c>
      <c r="J67" s="20" t="n">
        <v>5.2189505</v>
      </c>
      <c r="K67" s="18" t="n">
        <v>398.61658676</v>
      </c>
      <c r="L67" s="20" t="n">
        <v>4.76358814</v>
      </c>
      <c r="M67" s="18" t="n">
        <v>386.94814158</v>
      </c>
      <c r="N67" s="20" t="n">
        <v>8.939695260000001</v>
      </c>
      <c r="O67" s="18" t="n">
        <v>397.07628107</v>
      </c>
      <c r="P67" s="20" t="n">
        <v>9.178946939999999</v>
      </c>
      <c r="Q67" s="18" t="s">
        <v>404</v>
      </c>
      <c r="R67" s="20" t="s">
        <v>404</v>
      </c>
      <c r="S67" s="18" t="s">
        <v>404</v>
      </c>
      <c r="T67" s="20" t="s">
        <v>404</v>
      </c>
      <c r="U67" s="18" t="s">
        <v>404</v>
      </c>
      <c r="V67" s="20" t="s">
        <v>404</v>
      </c>
      <c r="W67" s="18" t="s">
        <v>404</v>
      </c>
      <c r="X67" s="20" t="s">
        <v>404</v>
      </c>
      <c r="Y67" s="18" t="n">
        <v>394.27697689</v>
      </c>
      <c r="Z67" s="20" t="n">
        <v>12.98245536</v>
      </c>
    </row>
    <row r="68" spans="1:26">
      <c r="A68" s="15" t="s">
        <v>465</v>
      </c>
      <c r="B68" s="17" t="n">
        <v>12083</v>
      </c>
      <c r="C68" s="18">
        <f>(0.0/B68*100)</f>
        <v/>
      </c>
      <c r="D68" s="19" t="n">
        <v>12083</v>
      </c>
      <c r="E68" s="18" t="s">
        <v>404</v>
      </c>
      <c r="F68" s="20" t="s">
        <v>404</v>
      </c>
      <c r="G68" s="18" t="n">
        <v>449.65717164</v>
      </c>
      <c r="H68" s="20" t="n">
        <v>4.25734808</v>
      </c>
      <c r="I68" s="18" t="n">
        <v>423.31703333</v>
      </c>
      <c r="J68" s="20" t="n">
        <v>2.00341379</v>
      </c>
      <c r="K68" s="18" t="n">
        <v>414.28405965</v>
      </c>
      <c r="L68" s="20" t="n">
        <v>1.65391151</v>
      </c>
      <c r="M68" s="18" t="n">
        <v>413.62962727</v>
      </c>
      <c r="N68" s="20" t="n">
        <v>1.51180321</v>
      </c>
      <c r="O68" s="18" t="n">
        <v>418.26068847</v>
      </c>
      <c r="P68" s="20" t="n">
        <v>3.09908669</v>
      </c>
      <c r="Q68" s="18" t="s">
        <v>404</v>
      </c>
      <c r="R68" s="20" t="s">
        <v>404</v>
      </c>
      <c r="S68" s="18" t="s">
        <v>404</v>
      </c>
      <c r="T68" s="20" t="s">
        <v>404</v>
      </c>
      <c r="U68" s="18" t="s">
        <v>404</v>
      </c>
      <c r="V68" s="20" t="s">
        <v>404</v>
      </c>
      <c r="W68" s="18" t="s">
        <v>404</v>
      </c>
      <c r="X68" s="20" t="s">
        <v>404</v>
      </c>
      <c r="Y68" s="18" t="n">
        <v>407.85800707</v>
      </c>
      <c r="Z68" s="20" t="n">
        <v>5.24319971</v>
      </c>
    </row>
    <row r="69" spans="1:26">
      <c r="A69" s="15" t="s">
        <v>466</v>
      </c>
      <c r="B69" s="17" t="n">
        <v>4876</v>
      </c>
      <c r="C69" s="18">
        <f>(0.0/B69*100)</f>
        <v/>
      </c>
      <c r="D69" s="19" t="n">
        <v>4876</v>
      </c>
      <c r="E69" s="18" t="n">
        <v>406.99664965</v>
      </c>
      <c r="F69" s="20" t="n">
        <v>8.337872689999999</v>
      </c>
      <c r="G69" s="18" t="n">
        <v>432.34309163</v>
      </c>
      <c r="H69" s="20" t="n">
        <v>14.04226543</v>
      </c>
      <c r="I69" s="18" t="n">
        <v>450.64003379</v>
      </c>
      <c r="J69" s="20" t="n">
        <v>10.28244763</v>
      </c>
      <c r="K69" s="18" t="n">
        <v>432.44012291</v>
      </c>
      <c r="L69" s="20" t="n">
        <v>4.48576351</v>
      </c>
      <c r="M69" s="18" t="n">
        <v>435.09770047</v>
      </c>
      <c r="N69" s="20" t="n">
        <v>11.70802421</v>
      </c>
      <c r="O69" s="18" t="n">
        <v>430.97516106</v>
      </c>
      <c r="P69" s="20" t="n">
        <v>13.07215857</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s">
        <v>404</v>
      </c>
      <c r="F70" s="20" t="s">
        <v>404</v>
      </c>
      <c r="G70" s="18" t="n">
        <v>479.44180895</v>
      </c>
      <c r="H70" s="20" t="n">
        <v>8.50881453</v>
      </c>
      <c r="I70" s="18" t="n">
        <v>487.65177107</v>
      </c>
      <c r="J70" s="20" t="n">
        <v>4.28451538</v>
      </c>
      <c r="K70" s="18" t="n">
        <v>486.90835337</v>
      </c>
      <c r="L70" s="20" t="n">
        <v>5.88374525</v>
      </c>
      <c r="M70" s="18" t="n">
        <v>487.77503061</v>
      </c>
      <c r="N70" s="20" t="n">
        <v>7.17227304</v>
      </c>
      <c r="O70" s="18" t="n">
        <v>499.67773668</v>
      </c>
      <c r="P70" s="20" t="n">
        <v>11.78071975</v>
      </c>
      <c r="Q70" s="18" t="s">
        <v>404</v>
      </c>
      <c r="R70" s="20" t="s">
        <v>404</v>
      </c>
      <c r="S70" s="18" t="s">
        <v>404</v>
      </c>
      <c r="T70" s="20" t="s">
        <v>404</v>
      </c>
      <c r="U70" s="18" t="s">
        <v>404</v>
      </c>
      <c r="V70" s="20" t="s">
        <v>404</v>
      </c>
      <c r="W70" s="18" t="s">
        <v>404</v>
      </c>
      <c r="X70" s="20" t="s">
        <v>404</v>
      </c>
      <c r="Y70" s="18" t="n">
        <v>469.10518463</v>
      </c>
      <c r="Z70" s="20" t="n">
        <v>9.585083450000001</v>
      </c>
    </row>
    <row r="71" spans="1:26">
      <c r="A71" s="15" t="s">
        <v>468</v>
      </c>
      <c r="B71" s="17" t="n">
        <v>6115</v>
      </c>
      <c r="C71" s="18">
        <f>(0.0/B71*100)</f>
        <v/>
      </c>
      <c r="D71" s="19" t="n">
        <v>6115</v>
      </c>
      <c r="E71" s="18" t="n">
        <v>643.66867099</v>
      </c>
      <c r="F71" s="20" t="n">
        <v>12.88597211</v>
      </c>
      <c r="G71" s="18" t="n">
        <v>561.54479004</v>
      </c>
      <c r="H71" s="20" t="n">
        <v>3.65879811</v>
      </c>
      <c r="I71" s="18" t="n">
        <v>549.51088596</v>
      </c>
      <c r="J71" s="20" t="n">
        <v>2.33096138</v>
      </c>
      <c r="K71" s="18" t="n">
        <v>549.87402618</v>
      </c>
      <c r="L71" s="20" t="n">
        <v>1.96464564</v>
      </c>
      <c r="M71" s="18" t="n">
        <v>586.8227653599999</v>
      </c>
      <c r="N71" s="20" t="n">
        <v>4.46780436</v>
      </c>
      <c r="O71" s="18" t="n">
        <v>565.08661579</v>
      </c>
      <c r="P71" s="20" t="n">
        <v>4.14182373</v>
      </c>
      <c r="Q71" s="18" t="s">
        <v>404</v>
      </c>
      <c r="R71" s="20" t="s">
        <v>404</v>
      </c>
      <c r="S71" s="18" t="s">
        <v>404</v>
      </c>
      <c r="T71" s="20" t="s">
        <v>404</v>
      </c>
      <c r="U71" s="18" t="s">
        <v>404</v>
      </c>
      <c r="V71" s="20" t="s">
        <v>404</v>
      </c>
      <c r="W71" s="18" t="s">
        <v>404</v>
      </c>
      <c r="X71" s="20" t="s">
        <v>404</v>
      </c>
      <c r="Y71" s="18" t="n">
        <v>496.28387474</v>
      </c>
      <c r="Z71" s="20" t="n">
        <v>15.61464699</v>
      </c>
    </row>
    <row r="72" spans="1:26">
      <c r="A72" s="15" t="s">
        <v>469</v>
      </c>
      <c r="B72" s="17" t="n">
        <v>7708</v>
      </c>
      <c r="C72" s="18">
        <f>(0.0/B72*100)</f>
        <v/>
      </c>
      <c r="D72" s="19" t="n">
        <v>7708</v>
      </c>
      <c r="E72" s="18" t="n">
        <v>521.7784630899999</v>
      </c>
      <c r="F72" s="20" t="n">
        <v>22.76462893</v>
      </c>
      <c r="G72" s="18" t="n">
        <v>520.83563372</v>
      </c>
      <c r="H72" s="20" t="n">
        <v>8.785066029999999</v>
      </c>
      <c r="I72" s="18" t="n">
        <v>538.48727177</v>
      </c>
      <c r="J72" s="20" t="n">
        <v>7.28644543</v>
      </c>
      <c r="K72" s="18" t="n">
        <v>539.80930543</v>
      </c>
      <c r="L72" s="20" t="n">
        <v>7.09292286</v>
      </c>
      <c r="M72" s="18" t="n">
        <v>498.66118796</v>
      </c>
      <c r="N72" s="20" t="n">
        <v>14.9866086</v>
      </c>
      <c r="O72" s="18" t="n">
        <v>542.10412689</v>
      </c>
      <c r="P72" s="20" t="n">
        <v>12.66600657</v>
      </c>
      <c r="Q72" s="18" t="s">
        <v>404</v>
      </c>
      <c r="R72" s="20" t="s">
        <v>404</v>
      </c>
      <c r="S72" s="18" t="s">
        <v>404</v>
      </c>
      <c r="T72" s="20" t="s">
        <v>404</v>
      </c>
      <c r="U72" s="18" t="s">
        <v>404</v>
      </c>
      <c r="V72" s="20" t="s">
        <v>404</v>
      </c>
      <c r="W72" s="18" t="s">
        <v>404</v>
      </c>
      <c r="X72" s="20" t="s">
        <v>404</v>
      </c>
      <c r="Y72" s="18" t="n">
        <v>523.7389703600001</v>
      </c>
      <c r="Z72" s="20" t="n">
        <v>31.46978299</v>
      </c>
    </row>
    <row r="73" spans="1:26">
      <c r="A73" s="15" t="s">
        <v>470</v>
      </c>
      <c r="B73" s="17" t="n">
        <v>8249</v>
      </c>
      <c r="C73" s="18">
        <f>(0.0/B73*100)</f>
        <v/>
      </c>
      <c r="D73" s="19" t="n">
        <v>8249</v>
      </c>
      <c r="E73" s="18" t="s">
        <v>404</v>
      </c>
      <c r="F73" s="20" t="s">
        <v>404</v>
      </c>
      <c r="G73" s="18" t="n">
        <v>422.67122161</v>
      </c>
      <c r="H73" s="20" t="n">
        <v>9.96415987</v>
      </c>
      <c r="I73" s="18" t="n">
        <v>412.3861536</v>
      </c>
      <c r="J73" s="20" t="n">
        <v>9.355605990000001</v>
      </c>
      <c r="K73" s="18" t="n">
        <v>423.95415376</v>
      </c>
      <c r="L73" s="20" t="n">
        <v>3.96162008</v>
      </c>
      <c r="M73" s="18" t="n">
        <v>411.08170666</v>
      </c>
      <c r="N73" s="20" t="n">
        <v>10.84402277</v>
      </c>
      <c r="O73" s="18" t="n">
        <v>427.00041</v>
      </c>
      <c r="P73" s="20" t="n">
        <v>12.17823066</v>
      </c>
      <c r="Q73" s="18" t="s">
        <v>404</v>
      </c>
      <c r="R73" s="20" t="s">
        <v>404</v>
      </c>
      <c r="S73" s="18" t="s">
        <v>404</v>
      </c>
      <c r="T73" s="20" t="s">
        <v>404</v>
      </c>
      <c r="U73" s="18" t="s">
        <v>404</v>
      </c>
      <c r="V73" s="20" t="s">
        <v>404</v>
      </c>
      <c r="W73" s="18" t="s">
        <v>404</v>
      </c>
      <c r="X73" s="20" t="s">
        <v>404</v>
      </c>
      <c r="Y73" s="18" t="n">
        <v>415.28927911</v>
      </c>
      <c r="Z73" s="20" t="n">
        <v>14.72898446</v>
      </c>
    </row>
    <row r="74" spans="1:26">
      <c r="A74" s="15" t="s">
        <v>471</v>
      </c>
      <c r="B74" s="17" t="n">
        <v>4692</v>
      </c>
      <c r="C74" s="18">
        <f>(484.0/B74*100)</f>
        <v/>
      </c>
      <c r="D74" s="19" t="n">
        <v>4208</v>
      </c>
      <c r="E74" s="18" t="n">
        <v>478.62987891</v>
      </c>
      <c r="F74" s="20" t="n">
        <v>10.75837011</v>
      </c>
      <c r="G74" s="18" t="n">
        <v>419.35365025</v>
      </c>
      <c r="H74" s="20" t="n">
        <v>6.37968885</v>
      </c>
      <c r="I74" s="18" t="n">
        <v>412.06328364</v>
      </c>
      <c r="J74" s="20" t="n">
        <v>2.82071294</v>
      </c>
      <c r="K74" s="18" t="n">
        <v>427.44899193</v>
      </c>
      <c r="L74" s="20" t="n">
        <v>1.88121544</v>
      </c>
      <c r="M74" s="18" t="n">
        <v>411.37132311</v>
      </c>
      <c r="N74" s="20" t="n">
        <v>3.91408796</v>
      </c>
      <c r="O74" s="18" t="n">
        <v>444.72949399</v>
      </c>
      <c r="P74" s="20" t="n">
        <v>5.06884296</v>
      </c>
      <c r="Q74" s="18" t="s">
        <v>404</v>
      </c>
      <c r="R74" s="20" t="s">
        <v>404</v>
      </c>
      <c r="S74" s="18" t="s">
        <v>404</v>
      </c>
      <c r="T74" s="20" t="s">
        <v>404</v>
      </c>
      <c r="U74" s="18" t="s">
        <v>404</v>
      </c>
      <c r="V74" s="20" t="s">
        <v>404</v>
      </c>
      <c r="W74" s="18" t="s">
        <v>404</v>
      </c>
      <c r="X74" s="20" t="s">
        <v>404</v>
      </c>
      <c r="Y74" s="18" t="n">
        <v>334.85461284</v>
      </c>
      <c r="Z74" s="20" t="n">
        <v>7.48592087</v>
      </c>
    </row>
    <row r="75" spans="1:26">
      <c r="A75" s="15" t="s">
        <v>472</v>
      </c>
      <c r="B75" s="17" t="n">
        <v>5375</v>
      </c>
      <c r="C75" s="18">
        <f>(483.0/B75*100)</f>
        <v/>
      </c>
      <c r="D75" s="19" t="n">
        <v>4892</v>
      </c>
      <c r="E75" s="18" t="n">
        <v>386.28180491</v>
      </c>
      <c r="F75" s="20" t="n">
        <v>11.94017206</v>
      </c>
      <c r="G75" s="18" t="n">
        <v>393.02469814</v>
      </c>
      <c r="H75" s="20" t="n">
        <v>7.08384311</v>
      </c>
      <c r="I75" s="18" t="n">
        <v>388.96337181</v>
      </c>
      <c r="J75" s="20" t="n">
        <v>4.04969158</v>
      </c>
      <c r="K75" s="18" t="n">
        <v>368.47397185</v>
      </c>
      <c r="L75" s="20" t="n">
        <v>11.40884849</v>
      </c>
      <c r="M75" s="18" t="n">
        <v>379.10891393</v>
      </c>
      <c r="N75" s="20" t="n">
        <v>14.09257523</v>
      </c>
      <c r="O75" s="18" t="n">
        <v>385.78576948</v>
      </c>
      <c r="P75" s="20" t="n">
        <v>11.44122979</v>
      </c>
      <c r="Q75" s="18" t="s">
        <v>404</v>
      </c>
      <c r="R75" s="20" t="s">
        <v>404</v>
      </c>
      <c r="S75" s="18" t="s">
        <v>404</v>
      </c>
      <c r="T75" s="20" t="s">
        <v>404</v>
      </c>
      <c r="U75" s="18" t="s">
        <v>404</v>
      </c>
      <c r="V75" s="20" t="s">
        <v>404</v>
      </c>
      <c r="W75" s="18" t="s">
        <v>404</v>
      </c>
      <c r="X75" s="20" t="s">
        <v>404</v>
      </c>
      <c r="Y75" s="18" t="n">
        <v>374.81676463</v>
      </c>
      <c r="Z75" s="20" t="n">
        <v>14.44972743</v>
      </c>
    </row>
    <row r="76" spans="1:26">
      <c r="A76" s="15" t="s">
        <v>473</v>
      </c>
      <c r="B76" s="17" t="n">
        <v>14167</v>
      </c>
      <c r="C76" s="18">
        <f>(1400.0/B76*100)</f>
        <v/>
      </c>
      <c r="D76" s="19" t="n">
        <v>12767</v>
      </c>
      <c r="E76" s="18" t="n">
        <v>540.09842966</v>
      </c>
      <c r="F76" s="20" t="n">
        <v>8.60479258</v>
      </c>
      <c r="G76" s="18" t="n">
        <v>458.48421601</v>
      </c>
      <c r="H76" s="20" t="n">
        <v>6.98330514</v>
      </c>
      <c r="I76" s="18" t="n">
        <v>437.71962033</v>
      </c>
      <c r="J76" s="20" t="n">
        <v>5.87983972</v>
      </c>
      <c r="K76" s="18" t="n">
        <v>439.66341342</v>
      </c>
      <c r="L76" s="20" t="n">
        <v>5.80139979</v>
      </c>
      <c r="M76" s="18" t="n">
        <v>437.58738755</v>
      </c>
      <c r="N76" s="20" t="n">
        <v>5.83275214</v>
      </c>
      <c r="O76" s="18" t="n">
        <v>419.36851151</v>
      </c>
      <c r="P76" s="20" t="n">
        <v>6.21666347</v>
      </c>
      <c r="Q76" s="18" t="s">
        <v>404</v>
      </c>
      <c r="R76" s="20" t="s">
        <v>404</v>
      </c>
      <c r="S76" s="18" t="s">
        <v>404</v>
      </c>
      <c r="T76" s="20" t="s">
        <v>404</v>
      </c>
      <c r="U76" s="18" t="s">
        <v>404</v>
      </c>
      <c r="V76" s="20" t="s">
        <v>404</v>
      </c>
      <c r="W76" s="18" t="s">
        <v>404</v>
      </c>
      <c r="X76" s="20" t="s">
        <v>404</v>
      </c>
      <c r="Y76" s="18" t="n">
        <v>445.91737386</v>
      </c>
      <c r="Z76" s="20" t="n">
        <v>9.067700800000001</v>
      </c>
    </row>
    <row r="77" spans="1:26">
      <c r="A77" s="15" t="s">
        <v>474</v>
      </c>
      <c r="B77" s="17" t="n">
        <v>6062</v>
      </c>
      <c r="C77" s="18">
        <f>(0.0/B77*100)</f>
        <v/>
      </c>
      <c r="D77" s="19" t="n">
        <v>6062</v>
      </c>
      <c r="E77" s="18" t="n">
        <v>465.01783815</v>
      </c>
      <c r="F77" s="20" t="n">
        <v>58.24070219</v>
      </c>
      <c r="G77" s="18" t="n">
        <v>430.88336713</v>
      </c>
      <c r="H77" s="20" t="n">
        <v>22.40151201</v>
      </c>
      <c r="I77" s="18" t="n">
        <v>428.50098297</v>
      </c>
      <c r="J77" s="20" t="n">
        <v>10.86545186</v>
      </c>
      <c r="K77" s="18" t="n">
        <v>450.95506944</v>
      </c>
      <c r="L77" s="20" t="n">
        <v>6.20949821</v>
      </c>
      <c r="M77" s="18" t="n">
        <v>428.03068547</v>
      </c>
      <c r="N77" s="20" t="n">
        <v>4.11838665</v>
      </c>
      <c r="O77" s="18" t="n">
        <v>426.8242695</v>
      </c>
      <c r="P77" s="20" t="n">
        <v>11.8636527</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s">
        <v>404</v>
      </c>
      <c r="F78" s="20" t="s">
        <v>404</v>
      </c>
      <c r="G78" s="18" t="n">
        <v>507.31168081</v>
      </c>
      <c r="H78" s="20" t="n">
        <v>10.36635155</v>
      </c>
      <c r="I78" s="18" t="n">
        <v>542.84364779</v>
      </c>
      <c r="J78" s="20" t="n">
        <v>7.71824532</v>
      </c>
      <c r="K78" s="18" t="n">
        <v>521.58738805</v>
      </c>
      <c r="L78" s="20" t="n">
        <v>5.11067286</v>
      </c>
      <c r="M78" s="18" t="n">
        <v>530.19590466</v>
      </c>
      <c r="N78" s="20" t="n">
        <v>10.67582429</v>
      </c>
      <c r="O78" s="18" t="n">
        <v>551.51913037</v>
      </c>
      <c r="P78" s="20" t="n">
        <v>33.56374356</v>
      </c>
      <c r="Q78" s="18" t="s">
        <v>404</v>
      </c>
      <c r="R78" s="20" t="s">
        <v>404</v>
      </c>
      <c r="S78" s="18" t="s">
        <v>404</v>
      </c>
      <c r="T78" s="20" t="s">
        <v>404</v>
      </c>
      <c r="U78" s="18" t="s">
        <v>404</v>
      </c>
      <c r="V78" s="20" t="s">
        <v>404</v>
      </c>
      <c r="W78" s="18" t="s">
        <v>404</v>
      </c>
      <c r="X78" s="20" t="s">
        <v>404</v>
      </c>
      <c r="Y78" s="18" t="s">
        <v>404</v>
      </c>
      <c r="Z78" s="20" t="s">
        <v>404</v>
      </c>
    </row>
    <row customHeight="1" ht="25" r="79" spans="1:26">
      <c r="A79" s="15" t="s">
        <v>476</v>
      </c>
      <c r="B79" s="17" t="n">
        <v>1657</v>
      </c>
      <c r="C79" s="18">
        <f>(21.0/B79*100)</f>
        <v/>
      </c>
      <c r="D79" s="19" t="n">
        <v>1636</v>
      </c>
      <c r="E79" s="18" t="s">
        <v>404</v>
      </c>
      <c r="F79" s="20" t="s">
        <v>404</v>
      </c>
      <c r="G79" s="18" t="n">
        <v>487.46147111</v>
      </c>
      <c r="H79" s="20" t="n">
        <v>17.65394561</v>
      </c>
      <c r="I79" s="18" t="n">
        <v>479.04179965</v>
      </c>
      <c r="J79" s="20" t="n">
        <v>10.50082973</v>
      </c>
      <c r="K79" s="18" t="n">
        <v>470.99861803</v>
      </c>
      <c r="L79" s="20" t="n">
        <v>22.29913391</v>
      </c>
      <c r="M79" s="18" t="n">
        <v>446.93212995</v>
      </c>
      <c r="N79" s="20" t="n">
        <v>22.31846545</v>
      </c>
      <c r="O79" s="18" t="n">
        <v>453.19691413</v>
      </c>
      <c r="P79" s="20" t="n">
        <v>26.63222606</v>
      </c>
      <c r="Q79" s="18" t="s">
        <v>404</v>
      </c>
      <c r="R79" s="20" t="s">
        <v>404</v>
      </c>
      <c r="S79" s="18" t="s">
        <v>404</v>
      </c>
      <c r="T79" s="20" t="s">
        <v>404</v>
      </c>
      <c r="U79" s="18" t="s">
        <v>404</v>
      </c>
      <c r="V79" s="20" t="s">
        <v>404</v>
      </c>
      <c r="W79" s="18" t="s">
        <v>404</v>
      </c>
      <c r="X79" s="20" t="s">
        <v>404</v>
      </c>
      <c r="Y79" s="18" t="n">
        <v>528.97186286</v>
      </c>
      <c r="Z79" s="20" t="n">
        <v>9.722320209999999</v>
      </c>
    </row>
    <row r="80" spans="1:26">
      <c r="A80" s="15" t="s">
        <v>477</v>
      </c>
      <c r="B80" s="17" t="n">
        <v>7841</v>
      </c>
      <c r="C80" s="18">
        <f>(0.0/B80*100)</f>
        <v/>
      </c>
      <c r="D80" s="19" t="n">
        <v>7841</v>
      </c>
      <c r="E80" s="18" t="s">
        <v>404</v>
      </c>
      <c r="F80" s="20" t="s">
        <v>404</v>
      </c>
      <c r="G80" s="18" t="n">
        <v>446.66630055</v>
      </c>
      <c r="H80" s="20" t="n">
        <v>21.35868011</v>
      </c>
      <c r="I80" s="18" t="n">
        <v>467.09547855</v>
      </c>
      <c r="J80" s="20" t="n">
        <v>6.82587525</v>
      </c>
      <c r="K80" s="18" t="n">
        <v>450.39026112</v>
      </c>
      <c r="L80" s="20" t="n">
        <v>5.61612837</v>
      </c>
      <c r="M80" s="18" t="n">
        <v>464.6866531</v>
      </c>
      <c r="N80" s="20" t="n">
        <v>16.07900002</v>
      </c>
      <c r="O80" s="18" t="n">
        <v>441.09992737</v>
      </c>
      <c r="P80" s="20" t="n">
        <v>9.05232827</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s">
        <v>404</v>
      </c>
      <c r="F81" s="20" t="s">
        <v>404</v>
      </c>
      <c r="G81" s="18" t="n">
        <v>454.50263228</v>
      </c>
      <c r="H81" s="20" t="n">
        <v>18.92791549</v>
      </c>
      <c r="I81" s="18" t="n">
        <v>448.06582427</v>
      </c>
      <c r="J81" s="20" t="n">
        <v>5.65923992</v>
      </c>
      <c r="K81" s="18" t="n">
        <v>439.10539515</v>
      </c>
      <c r="L81" s="20" t="n">
        <v>5.5605254</v>
      </c>
      <c r="M81" s="18" t="n">
        <v>448.23264462</v>
      </c>
      <c r="N81" s="20" t="n">
        <v>7.4131634</v>
      </c>
      <c r="O81" s="18" t="n">
        <v>434.29301936</v>
      </c>
      <c r="P81" s="20" t="n">
        <v>7.32224582</v>
      </c>
      <c r="Q81" s="18" t="s">
        <v>404</v>
      </c>
      <c r="R81" s="20" t="s">
        <v>404</v>
      </c>
      <c r="S81" s="18" t="s">
        <v>404</v>
      </c>
      <c r="T81" s="20" t="s">
        <v>404</v>
      </c>
      <c r="U81" s="18" t="s">
        <v>404</v>
      </c>
      <c r="V81" s="20" t="s">
        <v>404</v>
      </c>
      <c r="W81" s="18" t="s">
        <v>404</v>
      </c>
      <c r="X81" s="20" t="s">
        <v>404</v>
      </c>
      <c r="Y81" s="18" t="n">
        <v>436.01563953</v>
      </c>
      <c r="Z81" s="20" t="n">
        <v>12.51088369</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544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492.3828689</v>
      </c>
      <c r="F7" s="20" t="n">
        <v>7.17838888</v>
      </c>
      <c r="G7" s="18" t="n">
        <v>513.08197467</v>
      </c>
      <c r="H7" s="20" t="n">
        <v>1.96352806</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490.91633472</v>
      </c>
      <c r="F8" s="20" t="n">
        <v>5.16376265</v>
      </c>
      <c r="G8" s="18" t="n">
        <v>498.91026738</v>
      </c>
      <c r="H8" s="20" t="n">
        <v>4.91797736</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479.22068241</v>
      </c>
      <c r="F9" s="20" t="n">
        <v>7.53071899</v>
      </c>
      <c r="G9" s="18" t="n">
        <v>512.42705474</v>
      </c>
      <c r="H9" s="20" t="n">
        <v>3.20731729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526.57793156</v>
      </c>
      <c r="F10" s="20" t="n">
        <v>4.35136416</v>
      </c>
      <c r="G10" s="18" t="n">
        <v>529.8333105299999</v>
      </c>
      <c r="H10" s="20" t="n">
        <v>2.44065285</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434.5157098</v>
      </c>
      <c r="F11" s="20" t="n">
        <v>5.81978684</v>
      </c>
      <c r="G11" s="18" t="n">
        <v>454.03062212</v>
      </c>
      <c r="H11" s="20" t="n">
        <v>3.74051101</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492.50443139</v>
      </c>
      <c r="F12" s="20" t="n">
        <v>32.67118221</v>
      </c>
      <c r="G12" s="18" t="n">
        <v>493.05176551</v>
      </c>
      <c r="H12" s="20" t="n">
        <v>2.33478012</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495.31557346</v>
      </c>
      <c r="F13" s="20" t="n">
        <v>9.80742609</v>
      </c>
      <c r="G13" s="18" t="n">
        <v>502.19748646</v>
      </c>
      <c r="H13" s="20" t="n">
        <v>2.6360183</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533.26476065</v>
      </c>
      <c r="F14" s="20" t="n">
        <v>10.05195044</v>
      </c>
      <c r="G14" s="18" t="n">
        <v>534.2233518</v>
      </c>
      <c r="H14" s="20" t="n">
        <v>2.11920449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529.63586227</v>
      </c>
      <c r="F15" s="20" t="n">
        <v>13.5728531</v>
      </c>
      <c r="G15" s="18" t="n">
        <v>530.74334028</v>
      </c>
      <c r="H15" s="20" t="n">
        <v>2.36476665</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491.40902527</v>
      </c>
      <c r="F16" s="20" t="n">
        <v>4.00850934</v>
      </c>
      <c r="G16" s="18" t="n">
        <v>510.27725582</v>
      </c>
      <c r="H16" s="20" t="n">
        <v>5.65388369</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517.54462506</v>
      </c>
      <c r="F17" s="20" t="n">
        <v>6.5130781</v>
      </c>
      <c r="G17" s="18" t="n">
        <v>503.19827911</v>
      </c>
      <c r="H17" s="20" t="n">
        <v>4.92951275</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452.52309704</v>
      </c>
      <c r="F18" s="20" t="n">
        <v>4.04727014</v>
      </c>
      <c r="G18" s="18" t="n">
        <v>518.050287</v>
      </c>
      <c r="H18" s="20" t="n">
        <v>14.11664917</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469.91669104</v>
      </c>
      <c r="F19" s="20" t="n">
        <v>5.85428351</v>
      </c>
      <c r="G19" s="18" t="n">
        <v>483.19132802</v>
      </c>
      <c r="H19" s="20" t="n">
        <v>4.78184002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432.99496159</v>
      </c>
      <c r="F20" s="20" t="n">
        <v>18.01483459</v>
      </c>
      <c r="G20" s="18" t="n">
        <v>473.67443706</v>
      </c>
      <c r="H20" s="20" t="n">
        <v>1.69376456</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494.51597793</v>
      </c>
      <c r="F21" s="20" t="n">
        <v>5.8568241</v>
      </c>
      <c r="G21" s="18" t="n">
        <v>506.35614946</v>
      </c>
      <c r="H21" s="20" t="n">
        <v>2.83530335</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417.8140268</v>
      </c>
      <c r="F22" s="20" t="n">
        <v>14.31286824</v>
      </c>
      <c r="G22" s="18" t="n">
        <v>470.55324327</v>
      </c>
      <c r="H22" s="20" t="n">
        <v>3.4269621</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482.37635852</v>
      </c>
      <c r="F23" s="20" t="n">
        <v>3.09968792</v>
      </c>
      <c r="G23" s="18" t="n">
        <v>499.81239295</v>
      </c>
      <c r="H23" s="20" t="n">
        <v>11.91179844</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535.2747220700001</v>
      </c>
      <c r="F24" s="20" t="n">
        <v>3.53236816</v>
      </c>
      <c r="G24" s="18" t="n">
        <v>545.08951656</v>
      </c>
      <c r="H24" s="20" t="n">
        <v>7.12903234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512.46620158</v>
      </c>
      <c r="F25" s="20" t="n">
        <v>3.78736378</v>
      </c>
      <c r="G25" s="18" t="n">
        <v>522.18937733</v>
      </c>
      <c r="H25" s="20" t="n">
        <v>7.18614979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492.70647244</v>
      </c>
      <c r="F26" s="20" t="n">
        <v>10.35642123</v>
      </c>
      <c r="G26" s="18" t="n">
        <v>490.3412976</v>
      </c>
      <c r="H26" s="20" t="n">
        <v>1.67958874</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474.50773533</v>
      </c>
      <c r="F27" s="20" t="n">
        <v>1.82645027</v>
      </c>
      <c r="G27" s="18" t="n">
        <v>486.74004275</v>
      </c>
      <c r="H27" s="20" t="n">
        <v>1.34402025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409.98208696</v>
      </c>
      <c r="F28" s="20" t="n">
        <v>2.22559515</v>
      </c>
      <c r="G28" s="18" t="n">
        <v>441.16673075</v>
      </c>
      <c r="H28" s="20" t="n">
        <v>6.02499956</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508.50261614</v>
      </c>
      <c r="F29" s="20" t="n">
        <v>23.34196663</v>
      </c>
      <c r="G29" s="18" t="n">
        <v>511.33112092</v>
      </c>
      <c r="H29" s="20" t="n">
        <v>4.84565122</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515.31092639</v>
      </c>
      <c r="F30" s="20" t="n">
        <v>16.11717674</v>
      </c>
      <c r="G30" s="18" t="n">
        <v>515.38570957</v>
      </c>
      <c r="H30" s="20" t="n">
        <v>3.0678955</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487.73877589</v>
      </c>
      <c r="F31" s="20" t="n">
        <v>17.90787957</v>
      </c>
      <c r="G31" s="18" t="n">
        <v>498.57890538</v>
      </c>
      <c r="H31" s="20" t="n">
        <v>2.20576067</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518.6078377</v>
      </c>
      <c r="F32" s="20" t="n">
        <v>24.27144681</v>
      </c>
      <c r="G32" s="18" t="n">
        <v>501.09707179</v>
      </c>
      <c r="H32" s="20" t="n">
        <v>2.54217139</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502.02498183</v>
      </c>
      <c r="F33" s="20" t="n">
        <v>3.56274825</v>
      </c>
      <c r="G33" s="18" t="n">
        <v>498.88670785</v>
      </c>
      <c r="H33" s="20" t="n">
        <v>5.08922696</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446.97199042</v>
      </c>
      <c r="F34" s="20" t="n">
        <v>28.17329914</v>
      </c>
      <c r="G34" s="18" t="n">
        <v>461.05186194</v>
      </c>
      <c r="H34" s="20" t="n">
        <v>2.55184173</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537.39492223</v>
      </c>
      <c r="F35" s="20" t="n">
        <v>8.34915837</v>
      </c>
      <c r="G35" s="18" t="n">
        <v>514.1342174599999</v>
      </c>
      <c r="H35" s="20" t="n">
        <v>1.40001487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484.29138999</v>
      </c>
      <c r="F36" s="20" t="n">
        <v>2.58580602</v>
      </c>
      <c r="G36" s="18" t="n">
        <v>509.20431613</v>
      </c>
      <c r="H36" s="20" t="n">
        <v>4.00420075</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s">
        <v>404</v>
      </c>
      <c r="F37" s="20" t="s">
        <v>404</v>
      </c>
      <c r="G37" s="18" t="n">
        <v>493.42235631</v>
      </c>
      <c r="H37" s="20" t="n">
        <v>3.60072073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499.55498783</v>
      </c>
      <c r="F38" s="20" t="n">
        <v>11.57888145</v>
      </c>
      <c r="G38" s="18" t="n">
        <v>505.75820631</v>
      </c>
      <c r="H38" s="20" t="n">
        <v>3.52015315</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425.56265538</v>
      </c>
      <c r="F39" s="20" t="n">
        <v>4.22592813</v>
      </c>
      <c r="G39" s="18" t="n">
        <v>424.08164254</v>
      </c>
      <c r="H39" s="20" t="n">
        <v>12.41114346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512.965331</v>
      </c>
      <c r="F40" s="20" t="n">
        <v>7.8947078</v>
      </c>
      <c r="G40" s="18" t="n">
        <v>511.06066822</v>
      </c>
      <c r="H40" s="20" t="n">
        <v>3.32552822</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492.54457257</v>
      </c>
      <c r="F41" s="20" t="n">
        <v>11.71994513</v>
      </c>
      <c r="G41" s="18" t="n">
        <v>497.30257122</v>
      </c>
      <c r="H41" s="20" t="n">
        <v>3.28975572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427.76011922</v>
      </c>
      <c r="F44" s="20" t="n">
        <v>5.6916226</v>
      </c>
      <c r="G44" s="18" t="n">
        <v>426.74480349</v>
      </c>
      <c r="H44" s="20" t="n">
        <v>3.55061327</v>
      </c>
      <c r="I44" s="18" t="s">
        <v>404</v>
      </c>
      <c r="J44" s="20" t="s">
        <v>404</v>
      </c>
      <c r="K44" s="18" t="s">
        <v>404</v>
      </c>
      <c r="L44" s="20" t="s">
        <v>404</v>
      </c>
      <c r="M44" s="18" t="s">
        <v>404</v>
      </c>
      <c r="N44" s="20" t="s">
        <v>404</v>
      </c>
      <c r="O44" s="18" t="s">
        <v>404</v>
      </c>
      <c r="P44" s="20" t="s">
        <v>404</v>
      </c>
      <c r="Q44" s="18" t="n">
        <v>483.64621317</v>
      </c>
      <c r="R44" s="20" t="n">
        <v>22.53751647</v>
      </c>
    </row>
    <row r="45" spans="1:18">
      <c r="A45" s="15" t="s">
        <v>442</v>
      </c>
      <c r="B45" s="17" t="n">
        <v>5519</v>
      </c>
      <c r="C45" s="18">
        <f>(0.0/B45*100)</f>
        <v/>
      </c>
      <c r="D45" s="19" t="n">
        <v>5519</v>
      </c>
      <c r="E45" s="18" t="n">
        <v>375.22069177</v>
      </c>
      <c r="F45" s="20" t="n">
        <v>3.02694298</v>
      </c>
      <c r="G45" s="18" t="n">
        <v>379.45854096</v>
      </c>
      <c r="H45" s="20" t="n">
        <v>10.45031371</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393.84570169</v>
      </c>
      <c r="F46" s="20" t="n">
        <v>2.99873558</v>
      </c>
      <c r="G46" s="18" t="n">
        <v>435.89518569</v>
      </c>
      <c r="H46" s="20" t="n">
        <v>5.58548794</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483.42703041</v>
      </c>
      <c r="F47" s="20" t="n">
        <v>23.78197539</v>
      </c>
      <c r="G47" s="18" t="n">
        <v>444.48525532</v>
      </c>
      <c r="H47" s="20" t="n">
        <v>4.51254293</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506.92795913</v>
      </c>
      <c r="F48" s="20" t="n">
        <v>6.6432721</v>
      </c>
      <c r="G48" s="18" t="n">
        <v>538.35284086</v>
      </c>
      <c r="H48" s="20" t="n">
        <v>10.10224606</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425.21238585</v>
      </c>
      <c r="F49" s="20" t="n">
        <v>3.84729915</v>
      </c>
      <c r="G49" s="18" t="n">
        <v>444.97925153</v>
      </c>
      <c r="H49" s="20" t="n">
        <v>5.78440793</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404.449059</v>
      </c>
      <c r="F50" s="20" t="n">
        <v>3.11449134</v>
      </c>
      <c r="G50" s="18" t="n">
        <v>459.0955674</v>
      </c>
      <c r="H50" s="20" t="n">
        <v>6.00950211</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420.41321156</v>
      </c>
      <c r="F51" s="20" t="n">
        <v>2.4039766</v>
      </c>
      <c r="G51" s="18" t="n">
        <v>416.1492103</v>
      </c>
      <c r="H51" s="20" t="n">
        <v>6.57727891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476.72488792</v>
      </c>
      <c r="F52" s="20" t="n">
        <v>11.82915597</v>
      </c>
      <c r="G52" s="18" t="n">
        <v>475.21313029</v>
      </c>
      <c r="H52" s="20" t="n">
        <v>2.81399282</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423.66225073</v>
      </c>
      <c r="F53" s="20" t="n">
        <v>1.4089606</v>
      </c>
      <c r="G53" s="18" t="n">
        <v>486.3874791</v>
      </c>
      <c r="H53" s="20" t="n">
        <v>3.58139331</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322.7636188</v>
      </c>
      <c r="F54" s="20" t="n">
        <v>3.26831418</v>
      </c>
      <c r="G54" s="18" t="n">
        <v>359.1813024</v>
      </c>
      <c r="H54" s="20" t="n">
        <v>8.21877218</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376.22065588</v>
      </c>
      <c r="F55" s="20" t="n">
        <v>26.914521</v>
      </c>
      <c r="G55" s="18" t="n">
        <v>411.50487893</v>
      </c>
      <c r="H55" s="20" t="n">
        <v>2.55665942</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522.51841675</v>
      </c>
      <c r="F56" s="20" t="n">
        <v>9.665784179999999</v>
      </c>
      <c r="G56" s="18" t="n">
        <v>523.40499626</v>
      </c>
      <c r="H56" s="20" t="n">
        <v>3.32997449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406.70596487</v>
      </c>
      <c r="F57" s="20" t="n">
        <v>4.03087177</v>
      </c>
      <c r="G57" s="18" t="n">
        <v>398.40860712</v>
      </c>
      <c r="H57" s="20" t="n">
        <v>3.94350222</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404.71258827</v>
      </c>
      <c r="F58" s="20" t="n">
        <v>3.00269432</v>
      </c>
      <c r="G58" s="18" t="n">
        <v>444.57579495</v>
      </c>
      <c r="H58" s="20" t="n">
        <v>8.152785010000001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376.13627396</v>
      </c>
      <c r="F59" s="20" t="n">
        <v>2.04369823</v>
      </c>
      <c r="G59" s="18" t="n">
        <v>382.6676858</v>
      </c>
      <c r="H59" s="20" t="n">
        <v>2.76724506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366.16134429</v>
      </c>
      <c r="F60" s="20" t="n">
        <v>5.22986528</v>
      </c>
      <c r="G60" s="18" t="n">
        <v>405.512408</v>
      </c>
      <c r="H60" s="20" t="n">
        <v>4.67264718</v>
      </c>
      <c r="I60" s="18" t="s">
        <v>404</v>
      </c>
      <c r="J60" s="20" t="s">
        <v>404</v>
      </c>
      <c r="K60" s="18" t="s">
        <v>404</v>
      </c>
      <c r="L60" s="20" t="s">
        <v>404</v>
      </c>
      <c r="M60" s="18" t="s">
        <v>404</v>
      </c>
      <c r="N60" s="20" t="s">
        <v>404</v>
      </c>
      <c r="O60" s="18" t="s">
        <v>404</v>
      </c>
      <c r="P60" s="20" t="s">
        <v>404</v>
      </c>
      <c r="Q60" s="18" t="n">
        <v>295.39385905</v>
      </c>
      <c r="R60" s="20" t="n">
        <v>20.16245646</v>
      </c>
    </row>
    <row r="61" spans="1:18">
      <c r="A61" s="15" t="s">
        <v>458</v>
      </c>
      <c r="B61" s="17" t="n">
        <v>6525</v>
      </c>
      <c r="C61" s="18">
        <f>(0.0/B61*100)</f>
        <v/>
      </c>
      <c r="D61" s="19" t="n">
        <v>6525</v>
      </c>
      <c r="E61" s="18" t="n">
        <v>448.768359</v>
      </c>
      <c r="F61" s="20" t="n">
        <v>13.12049382</v>
      </c>
      <c r="G61" s="18" t="n">
        <v>476.22858814</v>
      </c>
      <c r="H61" s="20" t="n">
        <v>2.76118745</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532.88312196</v>
      </c>
      <c r="F62" s="20" t="n">
        <v>3.76959346</v>
      </c>
      <c r="G62" s="18" t="n">
        <v>528.10999841</v>
      </c>
      <c r="H62" s="20" t="n">
        <v>1.1165135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390.78979457</v>
      </c>
      <c r="F63" s="20" t="n">
        <v>2.75162842</v>
      </c>
      <c r="G63" s="18" t="n">
        <v>379.58683202</v>
      </c>
      <c r="H63" s="20" t="n">
        <v>1.45678952</v>
      </c>
      <c r="I63" s="18" t="s">
        <v>404</v>
      </c>
      <c r="J63" s="20" t="s">
        <v>404</v>
      </c>
      <c r="K63" s="18" t="s">
        <v>404</v>
      </c>
      <c r="L63" s="20" t="s">
        <v>404</v>
      </c>
      <c r="M63" s="18" t="s">
        <v>404</v>
      </c>
      <c r="N63" s="20" t="s">
        <v>404</v>
      </c>
      <c r="O63" s="18" t="s">
        <v>404</v>
      </c>
      <c r="P63" s="20" t="s">
        <v>404</v>
      </c>
      <c r="Q63" s="18" t="n">
        <v>404.52595038</v>
      </c>
      <c r="R63" s="20" t="n">
        <v>5.68281354</v>
      </c>
    </row>
    <row r="64" spans="1:18">
      <c r="A64" s="15" t="s">
        <v>461</v>
      </c>
      <c r="B64" s="17" t="n">
        <v>3634</v>
      </c>
      <c r="C64" s="18">
        <f>(27.0/B64*100)</f>
        <v/>
      </c>
      <c r="D64" s="19" t="n">
        <v>3607</v>
      </c>
      <c r="E64" s="18" t="n">
        <v>428.37876784</v>
      </c>
      <c r="F64" s="20" t="n">
        <v>2.18196047</v>
      </c>
      <c r="G64" s="18" t="n">
        <v>514.59651426</v>
      </c>
      <c r="H64" s="20" t="n">
        <v>2.5376456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416.80022373</v>
      </c>
      <c r="F65" s="20" t="n">
        <v>5.99016139</v>
      </c>
      <c r="G65" s="18" t="n">
        <v>430.16754794</v>
      </c>
      <c r="H65" s="20" t="n">
        <v>2.1670961</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375.69402345</v>
      </c>
      <c r="F66" s="20" t="n">
        <v>12.83850928</v>
      </c>
      <c r="G66" s="18" t="n">
        <v>411.51934362</v>
      </c>
      <c r="H66" s="20" t="n">
        <v>1.02872209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380.0042802</v>
      </c>
      <c r="F67" s="20" t="n">
        <v>3.29083064</v>
      </c>
      <c r="G67" s="18" t="n">
        <v>414.71028964</v>
      </c>
      <c r="H67" s="20" t="n">
        <v>4.28488134</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415.17972386</v>
      </c>
      <c r="F68" s="20" t="n">
        <v>2.0125143</v>
      </c>
      <c r="G68" s="18" t="n">
        <v>418.06407399</v>
      </c>
      <c r="H68" s="20" t="n">
        <v>1.08914184</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436.0691691</v>
      </c>
      <c r="F69" s="20" t="n">
        <v>3.98919408</v>
      </c>
      <c r="G69" s="18" t="n">
        <v>430.32442109</v>
      </c>
      <c r="H69" s="20" t="n">
        <v>9.12927661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471.28295343</v>
      </c>
      <c r="F70" s="20" t="n">
        <v>7.39025996</v>
      </c>
      <c r="G70" s="18" t="n">
        <v>486.78089041</v>
      </c>
      <c r="H70" s="20" t="n">
        <v>2.97052471</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541.95261955</v>
      </c>
      <c r="F71" s="20" t="n">
        <v>1.8252509</v>
      </c>
      <c r="G71" s="18" t="n">
        <v>570.36573609</v>
      </c>
      <c r="H71" s="20" t="n">
        <v>1.99630732</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541.5378597599999</v>
      </c>
      <c r="F72" s="20" t="n">
        <v>5.15843844</v>
      </c>
      <c r="G72" s="18" t="n">
        <v>524.06763039</v>
      </c>
      <c r="H72" s="20" t="n">
        <v>5.40555793</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413.70029179</v>
      </c>
      <c r="F73" s="20" t="n">
        <v>6.59342255</v>
      </c>
      <c r="G73" s="18" t="n">
        <v>424.20111365</v>
      </c>
      <c r="H73" s="20" t="n">
        <v>3.94028107</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399.96883639</v>
      </c>
      <c r="F74" s="20" t="n">
        <v>1.51370833</v>
      </c>
      <c r="G74" s="18" t="n">
        <v>487.95533843</v>
      </c>
      <c r="H74" s="20" t="n">
        <v>2.73343096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387.60621898</v>
      </c>
      <c r="F75" s="20" t="n">
        <v>2.59874331</v>
      </c>
      <c r="G75" s="18" t="n">
        <v>382.86814614</v>
      </c>
      <c r="H75" s="20" t="n">
        <v>12.1614825</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401.07499336</v>
      </c>
      <c r="F76" s="20" t="n">
        <v>3.50796634</v>
      </c>
      <c r="G76" s="18" t="n">
        <v>470.56291305</v>
      </c>
      <c r="H76" s="20" t="n">
        <v>4.47455569</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425.20949803</v>
      </c>
      <c r="F77" s="20" t="n">
        <v>2.51251457</v>
      </c>
      <c r="G77" s="18" t="n">
        <v>484.18241715</v>
      </c>
      <c r="H77" s="20" t="n">
        <v>8.58851325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522.52316208</v>
      </c>
      <c r="F78" s="20" t="n">
        <v>5.20056589</v>
      </c>
      <c r="G78" s="18" t="n">
        <v>530.28914707</v>
      </c>
      <c r="H78" s="20" t="n">
        <v>5.72388312</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444.2034045</v>
      </c>
      <c r="F79" s="20" t="n">
        <v>7.55215301</v>
      </c>
      <c r="G79" s="18" t="n">
        <v>502.39305252</v>
      </c>
      <c r="H79" s="20" t="n">
        <v>9.56271261</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457.92508986</v>
      </c>
      <c r="F80" s="20" t="n">
        <v>15.91494809</v>
      </c>
      <c r="G80" s="18" t="n">
        <v>456.36466067</v>
      </c>
      <c r="H80" s="20" t="n">
        <v>3.90944179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440.07876749</v>
      </c>
      <c r="F81" s="20" t="n">
        <v>2.74448639</v>
      </c>
      <c r="G81" s="18" t="n">
        <v>455.28891851</v>
      </c>
      <c r="H81" s="20" t="n">
        <v>11.52541408</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547</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509.54542888</v>
      </c>
      <c r="F7" s="20" t="n">
        <v>1.91013823</v>
      </c>
      <c r="G7" s="18" t="n">
        <v>514.81155556</v>
      </c>
      <c r="H7" s="20" t="n">
        <v>5.00470498</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495.28995427</v>
      </c>
      <c r="F8" s="20" t="n">
        <v>2.51425349</v>
      </c>
      <c r="G8" s="18" t="n">
        <v>487.36823252</v>
      </c>
      <c r="H8" s="20" t="n">
        <v>17.04027162</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502.20644299</v>
      </c>
      <c r="F9" s="20" t="n">
        <v>2.50786725</v>
      </c>
      <c r="G9" s="18" t="n">
        <v>541.73768263</v>
      </c>
      <c r="H9" s="20" t="n">
        <v>17.45224729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528.24640726</v>
      </c>
      <c r="F10" s="20" t="n">
        <v>2.27927408</v>
      </c>
      <c r="G10" s="18" t="n">
        <v>547.39856664</v>
      </c>
      <c r="H10" s="20" t="n">
        <v>6.70507929</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445.493302</v>
      </c>
      <c r="F11" s="20" t="n">
        <v>2.6772863</v>
      </c>
      <c r="G11" s="18" t="n">
        <v>487.50177509</v>
      </c>
      <c r="H11" s="20" t="n">
        <v>15.22300706</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491.85213465</v>
      </c>
      <c r="F12" s="20" t="n">
        <v>2.38845719</v>
      </c>
      <c r="G12" s="18" t="n">
        <v>563.5560939</v>
      </c>
      <c r="H12" s="20" t="n">
        <v>18.8162959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501.76050677</v>
      </c>
      <c r="F13" s="20" t="n">
        <v>3.22091311</v>
      </c>
      <c r="G13" s="18" t="n">
        <v>503.00996212</v>
      </c>
      <c r="H13" s="20" t="n">
        <v>4.43644507</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534.09351509</v>
      </c>
      <c r="F14" s="20" t="n">
        <v>2.16485063</v>
      </c>
      <c r="G14" s="18" t="n">
        <v>535.88145964</v>
      </c>
      <c r="H14" s="20" t="n">
        <v>6.95706319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530.49533286</v>
      </c>
      <c r="F15" s="20" t="n">
        <v>2.45339105</v>
      </c>
      <c r="G15" s="18" t="n">
        <v>536.75243002</v>
      </c>
      <c r="H15" s="20" t="n">
        <v>6.30436439</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496.74941634</v>
      </c>
      <c r="F16" s="20" t="n">
        <v>2.60652343</v>
      </c>
      <c r="G16" s="18" t="n">
        <v>518.745841</v>
      </c>
      <c r="H16" s="20" t="n">
        <v>16.68390302</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514.7764681</v>
      </c>
      <c r="F17" s="20" t="n">
        <v>3.45014001</v>
      </c>
      <c r="G17" s="18" t="n">
        <v>459.47896096</v>
      </c>
      <c r="H17" s="20" t="n">
        <v>10.66283912</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454.82881661</v>
      </c>
      <c r="F18" s="20" t="n">
        <v>3.91731705</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476.86761553</v>
      </c>
      <c r="F19" s="20" t="n">
        <v>2.78185516</v>
      </c>
      <c r="G19" s="18" t="n">
        <v>499.28016283</v>
      </c>
      <c r="H19" s="20" t="n">
        <v>34.92705624</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473.37723278</v>
      </c>
      <c r="F20" s="20" t="n">
        <v>1.6892869</v>
      </c>
      <c r="G20" s="18" t="s">
        <v>404</v>
      </c>
      <c r="H20" s="20" t="s">
        <v>404</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503.04246601</v>
      </c>
      <c r="F21" s="20" t="n">
        <v>2.64940595</v>
      </c>
      <c r="G21" s="18" t="n">
        <v>511.81993632</v>
      </c>
      <c r="H21" s="20" t="n">
        <v>12.41423626</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465.63236043</v>
      </c>
      <c r="F22" s="20" t="n">
        <v>3.4988218</v>
      </c>
      <c r="G22" s="18" t="n">
        <v>477.62022601</v>
      </c>
      <c r="H22" s="20" t="n">
        <v>21.02317487</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483.98652919</v>
      </c>
      <c r="F23" s="20" t="n">
        <v>3.05049436</v>
      </c>
      <c r="G23" s="18" t="n">
        <v>503.47304071</v>
      </c>
      <c r="H23" s="20" t="n">
        <v>5.21641238</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535.28187055</v>
      </c>
      <c r="F24" s="20" t="n">
        <v>3.04797266</v>
      </c>
      <c r="G24" s="18" t="n">
        <v>602.5725123</v>
      </c>
      <c r="H24" s="20" t="n">
        <v>15.64145667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514.78247769</v>
      </c>
      <c r="F25" s="20" t="n">
        <v>3.26789972</v>
      </c>
      <c r="G25" s="18" t="n">
        <v>529.76051611</v>
      </c>
      <c r="H25" s="20" t="n">
        <v>16.28340752</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491.9346639</v>
      </c>
      <c r="F26" s="20" t="n">
        <v>1.54082492</v>
      </c>
      <c r="G26" s="18" t="n">
        <v>471.74488026</v>
      </c>
      <c r="H26" s="20" t="n">
        <v>6.09957775</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477.46168055</v>
      </c>
      <c r="F27" s="20" t="n">
        <v>1.20969179</v>
      </c>
      <c r="G27" s="18" t="n">
        <v>555.61911911</v>
      </c>
      <c r="H27" s="20" t="n">
        <v>3.40668351</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414.37122156</v>
      </c>
      <c r="F28" s="20" t="n">
        <v>2.1976649</v>
      </c>
      <c r="G28" s="18" t="n">
        <v>486.05330999</v>
      </c>
      <c r="H28" s="20" t="n">
        <v>16.42516762</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510.7236396</v>
      </c>
      <c r="F29" s="20" t="n">
        <v>8.17158448</v>
      </c>
      <c r="G29" s="18" t="n">
        <v>511.60287805</v>
      </c>
      <c r="H29" s="20" t="n">
        <v>8.521503190000001</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517.3800867</v>
      </c>
      <c r="F30" s="20" t="n">
        <v>3.45828958</v>
      </c>
      <c r="G30" s="18" t="n">
        <v>506.97163067</v>
      </c>
      <c r="H30" s="20" t="n">
        <v>8.388099130000001</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497.97943788</v>
      </c>
      <c r="F31" s="20" t="n">
        <v>2.29508606</v>
      </c>
      <c r="G31" s="18" t="n">
        <v>504.91674577</v>
      </c>
      <c r="H31" s="20" t="n">
        <v>11.93473171</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501.43533192</v>
      </c>
      <c r="F32" s="20" t="n">
        <v>2.50745183</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500.92611234</v>
      </c>
      <c r="F33" s="20" t="n">
        <v>2.4861124</v>
      </c>
      <c r="G33" s="18" t="n">
        <v>493.97900314</v>
      </c>
      <c r="H33" s="20" t="n">
        <v>14.9962138</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456.88733502</v>
      </c>
      <c r="F34" s="20" t="n">
        <v>3.64794927</v>
      </c>
      <c r="G34" s="18" t="n">
        <v>477.9163637</v>
      </c>
      <c r="H34" s="20" t="n">
        <v>10.40245387</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509.36011293</v>
      </c>
      <c r="F35" s="20" t="n">
        <v>1.47384984</v>
      </c>
      <c r="G35" s="18" t="n">
        <v>547.62665385</v>
      </c>
      <c r="H35" s="20" t="n">
        <v>4.02054972</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492.80643791</v>
      </c>
      <c r="F36" s="20" t="n">
        <v>2.08199461</v>
      </c>
      <c r="G36" s="18" t="n">
        <v>496.40372751</v>
      </c>
      <c r="H36" s="20" t="n">
        <v>5.36482909</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493.6633262</v>
      </c>
      <c r="F37" s="20" t="n">
        <v>4.33333442</v>
      </c>
      <c r="G37" s="18" t="n">
        <v>492.94206333</v>
      </c>
      <c r="H37" s="20" t="n">
        <v>5.18547162</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506.77924718</v>
      </c>
      <c r="F38" s="20" t="n">
        <v>3.27160496</v>
      </c>
      <c r="G38" s="18" t="n">
        <v>481.54088742</v>
      </c>
      <c r="H38" s="20" t="n">
        <v>19.15335933</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425.33052827</v>
      </c>
      <c r="F39" s="20" t="n">
        <v>3.95222593</v>
      </c>
      <c r="G39" s="18" t="n">
        <v>446.60375714</v>
      </c>
      <c r="H39" s="20" t="n">
        <v>4.67140288</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508.90680931</v>
      </c>
      <c r="F40" s="20" t="n">
        <v>4.42616323</v>
      </c>
      <c r="G40" s="18" t="n">
        <v>515.41529546</v>
      </c>
      <c r="H40" s="20" t="n">
        <v>5.53959189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488.64064256</v>
      </c>
      <c r="F41" s="20" t="n">
        <v>5.00002266</v>
      </c>
      <c r="G41" s="18" t="n">
        <v>508.2875062</v>
      </c>
      <c r="H41" s="20" t="n">
        <v>4.60637646</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426.93954488</v>
      </c>
      <c r="F44" s="20" t="n">
        <v>3.55111409</v>
      </c>
      <c r="G44" s="18" t="n">
        <v>428.24812621</v>
      </c>
      <c r="H44" s="20" t="n">
        <v>6.34205701</v>
      </c>
      <c r="I44" s="18" t="s">
        <v>404</v>
      </c>
      <c r="J44" s="20" t="s">
        <v>404</v>
      </c>
      <c r="K44" s="18" t="s">
        <v>404</v>
      </c>
      <c r="L44" s="20" t="s">
        <v>404</v>
      </c>
      <c r="M44" s="18" t="s">
        <v>404</v>
      </c>
      <c r="N44" s="20" t="s">
        <v>404</v>
      </c>
      <c r="O44" s="18" t="s">
        <v>404</v>
      </c>
      <c r="P44" s="20" t="s">
        <v>404</v>
      </c>
      <c r="Q44" s="18" t="n">
        <v>483.64621317</v>
      </c>
      <c r="R44" s="20" t="n">
        <v>22.53751647</v>
      </c>
    </row>
    <row r="45" spans="1:18">
      <c r="A45" s="15" t="s">
        <v>442</v>
      </c>
      <c r="B45" s="17" t="n">
        <v>5519</v>
      </c>
      <c r="C45" s="18">
        <f>(0.0/B45*100)</f>
        <v/>
      </c>
      <c r="D45" s="19" t="n">
        <v>5519</v>
      </c>
      <c r="E45" s="18" t="n">
        <v>375.83247581</v>
      </c>
      <c r="F45" s="20" t="n">
        <v>2.64863769</v>
      </c>
      <c r="G45" s="18" t="s">
        <v>404</v>
      </c>
      <c r="H45" s="20" t="s">
        <v>404</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404.02314334</v>
      </c>
      <c r="F46" s="20" t="n">
        <v>2.64282745</v>
      </c>
      <c r="G46" s="18" t="n">
        <v>510.1029754</v>
      </c>
      <c r="H46" s="20" t="n">
        <v>22.44661469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447.28219504</v>
      </c>
      <c r="F47" s="20" t="n">
        <v>5.51317143</v>
      </c>
      <c r="G47" s="18" t="n">
        <v>440.41806104</v>
      </c>
      <c r="H47" s="20" t="n">
        <v>11.71229844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511.46554466</v>
      </c>
      <c r="F48" s="20" t="n">
        <v>4.59911622</v>
      </c>
      <c r="G48" s="18" t="n">
        <v>562.65771534</v>
      </c>
      <c r="H48" s="20" t="n">
        <v>18.4129267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431.75893486</v>
      </c>
      <c r="F49" s="20" t="n">
        <v>2.94017147</v>
      </c>
      <c r="G49" s="18" t="n">
        <v>457.71826316</v>
      </c>
      <c r="H49" s="20" t="n">
        <v>25.58620938</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417.54261335</v>
      </c>
      <c r="F50" s="20" t="n">
        <v>2.76369512</v>
      </c>
      <c r="G50" s="18" t="n">
        <v>497.82389275</v>
      </c>
      <c r="H50" s="20" t="n">
        <v>10.9743658</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419.885615</v>
      </c>
      <c r="F51" s="20" t="n">
        <v>2.08661346</v>
      </c>
      <c r="G51" s="18" t="n">
        <v>376.48617054</v>
      </c>
      <c r="H51" s="20" t="n">
        <v>12.64825621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473.75183672</v>
      </c>
      <c r="F52" s="20" t="n">
        <v>2.64132815</v>
      </c>
      <c r="G52" s="18" t="n">
        <v>494.17578913</v>
      </c>
      <c r="H52" s="20" t="n">
        <v>10.57993479</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431.07652453</v>
      </c>
      <c r="F53" s="20" t="n">
        <v>1.36609685</v>
      </c>
      <c r="G53" s="18" t="n">
        <v>487.43611877</v>
      </c>
      <c r="H53" s="20" t="n">
        <v>7.7008277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331.93773183</v>
      </c>
      <c r="F54" s="20" t="n">
        <v>2.71383214</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409.59763605</v>
      </c>
      <c r="F55" s="20" t="n">
        <v>2.98149014</v>
      </c>
      <c r="G55" s="18" t="n">
        <v>421.05293278</v>
      </c>
      <c r="H55" s="20" t="n">
        <v>7.76166333</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533.97125071</v>
      </c>
      <c r="F56" s="20" t="n">
        <v>5.23502426</v>
      </c>
      <c r="G56" s="18" t="n">
        <v>518.86070555</v>
      </c>
      <c r="H56" s="20" t="n">
        <v>3.79682521</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402.69689343</v>
      </c>
      <c r="F57" s="20" t="n">
        <v>2.67580337</v>
      </c>
      <c r="G57" s="18" t="n">
        <v>412.73368592</v>
      </c>
      <c r="H57" s="20" t="n">
        <v>12.51850225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407.72383166</v>
      </c>
      <c r="F58" s="20" t="n">
        <v>2.69586796</v>
      </c>
      <c r="G58" s="18" t="n">
        <v>458.98129514</v>
      </c>
      <c r="H58" s="20" t="n">
        <v>15.23310152</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379.21306505</v>
      </c>
      <c r="F59" s="20" t="n">
        <v>1.74022746</v>
      </c>
      <c r="G59" s="18" t="n">
        <v>339.09715654</v>
      </c>
      <c r="H59" s="20" t="n">
        <v>12.00116046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388.31957594</v>
      </c>
      <c r="F60" s="20" t="n">
        <v>3.90052649</v>
      </c>
      <c r="G60" s="18" t="n">
        <v>373.15565696</v>
      </c>
      <c r="H60" s="20" t="n">
        <v>14.52174468</v>
      </c>
      <c r="I60" s="18" t="s">
        <v>404</v>
      </c>
      <c r="J60" s="20" t="s">
        <v>404</v>
      </c>
      <c r="K60" s="18" t="s">
        <v>404</v>
      </c>
      <c r="L60" s="20" t="s">
        <v>404</v>
      </c>
      <c r="M60" s="18" t="s">
        <v>404</v>
      </c>
      <c r="N60" s="20" t="s">
        <v>404</v>
      </c>
      <c r="O60" s="18" t="s">
        <v>404</v>
      </c>
      <c r="P60" s="20" t="s">
        <v>404</v>
      </c>
      <c r="Q60" s="18" t="n">
        <v>295.39385905</v>
      </c>
      <c r="R60" s="20" t="n">
        <v>20.16245646</v>
      </c>
    </row>
    <row r="61" spans="1:18">
      <c r="A61" s="15" t="s">
        <v>458</v>
      </c>
      <c r="B61" s="17" t="n">
        <v>6525</v>
      </c>
      <c r="C61" s="18">
        <f>(0.0/B61*100)</f>
        <v/>
      </c>
      <c r="D61" s="19" t="n">
        <v>6525</v>
      </c>
      <c r="E61" s="18" t="n">
        <v>475.21622808</v>
      </c>
      <c r="F61" s="20" t="n">
        <v>2.7925413</v>
      </c>
      <c r="G61" s="18" t="n">
        <v>480.25650327</v>
      </c>
      <c r="H61" s="20" t="n">
        <v>14.33873237</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525.2630877300001</v>
      </c>
      <c r="F62" s="20" t="n">
        <v>1.19841031</v>
      </c>
      <c r="G62" s="18" t="n">
        <v>545.83573869</v>
      </c>
      <c r="H62" s="20" t="n">
        <v>2.20484474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379.73076011</v>
      </c>
      <c r="F63" s="20" t="n">
        <v>1.47808185</v>
      </c>
      <c r="G63" s="18" t="n">
        <v>386.87945368</v>
      </c>
      <c r="H63" s="20" t="n">
        <v>2.3199118</v>
      </c>
      <c r="I63" s="18" t="s">
        <v>404</v>
      </c>
      <c r="J63" s="20" t="s">
        <v>404</v>
      </c>
      <c r="K63" s="18" t="s">
        <v>404</v>
      </c>
      <c r="L63" s="20" t="s">
        <v>404</v>
      </c>
      <c r="M63" s="18" t="s">
        <v>404</v>
      </c>
      <c r="N63" s="20" t="s">
        <v>404</v>
      </c>
      <c r="O63" s="18" t="s">
        <v>404</v>
      </c>
      <c r="P63" s="20" t="s">
        <v>404</v>
      </c>
      <c r="Q63" s="18" t="n">
        <v>404.52595038</v>
      </c>
      <c r="R63" s="20" t="n">
        <v>5.68281354</v>
      </c>
    </row>
    <row r="64" spans="1:18">
      <c r="A64" s="15" t="s">
        <v>461</v>
      </c>
      <c r="B64" s="17" t="n">
        <v>3634</v>
      </c>
      <c r="C64" s="18">
        <f>(27.0/B64*100)</f>
        <v/>
      </c>
      <c r="D64" s="19" t="n">
        <v>3607</v>
      </c>
      <c r="E64" s="18" t="n">
        <v>463.3483445</v>
      </c>
      <c r="F64" s="20" t="n">
        <v>1.69499373</v>
      </c>
      <c r="G64" s="18" t="n">
        <v>529.33308909</v>
      </c>
      <c r="H64" s="20" t="n">
        <v>11.34951789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429.25504423</v>
      </c>
      <c r="F65" s="20" t="n">
        <v>1.94520007</v>
      </c>
      <c r="G65" s="18" t="n">
        <v>404.45797596</v>
      </c>
      <c r="H65" s="20" t="n">
        <v>13.32212996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413.03652568</v>
      </c>
      <c r="F66" s="20" t="n">
        <v>1.04818085</v>
      </c>
      <c r="G66" s="18" t="n">
        <v>376.91535466</v>
      </c>
      <c r="H66" s="20" t="n">
        <v>6.4154094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396.06905926</v>
      </c>
      <c r="F67" s="20" t="n">
        <v>2.53046656</v>
      </c>
      <c r="G67" s="18" t="n">
        <v>405.28334049</v>
      </c>
      <c r="H67" s="20" t="n">
        <v>12.58696105</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418.02013789</v>
      </c>
      <c r="F68" s="20" t="n">
        <v>1.01193143</v>
      </c>
      <c r="G68" s="18" t="n">
        <v>414.96723226</v>
      </c>
      <c r="H68" s="20" t="n">
        <v>2.36563895</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435.40163863</v>
      </c>
      <c r="F69" s="20" t="n">
        <v>3.28667132</v>
      </c>
      <c r="G69" s="18" t="n">
        <v>382.5032895</v>
      </c>
      <c r="H69" s="20" t="n">
        <v>23.10973169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486.63104116</v>
      </c>
      <c r="F70" s="20" t="n">
        <v>2.91476757</v>
      </c>
      <c r="G70" s="18" t="s">
        <v>404</v>
      </c>
      <c r="H70" s="20" t="s">
        <v>404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555.11100031</v>
      </c>
      <c r="F71" s="20" t="n">
        <v>1.20723135</v>
      </c>
      <c r="G71" s="18" t="n">
        <v>637.51145213</v>
      </c>
      <c r="H71" s="20" t="n">
        <v>11.8462058</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522.26005378</v>
      </c>
      <c r="F72" s="20" t="n">
        <v>5.02428112</v>
      </c>
      <c r="G72" s="18" t="n">
        <v>540.82982035</v>
      </c>
      <c r="H72" s="20" t="n">
        <v>5.00803273</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416.09826049</v>
      </c>
      <c r="F73" s="20" t="n">
        <v>5.06095619</v>
      </c>
      <c r="G73" s="18" t="n">
        <v>427.8057128</v>
      </c>
      <c r="H73" s="20" t="n">
        <v>4.24735895</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418.30843849</v>
      </c>
      <c r="F74" s="20" t="n">
        <v>1.56177323</v>
      </c>
      <c r="G74" s="18" t="n">
        <v>493.2363375</v>
      </c>
      <c r="H74" s="20" t="n">
        <v>6.79421694</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387.47470063</v>
      </c>
      <c r="F75" s="20" t="n">
        <v>2.51730417</v>
      </c>
      <c r="G75" s="18" t="n">
        <v>362.07015394</v>
      </c>
      <c r="H75" s="20" t="n">
        <v>7.1676491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433.95094929</v>
      </c>
      <c r="F76" s="20" t="n">
        <v>2.89886896</v>
      </c>
      <c r="G76" s="18" t="n">
        <v>476.36142205</v>
      </c>
      <c r="H76" s="20" t="n">
        <v>11.58425254</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434.94693875</v>
      </c>
      <c r="F77" s="20" t="n">
        <v>2.20250434</v>
      </c>
      <c r="G77" s="18" t="n">
        <v>456.18735509</v>
      </c>
      <c r="H77" s="20" t="n">
        <v>42.17599793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524.63049275</v>
      </c>
      <c r="F78" s="20" t="n">
        <v>3.94464567</v>
      </c>
      <c r="G78" s="18" t="n">
        <v>525.97057179</v>
      </c>
      <c r="H78" s="20" t="n">
        <v>8.56849558</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473.19184139</v>
      </c>
      <c r="F79" s="20" t="n">
        <v>6.27931287</v>
      </c>
      <c r="G79" s="18" t="n">
        <v>559.5772553</v>
      </c>
      <c r="H79" s="20" t="n">
        <v>8.54868997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456.38951582</v>
      </c>
      <c r="F80" s="20" t="n">
        <v>3.72856829</v>
      </c>
      <c r="G80" s="18" t="n">
        <v>463.10283744</v>
      </c>
      <c r="H80" s="20" t="n">
        <v>13.72688148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442.88523248</v>
      </c>
      <c r="F81" s="20" t="n">
        <v>3.08617723</v>
      </c>
      <c r="G81" s="18" t="n">
        <v>445.20298912</v>
      </c>
      <c r="H81" s="20" t="n">
        <v>12.49939917</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548</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511.06752523</v>
      </c>
      <c r="F7" s="20" t="n">
        <v>1.7566861</v>
      </c>
      <c r="G7" s="18" t="n">
        <v>491.40293394</v>
      </c>
      <c r="H7" s="20" t="n">
        <v>11.42889534</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494.93373555</v>
      </c>
      <c r="F8" s="20" t="n">
        <v>2.45202353</v>
      </c>
      <c r="G8" s="18" t="n">
        <v>502.71515396</v>
      </c>
      <c r="H8" s="20" t="n">
        <v>7.76378752</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504.21321114</v>
      </c>
      <c r="F9" s="20" t="n">
        <v>2.98239312</v>
      </c>
      <c r="G9" s="18" t="n">
        <v>504.91903662</v>
      </c>
      <c r="H9" s="20" t="n">
        <v>7.20036443</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529.17513846</v>
      </c>
      <c r="F10" s="20" t="n">
        <v>2.28599078</v>
      </c>
      <c r="G10" s="18" t="n">
        <v>528.82793912</v>
      </c>
      <c r="H10" s="20" t="n">
        <v>5.62347896</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444.67949688</v>
      </c>
      <c r="F11" s="20" t="n">
        <v>3.9518093</v>
      </c>
      <c r="G11" s="18" t="n">
        <v>451.53766122</v>
      </c>
      <c r="H11" s="20" t="n">
        <v>5.39310673</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493.04312906</v>
      </c>
      <c r="F12" s="20" t="n">
        <v>2.28633608</v>
      </c>
      <c r="G12" s="18" t="n">
        <v>494.51970233</v>
      </c>
      <c r="H12" s="20" t="n">
        <v>4.50107684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504.50545233</v>
      </c>
      <c r="F13" s="20" t="n">
        <v>3.82080868</v>
      </c>
      <c r="G13" s="18" t="n">
        <v>498.88358905</v>
      </c>
      <c r="H13" s="20" t="n">
        <v>3.60040676</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534.87131359</v>
      </c>
      <c r="F14" s="20" t="n">
        <v>2.30317026</v>
      </c>
      <c r="G14" s="18" t="n">
        <v>532.0376585499999</v>
      </c>
      <c r="H14" s="20" t="n">
        <v>5.10063067</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528.87508146</v>
      </c>
      <c r="F15" s="20" t="n">
        <v>2.49077841</v>
      </c>
      <c r="G15" s="18" t="n">
        <v>557.71178711</v>
      </c>
      <c r="H15" s="20" t="n">
        <v>12.8054884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498.53582939</v>
      </c>
      <c r="F16" s="20" t="n">
        <v>2.43169154</v>
      </c>
      <c r="G16" s="18" t="n">
        <v>466.43785736</v>
      </c>
      <c r="H16" s="20" t="n">
        <v>30.40086107</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508.15515064</v>
      </c>
      <c r="F17" s="20" t="n">
        <v>3.61624848</v>
      </c>
      <c r="G17" s="18" t="n">
        <v>514.22441354</v>
      </c>
      <c r="H17" s="20" t="n">
        <v>15.75811376</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451.86292352</v>
      </c>
      <c r="F18" s="20" t="n">
        <v>4.0949487</v>
      </c>
      <c r="G18" s="18" t="n">
        <v>517.94161173</v>
      </c>
      <c r="H18" s="20" t="n">
        <v>11.1206692</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477.35652371</v>
      </c>
      <c r="F19" s="20" t="n">
        <v>3.60771777</v>
      </c>
      <c r="G19" s="18" t="n">
        <v>476.2327122</v>
      </c>
      <c r="H19" s="20" t="n">
        <v>8.209411299999999</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473.91362836</v>
      </c>
      <c r="F20" s="20" t="n">
        <v>1.70423185</v>
      </c>
      <c r="G20" s="18" t="n">
        <v>458.06695477</v>
      </c>
      <c r="H20" s="20" t="n">
        <v>8.358967639999999</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498.82018858</v>
      </c>
      <c r="F21" s="20" t="n">
        <v>5.01738651</v>
      </c>
      <c r="G21" s="18" t="n">
        <v>506.33024052</v>
      </c>
      <c r="H21" s="20" t="n">
        <v>3.01563109</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467.21521969</v>
      </c>
      <c r="F22" s="20" t="n">
        <v>3.60144231</v>
      </c>
      <c r="G22" s="18" t="n">
        <v>441.72490118</v>
      </c>
      <c r="H22" s="20" t="n">
        <v>23.42209147</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484.13752826</v>
      </c>
      <c r="F23" s="20" t="n">
        <v>3.0354549</v>
      </c>
      <c r="G23" s="18" t="s">
        <v>404</v>
      </c>
      <c r="H23" s="20" t="s">
        <v>404</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542.9391460000001</v>
      </c>
      <c r="F24" s="20" t="n">
        <v>3.39096865</v>
      </c>
      <c r="G24" s="18" t="n">
        <v>517.55999363</v>
      </c>
      <c r="H24" s="20" t="n">
        <v>10.38847722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515.3330926</v>
      </c>
      <c r="F25" s="20" t="n">
        <v>3.26480004</v>
      </c>
      <c r="G25" s="18" t="n">
        <v>524.7472121</v>
      </c>
      <c r="H25" s="20" t="n">
        <v>23.48097622</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490.56273956</v>
      </c>
      <c r="F26" s="20" t="n">
        <v>1.7737192</v>
      </c>
      <c r="G26" s="18" t="n">
        <v>488.25020584</v>
      </c>
      <c r="H26" s="20" t="n">
        <v>7.41315171</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482.29069454</v>
      </c>
      <c r="F27" s="20" t="n">
        <v>1.10875348</v>
      </c>
      <c r="G27" s="18" t="n">
        <v>549.62209875</v>
      </c>
      <c r="H27" s="20" t="n">
        <v>12.34993398</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415.31505393</v>
      </c>
      <c r="F28" s="20" t="n">
        <v>2.25199997</v>
      </c>
      <c r="G28" s="18" t="n">
        <v>419.58847946</v>
      </c>
      <c r="H28" s="20" t="n">
        <v>8.578407779999999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513.21943458</v>
      </c>
      <c r="F29" s="20" t="n">
        <v>5.28400277</v>
      </c>
      <c r="G29" s="18" t="n">
        <v>493.37019453</v>
      </c>
      <c r="H29" s="20" t="n">
        <v>23.31216306</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515.88024209</v>
      </c>
      <c r="F30" s="20" t="n">
        <v>4.1077823</v>
      </c>
      <c r="G30" s="18" t="n">
        <v>514.23776092</v>
      </c>
      <c r="H30" s="20" t="n">
        <v>6.66164872</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498.23831235</v>
      </c>
      <c r="F31" s="20" t="n">
        <v>2.31582329</v>
      </c>
      <c r="G31" s="18" t="n">
        <v>495.3233417</v>
      </c>
      <c r="H31" s="20" t="n">
        <v>15.31443408</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501.53276999</v>
      </c>
      <c r="F32" s="20" t="n">
        <v>2.51844711</v>
      </c>
      <c r="G32" s="18" t="n">
        <v>484.68935622</v>
      </c>
      <c r="H32" s="20" t="n">
        <v>6.56933502</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498.05321981</v>
      </c>
      <c r="F33" s="20" t="n">
        <v>3.95381877</v>
      </c>
      <c r="G33" s="18" t="n">
        <v>506.95631438</v>
      </c>
      <c r="H33" s="20" t="n">
        <v>5.35288236</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460.01450482</v>
      </c>
      <c r="F34" s="20" t="n">
        <v>2.7222738</v>
      </c>
      <c r="G34" s="18" t="n">
        <v>484.24675604</v>
      </c>
      <c r="H34" s="20" t="n">
        <v>20.63168188</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515.01024495</v>
      </c>
      <c r="F35" s="20" t="n">
        <v>1.50959147</v>
      </c>
      <c r="G35" s="18" t="n">
        <v>509.60655158</v>
      </c>
      <c r="H35" s="20" t="n">
        <v>4.07259904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491.78977669</v>
      </c>
      <c r="F36" s="20" t="n">
        <v>2.13350845</v>
      </c>
      <c r="G36" s="18" t="n">
        <v>514.37429687</v>
      </c>
      <c r="H36" s="20" t="n">
        <v>10.02095352</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493.77869724</v>
      </c>
      <c r="F37" s="20" t="n">
        <v>3.63322742</v>
      </c>
      <c r="G37" s="18" t="n">
        <v>485.58315573</v>
      </c>
      <c r="H37" s="20" t="n">
        <v>16.0699479</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509.37881511</v>
      </c>
      <c r="F38" s="20" t="n">
        <v>5.26045252</v>
      </c>
      <c r="G38" s="18" t="n">
        <v>498.83448639</v>
      </c>
      <c r="H38" s="20" t="n">
        <v>6.55856038</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425.0477979</v>
      </c>
      <c r="F39" s="20" t="n">
        <v>4.37961232</v>
      </c>
      <c r="G39" s="18" t="n">
        <v>431.97190419</v>
      </c>
      <c r="H39" s="20" t="n">
        <v>16.65935945</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513.73951114</v>
      </c>
      <c r="F40" s="20" t="n">
        <v>5.63897297</v>
      </c>
      <c r="G40" s="18" t="n">
        <v>508.49950646</v>
      </c>
      <c r="H40" s="20" t="n">
        <v>3.05691027</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499.75658455</v>
      </c>
      <c r="F41" s="20" t="n">
        <v>3.43052587</v>
      </c>
      <c r="G41" s="18" t="n">
        <v>488.09629661</v>
      </c>
      <c r="H41" s="20" t="n">
        <v>7.51169888</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423.81519541</v>
      </c>
      <c r="F44" s="20" t="n">
        <v>3.85081128</v>
      </c>
      <c r="G44" s="18" t="n">
        <v>431.51764663</v>
      </c>
      <c r="H44" s="20" t="n">
        <v>5.29360977</v>
      </c>
      <c r="I44" s="18" t="s">
        <v>404</v>
      </c>
      <c r="J44" s="20" t="s">
        <v>404</v>
      </c>
      <c r="K44" s="18" t="s">
        <v>404</v>
      </c>
      <c r="L44" s="20" t="s">
        <v>404</v>
      </c>
      <c r="M44" s="18" t="s">
        <v>404</v>
      </c>
      <c r="N44" s="20" t="s">
        <v>404</v>
      </c>
      <c r="O44" s="18" t="s">
        <v>404</v>
      </c>
      <c r="P44" s="20" t="s">
        <v>404</v>
      </c>
      <c r="Q44" s="18" t="n">
        <v>483.64621317</v>
      </c>
      <c r="R44" s="20" t="n">
        <v>22.53751647</v>
      </c>
    </row>
    <row r="45" spans="1:18">
      <c r="A45" s="15" t="s">
        <v>442</v>
      </c>
      <c r="B45" s="17" t="n">
        <v>5519</v>
      </c>
      <c r="C45" s="18">
        <f>(0.0/B45*100)</f>
        <v/>
      </c>
      <c r="D45" s="19" t="n">
        <v>5519</v>
      </c>
      <c r="E45" s="18" t="n">
        <v>375.6488239</v>
      </c>
      <c r="F45" s="20" t="n">
        <v>2.62916275</v>
      </c>
      <c r="G45" s="18" t="n">
        <v>406.32478698</v>
      </c>
      <c r="H45" s="20" t="n">
        <v>72.98475000000001</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397.230143</v>
      </c>
      <c r="F46" s="20" t="n">
        <v>2.33280775</v>
      </c>
      <c r="G46" s="18" t="n">
        <v>464.88079452</v>
      </c>
      <c r="H46" s="20" t="n">
        <v>10.40930628</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445.27224663</v>
      </c>
      <c r="F47" s="20" t="n">
        <v>3.92079598</v>
      </c>
      <c r="G47" s="18" t="n">
        <v>470.09267339</v>
      </c>
      <c r="H47" s="20" t="n">
        <v>74.83232378</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503.77970746</v>
      </c>
      <c r="F48" s="20" t="n">
        <v>6.68529678</v>
      </c>
      <c r="G48" s="18" t="n">
        <v>555.37686551</v>
      </c>
      <c r="H48" s="20" t="n">
        <v>7.06342103</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432.30546631</v>
      </c>
      <c r="F49" s="20" t="n">
        <v>3.45604327</v>
      </c>
      <c r="G49" s="18" t="n">
        <v>431.16625164</v>
      </c>
      <c r="H49" s="20" t="n">
        <v>6.41896902</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417.39912331</v>
      </c>
      <c r="F50" s="20" t="n">
        <v>2.86880518</v>
      </c>
      <c r="G50" s="18" t="n">
        <v>432.81377539</v>
      </c>
      <c r="H50" s="20" t="n">
        <v>31.78737538</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420.18809364</v>
      </c>
      <c r="F51" s="20" t="n">
        <v>2.0896054</v>
      </c>
      <c r="G51" s="18" t="n">
        <v>402.7941788</v>
      </c>
      <c r="H51" s="20" t="n">
        <v>9.429963000000001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483.17543381</v>
      </c>
      <c r="F52" s="20" t="n">
        <v>10.0491537</v>
      </c>
      <c r="G52" s="18" t="n">
        <v>474.18147113</v>
      </c>
      <c r="H52" s="20" t="n">
        <v>3.04856827</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427.86761463</v>
      </c>
      <c r="F53" s="20" t="n">
        <v>1.43341423</v>
      </c>
      <c r="G53" s="18" t="n">
        <v>472.40451951</v>
      </c>
      <c r="H53" s="20" t="n">
        <v>3.75032101</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325.84770925</v>
      </c>
      <c r="F54" s="20" t="n">
        <v>3.5571307</v>
      </c>
      <c r="G54" s="18" t="n">
        <v>362.28090483</v>
      </c>
      <c r="H54" s="20" t="n">
        <v>10.95237234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413.3040036</v>
      </c>
      <c r="F55" s="20" t="n">
        <v>3.01584904</v>
      </c>
      <c r="G55" s="18" t="n">
        <v>402.28800387</v>
      </c>
      <c r="H55" s="20" t="n">
        <v>6.0350654</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523.01078094</v>
      </c>
      <c r="F56" s="20" t="n">
        <v>3.41330093</v>
      </c>
      <c r="G56" s="18" t="n">
        <v>523.60066337</v>
      </c>
      <c r="H56" s="20" t="n">
        <v>5.49239611</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406.05911848</v>
      </c>
      <c r="F57" s="20" t="n">
        <v>3.44976656</v>
      </c>
      <c r="G57" s="18" t="n">
        <v>398.06604264</v>
      </c>
      <c r="H57" s="20" t="n">
        <v>5.09134119</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406.44702896</v>
      </c>
      <c r="F58" s="20" t="n">
        <v>2.97653415</v>
      </c>
      <c r="G58" s="18" t="n">
        <v>438.64931691</v>
      </c>
      <c r="H58" s="20" t="n">
        <v>11.68823705</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379.13251145</v>
      </c>
      <c r="F59" s="20" t="n">
        <v>1.87008115</v>
      </c>
      <c r="G59" s="18" t="n">
        <v>373.0981804</v>
      </c>
      <c r="H59" s="20" t="n">
        <v>4.30189162</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375.23503124</v>
      </c>
      <c r="F60" s="20" t="n">
        <v>4.48505334</v>
      </c>
      <c r="G60" s="18" t="n">
        <v>405.73122607</v>
      </c>
      <c r="H60" s="20" t="n">
        <v>7.12543636</v>
      </c>
      <c r="I60" s="18" t="s">
        <v>404</v>
      </c>
      <c r="J60" s="20" t="s">
        <v>404</v>
      </c>
      <c r="K60" s="18" t="s">
        <v>404</v>
      </c>
      <c r="L60" s="20" t="s">
        <v>404</v>
      </c>
      <c r="M60" s="18" t="s">
        <v>404</v>
      </c>
      <c r="N60" s="20" t="s">
        <v>404</v>
      </c>
      <c r="O60" s="18" t="s">
        <v>404</v>
      </c>
      <c r="P60" s="20" t="s">
        <v>404</v>
      </c>
      <c r="Q60" s="18" t="n">
        <v>295.39385905</v>
      </c>
      <c r="R60" s="20" t="n">
        <v>20.16245646</v>
      </c>
    </row>
    <row r="61" spans="1:18">
      <c r="A61" s="15" t="s">
        <v>458</v>
      </c>
      <c r="B61" s="17" t="n">
        <v>6525</v>
      </c>
      <c r="C61" s="18">
        <f>(0.0/B61*100)</f>
        <v/>
      </c>
      <c r="D61" s="19" t="n">
        <v>6525</v>
      </c>
      <c r="E61" s="18" t="n">
        <v>479.96127158</v>
      </c>
      <c r="F61" s="20" t="n">
        <v>3.0791341</v>
      </c>
      <c r="G61" s="18" t="n">
        <v>458.72793415</v>
      </c>
      <c r="H61" s="20" t="n">
        <v>5.68006134</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530.80225207</v>
      </c>
      <c r="F62" s="20" t="n">
        <v>1.4378842</v>
      </c>
      <c r="G62" s="18" t="n">
        <v>526.06625945</v>
      </c>
      <c r="H62" s="20" t="n">
        <v>1.40182497</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387.28879658</v>
      </c>
      <c r="F63" s="20" t="n">
        <v>1.7948613</v>
      </c>
      <c r="G63" s="18" t="n">
        <v>376.58448674</v>
      </c>
      <c r="H63" s="20" t="n">
        <v>1.9894316</v>
      </c>
      <c r="I63" s="18" t="s">
        <v>404</v>
      </c>
      <c r="J63" s="20" t="s">
        <v>404</v>
      </c>
      <c r="K63" s="18" t="s">
        <v>404</v>
      </c>
      <c r="L63" s="20" t="s">
        <v>404</v>
      </c>
      <c r="M63" s="18" t="s">
        <v>404</v>
      </c>
      <c r="N63" s="20" t="s">
        <v>404</v>
      </c>
      <c r="O63" s="18" t="s">
        <v>404</v>
      </c>
      <c r="P63" s="20" t="s">
        <v>404</v>
      </c>
      <c r="Q63" s="18" t="n">
        <v>404.52595038</v>
      </c>
      <c r="R63" s="20" t="n">
        <v>5.68281354</v>
      </c>
    </row>
    <row r="64" spans="1:18">
      <c r="A64" s="15" t="s">
        <v>461</v>
      </c>
      <c r="B64" s="17" t="n">
        <v>3634</v>
      </c>
      <c r="C64" s="18">
        <f>(27.0/B64*100)</f>
        <v/>
      </c>
      <c r="D64" s="19" t="n">
        <v>3607</v>
      </c>
      <c r="E64" s="18" t="n">
        <v>455.37444104</v>
      </c>
      <c r="F64" s="20" t="n">
        <v>1.76985706</v>
      </c>
      <c r="G64" s="18" t="n">
        <v>529.95746667</v>
      </c>
      <c r="H64" s="20" t="n">
        <v>4.49578771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434.57701921</v>
      </c>
      <c r="F65" s="20" t="n">
        <v>2.79325458</v>
      </c>
      <c r="G65" s="18" t="n">
        <v>415.33584311</v>
      </c>
      <c r="H65" s="20" t="n">
        <v>4.2147256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402.66395369</v>
      </c>
      <c r="F66" s="20" t="n">
        <v>1.20907</v>
      </c>
      <c r="G66" s="18" t="n">
        <v>431.77684784</v>
      </c>
      <c r="H66" s="20" t="n">
        <v>2.10164782</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397.67505048</v>
      </c>
      <c r="F67" s="20" t="n">
        <v>3.28799285</v>
      </c>
      <c r="G67" s="18" t="n">
        <v>394.55981512</v>
      </c>
      <c r="H67" s="20" t="n">
        <v>4.11085679</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417.92893132</v>
      </c>
      <c r="F68" s="20" t="n">
        <v>1.25982221</v>
      </c>
      <c r="G68" s="18" t="n">
        <v>417.06091527</v>
      </c>
      <c r="H68" s="20" t="n">
        <v>1.22656599</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430.42879123</v>
      </c>
      <c r="F69" s="20" t="n">
        <v>5.72676127</v>
      </c>
      <c r="G69" s="18" t="n">
        <v>437.73748594</v>
      </c>
      <c r="H69" s="20" t="n">
        <v>4.38961665</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486.15620808</v>
      </c>
      <c r="F70" s="20" t="n">
        <v>2.9633728</v>
      </c>
      <c r="G70" s="18" t="n">
        <v>509.67173264</v>
      </c>
      <c r="H70" s="20" t="n">
        <v>10.63301236</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540.00437871</v>
      </c>
      <c r="F71" s="20" t="n">
        <v>1.47245922</v>
      </c>
      <c r="G71" s="18" t="n">
        <v>599.60228864</v>
      </c>
      <c r="H71" s="20" t="n">
        <v>4.74418383</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532.84441247</v>
      </c>
      <c r="F72" s="20" t="n">
        <v>3.4323001</v>
      </c>
      <c r="G72" s="18" t="n">
        <v>530.46528734</v>
      </c>
      <c r="H72" s="20" t="n">
        <v>9.584304149999999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419.85565091</v>
      </c>
      <c r="F73" s="20" t="n">
        <v>4.65615292</v>
      </c>
      <c r="G73" s="18" t="n">
        <v>422.45713491</v>
      </c>
      <c r="H73" s="20" t="n">
        <v>4.36270962</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395.49820896</v>
      </c>
      <c r="F74" s="20" t="n">
        <v>1.7580528</v>
      </c>
      <c r="G74" s="18" t="n">
        <v>479.40880173</v>
      </c>
      <c r="H74" s="20" t="n">
        <v>2.37522892</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388.53282752</v>
      </c>
      <c r="F75" s="20" t="n">
        <v>2.58278689</v>
      </c>
      <c r="G75" s="18" t="n">
        <v>344.77768654</v>
      </c>
      <c r="H75" s="20" t="n">
        <v>11.95370375</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425.67198318</v>
      </c>
      <c r="F76" s="20" t="n">
        <v>3.17356962</v>
      </c>
      <c r="G76" s="18" t="n">
        <v>475.97138422</v>
      </c>
      <c r="H76" s="20" t="n">
        <v>7.33983092</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428.68053204</v>
      </c>
      <c r="F77" s="20" t="n">
        <v>2.32732339</v>
      </c>
      <c r="G77" s="18" t="n">
        <v>489.08163672</v>
      </c>
      <c r="H77" s="20" t="n">
        <v>11.15507349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522.66585826</v>
      </c>
      <c r="F78" s="20" t="n">
        <v>4.12999452</v>
      </c>
      <c r="G78" s="18" t="n">
        <v>538.64127258</v>
      </c>
      <c r="H78" s="20" t="n">
        <v>11.48063352</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475.95319465</v>
      </c>
      <c r="F79" s="20" t="n">
        <v>7.54036539</v>
      </c>
      <c r="G79" s="18" t="n">
        <v>471.96016597</v>
      </c>
      <c r="H79" s="20" t="n">
        <v>12.29366325</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456.23681225</v>
      </c>
      <c r="F80" s="20" t="n">
        <v>4.28925192</v>
      </c>
      <c r="G80" s="18" t="n">
        <v>457.63155235</v>
      </c>
      <c r="H80" s="20" t="n">
        <v>8.81084414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441.47114484</v>
      </c>
      <c r="F81" s="20" t="n">
        <v>2.88092449</v>
      </c>
      <c r="G81" s="18" t="n">
        <v>490.47123464</v>
      </c>
      <c r="H81" s="20" t="n">
        <v>22.74575307</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549</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514.69790706</v>
      </c>
      <c r="F7" s="20" t="n">
        <v>2.14734119</v>
      </c>
      <c r="G7" s="18" t="n">
        <v>493.13634794</v>
      </c>
      <c r="H7" s="20" t="n">
        <v>4.44548856</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509.77782313</v>
      </c>
      <c r="F8" s="20" t="n">
        <v>9.61173818</v>
      </c>
      <c r="G8" s="18" t="n">
        <v>490.3323768</v>
      </c>
      <c r="H8" s="20" t="n">
        <v>3.34503309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511.80946036</v>
      </c>
      <c r="F9" s="20" t="n">
        <v>2.74416574</v>
      </c>
      <c r="G9" s="18" t="n">
        <v>467.66638859</v>
      </c>
      <c r="H9" s="20" t="n">
        <v>8.709174239999999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534.74227581</v>
      </c>
      <c r="F10" s="20" t="n">
        <v>2.99238214</v>
      </c>
      <c r="G10" s="18" t="n">
        <v>524.28390279</v>
      </c>
      <c r="H10" s="20" t="n">
        <v>3.05333181</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457.33314159</v>
      </c>
      <c r="F11" s="20" t="n">
        <v>3.19296162</v>
      </c>
      <c r="G11" s="18" t="n">
        <v>409.43841793</v>
      </c>
      <c r="H11" s="20" t="n">
        <v>8.6377296</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493.04771152</v>
      </c>
      <c r="F12" s="20" t="n">
        <v>2.27879427</v>
      </c>
      <c r="G12" s="18" t="s">
        <v>404</v>
      </c>
      <c r="H12" s="20" t="s">
        <v>404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502.10467586</v>
      </c>
      <c r="F13" s="20" t="n">
        <v>2.60056875</v>
      </c>
      <c r="G13" s="18" t="n">
        <v>484.19969204</v>
      </c>
      <c r="H13" s="20" t="n">
        <v>7.50904805</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533.6066467099999</v>
      </c>
      <c r="F14" s="20" t="n">
        <v>2.05049364</v>
      </c>
      <c r="G14" s="18" t="n">
        <v>551.33032837</v>
      </c>
      <c r="H14" s="20" t="n">
        <v>8.85995891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535.48465555</v>
      </c>
      <c r="F15" s="20" t="n">
        <v>3.15892872</v>
      </c>
      <c r="G15" s="18" t="n">
        <v>523.68779011</v>
      </c>
      <c r="H15" s="20" t="n">
        <v>3.91396547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505.56277674</v>
      </c>
      <c r="F16" s="20" t="n">
        <v>6.17434085</v>
      </c>
      <c r="G16" s="18" t="n">
        <v>492.62490289</v>
      </c>
      <c r="H16" s="20" t="n">
        <v>4.47972932</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511.15544869</v>
      </c>
      <c r="F17" s="20" t="n">
        <v>7.86490367</v>
      </c>
      <c r="G17" s="18" t="n">
        <v>507.4912737</v>
      </c>
      <c r="H17" s="20" t="n">
        <v>4.12357757</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454.23108018</v>
      </c>
      <c r="F18" s="20" t="n">
        <v>4.02733493</v>
      </c>
      <c r="G18" s="18" t="n">
        <v>470.88948461</v>
      </c>
      <c r="H18" s="20" t="n">
        <v>20.44743361</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478.45445676</v>
      </c>
      <c r="F19" s="20" t="n">
        <v>6.18234977</v>
      </c>
      <c r="G19" s="18" t="n">
        <v>476.24230513</v>
      </c>
      <c r="H19" s="20" t="n">
        <v>4.49138735</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473.37327443</v>
      </c>
      <c r="F20" s="20" t="n">
        <v>1.70993336</v>
      </c>
      <c r="G20" s="18" t="n">
        <v>473.52603532</v>
      </c>
      <c r="H20" s="20" t="n">
        <v>11.57896368</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509.0598853</v>
      </c>
      <c r="F21" s="20" t="n">
        <v>2.59000043</v>
      </c>
      <c r="G21" s="18" t="n">
        <v>484.32984186</v>
      </c>
      <c r="H21" s="20" t="n">
        <v>6.92049071</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478.2769112</v>
      </c>
      <c r="F22" s="20" t="n">
        <v>4.26439862</v>
      </c>
      <c r="G22" s="18" t="n">
        <v>414.1531191</v>
      </c>
      <c r="H22" s="20" t="n">
        <v>8.43205813</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485.09456189</v>
      </c>
      <c r="F23" s="20" t="n">
        <v>4.41651605</v>
      </c>
      <c r="G23" s="18" t="n">
        <v>482.07228758</v>
      </c>
      <c r="H23" s="20" t="n">
        <v>5.75247198</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529.95078306</v>
      </c>
      <c r="F24" s="20" t="n">
        <v>5.75846922</v>
      </c>
      <c r="G24" s="18" t="n">
        <v>542.79435445</v>
      </c>
      <c r="H24" s="20" t="n">
        <v>3.22423312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515.0729859</v>
      </c>
      <c r="F25" s="20" t="n">
        <v>5.97709173</v>
      </c>
      <c r="G25" s="18" t="n">
        <v>516.27499959</v>
      </c>
      <c r="H25" s="20" t="n">
        <v>4.11904346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490.50827081</v>
      </c>
      <c r="F26" s="20" t="n">
        <v>1.65572392</v>
      </c>
      <c r="G26" s="18" t="n">
        <v>488.41128695</v>
      </c>
      <c r="H26" s="20" t="n">
        <v>12.59889491</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483.96479697</v>
      </c>
      <c r="F27" s="20" t="n">
        <v>1.17727998</v>
      </c>
      <c r="G27" s="18" t="n">
        <v>457.66314299</v>
      </c>
      <c r="H27" s="20" t="n">
        <v>4.48522775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421.85791594</v>
      </c>
      <c r="F28" s="20" t="n">
        <v>3.32308504</v>
      </c>
      <c r="G28" s="18" t="n">
        <v>407.04707307</v>
      </c>
      <c r="H28" s="20" t="n">
        <v>3.39912842</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511.12891606</v>
      </c>
      <c r="F29" s="20" t="n">
        <v>4.68529108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513.3035121299999</v>
      </c>
      <c r="N30" s="20" t="n">
        <v>2.38424846</v>
      </c>
      <c r="O30" s="18" t="s">
        <v>404</v>
      </c>
      <c r="P30" s="20" t="s">
        <v>404</v>
      </c>
      <c r="Q30" s="18" t="s">
        <v>404</v>
      </c>
      <c r="R30" s="20" t="s">
        <v>404</v>
      </c>
    </row>
    <row r="31" spans="1:18">
      <c r="A31" s="15" t="s">
        <v>428</v>
      </c>
      <c r="B31" s="17" t="n">
        <v>5456</v>
      </c>
      <c r="C31" s="18">
        <f>(808.0/B31*100)</f>
        <v/>
      </c>
      <c r="D31" s="19" t="n">
        <v>4648</v>
      </c>
      <c r="E31" s="18" t="n">
        <v>499.21091057</v>
      </c>
      <c r="F31" s="20" t="n">
        <v>2.26384672</v>
      </c>
      <c r="G31" s="18" t="n">
        <v>493.49754423</v>
      </c>
      <c r="H31" s="20" t="n">
        <v>6.79163851</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503.38914898</v>
      </c>
      <c r="F32" s="20" t="n">
        <v>2.79340921</v>
      </c>
      <c r="G32" s="18" t="n">
        <v>486.31190513</v>
      </c>
      <c r="H32" s="20" t="n">
        <v>6.51656942</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502.03949725</v>
      </c>
      <c r="F33" s="20" t="n">
        <v>2.63992549</v>
      </c>
      <c r="G33" s="18" t="n">
        <v>491.08726703</v>
      </c>
      <c r="H33" s="20" t="n">
        <v>7.53446274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460.77838502</v>
      </c>
      <c r="F34" s="20" t="n">
        <v>2.67538835</v>
      </c>
      <c r="G34" s="18" t="n">
        <v>460.36532232</v>
      </c>
      <c r="H34" s="20" t="n">
        <v>47.714605</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514.7124742</v>
      </c>
      <c r="F35" s="20" t="n">
        <v>1.41966055</v>
      </c>
      <c r="G35" s="18" t="s">
        <v>404</v>
      </c>
      <c r="H35" s="20" t="s">
        <v>404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509.02675756</v>
      </c>
      <c r="F36" s="20" t="n">
        <v>4.02781445</v>
      </c>
      <c r="G36" s="18" t="n">
        <v>483.78288933</v>
      </c>
      <c r="H36" s="20" t="n">
        <v>2.67551067</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494.73299709</v>
      </c>
      <c r="F37" s="20" t="n">
        <v>3.75867375</v>
      </c>
      <c r="G37" s="18" t="n">
        <v>466.79158904</v>
      </c>
      <c r="H37" s="20" t="n">
        <v>9.4179736</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503.43110183</v>
      </c>
      <c r="F38" s="20" t="n">
        <v>3.51324468</v>
      </c>
      <c r="G38" s="18" t="n">
        <v>514.6877287900001</v>
      </c>
      <c r="H38" s="20" t="n">
        <v>11.52527615</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423.8776319</v>
      </c>
      <c r="F39" s="20" t="n">
        <v>4.69049908</v>
      </c>
      <c r="G39" s="18" t="n">
        <v>438.20359729</v>
      </c>
      <c r="H39" s="20" t="n">
        <v>14.52150286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511.49004706</v>
      </c>
      <c r="F40" s="20" t="n">
        <v>3.32399182</v>
      </c>
      <c r="G40" s="18" t="n">
        <v>503.45194061</v>
      </c>
      <c r="H40" s="20" t="n">
        <v>13.47555516</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498.41385239</v>
      </c>
      <c r="F41" s="20" t="n">
        <v>3.7453625</v>
      </c>
      <c r="G41" s="18" t="n">
        <v>489.83628363</v>
      </c>
      <c r="H41" s="20" t="n">
        <v>7.68840765</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427.6294165</v>
      </c>
      <c r="F44" s="20" t="n">
        <v>4.33849327</v>
      </c>
      <c r="G44" s="18" t="n">
        <v>426.3696434</v>
      </c>
      <c r="H44" s="20" t="n">
        <v>4.38290464</v>
      </c>
      <c r="I44" s="18" t="s">
        <v>404</v>
      </c>
      <c r="J44" s="20" t="s">
        <v>404</v>
      </c>
      <c r="K44" s="18" t="s">
        <v>404</v>
      </c>
      <c r="L44" s="20" t="s">
        <v>404</v>
      </c>
      <c r="M44" s="18" t="s">
        <v>404</v>
      </c>
      <c r="N44" s="20" t="s">
        <v>404</v>
      </c>
      <c r="O44" s="18" t="s">
        <v>404</v>
      </c>
      <c r="P44" s="20" t="s">
        <v>404</v>
      </c>
      <c r="Q44" s="18" t="n">
        <v>483.64621317</v>
      </c>
      <c r="R44" s="20" t="n">
        <v>22.53751647</v>
      </c>
    </row>
    <row r="45" spans="1:18">
      <c r="A45" s="15" t="s">
        <v>442</v>
      </c>
      <c r="B45" s="17" t="n">
        <v>5519</v>
      </c>
      <c r="C45" s="18">
        <f>(0.0/B45*100)</f>
        <v/>
      </c>
      <c r="D45" s="19" t="n">
        <v>5519</v>
      </c>
      <c r="E45" s="18" t="n">
        <v>383.31080578</v>
      </c>
      <c r="F45" s="20" t="n">
        <v>7.27493089</v>
      </c>
      <c r="G45" s="18" t="n">
        <v>373.81251931</v>
      </c>
      <c r="H45" s="20" t="n">
        <v>3.0755093</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442.585828</v>
      </c>
      <c r="F46" s="20" t="n">
        <v>5.74708724</v>
      </c>
      <c r="G46" s="18" t="n">
        <v>387.68247885</v>
      </c>
      <c r="H46" s="20" t="n">
        <v>2.25769749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446.59211002</v>
      </c>
      <c r="F47" s="20" t="n">
        <v>4.37977736</v>
      </c>
      <c r="G47" s="18" t="n">
        <v>391.7618204</v>
      </c>
      <c r="H47" s="20" t="n">
        <v>16.37916029</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540.31684739</v>
      </c>
      <c r="F48" s="20" t="n">
        <v>11.68879299</v>
      </c>
      <c r="G48" s="18" t="n">
        <v>509.69295721</v>
      </c>
      <c r="H48" s="20" t="n">
        <v>5.59314679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439.18818531</v>
      </c>
      <c r="F49" s="20" t="n">
        <v>4.5146268</v>
      </c>
      <c r="G49" s="18" t="n">
        <v>424.11368411</v>
      </c>
      <c r="H49" s="20" t="n">
        <v>4.654699</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445.84539407</v>
      </c>
      <c r="F50" s="20" t="n">
        <v>5.72325768</v>
      </c>
      <c r="G50" s="18" t="n">
        <v>405.08613628</v>
      </c>
      <c r="H50" s="20" t="n">
        <v>3.19958006</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417.37893151</v>
      </c>
      <c r="F51" s="20" t="n">
        <v>2.55898712</v>
      </c>
      <c r="G51" s="18" t="n">
        <v>437.60644729</v>
      </c>
      <c r="H51" s="20" t="n">
        <v>8.64458089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473.26505432</v>
      </c>
      <c r="F52" s="20" t="n">
        <v>3.15919757</v>
      </c>
      <c r="G52" s="18" t="n">
        <v>486.01643178</v>
      </c>
      <c r="H52" s="20" t="n">
        <v>8.77688431</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432.5767659</v>
      </c>
      <c r="N53" s="20" t="n">
        <v>1.3789965</v>
      </c>
      <c r="O53" s="18" t="s">
        <v>404</v>
      </c>
      <c r="P53" s="20" t="s">
        <v>404</v>
      </c>
      <c r="Q53" s="18" t="s">
        <v>404</v>
      </c>
      <c r="R53" s="20" t="s">
        <v>404</v>
      </c>
    </row>
    <row r="54" spans="1:18">
      <c r="A54" s="15" t="s">
        <v>451</v>
      </c>
      <c r="B54" s="17" t="n">
        <v>4740</v>
      </c>
      <c r="C54" s="18">
        <f>(262.0/B54*100)</f>
        <v/>
      </c>
      <c r="D54" s="19" t="n">
        <v>4478</v>
      </c>
      <c r="E54" s="18" t="n">
        <v>332.19856307</v>
      </c>
      <c r="F54" s="20" t="n">
        <v>2.71588076</v>
      </c>
      <c r="G54" s="18" t="n">
        <v>285.92114215</v>
      </c>
      <c r="H54" s="20" t="n">
        <v>8.89724498</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411.24087216</v>
      </c>
      <c r="F55" s="20" t="n">
        <v>2.52211056</v>
      </c>
      <c r="G55" s="18" t="n">
        <v>403.48367574</v>
      </c>
      <c r="H55" s="20" t="n">
        <v>7.63909931</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523.27744776</v>
      </c>
      <c r="N56" s="20" t="n">
        <v>2.54722797</v>
      </c>
      <c r="O56" s="18" t="s">
        <v>404</v>
      </c>
      <c r="P56" s="20" t="s">
        <v>404</v>
      </c>
      <c r="Q56" s="18" t="s">
        <v>404</v>
      </c>
      <c r="R56" s="20" t="s">
        <v>404</v>
      </c>
    </row>
    <row r="57" spans="1:18">
      <c r="A57" s="15" t="s">
        <v>454</v>
      </c>
      <c r="B57" s="17" t="n">
        <v>6513</v>
      </c>
      <c r="C57" s="18">
        <f>(0.0/B57*100)</f>
        <v/>
      </c>
      <c r="D57" s="19" t="n">
        <v>6513</v>
      </c>
      <c r="E57" s="18" t="n">
        <v>398.43601377</v>
      </c>
      <c r="F57" s="20" t="n">
        <v>3.53006961</v>
      </c>
      <c r="G57" s="18" t="n">
        <v>409.96683046</v>
      </c>
      <c r="H57" s="20" t="n">
        <v>4.62735811</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408.37894663</v>
      </c>
      <c r="F58" s="20" t="n">
        <v>3.11719845</v>
      </c>
      <c r="G58" s="18" t="n">
        <v>410.42239501</v>
      </c>
      <c r="H58" s="20" t="n">
        <v>7.65660866</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378.74672597</v>
      </c>
      <c r="F59" s="20" t="n">
        <v>6.29770273</v>
      </c>
      <c r="G59" s="18" t="n">
        <v>378.41533941</v>
      </c>
      <c r="H59" s="20" t="n">
        <v>1.61939934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390.56099893</v>
      </c>
      <c r="F60" s="20" t="n">
        <v>3.87060025</v>
      </c>
      <c r="G60" s="18" t="n">
        <v>364.29681498</v>
      </c>
      <c r="H60" s="20" t="n">
        <v>11.60079228</v>
      </c>
      <c r="I60" s="18" t="s">
        <v>404</v>
      </c>
      <c r="J60" s="20" t="s">
        <v>404</v>
      </c>
      <c r="K60" s="18" t="s">
        <v>404</v>
      </c>
      <c r="L60" s="20" t="s">
        <v>404</v>
      </c>
      <c r="M60" s="18" t="s">
        <v>404</v>
      </c>
      <c r="N60" s="20" t="s">
        <v>404</v>
      </c>
      <c r="O60" s="18" t="s">
        <v>404</v>
      </c>
      <c r="P60" s="20" t="s">
        <v>404</v>
      </c>
      <c r="Q60" s="18" t="n">
        <v>295.39385905</v>
      </c>
      <c r="R60" s="20" t="n">
        <v>20.16245646</v>
      </c>
    </row>
    <row r="61" spans="1:18">
      <c r="A61" s="15" t="s">
        <v>458</v>
      </c>
      <c r="B61" s="17" t="n">
        <v>6525</v>
      </c>
      <c r="C61" s="18">
        <f>(0.0/B61*100)</f>
        <v/>
      </c>
      <c r="D61" s="19" t="n">
        <v>6525</v>
      </c>
      <c r="E61" s="18" t="n">
        <v>476.94327764</v>
      </c>
      <c r="F61" s="20" t="n">
        <v>2.79466702</v>
      </c>
      <c r="G61" s="18" t="n">
        <v>427.79639406</v>
      </c>
      <c r="H61" s="20" t="n">
        <v>7.9566001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528.70741639</v>
      </c>
      <c r="F62" s="20" t="n">
        <v>1.1791094</v>
      </c>
      <c r="G62" s="18" t="n">
        <v>527.52071392</v>
      </c>
      <c r="H62" s="20" t="n">
        <v>3.02365206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376.65190516</v>
      </c>
      <c r="F63" s="20" t="n">
        <v>1.5810417</v>
      </c>
      <c r="G63" s="18" t="n">
        <v>389.19053432</v>
      </c>
      <c r="H63" s="20" t="n">
        <v>1.89684483</v>
      </c>
      <c r="I63" s="18" t="s">
        <v>404</v>
      </c>
      <c r="J63" s="20" t="s">
        <v>404</v>
      </c>
      <c r="K63" s="18" t="s">
        <v>404</v>
      </c>
      <c r="L63" s="20" t="s">
        <v>404</v>
      </c>
      <c r="M63" s="18" t="s">
        <v>404</v>
      </c>
      <c r="N63" s="20" t="s">
        <v>404</v>
      </c>
      <c r="O63" s="18" t="s">
        <v>404</v>
      </c>
      <c r="P63" s="20" t="s">
        <v>404</v>
      </c>
      <c r="Q63" s="18" t="n">
        <v>404.52595038</v>
      </c>
      <c r="R63" s="20" t="n">
        <v>5.68281354</v>
      </c>
    </row>
    <row r="64" spans="1:18">
      <c r="A64" s="15" t="s">
        <v>461</v>
      </c>
      <c r="B64" s="17" t="n">
        <v>3634</v>
      </c>
      <c r="C64" s="18">
        <f>(27.0/B64*100)</f>
        <v/>
      </c>
      <c r="D64" s="19" t="n">
        <v>3607</v>
      </c>
      <c r="E64" s="18" t="n">
        <v>456.95353377</v>
      </c>
      <c r="F64" s="20" t="n">
        <v>1.74934241</v>
      </c>
      <c r="G64" s="18" t="n">
        <v>524.166258</v>
      </c>
      <c r="H64" s="20" t="n">
        <v>5.42414541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428.44161109</v>
      </c>
      <c r="F65" s="20" t="n">
        <v>2.68154724</v>
      </c>
      <c r="G65" s="18" t="n">
        <v>426.63568806</v>
      </c>
      <c r="H65" s="20" t="n">
        <v>6.3017756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411.29903819</v>
      </c>
      <c r="F66" s="20" t="n">
        <v>1.02881603</v>
      </c>
      <c r="G66" s="18" t="n">
        <v>423.72346667</v>
      </c>
      <c r="H66" s="20" t="n">
        <v>16.77002365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429.083518</v>
      </c>
      <c r="F67" s="20" t="n">
        <v>4.9169333</v>
      </c>
      <c r="G67" s="18" t="n">
        <v>379.747911</v>
      </c>
      <c r="H67" s="20" t="n">
        <v>2.52216705</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422.7178161</v>
      </c>
      <c r="F68" s="20" t="n">
        <v>1.01886228</v>
      </c>
      <c r="G68" s="18" t="n">
        <v>395.20412121</v>
      </c>
      <c r="H68" s="20" t="n">
        <v>2.23848496</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442.340041</v>
      </c>
      <c r="F69" s="20" t="n">
        <v>7.04243388</v>
      </c>
      <c r="G69" s="18" t="n">
        <v>432.68661223</v>
      </c>
      <c r="H69" s="20" t="n">
        <v>3.90484778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487.48277538</v>
      </c>
      <c r="F70" s="20" t="n">
        <v>2.91454406</v>
      </c>
      <c r="G70" s="18" t="n">
        <v>414.32654898</v>
      </c>
      <c r="H70" s="20" t="n">
        <v>26.69196022</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555.57467994</v>
      </c>
      <c r="N71" s="20" t="n">
        <v>1.19601801</v>
      </c>
      <c r="O71" s="18" t="s">
        <v>404</v>
      </c>
      <c r="P71" s="20" t="s">
        <v>404</v>
      </c>
      <c r="Q71" s="18" t="s">
        <v>404</v>
      </c>
      <c r="R71" s="20" t="s">
        <v>404</v>
      </c>
    </row>
    <row r="72" spans="1:18">
      <c r="A72" s="15" t="s">
        <v>469</v>
      </c>
      <c r="B72" s="17" t="n">
        <v>7708</v>
      </c>
      <c r="C72" s="18">
        <f>(0.0/B72*100)</f>
        <v/>
      </c>
      <c r="D72" s="19" t="n">
        <v>7708</v>
      </c>
      <c r="E72" s="18" t="n">
        <v>531.0946059</v>
      </c>
      <c r="F72" s="20" t="n">
        <v>3.27345126</v>
      </c>
      <c r="G72" s="18" t="n">
        <v>537.70298942</v>
      </c>
      <c r="H72" s="20" t="n">
        <v>4.94821412</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417.81264488</v>
      </c>
      <c r="F73" s="20" t="n">
        <v>3.3350582</v>
      </c>
      <c r="G73" s="18" t="n">
        <v>435.79443894</v>
      </c>
      <c r="H73" s="20" t="n">
        <v>6.68019401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423.33414676</v>
      </c>
      <c r="F74" s="20" t="n">
        <v>1.54764137</v>
      </c>
      <c r="G74" s="18" t="n">
        <v>390.82983186</v>
      </c>
      <c r="H74" s="20" t="n">
        <v>6.51384651</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387.68337628</v>
      </c>
      <c r="F75" s="20" t="n">
        <v>2.55036859</v>
      </c>
      <c r="G75" s="18" t="n">
        <v>386.00798358</v>
      </c>
      <c r="H75" s="20" t="n">
        <v>10.33197335</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446.42233367</v>
      </c>
      <c r="F76" s="20" t="n">
        <v>3.49643132</v>
      </c>
      <c r="G76" s="18" t="n">
        <v>417.94658792</v>
      </c>
      <c r="H76" s="20" t="n">
        <v>4.45049964</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439.82924401</v>
      </c>
      <c r="F77" s="20" t="n">
        <v>2.53946275</v>
      </c>
      <c r="G77" s="18" t="n">
        <v>402.72509123</v>
      </c>
      <c r="H77" s="20" t="n">
        <v>8.21141884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532.14761366</v>
      </c>
      <c r="F78" s="20" t="n">
        <v>5.71990013</v>
      </c>
      <c r="G78" s="18" t="n">
        <v>520.98430358</v>
      </c>
      <c r="H78" s="20" t="n">
        <v>5.06718678</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499.66260255</v>
      </c>
      <c r="F79" s="20" t="n">
        <v>8.44187513</v>
      </c>
      <c r="G79" s="18" t="n">
        <v>434.94267184</v>
      </c>
      <c r="H79" s="20" t="n">
        <v>7.60000057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457.93260623</v>
      </c>
      <c r="F80" s="20" t="n">
        <v>3.78059343</v>
      </c>
      <c r="G80" s="18" t="n">
        <v>432.4154258</v>
      </c>
      <c r="H80" s="20" t="n">
        <v>8.564705119999999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443.8750943</v>
      </c>
      <c r="F81" s="20" t="n">
        <v>4.0879009</v>
      </c>
      <c r="G81" s="18" t="n">
        <v>441.26911058</v>
      </c>
      <c r="H81" s="20" t="n">
        <v>4.94383147</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550</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510.54112256</v>
      </c>
      <c r="F7" s="20" t="n">
        <v>1.70173887</v>
      </c>
      <c r="G7" s="18" t="n">
        <v>470.57344313</v>
      </c>
      <c r="H7" s="20" t="n">
        <v>4.64686825</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494.23224036</v>
      </c>
      <c r="F8" s="20" t="n">
        <v>2.70529772</v>
      </c>
      <c r="G8" s="18" t="n">
        <v>504.33242155</v>
      </c>
      <c r="H8" s="20" t="n">
        <v>16.4001221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506.50414165</v>
      </c>
      <c r="F9" s="20" t="n">
        <v>2.50630586</v>
      </c>
      <c r="G9" s="18" t="n">
        <v>484.66674883</v>
      </c>
      <c r="H9" s="20" t="n">
        <v>11.81384487</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529.54010256</v>
      </c>
      <c r="F10" s="20" t="n">
        <v>2.1479712</v>
      </c>
      <c r="G10" s="18" t="n">
        <v>511.44405066</v>
      </c>
      <c r="H10" s="20" t="n">
        <v>13.6282731</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447.55286957</v>
      </c>
      <c r="F11" s="20" t="n">
        <v>2.47686277</v>
      </c>
      <c r="G11" s="18" t="s">
        <v>404</v>
      </c>
      <c r="H11" s="20" t="s">
        <v>404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493.04771152</v>
      </c>
      <c r="F12" s="20" t="n">
        <v>2.27879427</v>
      </c>
      <c r="G12" s="18" t="s">
        <v>404</v>
      </c>
      <c r="H12" s="20" t="s">
        <v>404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502.04430043</v>
      </c>
      <c r="F13" s="20" t="n">
        <v>2.5958432</v>
      </c>
      <c r="G13" s="18" t="s">
        <v>404</v>
      </c>
      <c r="H13" s="20" t="s">
        <v>404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534.1937421</v>
      </c>
      <c r="F14" s="20" t="n">
        <v>2.09480707</v>
      </c>
      <c r="G14" s="18" t="s">
        <v>404</v>
      </c>
      <c r="H14" s="20" t="s">
        <v>404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530.64442325</v>
      </c>
      <c r="F15" s="20" t="n">
        <v>2.41360438</v>
      </c>
      <c r="G15" s="18" t="s">
        <v>404</v>
      </c>
      <c r="H15" s="20" t="s">
        <v>404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499.05862665</v>
      </c>
      <c r="F16" s="20" t="n">
        <v>5.14471357</v>
      </c>
      <c r="G16" s="18" t="n">
        <v>495.73069743</v>
      </c>
      <c r="H16" s="20" t="n">
        <v>5.35854983</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509.14064729</v>
      </c>
      <c r="N17" s="20" t="n">
        <v>2.69881938</v>
      </c>
      <c r="O17" s="18" t="s">
        <v>404</v>
      </c>
      <c r="P17" s="20" t="s">
        <v>404</v>
      </c>
      <c r="Q17" s="18" t="s">
        <v>404</v>
      </c>
      <c r="R17" s="20" t="s">
        <v>404</v>
      </c>
    </row>
    <row r="18" spans="1:18">
      <c r="A18" s="15" t="s">
        <v>415</v>
      </c>
      <c r="B18" s="17" t="n">
        <v>5532</v>
      </c>
      <c r="C18" s="18">
        <f>(0.0/B18*100)</f>
        <v/>
      </c>
      <c r="D18" s="19" t="n">
        <v>5532</v>
      </c>
      <c r="E18" s="18" t="n">
        <v>497.14441819</v>
      </c>
      <c r="F18" s="20" t="n">
        <v>11.88452054</v>
      </c>
      <c r="G18" s="18" t="n">
        <v>452.26913857</v>
      </c>
      <c r="H18" s="20" t="n">
        <v>4.09526751</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477.20502294</v>
      </c>
      <c r="F19" s="20" t="n">
        <v>2.74822757</v>
      </c>
      <c r="G19" s="18" t="n">
        <v>462.35411818</v>
      </c>
      <c r="H19" s="20" t="n">
        <v>6.56735033</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473.37723278</v>
      </c>
      <c r="F20" s="20" t="n">
        <v>1.6892869</v>
      </c>
      <c r="G20" s="18" t="s">
        <v>404</v>
      </c>
      <c r="H20" s="20" t="s">
        <v>404</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502.78932019</v>
      </c>
      <c r="F21" s="20" t="n">
        <v>2.76196772</v>
      </c>
      <c r="G21" s="18" t="n">
        <v>511.11066538</v>
      </c>
      <c r="H21" s="20" t="n">
        <v>9.305684729999999</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473.48744005</v>
      </c>
      <c r="F22" s="20" t="n">
        <v>4.36816558</v>
      </c>
      <c r="G22" s="18" t="n">
        <v>432.3515594</v>
      </c>
      <c r="H22" s="20" t="n">
        <v>10.57347409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472.24518714</v>
      </c>
      <c r="F23" s="20" t="n">
        <v>5.25134581</v>
      </c>
      <c r="G23" s="18" t="n">
        <v>489.72601093</v>
      </c>
      <c r="H23" s="20" t="n">
        <v>4.28893356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538.3947510199999</v>
      </c>
      <c r="F24" s="20" t="n">
        <v>2.96617877</v>
      </c>
      <c r="G24" s="18" t="s">
        <v>404</v>
      </c>
      <c r="H24" s="20" t="s">
        <v>404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517.96419162</v>
      </c>
      <c r="F25" s="20" t="n">
        <v>3.72700476</v>
      </c>
      <c r="G25" s="18" t="n">
        <v>508.14523634</v>
      </c>
      <c r="H25" s="20" t="n">
        <v>7.89934807</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490.5821806</v>
      </c>
      <c r="F26" s="20" t="n">
        <v>1.59256558</v>
      </c>
      <c r="G26" s="18" t="n">
        <v>472.51261876</v>
      </c>
      <c r="H26" s="20" t="n">
        <v>10.95022338</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494.79171862</v>
      </c>
      <c r="F27" s="20" t="n">
        <v>2.67782546</v>
      </c>
      <c r="G27" s="18" t="n">
        <v>479.9132859</v>
      </c>
      <c r="H27" s="20" t="n">
        <v>1.18003975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421.91443293</v>
      </c>
      <c r="F28" s="20" t="n">
        <v>3.03079503</v>
      </c>
      <c r="G28" s="18" t="n">
        <v>405.47471651</v>
      </c>
      <c r="H28" s="20" t="n">
        <v>3.62189048</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511.12891606</v>
      </c>
      <c r="F29" s="20" t="n">
        <v>4.68529108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515.52581323</v>
      </c>
      <c r="F30" s="20" t="n">
        <v>2.99227165</v>
      </c>
      <c r="G30" s="18" t="n">
        <v>493.96743016</v>
      </c>
      <c r="H30" s="20" t="n">
        <v>10.30843348</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498.17128887</v>
      </c>
      <c r="F31" s="20" t="n">
        <v>2.24913164</v>
      </c>
      <c r="G31" s="18" t="s">
        <v>404</v>
      </c>
      <c r="H31" s="20" t="s">
        <v>404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501.88857665</v>
      </c>
      <c r="F32" s="20" t="n">
        <v>2.56593577</v>
      </c>
      <c r="G32" s="18" t="n">
        <v>483.69125707</v>
      </c>
      <c r="H32" s="20" t="n">
        <v>16.78286719</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498.21800465</v>
      </c>
      <c r="F33" s="20" t="n">
        <v>5.21958966</v>
      </c>
      <c r="G33" s="18" t="n">
        <v>501.95757111</v>
      </c>
      <c r="H33" s="20" t="n">
        <v>3.21813732</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460.77485571</v>
      </c>
      <c r="F34" s="20" t="n">
        <v>2.59367752</v>
      </c>
      <c r="G34" s="18" t="s">
        <v>404</v>
      </c>
      <c r="H34" s="20" t="s">
        <v>404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519.05763862</v>
      </c>
      <c r="F35" s="20" t="n">
        <v>1.65005466</v>
      </c>
      <c r="G35" s="18" t="n">
        <v>481.35015529</v>
      </c>
      <c r="H35" s="20" t="n">
        <v>3.00217573</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494.18851442</v>
      </c>
      <c r="F36" s="20" t="n">
        <v>2.11222916</v>
      </c>
      <c r="G36" s="18" t="n">
        <v>470.14356531</v>
      </c>
      <c r="H36" s="20" t="n">
        <v>7.49716164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493.56166557</v>
      </c>
      <c r="F37" s="20" t="n">
        <v>3.62211168</v>
      </c>
      <c r="G37" s="18" t="n">
        <v>467.16289631</v>
      </c>
      <c r="H37" s="20" t="n">
        <v>5.53526257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505.1139515</v>
      </c>
      <c r="F38" s="20" t="n">
        <v>3.02725542</v>
      </c>
      <c r="G38" s="18" t="s">
        <v>404</v>
      </c>
      <c r="H38" s="20" t="s">
        <v>404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426.53951024</v>
      </c>
      <c r="F39" s="20" t="n">
        <v>9.529713360000001</v>
      </c>
      <c r="G39" s="18" t="n">
        <v>425.38773438</v>
      </c>
      <c r="H39" s="20" t="n">
        <v>4.4291545</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511.20701175</v>
      </c>
      <c r="F40" s="20" t="n">
        <v>3.20416671</v>
      </c>
      <c r="G40" s="18" t="n">
        <v>473.42698212</v>
      </c>
      <c r="H40" s="20" t="n">
        <v>8.25406886</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496.96731219</v>
      </c>
      <c r="F41" s="20" t="n">
        <v>3.17141907</v>
      </c>
      <c r="G41" s="18" t="s">
        <v>404</v>
      </c>
      <c r="H41" s="20" t="s">
        <v>404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427.36855322</v>
      </c>
      <c r="F44" s="20" t="n">
        <v>3.45687449</v>
      </c>
      <c r="G44" s="18" t="n">
        <v>422.61691605</v>
      </c>
      <c r="H44" s="20" t="n">
        <v>10.4269926</v>
      </c>
      <c r="I44" s="18" t="s">
        <v>404</v>
      </c>
      <c r="J44" s="20" t="s">
        <v>404</v>
      </c>
      <c r="K44" s="18" t="s">
        <v>404</v>
      </c>
      <c r="L44" s="20" t="s">
        <v>404</v>
      </c>
      <c r="M44" s="18" t="s">
        <v>404</v>
      </c>
      <c r="N44" s="20" t="s">
        <v>404</v>
      </c>
      <c r="O44" s="18" t="s">
        <v>404</v>
      </c>
      <c r="P44" s="20" t="s">
        <v>404</v>
      </c>
      <c r="Q44" s="18" t="n">
        <v>483.64621317</v>
      </c>
      <c r="R44" s="20" t="n">
        <v>22.53751647</v>
      </c>
    </row>
    <row r="45" spans="1:18">
      <c r="A45" s="15" t="s">
        <v>442</v>
      </c>
      <c r="B45" s="17" t="n">
        <v>5519</v>
      </c>
      <c r="C45" s="18">
        <f>(0.0/B45*100)</f>
        <v/>
      </c>
      <c r="D45" s="19" t="n">
        <v>5519</v>
      </c>
      <c r="E45" s="18" t="n">
        <v>375.72394001</v>
      </c>
      <c r="F45" s="20" t="n">
        <v>2.73836273</v>
      </c>
      <c r="G45" s="18" t="n">
        <v>377.21226368</v>
      </c>
      <c r="H45" s="20" t="n">
        <v>10.45963201</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404.69298919</v>
      </c>
      <c r="F46" s="20" t="n">
        <v>2.79560513</v>
      </c>
      <c r="G46" s="18" t="n">
        <v>416.84339768</v>
      </c>
      <c r="H46" s="20" t="n">
        <v>15.2454135</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446.39740886</v>
      </c>
      <c r="F47" s="20" t="n">
        <v>4.34662882</v>
      </c>
      <c r="G47" s="18" t="n">
        <v>360.34429235</v>
      </c>
      <c r="H47" s="20" t="n">
        <v>15.51043861</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516.75290779</v>
      </c>
      <c r="F48" s="20" t="n">
        <v>4.71120694</v>
      </c>
      <c r="G48" s="18" t="n">
        <v>619.7650685</v>
      </c>
      <c r="H48" s="20" t="n">
        <v>34.41869715</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432.26268089</v>
      </c>
      <c r="F49" s="20" t="n">
        <v>2.94673546</v>
      </c>
      <c r="G49" s="18" t="n">
        <v>401.17128946</v>
      </c>
      <c r="H49" s="20" t="n">
        <v>7.15125807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420.6540314</v>
      </c>
      <c r="F50" s="20" t="n">
        <v>2.93206947</v>
      </c>
      <c r="G50" s="18" t="n">
        <v>392.39212019</v>
      </c>
      <c r="H50" s="20" t="n">
        <v>7.80341104</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413.59185729</v>
      </c>
      <c r="F51" s="20" t="n">
        <v>7.20468111</v>
      </c>
      <c r="G51" s="18" t="n">
        <v>420.57630984</v>
      </c>
      <c r="H51" s="20" t="n">
        <v>2.16419362</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474.01613922</v>
      </c>
      <c r="F52" s="20" t="n">
        <v>2.85873002</v>
      </c>
      <c r="G52" s="18" t="n">
        <v>490.25881438</v>
      </c>
      <c r="H52" s="20" t="n">
        <v>16.37931008</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482.32574223</v>
      </c>
      <c r="F53" s="20" t="n">
        <v>3.09646823</v>
      </c>
      <c r="G53" s="18" t="n">
        <v>422.50963972</v>
      </c>
      <c r="H53" s="20" t="n">
        <v>1.44317407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368.16354857</v>
      </c>
      <c r="F54" s="20" t="n">
        <v>7.16941699</v>
      </c>
      <c r="G54" s="18" t="n">
        <v>319.92157198</v>
      </c>
      <c r="H54" s="20" t="n">
        <v>3.35534739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411.38636732</v>
      </c>
      <c r="F55" s="20" t="n">
        <v>2.50034322</v>
      </c>
      <c r="G55" s="18" t="n">
        <v>387.11895385</v>
      </c>
      <c r="H55" s="20" t="n">
        <v>12.0793808</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521.9687414799999</v>
      </c>
      <c r="F56" s="20" t="n">
        <v>2.85462012</v>
      </c>
      <c r="G56" s="18" t="n">
        <v>537.8812448899999</v>
      </c>
      <c r="H56" s="20" t="n">
        <v>11.65714285</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400.06223947</v>
      </c>
      <c r="F57" s="20" t="n">
        <v>3.47755944</v>
      </c>
      <c r="G57" s="18" t="n">
        <v>412.45123977</v>
      </c>
      <c r="H57" s="20" t="n">
        <v>5.54693122</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424.51652326</v>
      </c>
      <c r="F58" s="20" t="n">
        <v>5.37858341</v>
      </c>
      <c r="G58" s="18" t="n">
        <v>402.58768801</v>
      </c>
      <c r="H58" s="20" t="n">
        <v>3.67405165</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378.88589094</v>
      </c>
      <c r="F59" s="20" t="n">
        <v>1.72141679</v>
      </c>
      <c r="G59" s="18" t="n">
        <v>370.7413659</v>
      </c>
      <c r="H59" s="20" t="n">
        <v>6.64554822</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401.06616714</v>
      </c>
      <c r="F60" s="20" t="n">
        <v>4.4996131</v>
      </c>
      <c r="G60" s="18" t="n">
        <v>360.08195098</v>
      </c>
      <c r="H60" s="20" t="n">
        <v>5.03085544</v>
      </c>
      <c r="I60" s="18" t="s">
        <v>404</v>
      </c>
      <c r="J60" s="20" t="s">
        <v>404</v>
      </c>
      <c r="K60" s="18" t="s">
        <v>404</v>
      </c>
      <c r="L60" s="20" t="s">
        <v>404</v>
      </c>
      <c r="M60" s="18" t="s">
        <v>404</v>
      </c>
      <c r="N60" s="20" t="s">
        <v>404</v>
      </c>
      <c r="O60" s="18" t="s">
        <v>404</v>
      </c>
      <c r="P60" s="20" t="s">
        <v>404</v>
      </c>
      <c r="Q60" s="18" t="n">
        <v>295.39385905</v>
      </c>
      <c r="R60" s="20" t="n">
        <v>20.16245646</v>
      </c>
    </row>
    <row r="61" spans="1:18">
      <c r="A61" s="15" t="s">
        <v>458</v>
      </c>
      <c r="B61" s="17" t="n">
        <v>6525</v>
      </c>
      <c r="C61" s="18">
        <f>(0.0/B61*100)</f>
        <v/>
      </c>
      <c r="D61" s="19" t="n">
        <v>6525</v>
      </c>
      <c r="E61" s="18" t="n">
        <v>475.40120668</v>
      </c>
      <c r="F61" s="20" t="n">
        <v>2.65748218</v>
      </c>
      <c r="G61" s="18" t="n">
        <v>485.54849273</v>
      </c>
      <c r="H61" s="20" t="n">
        <v>15.99343329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528.59223137</v>
      </c>
      <c r="F62" s="20" t="n">
        <v>1.06747317</v>
      </c>
      <c r="G62" s="18" t="n">
        <v>498.02473333</v>
      </c>
      <c r="H62" s="20" t="n">
        <v>19.98736362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379.37480672</v>
      </c>
      <c r="F63" s="20" t="n">
        <v>1.54131106</v>
      </c>
      <c r="G63" s="18" t="n">
        <v>385.76513364</v>
      </c>
      <c r="H63" s="20" t="n">
        <v>2.09962401</v>
      </c>
      <c r="I63" s="18" t="s">
        <v>404</v>
      </c>
      <c r="J63" s="20" t="s">
        <v>404</v>
      </c>
      <c r="K63" s="18" t="s">
        <v>404</v>
      </c>
      <c r="L63" s="20" t="s">
        <v>404</v>
      </c>
      <c r="M63" s="18" t="s">
        <v>404</v>
      </c>
      <c r="N63" s="20" t="s">
        <v>404</v>
      </c>
      <c r="O63" s="18" t="s">
        <v>404</v>
      </c>
      <c r="P63" s="20" t="s">
        <v>404</v>
      </c>
      <c r="Q63" s="18" t="n">
        <v>404.52595038</v>
      </c>
      <c r="R63" s="20" t="n">
        <v>5.68281354</v>
      </c>
    </row>
    <row r="64" spans="1:18">
      <c r="A64" s="15" t="s">
        <v>461</v>
      </c>
      <c r="B64" s="17" t="n">
        <v>3634</v>
      </c>
      <c r="C64" s="18">
        <f>(27.0/B64*100)</f>
        <v/>
      </c>
      <c r="D64" s="19" t="n">
        <v>3607</v>
      </c>
      <c r="E64" s="18" t="n">
        <v>515.82918624</v>
      </c>
      <c r="F64" s="20" t="n">
        <v>2.50946631</v>
      </c>
      <c r="G64" s="18" t="n">
        <v>424.73790146</v>
      </c>
      <c r="H64" s="20" t="n">
        <v>2.23121507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428.19490703</v>
      </c>
      <c r="F65" s="20" t="n">
        <v>2.05545595</v>
      </c>
      <c r="G65" s="18" t="n">
        <v>424.80551527</v>
      </c>
      <c r="H65" s="20" t="n">
        <v>9.156091910000001</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405.80135795</v>
      </c>
      <c r="F66" s="20" t="n">
        <v>1.25306881</v>
      </c>
      <c r="G66" s="18" t="n">
        <v>426.39232478</v>
      </c>
      <c r="H66" s="20" t="n">
        <v>2.01667293</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398.37096157</v>
      </c>
      <c r="F67" s="20" t="n">
        <v>2.6934071</v>
      </c>
      <c r="G67" s="18" t="n">
        <v>386.34407644</v>
      </c>
      <c r="H67" s="20" t="n">
        <v>6.90973965</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429.70607919</v>
      </c>
      <c r="F68" s="20" t="n">
        <v>1.14338676</v>
      </c>
      <c r="G68" s="18" t="n">
        <v>376.11574692</v>
      </c>
      <c r="H68" s="20" t="n">
        <v>1.78072106</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432.81264541</v>
      </c>
      <c r="F69" s="20" t="n">
        <v>3.82358148</v>
      </c>
      <c r="G69" s="18" t="n">
        <v>442.8516814</v>
      </c>
      <c r="H69" s="20" t="n">
        <v>8.4961147</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486.63104116</v>
      </c>
      <c r="F70" s="20" t="n">
        <v>2.91476757</v>
      </c>
      <c r="G70" s="18" t="s">
        <v>404</v>
      </c>
      <c r="H70" s="20" t="s">
        <v>404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603.4330136</v>
      </c>
      <c r="F71" s="20" t="n">
        <v>4.75679627</v>
      </c>
      <c r="G71" s="18" t="n">
        <v>543.92022056</v>
      </c>
      <c r="H71" s="20" t="n">
        <v>1.27697825</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533.0953265000001</v>
      </c>
      <c r="F72" s="20" t="n">
        <v>2.78460125</v>
      </c>
      <c r="G72" s="18" t="n">
        <v>514.45040689</v>
      </c>
      <c r="H72" s="20" t="n">
        <v>12.93183654</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422.52674903</v>
      </c>
      <c r="F73" s="20" t="n">
        <v>3.09826338</v>
      </c>
      <c r="G73" s="18" t="n">
        <v>410.98264869</v>
      </c>
      <c r="H73" s="20" t="n">
        <v>8.155440649999999</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462.99964421</v>
      </c>
      <c r="F74" s="20" t="n">
        <v>2.58563994</v>
      </c>
      <c r="G74" s="18" t="n">
        <v>406.22300877</v>
      </c>
      <c r="H74" s="20" t="n">
        <v>1.67129976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374.21112161</v>
      </c>
      <c r="F75" s="20" t="n">
        <v>9.02984111</v>
      </c>
      <c r="G75" s="18" t="n">
        <v>390.46421358</v>
      </c>
      <c r="H75" s="20" t="n">
        <v>3.08051776</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452.6936473</v>
      </c>
      <c r="F76" s="20" t="n">
        <v>3.45149664</v>
      </c>
      <c r="G76" s="18" t="n">
        <v>397.29118647</v>
      </c>
      <c r="H76" s="20" t="n">
        <v>3.69778604</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461.21995983</v>
      </c>
      <c r="F77" s="20" t="n">
        <v>5.77672286</v>
      </c>
      <c r="G77" s="18" t="n">
        <v>425.83697683</v>
      </c>
      <c r="H77" s="20" t="n">
        <v>2.624845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524.64451931</v>
      </c>
      <c r="F78" s="20" t="n">
        <v>3.91006783</v>
      </c>
      <c r="G78" s="18" t="s">
        <v>404</v>
      </c>
      <c r="H78" s="20" t="s">
        <v>404</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476.6367751</v>
      </c>
      <c r="F79" s="20" t="n">
        <v>6.52162593</v>
      </c>
      <c r="G79" s="18" t="n">
        <v>399.18818498</v>
      </c>
      <c r="H79" s="20" t="n">
        <v>12.42469987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456.39092359</v>
      </c>
      <c r="F80" s="20" t="n">
        <v>3.67632178</v>
      </c>
      <c r="G80" s="18" t="n">
        <v>518.8853636</v>
      </c>
      <c r="H80" s="20" t="n">
        <v>4.20769208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446.20242077</v>
      </c>
      <c r="F81" s="20" t="n">
        <v>7.52573785</v>
      </c>
      <c r="G81" s="18" t="n">
        <v>441.52126362</v>
      </c>
      <c r="H81" s="20" t="n">
        <v>3.0191797</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551</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499.69692798</v>
      </c>
      <c r="F7" s="20" t="n">
        <v>2.56863413</v>
      </c>
      <c r="G7" s="18" t="n">
        <v>518.22679612</v>
      </c>
      <c r="H7" s="20" t="n">
        <v>2.34211292</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493.57619606</v>
      </c>
      <c r="F8" s="20" t="n">
        <v>3.75753753</v>
      </c>
      <c r="G8" s="18" t="n">
        <v>498.9648151</v>
      </c>
      <c r="H8" s="20" t="n">
        <v>6.42005877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491.26436563</v>
      </c>
      <c r="F9" s="20" t="n">
        <v>5.43941461</v>
      </c>
      <c r="G9" s="18" t="n">
        <v>511.07464912</v>
      </c>
      <c r="H9" s="20" t="n">
        <v>3.78417084</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527.4317396500001</v>
      </c>
      <c r="F10" s="20" t="n">
        <v>3.01760308</v>
      </c>
      <c r="G10" s="18" t="n">
        <v>532.18049645</v>
      </c>
      <c r="H10" s="20" t="n">
        <v>3.48055839</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429.39972509</v>
      </c>
      <c r="F11" s="20" t="n">
        <v>4.86105531</v>
      </c>
      <c r="G11" s="18" t="n">
        <v>461.11347129</v>
      </c>
      <c r="H11" s="20" t="n">
        <v>3.9515875</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491.16939638</v>
      </c>
      <c r="F12" s="20" t="n">
        <v>27.80277059</v>
      </c>
      <c r="G12" s="18" t="n">
        <v>493.06448256</v>
      </c>
      <c r="H12" s="20" t="n">
        <v>2.33837175</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488.57782944</v>
      </c>
      <c r="F13" s="20" t="n">
        <v>7.00936643</v>
      </c>
      <c r="G13" s="18" t="n">
        <v>502.55697927</v>
      </c>
      <c r="H13" s="20" t="n">
        <v>2.63488874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527.83528609</v>
      </c>
      <c r="F14" s="20" t="n">
        <v>10.94599856</v>
      </c>
      <c r="G14" s="18" t="n">
        <v>534.36894578</v>
      </c>
      <c r="H14" s="20" t="n">
        <v>2.11951726</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527.02628789</v>
      </c>
      <c r="F15" s="20" t="n">
        <v>3.00599985</v>
      </c>
      <c r="G15" s="18" t="n">
        <v>534.14968092</v>
      </c>
      <c r="H15" s="20" t="n">
        <v>3.44556076</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495.69993545</v>
      </c>
      <c r="F16" s="20" t="n">
        <v>2.79198449</v>
      </c>
      <c r="G16" s="18" t="n">
        <v>506.08361902</v>
      </c>
      <c r="H16" s="20" t="n">
        <v>10.18882037</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506.30038642</v>
      </c>
      <c r="F17" s="20" t="n">
        <v>4.46759388</v>
      </c>
      <c r="G17" s="18" t="n">
        <v>519.01113591</v>
      </c>
      <c r="H17" s="20" t="n">
        <v>7.8743424</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453.30147546</v>
      </c>
      <c r="F18" s="20" t="n">
        <v>4.0338006</v>
      </c>
      <c r="G18" s="18" t="n">
        <v>516.9264992</v>
      </c>
      <c r="H18" s="20" t="n">
        <v>20.62068272</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474.99593318</v>
      </c>
      <c r="F19" s="20" t="n">
        <v>5.44048275</v>
      </c>
      <c r="G19" s="18" t="n">
        <v>479.26531387</v>
      </c>
      <c r="H19" s="20" t="n">
        <v>5.2418862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457.08313744</v>
      </c>
      <c r="F20" s="20" t="n">
        <v>10.73976026</v>
      </c>
      <c r="G20" s="18" t="n">
        <v>473.79303575</v>
      </c>
      <c r="H20" s="20" t="n">
        <v>1.70772774</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500.92543153</v>
      </c>
      <c r="F21" s="20" t="n">
        <v>3.35293132</v>
      </c>
      <c r="G21" s="18" t="n">
        <v>508.60363181</v>
      </c>
      <c r="H21" s="20" t="n">
        <v>4.54694467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434.76566836</v>
      </c>
      <c r="F22" s="20" t="n">
        <v>11.67209439</v>
      </c>
      <c r="G22" s="18" t="n">
        <v>471.47577776</v>
      </c>
      <c r="H22" s="20" t="n">
        <v>3.73537284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484.65268324</v>
      </c>
      <c r="F23" s="20" t="n">
        <v>3.98892565</v>
      </c>
      <c r="G23" s="18" t="n">
        <v>481.71496703</v>
      </c>
      <c r="H23" s="20" t="n">
        <v>12.7553681</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536.73327578</v>
      </c>
      <c r="F24" s="20" t="n">
        <v>3.55644993</v>
      </c>
      <c r="G24" s="18" t="n">
        <v>542.44975098</v>
      </c>
      <c r="H24" s="20" t="n">
        <v>7.50663081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512.5227345</v>
      </c>
      <c r="F25" s="20" t="n">
        <v>3.5486768</v>
      </c>
      <c r="G25" s="18" t="n">
        <v>524.82742563</v>
      </c>
      <c r="H25" s="20" t="n">
        <v>8.92481315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477.03713064</v>
      </c>
      <c r="F26" s="20" t="n">
        <v>8.13689703</v>
      </c>
      <c r="G26" s="18" t="n">
        <v>491.01076383</v>
      </c>
      <c r="H26" s="20" t="n">
        <v>1.7471556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471.86005352</v>
      </c>
      <c r="F27" s="20" t="n">
        <v>1.44167478</v>
      </c>
      <c r="G27" s="18" t="n">
        <v>498.75105135</v>
      </c>
      <c r="H27" s="20" t="n">
        <v>1.58513761</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410.97394469</v>
      </c>
      <c r="F28" s="20" t="n">
        <v>2.25679312</v>
      </c>
      <c r="G28" s="18" t="n">
        <v>441.49935771</v>
      </c>
      <c r="H28" s="20" t="n">
        <v>7.33525654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518.61376116</v>
      </c>
      <c r="F29" s="20" t="n">
        <v>22.9672635</v>
      </c>
      <c r="G29" s="18" t="n">
        <v>510.32312767</v>
      </c>
      <c r="H29" s="20" t="n">
        <v>4.88501014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510.87772699</v>
      </c>
      <c r="F30" s="20" t="n">
        <v>6.4757547</v>
      </c>
      <c r="G30" s="18" t="n">
        <v>517.49290474</v>
      </c>
      <c r="H30" s="20" t="n">
        <v>4.16537367</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493.31925064</v>
      </c>
      <c r="F31" s="20" t="n">
        <v>6.00673098</v>
      </c>
      <c r="G31" s="18" t="n">
        <v>499.65590489</v>
      </c>
      <c r="H31" s="20" t="n">
        <v>2.38777777</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509.11886006</v>
      </c>
      <c r="F32" s="20" t="n">
        <v>13.78595206</v>
      </c>
      <c r="G32" s="18" t="n">
        <v>501.14453119</v>
      </c>
      <c r="H32" s="20" t="n">
        <v>2.58167885</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500.22371923</v>
      </c>
      <c r="F33" s="20" t="n">
        <v>2.73465388</v>
      </c>
      <c r="G33" s="18" t="n">
        <v>506.98965951</v>
      </c>
      <c r="H33" s="20" t="n">
        <v>15.33835953</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404.83229035</v>
      </c>
      <c r="F34" s="20" t="n">
        <v>33.27005498</v>
      </c>
      <c r="G34" s="18" t="n">
        <v>461.3323114</v>
      </c>
      <c r="H34" s="20" t="n">
        <v>2.56794392</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502.98163039</v>
      </c>
      <c r="F35" s="20" t="n">
        <v>4.78189274</v>
      </c>
      <c r="G35" s="18" t="n">
        <v>515.92562937</v>
      </c>
      <c r="H35" s="20" t="n">
        <v>1.55169088</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484.08856717</v>
      </c>
      <c r="F36" s="20" t="n">
        <v>2.50133008</v>
      </c>
      <c r="G36" s="18" t="n">
        <v>510.48871125</v>
      </c>
      <c r="H36" s="20" t="n">
        <v>4.03534865</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492.55416664</v>
      </c>
      <c r="F37" s="20" t="n">
        <v>11.0883813</v>
      </c>
      <c r="G37" s="18" t="n">
        <v>493.56190978</v>
      </c>
      <c r="H37" s="20" t="n">
        <v>3.81597197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497.04041428</v>
      </c>
      <c r="F38" s="20" t="n">
        <v>8.80325925</v>
      </c>
      <c r="G38" s="18" t="n">
        <v>508.22105551</v>
      </c>
      <c r="H38" s="20" t="n">
        <v>4.16470293</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426.14598892</v>
      </c>
      <c r="F39" s="20" t="n">
        <v>4.08726026</v>
      </c>
      <c r="G39" s="18" t="n">
        <v>409.73408227</v>
      </c>
      <c r="H39" s="20" t="n">
        <v>13.06732325</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506.83887927</v>
      </c>
      <c r="F40" s="20" t="n">
        <v>7.07731734</v>
      </c>
      <c r="G40" s="18" t="n">
        <v>511.90927316</v>
      </c>
      <c r="H40" s="20" t="n">
        <v>3.71449885</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483.10977209</v>
      </c>
      <c r="F41" s="20" t="n">
        <v>10.99870792</v>
      </c>
      <c r="G41" s="18" t="n">
        <v>499.99507158</v>
      </c>
      <c r="H41" s="20" t="n">
        <v>3.15578233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429.72454235</v>
      </c>
      <c r="F44" s="20" t="n">
        <v>5.94298275</v>
      </c>
      <c r="G44" s="18" t="n">
        <v>425.41913265</v>
      </c>
      <c r="H44" s="20" t="n">
        <v>3.50838575</v>
      </c>
      <c r="I44" s="18" t="s">
        <v>404</v>
      </c>
      <c r="J44" s="20" t="s">
        <v>404</v>
      </c>
      <c r="K44" s="18" t="s">
        <v>404</v>
      </c>
      <c r="L44" s="20" t="s">
        <v>404</v>
      </c>
      <c r="M44" s="18" t="s">
        <v>404</v>
      </c>
      <c r="N44" s="20" t="s">
        <v>404</v>
      </c>
      <c r="O44" s="18" t="s">
        <v>404</v>
      </c>
      <c r="P44" s="20" t="s">
        <v>404</v>
      </c>
      <c r="Q44" s="18" t="n">
        <v>424.25830531</v>
      </c>
      <c r="R44" s="20" t="n">
        <v>18.39253074</v>
      </c>
    </row>
    <row r="45" spans="1:18">
      <c r="A45" s="15" t="s">
        <v>442</v>
      </c>
      <c r="B45" s="17" t="n">
        <v>5519</v>
      </c>
      <c r="C45" s="18">
        <f>(0.0/B45*100)</f>
        <v/>
      </c>
      <c r="D45" s="19" t="n">
        <v>5519</v>
      </c>
      <c r="E45" s="18" t="n">
        <v>374.40652427</v>
      </c>
      <c r="F45" s="20" t="n">
        <v>2.78983437</v>
      </c>
      <c r="G45" s="18" t="n">
        <v>383.54505078</v>
      </c>
      <c r="H45" s="20" t="n">
        <v>10.8474428</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392.92435454</v>
      </c>
      <c r="F46" s="20" t="n">
        <v>3.12579433</v>
      </c>
      <c r="G46" s="18" t="n">
        <v>443.74075224</v>
      </c>
      <c r="H46" s="20" t="n">
        <v>5.78884677</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445.98803751</v>
      </c>
      <c r="F47" s="20" t="n">
        <v>44.41017988</v>
      </c>
      <c r="G47" s="18" t="n">
        <v>445.76638594</v>
      </c>
      <c r="H47" s="20" t="n">
        <v>4.45410398</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512.93080005</v>
      </c>
      <c r="F48" s="20" t="n">
        <v>6.58510253</v>
      </c>
      <c r="G48" s="18" t="n">
        <v>535.36950366</v>
      </c>
      <c r="H48" s="20" t="n">
        <v>11.13602536</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427.49212237</v>
      </c>
      <c r="F49" s="20" t="n">
        <v>3.32984028</v>
      </c>
      <c r="G49" s="18" t="n">
        <v>454.96442789</v>
      </c>
      <c r="H49" s="20" t="n">
        <v>8.54194356</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404.77234796</v>
      </c>
      <c r="F50" s="20" t="n">
        <v>3.07147137</v>
      </c>
      <c r="G50" s="18" t="n">
        <v>463.60009042</v>
      </c>
      <c r="H50" s="20" t="n">
        <v>5.9781233</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420.19640094</v>
      </c>
      <c r="F51" s="20" t="n">
        <v>2.24200577</v>
      </c>
      <c r="G51" s="18" t="n">
        <v>416.23515577</v>
      </c>
      <c r="H51" s="20" t="n">
        <v>6.84322805</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474.0140045</v>
      </c>
      <c r="F52" s="20" t="n">
        <v>8.53798271</v>
      </c>
      <c r="G52" s="18" t="n">
        <v>475.8191878</v>
      </c>
      <c r="H52" s="20" t="n">
        <v>3.2852904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424.13617513</v>
      </c>
      <c r="F53" s="20" t="n">
        <v>1.42970871</v>
      </c>
      <c r="G53" s="18" t="n">
        <v>484.60162271</v>
      </c>
      <c r="H53" s="20" t="n">
        <v>3.52845482</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322.09383967</v>
      </c>
      <c r="F54" s="20" t="n">
        <v>3.42795945</v>
      </c>
      <c r="G54" s="18" t="n">
        <v>363.48949406</v>
      </c>
      <c r="H54" s="20" t="n">
        <v>8.158306659999999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402.20190916</v>
      </c>
      <c r="F55" s="20" t="n">
        <v>11.66509386</v>
      </c>
      <c r="G55" s="18" t="n">
        <v>411.95121517</v>
      </c>
      <c r="H55" s="20" t="n">
        <v>2.86446495</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533.35980522</v>
      </c>
      <c r="F56" s="20" t="n">
        <v>7.09818179</v>
      </c>
      <c r="G56" s="18" t="n">
        <v>519.84162426</v>
      </c>
      <c r="H56" s="20" t="n">
        <v>3.93969637</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402.39997512</v>
      </c>
      <c r="F57" s="20" t="n">
        <v>3.91194298</v>
      </c>
      <c r="G57" s="18" t="n">
        <v>404.32614169</v>
      </c>
      <c r="H57" s="20" t="n">
        <v>5.41957524</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405.59858981</v>
      </c>
      <c r="F58" s="20" t="n">
        <v>3.03589302</v>
      </c>
      <c r="G58" s="18" t="n">
        <v>438.40395849</v>
      </c>
      <c r="H58" s="20" t="n">
        <v>9.65875829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379.00320023</v>
      </c>
      <c r="F59" s="20" t="n">
        <v>2.04242565</v>
      </c>
      <c r="G59" s="18" t="n">
        <v>376.2928401</v>
      </c>
      <c r="H59" s="20" t="n">
        <v>3.09455397</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364.4435825</v>
      </c>
      <c r="F60" s="20" t="n">
        <v>4.84827191</v>
      </c>
      <c r="G60" s="18" t="n">
        <v>413.60197694</v>
      </c>
      <c r="H60" s="20" t="n">
        <v>5.37374852</v>
      </c>
      <c r="I60" s="18" t="s">
        <v>404</v>
      </c>
      <c r="J60" s="20" t="s">
        <v>404</v>
      </c>
      <c r="K60" s="18" t="s">
        <v>404</v>
      </c>
      <c r="L60" s="20" t="s">
        <v>404</v>
      </c>
      <c r="M60" s="18" t="s">
        <v>404</v>
      </c>
      <c r="N60" s="20" t="s">
        <v>404</v>
      </c>
      <c r="O60" s="18" t="s">
        <v>404</v>
      </c>
      <c r="P60" s="20" t="s">
        <v>404</v>
      </c>
      <c r="Q60" s="18" t="n">
        <v>349.33606366</v>
      </c>
      <c r="R60" s="20" t="n">
        <v>14.89878571</v>
      </c>
    </row>
    <row r="61" spans="1:18">
      <c r="A61" s="15" t="s">
        <v>458</v>
      </c>
      <c r="B61" s="17" t="n">
        <v>6525</v>
      </c>
      <c r="C61" s="18">
        <f>(0.0/B61*100)</f>
        <v/>
      </c>
      <c r="D61" s="19" t="n">
        <v>6525</v>
      </c>
      <c r="E61" s="18" t="n">
        <v>431.49300903</v>
      </c>
      <c r="F61" s="20" t="n">
        <v>6.89932363</v>
      </c>
      <c r="G61" s="18" t="n">
        <v>475.64858693</v>
      </c>
      <c r="H61" s="20" t="n">
        <v>2.66658017</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551.59203053</v>
      </c>
      <c r="F62" s="20" t="n">
        <v>3.31431298</v>
      </c>
      <c r="G62" s="18" t="n">
        <v>525.9915214500001</v>
      </c>
      <c r="H62" s="20" t="n">
        <v>1.12020001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391.82778284</v>
      </c>
      <c r="F63" s="20" t="n">
        <v>2.36821384</v>
      </c>
      <c r="G63" s="18" t="n">
        <v>378.79196271</v>
      </c>
      <c r="H63" s="20" t="n">
        <v>1.65853527</v>
      </c>
      <c r="I63" s="18" t="s">
        <v>404</v>
      </c>
      <c r="J63" s="20" t="s">
        <v>404</v>
      </c>
      <c r="K63" s="18" t="s">
        <v>404</v>
      </c>
      <c r="L63" s="20" t="s">
        <v>404</v>
      </c>
      <c r="M63" s="18" t="s">
        <v>404</v>
      </c>
      <c r="N63" s="20" t="s">
        <v>404</v>
      </c>
      <c r="O63" s="18" t="s">
        <v>404</v>
      </c>
      <c r="P63" s="20" t="s">
        <v>404</v>
      </c>
      <c r="Q63" s="18" t="n">
        <v>399.54183759</v>
      </c>
      <c r="R63" s="20" t="n">
        <v>5.0562105</v>
      </c>
    </row>
    <row r="64" spans="1:18">
      <c r="A64" s="15" t="s">
        <v>461</v>
      </c>
      <c r="B64" s="17" t="n">
        <v>3634</v>
      </c>
      <c r="C64" s="18">
        <f>(27.0/B64*100)</f>
        <v/>
      </c>
      <c r="D64" s="19" t="n">
        <v>3607</v>
      </c>
      <c r="E64" s="18" t="n">
        <v>439.34486922</v>
      </c>
      <c r="F64" s="20" t="n">
        <v>2.04765132</v>
      </c>
      <c r="G64" s="18" t="n">
        <v>516.46835721</v>
      </c>
      <c r="H64" s="20" t="n">
        <v>2.63622401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417.67126883</v>
      </c>
      <c r="F65" s="20" t="n">
        <v>5.6173919</v>
      </c>
      <c r="G65" s="18" t="n">
        <v>430.53455836</v>
      </c>
      <c r="H65" s="20" t="n">
        <v>2.20905061</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427.18029961</v>
      </c>
      <c r="F66" s="20" t="n">
        <v>5.13913416</v>
      </c>
      <c r="G66" s="18" t="n">
        <v>410.5239902</v>
      </c>
      <c r="H66" s="20" t="n">
        <v>1.07898483</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384.77109459</v>
      </c>
      <c r="F67" s="20" t="n">
        <v>2.6594205</v>
      </c>
      <c r="G67" s="18" t="n">
        <v>419.33208117</v>
      </c>
      <c r="H67" s="20" t="n">
        <v>4.9742768</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392.60008422</v>
      </c>
      <c r="F68" s="20" t="n">
        <v>1.8782153</v>
      </c>
      <c r="G68" s="18" t="n">
        <v>422.41936248</v>
      </c>
      <c r="H68" s="20" t="n">
        <v>1.12292041</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434.09343627</v>
      </c>
      <c r="F69" s="20" t="n">
        <v>3.6204971</v>
      </c>
      <c r="G69" s="18" t="n">
        <v>438.4080205</v>
      </c>
      <c r="H69" s="20" t="n">
        <v>8.97573339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478.96122883</v>
      </c>
      <c r="F70" s="20" t="n">
        <v>18.24398457</v>
      </c>
      <c r="G70" s="18" t="n">
        <v>486.94112149</v>
      </c>
      <c r="H70" s="20" t="n">
        <v>2.83998537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541.8999258</v>
      </c>
      <c r="F71" s="20" t="n">
        <v>1.65488383</v>
      </c>
      <c r="G71" s="18" t="n">
        <v>575.2907092200001</v>
      </c>
      <c r="H71" s="20" t="n">
        <v>2.20155605</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535.56055099</v>
      </c>
      <c r="F72" s="20" t="n">
        <v>4.76593119</v>
      </c>
      <c r="G72" s="18" t="n">
        <v>528.8181074399999</v>
      </c>
      <c r="H72" s="20" t="n">
        <v>5.65580565</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402.76326512</v>
      </c>
      <c r="F73" s="20" t="n">
        <v>7.74970681</v>
      </c>
      <c r="G73" s="18" t="n">
        <v>426.1489443</v>
      </c>
      <c r="H73" s="20" t="n">
        <v>3.41372277</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417.81720453</v>
      </c>
      <c r="F74" s="20" t="n">
        <v>1.55533714</v>
      </c>
      <c r="G74" s="18" t="n">
        <v>478.1562429</v>
      </c>
      <c r="H74" s="20" t="n">
        <v>5.22165161</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386.6569341</v>
      </c>
      <c r="F75" s="20" t="n">
        <v>2.77827055</v>
      </c>
      <c r="G75" s="18" t="n">
        <v>394.31328042</v>
      </c>
      <c r="H75" s="20" t="n">
        <v>8.25812238</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400.82921591</v>
      </c>
      <c r="F76" s="20" t="n">
        <v>3.8749558</v>
      </c>
      <c r="G76" s="18" t="n">
        <v>471.03181029</v>
      </c>
      <c r="H76" s="20" t="n">
        <v>4.58143826</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427.55484256</v>
      </c>
      <c r="F77" s="20" t="n">
        <v>2.47519154</v>
      </c>
      <c r="G77" s="18" t="n">
        <v>508.09973681</v>
      </c>
      <c r="H77" s="20" t="n">
        <v>8.26504431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524.64898157</v>
      </c>
      <c r="F78" s="20" t="n">
        <v>4.30225825</v>
      </c>
      <c r="G78" s="18" t="n">
        <v>524.62303465</v>
      </c>
      <c r="H78" s="20" t="n">
        <v>11.22002153</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456.77491768</v>
      </c>
      <c r="F79" s="20" t="n">
        <v>7.43011104</v>
      </c>
      <c r="G79" s="18" t="n">
        <v>503.03838172</v>
      </c>
      <c r="H79" s="20" t="n">
        <v>10.77910636</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460.43967775</v>
      </c>
      <c r="F80" s="20" t="n">
        <v>12.66264763</v>
      </c>
      <c r="G80" s="18" t="n">
        <v>455.97756908</v>
      </c>
      <c r="H80" s="20" t="n">
        <v>3.78830062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441.29807597</v>
      </c>
      <c r="F81" s="20" t="n">
        <v>2.91132603</v>
      </c>
      <c r="G81" s="18" t="n">
        <v>452.66161924</v>
      </c>
      <c r="H81" s="20" t="n">
        <v>11.06855279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552</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510.50270228</v>
      </c>
      <c r="F7" s="20" t="n">
        <v>1.72185687</v>
      </c>
      <c r="G7" s="18" t="n">
        <v>502.8505237</v>
      </c>
      <c r="H7" s="20" t="n">
        <v>16.16850304</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494.95965643</v>
      </c>
      <c r="F8" s="20" t="n">
        <v>2.49042355</v>
      </c>
      <c r="G8" s="18" t="n">
        <v>498.24743203</v>
      </c>
      <c r="H8" s="20" t="n">
        <v>30.94730262</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505.16837199</v>
      </c>
      <c r="F9" s="20" t="n">
        <v>2.42889465</v>
      </c>
      <c r="G9" s="18" t="n">
        <v>437.51110858</v>
      </c>
      <c r="H9" s="20" t="n">
        <v>20.48163485</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529.10013916</v>
      </c>
      <c r="F10" s="20" t="n">
        <v>2.18846337</v>
      </c>
      <c r="G10" s="18" t="n">
        <v>559.40721523</v>
      </c>
      <c r="H10" s="20" t="n">
        <v>10.59046077</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447.23136463</v>
      </c>
      <c r="F11" s="20" t="n">
        <v>2.49563428</v>
      </c>
      <c r="G11" s="18" t="n">
        <v>479.01851945</v>
      </c>
      <c r="H11" s="20" t="n">
        <v>5.54504627</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492.8197382</v>
      </c>
      <c r="F12" s="20" t="n">
        <v>2.30762976</v>
      </c>
      <c r="G12" s="18" t="n">
        <v>517.4723202599999</v>
      </c>
      <c r="H12" s="20" t="n">
        <v>50.47106069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502.04430043</v>
      </c>
      <c r="F13" s="20" t="n">
        <v>2.5958432</v>
      </c>
      <c r="G13" s="18" t="s">
        <v>404</v>
      </c>
      <c r="H13" s="20" t="s">
        <v>404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534.3078514699999</v>
      </c>
      <c r="F14" s="20" t="n">
        <v>2.14421509</v>
      </c>
      <c r="G14" s="18" t="n">
        <v>531.08141679</v>
      </c>
      <c r="H14" s="20" t="n">
        <v>9.69682905</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530.64442325</v>
      </c>
      <c r="F15" s="20" t="n">
        <v>2.41360438</v>
      </c>
      <c r="G15" s="18" t="s">
        <v>404</v>
      </c>
      <c r="H15" s="20" t="s">
        <v>404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497.49472783</v>
      </c>
      <c r="F16" s="20" t="n">
        <v>2.30789952</v>
      </c>
      <c r="G16" s="18" t="s">
        <v>404</v>
      </c>
      <c r="H16" s="20" t="s">
        <v>404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508.46100408</v>
      </c>
      <c r="F17" s="20" t="n">
        <v>3.35094668</v>
      </c>
      <c r="G17" s="18" t="n">
        <v>519.6407140699999</v>
      </c>
      <c r="H17" s="20" t="n">
        <v>32.67355146</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454.82881661</v>
      </c>
      <c r="F18" s="20" t="n">
        <v>3.91731705</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477.27515122</v>
      </c>
      <c r="F19" s="20" t="n">
        <v>2.77247635</v>
      </c>
      <c r="G19" s="18" t="n">
        <v>449.45088814</v>
      </c>
      <c r="H19" s="20" t="n">
        <v>6.5440691</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473.37723278</v>
      </c>
      <c r="F20" s="20" t="n">
        <v>1.6892869</v>
      </c>
      <c r="G20" s="18" t="s">
        <v>404</v>
      </c>
      <c r="H20" s="20" t="s">
        <v>404</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503.34520549</v>
      </c>
      <c r="F21" s="20" t="n">
        <v>2.55839685</v>
      </c>
      <c r="G21" s="18" t="s">
        <v>404</v>
      </c>
      <c r="H21" s="20" t="s">
        <v>404</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466.02695866</v>
      </c>
      <c r="F22" s="20" t="n">
        <v>3.52198712</v>
      </c>
      <c r="G22" s="18" t="n">
        <v>484.7618342</v>
      </c>
      <c r="H22" s="20" t="n">
        <v>21.35880664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483.98954194</v>
      </c>
      <c r="F23" s="20" t="n">
        <v>3.05025095</v>
      </c>
      <c r="G23" s="18" t="n">
        <v>503.3184773</v>
      </c>
      <c r="H23" s="20" t="n">
        <v>5.2905191</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537.73094452</v>
      </c>
      <c r="F24" s="20" t="n">
        <v>2.9597698</v>
      </c>
      <c r="G24" s="18" t="n">
        <v>621.64875983</v>
      </c>
      <c r="H24" s="20" t="n">
        <v>6.7090066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514.71269505</v>
      </c>
      <c r="F25" s="20" t="n">
        <v>3.2713884</v>
      </c>
      <c r="G25" s="18" t="n">
        <v>545.43176681</v>
      </c>
      <c r="H25" s="20" t="n">
        <v>26.08608788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491.10589846</v>
      </c>
      <c r="F26" s="20" t="n">
        <v>1.58086078</v>
      </c>
      <c r="G26" s="18" t="n">
        <v>479.16766903</v>
      </c>
      <c r="H26" s="20" t="n">
        <v>9.114692440000001</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482.80013674</v>
      </c>
      <c r="F27" s="20" t="n">
        <v>1.11580206</v>
      </c>
      <c r="G27" s="18" t="n">
        <v>484.69780037</v>
      </c>
      <c r="H27" s="20" t="n">
        <v>12.40575706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415.70988296</v>
      </c>
      <c r="F28" s="20" t="n">
        <v>2.13049059</v>
      </c>
      <c r="G28" s="18" t="s">
        <v>404</v>
      </c>
      <c r="H28" s="20" t="s">
        <v>404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512.63194865</v>
      </c>
      <c r="F29" s="20" t="n">
        <v>4.80170158</v>
      </c>
      <c r="G29" s="18" t="n">
        <v>422.71834522</v>
      </c>
      <c r="H29" s="20" t="n">
        <v>26.96186967</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515.52581323</v>
      </c>
      <c r="F30" s="20" t="n">
        <v>2.99227165</v>
      </c>
      <c r="G30" s="18" t="n">
        <v>493.96743016</v>
      </c>
      <c r="H30" s="20" t="n">
        <v>10.30843348</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498.05035898</v>
      </c>
      <c r="F31" s="20" t="n">
        <v>2.26144383</v>
      </c>
      <c r="G31" s="18" t="n">
        <v>520.9056773900001</v>
      </c>
      <c r="H31" s="20" t="n">
        <v>3.08844817</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501.3474743</v>
      </c>
      <c r="F32" s="20" t="n">
        <v>2.51586133</v>
      </c>
      <c r="G32" s="18" t="n">
        <v>514.2634083200001</v>
      </c>
      <c r="H32" s="20" t="n">
        <v>6.21616716</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500.77360002</v>
      </c>
      <c r="F33" s="20" t="n">
        <v>2.43593386</v>
      </c>
      <c r="G33" s="18" t="s">
        <v>404</v>
      </c>
      <c r="H33" s="20" t="s">
        <v>404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458.58164138</v>
      </c>
      <c r="F34" s="20" t="n">
        <v>2.87109589</v>
      </c>
      <c r="G34" s="18" t="n">
        <v>482.84676858</v>
      </c>
      <c r="H34" s="20" t="n">
        <v>15.14357054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514.3593456</v>
      </c>
      <c r="F35" s="20" t="n">
        <v>1.40786337</v>
      </c>
      <c r="G35" s="18" t="n">
        <v>555.45825971</v>
      </c>
      <c r="H35" s="20" t="n">
        <v>9.61259712</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492.82514255</v>
      </c>
      <c r="F36" s="20" t="n">
        <v>2.0697724</v>
      </c>
      <c r="G36" s="18" t="s">
        <v>404</v>
      </c>
      <c r="H36" s="20" t="s">
        <v>404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493.70639155</v>
      </c>
      <c r="F37" s="20" t="n">
        <v>3.63856026</v>
      </c>
      <c r="G37" s="18" t="n">
        <v>480.83005644</v>
      </c>
      <c r="H37" s="20" t="n">
        <v>13.36376879</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505.59154273</v>
      </c>
      <c r="F38" s="20" t="n">
        <v>3.06193536</v>
      </c>
      <c r="G38" s="18" t="n">
        <v>474.35998363</v>
      </c>
      <c r="H38" s="20" t="n">
        <v>23.4221117</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425.48950894</v>
      </c>
      <c r="F39" s="20" t="n">
        <v>3.93390091</v>
      </c>
      <c r="G39" s="18" t="s">
        <v>404</v>
      </c>
      <c r="H39" s="20" t="s">
        <v>404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511.64798869</v>
      </c>
      <c r="F40" s="20" t="n">
        <v>3.16018833</v>
      </c>
      <c r="G40" s="18" t="n">
        <v>462.13829394</v>
      </c>
      <c r="H40" s="20" t="n">
        <v>10.55212161</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496.55611721</v>
      </c>
      <c r="F41" s="20" t="n">
        <v>3.1744132</v>
      </c>
      <c r="G41" s="18" t="n">
        <v>559.57895723</v>
      </c>
      <c r="H41" s="20" t="n">
        <v>7.56148705</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428.47187593</v>
      </c>
      <c r="F44" s="20" t="n">
        <v>3.60102727</v>
      </c>
      <c r="G44" s="18" t="n">
        <v>411.20760367</v>
      </c>
      <c r="H44" s="20" t="n">
        <v>7.51625285</v>
      </c>
      <c r="I44" s="18" t="s">
        <v>404</v>
      </c>
      <c r="J44" s="20" t="s">
        <v>404</v>
      </c>
      <c r="K44" s="18" t="s">
        <v>404</v>
      </c>
      <c r="L44" s="20" t="s">
        <v>404</v>
      </c>
      <c r="M44" s="18" t="s">
        <v>404</v>
      </c>
      <c r="N44" s="20" t="s">
        <v>404</v>
      </c>
      <c r="O44" s="18" t="s">
        <v>404</v>
      </c>
      <c r="P44" s="20" t="s">
        <v>404</v>
      </c>
      <c r="Q44" s="18" t="n">
        <v>424.25830531</v>
      </c>
      <c r="R44" s="20" t="n">
        <v>18.39253074</v>
      </c>
    </row>
    <row r="45" spans="1:18">
      <c r="A45" s="15" t="s">
        <v>442</v>
      </c>
      <c r="B45" s="17" t="n">
        <v>5519</v>
      </c>
      <c r="C45" s="18">
        <f>(0.0/B45*100)</f>
        <v/>
      </c>
      <c r="D45" s="19" t="n">
        <v>5519</v>
      </c>
      <c r="E45" s="18" t="n">
        <v>375.83247581</v>
      </c>
      <c r="F45" s="20" t="n">
        <v>2.64863769</v>
      </c>
      <c r="G45" s="18" t="s">
        <v>404</v>
      </c>
      <c r="H45" s="20" t="s">
        <v>404</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405.02224372</v>
      </c>
      <c r="F46" s="20" t="n">
        <v>2.74498148</v>
      </c>
      <c r="G46" s="18" t="s">
        <v>404</v>
      </c>
      <c r="H46" s="20" t="s">
        <v>404</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450.25887718</v>
      </c>
      <c r="F47" s="20" t="n">
        <v>4.45717512</v>
      </c>
      <c r="G47" s="18" t="n">
        <v>396.3078387</v>
      </c>
      <c r="H47" s="20" t="n">
        <v>19.26330264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516.24930769</v>
      </c>
      <c r="F48" s="20" t="n">
        <v>4.87198782</v>
      </c>
      <c r="G48" s="18" t="n">
        <v>556.93721295</v>
      </c>
      <c r="H48" s="20" t="n">
        <v>25.45132288</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432.09005908</v>
      </c>
      <c r="F49" s="20" t="n">
        <v>2.9067898</v>
      </c>
      <c r="G49" s="18" t="n">
        <v>385.6685</v>
      </c>
      <c r="H49" s="20" t="n">
        <v>27.93979691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417.57828999</v>
      </c>
      <c r="F50" s="20" t="n">
        <v>2.79134234</v>
      </c>
      <c r="G50" s="18" t="n">
        <v>431.55104815</v>
      </c>
      <c r="H50" s="20" t="n">
        <v>21.93888704</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419.60803314</v>
      </c>
      <c r="F51" s="20" t="n">
        <v>2.07453394</v>
      </c>
      <c r="G51" s="18" t="s">
        <v>404</v>
      </c>
      <c r="H51" s="20" t="s">
        <v>404</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476.27048178</v>
      </c>
      <c r="F52" s="20" t="n">
        <v>2.63561311</v>
      </c>
      <c r="G52" s="18" t="n">
        <v>456.79197727</v>
      </c>
      <c r="H52" s="20" t="n">
        <v>12.80826976</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432.74595133</v>
      </c>
      <c r="F53" s="20" t="n">
        <v>1.37862769</v>
      </c>
      <c r="G53" s="18" t="n">
        <v>411.43549925</v>
      </c>
      <c r="H53" s="20" t="n">
        <v>11.99901219</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331.99526581</v>
      </c>
      <c r="F54" s="20" t="n">
        <v>2.70454324</v>
      </c>
      <c r="G54" s="18" t="n">
        <v>265.74091411</v>
      </c>
      <c r="H54" s="20" t="n">
        <v>31.93821305</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410.65686931</v>
      </c>
      <c r="F55" s="20" t="n">
        <v>2.57433436</v>
      </c>
      <c r="G55" s="18" t="n">
        <v>426.67388874</v>
      </c>
      <c r="H55" s="20" t="n">
        <v>11.50114025</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528.6161115</v>
      </c>
      <c r="F56" s="20" t="n">
        <v>3.74550236</v>
      </c>
      <c r="G56" s="18" t="n">
        <v>512.73046427</v>
      </c>
      <c r="H56" s="20" t="n">
        <v>6.74212071</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402.95010723</v>
      </c>
      <c r="F57" s="20" t="n">
        <v>2.6030861</v>
      </c>
      <c r="G57" s="18" t="n">
        <v>411.97033095</v>
      </c>
      <c r="H57" s="20" t="n">
        <v>13.54126979</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408.07620285</v>
      </c>
      <c r="F58" s="20" t="n">
        <v>2.66567111</v>
      </c>
      <c r="G58" s="18" t="n">
        <v>459.59313734</v>
      </c>
      <c r="H58" s="20" t="n">
        <v>23.5071948</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379.01024651</v>
      </c>
      <c r="F59" s="20" t="n">
        <v>1.71015519</v>
      </c>
      <c r="G59" s="18" t="n">
        <v>319.79820357</v>
      </c>
      <c r="H59" s="20" t="n">
        <v>13.32983902</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389.30294203</v>
      </c>
      <c r="F60" s="20" t="n">
        <v>3.77559851</v>
      </c>
      <c r="G60" s="18" t="n">
        <v>376.2919561</v>
      </c>
      <c r="H60" s="20" t="n">
        <v>12.24335731</v>
      </c>
      <c r="I60" s="18" t="s">
        <v>404</v>
      </c>
      <c r="J60" s="20" t="s">
        <v>404</v>
      </c>
      <c r="K60" s="18" t="s">
        <v>404</v>
      </c>
      <c r="L60" s="20" t="s">
        <v>404</v>
      </c>
      <c r="M60" s="18" t="s">
        <v>404</v>
      </c>
      <c r="N60" s="20" t="s">
        <v>404</v>
      </c>
      <c r="O60" s="18" t="s">
        <v>404</v>
      </c>
      <c r="P60" s="20" t="s">
        <v>404</v>
      </c>
      <c r="Q60" s="18" t="n">
        <v>349.33606366</v>
      </c>
      <c r="R60" s="20" t="n">
        <v>14.89878571</v>
      </c>
    </row>
    <row r="61" spans="1:18">
      <c r="A61" s="15" t="s">
        <v>458</v>
      </c>
      <c r="B61" s="17" t="n">
        <v>6525</v>
      </c>
      <c r="C61" s="18">
        <f>(0.0/B61*100)</f>
        <v/>
      </c>
      <c r="D61" s="19" t="n">
        <v>6525</v>
      </c>
      <c r="E61" s="18" t="n">
        <v>475.51546426</v>
      </c>
      <c r="F61" s="20" t="n">
        <v>2.72777606</v>
      </c>
      <c r="G61" s="18" t="n">
        <v>469.71252636</v>
      </c>
      <c r="H61" s="20" t="n">
        <v>23.46308928</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527.05350895</v>
      </c>
      <c r="F62" s="20" t="n">
        <v>1.12682852</v>
      </c>
      <c r="G62" s="18" t="n">
        <v>542.88186734</v>
      </c>
      <c r="H62" s="20" t="n">
        <v>2.81120885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380.59865563</v>
      </c>
      <c r="F63" s="20" t="n">
        <v>1.50061463</v>
      </c>
      <c r="G63" s="18" t="n">
        <v>385.4756368</v>
      </c>
      <c r="H63" s="20" t="n">
        <v>2.34222732</v>
      </c>
      <c r="I63" s="18" t="s">
        <v>404</v>
      </c>
      <c r="J63" s="20" t="s">
        <v>404</v>
      </c>
      <c r="K63" s="18" t="s">
        <v>404</v>
      </c>
      <c r="L63" s="20" t="s">
        <v>404</v>
      </c>
      <c r="M63" s="18" t="s">
        <v>404</v>
      </c>
      <c r="N63" s="20" t="s">
        <v>404</v>
      </c>
      <c r="O63" s="18" t="s">
        <v>404</v>
      </c>
      <c r="P63" s="20" t="s">
        <v>404</v>
      </c>
      <c r="Q63" s="18" t="n">
        <v>399.54183759</v>
      </c>
      <c r="R63" s="20" t="n">
        <v>5.0562105</v>
      </c>
    </row>
    <row r="64" spans="1:18">
      <c r="A64" s="15" t="s">
        <v>461</v>
      </c>
      <c r="B64" s="17" t="n">
        <v>3634</v>
      </c>
      <c r="C64" s="18">
        <f>(27.0/B64*100)</f>
        <v/>
      </c>
      <c r="D64" s="19" t="n">
        <v>3607</v>
      </c>
      <c r="E64" s="18" t="n">
        <v>464.40438419</v>
      </c>
      <c r="F64" s="20" t="n">
        <v>1.65465714</v>
      </c>
      <c r="G64" s="18" t="s">
        <v>404</v>
      </c>
      <c r="H64" s="20" t="s">
        <v>404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428.75094506</v>
      </c>
      <c r="F65" s="20" t="n">
        <v>2.02993115</v>
      </c>
      <c r="G65" s="18" t="n">
        <v>410.82802961</v>
      </c>
      <c r="H65" s="20" t="n">
        <v>14.36831243</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412.0353645</v>
      </c>
      <c r="F66" s="20" t="n">
        <v>1.05484153</v>
      </c>
      <c r="G66" s="18" t="n">
        <v>374.68329644</v>
      </c>
      <c r="H66" s="20" t="n">
        <v>8.562870520000001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397.0597356</v>
      </c>
      <c r="F67" s="20" t="n">
        <v>2.41257182</v>
      </c>
      <c r="G67" s="18" t="n">
        <v>367.6317663</v>
      </c>
      <c r="H67" s="20" t="n">
        <v>16.80723098</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416.98224538</v>
      </c>
      <c r="F68" s="20" t="n">
        <v>1.00619712</v>
      </c>
      <c r="G68" s="18" t="n">
        <v>431.02227968</v>
      </c>
      <c r="H68" s="20" t="n">
        <v>3.66033902</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435.17576197</v>
      </c>
      <c r="F69" s="20" t="n">
        <v>3.29471596</v>
      </c>
      <c r="G69" s="18" t="n">
        <v>422.01197352</v>
      </c>
      <c r="H69" s="20" t="n">
        <v>24.51007313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486.31619508</v>
      </c>
      <c r="F70" s="20" t="n">
        <v>2.92199185</v>
      </c>
      <c r="G70" s="18" t="n">
        <v>532.70509141</v>
      </c>
      <c r="H70" s="20" t="n">
        <v>11.45421189</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554.62972705</v>
      </c>
      <c r="F71" s="20" t="n">
        <v>1.21222968</v>
      </c>
      <c r="G71" s="18" t="n">
        <v>682.74072069</v>
      </c>
      <c r="H71" s="20" t="n">
        <v>12.93343498</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522.99206195</v>
      </c>
      <c r="F72" s="20" t="n">
        <v>5.02352484</v>
      </c>
      <c r="G72" s="18" t="n">
        <v>541.25639804</v>
      </c>
      <c r="H72" s="20" t="n">
        <v>5.29697102</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417.18618361</v>
      </c>
      <c r="F73" s="20" t="n">
        <v>3.91830937</v>
      </c>
      <c r="G73" s="18" t="n">
        <v>427.37018047</v>
      </c>
      <c r="H73" s="20" t="n">
        <v>4.99326321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422.10474381</v>
      </c>
      <c r="F74" s="20" t="n">
        <v>1.55278832</v>
      </c>
      <c r="G74" s="18" t="s">
        <v>404</v>
      </c>
      <c r="H74" s="20" t="s">
        <v>404</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387.08949246</v>
      </c>
      <c r="F75" s="20" t="n">
        <v>2.62145369</v>
      </c>
      <c r="G75" s="18" t="n">
        <v>395.7319792</v>
      </c>
      <c r="H75" s="20" t="n">
        <v>15.08746566</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436.94995147</v>
      </c>
      <c r="F76" s="20" t="n">
        <v>2.75036836</v>
      </c>
      <c r="G76" s="18" t="n">
        <v>464.34868412</v>
      </c>
      <c r="H76" s="20" t="n">
        <v>25.53150939</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435.37460122</v>
      </c>
      <c r="F77" s="20" t="n">
        <v>2.2119666</v>
      </c>
      <c r="G77" s="18" t="n">
        <v>433.38455574</v>
      </c>
      <c r="H77" s="20" t="n">
        <v>5.8235871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524.39375206</v>
      </c>
      <c r="F78" s="20" t="n">
        <v>3.99826764</v>
      </c>
      <c r="G78" s="18" t="n">
        <v>535.41366051</v>
      </c>
      <c r="H78" s="20" t="n">
        <v>19.45970214</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475.33610525</v>
      </c>
      <c r="F79" s="20" t="n">
        <v>6.34198237</v>
      </c>
      <c r="G79" s="18" t="s">
        <v>404</v>
      </c>
      <c r="H79" s="20" t="s">
        <v>404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456.24698211</v>
      </c>
      <c r="F80" s="20" t="n">
        <v>3.67997759</v>
      </c>
      <c r="G80" s="18" t="n">
        <v>468.82354333</v>
      </c>
      <c r="H80" s="20" t="n">
        <v>39.26616403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442.33814426</v>
      </c>
      <c r="F81" s="20" t="n">
        <v>2.86660838</v>
      </c>
      <c r="G81" s="18" t="n">
        <v>475.36442744</v>
      </c>
      <c r="H81" s="20" t="n">
        <v>32.03858513</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553</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510.17120042</v>
      </c>
      <c r="F7" s="20" t="n">
        <v>1.6990055</v>
      </c>
      <c r="G7" s="18" t="n">
        <v>522.81941153</v>
      </c>
      <c r="H7" s="20" t="n">
        <v>10.17101542</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494.93373555</v>
      </c>
      <c r="F8" s="20" t="n">
        <v>2.45202353</v>
      </c>
      <c r="G8" s="18" t="n">
        <v>502.71515396</v>
      </c>
      <c r="H8" s="20" t="n">
        <v>7.76378752</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500.95507251</v>
      </c>
      <c r="F9" s="20" t="n">
        <v>4.16889613</v>
      </c>
      <c r="G9" s="18" t="n">
        <v>509.85165753</v>
      </c>
      <c r="H9" s="20" t="n">
        <v>5.22269143</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528.93152416</v>
      </c>
      <c r="F10" s="20" t="n">
        <v>2.30400472</v>
      </c>
      <c r="G10" s="18" t="n">
        <v>531.54676847</v>
      </c>
      <c r="H10" s="20" t="n">
        <v>7.04733002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439.11898175</v>
      </c>
      <c r="F11" s="20" t="n">
        <v>4.38582634</v>
      </c>
      <c r="G11" s="18" t="n">
        <v>457.93299463</v>
      </c>
      <c r="H11" s="20" t="n">
        <v>5.0008578</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493.31074725</v>
      </c>
      <c r="F12" s="20" t="n">
        <v>2.29392615</v>
      </c>
      <c r="G12" s="18" t="n">
        <v>460.3648739</v>
      </c>
      <c r="H12" s="20" t="n">
        <v>18.8120546</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499.25452505</v>
      </c>
      <c r="F13" s="20" t="n">
        <v>2.77455433</v>
      </c>
      <c r="G13" s="18" t="n">
        <v>515.37121251</v>
      </c>
      <c r="H13" s="20" t="n">
        <v>7.20165248</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535.28721761</v>
      </c>
      <c r="F14" s="20" t="n">
        <v>2.235416</v>
      </c>
      <c r="G14" s="18" t="n">
        <v>523.58279352</v>
      </c>
      <c r="H14" s="20" t="n">
        <v>10.29985751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528.5941379</v>
      </c>
      <c r="F15" s="20" t="n">
        <v>2.47370891</v>
      </c>
      <c r="G15" s="18" t="n">
        <v>562.30211489</v>
      </c>
      <c r="H15" s="20" t="n">
        <v>12.30490701</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499.01934884</v>
      </c>
      <c r="F16" s="20" t="n">
        <v>2.27463879</v>
      </c>
      <c r="G16" s="18" t="n">
        <v>397.92265894</v>
      </c>
      <c r="H16" s="20" t="n">
        <v>28.92800838</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508.80124593</v>
      </c>
      <c r="F17" s="20" t="n">
        <v>3.38379572</v>
      </c>
      <c r="G17" s="18" t="n">
        <v>495.40322944</v>
      </c>
      <c r="H17" s="20" t="n">
        <v>16.57583473</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451.50050347</v>
      </c>
      <c r="F18" s="20" t="n">
        <v>4.09484576</v>
      </c>
      <c r="G18" s="18" t="n">
        <v>519.79172054</v>
      </c>
      <c r="H18" s="20" t="n">
        <v>10.51633145</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475.23164899</v>
      </c>
      <c r="F19" s="20" t="n">
        <v>3.4850892</v>
      </c>
      <c r="G19" s="18" t="n">
        <v>486.01680062</v>
      </c>
      <c r="H19" s="20" t="n">
        <v>9.48790387</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473.91821208</v>
      </c>
      <c r="F20" s="20" t="n">
        <v>1.71711858</v>
      </c>
      <c r="G20" s="18" t="n">
        <v>451.9695941</v>
      </c>
      <c r="H20" s="20" t="n">
        <v>8.56672798</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491.67817165</v>
      </c>
      <c r="F21" s="20" t="n">
        <v>5.6311165</v>
      </c>
      <c r="G21" s="18" t="n">
        <v>509.4278337</v>
      </c>
      <c r="H21" s="20" t="n">
        <v>2.71213687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466.92535169</v>
      </c>
      <c r="F22" s="20" t="n">
        <v>3.56654601</v>
      </c>
      <c r="G22" s="18" t="n">
        <v>449.25533675</v>
      </c>
      <c r="H22" s="20" t="n">
        <v>27.86728116</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484.17669288</v>
      </c>
      <c r="F23" s="20" t="n">
        <v>3.03725851</v>
      </c>
      <c r="G23" s="18" t="n">
        <v>409.0642323</v>
      </c>
      <c r="H23" s="20" t="n">
        <v>18.90411493</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543.43340033</v>
      </c>
      <c r="F24" s="20" t="n">
        <v>3.37242146</v>
      </c>
      <c r="G24" s="18" t="n">
        <v>520.13164009</v>
      </c>
      <c r="H24" s="20" t="n">
        <v>9.086982389999999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515.3330926</v>
      </c>
      <c r="F25" s="20" t="n">
        <v>3.26480004</v>
      </c>
      <c r="G25" s="18" t="n">
        <v>524.7472121</v>
      </c>
      <c r="H25" s="20" t="n">
        <v>23.48097622</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489.8343098</v>
      </c>
      <c r="F26" s="20" t="n">
        <v>1.73212614</v>
      </c>
      <c r="G26" s="18" t="n">
        <v>497.40579381</v>
      </c>
      <c r="H26" s="20" t="n">
        <v>7.05445984</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478.62638465</v>
      </c>
      <c r="F27" s="20" t="n">
        <v>1.09178941</v>
      </c>
      <c r="G27" s="18" t="n">
        <v>555.70636112</v>
      </c>
      <c r="H27" s="20" t="n">
        <v>5.70335578</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412.33426634</v>
      </c>
      <c r="F28" s="20" t="n">
        <v>2.39511619</v>
      </c>
      <c r="G28" s="18" t="n">
        <v>436.839986</v>
      </c>
      <c r="H28" s="20" t="n">
        <v>7.1152431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519.2610830900001</v>
      </c>
      <c r="F29" s="20" t="n">
        <v>7.1547989</v>
      </c>
      <c r="G29" s="18" t="n">
        <v>496.30184358</v>
      </c>
      <c r="H29" s="20" t="n">
        <v>8.697217</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521.20040389</v>
      </c>
      <c r="F30" s="20" t="n">
        <v>6.21411441</v>
      </c>
      <c r="G30" s="18" t="n">
        <v>512.72186487</v>
      </c>
      <c r="H30" s="20" t="n">
        <v>4.06274984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498.36040909</v>
      </c>
      <c r="F31" s="20" t="n">
        <v>2.30305351</v>
      </c>
      <c r="G31" s="18" t="n">
        <v>487.67670309</v>
      </c>
      <c r="H31" s="20" t="n">
        <v>17.32893343</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501.53276999</v>
      </c>
      <c r="F32" s="20" t="n">
        <v>2.51844711</v>
      </c>
      <c r="G32" s="18" t="n">
        <v>484.68935622</v>
      </c>
      <c r="H32" s="20" t="n">
        <v>6.56933502</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498.85729767</v>
      </c>
      <c r="F33" s="20" t="n">
        <v>2.69467485</v>
      </c>
      <c r="G33" s="18" t="n">
        <v>537.39053381</v>
      </c>
      <c r="H33" s="20" t="n">
        <v>16.02896191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461.37648904</v>
      </c>
      <c r="F34" s="20" t="n">
        <v>2.68514957</v>
      </c>
      <c r="G34" s="18" t="n">
        <v>451.2317189</v>
      </c>
      <c r="H34" s="20" t="n">
        <v>15.22839409</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514.93651572</v>
      </c>
      <c r="F35" s="20" t="n">
        <v>1.72558708</v>
      </c>
      <c r="G35" s="18" t="n">
        <v>513.67734205</v>
      </c>
      <c r="H35" s="20" t="n">
        <v>2.76151575</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491.77539295</v>
      </c>
      <c r="F36" s="20" t="n">
        <v>2.19182025</v>
      </c>
      <c r="G36" s="18" t="n">
        <v>513.92592653</v>
      </c>
      <c r="H36" s="20" t="n">
        <v>8.201261450000001</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493.89092677</v>
      </c>
      <c r="F37" s="20" t="n">
        <v>3.70197376</v>
      </c>
      <c r="G37" s="18" t="n">
        <v>482.901644</v>
      </c>
      <c r="H37" s="20" t="n">
        <v>11.12237183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517.52464721</v>
      </c>
      <c r="F38" s="20" t="n">
        <v>4.72465676</v>
      </c>
      <c r="G38" s="18" t="n">
        <v>484.30052756</v>
      </c>
      <c r="H38" s="20" t="n">
        <v>6.80338026</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425.54938022</v>
      </c>
      <c r="F39" s="20" t="n">
        <v>4.21255915</v>
      </c>
      <c r="G39" s="18" t="n">
        <v>424.31896742</v>
      </c>
      <c r="H39" s="20" t="n">
        <v>17.99865544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513.27422903</v>
      </c>
      <c r="F40" s="20" t="n">
        <v>5.42981292</v>
      </c>
      <c r="G40" s="18" t="n">
        <v>510.13411845</v>
      </c>
      <c r="H40" s="20" t="n">
        <v>4.04800625</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497.69354729</v>
      </c>
      <c r="F41" s="20" t="n">
        <v>4.26397454</v>
      </c>
      <c r="G41" s="18" t="n">
        <v>495.35130518</v>
      </c>
      <c r="H41" s="20" t="n">
        <v>6.27580795</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425.36979292</v>
      </c>
      <c r="F44" s="20" t="n">
        <v>3.4854843</v>
      </c>
      <c r="G44" s="18" t="n">
        <v>429.92015041</v>
      </c>
      <c r="H44" s="20" t="n">
        <v>6.23046434</v>
      </c>
      <c r="I44" s="18" t="s">
        <v>404</v>
      </c>
      <c r="J44" s="20" t="s">
        <v>404</v>
      </c>
      <c r="K44" s="18" t="s">
        <v>404</v>
      </c>
      <c r="L44" s="20" t="s">
        <v>404</v>
      </c>
      <c r="M44" s="18" t="s">
        <v>404</v>
      </c>
      <c r="N44" s="20" t="s">
        <v>404</v>
      </c>
      <c r="O44" s="18" t="s">
        <v>404</v>
      </c>
      <c r="P44" s="20" t="s">
        <v>404</v>
      </c>
      <c r="Q44" s="18" t="n">
        <v>424.25830531</v>
      </c>
      <c r="R44" s="20" t="n">
        <v>18.39253074</v>
      </c>
    </row>
    <row r="45" spans="1:18">
      <c r="A45" s="15" t="s">
        <v>442</v>
      </c>
      <c r="B45" s="17" t="n">
        <v>5519</v>
      </c>
      <c r="C45" s="18">
        <f>(0.0/B45*100)</f>
        <v/>
      </c>
      <c r="D45" s="19" t="n">
        <v>5519</v>
      </c>
      <c r="E45" s="18" t="n">
        <v>375.86926947</v>
      </c>
      <c r="F45" s="20" t="n">
        <v>2.66375405</v>
      </c>
      <c r="G45" s="18" t="n">
        <v>369.45626538</v>
      </c>
      <c r="H45" s="20" t="n">
        <v>8.520207340000001</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399.156946</v>
      </c>
      <c r="F46" s="20" t="n">
        <v>2.75037556</v>
      </c>
      <c r="G46" s="18" t="n">
        <v>446.81514626</v>
      </c>
      <c r="H46" s="20" t="n">
        <v>7.93087578</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446.80199966</v>
      </c>
      <c r="F47" s="20" t="n">
        <v>4.53807031</v>
      </c>
      <c r="G47" s="18" t="n">
        <v>423.209219</v>
      </c>
      <c r="H47" s="20" t="n">
        <v>28.15538544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510.37336002</v>
      </c>
      <c r="F48" s="20" t="n">
        <v>6.57600662</v>
      </c>
      <c r="G48" s="18" t="n">
        <v>542.5407365999999</v>
      </c>
      <c r="H48" s="20" t="n">
        <v>9.21062425</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428.20026123</v>
      </c>
      <c r="F49" s="20" t="n">
        <v>3.10541519</v>
      </c>
      <c r="G49" s="18" t="n">
        <v>450.83192838</v>
      </c>
      <c r="H49" s="20" t="n">
        <v>8.418201659999999</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416.82792322</v>
      </c>
      <c r="F50" s="20" t="n">
        <v>2.96968255</v>
      </c>
      <c r="G50" s="18" t="n">
        <v>440.47945902</v>
      </c>
      <c r="H50" s="20" t="n">
        <v>14.7802249</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420.30157054</v>
      </c>
      <c r="F51" s="20" t="n">
        <v>2.09464117</v>
      </c>
      <c r="G51" s="18" t="n">
        <v>404.11073391</v>
      </c>
      <c r="H51" s="20" t="n">
        <v>7.4229547</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481.35657407</v>
      </c>
      <c r="F52" s="20" t="n">
        <v>8.21969228</v>
      </c>
      <c r="G52" s="18" t="n">
        <v>473.54304965</v>
      </c>
      <c r="H52" s="20" t="n">
        <v>3.51236399</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423.25462399</v>
      </c>
      <c r="F53" s="20" t="n">
        <v>1.42599876</v>
      </c>
      <c r="G53" s="18" t="n">
        <v>487.93245576</v>
      </c>
      <c r="H53" s="20" t="n">
        <v>3.36846823</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327.04553116</v>
      </c>
      <c r="F54" s="20" t="n">
        <v>3.24055294</v>
      </c>
      <c r="G54" s="18" t="n">
        <v>366.77715965</v>
      </c>
      <c r="H54" s="20" t="n">
        <v>13.2591214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412.72079934</v>
      </c>
      <c r="F55" s="20" t="n">
        <v>3.88038881</v>
      </c>
      <c r="G55" s="18" t="n">
        <v>408.34455396</v>
      </c>
      <c r="H55" s="20" t="n">
        <v>3.99678378</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531.49883176</v>
      </c>
      <c r="F56" s="20" t="n">
        <v>4.55596545</v>
      </c>
      <c r="G56" s="18" t="n">
        <v>519.80224832</v>
      </c>
      <c r="H56" s="20" t="n">
        <v>3.4524697</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408.108541</v>
      </c>
      <c r="F57" s="20" t="n">
        <v>3.32151387</v>
      </c>
      <c r="G57" s="18" t="n">
        <v>394.18909242</v>
      </c>
      <c r="H57" s="20" t="n">
        <v>4.68353553</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405.43067983</v>
      </c>
      <c r="F58" s="20" t="n">
        <v>3.00249695</v>
      </c>
      <c r="G58" s="18" t="n">
        <v>441.48432053</v>
      </c>
      <c r="H58" s="20" t="n">
        <v>9.340105299999999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377.86636674</v>
      </c>
      <c r="F59" s="20" t="n">
        <v>1.74576344</v>
      </c>
      <c r="G59" s="18" t="n">
        <v>383.6773972</v>
      </c>
      <c r="H59" s="20" t="n">
        <v>5.67576044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378.90810648</v>
      </c>
      <c r="F60" s="20" t="n">
        <v>4.71972035</v>
      </c>
      <c r="G60" s="18" t="n">
        <v>406.38983552</v>
      </c>
      <c r="H60" s="20" t="n">
        <v>6.84038141</v>
      </c>
      <c r="I60" s="18" t="s">
        <v>404</v>
      </c>
      <c r="J60" s="20" t="s">
        <v>404</v>
      </c>
      <c r="K60" s="18" t="s">
        <v>404</v>
      </c>
      <c r="L60" s="20" t="s">
        <v>404</v>
      </c>
      <c r="M60" s="18" t="s">
        <v>404</v>
      </c>
      <c r="N60" s="20" t="s">
        <v>404</v>
      </c>
      <c r="O60" s="18" t="s">
        <v>404</v>
      </c>
      <c r="P60" s="20" t="s">
        <v>404</v>
      </c>
      <c r="Q60" s="18" t="n">
        <v>349.33606366</v>
      </c>
      <c r="R60" s="20" t="n">
        <v>14.89878571</v>
      </c>
    </row>
    <row r="61" spans="1:18">
      <c r="A61" s="15" t="s">
        <v>458</v>
      </c>
      <c r="B61" s="17" t="n">
        <v>6525</v>
      </c>
      <c r="C61" s="18">
        <f>(0.0/B61*100)</f>
        <v/>
      </c>
      <c r="D61" s="19" t="n">
        <v>6525</v>
      </c>
      <c r="E61" s="18" t="n">
        <v>479.23532479</v>
      </c>
      <c r="F61" s="20" t="n">
        <v>2.80834096</v>
      </c>
      <c r="G61" s="18" t="n">
        <v>444.21302066</v>
      </c>
      <c r="H61" s="20" t="n">
        <v>8.8121218</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534.34929926</v>
      </c>
      <c r="F62" s="20" t="n">
        <v>1.63461327</v>
      </c>
      <c r="G62" s="18" t="n">
        <v>524.76848494</v>
      </c>
      <c r="H62" s="20" t="n">
        <v>1.21637455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378.21473094</v>
      </c>
      <c r="F63" s="20" t="n">
        <v>2.00955012</v>
      </c>
      <c r="G63" s="18" t="n">
        <v>384.63000758</v>
      </c>
      <c r="H63" s="20" t="n">
        <v>1.76418742</v>
      </c>
      <c r="I63" s="18" t="s">
        <v>404</v>
      </c>
      <c r="J63" s="20" t="s">
        <v>404</v>
      </c>
      <c r="K63" s="18" t="s">
        <v>404</v>
      </c>
      <c r="L63" s="20" t="s">
        <v>404</v>
      </c>
      <c r="M63" s="18" t="s">
        <v>404</v>
      </c>
      <c r="N63" s="20" t="s">
        <v>404</v>
      </c>
      <c r="O63" s="18" t="s">
        <v>404</v>
      </c>
      <c r="P63" s="20" t="s">
        <v>404</v>
      </c>
      <c r="Q63" s="18" t="n">
        <v>399.54183759</v>
      </c>
      <c r="R63" s="20" t="n">
        <v>5.0562105</v>
      </c>
    </row>
    <row r="64" spans="1:18">
      <c r="A64" s="15" t="s">
        <v>461</v>
      </c>
      <c r="B64" s="17" t="n">
        <v>3634</v>
      </c>
      <c r="C64" s="18">
        <f>(27.0/B64*100)</f>
        <v/>
      </c>
      <c r="D64" s="19" t="n">
        <v>3607</v>
      </c>
      <c r="E64" s="18" t="n">
        <v>450.75741442</v>
      </c>
      <c r="F64" s="20" t="n">
        <v>1.91655867</v>
      </c>
      <c r="G64" s="18" t="n">
        <v>528.80658152</v>
      </c>
      <c r="H64" s="20" t="n">
        <v>3.81046847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433.74209208</v>
      </c>
      <c r="F65" s="20" t="n">
        <v>2.77779098</v>
      </c>
      <c r="G65" s="18" t="n">
        <v>419.00428853</v>
      </c>
      <c r="H65" s="20" t="n">
        <v>4.45065825</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401.48865378</v>
      </c>
      <c r="F66" s="20" t="n">
        <v>1.17216753</v>
      </c>
      <c r="G66" s="18" t="n">
        <v>449.81663528</v>
      </c>
      <c r="H66" s="20" t="n">
        <v>2.82478283</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395.78088102</v>
      </c>
      <c r="F67" s="20" t="n">
        <v>2.94866887</v>
      </c>
      <c r="G67" s="18" t="n">
        <v>401.00867159</v>
      </c>
      <c r="H67" s="20" t="n">
        <v>6.08212291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417.72510303</v>
      </c>
      <c r="F68" s="20" t="n">
        <v>1.32687121</v>
      </c>
      <c r="G68" s="18" t="n">
        <v>417.41487974</v>
      </c>
      <c r="H68" s="20" t="n">
        <v>1.51341982</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427.16863219</v>
      </c>
      <c r="F69" s="20" t="n">
        <v>8.29733811</v>
      </c>
      <c r="G69" s="18" t="n">
        <v>437.23505448</v>
      </c>
      <c r="H69" s="20" t="n">
        <v>3.71627488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485.61537792</v>
      </c>
      <c r="F70" s="20" t="n">
        <v>2.89707203</v>
      </c>
      <c r="G70" s="18" t="n">
        <v>496.01348371</v>
      </c>
      <c r="H70" s="20" t="n">
        <v>11.50339297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547.71322877</v>
      </c>
      <c r="F71" s="20" t="n">
        <v>1.43277348</v>
      </c>
      <c r="G71" s="18" t="n">
        <v>582.80988946</v>
      </c>
      <c r="H71" s="20" t="n">
        <v>4.47948294</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534.03676044</v>
      </c>
      <c r="F72" s="20" t="n">
        <v>3.61545645</v>
      </c>
      <c r="G72" s="18" t="n">
        <v>527.44273509</v>
      </c>
      <c r="H72" s="20" t="n">
        <v>8.68871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422.2226928</v>
      </c>
      <c r="F73" s="20" t="n">
        <v>4.16599185</v>
      </c>
      <c r="G73" s="18" t="n">
        <v>420.41239758</v>
      </c>
      <c r="H73" s="20" t="n">
        <v>4.83935274</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418.34875985</v>
      </c>
      <c r="F74" s="20" t="n">
        <v>1.53761165</v>
      </c>
      <c r="G74" s="18" t="n">
        <v>453.2151788</v>
      </c>
      <c r="H74" s="20" t="n">
        <v>4.45575313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388.34682548</v>
      </c>
      <c r="F75" s="20" t="n">
        <v>2.56214551</v>
      </c>
      <c r="G75" s="18" t="n">
        <v>360.20796783</v>
      </c>
      <c r="H75" s="20" t="n">
        <v>15.39316114</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422.25916836</v>
      </c>
      <c r="F76" s="20" t="n">
        <v>3.109398</v>
      </c>
      <c r="G76" s="18" t="n">
        <v>477.65729906</v>
      </c>
      <c r="H76" s="20" t="n">
        <v>5.88031393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425.52767249</v>
      </c>
      <c r="F77" s="20" t="n">
        <v>2.49745918</v>
      </c>
      <c r="G77" s="18" t="n">
        <v>494.4527292</v>
      </c>
      <c r="H77" s="20" t="n">
        <v>8.86218336</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525.36187555</v>
      </c>
      <c r="F78" s="20" t="n">
        <v>4.5807299</v>
      </c>
      <c r="G78" s="18" t="n">
        <v>522.0434863</v>
      </c>
      <c r="H78" s="20" t="n">
        <v>8.39784345</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466.3812743</v>
      </c>
      <c r="F79" s="20" t="n">
        <v>8.52775802</v>
      </c>
      <c r="G79" s="18" t="n">
        <v>493.12238709</v>
      </c>
      <c r="H79" s="20" t="n">
        <v>10.43389111</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457.86476788</v>
      </c>
      <c r="F80" s="20" t="n">
        <v>4.11072812</v>
      </c>
      <c r="G80" s="18" t="n">
        <v>452.09287899</v>
      </c>
      <c r="H80" s="20" t="n">
        <v>7.29321975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441.56771112</v>
      </c>
      <c r="F81" s="20" t="n">
        <v>2.95820845</v>
      </c>
      <c r="G81" s="18" t="n">
        <v>466.36187194</v>
      </c>
      <c r="H81" s="20" t="n">
        <v>18.35784454</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522.84449509</v>
      </c>
      <c r="F7" s="20" t="n">
        <v>2.61959953</v>
      </c>
      <c r="G7" s="18" t="n">
        <v>496.86703941</v>
      </c>
      <c r="H7" s="20" t="n">
        <v>2.3647668</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511.48204512</v>
      </c>
      <c r="F8" s="20" t="n">
        <v>10.97094692</v>
      </c>
      <c r="G8" s="18" t="n">
        <v>491.07792684</v>
      </c>
      <c r="H8" s="20" t="n">
        <v>3.31815417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511.88039864</v>
      </c>
      <c r="F9" s="20" t="n">
        <v>2.98090586</v>
      </c>
      <c r="G9" s="18" t="n">
        <v>481.67779018</v>
      </c>
      <c r="H9" s="20" t="n">
        <v>7.38641346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544.31081224</v>
      </c>
      <c r="F10" s="20" t="n">
        <v>4.04077476</v>
      </c>
      <c r="G10" s="18" t="n">
        <v>523.9757780800001</v>
      </c>
      <c r="H10" s="20" t="n">
        <v>2.56184041</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460.81210391</v>
      </c>
      <c r="F11" s="20" t="n">
        <v>3.0720085</v>
      </c>
      <c r="G11" s="18" t="n">
        <v>415.53435096</v>
      </c>
      <c r="H11" s="20" t="n">
        <v>5.68598244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493.04771152</v>
      </c>
      <c r="F12" s="20" t="n">
        <v>2.27879427</v>
      </c>
      <c r="G12" s="18" t="s">
        <v>404</v>
      </c>
      <c r="H12" s="20" t="s">
        <v>404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502.52929013</v>
      </c>
      <c r="F13" s="20" t="n">
        <v>2.86353745</v>
      </c>
      <c r="G13" s="18" t="n">
        <v>499.30683183</v>
      </c>
      <c r="H13" s="20" t="n">
        <v>5.38834576</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534.00061519</v>
      </c>
      <c r="F14" s="20" t="n">
        <v>2.07963918</v>
      </c>
      <c r="G14" s="18" t="n">
        <v>539.03287604</v>
      </c>
      <c r="H14" s="20" t="n">
        <v>9.124209130000001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537.64119997</v>
      </c>
      <c r="F15" s="20" t="n">
        <v>5.00507674</v>
      </c>
      <c r="G15" s="18" t="n">
        <v>527.6353831</v>
      </c>
      <c r="H15" s="20" t="n">
        <v>2.70019933</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488.37224836</v>
      </c>
      <c r="F16" s="20" t="n">
        <v>6.92324902</v>
      </c>
      <c r="G16" s="18" t="n">
        <v>502.08071426</v>
      </c>
      <c r="H16" s="20" t="n">
        <v>3.89812997</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519.56316898</v>
      </c>
      <c r="F17" s="20" t="n">
        <v>13.9615511</v>
      </c>
      <c r="G17" s="18" t="n">
        <v>507.62446261</v>
      </c>
      <c r="H17" s="20" t="n">
        <v>3.68154371</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454.09055936</v>
      </c>
      <c r="F18" s="20" t="n">
        <v>3.98021618</v>
      </c>
      <c r="G18" s="18" t="n">
        <v>515.07148603</v>
      </c>
      <c r="H18" s="20" t="n">
        <v>31.79209454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475.37393125</v>
      </c>
      <c r="F19" s="20" t="n">
        <v>6.09889928</v>
      </c>
      <c r="G19" s="18" t="n">
        <v>478.18977598</v>
      </c>
      <c r="H19" s="20" t="n">
        <v>4.29566492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472.68074296</v>
      </c>
      <c r="F20" s="20" t="n">
        <v>1.72031238</v>
      </c>
      <c r="G20" s="18" t="n">
        <v>482.71804778</v>
      </c>
      <c r="H20" s="20" t="n">
        <v>7.09004252</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507.66307406</v>
      </c>
      <c r="F21" s="20" t="n">
        <v>2.67909601</v>
      </c>
      <c r="G21" s="18" t="n">
        <v>486.85956481</v>
      </c>
      <c r="H21" s="20" t="n">
        <v>6.74717571</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474.56129438</v>
      </c>
      <c r="F22" s="20" t="n">
        <v>4.04853845</v>
      </c>
      <c r="G22" s="18" t="n">
        <v>437.26862974</v>
      </c>
      <c r="H22" s="20" t="n">
        <v>9.253816179999999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483.47873007</v>
      </c>
      <c r="F23" s="20" t="n">
        <v>4.16029195</v>
      </c>
      <c r="G23" s="18" t="n">
        <v>485.80376769</v>
      </c>
      <c r="H23" s="20" t="n">
        <v>7.1842149</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529.95078306</v>
      </c>
      <c r="F24" s="20" t="n">
        <v>5.75846922</v>
      </c>
      <c r="G24" s="18" t="n">
        <v>542.79435445</v>
      </c>
      <c r="H24" s="20" t="n">
        <v>3.22423312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514.75038121</v>
      </c>
      <c r="F25" s="20" t="n">
        <v>6.38797963</v>
      </c>
      <c r="G25" s="18" t="n">
        <v>516.44243907</v>
      </c>
      <c r="H25" s="20" t="n">
        <v>4.09419022</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489.9521859</v>
      </c>
      <c r="F26" s="20" t="n">
        <v>1.66393546</v>
      </c>
      <c r="G26" s="18" t="n">
        <v>499.28624279</v>
      </c>
      <c r="H26" s="20" t="n">
        <v>11.42069479</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484.49801497</v>
      </c>
      <c r="F27" s="20" t="n">
        <v>1.18230584</v>
      </c>
      <c r="G27" s="18" t="n">
        <v>458.39319154</v>
      </c>
      <c r="H27" s="20" t="n">
        <v>3.85040074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421.56408976</v>
      </c>
      <c r="F28" s="20" t="n">
        <v>3.78749964</v>
      </c>
      <c r="G28" s="18" t="n">
        <v>410.12289551</v>
      </c>
      <c r="H28" s="20" t="n">
        <v>3.17079627</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511.12891606</v>
      </c>
      <c r="F29" s="20" t="n">
        <v>4.68529108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513.3035121299999</v>
      </c>
      <c r="N30" s="20" t="n">
        <v>2.38424846</v>
      </c>
      <c r="O30" s="18" t="s">
        <v>404</v>
      </c>
      <c r="P30" s="20" t="s">
        <v>404</v>
      </c>
      <c r="Q30" s="18" t="s">
        <v>404</v>
      </c>
      <c r="R30" s="20" t="s">
        <v>404</v>
      </c>
    </row>
    <row r="31" spans="1:18">
      <c r="A31" s="15" t="s">
        <v>428</v>
      </c>
      <c r="B31" s="17" t="n">
        <v>5456</v>
      </c>
      <c r="C31" s="18">
        <f>(808.0/B31*100)</f>
        <v/>
      </c>
      <c r="D31" s="19" t="n">
        <v>4648</v>
      </c>
      <c r="E31" s="18" t="n">
        <v>501.00658418</v>
      </c>
      <c r="F31" s="20" t="n">
        <v>2.78712031</v>
      </c>
      <c r="G31" s="18" t="n">
        <v>494.27450667</v>
      </c>
      <c r="H31" s="20" t="n">
        <v>3.98613849</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503.02301593</v>
      </c>
      <c r="F32" s="20" t="n">
        <v>2.73941727</v>
      </c>
      <c r="G32" s="18" t="n">
        <v>489.16152064</v>
      </c>
      <c r="H32" s="20" t="n">
        <v>6.33160005</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502.37619504</v>
      </c>
      <c r="F33" s="20" t="n">
        <v>2.49148927</v>
      </c>
      <c r="G33" s="18" t="n">
        <v>481.39347684</v>
      </c>
      <c r="H33" s="20" t="n">
        <v>7.10973889</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460.57368802</v>
      </c>
      <c r="F34" s="20" t="n">
        <v>2.6431078</v>
      </c>
      <c r="G34" s="18" t="n">
        <v>482.48580083</v>
      </c>
      <c r="H34" s="20" t="n">
        <v>34.70205612</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514.90980466</v>
      </c>
      <c r="F35" s="20" t="n">
        <v>1.40471033</v>
      </c>
      <c r="G35" s="18" t="n">
        <v>348.8107</v>
      </c>
      <c r="H35" s="20" t="n">
        <v>17.99018998</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508.00604987</v>
      </c>
      <c r="F36" s="20" t="n">
        <v>4.29732445</v>
      </c>
      <c r="G36" s="18" t="n">
        <v>484.26967385</v>
      </c>
      <c r="H36" s="20" t="n">
        <v>2.43065878</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493.97625827</v>
      </c>
      <c r="F37" s="20" t="n">
        <v>4.7730541</v>
      </c>
      <c r="G37" s="18" t="n">
        <v>492.37716668</v>
      </c>
      <c r="H37" s="20" t="n">
        <v>6.04905769</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500.45763469</v>
      </c>
      <c r="F38" s="20" t="n">
        <v>3.66394208</v>
      </c>
      <c r="G38" s="18" t="n">
        <v>515.58333282</v>
      </c>
      <c r="H38" s="20" t="n">
        <v>6.99642327</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422.43990046</v>
      </c>
      <c r="F39" s="20" t="n">
        <v>4.88721209</v>
      </c>
      <c r="G39" s="18" t="n">
        <v>446.50432457</v>
      </c>
      <c r="H39" s="20" t="n">
        <v>13.05971771</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515.1762253000001</v>
      </c>
      <c r="F40" s="20" t="n">
        <v>3.48403244</v>
      </c>
      <c r="G40" s="18" t="n">
        <v>488.84515691</v>
      </c>
      <c r="H40" s="20" t="n">
        <v>5.96404011</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498.99799976</v>
      </c>
      <c r="F41" s="20" t="n">
        <v>4.03270892</v>
      </c>
      <c r="G41" s="18" t="n">
        <v>492.35861044</v>
      </c>
      <c r="H41" s="20" t="n">
        <v>7.56057835</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429.79656116</v>
      </c>
      <c r="F44" s="20" t="n">
        <v>4.61081906</v>
      </c>
      <c r="G44" s="18" t="n">
        <v>422.42687142</v>
      </c>
      <c r="H44" s="20" t="n">
        <v>4.52813797</v>
      </c>
      <c r="I44" s="18" t="s">
        <v>404</v>
      </c>
      <c r="J44" s="20" t="s">
        <v>404</v>
      </c>
      <c r="K44" s="18" t="s">
        <v>404</v>
      </c>
      <c r="L44" s="20" t="s">
        <v>404</v>
      </c>
      <c r="M44" s="18" t="s">
        <v>404</v>
      </c>
      <c r="N44" s="20" t="s">
        <v>404</v>
      </c>
      <c r="O44" s="18" t="s">
        <v>404</v>
      </c>
      <c r="P44" s="20" t="s">
        <v>404</v>
      </c>
      <c r="Q44" s="18" t="n">
        <v>424.25830531</v>
      </c>
      <c r="R44" s="20" t="n">
        <v>18.39253074</v>
      </c>
    </row>
    <row r="45" spans="1:18">
      <c r="A45" s="15" t="s">
        <v>442</v>
      </c>
      <c r="B45" s="17" t="n">
        <v>5519</v>
      </c>
      <c r="C45" s="18">
        <f>(0.0/B45*100)</f>
        <v/>
      </c>
      <c r="D45" s="19" t="n">
        <v>5519</v>
      </c>
      <c r="E45" s="18" t="n">
        <v>375.18415854</v>
      </c>
      <c r="F45" s="20" t="n">
        <v>6.09731166</v>
      </c>
      <c r="G45" s="18" t="n">
        <v>376.12225357</v>
      </c>
      <c r="H45" s="20" t="n">
        <v>3.5867889</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444.71098982</v>
      </c>
      <c r="F46" s="20" t="n">
        <v>5.77382381</v>
      </c>
      <c r="G46" s="18" t="n">
        <v>387.27430361</v>
      </c>
      <c r="H46" s="20" t="n">
        <v>2.5022603</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445.80307213</v>
      </c>
      <c r="F47" s="20" t="n">
        <v>4.35918943</v>
      </c>
      <c r="G47" s="18" t="n">
        <v>444.54526113</v>
      </c>
      <c r="H47" s="20" t="n">
        <v>50.17018029</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525.74781441</v>
      </c>
      <c r="F48" s="20" t="n">
        <v>10.43315166</v>
      </c>
      <c r="G48" s="18" t="n">
        <v>515.6998757</v>
      </c>
      <c r="H48" s="20" t="n">
        <v>6.20919642</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454.0996797</v>
      </c>
      <c r="F49" s="20" t="n">
        <v>5.76531212</v>
      </c>
      <c r="G49" s="18" t="n">
        <v>421.57856915</v>
      </c>
      <c r="H49" s="20" t="n">
        <v>3.6454227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448.22854013</v>
      </c>
      <c r="F50" s="20" t="n">
        <v>5.40744719</v>
      </c>
      <c r="G50" s="18" t="n">
        <v>404.07650472</v>
      </c>
      <c r="H50" s="20" t="n">
        <v>3.20224177</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420.27707198</v>
      </c>
      <c r="F51" s="20" t="n">
        <v>2.12259246</v>
      </c>
      <c r="G51" s="18" t="n">
        <v>404.87249794</v>
      </c>
      <c r="H51" s="20" t="n">
        <v>11.94402641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475.62376069</v>
      </c>
      <c r="F52" s="20" t="n">
        <v>3.1307306</v>
      </c>
      <c r="G52" s="18" t="n">
        <v>473.91111716</v>
      </c>
      <c r="H52" s="20" t="n">
        <v>9.2121516</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432.5767659</v>
      </c>
      <c r="N53" s="20" t="n">
        <v>1.3789965</v>
      </c>
      <c r="O53" s="18" t="s">
        <v>404</v>
      </c>
      <c r="P53" s="20" t="s">
        <v>404</v>
      </c>
      <c r="Q53" s="18" t="s">
        <v>404</v>
      </c>
      <c r="R53" s="20" t="s">
        <v>404</v>
      </c>
    </row>
    <row r="54" spans="1:18">
      <c r="A54" s="15" t="s">
        <v>451</v>
      </c>
      <c r="B54" s="17" t="n">
        <v>4740</v>
      </c>
      <c r="C54" s="18">
        <f>(262.0/B54*100)</f>
        <v/>
      </c>
      <c r="D54" s="19" t="n">
        <v>4478</v>
      </c>
      <c r="E54" s="18" t="n">
        <v>331.93773183</v>
      </c>
      <c r="F54" s="20" t="n">
        <v>2.71383214</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411.0487322</v>
      </c>
      <c r="F55" s="20" t="n">
        <v>2.49808491</v>
      </c>
      <c r="G55" s="18" t="n">
        <v>413.78898297</v>
      </c>
      <c r="H55" s="20" t="n">
        <v>17.82121147</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523.27744776</v>
      </c>
      <c r="N56" s="20" t="n">
        <v>2.54722797</v>
      </c>
      <c r="O56" s="18" t="s">
        <v>404</v>
      </c>
      <c r="P56" s="20" t="s">
        <v>404</v>
      </c>
      <c r="Q56" s="18" t="s">
        <v>404</v>
      </c>
      <c r="R56" s="20" t="s">
        <v>404</v>
      </c>
    </row>
    <row r="57" spans="1:18">
      <c r="A57" s="15" t="s">
        <v>454</v>
      </c>
      <c r="B57" s="17" t="n">
        <v>6513</v>
      </c>
      <c r="C57" s="18">
        <f>(0.0/B57*100)</f>
        <v/>
      </c>
      <c r="D57" s="19" t="n">
        <v>6513</v>
      </c>
      <c r="E57" s="18" t="n">
        <v>396.2992488</v>
      </c>
      <c r="F57" s="20" t="n">
        <v>3.51071127</v>
      </c>
      <c r="G57" s="18" t="n">
        <v>413.64716978</v>
      </c>
      <c r="H57" s="20" t="n">
        <v>5.25123542</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408.73115748</v>
      </c>
      <c r="F58" s="20" t="n">
        <v>3.00288104</v>
      </c>
      <c r="G58" s="18" t="n">
        <v>408.16602075</v>
      </c>
      <c r="H58" s="20" t="n">
        <v>8.397583340000001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386.53118927</v>
      </c>
      <c r="F59" s="20" t="n">
        <v>4.86092295</v>
      </c>
      <c r="G59" s="18" t="n">
        <v>377.40535606</v>
      </c>
      <c r="H59" s="20" t="n">
        <v>1.67502801</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391.929159</v>
      </c>
      <c r="F60" s="20" t="n">
        <v>3.84139601</v>
      </c>
      <c r="G60" s="18" t="n">
        <v>356.95984211</v>
      </c>
      <c r="H60" s="20" t="n">
        <v>14.51464552</v>
      </c>
      <c r="I60" s="18" t="s">
        <v>404</v>
      </c>
      <c r="J60" s="20" t="s">
        <v>404</v>
      </c>
      <c r="K60" s="18" t="s">
        <v>404</v>
      </c>
      <c r="L60" s="20" t="s">
        <v>404</v>
      </c>
      <c r="M60" s="18" t="s">
        <v>404</v>
      </c>
      <c r="N60" s="20" t="s">
        <v>404</v>
      </c>
      <c r="O60" s="18" t="s">
        <v>404</v>
      </c>
      <c r="P60" s="20" t="s">
        <v>404</v>
      </c>
      <c r="Q60" s="18" t="n">
        <v>349.33606366</v>
      </c>
      <c r="R60" s="20" t="n">
        <v>14.89878571</v>
      </c>
    </row>
    <row r="61" spans="1:18">
      <c r="A61" s="15" t="s">
        <v>458</v>
      </c>
      <c r="B61" s="17" t="n">
        <v>6525</v>
      </c>
      <c r="C61" s="18">
        <f>(0.0/B61*100)</f>
        <v/>
      </c>
      <c r="D61" s="19" t="n">
        <v>6525</v>
      </c>
      <c r="E61" s="18" t="n">
        <v>476.03763575</v>
      </c>
      <c r="F61" s="20" t="n">
        <v>2.67950854</v>
      </c>
      <c r="G61" s="18" t="n">
        <v>434.74118243</v>
      </c>
      <c r="H61" s="20" t="n">
        <v>9.51415051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529.26229959</v>
      </c>
      <c r="F62" s="20" t="n">
        <v>1.0765051</v>
      </c>
      <c r="G62" s="18" t="n">
        <v>510.72714511</v>
      </c>
      <c r="H62" s="20" t="n">
        <v>6.04878267</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380.9783548</v>
      </c>
      <c r="F63" s="20" t="n">
        <v>1.509989</v>
      </c>
      <c r="G63" s="18" t="n">
        <v>384.28775878</v>
      </c>
      <c r="H63" s="20" t="n">
        <v>2.34609242</v>
      </c>
      <c r="I63" s="18" t="s">
        <v>404</v>
      </c>
      <c r="J63" s="20" t="s">
        <v>404</v>
      </c>
      <c r="K63" s="18" t="s">
        <v>404</v>
      </c>
      <c r="L63" s="20" t="s">
        <v>404</v>
      </c>
      <c r="M63" s="18" t="s">
        <v>404</v>
      </c>
      <c r="N63" s="20" t="s">
        <v>404</v>
      </c>
      <c r="O63" s="18" t="s">
        <v>404</v>
      </c>
      <c r="P63" s="20" t="s">
        <v>404</v>
      </c>
      <c r="Q63" s="18" t="n">
        <v>399.54183759</v>
      </c>
      <c r="R63" s="20" t="n">
        <v>5.0562105</v>
      </c>
    </row>
    <row r="64" spans="1:18">
      <c r="A64" s="15" t="s">
        <v>461</v>
      </c>
      <c r="B64" s="17" t="n">
        <v>3634</v>
      </c>
      <c r="C64" s="18">
        <f>(27.0/B64*100)</f>
        <v/>
      </c>
      <c r="D64" s="19" t="n">
        <v>3607</v>
      </c>
      <c r="E64" s="18" t="n">
        <v>456.95353377</v>
      </c>
      <c r="F64" s="20" t="n">
        <v>1.74934241</v>
      </c>
      <c r="G64" s="18" t="n">
        <v>524.166258</v>
      </c>
      <c r="H64" s="20" t="n">
        <v>5.42414541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429.99599819</v>
      </c>
      <c r="F65" s="20" t="n">
        <v>2.3054762</v>
      </c>
      <c r="G65" s="18" t="n">
        <v>419.31928361</v>
      </c>
      <c r="H65" s="20" t="n">
        <v>6.31413265</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411.29903819</v>
      </c>
      <c r="F66" s="20" t="n">
        <v>1.02881603</v>
      </c>
      <c r="G66" s="18" t="n">
        <v>423.72346667</v>
      </c>
      <c r="H66" s="20" t="n">
        <v>16.77002365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420.55019602</v>
      </c>
      <c r="F67" s="20" t="n">
        <v>4.87940355</v>
      </c>
      <c r="G67" s="18" t="n">
        <v>382.61179708</v>
      </c>
      <c r="H67" s="20" t="n">
        <v>2.56733498</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423.70711458</v>
      </c>
      <c r="F68" s="20" t="n">
        <v>1.09135834</v>
      </c>
      <c r="G68" s="18" t="n">
        <v>392.86513425</v>
      </c>
      <c r="H68" s="20" t="n">
        <v>2.27093394</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435.69892325</v>
      </c>
      <c r="F69" s="20" t="n">
        <v>4.40090715</v>
      </c>
      <c r="G69" s="18" t="n">
        <v>433.73669152</v>
      </c>
      <c r="H69" s="20" t="n">
        <v>5.49394421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487.50580004</v>
      </c>
      <c r="F70" s="20" t="n">
        <v>2.88842971</v>
      </c>
      <c r="G70" s="18" t="n">
        <v>399.00568346</v>
      </c>
      <c r="H70" s="20" t="n">
        <v>31.7912491</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555.57467994</v>
      </c>
      <c r="N71" s="20" t="n">
        <v>1.19601801</v>
      </c>
      <c r="O71" s="18" t="s">
        <v>404</v>
      </c>
      <c r="P71" s="20" t="s">
        <v>404</v>
      </c>
      <c r="Q71" s="18" t="s">
        <v>404</v>
      </c>
      <c r="R71" s="20" t="s">
        <v>404</v>
      </c>
    </row>
    <row r="72" spans="1:18">
      <c r="A72" s="15" t="s">
        <v>469</v>
      </c>
      <c r="B72" s="17" t="n">
        <v>7708</v>
      </c>
      <c r="C72" s="18">
        <f>(0.0/B72*100)</f>
        <v/>
      </c>
      <c r="D72" s="19" t="n">
        <v>7708</v>
      </c>
      <c r="E72" s="18" t="n">
        <v>532.0459148</v>
      </c>
      <c r="F72" s="20" t="n">
        <v>3.21919857</v>
      </c>
      <c r="G72" s="18" t="n">
        <v>533.47172453</v>
      </c>
      <c r="H72" s="20" t="n">
        <v>6.5159094</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420.02978234</v>
      </c>
      <c r="F73" s="20" t="n">
        <v>3.19446632</v>
      </c>
      <c r="G73" s="18" t="n">
        <v>429.64041129</v>
      </c>
      <c r="H73" s="20" t="n">
        <v>9.58867757</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422.71714064</v>
      </c>
      <c r="F74" s="20" t="n">
        <v>1.49555843</v>
      </c>
      <c r="G74" s="18" t="n">
        <v>410.0906413</v>
      </c>
      <c r="H74" s="20" t="n">
        <v>7.63544288</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388.71217447</v>
      </c>
      <c r="F75" s="20" t="n">
        <v>2.85735918</v>
      </c>
      <c r="G75" s="18" t="n">
        <v>379.31152122</v>
      </c>
      <c r="H75" s="20" t="n">
        <v>7.65433276</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447.04051934</v>
      </c>
      <c r="F76" s="20" t="n">
        <v>3.50600443</v>
      </c>
      <c r="G76" s="18" t="n">
        <v>413.7059156</v>
      </c>
      <c r="H76" s="20" t="n">
        <v>5.35293117</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437.37785511</v>
      </c>
      <c r="F77" s="20" t="n">
        <v>2.43930354</v>
      </c>
      <c r="G77" s="18" t="n">
        <v>401.17636045</v>
      </c>
      <c r="H77" s="20" t="n">
        <v>14.16154539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528.8814605600001</v>
      </c>
      <c r="F78" s="20" t="n">
        <v>6.36083449</v>
      </c>
      <c r="G78" s="18" t="n">
        <v>522.83273647</v>
      </c>
      <c r="H78" s="20" t="n">
        <v>5.01662573</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501.0075171</v>
      </c>
      <c r="F79" s="20" t="n">
        <v>8.679595580000001</v>
      </c>
      <c r="G79" s="18" t="n">
        <v>436.65278098</v>
      </c>
      <c r="H79" s="20" t="n">
        <v>7.55822558</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458.18663902</v>
      </c>
      <c r="F80" s="20" t="n">
        <v>3.75522781</v>
      </c>
      <c r="G80" s="18" t="n">
        <v>427.66593493</v>
      </c>
      <c r="H80" s="20" t="n">
        <v>8.88098929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441.1166186</v>
      </c>
      <c r="F81" s="20" t="n">
        <v>3.20549603</v>
      </c>
      <c r="G81" s="18" t="n">
        <v>453.56882355</v>
      </c>
      <c r="H81" s="20" t="n">
        <v>8.184522319999999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555</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510.44326879</v>
      </c>
      <c r="F7" s="20" t="n">
        <v>1.6782136</v>
      </c>
      <c r="G7" s="18" t="n">
        <v>510.50779503</v>
      </c>
      <c r="H7" s="20" t="n">
        <v>14.00196676</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493.86025487</v>
      </c>
      <c r="F8" s="20" t="n">
        <v>2.71134131</v>
      </c>
      <c r="G8" s="18" t="n">
        <v>504.65854367</v>
      </c>
      <c r="H8" s="20" t="n">
        <v>14.65933321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506.7681833</v>
      </c>
      <c r="F9" s="20" t="n">
        <v>2.54766523</v>
      </c>
      <c r="G9" s="18" t="n">
        <v>485.26030661</v>
      </c>
      <c r="H9" s="20" t="n">
        <v>12.55215038</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528.92498633</v>
      </c>
      <c r="F10" s="20" t="n">
        <v>2.1700462</v>
      </c>
      <c r="G10" s="18" t="n">
        <v>531.00268004</v>
      </c>
      <c r="H10" s="20" t="n">
        <v>7.72168408</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447.55286957</v>
      </c>
      <c r="F11" s="20" t="n">
        <v>2.47686277</v>
      </c>
      <c r="G11" s="18" t="s">
        <v>404</v>
      </c>
      <c r="H11" s="20" t="s">
        <v>404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493.04771152</v>
      </c>
      <c r="F12" s="20" t="n">
        <v>2.27879427</v>
      </c>
      <c r="G12" s="18" t="s">
        <v>404</v>
      </c>
      <c r="H12" s="20" t="s">
        <v>404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502.04430043</v>
      </c>
      <c r="F13" s="20" t="n">
        <v>2.5958432</v>
      </c>
      <c r="G13" s="18" t="s">
        <v>404</v>
      </c>
      <c r="H13" s="20" t="s">
        <v>404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534.36606075</v>
      </c>
      <c r="F14" s="20" t="n">
        <v>2.09771956</v>
      </c>
      <c r="G14" s="18" t="n">
        <v>509.52814606</v>
      </c>
      <c r="H14" s="20" t="n">
        <v>12.0247891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530.64442325</v>
      </c>
      <c r="F15" s="20" t="n">
        <v>2.41360438</v>
      </c>
      <c r="G15" s="18" t="s">
        <v>404</v>
      </c>
      <c r="H15" s="20" t="s">
        <v>404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497.69371255</v>
      </c>
      <c r="F16" s="20" t="n">
        <v>6.54018614</v>
      </c>
      <c r="G16" s="18" t="n">
        <v>497.36049347</v>
      </c>
      <c r="H16" s="20" t="n">
        <v>4.51199876</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509.14064729</v>
      </c>
      <c r="N17" s="20" t="n">
        <v>2.69881938</v>
      </c>
      <c r="O17" s="18" t="s">
        <v>404</v>
      </c>
      <c r="P17" s="20" t="s">
        <v>404</v>
      </c>
      <c r="Q17" s="18" t="s">
        <v>404</v>
      </c>
      <c r="R17" s="20" t="s">
        <v>404</v>
      </c>
    </row>
    <row r="18" spans="1:18">
      <c r="A18" s="15" t="s">
        <v>415</v>
      </c>
      <c r="B18" s="17" t="n">
        <v>5532</v>
      </c>
      <c r="C18" s="18">
        <f>(0.0/B18*100)</f>
        <v/>
      </c>
      <c r="D18" s="19" t="n">
        <v>5532</v>
      </c>
      <c r="E18" s="18" t="n">
        <v>503.11295992</v>
      </c>
      <c r="F18" s="20" t="n">
        <v>12.3189753</v>
      </c>
      <c r="G18" s="18" t="n">
        <v>452.24884835</v>
      </c>
      <c r="H18" s="20" t="n">
        <v>4.07498384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477.93887086</v>
      </c>
      <c r="F19" s="20" t="n">
        <v>2.82424718</v>
      </c>
      <c r="G19" s="18" t="n">
        <v>448.37040879</v>
      </c>
      <c r="H19" s="20" t="n">
        <v>34.17716542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473.37723278</v>
      </c>
      <c r="F20" s="20" t="n">
        <v>1.6892869</v>
      </c>
      <c r="G20" s="18" t="s">
        <v>404</v>
      </c>
      <c r="H20" s="20" t="s">
        <v>404</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506.06855397</v>
      </c>
      <c r="F21" s="20" t="n">
        <v>3.30677613</v>
      </c>
      <c r="G21" s="18" t="n">
        <v>495.67924176</v>
      </c>
      <c r="H21" s="20" t="n">
        <v>5.27629202</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474.38037422</v>
      </c>
      <c r="F22" s="20" t="n">
        <v>5.16931846</v>
      </c>
      <c r="G22" s="18" t="n">
        <v>443.96705963</v>
      </c>
      <c r="H22" s="20" t="n">
        <v>9.044981079999999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476.94571996</v>
      </c>
      <c r="F23" s="20" t="n">
        <v>5.89258746</v>
      </c>
      <c r="G23" s="18" t="n">
        <v>488.12161666</v>
      </c>
      <c r="H23" s="20" t="n">
        <v>4.39862743</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538.3947510199999</v>
      </c>
      <c r="F24" s="20" t="n">
        <v>2.96617877</v>
      </c>
      <c r="G24" s="18" t="s">
        <v>404</v>
      </c>
      <c r="H24" s="20" t="s">
        <v>404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518.55341976</v>
      </c>
      <c r="F25" s="20" t="n">
        <v>3.92557534</v>
      </c>
      <c r="G25" s="18" t="n">
        <v>508.80564025</v>
      </c>
      <c r="H25" s="20" t="n">
        <v>7.64557822</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490.53219314</v>
      </c>
      <c r="F26" s="20" t="n">
        <v>1.58771551</v>
      </c>
      <c r="G26" s="18" t="n">
        <v>457.76136296</v>
      </c>
      <c r="H26" s="20" t="n">
        <v>10.01546406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482.30865212</v>
      </c>
      <c r="F27" s="20" t="n">
        <v>2.77839234</v>
      </c>
      <c r="G27" s="18" t="n">
        <v>482.90215009</v>
      </c>
      <c r="H27" s="20" t="n">
        <v>1.16763095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422.01656705</v>
      </c>
      <c r="F28" s="20" t="n">
        <v>2.83233607</v>
      </c>
      <c r="G28" s="18" t="n">
        <v>401.34872467</v>
      </c>
      <c r="H28" s="20" t="n">
        <v>3.80988693</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511.12891606</v>
      </c>
      <c r="F29" s="20" t="n">
        <v>4.68529108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514.71036061</v>
      </c>
      <c r="F30" s="20" t="n">
        <v>3.10974986</v>
      </c>
      <c r="G30" s="18" t="n">
        <v>523.71497015</v>
      </c>
      <c r="H30" s="20" t="n">
        <v>9.417384970000001</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498.17128887</v>
      </c>
      <c r="F31" s="20" t="n">
        <v>2.24913164</v>
      </c>
      <c r="G31" s="18" t="s">
        <v>404</v>
      </c>
      <c r="H31" s="20" t="s">
        <v>404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501.88857665</v>
      </c>
      <c r="F32" s="20" t="n">
        <v>2.56593577</v>
      </c>
      <c r="G32" s="18" t="n">
        <v>483.69125707</v>
      </c>
      <c r="H32" s="20" t="n">
        <v>16.78286719</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507.21921151</v>
      </c>
      <c r="F33" s="20" t="n">
        <v>8.27183138</v>
      </c>
      <c r="G33" s="18" t="n">
        <v>499.5993654</v>
      </c>
      <c r="H33" s="20" t="n">
        <v>2.64079604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460.77485571</v>
      </c>
      <c r="F34" s="20" t="n">
        <v>2.59367752</v>
      </c>
      <c r="G34" s="18" t="s">
        <v>404</v>
      </c>
      <c r="H34" s="20" t="s">
        <v>404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517.9902603</v>
      </c>
      <c r="F35" s="20" t="n">
        <v>1.81762102</v>
      </c>
      <c r="G35" s="18" t="n">
        <v>503.78498709</v>
      </c>
      <c r="H35" s="20" t="n">
        <v>2.65332559</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494.18851442</v>
      </c>
      <c r="F36" s="20" t="n">
        <v>2.11222916</v>
      </c>
      <c r="G36" s="18" t="n">
        <v>470.14356531</v>
      </c>
      <c r="H36" s="20" t="n">
        <v>7.49716164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493.56166557</v>
      </c>
      <c r="F37" s="20" t="n">
        <v>3.62211168</v>
      </c>
      <c r="G37" s="18" t="n">
        <v>467.16289631</v>
      </c>
      <c r="H37" s="20" t="n">
        <v>5.53526257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505.1139515</v>
      </c>
      <c r="F38" s="20" t="n">
        <v>3.02725542</v>
      </c>
      <c r="G38" s="18" t="s">
        <v>404</v>
      </c>
      <c r="H38" s="20" t="s">
        <v>404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441.09185905</v>
      </c>
      <c r="F39" s="20" t="n">
        <v>11.44096334</v>
      </c>
      <c r="G39" s="18" t="n">
        <v>423.51913659</v>
      </c>
      <c r="H39" s="20" t="n">
        <v>4.60243796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511.64491231</v>
      </c>
      <c r="F40" s="20" t="n">
        <v>3.27768363</v>
      </c>
      <c r="G40" s="18" t="n">
        <v>499.16791797</v>
      </c>
      <c r="H40" s="20" t="n">
        <v>8.59621825</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496.96731219</v>
      </c>
      <c r="F41" s="20" t="n">
        <v>3.17141907</v>
      </c>
      <c r="G41" s="18" t="s">
        <v>404</v>
      </c>
      <c r="H41" s="20" t="s">
        <v>404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427.53790333</v>
      </c>
      <c r="F44" s="20" t="n">
        <v>3.52575677</v>
      </c>
      <c r="G44" s="18" t="n">
        <v>422.98122858</v>
      </c>
      <c r="H44" s="20" t="n">
        <v>11.31889537</v>
      </c>
      <c r="I44" s="18" t="s">
        <v>404</v>
      </c>
      <c r="J44" s="20" t="s">
        <v>404</v>
      </c>
      <c r="K44" s="18" t="s">
        <v>404</v>
      </c>
      <c r="L44" s="20" t="s">
        <v>404</v>
      </c>
      <c r="M44" s="18" t="s">
        <v>404</v>
      </c>
      <c r="N44" s="20" t="s">
        <v>404</v>
      </c>
      <c r="O44" s="18" t="s">
        <v>404</v>
      </c>
      <c r="P44" s="20" t="s">
        <v>404</v>
      </c>
      <c r="Q44" s="18" t="n">
        <v>424.25830531</v>
      </c>
      <c r="R44" s="20" t="n">
        <v>18.39253074</v>
      </c>
    </row>
    <row r="45" spans="1:18">
      <c r="A45" s="15" t="s">
        <v>442</v>
      </c>
      <c r="B45" s="17" t="n">
        <v>5519</v>
      </c>
      <c r="C45" s="18">
        <f>(0.0/B45*100)</f>
        <v/>
      </c>
      <c r="D45" s="19" t="n">
        <v>5519</v>
      </c>
      <c r="E45" s="18" t="n">
        <v>377.03263682</v>
      </c>
      <c r="F45" s="20" t="n">
        <v>3.16693214</v>
      </c>
      <c r="G45" s="18" t="n">
        <v>366.94035921</v>
      </c>
      <c r="H45" s="20" t="n">
        <v>7.33441369</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403.98549649</v>
      </c>
      <c r="F46" s="20" t="n">
        <v>2.6413488</v>
      </c>
      <c r="G46" s="18" t="n">
        <v>420.09465374</v>
      </c>
      <c r="H46" s="20" t="n">
        <v>13.7271798</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443.96385171</v>
      </c>
      <c r="F47" s="20" t="n">
        <v>4.83441087</v>
      </c>
      <c r="G47" s="18" t="n">
        <v>515.63106269</v>
      </c>
      <c r="H47" s="20" t="n">
        <v>30.33310538</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517.39154137</v>
      </c>
      <c r="F48" s="20" t="n">
        <v>4.90253511</v>
      </c>
      <c r="G48" s="18" t="n">
        <v>531.11163613</v>
      </c>
      <c r="H48" s="20" t="n">
        <v>37.98193599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432.7077863</v>
      </c>
      <c r="F49" s="20" t="n">
        <v>2.98103242</v>
      </c>
      <c r="G49" s="18" t="n">
        <v>386.53182166</v>
      </c>
      <c r="H49" s="20" t="n">
        <v>10.74553027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420.31708896</v>
      </c>
      <c r="F50" s="20" t="n">
        <v>2.79964636</v>
      </c>
      <c r="G50" s="18" t="n">
        <v>392.0754967</v>
      </c>
      <c r="H50" s="20" t="n">
        <v>8.10590637</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416.63019275</v>
      </c>
      <c r="F51" s="20" t="n">
        <v>7.7787941</v>
      </c>
      <c r="G51" s="18" t="n">
        <v>420.07310824</v>
      </c>
      <c r="H51" s="20" t="n">
        <v>2.20076079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476.66413749</v>
      </c>
      <c r="F52" s="20" t="n">
        <v>3.46663806</v>
      </c>
      <c r="G52" s="18" t="n">
        <v>470.99890533</v>
      </c>
      <c r="H52" s="20" t="n">
        <v>9.152980639999999</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482.32574223</v>
      </c>
      <c r="F53" s="20" t="n">
        <v>3.09646823</v>
      </c>
      <c r="G53" s="18" t="n">
        <v>422.50963972</v>
      </c>
      <c r="H53" s="20" t="n">
        <v>1.44317407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367.61610583</v>
      </c>
      <c r="F54" s="20" t="n">
        <v>7.11077769</v>
      </c>
      <c r="G54" s="18" t="n">
        <v>320.50866787</v>
      </c>
      <c r="H54" s="20" t="n">
        <v>3.05097815</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411.31214471</v>
      </c>
      <c r="F55" s="20" t="n">
        <v>2.51640146</v>
      </c>
      <c r="G55" s="18" t="n">
        <v>402.13860912</v>
      </c>
      <c r="H55" s="20" t="n">
        <v>10.28073182</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517.80668388</v>
      </c>
      <c r="F56" s="20" t="n">
        <v>3.37425737</v>
      </c>
      <c r="G56" s="18" t="n">
        <v>540.26342846</v>
      </c>
      <c r="H56" s="20" t="n">
        <v>7.47611446</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401.72788477</v>
      </c>
      <c r="F57" s="20" t="n">
        <v>3.03991367</v>
      </c>
      <c r="G57" s="18" t="n">
        <v>407.88390417</v>
      </c>
      <c r="H57" s="20" t="n">
        <v>5.99846205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428.17620132</v>
      </c>
      <c r="F58" s="20" t="n">
        <v>5.45262989</v>
      </c>
      <c r="G58" s="18" t="n">
        <v>401.88997758</v>
      </c>
      <c r="H58" s="20" t="n">
        <v>3.46973533</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379.86136852</v>
      </c>
      <c r="F59" s="20" t="n">
        <v>1.81195774</v>
      </c>
      <c r="G59" s="18" t="n">
        <v>369.6996207</v>
      </c>
      <c r="H59" s="20" t="n">
        <v>4.07693262</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405.49801127</v>
      </c>
      <c r="F60" s="20" t="n">
        <v>4.78800441</v>
      </c>
      <c r="G60" s="18" t="n">
        <v>358.20614978</v>
      </c>
      <c r="H60" s="20" t="n">
        <v>4.93800011</v>
      </c>
      <c r="I60" s="18" t="s">
        <v>404</v>
      </c>
      <c r="J60" s="20" t="s">
        <v>404</v>
      </c>
      <c r="K60" s="18" t="s">
        <v>404</v>
      </c>
      <c r="L60" s="20" t="s">
        <v>404</v>
      </c>
      <c r="M60" s="18" t="s">
        <v>404</v>
      </c>
      <c r="N60" s="20" t="s">
        <v>404</v>
      </c>
      <c r="O60" s="18" t="s">
        <v>404</v>
      </c>
      <c r="P60" s="20" t="s">
        <v>404</v>
      </c>
      <c r="Q60" s="18" t="n">
        <v>349.33606366</v>
      </c>
      <c r="R60" s="20" t="n">
        <v>14.89878571</v>
      </c>
    </row>
    <row r="61" spans="1:18">
      <c r="A61" s="15" t="s">
        <v>458</v>
      </c>
      <c r="B61" s="17" t="n">
        <v>6525</v>
      </c>
      <c r="C61" s="18">
        <f>(0.0/B61*100)</f>
        <v/>
      </c>
      <c r="D61" s="19" t="n">
        <v>6525</v>
      </c>
      <c r="E61" s="18" t="n">
        <v>475.40894656</v>
      </c>
      <c r="F61" s="20" t="n">
        <v>2.65267642</v>
      </c>
      <c r="G61" s="18" t="s">
        <v>404</v>
      </c>
      <c r="H61" s="20" t="s">
        <v>404</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528.59223137</v>
      </c>
      <c r="F62" s="20" t="n">
        <v>1.06747317</v>
      </c>
      <c r="G62" s="18" t="n">
        <v>498.02473333</v>
      </c>
      <c r="H62" s="20" t="n">
        <v>19.98736362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383.74088247</v>
      </c>
      <c r="F63" s="20" t="n">
        <v>1.77047399</v>
      </c>
      <c r="G63" s="18" t="n">
        <v>379.99140242</v>
      </c>
      <c r="H63" s="20" t="n">
        <v>1.89179831</v>
      </c>
      <c r="I63" s="18" t="s">
        <v>404</v>
      </c>
      <c r="J63" s="20" t="s">
        <v>404</v>
      </c>
      <c r="K63" s="18" t="s">
        <v>404</v>
      </c>
      <c r="L63" s="20" t="s">
        <v>404</v>
      </c>
      <c r="M63" s="18" t="s">
        <v>404</v>
      </c>
      <c r="N63" s="20" t="s">
        <v>404</v>
      </c>
      <c r="O63" s="18" t="s">
        <v>404</v>
      </c>
      <c r="P63" s="20" t="s">
        <v>404</v>
      </c>
      <c r="Q63" s="18" t="n">
        <v>399.54183759</v>
      </c>
      <c r="R63" s="20" t="n">
        <v>5.0562105</v>
      </c>
    </row>
    <row r="64" spans="1:18">
      <c r="A64" s="15" t="s">
        <v>461</v>
      </c>
      <c r="B64" s="17" t="n">
        <v>3634</v>
      </c>
      <c r="C64" s="18">
        <f>(27.0/B64*100)</f>
        <v/>
      </c>
      <c r="D64" s="19" t="n">
        <v>3607</v>
      </c>
      <c r="E64" s="18" t="n">
        <v>515.82918624</v>
      </c>
      <c r="F64" s="20" t="n">
        <v>2.50946631</v>
      </c>
      <c r="G64" s="18" t="n">
        <v>424.73790146</v>
      </c>
      <c r="H64" s="20" t="n">
        <v>2.23121507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428.01769844</v>
      </c>
      <c r="F65" s="20" t="n">
        <v>2.06162448</v>
      </c>
      <c r="G65" s="18" t="n">
        <v>427.17917257</v>
      </c>
      <c r="H65" s="20" t="n">
        <v>13.51183446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402.44368354</v>
      </c>
      <c r="F66" s="20" t="n">
        <v>1.18774975</v>
      </c>
      <c r="G66" s="18" t="n">
        <v>433.470622</v>
      </c>
      <c r="H66" s="20" t="n">
        <v>1.95579339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402.98595242</v>
      </c>
      <c r="F67" s="20" t="n">
        <v>2.84553541</v>
      </c>
      <c r="G67" s="18" t="n">
        <v>375.14086094</v>
      </c>
      <c r="H67" s="20" t="n">
        <v>4.98765378</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426.64935915</v>
      </c>
      <c r="F68" s="20" t="n">
        <v>1.11127545</v>
      </c>
      <c r="G68" s="18" t="n">
        <v>378.07216639</v>
      </c>
      <c r="H68" s="20" t="n">
        <v>1.71433084</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433.17174438</v>
      </c>
      <c r="F69" s="20" t="n">
        <v>3.48527216</v>
      </c>
      <c r="G69" s="18" t="n">
        <v>444.38337773</v>
      </c>
      <c r="H69" s="20" t="n">
        <v>9.70842839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486.63104116</v>
      </c>
      <c r="F70" s="20" t="n">
        <v>2.91476757</v>
      </c>
      <c r="G70" s="18" t="s">
        <v>404</v>
      </c>
      <c r="H70" s="20" t="s">
        <v>404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589.96473919</v>
      </c>
      <c r="F71" s="20" t="n">
        <v>4.47455829</v>
      </c>
      <c r="G71" s="18" t="n">
        <v>547.64171521</v>
      </c>
      <c r="H71" s="20" t="n">
        <v>1.27854456</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534.7024192</v>
      </c>
      <c r="F72" s="20" t="n">
        <v>2.9396757</v>
      </c>
      <c r="G72" s="18" t="n">
        <v>507.10140232</v>
      </c>
      <c r="H72" s="20" t="n">
        <v>13.98018047</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422.39147338</v>
      </c>
      <c r="F73" s="20" t="n">
        <v>3.2315512</v>
      </c>
      <c r="G73" s="18" t="n">
        <v>412.44513745</v>
      </c>
      <c r="H73" s="20" t="n">
        <v>7.89803736</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443.79918135</v>
      </c>
      <c r="F74" s="20" t="n">
        <v>5.50182073</v>
      </c>
      <c r="G74" s="18" t="n">
        <v>420.15850048</v>
      </c>
      <c r="H74" s="20" t="n">
        <v>1.49546252</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374.51099331</v>
      </c>
      <c r="F75" s="20" t="n">
        <v>7.0736738</v>
      </c>
      <c r="G75" s="18" t="n">
        <v>390.06024676</v>
      </c>
      <c r="H75" s="20" t="n">
        <v>2.99102138</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454.82655092</v>
      </c>
      <c r="F76" s="20" t="n">
        <v>3.63704394</v>
      </c>
      <c r="G76" s="18" t="n">
        <v>394.79711151</v>
      </c>
      <c r="H76" s="20" t="n">
        <v>3.49360506</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478.97019993</v>
      </c>
      <c r="F77" s="20" t="n">
        <v>8.542714399999999</v>
      </c>
      <c r="G77" s="18" t="n">
        <v>424.3002913</v>
      </c>
      <c r="H77" s="20" t="n">
        <v>2.52054465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524.28165731</v>
      </c>
      <c r="F78" s="20" t="n">
        <v>3.99118211</v>
      </c>
      <c r="G78" s="18" t="n">
        <v>553.1433124500001</v>
      </c>
      <c r="H78" s="20" t="n">
        <v>20.12516824</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476.06705601</v>
      </c>
      <c r="F79" s="20" t="n">
        <v>6.49821945</v>
      </c>
      <c r="G79" s="18" t="n">
        <v>419.25282574</v>
      </c>
      <c r="H79" s="20" t="n">
        <v>7.11774074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456.72060444</v>
      </c>
      <c r="F80" s="20" t="n">
        <v>3.64429957</v>
      </c>
      <c r="G80" s="18" t="n">
        <v>419.74615475</v>
      </c>
      <c r="H80" s="20" t="n">
        <v>19.40422808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464.38345705</v>
      </c>
      <c r="F81" s="20" t="n">
        <v>14.89241745</v>
      </c>
      <c r="G81" s="18" t="n">
        <v>439.62185234</v>
      </c>
      <c r="H81" s="20" t="n">
        <v>2.53631702</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556</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502.00289159</v>
      </c>
      <c r="F7" s="20" t="n">
        <v>1.83980843</v>
      </c>
      <c r="G7" s="18" t="n">
        <v>551.89405191</v>
      </c>
      <c r="H7" s="20" t="n">
        <v>4.98753917</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495.06586868</v>
      </c>
      <c r="F8" s="20" t="n">
        <v>2.46291839</v>
      </c>
      <c r="G8" s="18" t="n">
        <v>491.69637664</v>
      </c>
      <c r="H8" s="20" t="n">
        <v>32.85692422</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504.72161413</v>
      </c>
      <c r="F9" s="20" t="n">
        <v>2.32994202</v>
      </c>
      <c r="G9" s="18" t="n">
        <v>461.42606301</v>
      </c>
      <c r="H9" s="20" t="n">
        <v>38.30223527</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528.25027055</v>
      </c>
      <c r="F10" s="20" t="n">
        <v>2.1920769</v>
      </c>
      <c r="G10" s="18" t="n">
        <v>556.33904389</v>
      </c>
      <c r="H10" s="20" t="n">
        <v>14.31083392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441.17320815</v>
      </c>
      <c r="F11" s="20" t="n">
        <v>3.23788573</v>
      </c>
      <c r="G11" s="18" t="n">
        <v>469.76360085</v>
      </c>
      <c r="H11" s="20" t="n">
        <v>6.48542233</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512.66670901</v>
      </c>
      <c r="F12" s="20" t="n">
        <v>7.58625174</v>
      </c>
      <c r="G12" s="18" t="n">
        <v>489.3308243</v>
      </c>
      <c r="H12" s="20" t="n">
        <v>2.94805839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497.8555643</v>
      </c>
      <c r="F13" s="20" t="n">
        <v>2.74687973</v>
      </c>
      <c r="G13" s="18" t="n">
        <v>511.29116698</v>
      </c>
      <c r="H13" s="20" t="n">
        <v>6.57885668</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537.21674367</v>
      </c>
      <c r="F14" s="20" t="n">
        <v>2.89466444</v>
      </c>
      <c r="G14" s="18" t="n">
        <v>527.87418464</v>
      </c>
      <c r="H14" s="20" t="n">
        <v>4.6299551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527.2917585</v>
      </c>
      <c r="F15" s="20" t="n">
        <v>2.69820777</v>
      </c>
      <c r="G15" s="18" t="n">
        <v>545.66326846</v>
      </c>
      <c r="H15" s="20" t="n">
        <v>6.12303117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497.3767648</v>
      </c>
      <c r="F16" s="20" t="n">
        <v>2.31766336</v>
      </c>
      <c r="G16" s="18" t="n">
        <v>506.37262222</v>
      </c>
      <c r="H16" s="20" t="n">
        <v>30.86050344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508.28009746</v>
      </c>
      <c r="F17" s="20" t="n">
        <v>3.38672719</v>
      </c>
      <c r="G17" s="18" t="n">
        <v>549.86656693</v>
      </c>
      <c r="H17" s="20" t="n">
        <v>35.45443073</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454.63857344</v>
      </c>
      <c r="F18" s="20" t="n">
        <v>3.94601112</v>
      </c>
      <c r="G18" s="18" t="n">
        <v>508.46486834</v>
      </c>
      <c r="H18" s="20" t="n">
        <v>5.42615371</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478.02944692</v>
      </c>
      <c r="F19" s="20" t="n">
        <v>3.47699445</v>
      </c>
      <c r="G19" s="18" t="n">
        <v>471.81308929</v>
      </c>
      <c r="H19" s="20" t="n">
        <v>12.36987247</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473.16939529</v>
      </c>
      <c r="F20" s="20" t="n">
        <v>1.78280301</v>
      </c>
      <c r="G20" s="18" t="n">
        <v>475.79136249</v>
      </c>
      <c r="H20" s="20" t="n">
        <v>5.38032606</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500.53300268</v>
      </c>
      <c r="F21" s="20" t="n">
        <v>2.62839223</v>
      </c>
      <c r="G21" s="18" t="n">
        <v>552.91745313</v>
      </c>
      <c r="H21" s="20" t="n">
        <v>5.6617308</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465.57382413</v>
      </c>
      <c r="F22" s="20" t="n">
        <v>3.65485097</v>
      </c>
      <c r="G22" s="18" t="n">
        <v>472.03733957</v>
      </c>
      <c r="H22" s="20" t="n">
        <v>8.827917169999999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484.23842046</v>
      </c>
      <c r="F23" s="20" t="n">
        <v>3.00019632</v>
      </c>
      <c r="G23" s="18" t="n">
        <v>481.10861409</v>
      </c>
      <c r="H23" s="20" t="n">
        <v>21.5319784</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538.84526449</v>
      </c>
      <c r="F24" s="20" t="n">
        <v>3.07040256</v>
      </c>
      <c r="G24" s="18" t="n">
        <v>535.47331878</v>
      </c>
      <c r="H24" s="20" t="n">
        <v>12.39429997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516.93285664</v>
      </c>
      <c r="F25" s="20" t="n">
        <v>3.22892318</v>
      </c>
      <c r="G25" s="18" t="n">
        <v>501.83027758</v>
      </c>
      <c r="H25" s="20" t="n">
        <v>18.56546484</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486.29014058</v>
      </c>
      <c r="F26" s="20" t="n">
        <v>2.59879733</v>
      </c>
      <c r="G26" s="18" t="n">
        <v>494.88664517</v>
      </c>
      <c r="H26" s="20" t="n">
        <v>2.85796187</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481.95182056</v>
      </c>
      <c r="F27" s="20" t="n">
        <v>1.15770336</v>
      </c>
      <c r="G27" s="18" t="n">
        <v>497.28332204</v>
      </c>
      <c r="H27" s="20" t="n">
        <v>4.47447426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414.13225624</v>
      </c>
      <c r="F28" s="20" t="n">
        <v>2.08870758</v>
      </c>
      <c r="G28" s="18" t="n">
        <v>437.59311512</v>
      </c>
      <c r="H28" s="20" t="n">
        <v>9.917164700000001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496.44007803</v>
      </c>
      <c r="F29" s="20" t="n">
        <v>8.1612285</v>
      </c>
      <c r="G29" s="18" t="n">
        <v>526.49858404</v>
      </c>
      <c r="H29" s="20" t="n">
        <v>8.04050928</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511.93354707</v>
      </c>
      <c r="F30" s="20" t="n">
        <v>3.301444</v>
      </c>
      <c r="G30" s="18" t="n">
        <v>528.40783024</v>
      </c>
      <c r="H30" s="20" t="n">
        <v>8.76283579</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499.26694727</v>
      </c>
      <c r="F31" s="20" t="n">
        <v>2.46114948</v>
      </c>
      <c r="G31" s="18" t="n">
        <v>491.33378452</v>
      </c>
      <c r="H31" s="20" t="n">
        <v>6.3781295</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499.43906191</v>
      </c>
      <c r="F32" s="20" t="n">
        <v>2.99036414</v>
      </c>
      <c r="G32" s="18" t="n">
        <v>506.97584065</v>
      </c>
      <c r="H32" s="20" t="n">
        <v>4.94797913</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500.41327466</v>
      </c>
      <c r="F33" s="20" t="n">
        <v>2.50107996</v>
      </c>
      <c r="G33" s="18" t="n">
        <v>528.32444503</v>
      </c>
      <c r="H33" s="20" t="n">
        <v>50.97969872</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465.42098959</v>
      </c>
      <c r="F34" s="20" t="n">
        <v>4.86533032</v>
      </c>
      <c r="G34" s="18" t="n">
        <v>456.49249559</v>
      </c>
      <c r="H34" s="20" t="n">
        <v>4.46494356</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516.07796179</v>
      </c>
      <c r="F35" s="20" t="n">
        <v>1.57674744</v>
      </c>
      <c r="G35" s="18" t="n">
        <v>508.42657672</v>
      </c>
      <c r="H35" s="20" t="n">
        <v>3.13792428</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490.60382711</v>
      </c>
      <c r="F36" s="20" t="n">
        <v>2.1569866</v>
      </c>
      <c r="G36" s="18" t="n">
        <v>541.6340787</v>
      </c>
      <c r="H36" s="20" t="n">
        <v>7.30926047</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489.9789453</v>
      </c>
      <c r="F37" s="20" t="n">
        <v>7.00008562</v>
      </c>
      <c r="G37" s="18" t="n">
        <v>494.45457172</v>
      </c>
      <c r="H37" s="20" t="n">
        <v>4.1088587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501.96570293</v>
      </c>
      <c r="F38" s="20" t="n">
        <v>3.62082254</v>
      </c>
      <c r="G38" s="18" t="n">
        <v>528.3661968599999</v>
      </c>
      <c r="H38" s="20" t="n">
        <v>10.20824392</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425.30629602</v>
      </c>
      <c r="F39" s="20" t="n">
        <v>3.95846084</v>
      </c>
      <c r="G39" s="18" t="n">
        <v>446.42552978</v>
      </c>
      <c r="H39" s="20" t="n">
        <v>5.16910999</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504.97316484</v>
      </c>
      <c r="F40" s="20" t="n">
        <v>3.95149495</v>
      </c>
      <c r="G40" s="18" t="n">
        <v>512.7982222099999</v>
      </c>
      <c r="H40" s="20" t="n">
        <v>3.9931168</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496.1222177</v>
      </c>
      <c r="F41" s="20" t="n">
        <v>3.25401621</v>
      </c>
      <c r="G41" s="18" t="n">
        <v>504.74848778</v>
      </c>
      <c r="H41" s="20" t="n">
        <v>12.7445839</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424.30164219</v>
      </c>
      <c r="F44" s="20" t="n">
        <v>3.49452574</v>
      </c>
      <c r="G44" s="18" t="n">
        <v>465.51003492</v>
      </c>
      <c r="H44" s="20" t="n">
        <v>13.37848501</v>
      </c>
      <c r="I44" s="18" t="s">
        <v>404</v>
      </c>
      <c r="J44" s="20" t="s">
        <v>404</v>
      </c>
      <c r="K44" s="18" t="s">
        <v>404</v>
      </c>
      <c r="L44" s="20" t="s">
        <v>404</v>
      </c>
      <c r="M44" s="18" t="s">
        <v>404</v>
      </c>
      <c r="N44" s="20" t="s">
        <v>404</v>
      </c>
      <c r="O44" s="18" t="s">
        <v>404</v>
      </c>
      <c r="P44" s="20" t="s">
        <v>404</v>
      </c>
      <c r="Q44" s="18" t="n">
        <v>458.10741861</v>
      </c>
      <c r="R44" s="20" t="n">
        <v>15.78599721</v>
      </c>
    </row>
    <row r="45" spans="1:18">
      <c r="A45" s="15" t="s">
        <v>442</v>
      </c>
      <c r="B45" s="17" t="n">
        <v>5519</v>
      </c>
      <c r="C45" s="18">
        <f>(0.0/B45*100)</f>
        <v/>
      </c>
      <c r="D45" s="19" t="n">
        <v>5519</v>
      </c>
      <c r="E45" s="18" t="n">
        <v>375.01578048</v>
      </c>
      <c r="F45" s="20" t="n">
        <v>2.61993469</v>
      </c>
      <c r="G45" s="18" t="n">
        <v>518.67805418</v>
      </c>
      <c r="H45" s="20" t="n">
        <v>9.859584</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396.24153601</v>
      </c>
      <c r="F46" s="20" t="n">
        <v>2.58939369</v>
      </c>
      <c r="G46" s="18" t="n">
        <v>490.06561681</v>
      </c>
      <c r="H46" s="20" t="n">
        <v>9.23739007</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439.49220865</v>
      </c>
      <c r="F47" s="20" t="n">
        <v>11.8472582</v>
      </c>
      <c r="G47" s="18" t="n">
        <v>447.40930926</v>
      </c>
      <c r="H47" s="20" t="n">
        <v>5.46043783</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515.98353617</v>
      </c>
      <c r="F48" s="20" t="n">
        <v>5.08907239</v>
      </c>
      <c r="G48" s="18" t="n">
        <v>556.13910182</v>
      </c>
      <c r="H48" s="20" t="n">
        <v>23.28115626</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432.18684996</v>
      </c>
      <c r="F49" s="20" t="n">
        <v>2.92836076</v>
      </c>
      <c r="G49" s="18" t="n">
        <v>417.90110383</v>
      </c>
      <c r="H49" s="20" t="n">
        <v>14.41065194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407.8219918</v>
      </c>
      <c r="F50" s="20" t="n">
        <v>3.15593615</v>
      </c>
      <c r="G50" s="18" t="n">
        <v>464.60513209</v>
      </c>
      <c r="H50" s="20" t="n">
        <v>7.07566544</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419.98060511</v>
      </c>
      <c r="F51" s="20" t="n">
        <v>2.1636249</v>
      </c>
      <c r="G51" s="18" t="n">
        <v>414.37844856</v>
      </c>
      <c r="H51" s="20" t="n">
        <v>7.51393127</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475.3911768</v>
      </c>
      <c r="F52" s="20" t="n">
        <v>2.45200806</v>
      </c>
      <c r="G52" s="18" t="s">
        <v>404</v>
      </c>
      <c r="H52" s="20" t="s">
        <v>404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426.8261543</v>
      </c>
      <c r="F53" s="20" t="n">
        <v>1.39032129</v>
      </c>
      <c r="G53" s="18" t="n">
        <v>512.2398472</v>
      </c>
      <c r="H53" s="20" t="n">
        <v>5.105459</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323.7396477</v>
      </c>
      <c r="F54" s="20" t="n">
        <v>2.89158283</v>
      </c>
      <c r="G54" s="18" t="n">
        <v>374.73591385</v>
      </c>
      <c r="H54" s="20" t="n">
        <v>9.30468112</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407.85527636</v>
      </c>
      <c r="F55" s="20" t="n">
        <v>2.94783203</v>
      </c>
      <c r="G55" s="18" t="n">
        <v>424.22626462</v>
      </c>
      <c r="H55" s="20" t="n">
        <v>6.21906736</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530.6252745199999</v>
      </c>
      <c r="F56" s="20" t="n">
        <v>3.56502972</v>
      </c>
      <c r="G56" s="18" t="n">
        <v>516.02520606</v>
      </c>
      <c r="H56" s="20" t="n">
        <v>4.96334174</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408.25155869</v>
      </c>
      <c r="F57" s="20" t="n">
        <v>3.37854943</v>
      </c>
      <c r="G57" s="18" t="n">
        <v>392.04302669</v>
      </c>
      <c r="H57" s="20" t="n">
        <v>4.67910776</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406.75630958</v>
      </c>
      <c r="F58" s="20" t="n">
        <v>2.81351099</v>
      </c>
      <c r="G58" s="18" t="n">
        <v>447.45111217</v>
      </c>
      <c r="H58" s="20" t="n">
        <v>12.80015293</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377.61297794</v>
      </c>
      <c r="F59" s="20" t="n">
        <v>1.57434848</v>
      </c>
      <c r="G59" s="18" t="n">
        <v>408.66604134</v>
      </c>
      <c r="H59" s="20" t="n">
        <v>15.10623865</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371.43957575</v>
      </c>
      <c r="F60" s="20" t="n">
        <v>4.23795049</v>
      </c>
      <c r="G60" s="18" t="n">
        <v>415.10391879</v>
      </c>
      <c r="H60" s="20" t="n">
        <v>6.98238902</v>
      </c>
      <c r="I60" s="18" t="s">
        <v>404</v>
      </c>
      <c r="J60" s="20" t="s">
        <v>404</v>
      </c>
      <c r="K60" s="18" t="s">
        <v>404</v>
      </c>
      <c r="L60" s="20" t="s">
        <v>404</v>
      </c>
      <c r="M60" s="18" t="s">
        <v>404</v>
      </c>
      <c r="N60" s="20" t="s">
        <v>404</v>
      </c>
      <c r="O60" s="18" t="s">
        <v>404</v>
      </c>
      <c r="P60" s="20" t="s">
        <v>404</v>
      </c>
      <c r="Q60" s="18" t="n">
        <v>325.40476024</v>
      </c>
      <c r="R60" s="20" t="n">
        <v>9.027721769999999</v>
      </c>
    </row>
    <row r="61" spans="1:18">
      <c r="A61" s="15" t="s">
        <v>458</v>
      </c>
      <c r="B61" s="17" t="n">
        <v>6525</v>
      </c>
      <c r="C61" s="18">
        <f>(0.0/B61*100)</f>
        <v/>
      </c>
      <c r="D61" s="19" t="n">
        <v>6525</v>
      </c>
      <c r="E61" s="18" t="n">
        <v>477.44378398</v>
      </c>
      <c r="F61" s="20" t="n">
        <v>5.00141509</v>
      </c>
      <c r="G61" s="18" t="n">
        <v>474.42273043</v>
      </c>
      <c r="H61" s="20" t="n">
        <v>3.24610042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551.16898669</v>
      </c>
      <c r="F62" s="20" t="n">
        <v>3.45652791</v>
      </c>
      <c r="G62" s="18" t="n">
        <v>526.08132176</v>
      </c>
      <c r="H62" s="20" t="n">
        <v>1.13996821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378.58137856</v>
      </c>
      <c r="F63" s="20" t="n">
        <v>1.50179401</v>
      </c>
      <c r="G63" s="18" t="n">
        <v>384.19602331</v>
      </c>
      <c r="H63" s="20" t="n">
        <v>2.26004016</v>
      </c>
      <c r="I63" s="18" t="s">
        <v>404</v>
      </c>
      <c r="J63" s="20" t="s">
        <v>404</v>
      </c>
      <c r="K63" s="18" t="s">
        <v>404</v>
      </c>
      <c r="L63" s="20" t="s">
        <v>404</v>
      </c>
      <c r="M63" s="18" t="s">
        <v>404</v>
      </c>
      <c r="N63" s="20" t="s">
        <v>404</v>
      </c>
      <c r="O63" s="18" t="s">
        <v>404</v>
      </c>
      <c r="P63" s="20" t="s">
        <v>404</v>
      </c>
      <c r="Q63" s="18" t="n">
        <v>411.86295267</v>
      </c>
      <c r="R63" s="20" t="n">
        <v>5.2356403</v>
      </c>
    </row>
    <row r="64" spans="1:18">
      <c r="A64" s="15" t="s">
        <v>461</v>
      </c>
      <c r="B64" s="17" t="n">
        <v>3634</v>
      </c>
      <c r="C64" s="18">
        <f>(27.0/B64*100)</f>
        <v/>
      </c>
      <c r="D64" s="19" t="n">
        <v>3607</v>
      </c>
      <c r="E64" s="18" t="n">
        <v>459.71568873</v>
      </c>
      <c r="F64" s="20" t="n">
        <v>1.70907959</v>
      </c>
      <c r="G64" s="18" t="n">
        <v>525.7979709</v>
      </c>
      <c r="H64" s="20" t="n">
        <v>6.52163343</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429.05632204</v>
      </c>
      <c r="F65" s="20" t="n">
        <v>2.62363717</v>
      </c>
      <c r="G65" s="18" t="n">
        <v>424.10694319</v>
      </c>
      <c r="H65" s="20" t="n">
        <v>5.50128595</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412.3750842</v>
      </c>
      <c r="F66" s="20" t="n">
        <v>1.03295819</v>
      </c>
      <c r="G66" s="18" t="n">
        <v>362.54085383</v>
      </c>
      <c r="H66" s="20" t="n">
        <v>6.28451562</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386.17412865</v>
      </c>
      <c r="F67" s="20" t="n">
        <v>2.54515903</v>
      </c>
      <c r="G67" s="18" t="n">
        <v>435.63931905</v>
      </c>
      <c r="H67" s="20" t="n">
        <v>6.03613071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411.59673551</v>
      </c>
      <c r="F68" s="20" t="n">
        <v>1.07793088</v>
      </c>
      <c r="G68" s="18" t="n">
        <v>450.81282674</v>
      </c>
      <c r="H68" s="20" t="n">
        <v>2.06133419</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436.94217878</v>
      </c>
      <c r="F69" s="20" t="n">
        <v>3.2600243</v>
      </c>
      <c r="G69" s="18" t="n">
        <v>414.32143843</v>
      </c>
      <c r="H69" s="20" t="n">
        <v>12.82166347</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478.31596674</v>
      </c>
      <c r="F70" s="20" t="n">
        <v>3.88451202</v>
      </c>
      <c r="G70" s="18" t="n">
        <v>495.28113776</v>
      </c>
      <c r="H70" s="20" t="n">
        <v>4.0270595</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547.03888883</v>
      </c>
      <c r="F71" s="20" t="n">
        <v>1.22845897</v>
      </c>
      <c r="G71" s="18" t="n">
        <v>636.82544552</v>
      </c>
      <c r="H71" s="20" t="n">
        <v>5.65036062</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541.47827104</v>
      </c>
      <c r="F72" s="20" t="n">
        <v>3.36408333</v>
      </c>
      <c r="G72" s="18" t="n">
        <v>491.6993766</v>
      </c>
      <c r="H72" s="20" t="n">
        <v>10.83376507</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418.09865786</v>
      </c>
      <c r="F73" s="20" t="n">
        <v>4.48401773</v>
      </c>
      <c r="G73" s="18" t="n">
        <v>424.42522678</v>
      </c>
      <c r="H73" s="20" t="n">
        <v>4.17172577</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421.89510999</v>
      </c>
      <c r="F74" s="20" t="n">
        <v>1.55090728</v>
      </c>
      <c r="G74" s="18" t="n">
        <v>429.46118399</v>
      </c>
      <c r="H74" s="20" t="n">
        <v>5.82908216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387.86399887</v>
      </c>
      <c r="F75" s="20" t="n">
        <v>2.55231794</v>
      </c>
      <c r="G75" s="18" t="n">
        <v>359.41428772</v>
      </c>
      <c r="H75" s="20" t="n">
        <v>15.495647</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432.10427877</v>
      </c>
      <c r="F76" s="20" t="n">
        <v>2.90946835</v>
      </c>
      <c r="G76" s="18" t="n">
        <v>452.26543651</v>
      </c>
      <c r="H76" s="20" t="n">
        <v>6.10957967</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433.2683988</v>
      </c>
      <c r="F77" s="20" t="n">
        <v>2.41775242</v>
      </c>
      <c r="G77" s="18" t="n">
        <v>516.55528703</v>
      </c>
      <c r="H77" s="20" t="n">
        <v>19.91403517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524.2430789</v>
      </c>
      <c r="F78" s="20" t="n">
        <v>4.11014118</v>
      </c>
      <c r="G78" s="18" t="n">
        <v>532.1140808599999</v>
      </c>
      <c r="H78" s="20" t="n">
        <v>13.34921639</v>
      </c>
      <c r="I78" s="18" t="s">
        <v>404</v>
      </c>
      <c r="J78" s="20" t="s">
        <v>404</v>
      </c>
      <c r="K78" s="18" t="s">
        <v>404</v>
      </c>
      <c r="L78" s="20" t="s">
        <v>404</v>
      </c>
      <c r="M78" s="18" t="s">
        <v>404</v>
      </c>
      <c r="N78" s="20" t="s">
        <v>404</v>
      </c>
      <c r="O78" s="18" t="s">
        <v>404</v>
      </c>
      <c r="P78" s="20" t="s">
        <v>404</v>
      </c>
      <c r="Q78" s="18" t="n">
        <v>528.94402353</v>
      </c>
      <c r="R78" s="20" t="n">
        <v>5.04703492</v>
      </c>
    </row>
    <row customHeight="1" ht="25" r="79" spans="1:18">
      <c r="A79" s="15" t="s">
        <v>476</v>
      </c>
      <c r="B79" s="17" t="n">
        <v>1657</v>
      </c>
      <c r="C79" s="18">
        <f>(21.0/B79*100)</f>
        <v/>
      </c>
      <c r="D79" s="19" t="n">
        <v>1636</v>
      </c>
      <c r="E79" s="18" t="n">
        <v>476.63064656</v>
      </c>
      <c r="F79" s="20" t="n">
        <v>6.23628394</v>
      </c>
      <c r="G79" s="18" t="n">
        <v>413.74904631</v>
      </c>
      <c r="H79" s="20" t="n">
        <v>11.05038747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460.42410828</v>
      </c>
      <c r="F80" s="20" t="n">
        <v>4.25085353</v>
      </c>
      <c r="G80" s="18" t="n">
        <v>441.68067419</v>
      </c>
      <c r="H80" s="20" t="n">
        <v>8.185544200000001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441.42571376</v>
      </c>
      <c r="F81" s="20" t="n">
        <v>2.54449966</v>
      </c>
      <c r="G81" s="18" t="n">
        <v>473.83294364</v>
      </c>
      <c r="H81" s="20" t="n">
        <v>33.18814764</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557</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510.29542224</v>
      </c>
      <c r="F7" s="20" t="n">
        <v>1.70625327</v>
      </c>
      <c r="G7" s="18" t="n">
        <v>537.50497231</v>
      </c>
      <c r="H7" s="20" t="n">
        <v>24.722897</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495.03065202</v>
      </c>
      <c r="F8" s="20" t="n">
        <v>2.44097576</v>
      </c>
      <c r="G8" s="18" t="n">
        <v>505.20150913</v>
      </c>
      <c r="H8" s="20" t="n">
        <v>9.50868097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504.36008437</v>
      </c>
      <c r="F9" s="20" t="n">
        <v>2.3334289</v>
      </c>
      <c r="G9" s="18" t="s">
        <v>404</v>
      </c>
      <c r="H9" s="20" t="s">
        <v>404</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529.15151227</v>
      </c>
      <c r="F10" s="20" t="n">
        <v>2.19230033</v>
      </c>
      <c r="G10" s="18" t="n">
        <v>530.05127706</v>
      </c>
      <c r="H10" s="20" t="n">
        <v>10.86955231</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447.41033539</v>
      </c>
      <c r="F11" s="20" t="n">
        <v>2.48121317</v>
      </c>
      <c r="G11" s="18" t="n">
        <v>547.45107993</v>
      </c>
      <c r="H11" s="20" t="n">
        <v>4.1427531</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493.04771152</v>
      </c>
      <c r="F12" s="20" t="n">
        <v>2.27879427</v>
      </c>
      <c r="G12" s="18" t="s">
        <v>404</v>
      </c>
      <c r="H12" s="20" t="s">
        <v>404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502.07265128</v>
      </c>
      <c r="F13" s="20" t="n">
        <v>2.60178618</v>
      </c>
      <c r="G13" s="18" t="n">
        <v>475.00922171</v>
      </c>
      <c r="H13" s="20" t="n">
        <v>54.16909357</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534.42598436</v>
      </c>
      <c r="F14" s="20" t="n">
        <v>2.15064561</v>
      </c>
      <c r="G14" s="18" t="n">
        <v>528.5560281100001</v>
      </c>
      <c r="H14" s="20" t="n">
        <v>10.34101686</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530.64442325</v>
      </c>
      <c r="F15" s="20" t="n">
        <v>2.41360438</v>
      </c>
      <c r="G15" s="18" t="s">
        <v>404</v>
      </c>
      <c r="H15" s="20" t="s">
        <v>404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497.49472783</v>
      </c>
      <c r="F16" s="20" t="n">
        <v>2.30789952</v>
      </c>
      <c r="G16" s="18" t="s">
        <v>404</v>
      </c>
      <c r="H16" s="20" t="s">
        <v>404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508.58929832</v>
      </c>
      <c r="F17" s="20" t="n">
        <v>3.3363508</v>
      </c>
      <c r="G17" s="18" t="s">
        <v>404</v>
      </c>
      <c r="H17" s="20" t="s">
        <v>404</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454.82881661</v>
      </c>
      <c r="F18" s="20" t="n">
        <v>3.91731705</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477.12029385</v>
      </c>
      <c r="F19" s="20" t="n">
        <v>2.73681326</v>
      </c>
      <c r="G19" s="18" t="s">
        <v>404</v>
      </c>
      <c r="H19" s="20" t="s">
        <v>404</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472.55031211</v>
      </c>
      <c r="F20" s="20" t="n">
        <v>1.75763739</v>
      </c>
      <c r="G20" s="18" t="n">
        <v>486.16171006</v>
      </c>
      <c r="H20" s="20" t="n">
        <v>6.01217031</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503.34520549</v>
      </c>
      <c r="F21" s="20" t="n">
        <v>2.55839685</v>
      </c>
      <c r="G21" s="18" t="s">
        <v>404</v>
      </c>
      <c r="H21" s="20" t="s">
        <v>404</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466.55281214</v>
      </c>
      <c r="F22" s="20" t="n">
        <v>3.43755424</v>
      </c>
      <c r="G22" s="18" t="s">
        <v>404</v>
      </c>
      <c r="H22" s="20" t="s">
        <v>404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484.13784533</v>
      </c>
      <c r="F23" s="20" t="n">
        <v>3.03548171</v>
      </c>
      <c r="G23" s="18" t="n">
        <v>462.84536242</v>
      </c>
      <c r="H23" s="20" t="n">
        <v>30.22751309</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537.73094452</v>
      </c>
      <c r="F24" s="20" t="n">
        <v>2.9597698</v>
      </c>
      <c r="G24" s="18" t="n">
        <v>621.64875983</v>
      </c>
      <c r="H24" s="20" t="n">
        <v>6.7090066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515.75462361</v>
      </c>
      <c r="F25" s="20" t="n">
        <v>3.14771593</v>
      </c>
      <c r="G25" s="18" t="n">
        <v>525.10071668</v>
      </c>
      <c r="H25" s="20" t="n">
        <v>6.72471761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490.8515933</v>
      </c>
      <c r="F26" s="20" t="n">
        <v>1.57386055</v>
      </c>
      <c r="G26" s="18" t="n">
        <v>469.85710067</v>
      </c>
      <c r="H26" s="20" t="n">
        <v>15.58114936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482.80638365</v>
      </c>
      <c r="F27" s="20" t="n">
        <v>1.12098685</v>
      </c>
      <c r="G27" s="18" t="s">
        <v>404</v>
      </c>
      <c r="H27" s="20" t="s">
        <v>404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415.55740212</v>
      </c>
      <c r="F28" s="20" t="n">
        <v>2.12534932</v>
      </c>
      <c r="G28" s="18" t="n">
        <v>452.92807229</v>
      </c>
      <c r="H28" s="20" t="n">
        <v>5.8326682</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511.12891606</v>
      </c>
      <c r="F29" s="20" t="n">
        <v>4.68529108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514.96024199</v>
      </c>
      <c r="F30" s="20" t="n">
        <v>2.95614109</v>
      </c>
      <c r="G30" s="18" t="n">
        <v>612.02232</v>
      </c>
      <c r="H30" s="20" t="n">
        <v>7.2335663</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498.28054512</v>
      </c>
      <c r="F31" s="20" t="n">
        <v>2.25941214</v>
      </c>
      <c r="G31" s="18" t="n">
        <v>474.65525803</v>
      </c>
      <c r="H31" s="20" t="n">
        <v>20.19586001</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501.43533192</v>
      </c>
      <c r="F32" s="20" t="n">
        <v>2.50745183</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500.77360002</v>
      </c>
      <c r="F33" s="20" t="n">
        <v>2.43593386</v>
      </c>
      <c r="G33" s="18" t="s">
        <v>404</v>
      </c>
      <c r="H33" s="20" t="s">
        <v>404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460.90092582</v>
      </c>
      <c r="F34" s="20" t="n">
        <v>2.61368519</v>
      </c>
      <c r="G34" s="18" t="n">
        <v>442.3870838</v>
      </c>
      <c r="H34" s="20" t="n">
        <v>8.56125563</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514.7124742</v>
      </c>
      <c r="F35" s="20" t="n">
        <v>1.41966055</v>
      </c>
      <c r="G35" s="18" t="s">
        <v>404</v>
      </c>
      <c r="H35" s="20" t="s">
        <v>404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492.82514255</v>
      </c>
      <c r="F36" s="20" t="n">
        <v>2.0697724</v>
      </c>
      <c r="G36" s="18" t="s">
        <v>404</v>
      </c>
      <c r="H36" s="20" t="s">
        <v>404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493.47972608</v>
      </c>
      <c r="F37" s="20" t="n">
        <v>3.62098588</v>
      </c>
      <c r="G37" s="18" t="n">
        <v>483.72738329</v>
      </c>
      <c r="H37" s="20" t="n">
        <v>15.97858347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505.10937882</v>
      </c>
      <c r="F38" s="20" t="n">
        <v>3.05389023</v>
      </c>
      <c r="G38" s="18" t="n">
        <v>505.66025585</v>
      </c>
      <c r="H38" s="20" t="n">
        <v>8.9502422</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425.48950894</v>
      </c>
      <c r="F39" s="20" t="n">
        <v>3.93390091</v>
      </c>
      <c r="G39" s="18" t="s">
        <v>404</v>
      </c>
      <c r="H39" s="20" t="s">
        <v>404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511.17990124</v>
      </c>
      <c r="F40" s="20" t="n">
        <v>3.20553081</v>
      </c>
      <c r="G40" s="18" t="n">
        <v>433.63110051</v>
      </c>
      <c r="H40" s="20" t="n">
        <v>5.28207503</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496.0786246</v>
      </c>
      <c r="F41" s="20" t="n">
        <v>3.30551917</v>
      </c>
      <c r="G41" s="18" t="n">
        <v>510.1340747</v>
      </c>
      <c r="H41" s="20" t="n">
        <v>7.85688112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427.06538852</v>
      </c>
      <c r="F44" s="20" t="n">
        <v>3.30211878</v>
      </c>
      <c r="G44" s="18" t="s">
        <v>404</v>
      </c>
      <c r="H44" s="20" t="s">
        <v>404</v>
      </c>
      <c r="I44" s="18" t="s">
        <v>404</v>
      </c>
      <c r="J44" s="20" t="s">
        <v>404</v>
      </c>
      <c r="K44" s="18" t="s">
        <v>404</v>
      </c>
      <c r="L44" s="20" t="s">
        <v>404</v>
      </c>
      <c r="M44" s="18" t="s">
        <v>404</v>
      </c>
      <c r="N44" s="20" t="s">
        <v>404</v>
      </c>
      <c r="O44" s="18" t="s">
        <v>404</v>
      </c>
      <c r="P44" s="20" t="s">
        <v>404</v>
      </c>
      <c r="Q44" s="18" t="n">
        <v>458.10741861</v>
      </c>
      <c r="R44" s="20" t="n">
        <v>15.78599721</v>
      </c>
    </row>
    <row r="45" spans="1:18">
      <c r="A45" s="15" t="s">
        <v>442</v>
      </c>
      <c r="B45" s="17" t="n">
        <v>5519</v>
      </c>
      <c r="C45" s="18">
        <f>(0.0/B45*100)</f>
        <v/>
      </c>
      <c r="D45" s="19" t="n">
        <v>5519</v>
      </c>
      <c r="E45" s="18" t="n">
        <v>375.83247581</v>
      </c>
      <c r="F45" s="20" t="n">
        <v>2.64863769</v>
      </c>
      <c r="G45" s="18" t="s">
        <v>404</v>
      </c>
      <c r="H45" s="20" t="s">
        <v>404</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405.00658847</v>
      </c>
      <c r="F46" s="20" t="n">
        <v>2.74577243</v>
      </c>
      <c r="G46" s="18" t="n">
        <v>428.60818285</v>
      </c>
      <c r="H46" s="20" t="n">
        <v>5.38640462</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449.65767448</v>
      </c>
      <c r="F47" s="20" t="n">
        <v>4.58118351</v>
      </c>
      <c r="G47" s="18" t="n">
        <v>395.48850593</v>
      </c>
      <c r="H47" s="20" t="n">
        <v>17.3697543</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517.6695324999999</v>
      </c>
      <c r="F48" s="20" t="n">
        <v>4.7489802</v>
      </c>
      <c r="G48" s="18" t="n">
        <v>524.30590423</v>
      </c>
      <c r="H48" s="20" t="n">
        <v>47.24357058</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432.04518001</v>
      </c>
      <c r="F49" s="20" t="n">
        <v>2.90928526</v>
      </c>
      <c r="G49" s="18" t="s">
        <v>404</v>
      </c>
      <c r="H49" s="20" t="s">
        <v>404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416.95816739</v>
      </c>
      <c r="F50" s="20" t="n">
        <v>2.75998323</v>
      </c>
      <c r="G50" s="18" t="n">
        <v>511.85473262</v>
      </c>
      <c r="H50" s="20" t="n">
        <v>3.48573338</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419.60803314</v>
      </c>
      <c r="F51" s="20" t="n">
        <v>2.07453394</v>
      </c>
      <c r="G51" s="18" t="s">
        <v>404</v>
      </c>
      <c r="H51" s="20" t="s">
        <v>404</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475.3911768</v>
      </c>
      <c r="F52" s="20" t="n">
        <v>2.45200806</v>
      </c>
      <c r="G52" s="18" t="s">
        <v>404</v>
      </c>
      <c r="H52" s="20" t="s">
        <v>404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432.5767659</v>
      </c>
      <c r="F53" s="20" t="n">
        <v>1.3789965</v>
      </c>
      <c r="G53" s="18" t="s">
        <v>404</v>
      </c>
      <c r="H53" s="20" t="s">
        <v>404</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331.93773183</v>
      </c>
      <c r="F54" s="20" t="n">
        <v>2.71383214</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411.04947136</v>
      </c>
      <c r="F55" s="20" t="n">
        <v>2.47143685</v>
      </c>
      <c r="G55" s="18" t="n">
        <v>499.86174</v>
      </c>
      <c r="H55" s="20" t="n">
        <v>22.98462695</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521.74817635</v>
      </c>
      <c r="F56" s="20" t="n">
        <v>2.62217468</v>
      </c>
      <c r="G56" s="18" t="n">
        <v>564.15228295</v>
      </c>
      <c r="H56" s="20" t="n">
        <v>10.74432787</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402.87296979</v>
      </c>
      <c r="F57" s="20" t="n">
        <v>2.58176918</v>
      </c>
      <c r="G57" s="18" t="n">
        <v>430.24279768</v>
      </c>
      <c r="H57" s="20" t="n">
        <v>18.30765294</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408.07983878</v>
      </c>
      <c r="F58" s="20" t="n">
        <v>2.65890522</v>
      </c>
      <c r="G58" s="18" t="n">
        <v>468.04866753</v>
      </c>
      <c r="H58" s="20" t="n">
        <v>25.47079249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378.44218506</v>
      </c>
      <c r="F59" s="20" t="n">
        <v>1.6995879</v>
      </c>
      <c r="G59" s="18" t="s">
        <v>404</v>
      </c>
      <c r="H59" s="20" t="s">
        <v>404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387.98861646</v>
      </c>
      <c r="F60" s="20" t="n">
        <v>3.51994188</v>
      </c>
      <c r="G60" s="18" t="n">
        <v>374.95645251</v>
      </c>
      <c r="H60" s="20" t="n">
        <v>17.55250644</v>
      </c>
      <c r="I60" s="18" t="s">
        <v>404</v>
      </c>
      <c r="J60" s="20" t="s">
        <v>404</v>
      </c>
      <c r="K60" s="18" t="s">
        <v>404</v>
      </c>
      <c r="L60" s="20" t="s">
        <v>404</v>
      </c>
      <c r="M60" s="18" t="s">
        <v>404</v>
      </c>
      <c r="N60" s="20" t="s">
        <v>404</v>
      </c>
      <c r="O60" s="18" t="s">
        <v>404</v>
      </c>
      <c r="P60" s="20" t="s">
        <v>404</v>
      </c>
      <c r="Q60" s="18" t="n">
        <v>325.40476024</v>
      </c>
      <c r="R60" s="20" t="n">
        <v>9.027721769999999</v>
      </c>
    </row>
    <row r="61" spans="1:18">
      <c r="A61" s="15" t="s">
        <v>458</v>
      </c>
      <c r="B61" s="17" t="n">
        <v>6525</v>
      </c>
      <c r="C61" s="18">
        <f>(0.0/B61*100)</f>
        <v/>
      </c>
      <c r="D61" s="19" t="n">
        <v>6525</v>
      </c>
      <c r="E61" s="18" t="n">
        <v>474.09961723</v>
      </c>
      <c r="F61" s="20" t="n">
        <v>2.74408902</v>
      </c>
      <c r="G61" s="18" t="n">
        <v>487.18454508</v>
      </c>
      <c r="H61" s="20" t="n">
        <v>10.18030777</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527.99779599</v>
      </c>
      <c r="F62" s="20" t="n">
        <v>1.09143355</v>
      </c>
      <c r="G62" s="18" t="n">
        <v>557.60472024</v>
      </c>
      <c r="H62" s="20" t="n">
        <v>5.91661001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378.62335949</v>
      </c>
      <c r="F63" s="20" t="n">
        <v>1.4285034</v>
      </c>
      <c r="G63" s="18" t="n">
        <v>385.43265534</v>
      </c>
      <c r="H63" s="20" t="n">
        <v>2.47694989</v>
      </c>
      <c r="I63" s="18" t="s">
        <v>404</v>
      </c>
      <c r="J63" s="20" t="s">
        <v>404</v>
      </c>
      <c r="K63" s="18" t="s">
        <v>404</v>
      </c>
      <c r="L63" s="20" t="s">
        <v>404</v>
      </c>
      <c r="M63" s="18" t="s">
        <v>404</v>
      </c>
      <c r="N63" s="20" t="s">
        <v>404</v>
      </c>
      <c r="O63" s="18" t="s">
        <v>404</v>
      </c>
      <c r="P63" s="20" t="s">
        <v>404</v>
      </c>
      <c r="Q63" s="18" t="n">
        <v>411.86295267</v>
      </c>
      <c r="R63" s="20" t="n">
        <v>5.2356403</v>
      </c>
    </row>
    <row r="64" spans="1:18">
      <c r="A64" s="15" t="s">
        <v>461</v>
      </c>
      <c r="B64" s="17" t="n">
        <v>3634</v>
      </c>
      <c r="C64" s="18">
        <f>(27.0/B64*100)</f>
        <v/>
      </c>
      <c r="D64" s="19" t="n">
        <v>3607</v>
      </c>
      <c r="E64" s="18" t="n">
        <v>464.40438419</v>
      </c>
      <c r="F64" s="20" t="n">
        <v>1.65465714</v>
      </c>
      <c r="G64" s="18" t="s">
        <v>404</v>
      </c>
      <c r="H64" s="20" t="s">
        <v>404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428.27159335</v>
      </c>
      <c r="F65" s="20" t="n">
        <v>2.00403039</v>
      </c>
      <c r="G65" s="18" t="n">
        <v>418.41370102</v>
      </c>
      <c r="H65" s="20" t="n">
        <v>11.49839824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411.31364817</v>
      </c>
      <c r="F66" s="20" t="n">
        <v>1.02925596</v>
      </c>
      <c r="G66" s="18" t="s">
        <v>404</v>
      </c>
      <c r="H66" s="20" t="s">
        <v>404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396.8111012</v>
      </c>
      <c r="F67" s="20" t="n">
        <v>2.36610528</v>
      </c>
      <c r="G67" s="18" t="n">
        <v>340.23404448</v>
      </c>
      <c r="H67" s="20" t="n">
        <v>7.17130587</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417.5457462</v>
      </c>
      <c r="F68" s="20" t="n">
        <v>1.00540567</v>
      </c>
      <c r="G68" s="18" t="n">
        <v>449.96423081</v>
      </c>
      <c r="H68" s="20" t="n">
        <v>15.07901429</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434.65210877</v>
      </c>
      <c r="F69" s="20" t="n">
        <v>3.24708494</v>
      </c>
      <c r="G69" s="18" t="n">
        <v>451.88554984</v>
      </c>
      <c r="H69" s="20" t="n">
        <v>24.48096156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486.36100487</v>
      </c>
      <c r="F70" s="20" t="n">
        <v>2.9716294</v>
      </c>
      <c r="G70" s="18" t="n">
        <v>511.68106916</v>
      </c>
      <c r="H70" s="20" t="n">
        <v>16.14418509</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555.57467994</v>
      </c>
      <c r="F71" s="20" t="n">
        <v>1.19601801</v>
      </c>
      <c r="G71" s="18" t="s">
        <v>404</v>
      </c>
      <c r="H71" s="20" t="s">
        <v>404</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533.44537131</v>
      </c>
      <c r="F72" s="20" t="n">
        <v>2.85065437</v>
      </c>
      <c r="G72" s="18" t="n">
        <v>502.73014433</v>
      </c>
      <c r="H72" s="20" t="n">
        <v>30.28026585</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419.74233786</v>
      </c>
      <c r="F73" s="20" t="n">
        <v>3.31722961</v>
      </c>
      <c r="G73" s="18" t="n">
        <v>430.12659195</v>
      </c>
      <c r="H73" s="20" t="n">
        <v>7.91703821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422.5379623</v>
      </c>
      <c r="F74" s="20" t="n">
        <v>1.58795441</v>
      </c>
      <c r="G74" s="18" t="n">
        <v>405.61870014</v>
      </c>
      <c r="H74" s="20" t="n">
        <v>7.10558049</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387.7179137</v>
      </c>
      <c r="F75" s="20" t="n">
        <v>2.50521077</v>
      </c>
      <c r="G75" s="18" t="n">
        <v>338.3807129</v>
      </c>
      <c r="H75" s="20" t="n">
        <v>5.86442869</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437.82841613</v>
      </c>
      <c r="F76" s="20" t="n">
        <v>2.59365219</v>
      </c>
      <c r="G76" s="18" t="n">
        <v>404.77160821</v>
      </c>
      <c r="H76" s="20" t="n">
        <v>8.02862607</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435.36295628</v>
      </c>
      <c r="F77" s="20" t="n">
        <v>2.20087575</v>
      </c>
      <c r="G77" s="18" t="s">
        <v>404</v>
      </c>
      <c r="H77" s="20" t="s">
        <v>404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524.73637203</v>
      </c>
      <c r="F78" s="20" t="n">
        <v>3.98409462</v>
      </c>
      <c r="G78" s="18" t="n">
        <v>513.29603136</v>
      </c>
      <c r="H78" s="20" t="n">
        <v>15.21178158</v>
      </c>
      <c r="I78" s="18" t="s">
        <v>404</v>
      </c>
      <c r="J78" s="20" t="s">
        <v>404</v>
      </c>
      <c r="K78" s="18" t="s">
        <v>404</v>
      </c>
      <c r="L78" s="20" t="s">
        <v>404</v>
      </c>
      <c r="M78" s="18" t="s">
        <v>404</v>
      </c>
      <c r="N78" s="20" t="s">
        <v>404</v>
      </c>
      <c r="O78" s="18" t="s">
        <v>404</v>
      </c>
      <c r="P78" s="20" t="s">
        <v>404</v>
      </c>
      <c r="Q78" s="18" t="n">
        <v>528.94402353</v>
      </c>
      <c r="R78" s="20" t="n">
        <v>5.04703492</v>
      </c>
    </row>
    <row customHeight="1" ht="25" r="79" spans="1:18">
      <c r="A79" s="15" t="s">
        <v>476</v>
      </c>
      <c r="B79" s="17" t="n">
        <v>1657</v>
      </c>
      <c r="C79" s="18">
        <f>(21.0/B79*100)</f>
        <v/>
      </c>
      <c r="D79" s="19" t="n">
        <v>1636</v>
      </c>
      <c r="E79" s="18" t="n">
        <v>475.33610525</v>
      </c>
      <c r="F79" s="20" t="n">
        <v>6.34198237</v>
      </c>
      <c r="G79" s="18" t="s">
        <v>404</v>
      </c>
      <c r="H79" s="20" t="s">
        <v>404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456.48501423</v>
      </c>
      <c r="F80" s="20" t="n">
        <v>3.69810021</v>
      </c>
      <c r="G80" s="18" t="n">
        <v>456.30620978</v>
      </c>
      <c r="H80" s="20" t="n">
        <v>16.28549147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442.93144091</v>
      </c>
      <c r="F81" s="20" t="n">
        <v>3.0043563</v>
      </c>
      <c r="G81" s="18" t="s">
        <v>404</v>
      </c>
      <c r="H81" s="20" t="s">
        <v>404</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558</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507.43232052</v>
      </c>
      <c r="F7" s="20" t="n">
        <v>1.85191026</v>
      </c>
      <c r="G7" s="18" t="n">
        <v>547.06678521</v>
      </c>
      <c r="H7" s="20" t="n">
        <v>6.90182465</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495.24198972</v>
      </c>
      <c r="F8" s="20" t="n">
        <v>2.48465959</v>
      </c>
      <c r="G8" s="18" t="n">
        <v>435.65366203</v>
      </c>
      <c r="H8" s="20" t="n">
        <v>12.7871503</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504.29007667</v>
      </c>
      <c r="F9" s="20" t="n">
        <v>2.35089217</v>
      </c>
      <c r="G9" s="18" t="n">
        <v>518.46379424</v>
      </c>
      <c r="H9" s="20" t="n">
        <v>4.74376628</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528.10978414</v>
      </c>
      <c r="F10" s="20" t="n">
        <v>2.26469443</v>
      </c>
      <c r="G10" s="18" t="n">
        <v>541.76860382</v>
      </c>
      <c r="H10" s="20" t="n">
        <v>6.81053482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433.28020388</v>
      </c>
      <c r="F11" s="20" t="n">
        <v>3.45753688</v>
      </c>
      <c r="G11" s="18" t="n">
        <v>466.97339979</v>
      </c>
      <c r="H11" s="20" t="n">
        <v>4.42633788</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493.04312906</v>
      </c>
      <c r="F12" s="20" t="n">
        <v>2.28633608</v>
      </c>
      <c r="G12" s="18" t="n">
        <v>494.51970233</v>
      </c>
      <c r="H12" s="20" t="n">
        <v>4.50107684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501.49445833</v>
      </c>
      <c r="F13" s="20" t="n">
        <v>2.52801646</v>
      </c>
      <c r="G13" s="18" t="n">
        <v>512.23882388</v>
      </c>
      <c r="H13" s="20" t="n">
        <v>12.24995365</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533.36526266</v>
      </c>
      <c r="F14" s="20" t="n">
        <v>2.27931757</v>
      </c>
      <c r="G14" s="18" t="n">
        <v>541.73648101</v>
      </c>
      <c r="H14" s="20" t="n">
        <v>5.92621455</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530.2823964</v>
      </c>
      <c r="F15" s="20" t="n">
        <v>2.4647955</v>
      </c>
      <c r="G15" s="18" t="n">
        <v>566.8435057299999</v>
      </c>
      <c r="H15" s="20" t="n">
        <v>7.80152349</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498.677484</v>
      </c>
      <c r="F16" s="20" t="n">
        <v>2.26459242</v>
      </c>
      <c r="G16" s="18" t="n">
        <v>401.76787667</v>
      </c>
      <c r="H16" s="20" t="n">
        <v>34.75510042</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508.44552499</v>
      </c>
      <c r="F17" s="20" t="n">
        <v>3.3595642</v>
      </c>
      <c r="G17" s="18" t="n">
        <v>536.10021538</v>
      </c>
      <c r="H17" s="20" t="n">
        <v>6.87187418</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452.2687797</v>
      </c>
      <c r="F18" s="20" t="n">
        <v>4.10864633</v>
      </c>
      <c r="G18" s="18" t="n">
        <v>524.88625517</v>
      </c>
      <c r="H18" s="20" t="n">
        <v>11.20287015</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477.62853011</v>
      </c>
      <c r="F19" s="20" t="n">
        <v>2.93027378</v>
      </c>
      <c r="G19" s="18" t="n">
        <v>454.4185605</v>
      </c>
      <c r="H19" s="20" t="n">
        <v>25.02234853</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473.41204656</v>
      </c>
      <c r="F20" s="20" t="n">
        <v>1.68896905</v>
      </c>
      <c r="G20" s="18" t="n">
        <v>418.15075</v>
      </c>
      <c r="H20" s="20" t="n">
        <v>36.00931595</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501.12990012</v>
      </c>
      <c r="F21" s="20" t="n">
        <v>2.71305604</v>
      </c>
      <c r="G21" s="18" t="n">
        <v>543.81834884</v>
      </c>
      <c r="H21" s="20" t="n">
        <v>6.32198192</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466.55281214</v>
      </c>
      <c r="F22" s="20" t="n">
        <v>3.43755424</v>
      </c>
      <c r="G22" s="18" t="s">
        <v>404</v>
      </c>
      <c r="H22" s="20" t="s">
        <v>404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484.14429844</v>
      </c>
      <c r="F23" s="20" t="n">
        <v>3.03644391</v>
      </c>
      <c r="G23" s="18" t="n">
        <v>464.27839332</v>
      </c>
      <c r="H23" s="20" t="n">
        <v>9.14824937</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543.03557066</v>
      </c>
      <c r="F24" s="20" t="n">
        <v>3.27947476</v>
      </c>
      <c r="G24" s="18" t="n">
        <v>523.7817749</v>
      </c>
      <c r="H24" s="20" t="n">
        <v>7.63112207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515.9397611099999</v>
      </c>
      <c r="F25" s="20" t="n">
        <v>3.16285661</v>
      </c>
      <c r="G25" s="18" t="n">
        <v>492.82022228</v>
      </c>
      <c r="H25" s="20" t="n">
        <v>5.15850866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489.37912381</v>
      </c>
      <c r="F26" s="20" t="n">
        <v>1.60084474</v>
      </c>
      <c r="G26" s="18" t="n">
        <v>522.01231374</v>
      </c>
      <c r="H26" s="20" t="n">
        <v>6.59824092</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479.89100619</v>
      </c>
      <c r="F27" s="20" t="n">
        <v>1.09396723</v>
      </c>
      <c r="G27" s="18" t="n">
        <v>517.19555379</v>
      </c>
      <c r="H27" s="20" t="n">
        <v>4.51150797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412.79456054</v>
      </c>
      <c r="F28" s="20" t="n">
        <v>2.24188394</v>
      </c>
      <c r="G28" s="18" t="n">
        <v>441.2542001</v>
      </c>
      <c r="H28" s="20" t="n">
        <v>7.55803975</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522.96872649</v>
      </c>
      <c r="F29" s="20" t="n">
        <v>6.90354856</v>
      </c>
      <c r="G29" s="18" t="n">
        <v>496.94024351</v>
      </c>
      <c r="H29" s="20" t="n">
        <v>9.18358398</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513.77451137</v>
      </c>
      <c r="F30" s="20" t="n">
        <v>3.19628088</v>
      </c>
      <c r="G30" s="18" t="n">
        <v>532.58793982</v>
      </c>
      <c r="H30" s="20" t="n">
        <v>10.24426444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498.32079053</v>
      </c>
      <c r="F31" s="20" t="n">
        <v>2.28716248</v>
      </c>
      <c r="G31" s="18" t="n">
        <v>482.49648692</v>
      </c>
      <c r="H31" s="20" t="n">
        <v>23.66909571</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501.43533192</v>
      </c>
      <c r="F32" s="20" t="n">
        <v>2.50745183</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499.43887468</v>
      </c>
      <c r="F33" s="20" t="n">
        <v>2.67922824</v>
      </c>
      <c r="G33" s="18" t="n">
        <v>551.25169235</v>
      </c>
      <c r="H33" s="20" t="n">
        <v>26.06130851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460.72944462</v>
      </c>
      <c r="F34" s="20" t="n">
        <v>2.59695865</v>
      </c>
      <c r="G34" s="18" t="n">
        <v>485.85611091</v>
      </c>
      <c r="H34" s="20" t="n">
        <v>7.84629212</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514.7124742</v>
      </c>
      <c r="F35" s="20" t="n">
        <v>1.41966055</v>
      </c>
      <c r="G35" s="18" t="s">
        <v>404</v>
      </c>
      <c r="H35" s="20" t="s">
        <v>404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492.7496167</v>
      </c>
      <c r="F36" s="20" t="n">
        <v>2.07408452</v>
      </c>
      <c r="G36" s="18" t="n">
        <v>517.65732514</v>
      </c>
      <c r="H36" s="20" t="n">
        <v>9.340555119999999</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493.52606703</v>
      </c>
      <c r="F37" s="20" t="n">
        <v>3.73635066</v>
      </c>
      <c r="G37" s="18" t="n">
        <v>491.6737204</v>
      </c>
      <c r="H37" s="20" t="n">
        <v>12.26239932</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507.72334445</v>
      </c>
      <c r="F38" s="20" t="n">
        <v>3.45975027</v>
      </c>
      <c r="G38" s="18" t="n">
        <v>472.36160849</v>
      </c>
      <c r="H38" s="20" t="n">
        <v>25.74610947</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425.09555425</v>
      </c>
      <c r="F39" s="20" t="n">
        <v>4.23325795</v>
      </c>
      <c r="G39" s="18" t="n">
        <v>432.25059498</v>
      </c>
      <c r="H39" s="20" t="n">
        <v>16.63502345</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513.02430521</v>
      </c>
      <c r="F40" s="20" t="n">
        <v>5.24484949</v>
      </c>
      <c r="G40" s="18" t="n">
        <v>509.13450072</v>
      </c>
      <c r="H40" s="20" t="n">
        <v>4.51559092</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493.85985278</v>
      </c>
      <c r="F41" s="20" t="n">
        <v>5.07043873</v>
      </c>
      <c r="G41" s="18" t="n">
        <v>500.30608371</v>
      </c>
      <c r="H41" s="20" t="n">
        <v>5.11308759</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424.2201148</v>
      </c>
      <c r="F44" s="20" t="n">
        <v>2.62764836</v>
      </c>
      <c r="G44" s="18" t="n">
        <v>489.08669753</v>
      </c>
      <c r="H44" s="20" t="n">
        <v>17.36298332</v>
      </c>
      <c r="I44" s="18" t="s">
        <v>404</v>
      </c>
      <c r="J44" s="20" t="s">
        <v>404</v>
      </c>
      <c r="K44" s="18" t="s">
        <v>404</v>
      </c>
      <c r="L44" s="20" t="s">
        <v>404</v>
      </c>
      <c r="M44" s="18" t="s">
        <v>404</v>
      </c>
      <c r="N44" s="20" t="s">
        <v>404</v>
      </c>
      <c r="O44" s="18" t="s">
        <v>404</v>
      </c>
      <c r="P44" s="20" t="s">
        <v>404</v>
      </c>
      <c r="Q44" s="18" t="n">
        <v>458.10741861</v>
      </c>
      <c r="R44" s="20" t="n">
        <v>15.78599721</v>
      </c>
    </row>
    <row r="45" spans="1:18">
      <c r="A45" s="15" t="s">
        <v>442</v>
      </c>
      <c r="B45" s="17" t="n">
        <v>5519</v>
      </c>
      <c r="C45" s="18">
        <f>(0.0/B45*100)</f>
        <v/>
      </c>
      <c r="D45" s="19" t="n">
        <v>5519</v>
      </c>
      <c r="E45" s="18" t="n">
        <v>375.83247581</v>
      </c>
      <c r="F45" s="20" t="n">
        <v>2.64863769</v>
      </c>
      <c r="G45" s="18" t="s">
        <v>404</v>
      </c>
      <c r="H45" s="20" t="s">
        <v>404</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401.12066095</v>
      </c>
      <c r="F46" s="20" t="n">
        <v>2.77860794</v>
      </c>
      <c r="G46" s="18" t="n">
        <v>483.54974663</v>
      </c>
      <c r="H46" s="20" t="n">
        <v>15.66071554</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447.91685292</v>
      </c>
      <c r="F47" s="20" t="n">
        <v>4.86046416</v>
      </c>
      <c r="G47" s="18" t="n">
        <v>415.82385694</v>
      </c>
      <c r="H47" s="20" t="n">
        <v>18.30301166</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516.70612166</v>
      </c>
      <c r="F48" s="20" t="n">
        <v>5.38050595</v>
      </c>
      <c r="G48" s="18" t="n">
        <v>527.45673892</v>
      </c>
      <c r="H48" s="20" t="n">
        <v>13.58250092</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431.51864061</v>
      </c>
      <c r="F49" s="20" t="n">
        <v>2.99708432</v>
      </c>
      <c r="G49" s="18" t="n">
        <v>442.72932592</v>
      </c>
      <c r="H49" s="20" t="n">
        <v>14.22371911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417.396132</v>
      </c>
      <c r="F50" s="20" t="n">
        <v>2.93836964</v>
      </c>
      <c r="G50" s="18" t="n">
        <v>435.66353463</v>
      </c>
      <c r="H50" s="20" t="n">
        <v>30.89838156</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420.37407484</v>
      </c>
      <c r="F51" s="20" t="n">
        <v>2.10048618</v>
      </c>
      <c r="G51" s="18" t="n">
        <v>408.9051442</v>
      </c>
      <c r="H51" s="20" t="n">
        <v>7.38353801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475.3911768</v>
      </c>
      <c r="F52" s="20" t="n">
        <v>2.45200806</v>
      </c>
      <c r="G52" s="18" t="s">
        <v>404</v>
      </c>
      <c r="H52" s="20" t="s">
        <v>404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424.19523177</v>
      </c>
      <c r="F53" s="20" t="n">
        <v>1.42311459</v>
      </c>
      <c r="G53" s="18" t="n">
        <v>483.05736587</v>
      </c>
      <c r="H53" s="20" t="n">
        <v>3.50551302</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329.64029675</v>
      </c>
      <c r="F54" s="20" t="n">
        <v>2.81165786</v>
      </c>
      <c r="G54" s="18" t="n">
        <v>368.77604485</v>
      </c>
      <c r="H54" s="20" t="n">
        <v>13.03857028</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411.05759473</v>
      </c>
      <c r="F55" s="20" t="n">
        <v>2.51979891</v>
      </c>
      <c r="G55" s="18" t="n">
        <v>411.21016657</v>
      </c>
      <c r="H55" s="20" t="n">
        <v>28.07005814</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528.00192809</v>
      </c>
      <c r="F56" s="20" t="n">
        <v>3.42941777</v>
      </c>
      <c r="G56" s="18" t="n">
        <v>515.17311436</v>
      </c>
      <c r="H56" s="20" t="n">
        <v>6.76443386</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407.7361922</v>
      </c>
      <c r="F57" s="20" t="n">
        <v>3.50676767</v>
      </c>
      <c r="G57" s="18" t="n">
        <v>395.32117068</v>
      </c>
      <c r="H57" s="20" t="n">
        <v>4.60022024</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404.46135162</v>
      </c>
      <c r="F58" s="20" t="n">
        <v>2.92378344</v>
      </c>
      <c r="G58" s="18" t="n">
        <v>450.37862284</v>
      </c>
      <c r="H58" s="20" t="n">
        <v>6.17146452</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377.91863575</v>
      </c>
      <c r="F59" s="20" t="n">
        <v>1.72574466</v>
      </c>
      <c r="G59" s="18" t="n">
        <v>443.34469405</v>
      </c>
      <c r="H59" s="20" t="n">
        <v>10.29842888</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382.5402106</v>
      </c>
      <c r="F60" s="20" t="n">
        <v>3.71402056</v>
      </c>
      <c r="G60" s="18" t="n">
        <v>411.0789398</v>
      </c>
      <c r="H60" s="20" t="n">
        <v>8.52606406</v>
      </c>
      <c r="I60" s="18" t="s">
        <v>404</v>
      </c>
      <c r="J60" s="20" t="s">
        <v>404</v>
      </c>
      <c r="K60" s="18" t="s">
        <v>404</v>
      </c>
      <c r="L60" s="20" t="s">
        <v>404</v>
      </c>
      <c r="M60" s="18" t="s">
        <v>404</v>
      </c>
      <c r="N60" s="20" t="s">
        <v>404</v>
      </c>
      <c r="O60" s="18" t="s">
        <v>404</v>
      </c>
      <c r="P60" s="20" t="s">
        <v>404</v>
      </c>
      <c r="Q60" s="18" t="n">
        <v>325.40476024</v>
      </c>
      <c r="R60" s="20" t="n">
        <v>9.027721769999999</v>
      </c>
    </row>
    <row r="61" spans="1:18">
      <c r="A61" s="15" t="s">
        <v>458</v>
      </c>
      <c r="B61" s="17" t="n">
        <v>6525</v>
      </c>
      <c r="C61" s="18">
        <f>(0.0/B61*100)</f>
        <v/>
      </c>
      <c r="D61" s="19" t="n">
        <v>6525</v>
      </c>
      <c r="E61" s="18" t="n">
        <v>479.0022089</v>
      </c>
      <c r="F61" s="20" t="n">
        <v>3.22740714</v>
      </c>
      <c r="G61" s="18" t="n">
        <v>463.77378832</v>
      </c>
      <c r="H61" s="20" t="n">
        <v>6.40648221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526.40651346</v>
      </c>
      <c r="F62" s="20" t="n">
        <v>1.85462569</v>
      </c>
      <c r="G62" s="18" t="n">
        <v>529.59448492</v>
      </c>
      <c r="H62" s="20" t="n">
        <v>1.10757841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377.99733472</v>
      </c>
      <c r="F63" s="20" t="n">
        <v>1.42962289</v>
      </c>
      <c r="G63" s="18" t="n">
        <v>386.73171809</v>
      </c>
      <c r="H63" s="20" t="n">
        <v>2.43088496</v>
      </c>
      <c r="I63" s="18" t="s">
        <v>404</v>
      </c>
      <c r="J63" s="20" t="s">
        <v>404</v>
      </c>
      <c r="K63" s="18" t="s">
        <v>404</v>
      </c>
      <c r="L63" s="20" t="s">
        <v>404</v>
      </c>
      <c r="M63" s="18" t="s">
        <v>404</v>
      </c>
      <c r="N63" s="20" t="s">
        <v>404</v>
      </c>
      <c r="O63" s="18" t="s">
        <v>404</v>
      </c>
      <c r="P63" s="20" t="s">
        <v>404</v>
      </c>
      <c r="Q63" s="18" t="n">
        <v>411.86295267</v>
      </c>
      <c r="R63" s="20" t="n">
        <v>5.2356403</v>
      </c>
    </row>
    <row r="64" spans="1:18">
      <c r="A64" s="15" t="s">
        <v>461</v>
      </c>
      <c r="B64" s="17" t="n">
        <v>3634</v>
      </c>
      <c r="C64" s="18">
        <f>(27.0/B64*100)</f>
        <v/>
      </c>
      <c r="D64" s="19" t="n">
        <v>3607</v>
      </c>
      <c r="E64" s="18" t="n">
        <v>460.5156726</v>
      </c>
      <c r="F64" s="20" t="n">
        <v>1.64449327</v>
      </c>
      <c r="G64" s="18" t="n">
        <v>539.27838524</v>
      </c>
      <c r="H64" s="20" t="n">
        <v>7.57054384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431.73662244</v>
      </c>
      <c r="F65" s="20" t="n">
        <v>2.55100065</v>
      </c>
      <c r="G65" s="18" t="n">
        <v>415.57543176</v>
      </c>
      <c r="H65" s="20" t="n">
        <v>5.22699574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411.51934362</v>
      </c>
      <c r="F66" s="20" t="n">
        <v>1.02872209</v>
      </c>
      <c r="G66" s="18" t="n">
        <v>375.69402345</v>
      </c>
      <c r="H66" s="20" t="n">
        <v>12.83850928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395.88274569</v>
      </c>
      <c r="F67" s="20" t="n">
        <v>2.51811236</v>
      </c>
      <c r="G67" s="18" t="n">
        <v>440.7816876</v>
      </c>
      <c r="H67" s="20" t="n">
        <v>9.2212177</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397.55023912</v>
      </c>
      <c r="F68" s="20" t="n">
        <v>1.21187308</v>
      </c>
      <c r="G68" s="18" t="n">
        <v>455.10638948</v>
      </c>
      <c r="H68" s="20" t="n">
        <v>1.52091468</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436.59879347</v>
      </c>
      <c r="F69" s="20" t="n">
        <v>3.35152901</v>
      </c>
      <c r="G69" s="18" t="n">
        <v>412.08306017</v>
      </c>
      <c r="H69" s="20" t="n">
        <v>11.34121948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485.31752869</v>
      </c>
      <c r="F70" s="20" t="n">
        <v>3.03938967</v>
      </c>
      <c r="G70" s="18" t="n">
        <v>499.36969852</v>
      </c>
      <c r="H70" s="20" t="n">
        <v>8.54815279</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548.13416126</v>
      </c>
      <c r="F71" s="20" t="n">
        <v>1.24622658</v>
      </c>
      <c r="G71" s="18" t="n">
        <v>629.17259726</v>
      </c>
      <c r="H71" s="20" t="n">
        <v>16.39925366</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536.61407146</v>
      </c>
      <c r="F72" s="20" t="n">
        <v>3.01702077</v>
      </c>
      <c r="G72" s="18" t="n">
        <v>489.49592679</v>
      </c>
      <c r="H72" s="20" t="n">
        <v>12.49688876</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422.38853159</v>
      </c>
      <c r="F73" s="20" t="n">
        <v>3.37460065</v>
      </c>
      <c r="G73" s="18" t="n">
        <v>418.94226824</v>
      </c>
      <c r="H73" s="20" t="n">
        <v>5.7361898</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419.58410596</v>
      </c>
      <c r="F74" s="20" t="n">
        <v>1.5076603</v>
      </c>
      <c r="G74" s="18" t="n">
        <v>454.70893734</v>
      </c>
      <c r="H74" s="20" t="n">
        <v>6.01703246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387.44640953</v>
      </c>
      <c r="F75" s="20" t="n">
        <v>2.53995324</v>
      </c>
      <c r="G75" s="18" t="n">
        <v>379.18064127</v>
      </c>
      <c r="H75" s="20" t="n">
        <v>30.82104761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404.48357397</v>
      </c>
      <c r="F76" s="20" t="n">
        <v>3.05188336</v>
      </c>
      <c r="G76" s="18" t="n">
        <v>478.85141164</v>
      </c>
      <c r="H76" s="20" t="n">
        <v>5.05648188</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424.95915183</v>
      </c>
      <c r="F77" s="20" t="n">
        <v>2.54383159</v>
      </c>
      <c r="G77" s="18" t="n">
        <v>499.86939724</v>
      </c>
      <c r="H77" s="20" t="n">
        <v>7.67415297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525.98912752</v>
      </c>
      <c r="F78" s="20" t="n">
        <v>4.20253748</v>
      </c>
      <c r="G78" s="18" t="n">
        <v>500.63662446</v>
      </c>
      <c r="H78" s="20" t="n">
        <v>11.46001723</v>
      </c>
      <c r="I78" s="18" t="s">
        <v>404</v>
      </c>
      <c r="J78" s="20" t="s">
        <v>404</v>
      </c>
      <c r="K78" s="18" t="s">
        <v>404</v>
      </c>
      <c r="L78" s="20" t="s">
        <v>404</v>
      </c>
      <c r="M78" s="18" t="s">
        <v>404</v>
      </c>
      <c r="N78" s="20" t="s">
        <v>404</v>
      </c>
      <c r="O78" s="18" t="s">
        <v>404</v>
      </c>
      <c r="P78" s="20" t="s">
        <v>404</v>
      </c>
      <c r="Q78" s="18" t="n">
        <v>528.94402353</v>
      </c>
      <c r="R78" s="20" t="n">
        <v>5.04703492</v>
      </c>
    </row>
    <row customHeight="1" ht="25" r="79" spans="1:18">
      <c r="A79" s="15" t="s">
        <v>476</v>
      </c>
      <c r="B79" s="17" t="n">
        <v>1657</v>
      </c>
      <c r="C79" s="18">
        <f>(21.0/B79*100)</f>
        <v/>
      </c>
      <c r="D79" s="19" t="n">
        <v>1636</v>
      </c>
      <c r="E79" s="18" t="n">
        <v>471.35415592</v>
      </c>
      <c r="F79" s="20" t="n">
        <v>6.7538907</v>
      </c>
      <c r="G79" s="18" t="n">
        <v>502.62760027</v>
      </c>
      <c r="H79" s="20" t="n">
        <v>14.66399518</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456.42229506</v>
      </c>
      <c r="F80" s="20" t="n">
        <v>3.59607292</v>
      </c>
      <c r="G80" s="18" t="n">
        <v>456.99446886</v>
      </c>
      <c r="H80" s="20" t="n">
        <v>15.75696046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441.29845512</v>
      </c>
      <c r="F81" s="20" t="n">
        <v>2.88844003</v>
      </c>
      <c r="G81" s="18" t="n">
        <v>487.24900298</v>
      </c>
      <c r="H81" s="20" t="n">
        <v>33.5969375</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559</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539.31873946</v>
      </c>
      <c r="F7" s="20" t="n">
        <v>4.01818655</v>
      </c>
      <c r="G7" s="18" t="n">
        <v>502.1150101</v>
      </c>
      <c r="H7" s="20" t="n">
        <v>2.08910319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504.44468265</v>
      </c>
      <c r="F8" s="20" t="n">
        <v>3.60510992</v>
      </c>
      <c r="G8" s="18" t="n">
        <v>474.49700815</v>
      </c>
      <c r="H8" s="20" t="n">
        <v>7.38186679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505.7682896</v>
      </c>
      <c r="F9" s="20" t="n">
        <v>2.4429644</v>
      </c>
      <c r="G9" s="18" t="n">
        <v>470.99929976</v>
      </c>
      <c r="H9" s="20" t="n">
        <v>18.80923719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531.54639748</v>
      </c>
      <c r="F10" s="20" t="n">
        <v>2.59910915</v>
      </c>
      <c r="G10" s="18" t="n">
        <v>525.79384203</v>
      </c>
      <c r="H10" s="20" t="n">
        <v>3.85789335</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455.91209661</v>
      </c>
      <c r="F11" s="20" t="n">
        <v>2.85673554</v>
      </c>
      <c r="G11" s="18" t="n">
        <v>420.94435415</v>
      </c>
      <c r="H11" s="20" t="n">
        <v>5.07931548</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493.2217067</v>
      </c>
      <c r="F12" s="20" t="n">
        <v>2.54143377</v>
      </c>
      <c r="G12" s="18" t="n">
        <v>487.89088272</v>
      </c>
      <c r="H12" s="20" t="n">
        <v>24.14216356</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503.55054847</v>
      </c>
      <c r="F13" s="20" t="n">
        <v>3.787273</v>
      </c>
      <c r="G13" s="18" t="n">
        <v>499.72335139</v>
      </c>
      <c r="H13" s="20" t="n">
        <v>3.46738912</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538.44374745</v>
      </c>
      <c r="F14" s="20" t="n">
        <v>2.57491475</v>
      </c>
      <c r="G14" s="18" t="n">
        <v>524.53082205</v>
      </c>
      <c r="H14" s="20" t="n">
        <v>4.38168854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532.54732532</v>
      </c>
      <c r="F15" s="20" t="n">
        <v>3.00515165</v>
      </c>
      <c r="G15" s="18" t="n">
        <v>526.23967627</v>
      </c>
      <c r="H15" s="20" t="n">
        <v>4.23331877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501.39500323</v>
      </c>
      <c r="F16" s="20" t="n">
        <v>3.25967518</v>
      </c>
      <c r="G16" s="18" t="n">
        <v>484.13099141</v>
      </c>
      <c r="H16" s="20" t="n">
        <v>10.8056698</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497.39364125</v>
      </c>
      <c r="F17" s="20" t="n">
        <v>31.15247126</v>
      </c>
      <c r="G17" s="18" t="n">
        <v>508.87216492</v>
      </c>
      <c r="H17" s="20" t="n">
        <v>3.45411489</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454.65995899</v>
      </c>
      <c r="F18" s="20" t="n">
        <v>3.94407889</v>
      </c>
      <c r="G18" s="18" t="n">
        <v>481.85279679</v>
      </c>
      <c r="H18" s="20" t="n">
        <v>4.63543608</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479.15390831</v>
      </c>
      <c r="F19" s="20" t="n">
        <v>4.21488764</v>
      </c>
      <c r="G19" s="18" t="n">
        <v>471.53417415</v>
      </c>
      <c r="H19" s="20" t="n">
        <v>8.442038200000001</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468.10185313</v>
      </c>
      <c r="F20" s="20" t="n">
        <v>3.36087609</v>
      </c>
      <c r="G20" s="18" t="n">
        <v>475.60262738</v>
      </c>
      <c r="H20" s="20" t="n">
        <v>2.15717806</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505.73084756</v>
      </c>
      <c r="F21" s="20" t="n">
        <v>2.6606931</v>
      </c>
      <c r="G21" s="18" t="n">
        <v>486.11237091</v>
      </c>
      <c r="H21" s="20" t="n">
        <v>7.36008466</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469.33763339</v>
      </c>
      <c r="F22" s="20" t="n">
        <v>4.86207377</v>
      </c>
      <c r="G22" s="18" t="n">
        <v>460.12243105</v>
      </c>
      <c r="H22" s="20" t="n">
        <v>8.933391520000001</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484.2069154</v>
      </c>
      <c r="F23" s="20" t="n">
        <v>3.1940841</v>
      </c>
      <c r="G23" s="18" t="n">
        <v>482.75503572</v>
      </c>
      <c r="H23" s="20" t="n">
        <v>15.00158459</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530.24796813</v>
      </c>
      <c r="F24" s="20" t="n">
        <v>5.82179696</v>
      </c>
      <c r="G24" s="18" t="n">
        <v>542.37252105</v>
      </c>
      <c r="H24" s="20" t="n">
        <v>3.12572067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512.08346721</v>
      </c>
      <c r="F25" s="20" t="n">
        <v>5.13257696</v>
      </c>
      <c r="G25" s="18" t="n">
        <v>519.36701143</v>
      </c>
      <c r="H25" s="20" t="n">
        <v>4.84079401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490.96773148</v>
      </c>
      <c r="F26" s="20" t="n">
        <v>2.0431583</v>
      </c>
      <c r="G26" s="18" t="n">
        <v>488.72459354</v>
      </c>
      <c r="H26" s="20" t="n">
        <v>3.87217508</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484.49801497</v>
      </c>
      <c r="F27" s="20" t="n">
        <v>1.18230584</v>
      </c>
      <c r="G27" s="18" t="n">
        <v>458.39319154</v>
      </c>
      <c r="H27" s="20" t="n">
        <v>3.85040074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417.84019272</v>
      </c>
      <c r="F28" s="20" t="n">
        <v>3.36258903</v>
      </c>
      <c r="G28" s="18" t="n">
        <v>413.17617467</v>
      </c>
      <c r="H28" s="20" t="n">
        <v>3.38171408</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511.12891606</v>
      </c>
      <c r="F29" s="20" t="n">
        <v>4.68529108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513.3035121299999</v>
      </c>
      <c r="N30" s="20" t="n">
        <v>2.38424846</v>
      </c>
      <c r="O30" s="18" t="s">
        <v>404</v>
      </c>
      <c r="P30" s="20" t="s">
        <v>404</v>
      </c>
      <c r="Q30" s="18" t="s">
        <v>404</v>
      </c>
      <c r="R30" s="20" t="s">
        <v>404</v>
      </c>
    </row>
    <row r="31" spans="1:18">
      <c r="A31" s="15" t="s">
        <v>428</v>
      </c>
      <c r="B31" s="17" t="n">
        <v>5456</v>
      </c>
      <c r="C31" s="18">
        <f>(808.0/B31*100)</f>
        <v/>
      </c>
      <c r="D31" s="19" t="n">
        <v>4648</v>
      </c>
      <c r="E31" s="18" t="n">
        <v>495.89791239</v>
      </c>
      <c r="F31" s="20" t="n">
        <v>4.59251557</v>
      </c>
      <c r="G31" s="18" t="n">
        <v>499.15943252</v>
      </c>
      <c r="H31" s="20" t="n">
        <v>2.87835356</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501.37469713</v>
      </c>
      <c r="F32" s="20" t="n">
        <v>3.05142798</v>
      </c>
      <c r="G32" s="18" t="n">
        <v>501.58813878</v>
      </c>
      <c r="H32" s="20" t="n">
        <v>5.55023194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501.79944505</v>
      </c>
      <c r="F33" s="20" t="n">
        <v>2.53815325</v>
      </c>
      <c r="G33" s="18" t="n">
        <v>460.94657574</v>
      </c>
      <c r="H33" s="20" t="n">
        <v>6.9321615</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460.12896857</v>
      </c>
      <c r="F34" s="20" t="n">
        <v>2.72039852</v>
      </c>
      <c r="G34" s="18" t="n">
        <v>490.47162021</v>
      </c>
      <c r="H34" s="20" t="n">
        <v>31.28494589</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514.79128738</v>
      </c>
      <c r="F35" s="20" t="n">
        <v>1.45761523</v>
      </c>
      <c r="G35" s="18" t="n">
        <v>491.98659661</v>
      </c>
      <c r="H35" s="20" t="n">
        <v>32.77815872</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497.91177526</v>
      </c>
      <c r="F36" s="20" t="n">
        <v>9.15601275</v>
      </c>
      <c r="G36" s="18" t="n">
        <v>492.27714611</v>
      </c>
      <c r="H36" s="20" t="n">
        <v>2.25281776</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500.90308991</v>
      </c>
      <c r="F37" s="20" t="n">
        <v>5.3312529</v>
      </c>
      <c r="G37" s="18" t="n">
        <v>484.14503104</v>
      </c>
      <c r="H37" s="20" t="n">
        <v>4.83708432</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508.05417628</v>
      </c>
      <c r="F38" s="20" t="n">
        <v>12.41983829</v>
      </c>
      <c r="G38" s="18" t="n">
        <v>504.57725367</v>
      </c>
      <c r="H38" s="20" t="n">
        <v>3.94420629</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424.95943753</v>
      </c>
      <c r="F39" s="20" t="n">
        <v>3.97987127</v>
      </c>
      <c r="G39" s="18" t="n">
        <v>449.35027594</v>
      </c>
      <c r="H39" s="20" t="n">
        <v>35.74427757</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514.72740758</v>
      </c>
      <c r="F40" s="20" t="n">
        <v>3.41491942</v>
      </c>
      <c r="G40" s="18" t="n">
        <v>481.99913524</v>
      </c>
      <c r="H40" s="20" t="n">
        <v>7.29998533</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498.01241018</v>
      </c>
      <c r="F41" s="20" t="n">
        <v>6.29348961</v>
      </c>
      <c r="G41" s="18" t="n">
        <v>496.29619499</v>
      </c>
      <c r="H41" s="20" t="n">
        <v>4.58433066</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427.29962367</v>
      </c>
      <c r="F44" s="20" t="n">
        <v>3.56361035</v>
      </c>
      <c r="G44" s="18" t="n">
        <v>425.46376586</v>
      </c>
      <c r="H44" s="20" t="n">
        <v>8.48096907</v>
      </c>
      <c r="I44" s="18" t="s">
        <v>404</v>
      </c>
      <c r="J44" s="20" t="s">
        <v>404</v>
      </c>
      <c r="K44" s="18" t="s">
        <v>404</v>
      </c>
      <c r="L44" s="20" t="s">
        <v>404</v>
      </c>
      <c r="M44" s="18" t="s">
        <v>404</v>
      </c>
      <c r="N44" s="20" t="s">
        <v>404</v>
      </c>
      <c r="O44" s="18" t="s">
        <v>404</v>
      </c>
      <c r="P44" s="20" t="s">
        <v>404</v>
      </c>
      <c r="Q44" s="18" t="n">
        <v>458.10741861</v>
      </c>
      <c r="R44" s="20" t="n">
        <v>15.78599721</v>
      </c>
    </row>
    <row r="45" spans="1:18">
      <c r="A45" s="15" t="s">
        <v>442</v>
      </c>
      <c r="B45" s="17" t="n">
        <v>5519</v>
      </c>
      <c r="C45" s="18">
        <f>(0.0/B45*100)</f>
        <v/>
      </c>
      <c r="D45" s="19" t="n">
        <v>5519</v>
      </c>
      <c r="E45" s="18" t="n">
        <v>376.11271276</v>
      </c>
      <c r="F45" s="20" t="n">
        <v>2.75915397</v>
      </c>
      <c r="G45" s="18" t="n">
        <v>371.32011643</v>
      </c>
      <c r="H45" s="20" t="n">
        <v>13.83261819</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447.65926345</v>
      </c>
      <c r="F46" s="20" t="n">
        <v>7.64254879</v>
      </c>
      <c r="G46" s="18" t="n">
        <v>392.40320128</v>
      </c>
      <c r="H46" s="20" t="n">
        <v>2.43631604</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444.54664323</v>
      </c>
      <c r="F47" s="20" t="n">
        <v>4.11535055</v>
      </c>
      <c r="G47" s="18" t="n">
        <v>485.3770951</v>
      </c>
      <c r="H47" s="20" t="n">
        <v>41.25572313</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522.84578613</v>
      </c>
      <c r="F48" s="20" t="n">
        <v>11.61747602</v>
      </c>
      <c r="G48" s="18" t="n">
        <v>516.76573072</v>
      </c>
      <c r="H48" s="20" t="n">
        <v>5.88053852</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431.96202081</v>
      </c>
      <c r="F49" s="20" t="n">
        <v>9.66675098</v>
      </c>
      <c r="G49" s="18" t="n">
        <v>432.05456355</v>
      </c>
      <c r="H49" s="20" t="n">
        <v>3.07319235</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419.95256052</v>
      </c>
      <c r="F50" s="20" t="n">
        <v>2.94207386</v>
      </c>
      <c r="G50" s="18" t="n">
        <v>401.80440945</v>
      </c>
      <c r="H50" s="20" t="n">
        <v>7.38964867</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419.84660649</v>
      </c>
      <c r="F51" s="20" t="n">
        <v>2.09107409</v>
      </c>
      <c r="G51" s="18" t="n">
        <v>392.60996656</v>
      </c>
      <c r="H51" s="20" t="n">
        <v>11.56121968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475.3911768</v>
      </c>
      <c r="F52" s="20" t="n">
        <v>2.45200806</v>
      </c>
      <c r="G52" s="18" t="s">
        <v>404</v>
      </c>
      <c r="H52" s="20" t="s">
        <v>404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432.5767659</v>
      </c>
      <c r="N53" s="20" t="n">
        <v>1.3789965</v>
      </c>
      <c r="O53" s="18" t="s">
        <v>404</v>
      </c>
      <c r="P53" s="20" t="s">
        <v>404</v>
      </c>
      <c r="Q53" s="18" t="s">
        <v>404</v>
      </c>
      <c r="R53" s="20" t="s">
        <v>404</v>
      </c>
    </row>
    <row r="54" spans="1:18">
      <c r="A54" s="15" t="s">
        <v>451</v>
      </c>
      <c r="B54" s="17" t="n">
        <v>4740</v>
      </c>
      <c r="C54" s="18">
        <f>(262.0/B54*100)</f>
        <v/>
      </c>
      <c r="D54" s="19" t="n">
        <v>4478</v>
      </c>
      <c r="E54" s="18" t="n">
        <v>331.93773183</v>
      </c>
      <c r="F54" s="20" t="n">
        <v>2.71383214</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411.72853463</v>
      </c>
      <c r="F55" s="20" t="n">
        <v>2.49831317</v>
      </c>
      <c r="G55" s="18" t="n">
        <v>313.70162092</v>
      </c>
      <c r="H55" s="20" t="n">
        <v>39.31219621</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523.27744776</v>
      </c>
      <c r="N56" s="20" t="n">
        <v>2.54722797</v>
      </c>
      <c r="O56" s="18" t="s">
        <v>404</v>
      </c>
      <c r="P56" s="20" t="s">
        <v>404</v>
      </c>
      <c r="Q56" s="18" t="s">
        <v>404</v>
      </c>
      <c r="R56" s="20" t="s">
        <v>404</v>
      </c>
    </row>
    <row r="57" spans="1:18">
      <c r="A57" s="15" t="s">
        <v>454</v>
      </c>
      <c r="B57" s="17" t="n">
        <v>6513</v>
      </c>
      <c r="C57" s="18">
        <f>(0.0/B57*100)</f>
        <v/>
      </c>
      <c r="D57" s="19" t="n">
        <v>6513</v>
      </c>
      <c r="E57" s="18" t="n">
        <v>401.07736009</v>
      </c>
      <c r="F57" s="20" t="n">
        <v>3.22239904</v>
      </c>
      <c r="G57" s="18" t="n">
        <v>407.37026988</v>
      </c>
      <c r="H57" s="20" t="n">
        <v>6.18917097</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407.71603639</v>
      </c>
      <c r="F58" s="20" t="n">
        <v>2.97725871</v>
      </c>
      <c r="G58" s="18" t="n">
        <v>417.97098319</v>
      </c>
      <c r="H58" s="20" t="n">
        <v>7.55247983</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381.55794047</v>
      </c>
      <c r="F59" s="20" t="n">
        <v>2.09211359</v>
      </c>
      <c r="G59" s="18" t="n">
        <v>370.5400564</v>
      </c>
      <c r="H59" s="20" t="n">
        <v>2.60567221</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384.6374849</v>
      </c>
      <c r="F60" s="20" t="n">
        <v>3.56852795</v>
      </c>
      <c r="G60" s="18" t="n">
        <v>420.11104035</v>
      </c>
      <c r="H60" s="20" t="n">
        <v>16.4496795</v>
      </c>
      <c r="I60" s="18" t="s">
        <v>404</v>
      </c>
      <c r="J60" s="20" t="s">
        <v>404</v>
      </c>
      <c r="K60" s="18" t="s">
        <v>404</v>
      </c>
      <c r="L60" s="20" t="s">
        <v>404</v>
      </c>
      <c r="M60" s="18" t="s">
        <v>404</v>
      </c>
      <c r="N60" s="20" t="s">
        <v>404</v>
      </c>
      <c r="O60" s="18" t="s">
        <v>404</v>
      </c>
      <c r="P60" s="20" t="s">
        <v>404</v>
      </c>
      <c r="Q60" s="18" t="n">
        <v>325.40476024</v>
      </c>
      <c r="R60" s="20" t="n">
        <v>9.027721769999999</v>
      </c>
    </row>
    <row r="61" spans="1:18">
      <c r="A61" s="15" t="s">
        <v>458</v>
      </c>
      <c r="B61" s="17" t="n">
        <v>6525</v>
      </c>
      <c r="C61" s="18">
        <f>(0.0/B61*100)</f>
        <v/>
      </c>
      <c r="D61" s="19" t="n">
        <v>6525</v>
      </c>
      <c r="E61" s="18" t="n">
        <v>477.93713591</v>
      </c>
      <c r="F61" s="20" t="n">
        <v>2.6842333</v>
      </c>
      <c r="G61" s="18" t="n">
        <v>451.87746856</v>
      </c>
      <c r="H61" s="20" t="n">
        <v>13.67394472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526.38310948</v>
      </c>
      <c r="F62" s="20" t="n">
        <v>1.22343784</v>
      </c>
      <c r="G62" s="18" t="n">
        <v>535.13233069</v>
      </c>
      <c r="H62" s="20" t="n">
        <v>2.20674006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380.4128903</v>
      </c>
      <c r="F63" s="20" t="n">
        <v>1.47516516</v>
      </c>
      <c r="G63" s="18" t="n">
        <v>380.94736604</v>
      </c>
      <c r="H63" s="20" t="n">
        <v>2.3079509</v>
      </c>
      <c r="I63" s="18" t="s">
        <v>404</v>
      </c>
      <c r="J63" s="20" t="s">
        <v>404</v>
      </c>
      <c r="K63" s="18" t="s">
        <v>404</v>
      </c>
      <c r="L63" s="20" t="s">
        <v>404</v>
      </c>
      <c r="M63" s="18" t="s">
        <v>404</v>
      </c>
      <c r="N63" s="20" t="s">
        <v>404</v>
      </c>
      <c r="O63" s="18" t="s">
        <v>404</v>
      </c>
      <c r="P63" s="20" t="s">
        <v>404</v>
      </c>
      <c r="Q63" s="18" t="n">
        <v>411.86295267</v>
      </c>
      <c r="R63" s="20" t="n">
        <v>5.2356403</v>
      </c>
    </row>
    <row r="64" spans="1:18">
      <c r="A64" s="15" t="s">
        <v>461</v>
      </c>
      <c r="B64" s="17" t="n">
        <v>3634</v>
      </c>
      <c r="C64" s="18">
        <f>(27.0/B64*100)</f>
        <v/>
      </c>
      <c r="D64" s="19" t="n">
        <v>3607</v>
      </c>
      <c r="E64" s="18" t="n">
        <v>460.88640573</v>
      </c>
      <c r="F64" s="20" t="n">
        <v>1.70282654</v>
      </c>
      <c r="G64" s="18" t="n">
        <v>544.73007631</v>
      </c>
      <c r="H64" s="20" t="n">
        <v>7.97299849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428.88900788</v>
      </c>
      <c r="F65" s="20" t="n">
        <v>2.14441691</v>
      </c>
      <c r="G65" s="18" t="n">
        <v>422.74990007</v>
      </c>
      <c r="H65" s="20" t="n">
        <v>8.59796208</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411.77322319</v>
      </c>
      <c r="F66" s="20" t="n">
        <v>1.06256867</v>
      </c>
      <c r="G66" s="18" t="n">
        <v>380.61474638</v>
      </c>
      <c r="H66" s="20" t="n">
        <v>6.49392448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401.32597714</v>
      </c>
      <c r="F67" s="20" t="n">
        <v>2.85311842</v>
      </c>
      <c r="G67" s="18" t="n">
        <v>374.39171018</v>
      </c>
      <c r="H67" s="20" t="n">
        <v>6.30915211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417.30908059</v>
      </c>
      <c r="F68" s="20" t="n">
        <v>1.03409431</v>
      </c>
      <c r="G68" s="18" t="n">
        <v>421.67987305</v>
      </c>
      <c r="H68" s="20" t="n">
        <v>2.86570497</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435.25427177</v>
      </c>
      <c r="F69" s="20" t="n">
        <v>3.37670772</v>
      </c>
      <c r="G69" s="18" t="n">
        <v>429.66171305</v>
      </c>
      <c r="H69" s="20" t="n">
        <v>10.90853435</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490.97532875</v>
      </c>
      <c r="F70" s="20" t="n">
        <v>3.18517407</v>
      </c>
      <c r="G70" s="18" t="n">
        <v>481.4054336</v>
      </c>
      <c r="H70" s="20" t="n">
        <v>4.18256092</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555.57467994</v>
      </c>
      <c r="N71" s="20" t="n">
        <v>1.19601801</v>
      </c>
      <c r="O71" s="18" t="s">
        <v>404</v>
      </c>
      <c r="P71" s="20" t="s">
        <v>404</v>
      </c>
      <c r="Q71" s="18" t="s">
        <v>404</v>
      </c>
      <c r="R71" s="20" t="s">
        <v>404</v>
      </c>
    </row>
    <row r="72" spans="1:18">
      <c r="A72" s="15" t="s">
        <v>469</v>
      </c>
      <c r="B72" s="17" t="n">
        <v>7708</v>
      </c>
      <c r="C72" s="18">
        <f>(0.0/B72*100)</f>
        <v/>
      </c>
      <c r="D72" s="19" t="n">
        <v>7708</v>
      </c>
      <c r="E72" s="18" t="n">
        <v>527.3901089</v>
      </c>
      <c r="F72" s="20" t="n">
        <v>3.04088395</v>
      </c>
      <c r="G72" s="18" t="n">
        <v>560.0865098</v>
      </c>
      <c r="H72" s="20" t="n">
        <v>9.57723092</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418.83516908</v>
      </c>
      <c r="F73" s="20" t="n">
        <v>3.21421764</v>
      </c>
      <c r="G73" s="18" t="n">
        <v>432.0636701</v>
      </c>
      <c r="H73" s="20" t="n">
        <v>7.54055345</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422.71907705</v>
      </c>
      <c r="F74" s="20" t="n">
        <v>1.53482908</v>
      </c>
      <c r="G74" s="18" t="n">
        <v>376.18089938</v>
      </c>
      <c r="H74" s="20" t="n">
        <v>8.441679880000001</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387.87327974</v>
      </c>
      <c r="F75" s="20" t="n">
        <v>2.57240912</v>
      </c>
      <c r="G75" s="18" t="n">
        <v>361.84007232</v>
      </c>
      <c r="H75" s="20" t="n">
        <v>23.65283916</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445.8979684</v>
      </c>
      <c r="F76" s="20" t="n">
        <v>2.70793747</v>
      </c>
      <c r="G76" s="18" t="n">
        <v>399.6392419</v>
      </c>
      <c r="H76" s="20" t="n">
        <v>6.30498643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435.36295628</v>
      </c>
      <c r="F77" s="20" t="n">
        <v>2.20087575</v>
      </c>
      <c r="G77" s="18" t="s">
        <v>404</v>
      </c>
      <c r="H77" s="20" t="s">
        <v>404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524.69549935</v>
      </c>
      <c r="F78" s="20" t="n">
        <v>4.74610779</v>
      </c>
      <c r="G78" s="18" t="n">
        <v>524.37045061</v>
      </c>
      <c r="H78" s="20" t="n">
        <v>7.52357552</v>
      </c>
      <c r="I78" s="18" t="s">
        <v>404</v>
      </c>
      <c r="J78" s="20" t="s">
        <v>404</v>
      </c>
      <c r="K78" s="18" t="s">
        <v>404</v>
      </c>
      <c r="L78" s="20" t="s">
        <v>404</v>
      </c>
      <c r="M78" s="18" t="s">
        <v>404</v>
      </c>
      <c r="N78" s="20" t="s">
        <v>404</v>
      </c>
      <c r="O78" s="18" t="s">
        <v>404</v>
      </c>
      <c r="P78" s="20" t="s">
        <v>404</v>
      </c>
      <c r="Q78" s="18" t="n">
        <v>528.94402353</v>
      </c>
      <c r="R78" s="20" t="n">
        <v>5.04703492</v>
      </c>
    </row>
    <row customHeight="1" ht="25" r="79" spans="1:18">
      <c r="A79" s="15" t="s">
        <v>476</v>
      </c>
      <c r="B79" s="17" t="n">
        <v>1657</v>
      </c>
      <c r="C79" s="18">
        <f>(21.0/B79*100)</f>
        <v/>
      </c>
      <c r="D79" s="19" t="n">
        <v>1636</v>
      </c>
      <c r="E79" s="18" t="n">
        <v>506.06618377</v>
      </c>
      <c r="F79" s="20" t="n">
        <v>17.8162305</v>
      </c>
      <c r="G79" s="18" t="n">
        <v>466.80916798</v>
      </c>
      <c r="H79" s="20" t="n">
        <v>6.19318687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457.32018271</v>
      </c>
      <c r="F80" s="20" t="n">
        <v>4.37547641</v>
      </c>
      <c r="G80" s="18" t="n">
        <v>454.70457239</v>
      </c>
      <c r="H80" s="20" t="n">
        <v>6.75173729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442.53807801</v>
      </c>
      <c r="F81" s="20" t="n">
        <v>3.07328178</v>
      </c>
      <c r="G81" s="18" t="n">
        <v>457.01915779</v>
      </c>
      <c r="H81" s="20" t="n">
        <v>8.427833469999999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560</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510.67283866</v>
      </c>
      <c r="F7" s="20" t="n">
        <v>1.80942796</v>
      </c>
      <c r="G7" s="18" t="n">
        <v>504.04036129</v>
      </c>
      <c r="H7" s="20" t="n">
        <v>10.08492039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472.99290777</v>
      </c>
      <c r="F8" s="20" t="n">
        <v>6.52552839</v>
      </c>
      <c r="G8" s="18" t="n">
        <v>507.47568667</v>
      </c>
      <c r="H8" s="20" t="n">
        <v>3.81832766</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494.37078099</v>
      </c>
      <c r="F9" s="20" t="n">
        <v>16.12626142</v>
      </c>
      <c r="G9" s="18" t="n">
        <v>505.31830479</v>
      </c>
      <c r="H9" s="20" t="n">
        <v>2.85201262</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536.18934018</v>
      </c>
      <c r="F10" s="20" t="n">
        <v>3.76157091</v>
      </c>
      <c r="G10" s="18" t="n">
        <v>525.7319397</v>
      </c>
      <c r="H10" s="20" t="n">
        <v>2.36319393</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453.8987021</v>
      </c>
      <c r="F11" s="20" t="n">
        <v>3.17451596</v>
      </c>
      <c r="G11" s="18" t="n">
        <v>429.20637709</v>
      </c>
      <c r="H11" s="20" t="n">
        <v>7.36434192</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488.93713635</v>
      </c>
      <c r="F12" s="20" t="n">
        <v>3.28403504</v>
      </c>
      <c r="G12" s="18" t="n">
        <v>502.70346371</v>
      </c>
      <c r="H12" s="20" t="n">
        <v>5.40172102</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502.56181735</v>
      </c>
      <c r="F13" s="20" t="n">
        <v>3.78271373</v>
      </c>
      <c r="G13" s="18" t="n">
        <v>501.37403223</v>
      </c>
      <c r="H13" s="20" t="n">
        <v>3.470283</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541.2172993299999</v>
      </c>
      <c r="F14" s="20" t="n">
        <v>4.68911061</v>
      </c>
      <c r="G14" s="18" t="n">
        <v>532.08190243</v>
      </c>
      <c r="H14" s="20" t="n">
        <v>2.38928664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533.92494991</v>
      </c>
      <c r="F15" s="20" t="n">
        <v>3.90346539</v>
      </c>
      <c r="G15" s="18" t="n">
        <v>528.27325063</v>
      </c>
      <c r="H15" s="20" t="n">
        <v>3.30358865</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476.98866383</v>
      </c>
      <c r="F16" s="20" t="n">
        <v>12.43064753</v>
      </c>
      <c r="G16" s="18" t="n">
        <v>501.65887753</v>
      </c>
      <c r="H16" s="20" t="n">
        <v>3.37286992</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509.14064729</v>
      </c>
      <c r="N17" s="20" t="n">
        <v>2.69881938</v>
      </c>
      <c r="O17" s="18" t="s">
        <v>404</v>
      </c>
      <c r="P17" s="20" t="s">
        <v>404</v>
      </c>
      <c r="Q17" s="18" t="s">
        <v>404</v>
      </c>
      <c r="R17" s="20" t="s">
        <v>404</v>
      </c>
    </row>
    <row r="18" spans="1:18">
      <c r="A18" s="15" t="s">
        <v>415</v>
      </c>
      <c r="B18" s="17" t="n">
        <v>5532</v>
      </c>
      <c r="C18" s="18">
        <f>(0.0/B18*100)</f>
        <v/>
      </c>
      <c r="D18" s="19" t="n">
        <v>5532</v>
      </c>
      <c r="E18" s="18" t="n">
        <v>489.44277626</v>
      </c>
      <c r="F18" s="20" t="n">
        <v>20.88132142</v>
      </c>
      <c r="G18" s="18" t="n">
        <v>453.8262388</v>
      </c>
      <c r="H18" s="20" t="n">
        <v>4.15751594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470.66814054</v>
      </c>
      <c r="F19" s="20" t="n">
        <v>7.84757326</v>
      </c>
      <c r="G19" s="18" t="n">
        <v>480.7420472</v>
      </c>
      <c r="H19" s="20" t="n">
        <v>5.07610784</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476.57768598</v>
      </c>
      <c r="F20" s="20" t="n">
        <v>2.07602846</v>
      </c>
      <c r="G20" s="18" t="n">
        <v>462.41158175</v>
      </c>
      <c r="H20" s="20" t="n">
        <v>3.51563844</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497.9431566</v>
      </c>
      <c r="F21" s="20" t="n">
        <v>9.793920910000001</v>
      </c>
      <c r="G21" s="18" t="n">
        <v>504.05889414</v>
      </c>
      <c r="H21" s="20" t="n">
        <v>2.68611826</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461.07099945</v>
      </c>
      <c r="F22" s="20" t="n">
        <v>9.495125160000001</v>
      </c>
      <c r="G22" s="18" t="n">
        <v>468.51536005</v>
      </c>
      <c r="H22" s="20" t="n">
        <v>4.0819839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473.95672546</v>
      </c>
      <c r="F23" s="20" t="n">
        <v>12.6531417</v>
      </c>
      <c r="G23" s="18" t="n">
        <v>485.51222727</v>
      </c>
      <c r="H23" s="20" t="n">
        <v>3.47353858</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537.0418127299999</v>
      </c>
      <c r="F24" s="20" t="n">
        <v>2.88462419</v>
      </c>
      <c r="G24" s="18" t="n">
        <v>622.73029253</v>
      </c>
      <c r="H24" s="20" t="n">
        <v>9.45438787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514.88712465</v>
      </c>
      <c r="F25" s="20" t="n">
        <v>4.68679992</v>
      </c>
      <c r="G25" s="18" t="n">
        <v>516.73833675</v>
      </c>
      <c r="H25" s="20" t="n">
        <v>4.7463523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484.48409776</v>
      </c>
      <c r="F26" s="20" t="n">
        <v>3.18313413</v>
      </c>
      <c r="G26" s="18" t="n">
        <v>493.39776332</v>
      </c>
      <c r="H26" s="20" t="n">
        <v>2.2617189</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482.07774573</v>
      </c>
      <c r="F27" s="20" t="n">
        <v>2.80809034</v>
      </c>
      <c r="G27" s="18" t="n">
        <v>482.94375083</v>
      </c>
      <c r="H27" s="20" t="n">
        <v>1.15797177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423.40974126</v>
      </c>
      <c r="F28" s="20" t="n">
        <v>3.19546383</v>
      </c>
      <c r="G28" s="18" t="n">
        <v>404.83994011</v>
      </c>
      <c r="H28" s="20" t="n">
        <v>3.35409348</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515.8972945199999</v>
      </c>
      <c r="F29" s="20" t="n">
        <v>6.52864684</v>
      </c>
      <c r="G29" s="18" t="n">
        <v>495.32037456</v>
      </c>
      <c r="H29" s="20" t="n">
        <v>14.45304425</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531.21500299</v>
      </c>
      <c r="F30" s="20" t="n">
        <v>9.956439789999999</v>
      </c>
      <c r="G30" s="18" t="n">
        <v>511.59796618</v>
      </c>
      <c r="H30" s="20" t="n">
        <v>3.26474819</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498.12250919</v>
      </c>
      <c r="F31" s="20" t="n">
        <v>2.73843778</v>
      </c>
      <c r="G31" s="18" t="n">
        <v>498.289459</v>
      </c>
      <c r="H31" s="20" t="n">
        <v>3.95101769</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516.45293258</v>
      </c>
      <c r="F32" s="20" t="n">
        <v>6.7298647</v>
      </c>
      <c r="G32" s="18" t="n">
        <v>497.29033391</v>
      </c>
      <c r="H32" s="20" t="n">
        <v>2.88831067</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513.73004426</v>
      </c>
      <c r="F33" s="20" t="n">
        <v>14.68589959</v>
      </c>
      <c r="G33" s="18" t="n">
        <v>499.70932336</v>
      </c>
      <c r="H33" s="20" t="n">
        <v>2.66482827</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454.74821055</v>
      </c>
      <c r="F34" s="20" t="n">
        <v>5.51166123</v>
      </c>
      <c r="G34" s="18" t="n">
        <v>465.44925683</v>
      </c>
      <c r="H34" s="20" t="n">
        <v>5.36066882</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495.62691721</v>
      </c>
      <c r="F35" s="20" t="n">
        <v>4.47818231</v>
      </c>
      <c r="G35" s="18" t="n">
        <v>516.40844511</v>
      </c>
      <c r="H35" s="20" t="n">
        <v>1.4304657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493.72154887</v>
      </c>
      <c r="F36" s="20" t="n">
        <v>2.47185901</v>
      </c>
      <c r="G36" s="18" t="n">
        <v>488.55609067</v>
      </c>
      <c r="H36" s="20" t="n">
        <v>6.19827607</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494.19288306</v>
      </c>
      <c r="F37" s="20" t="n">
        <v>3.68361189</v>
      </c>
      <c r="G37" s="18" t="n">
        <v>445.53686546</v>
      </c>
      <c r="H37" s="20" t="n">
        <v>20.22047925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505.55859232</v>
      </c>
      <c r="F38" s="20" t="n">
        <v>3.0905856</v>
      </c>
      <c r="G38" s="18" t="n">
        <v>466.31420122</v>
      </c>
      <c r="H38" s="20" t="n">
        <v>10.91167712</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419.50188715</v>
      </c>
      <c r="F39" s="20" t="n">
        <v>16.00381769</v>
      </c>
      <c r="G39" s="18" t="n">
        <v>425.87258479</v>
      </c>
      <c r="H39" s="20" t="n">
        <v>4.21860511</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511.94063171</v>
      </c>
      <c r="F40" s="20" t="n">
        <v>3.8757534</v>
      </c>
      <c r="G40" s="18" t="n">
        <v>507.43108929</v>
      </c>
      <c r="H40" s="20" t="n">
        <v>5.71871051</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497.23381635</v>
      </c>
      <c r="F41" s="20" t="n">
        <v>3.18786269</v>
      </c>
      <c r="G41" s="18" t="n">
        <v>468.07465873</v>
      </c>
      <c r="H41" s="20" t="n">
        <v>19.14462102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456.48996686</v>
      </c>
      <c r="F44" s="20" t="n">
        <v>9.66929983</v>
      </c>
      <c r="G44" s="18" t="n">
        <v>420.45046789</v>
      </c>
      <c r="H44" s="20" t="n">
        <v>2.68493047</v>
      </c>
      <c r="I44" s="18" t="s">
        <v>404</v>
      </c>
      <c r="J44" s="20" t="s">
        <v>404</v>
      </c>
      <c r="K44" s="18" t="s">
        <v>404</v>
      </c>
      <c r="L44" s="20" t="s">
        <v>404</v>
      </c>
      <c r="M44" s="18" t="s">
        <v>404</v>
      </c>
      <c r="N44" s="20" t="s">
        <v>404</v>
      </c>
      <c r="O44" s="18" t="s">
        <v>404</v>
      </c>
      <c r="P44" s="20" t="s">
        <v>404</v>
      </c>
      <c r="Q44" s="18" t="n">
        <v>458.10741861</v>
      </c>
      <c r="R44" s="20" t="n">
        <v>15.78599721</v>
      </c>
    </row>
    <row r="45" spans="1:18">
      <c r="A45" s="15" t="s">
        <v>442</v>
      </c>
      <c r="B45" s="17" t="n">
        <v>5519</v>
      </c>
      <c r="C45" s="18">
        <f>(0.0/B45*100)</f>
        <v/>
      </c>
      <c r="D45" s="19" t="n">
        <v>5519</v>
      </c>
      <c r="E45" s="18" t="n">
        <v>386.69494011</v>
      </c>
      <c r="F45" s="20" t="n">
        <v>13.47183874</v>
      </c>
      <c r="G45" s="18" t="n">
        <v>374.94189339</v>
      </c>
      <c r="H45" s="20" t="n">
        <v>2.74642314</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405.06790101</v>
      </c>
      <c r="F46" s="20" t="n">
        <v>2.9152264</v>
      </c>
      <c r="G46" s="18" t="n">
        <v>404.75054241</v>
      </c>
      <c r="H46" s="20" t="n">
        <v>8.796011849999999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447.92292086</v>
      </c>
      <c r="F47" s="20" t="n">
        <v>5.99434912</v>
      </c>
      <c r="G47" s="18" t="n">
        <v>442.11526247</v>
      </c>
      <c r="H47" s="20" t="n">
        <v>8.510020620000001</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517.53562034</v>
      </c>
      <c r="F48" s="20" t="n">
        <v>5.39041615</v>
      </c>
      <c r="G48" s="18" t="n">
        <v>519.48162109</v>
      </c>
      <c r="H48" s="20" t="n">
        <v>13.39746271</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431.6274701</v>
      </c>
      <c r="F49" s="20" t="n">
        <v>3.10301461</v>
      </c>
      <c r="G49" s="18" t="n">
        <v>434.51419951</v>
      </c>
      <c r="H49" s="20" t="n">
        <v>10.28912623</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441.69565039</v>
      </c>
      <c r="F50" s="20" t="n">
        <v>5.85730645</v>
      </c>
      <c r="G50" s="18" t="n">
        <v>407.79331117</v>
      </c>
      <c r="H50" s="20" t="n">
        <v>3.35877534</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410.82160427</v>
      </c>
      <c r="F51" s="20" t="n">
        <v>5.45584428</v>
      </c>
      <c r="G51" s="18" t="n">
        <v>420.67004861</v>
      </c>
      <c r="H51" s="20" t="n">
        <v>2.18128675</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503.89586029</v>
      </c>
      <c r="F52" s="20" t="n">
        <v>18.75710676</v>
      </c>
      <c r="G52" s="18" t="n">
        <v>475.18644493</v>
      </c>
      <c r="H52" s="20" t="n">
        <v>2.5134349</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482.32574223</v>
      </c>
      <c r="F53" s="20" t="n">
        <v>3.09646823</v>
      </c>
      <c r="G53" s="18" t="n">
        <v>422.50963972</v>
      </c>
      <c r="H53" s="20" t="n">
        <v>1.44317407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372.50753993</v>
      </c>
      <c r="F54" s="20" t="n">
        <v>7.86384469</v>
      </c>
      <c r="G54" s="18" t="n">
        <v>322.27193096</v>
      </c>
      <c r="H54" s="20" t="n">
        <v>2.81498861</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417.40770778</v>
      </c>
      <c r="F55" s="20" t="n">
        <v>7.66144499</v>
      </c>
      <c r="G55" s="18" t="n">
        <v>409.70290964</v>
      </c>
      <c r="H55" s="20" t="n">
        <v>2.98461251</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521.16304129</v>
      </c>
      <c r="F56" s="20" t="n">
        <v>5.95059956</v>
      </c>
      <c r="G56" s="18" t="n">
        <v>524.38792183</v>
      </c>
      <c r="H56" s="20" t="n">
        <v>3.71073545</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400.26610255</v>
      </c>
      <c r="F57" s="20" t="n">
        <v>3.15169091</v>
      </c>
      <c r="G57" s="18" t="n">
        <v>409.91768037</v>
      </c>
      <c r="H57" s="20" t="n">
        <v>5.21780172</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434.24533137</v>
      </c>
      <c r="F58" s="20" t="n">
        <v>4.72452832</v>
      </c>
      <c r="G58" s="18" t="n">
        <v>401.42575999</v>
      </c>
      <c r="H58" s="20" t="n">
        <v>3.34886203</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374.05129642</v>
      </c>
      <c r="F59" s="20" t="n">
        <v>4.10371768</v>
      </c>
      <c r="G59" s="18" t="n">
        <v>379.28336894</v>
      </c>
      <c r="H59" s="20" t="n">
        <v>1.78963914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410.96501888</v>
      </c>
      <c r="F60" s="20" t="n">
        <v>5.98734551</v>
      </c>
      <c r="G60" s="18" t="n">
        <v>369.06723827</v>
      </c>
      <c r="H60" s="20" t="n">
        <v>4.52899437</v>
      </c>
      <c r="I60" s="18" t="s">
        <v>404</v>
      </c>
      <c r="J60" s="20" t="s">
        <v>404</v>
      </c>
      <c r="K60" s="18" t="s">
        <v>404</v>
      </c>
      <c r="L60" s="20" t="s">
        <v>404</v>
      </c>
      <c r="M60" s="18" t="s">
        <v>404</v>
      </c>
      <c r="N60" s="20" t="s">
        <v>404</v>
      </c>
      <c r="O60" s="18" t="s">
        <v>404</v>
      </c>
      <c r="P60" s="20" t="s">
        <v>404</v>
      </c>
      <c r="Q60" s="18" t="n">
        <v>325.40476024</v>
      </c>
      <c r="R60" s="20" t="n">
        <v>9.027721769999999</v>
      </c>
    </row>
    <row r="61" spans="1:18">
      <c r="A61" s="15" t="s">
        <v>458</v>
      </c>
      <c r="B61" s="17" t="n">
        <v>6525</v>
      </c>
      <c r="C61" s="18">
        <f>(0.0/B61*100)</f>
        <v/>
      </c>
      <c r="D61" s="19" t="n">
        <v>6525</v>
      </c>
      <c r="E61" s="18" t="n">
        <v>473.60882212</v>
      </c>
      <c r="F61" s="20" t="n">
        <v>3.8785637</v>
      </c>
      <c r="G61" s="18" t="n">
        <v>478.32660316</v>
      </c>
      <c r="H61" s="20" t="n">
        <v>4.45496798</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528.46340405</v>
      </c>
      <c r="F62" s="20" t="n">
        <v>1.06216357</v>
      </c>
      <c r="G62" s="18" t="n">
        <v>535.61973529</v>
      </c>
      <c r="H62" s="20" t="n">
        <v>9.203816120000001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364.81539961</v>
      </c>
      <c r="F63" s="20" t="n">
        <v>5.49237787</v>
      </c>
      <c r="G63" s="18" t="n">
        <v>381.83956685</v>
      </c>
      <c r="H63" s="20" t="n">
        <v>1.34286751</v>
      </c>
      <c r="I63" s="18" t="s">
        <v>404</v>
      </c>
      <c r="J63" s="20" t="s">
        <v>404</v>
      </c>
      <c r="K63" s="18" t="s">
        <v>404</v>
      </c>
      <c r="L63" s="20" t="s">
        <v>404</v>
      </c>
      <c r="M63" s="18" t="s">
        <v>404</v>
      </c>
      <c r="N63" s="20" t="s">
        <v>404</v>
      </c>
      <c r="O63" s="18" t="s">
        <v>404</v>
      </c>
      <c r="P63" s="20" t="s">
        <v>404</v>
      </c>
      <c r="Q63" s="18" t="n">
        <v>411.86295267</v>
      </c>
      <c r="R63" s="20" t="n">
        <v>5.2356403</v>
      </c>
    </row>
    <row r="64" spans="1:18">
      <c r="A64" s="15" t="s">
        <v>461</v>
      </c>
      <c r="B64" s="17" t="n">
        <v>3634</v>
      </c>
      <c r="C64" s="18">
        <f>(27.0/B64*100)</f>
        <v/>
      </c>
      <c r="D64" s="19" t="n">
        <v>3607</v>
      </c>
      <c r="E64" s="18" t="n">
        <v>537.01966613</v>
      </c>
      <c r="F64" s="20" t="n">
        <v>5.02927717</v>
      </c>
      <c r="G64" s="18" t="n">
        <v>455.94544354</v>
      </c>
      <c r="H64" s="20" t="n">
        <v>1.75333533</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420.16547859</v>
      </c>
      <c r="F65" s="20" t="n">
        <v>4.32155423</v>
      </c>
      <c r="G65" s="18" t="n">
        <v>432.82410157</v>
      </c>
      <c r="H65" s="20" t="n">
        <v>3.11678036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365.3336738</v>
      </c>
      <c r="F66" s="20" t="n">
        <v>5.77178733</v>
      </c>
      <c r="G66" s="18" t="n">
        <v>412.59154633</v>
      </c>
      <c r="H66" s="20" t="n">
        <v>1.03284878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420.78716797</v>
      </c>
      <c r="F67" s="20" t="n">
        <v>5.51085221</v>
      </c>
      <c r="G67" s="18" t="n">
        <v>384.72798167</v>
      </c>
      <c r="H67" s="20" t="n">
        <v>2.65052742</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456.35641676</v>
      </c>
      <c r="F68" s="20" t="n">
        <v>1.2543266</v>
      </c>
      <c r="G68" s="18" t="n">
        <v>382.90444164</v>
      </c>
      <c r="H68" s="20" t="n">
        <v>1.24195706</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419.51950475</v>
      </c>
      <c r="F69" s="20" t="n">
        <v>8.879914640000001</v>
      </c>
      <c r="G69" s="18" t="n">
        <v>437.60176652</v>
      </c>
      <c r="H69" s="20" t="n">
        <v>3.29830453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488.11892686</v>
      </c>
      <c r="F70" s="20" t="n">
        <v>3.15964656</v>
      </c>
      <c r="G70" s="18" t="n">
        <v>481.68106148</v>
      </c>
      <c r="H70" s="20" t="n">
        <v>6.68484753</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601.39935889</v>
      </c>
      <c r="F71" s="20" t="n">
        <v>6.65828455</v>
      </c>
      <c r="G71" s="18" t="n">
        <v>548.77689986</v>
      </c>
      <c r="H71" s="20" t="n">
        <v>1.23733495</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501.98586536</v>
      </c>
      <c r="F72" s="20" t="n">
        <v>6.33974086</v>
      </c>
      <c r="G72" s="18" t="n">
        <v>546.08239884</v>
      </c>
      <c r="H72" s="20" t="n">
        <v>3.57624448</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417.82001248</v>
      </c>
      <c r="F73" s="20" t="n">
        <v>3.83854334</v>
      </c>
      <c r="G73" s="18" t="n">
        <v>426.58575803</v>
      </c>
      <c r="H73" s="20" t="n">
        <v>4.9587711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443.27668412</v>
      </c>
      <c r="F74" s="20" t="n">
        <v>4.66559374</v>
      </c>
      <c r="G74" s="18" t="n">
        <v>419.77167021</v>
      </c>
      <c r="H74" s="20" t="n">
        <v>1.52643653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359.52210413</v>
      </c>
      <c r="F75" s="20" t="n">
        <v>12.16222905</v>
      </c>
      <c r="G75" s="18" t="n">
        <v>388.74069121</v>
      </c>
      <c r="H75" s="20" t="n">
        <v>2.6663587</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458.03911832</v>
      </c>
      <c r="F76" s="20" t="n">
        <v>4.13856727</v>
      </c>
      <c r="G76" s="18" t="n">
        <v>391.69972933</v>
      </c>
      <c r="H76" s="20" t="n">
        <v>3.39681331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491.48740813</v>
      </c>
      <c r="F77" s="20" t="n">
        <v>7.55935567</v>
      </c>
      <c r="G77" s="18" t="n">
        <v>423.5426195</v>
      </c>
      <c r="H77" s="20" t="n">
        <v>2.50034926</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524.55324225</v>
      </c>
      <c r="F78" s="20" t="n">
        <v>5.52772793</v>
      </c>
      <c r="G78" s="18" t="n">
        <v>524.62864247</v>
      </c>
      <c r="H78" s="20" t="n">
        <v>5.38834838</v>
      </c>
      <c r="I78" s="18" t="s">
        <v>404</v>
      </c>
      <c r="J78" s="20" t="s">
        <v>404</v>
      </c>
      <c r="K78" s="18" t="s">
        <v>404</v>
      </c>
      <c r="L78" s="20" t="s">
        <v>404</v>
      </c>
      <c r="M78" s="18" t="s">
        <v>404</v>
      </c>
      <c r="N78" s="20" t="s">
        <v>404</v>
      </c>
      <c r="O78" s="18" t="s">
        <v>404</v>
      </c>
      <c r="P78" s="20" t="s">
        <v>404</v>
      </c>
      <c r="Q78" s="18" t="n">
        <v>528.94402353</v>
      </c>
      <c r="R78" s="20" t="n">
        <v>5.04703492</v>
      </c>
    </row>
    <row customHeight="1" ht="25" r="79" spans="1:18">
      <c r="A79" s="15" t="s">
        <v>476</v>
      </c>
      <c r="B79" s="17" t="n">
        <v>1657</v>
      </c>
      <c r="C79" s="18">
        <f>(21.0/B79*100)</f>
        <v/>
      </c>
      <c r="D79" s="19" t="n">
        <v>1636</v>
      </c>
      <c r="E79" s="18" t="n">
        <v>469.54019589</v>
      </c>
      <c r="F79" s="20" t="n">
        <v>6.59021383</v>
      </c>
      <c r="G79" s="18" t="n">
        <v>490.96181258</v>
      </c>
      <c r="H79" s="20" t="n">
        <v>14.86421809</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450.08053421</v>
      </c>
      <c r="F80" s="20" t="n">
        <v>5.70098574</v>
      </c>
      <c r="G80" s="18" t="n">
        <v>462.5919886</v>
      </c>
      <c r="H80" s="20" t="n">
        <v>4.39433677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465.90575974</v>
      </c>
      <c r="F81" s="20" t="n">
        <v>25.4079947</v>
      </c>
      <c r="G81" s="18" t="n">
        <v>441.2040627</v>
      </c>
      <c r="H81" s="20" t="n">
        <v>2.60053413</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561</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502.98953712</v>
      </c>
      <c r="F7" s="20" t="n">
        <v>1.99887265</v>
      </c>
      <c r="G7" s="18" t="n">
        <v>545.64568841</v>
      </c>
      <c r="H7" s="20" t="n">
        <v>3.87570873</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495.91416694</v>
      </c>
      <c r="F8" s="20" t="n">
        <v>2.59995786</v>
      </c>
      <c r="G8" s="18" t="n">
        <v>449.16494341</v>
      </c>
      <c r="H8" s="20" t="n">
        <v>24.23919689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504.02178947</v>
      </c>
      <c r="F9" s="20" t="n">
        <v>2.3815336</v>
      </c>
      <c r="G9" s="18" t="n">
        <v>543.54327435</v>
      </c>
      <c r="H9" s="20" t="n">
        <v>20.53858753</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528.36577899</v>
      </c>
      <c r="F10" s="20" t="n">
        <v>2.17514885</v>
      </c>
      <c r="G10" s="18" t="n">
        <v>557.35114547</v>
      </c>
      <c r="H10" s="20" t="n">
        <v>16.63381287</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442.89479871</v>
      </c>
      <c r="F11" s="20" t="n">
        <v>3.14120619</v>
      </c>
      <c r="G11" s="18" t="n">
        <v>463.76943169</v>
      </c>
      <c r="H11" s="20" t="n">
        <v>6.69605245</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496.53264869</v>
      </c>
      <c r="F12" s="20" t="n">
        <v>8.401069939999999</v>
      </c>
      <c r="G12" s="18" t="n">
        <v>492.39737944</v>
      </c>
      <c r="H12" s="20" t="n">
        <v>2.84942189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499.34387342</v>
      </c>
      <c r="F13" s="20" t="n">
        <v>2.57971071</v>
      </c>
      <c r="G13" s="18" t="n">
        <v>509.22182493</v>
      </c>
      <c r="H13" s="20" t="n">
        <v>7.50744503</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538.4849785</v>
      </c>
      <c r="F14" s="20" t="n">
        <v>3.75183018</v>
      </c>
      <c r="G14" s="18" t="n">
        <v>531.1484382800001</v>
      </c>
      <c r="H14" s="20" t="n">
        <v>2.76300282</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529.89181215</v>
      </c>
      <c r="F15" s="20" t="n">
        <v>2.72520466</v>
      </c>
      <c r="G15" s="18" t="n">
        <v>533.47089319</v>
      </c>
      <c r="H15" s="20" t="n">
        <v>5.75603839</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497.47625959</v>
      </c>
      <c r="F16" s="20" t="n">
        <v>2.44337421</v>
      </c>
      <c r="G16" s="18" t="n">
        <v>497.96359331</v>
      </c>
      <c r="H16" s="20" t="n">
        <v>17.01079859</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508.41390494</v>
      </c>
      <c r="F17" s="20" t="n">
        <v>3.53950608</v>
      </c>
      <c r="G17" s="18" t="n">
        <v>512.68065886</v>
      </c>
      <c r="H17" s="20" t="n">
        <v>23.05852649</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454.16850316</v>
      </c>
      <c r="F18" s="20" t="n">
        <v>3.99350821</v>
      </c>
      <c r="G18" s="18" t="n">
        <v>525.90065696</v>
      </c>
      <c r="H18" s="20" t="n">
        <v>10.93400536</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476.13861305</v>
      </c>
      <c r="F19" s="20" t="n">
        <v>3.46307269</v>
      </c>
      <c r="G19" s="18" t="n">
        <v>482.85662907</v>
      </c>
      <c r="H19" s="20" t="n">
        <v>13.35359487</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472.73815172</v>
      </c>
      <c r="F20" s="20" t="n">
        <v>1.79428173</v>
      </c>
      <c r="G20" s="18" t="n">
        <v>481.50014682</v>
      </c>
      <c r="H20" s="20" t="n">
        <v>5.29769799</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500.73596209</v>
      </c>
      <c r="F21" s="20" t="n">
        <v>2.62085986</v>
      </c>
      <c r="G21" s="18" t="n">
        <v>555.5605607700001</v>
      </c>
      <c r="H21" s="20" t="n">
        <v>5.75782638</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462.68009084</v>
      </c>
      <c r="F22" s="20" t="n">
        <v>4.31591862</v>
      </c>
      <c r="G22" s="18" t="n">
        <v>478.9962843</v>
      </c>
      <c r="H22" s="20" t="n">
        <v>10.17501609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484.18482562</v>
      </c>
      <c r="F23" s="20" t="n">
        <v>3.00297354</v>
      </c>
      <c r="G23" s="18" t="n">
        <v>482.42205097</v>
      </c>
      <c r="H23" s="20" t="n">
        <v>24.74462298</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537.77503847</v>
      </c>
      <c r="F24" s="20" t="n">
        <v>3.20468716</v>
      </c>
      <c r="G24" s="18" t="n">
        <v>540.44485403</v>
      </c>
      <c r="H24" s="20" t="n">
        <v>9.18377377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516.68000289</v>
      </c>
      <c r="F25" s="20" t="n">
        <v>3.33772606</v>
      </c>
      <c r="G25" s="18" t="n">
        <v>496.40362142</v>
      </c>
      <c r="H25" s="20" t="n">
        <v>20.51780605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483.07201749</v>
      </c>
      <c r="F26" s="20" t="n">
        <v>2.90773869</v>
      </c>
      <c r="G26" s="18" t="n">
        <v>496.00008585</v>
      </c>
      <c r="H26" s="20" t="n">
        <v>2.33922895</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483.99248012</v>
      </c>
      <c r="F27" s="20" t="n">
        <v>1.1247158</v>
      </c>
      <c r="G27" s="18" t="n">
        <v>453.23943099</v>
      </c>
      <c r="H27" s="20" t="n">
        <v>5.31652355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413.84033047</v>
      </c>
      <c r="F28" s="20" t="n">
        <v>2.05967679</v>
      </c>
      <c r="G28" s="18" t="n">
        <v>442.32799076</v>
      </c>
      <c r="H28" s="20" t="n">
        <v>10.50834338</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499.79839767</v>
      </c>
      <c r="F29" s="20" t="n">
        <v>10.40460521</v>
      </c>
      <c r="G29" s="18" t="n">
        <v>517.74496468</v>
      </c>
      <c r="H29" s="20" t="n">
        <v>6.50650909</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517.60333579</v>
      </c>
      <c r="F30" s="20" t="n">
        <v>3.36441426</v>
      </c>
      <c r="G30" s="18" t="n">
        <v>511.42673123</v>
      </c>
      <c r="H30" s="20" t="n">
        <v>7.28517623</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499.85502992</v>
      </c>
      <c r="F31" s="20" t="n">
        <v>2.67552105</v>
      </c>
      <c r="G31" s="18" t="n">
        <v>491.74337248</v>
      </c>
      <c r="H31" s="20" t="n">
        <v>5.21977678</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498.86261051</v>
      </c>
      <c r="F32" s="20" t="n">
        <v>2.80165636</v>
      </c>
      <c r="G32" s="18" t="n">
        <v>511.77384835</v>
      </c>
      <c r="H32" s="20" t="n">
        <v>6.02445742</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500.41327466</v>
      </c>
      <c r="F33" s="20" t="n">
        <v>2.50107996</v>
      </c>
      <c r="G33" s="18" t="n">
        <v>528.32444503</v>
      </c>
      <c r="H33" s="20" t="n">
        <v>50.97969872</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462.7095126</v>
      </c>
      <c r="F34" s="20" t="n">
        <v>5.9889085</v>
      </c>
      <c r="G34" s="18" t="n">
        <v>459.34246314</v>
      </c>
      <c r="H34" s="20" t="n">
        <v>4.11589801</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509.6814656</v>
      </c>
      <c r="F35" s="20" t="n">
        <v>1.64073905</v>
      </c>
      <c r="G35" s="18" t="n">
        <v>525.76750126</v>
      </c>
      <c r="H35" s="20" t="n">
        <v>2.50827327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490.3949307</v>
      </c>
      <c r="F36" s="20" t="n">
        <v>2.1491716</v>
      </c>
      <c r="G36" s="18" t="n">
        <v>534.3326509</v>
      </c>
      <c r="H36" s="20" t="n">
        <v>7.95202948</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483.1010419</v>
      </c>
      <c r="F37" s="20" t="n">
        <v>11.08067749</v>
      </c>
      <c r="G37" s="18" t="n">
        <v>494.55005343</v>
      </c>
      <c r="H37" s="20" t="n">
        <v>3.88918116</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501.09016592</v>
      </c>
      <c r="F38" s="20" t="n">
        <v>4.03724752</v>
      </c>
      <c r="G38" s="18" t="n">
        <v>529.84227775</v>
      </c>
      <c r="H38" s="20" t="n">
        <v>13.05264105</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425.43877722</v>
      </c>
      <c r="F39" s="20" t="n">
        <v>3.96379649</v>
      </c>
      <c r="G39" s="18" t="n">
        <v>429.71863118</v>
      </c>
      <c r="H39" s="20" t="n">
        <v>14.56247045</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517.27153083</v>
      </c>
      <c r="F40" s="20" t="n">
        <v>4.70058207</v>
      </c>
      <c r="G40" s="18" t="n">
        <v>509.28914482</v>
      </c>
      <c r="H40" s="20" t="n">
        <v>3.97864241</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497.04812959</v>
      </c>
      <c r="F41" s="20" t="n">
        <v>3.2659359</v>
      </c>
      <c r="G41" s="18" t="n">
        <v>496.16875767</v>
      </c>
      <c r="H41" s="20" t="n">
        <v>14.99160332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424.29996603</v>
      </c>
      <c r="F44" s="20" t="n">
        <v>3.51762676</v>
      </c>
      <c r="G44" s="18" t="n">
        <v>462.44742176</v>
      </c>
      <c r="H44" s="20" t="n">
        <v>12.33664647</v>
      </c>
      <c r="I44" s="18" t="s">
        <v>404</v>
      </c>
      <c r="J44" s="20" t="s">
        <v>404</v>
      </c>
      <c r="K44" s="18" t="s">
        <v>404</v>
      </c>
      <c r="L44" s="20" t="s">
        <v>404</v>
      </c>
      <c r="M44" s="18" t="s">
        <v>404</v>
      </c>
      <c r="N44" s="20" t="s">
        <v>404</v>
      </c>
      <c r="O44" s="18" t="s">
        <v>404</v>
      </c>
      <c r="P44" s="20" t="s">
        <v>404</v>
      </c>
      <c r="Q44" s="18" t="n">
        <v>458.10741861</v>
      </c>
      <c r="R44" s="20" t="n">
        <v>15.78599721</v>
      </c>
    </row>
    <row r="45" spans="1:18">
      <c r="A45" s="15" t="s">
        <v>442</v>
      </c>
      <c r="B45" s="17" t="n">
        <v>5519</v>
      </c>
      <c r="C45" s="18">
        <f>(0.0/B45*100)</f>
        <v/>
      </c>
      <c r="D45" s="19" t="n">
        <v>5519</v>
      </c>
      <c r="E45" s="18" t="n">
        <v>375.07514963</v>
      </c>
      <c r="F45" s="20" t="n">
        <v>2.68474642</v>
      </c>
      <c r="G45" s="18" t="n">
        <v>405.93956937</v>
      </c>
      <c r="H45" s="20" t="n">
        <v>31.11253495</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397.32733577</v>
      </c>
      <c r="F46" s="20" t="n">
        <v>2.63436907</v>
      </c>
      <c r="G46" s="18" t="n">
        <v>494.51020108</v>
      </c>
      <c r="H46" s="20" t="n">
        <v>8.966828059999999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445.71349075</v>
      </c>
      <c r="F47" s="20" t="n">
        <v>16.64515464</v>
      </c>
      <c r="G47" s="18" t="n">
        <v>445.77995195</v>
      </c>
      <c r="H47" s="20" t="n">
        <v>4.57843669</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514.5775972500001</v>
      </c>
      <c r="F48" s="20" t="n">
        <v>5.28571517</v>
      </c>
      <c r="G48" s="18" t="n">
        <v>563.19596397</v>
      </c>
      <c r="H48" s="20" t="n">
        <v>17.82851215</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432.15031006</v>
      </c>
      <c r="F49" s="20" t="n">
        <v>2.91000186</v>
      </c>
      <c r="G49" s="18" t="n">
        <v>396.5785</v>
      </c>
      <c r="H49" s="20" t="n">
        <v>26.2724816</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408.5994242</v>
      </c>
      <c r="F50" s="20" t="n">
        <v>3.22822309</v>
      </c>
      <c r="G50" s="18" t="n">
        <v>463.22807679</v>
      </c>
      <c r="H50" s="20" t="n">
        <v>8.001255430000001</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420.08500979</v>
      </c>
      <c r="F51" s="20" t="n">
        <v>2.15042663</v>
      </c>
      <c r="G51" s="18" t="n">
        <v>410.1452234</v>
      </c>
      <c r="H51" s="20" t="n">
        <v>7.70241294</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474.52313608</v>
      </c>
      <c r="F52" s="20" t="n">
        <v>2.58571342</v>
      </c>
      <c r="G52" s="18" t="n">
        <v>536.19320783</v>
      </c>
      <c r="H52" s="20" t="n">
        <v>27.11069293</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426.70712944</v>
      </c>
      <c r="F53" s="20" t="n">
        <v>1.39029565</v>
      </c>
      <c r="G53" s="18" t="n">
        <v>511.61372653</v>
      </c>
      <c r="H53" s="20" t="n">
        <v>5.11039814</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323.65439629</v>
      </c>
      <c r="F54" s="20" t="n">
        <v>2.85615694</v>
      </c>
      <c r="G54" s="18" t="n">
        <v>376.82745367</v>
      </c>
      <c r="H54" s="20" t="n">
        <v>9.563502590000001</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406.5472631</v>
      </c>
      <c r="F55" s="20" t="n">
        <v>2.7534858</v>
      </c>
      <c r="G55" s="18" t="n">
        <v>428.92505487</v>
      </c>
      <c r="H55" s="20" t="n">
        <v>7.44744369</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528.53459771</v>
      </c>
      <c r="F56" s="20" t="n">
        <v>3.51724468</v>
      </c>
      <c r="G56" s="18" t="n">
        <v>514.96384722</v>
      </c>
      <c r="H56" s="20" t="n">
        <v>6.04404839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405.38328677</v>
      </c>
      <c r="F57" s="20" t="n">
        <v>3.53851507</v>
      </c>
      <c r="G57" s="18" t="n">
        <v>398.89396213</v>
      </c>
      <c r="H57" s="20" t="n">
        <v>4.88687785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406.73191202</v>
      </c>
      <c r="F58" s="20" t="n">
        <v>2.9032357</v>
      </c>
      <c r="G58" s="18" t="n">
        <v>442.80617214</v>
      </c>
      <c r="H58" s="20" t="n">
        <v>13.41218323</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377.63629334</v>
      </c>
      <c r="F59" s="20" t="n">
        <v>1.56620415</v>
      </c>
      <c r="G59" s="18" t="n">
        <v>409.72153424</v>
      </c>
      <c r="H59" s="20" t="n">
        <v>15.94077165</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372.53161529</v>
      </c>
      <c r="F60" s="20" t="n">
        <v>4.55757606</v>
      </c>
      <c r="G60" s="18" t="n">
        <v>416.60638724</v>
      </c>
      <c r="H60" s="20" t="n">
        <v>7.65976725</v>
      </c>
      <c r="I60" s="18" t="s">
        <v>404</v>
      </c>
      <c r="J60" s="20" t="s">
        <v>404</v>
      </c>
      <c r="K60" s="18" t="s">
        <v>404</v>
      </c>
      <c r="L60" s="20" t="s">
        <v>404</v>
      </c>
      <c r="M60" s="18" t="s">
        <v>404</v>
      </c>
      <c r="N60" s="20" t="s">
        <v>404</v>
      </c>
      <c r="O60" s="18" t="s">
        <v>404</v>
      </c>
      <c r="P60" s="20" t="s">
        <v>404</v>
      </c>
      <c r="Q60" s="18" t="n">
        <v>325.40476024</v>
      </c>
      <c r="R60" s="20" t="n">
        <v>9.027721769999999</v>
      </c>
    </row>
    <row r="61" spans="1:18">
      <c r="A61" s="15" t="s">
        <v>458</v>
      </c>
      <c r="B61" s="17" t="n">
        <v>6525</v>
      </c>
      <c r="C61" s="18">
        <f>(0.0/B61*100)</f>
        <v/>
      </c>
      <c r="D61" s="19" t="n">
        <v>6525</v>
      </c>
      <c r="E61" s="18" t="n">
        <v>468.43546366</v>
      </c>
      <c r="F61" s="20" t="n">
        <v>4.2243089</v>
      </c>
      <c r="G61" s="18" t="n">
        <v>479.07729077</v>
      </c>
      <c r="H61" s="20" t="n">
        <v>4.06819619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539.50757264</v>
      </c>
      <c r="F62" s="20" t="n">
        <v>2.97596942</v>
      </c>
      <c r="G62" s="18" t="n">
        <v>527.02200468</v>
      </c>
      <c r="H62" s="20" t="n">
        <v>1.13451969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378.96383182</v>
      </c>
      <c r="F63" s="20" t="n">
        <v>1.43710028</v>
      </c>
      <c r="G63" s="18" t="n">
        <v>385.02766627</v>
      </c>
      <c r="H63" s="20" t="n">
        <v>2.45669659</v>
      </c>
      <c r="I63" s="18" t="s">
        <v>404</v>
      </c>
      <c r="J63" s="20" t="s">
        <v>404</v>
      </c>
      <c r="K63" s="18" t="s">
        <v>404</v>
      </c>
      <c r="L63" s="20" t="s">
        <v>404</v>
      </c>
      <c r="M63" s="18" t="s">
        <v>404</v>
      </c>
      <c r="N63" s="20" t="s">
        <v>404</v>
      </c>
      <c r="O63" s="18" t="s">
        <v>404</v>
      </c>
      <c r="P63" s="20" t="s">
        <v>404</v>
      </c>
      <c r="Q63" s="18" t="n">
        <v>414.20999919</v>
      </c>
      <c r="R63" s="20" t="n">
        <v>6.00606475</v>
      </c>
    </row>
    <row r="64" spans="1:18">
      <c r="A64" s="15" t="s">
        <v>461</v>
      </c>
      <c r="B64" s="17" t="n">
        <v>3634</v>
      </c>
      <c r="C64" s="18">
        <f>(27.0/B64*100)</f>
        <v/>
      </c>
      <c r="D64" s="19" t="n">
        <v>3607</v>
      </c>
      <c r="E64" s="18" t="n">
        <v>470.34518365</v>
      </c>
      <c r="F64" s="20" t="n">
        <v>1.85537622</v>
      </c>
      <c r="G64" s="18" t="n">
        <v>440.83603733</v>
      </c>
      <c r="H64" s="20" t="n">
        <v>3.62695597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430.99183433</v>
      </c>
      <c r="F65" s="20" t="n">
        <v>2.25107768</v>
      </c>
      <c r="G65" s="18" t="n">
        <v>412.51578024</v>
      </c>
      <c r="H65" s="20" t="n">
        <v>4.85034214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409.88196919</v>
      </c>
      <c r="F66" s="20" t="n">
        <v>1.31076335</v>
      </c>
      <c r="G66" s="18" t="n">
        <v>414.57156505</v>
      </c>
      <c r="H66" s="20" t="n">
        <v>1.93866712</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386.26665993</v>
      </c>
      <c r="F67" s="20" t="n">
        <v>2.57546877</v>
      </c>
      <c r="G67" s="18" t="n">
        <v>435.56127309</v>
      </c>
      <c r="H67" s="20" t="n">
        <v>6.08533717</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409.31602486</v>
      </c>
      <c r="F68" s="20" t="n">
        <v>1.11198287</v>
      </c>
      <c r="G68" s="18" t="n">
        <v>451.10461392</v>
      </c>
      <c r="H68" s="20" t="n">
        <v>1.75816939</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435.87692263</v>
      </c>
      <c r="F69" s="20" t="n">
        <v>3.18473573</v>
      </c>
      <c r="G69" s="18" t="n">
        <v>413.48728568</v>
      </c>
      <c r="H69" s="20" t="n">
        <v>19.36705611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477.98580942</v>
      </c>
      <c r="F70" s="20" t="n">
        <v>3.71856362</v>
      </c>
      <c r="G70" s="18" t="n">
        <v>499.47350899</v>
      </c>
      <c r="H70" s="20" t="n">
        <v>4.76730558</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549.1924156600001</v>
      </c>
      <c r="F71" s="20" t="n">
        <v>1.30183153</v>
      </c>
      <c r="G71" s="18" t="n">
        <v>583.89167903</v>
      </c>
      <c r="H71" s="20" t="n">
        <v>3.59110653</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542.15784216</v>
      </c>
      <c r="F72" s="20" t="n">
        <v>3.52950517</v>
      </c>
      <c r="G72" s="18" t="n">
        <v>492.82502776</v>
      </c>
      <c r="H72" s="20" t="n">
        <v>10.35943257</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413.58397449</v>
      </c>
      <c r="F73" s="20" t="n">
        <v>6.36673355</v>
      </c>
      <c r="G73" s="18" t="n">
        <v>424.17300174</v>
      </c>
      <c r="H73" s="20" t="n">
        <v>3.52002104</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421.80921216</v>
      </c>
      <c r="F74" s="20" t="n">
        <v>1.56737913</v>
      </c>
      <c r="G74" s="18" t="n">
        <v>429.59009461</v>
      </c>
      <c r="H74" s="20" t="n">
        <v>5.58731334</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387.65251789</v>
      </c>
      <c r="F75" s="20" t="n">
        <v>2.52087225</v>
      </c>
      <c r="G75" s="18" t="n">
        <v>363.64877127</v>
      </c>
      <c r="H75" s="20" t="n">
        <v>21.30532604</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427.83237145</v>
      </c>
      <c r="F76" s="20" t="n">
        <v>3.2441568</v>
      </c>
      <c r="G76" s="18" t="n">
        <v>459.23039218</v>
      </c>
      <c r="H76" s="20" t="n">
        <v>5.9577043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433.24160536</v>
      </c>
      <c r="F77" s="20" t="n">
        <v>2.42991004</v>
      </c>
      <c r="G77" s="18" t="n">
        <v>504.99109723</v>
      </c>
      <c r="H77" s="20" t="n">
        <v>19.52679323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522.0373411100001</v>
      </c>
      <c r="F78" s="20" t="n">
        <v>5.40325309</v>
      </c>
      <c r="G78" s="18" t="n">
        <v>529.6037586899999</v>
      </c>
      <c r="H78" s="20" t="n">
        <v>5.54589095</v>
      </c>
      <c r="I78" s="18" t="s">
        <v>404</v>
      </c>
      <c r="J78" s="20" t="s">
        <v>404</v>
      </c>
      <c r="K78" s="18" t="s">
        <v>404</v>
      </c>
      <c r="L78" s="20" t="s">
        <v>404</v>
      </c>
      <c r="M78" s="18" t="s">
        <v>404</v>
      </c>
      <c r="N78" s="20" t="s">
        <v>404</v>
      </c>
      <c r="O78" s="18" t="s">
        <v>404</v>
      </c>
      <c r="P78" s="20" t="s">
        <v>404</v>
      </c>
      <c r="Q78" s="18" t="n">
        <v>528.94402353</v>
      </c>
      <c r="R78" s="20" t="n">
        <v>5.04703492</v>
      </c>
    </row>
    <row customHeight="1" ht="25" r="79" spans="1:18">
      <c r="A79" s="15" t="s">
        <v>476</v>
      </c>
      <c r="B79" s="17" t="n">
        <v>1657</v>
      </c>
      <c r="C79" s="18">
        <f>(21.0/B79*100)</f>
        <v/>
      </c>
      <c r="D79" s="19" t="n">
        <v>1636</v>
      </c>
      <c r="E79" s="18" t="n">
        <v>475.33610525</v>
      </c>
      <c r="F79" s="20" t="n">
        <v>6.34198237</v>
      </c>
      <c r="G79" s="18" t="s">
        <v>404</v>
      </c>
      <c r="H79" s="20" t="s">
        <v>404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458.14434831</v>
      </c>
      <c r="F80" s="20" t="n">
        <v>3.85613545</v>
      </c>
      <c r="G80" s="18" t="n">
        <v>440.17692234</v>
      </c>
      <c r="H80" s="20" t="n">
        <v>10.44523981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441.56523664</v>
      </c>
      <c r="F81" s="20" t="n">
        <v>2.47438239</v>
      </c>
      <c r="G81" s="18" t="n">
        <v>452.02113188</v>
      </c>
      <c r="H81" s="20" t="n">
        <v>14.48202019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562</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510.0799531</v>
      </c>
      <c r="F7" s="20" t="n">
        <v>1.70154079</v>
      </c>
      <c r="G7" s="18" t="n">
        <v>552.60120976</v>
      </c>
      <c r="H7" s="20" t="n">
        <v>26.92867754</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495.03424028</v>
      </c>
      <c r="F8" s="20" t="n">
        <v>2.44077735</v>
      </c>
      <c r="G8" s="18" t="n">
        <v>502.5445382</v>
      </c>
      <c r="H8" s="20" t="n">
        <v>11.64324737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504.36008437</v>
      </c>
      <c r="F9" s="20" t="n">
        <v>2.3334289</v>
      </c>
      <c r="G9" s="18" t="s">
        <v>404</v>
      </c>
      <c r="H9" s="20" t="s">
        <v>404</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529.44676582</v>
      </c>
      <c r="F10" s="20" t="n">
        <v>2.15454924</v>
      </c>
      <c r="G10" s="18" t="n">
        <v>513.18893031</v>
      </c>
      <c r="H10" s="20" t="n">
        <v>16.18652601</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447.41033539</v>
      </c>
      <c r="F11" s="20" t="n">
        <v>2.48121317</v>
      </c>
      <c r="G11" s="18" t="n">
        <v>547.45107993</v>
      </c>
      <c r="H11" s="20" t="n">
        <v>4.1427531</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493.09434062</v>
      </c>
      <c r="F12" s="20" t="n">
        <v>2.28649851</v>
      </c>
      <c r="G12" s="18" t="n">
        <v>412.35261949</v>
      </c>
      <c r="H12" s="20" t="n">
        <v>15.88924972</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501.98284704</v>
      </c>
      <c r="F13" s="20" t="n">
        <v>2.62100235</v>
      </c>
      <c r="G13" s="18" t="n">
        <v>507.03233342</v>
      </c>
      <c r="H13" s="20" t="n">
        <v>14.23030815</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534.68835827</v>
      </c>
      <c r="F14" s="20" t="n">
        <v>2.06765205</v>
      </c>
      <c r="G14" s="18" t="n">
        <v>526.396785</v>
      </c>
      <c r="H14" s="20" t="n">
        <v>9.92343367</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530.80246399</v>
      </c>
      <c r="F15" s="20" t="n">
        <v>2.42495166</v>
      </c>
      <c r="G15" s="18" t="n">
        <v>506.16085309</v>
      </c>
      <c r="H15" s="20" t="n">
        <v>7.3241532</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497.49472783</v>
      </c>
      <c r="F16" s="20" t="n">
        <v>2.30789952</v>
      </c>
      <c r="G16" s="18" t="s">
        <v>404</v>
      </c>
      <c r="H16" s="20" t="s">
        <v>404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508.58929832</v>
      </c>
      <c r="F17" s="20" t="n">
        <v>3.3363508</v>
      </c>
      <c r="G17" s="18" t="s">
        <v>404</v>
      </c>
      <c r="H17" s="20" t="s">
        <v>404</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454.82881661</v>
      </c>
      <c r="F18" s="20" t="n">
        <v>3.91731705</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477.12029385</v>
      </c>
      <c r="F19" s="20" t="n">
        <v>2.73681326</v>
      </c>
      <c r="G19" s="18" t="s">
        <v>404</v>
      </c>
      <c r="H19" s="20" t="s">
        <v>404</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472.55031211</v>
      </c>
      <c r="F20" s="20" t="n">
        <v>1.75763739</v>
      </c>
      <c r="G20" s="18" t="n">
        <v>486.16171006</v>
      </c>
      <c r="H20" s="20" t="n">
        <v>6.01217031</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503.34520549</v>
      </c>
      <c r="F21" s="20" t="n">
        <v>2.55839685</v>
      </c>
      <c r="G21" s="18" t="s">
        <v>404</v>
      </c>
      <c r="H21" s="20" t="s">
        <v>404</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466.55281214</v>
      </c>
      <c r="F22" s="20" t="n">
        <v>3.43755424</v>
      </c>
      <c r="G22" s="18" t="s">
        <v>404</v>
      </c>
      <c r="H22" s="20" t="s">
        <v>404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484.13784533</v>
      </c>
      <c r="F23" s="20" t="n">
        <v>3.03548171</v>
      </c>
      <c r="G23" s="18" t="n">
        <v>462.84536242</v>
      </c>
      <c r="H23" s="20" t="n">
        <v>30.22751309</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537.73094452</v>
      </c>
      <c r="F24" s="20" t="n">
        <v>2.9597698</v>
      </c>
      <c r="G24" s="18" t="n">
        <v>621.64875983</v>
      </c>
      <c r="H24" s="20" t="n">
        <v>6.7090066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515.80991134</v>
      </c>
      <c r="F25" s="20" t="n">
        <v>3.13184202</v>
      </c>
      <c r="G25" s="18" t="s">
        <v>404</v>
      </c>
      <c r="H25" s="20" t="s">
        <v>404</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490.8595617</v>
      </c>
      <c r="F26" s="20" t="n">
        <v>1.68826243</v>
      </c>
      <c r="G26" s="18" t="n">
        <v>484.88764755</v>
      </c>
      <c r="H26" s="20" t="n">
        <v>8.31651276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482.80638365</v>
      </c>
      <c r="F27" s="20" t="n">
        <v>1.12098685</v>
      </c>
      <c r="G27" s="18" t="s">
        <v>404</v>
      </c>
      <c r="H27" s="20" t="s">
        <v>404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415.7205433</v>
      </c>
      <c r="F28" s="20" t="n">
        <v>2.13813196</v>
      </c>
      <c r="G28" s="18" t="n">
        <v>412.00475405</v>
      </c>
      <c r="H28" s="20" t="n">
        <v>3.17033556</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511.12891606</v>
      </c>
      <c r="F29" s="20" t="n">
        <v>4.68529108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514.72628596</v>
      </c>
      <c r="F30" s="20" t="n">
        <v>2.97078305</v>
      </c>
      <c r="G30" s="18" t="n">
        <v>549.57645617</v>
      </c>
      <c r="H30" s="20" t="n">
        <v>24.80836815</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498.28654973</v>
      </c>
      <c r="F31" s="20" t="n">
        <v>2.27046671</v>
      </c>
      <c r="G31" s="18" t="n">
        <v>484.97967722</v>
      </c>
      <c r="H31" s="20" t="n">
        <v>14.65437046</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501.43533192</v>
      </c>
      <c r="F32" s="20" t="n">
        <v>2.50745183</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500.77360002</v>
      </c>
      <c r="F33" s="20" t="n">
        <v>2.43593386</v>
      </c>
      <c r="G33" s="18" t="s">
        <v>404</v>
      </c>
      <c r="H33" s="20" t="s">
        <v>404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461.07931353</v>
      </c>
      <c r="F34" s="20" t="n">
        <v>2.7089749</v>
      </c>
      <c r="G34" s="18" t="n">
        <v>448.36129229</v>
      </c>
      <c r="H34" s="20" t="n">
        <v>19.59501957</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514.57075608</v>
      </c>
      <c r="F35" s="20" t="n">
        <v>1.42224886</v>
      </c>
      <c r="G35" s="18" t="n">
        <v>535.7117005600001</v>
      </c>
      <c r="H35" s="20" t="n">
        <v>9.28779653</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492.82514255</v>
      </c>
      <c r="F36" s="20" t="n">
        <v>2.0697724</v>
      </c>
      <c r="G36" s="18" t="s">
        <v>404</v>
      </c>
      <c r="H36" s="20" t="s">
        <v>404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493.51811605</v>
      </c>
      <c r="F37" s="20" t="n">
        <v>3.68293506</v>
      </c>
      <c r="G37" s="18" t="n">
        <v>490.00106266</v>
      </c>
      <c r="H37" s="20" t="n">
        <v>9.54744432</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505.10937882</v>
      </c>
      <c r="F38" s="20" t="n">
        <v>3.05389023</v>
      </c>
      <c r="G38" s="18" t="n">
        <v>505.66025585</v>
      </c>
      <c r="H38" s="20" t="n">
        <v>8.9502422</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425.5976448</v>
      </c>
      <c r="F39" s="20" t="n">
        <v>3.94516776</v>
      </c>
      <c r="G39" s="18" t="n">
        <v>400.91098827</v>
      </c>
      <c r="H39" s="20" t="n">
        <v>5.44112877</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510.65108118</v>
      </c>
      <c r="F40" s="20" t="n">
        <v>3.352568</v>
      </c>
      <c r="G40" s="18" t="n">
        <v>518.52006746</v>
      </c>
      <c r="H40" s="20" t="n">
        <v>11.27800352</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495.78968488</v>
      </c>
      <c r="F41" s="20" t="n">
        <v>3.38300524</v>
      </c>
      <c r="G41" s="18" t="n">
        <v>509.95660025</v>
      </c>
      <c r="H41" s="20" t="n">
        <v>7.39847347</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427.06538852</v>
      </c>
      <c r="F44" s="20" t="n">
        <v>3.30211878</v>
      </c>
      <c r="G44" s="18" t="s">
        <v>404</v>
      </c>
      <c r="H44" s="20" t="s">
        <v>404</v>
      </c>
      <c r="I44" s="18" t="s">
        <v>404</v>
      </c>
      <c r="J44" s="20" t="s">
        <v>404</v>
      </c>
      <c r="K44" s="18" t="s">
        <v>404</v>
      </c>
      <c r="L44" s="20" t="s">
        <v>404</v>
      </c>
      <c r="M44" s="18" t="s">
        <v>404</v>
      </c>
      <c r="N44" s="20" t="s">
        <v>404</v>
      </c>
      <c r="O44" s="18" t="s">
        <v>404</v>
      </c>
      <c r="P44" s="20" t="s">
        <v>404</v>
      </c>
      <c r="Q44" s="18" t="n">
        <v>458.10741861</v>
      </c>
      <c r="R44" s="20" t="n">
        <v>15.78599721</v>
      </c>
    </row>
    <row r="45" spans="1:18">
      <c r="A45" s="15" t="s">
        <v>442</v>
      </c>
      <c r="B45" s="17" t="n">
        <v>5519</v>
      </c>
      <c r="C45" s="18">
        <f>(0.0/B45*100)</f>
        <v/>
      </c>
      <c r="D45" s="19" t="n">
        <v>5519</v>
      </c>
      <c r="E45" s="18" t="n">
        <v>375.83247581</v>
      </c>
      <c r="F45" s="20" t="n">
        <v>2.64863769</v>
      </c>
      <c r="G45" s="18" t="s">
        <v>404</v>
      </c>
      <c r="H45" s="20" t="s">
        <v>404</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404.99202698</v>
      </c>
      <c r="F46" s="20" t="n">
        <v>2.74581731</v>
      </c>
      <c r="G46" s="18" t="n">
        <v>455.81520714</v>
      </c>
      <c r="H46" s="20" t="n">
        <v>5.56372391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448.08795034</v>
      </c>
      <c r="F47" s="20" t="n">
        <v>4.70813516</v>
      </c>
      <c r="G47" s="18" t="n">
        <v>418.81143273</v>
      </c>
      <c r="H47" s="20" t="n">
        <v>18.79622203</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515.6237603</v>
      </c>
      <c r="F48" s="20" t="n">
        <v>4.86460273</v>
      </c>
      <c r="G48" s="18" t="n">
        <v>600.77577038</v>
      </c>
      <c r="H48" s="20" t="n">
        <v>16.22568736</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432.04518001</v>
      </c>
      <c r="F49" s="20" t="n">
        <v>2.90928526</v>
      </c>
      <c r="G49" s="18" t="s">
        <v>404</v>
      </c>
      <c r="H49" s="20" t="s">
        <v>404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417.81993418</v>
      </c>
      <c r="F50" s="20" t="n">
        <v>2.76589507</v>
      </c>
      <c r="G50" s="18" t="n">
        <v>395.46469488</v>
      </c>
      <c r="H50" s="20" t="n">
        <v>29.09787915</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419.60803314</v>
      </c>
      <c r="F51" s="20" t="n">
        <v>2.07453394</v>
      </c>
      <c r="G51" s="18" t="s">
        <v>404</v>
      </c>
      <c r="H51" s="20" t="s">
        <v>404</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475.27480049</v>
      </c>
      <c r="F52" s="20" t="n">
        <v>2.46679256</v>
      </c>
      <c r="G52" s="18" t="n">
        <v>494.09070745</v>
      </c>
      <c r="H52" s="20" t="n">
        <v>6.22251361</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432.5767659</v>
      </c>
      <c r="F53" s="20" t="n">
        <v>1.3789965</v>
      </c>
      <c r="G53" s="18" t="s">
        <v>404</v>
      </c>
      <c r="H53" s="20" t="s">
        <v>404</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331.91424449</v>
      </c>
      <c r="F54" s="20" t="n">
        <v>2.72324006</v>
      </c>
      <c r="G54" s="18" t="n">
        <v>343.01527896</v>
      </c>
      <c r="H54" s="20" t="n">
        <v>8.978572310000001</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410.73898736</v>
      </c>
      <c r="F55" s="20" t="n">
        <v>2.51405573</v>
      </c>
      <c r="G55" s="18" t="n">
        <v>438.59755485</v>
      </c>
      <c r="H55" s="20" t="n">
        <v>25.77173136</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523.7142771</v>
      </c>
      <c r="F56" s="20" t="n">
        <v>2.46910256</v>
      </c>
      <c r="G56" s="18" t="n">
        <v>505.14627852</v>
      </c>
      <c r="H56" s="20" t="n">
        <v>30.08206927</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402.52693306</v>
      </c>
      <c r="F57" s="20" t="n">
        <v>2.62499533</v>
      </c>
      <c r="G57" s="18" t="n">
        <v>420.43542578</v>
      </c>
      <c r="H57" s="20" t="n">
        <v>12.49983959</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408.3097688</v>
      </c>
      <c r="F58" s="20" t="n">
        <v>2.76089022</v>
      </c>
      <c r="G58" s="18" t="n">
        <v>438.62959163</v>
      </c>
      <c r="H58" s="20" t="n">
        <v>10.9004638</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378.44218506</v>
      </c>
      <c r="F59" s="20" t="n">
        <v>1.6995879</v>
      </c>
      <c r="G59" s="18" t="s">
        <v>404</v>
      </c>
      <c r="H59" s="20" t="s">
        <v>404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387.47711838</v>
      </c>
      <c r="F60" s="20" t="n">
        <v>3.45493151</v>
      </c>
      <c r="G60" s="18" t="n">
        <v>392.41046043</v>
      </c>
      <c r="H60" s="20" t="n">
        <v>33.47367095</v>
      </c>
      <c r="I60" s="18" t="s">
        <v>404</v>
      </c>
      <c r="J60" s="20" t="s">
        <v>404</v>
      </c>
      <c r="K60" s="18" t="s">
        <v>404</v>
      </c>
      <c r="L60" s="20" t="s">
        <v>404</v>
      </c>
      <c r="M60" s="18" t="s">
        <v>404</v>
      </c>
      <c r="N60" s="20" t="s">
        <v>404</v>
      </c>
      <c r="O60" s="18" t="s">
        <v>404</v>
      </c>
      <c r="P60" s="20" t="s">
        <v>404</v>
      </c>
      <c r="Q60" s="18" t="n">
        <v>325.40476024</v>
      </c>
      <c r="R60" s="20" t="n">
        <v>9.027721769999999</v>
      </c>
    </row>
    <row r="61" spans="1:18">
      <c r="A61" s="15" t="s">
        <v>458</v>
      </c>
      <c r="B61" s="17" t="n">
        <v>6525</v>
      </c>
      <c r="C61" s="18">
        <f>(0.0/B61*100)</f>
        <v/>
      </c>
      <c r="D61" s="19" t="n">
        <v>6525</v>
      </c>
      <c r="E61" s="18" t="n">
        <v>473.93628443</v>
      </c>
      <c r="F61" s="20" t="n">
        <v>2.96552987</v>
      </c>
      <c r="G61" s="18" t="n">
        <v>485.77190649</v>
      </c>
      <c r="H61" s="20" t="n">
        <v>7.03544305</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527.99779599</v>
      </c>
      <c r="F62" s="20" t="n">
        <v>1.09143355</v>
      </c>
      <c r="G62" s="18" t="n">
        <v>557.60472024</v>
      </c>
      <c r="H62" s="20" t="n">
        <v>5.91661001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379.12336451</v>
      </c>
      <c r="F63" s="20" t="n">
        <v>1.44553302</v>
      </c>
      <c r="G63" s="18" t="n">
        <v>385.43265534</v>
      </c>
      <c r="H63" s="20" t="n">
        <v>2.47694989</v>
      </c>
      <c r="I63" s="18" t="s">
        <v>404</v>
      </c>
      <c r="J63" s="20" t="s">
        <v>404</v>
      </c>
      <c r="K63" s="18" t="s">
        <v>404</v>
      </c>
      <c r="L63" s="20" t="s">
        <v>404</v>
      </c>
      <c r="M63" s="18" t="s">
        <v>404</v>
      </c>
      <c r="N63" s="20" t="s">
        <v>404</v>
      </c>
      <c r="O63" s="18" t="s">
        <v>404</v>
      </c>
      <c r="P63" s="20" t="s">
        <v>404</v>
      </c>
      <c r="Q63" s="18" t="n">
        <v>414.20999919</v>
      </c>
      <c r="R63" s="20" t="n">
        <v>6.00606475</v>
      </c>
    </row>
    <row r="64" spans="1:18">
      <c r="A64" s="15" t="s">
        <v>461</v>
      </c>
      <c r="B64" s="17" t="n">
        <v>3634</v>
      </c>
      <c r="C64" s="18">
        <f>(27.0/B64*100)</f>
        <v/>
      </c>
      <c r="D64" s="19" t="n">
        <v>3607</v>
      </c>
      <c r="E64" s="18" t="n">
        <v>466.72374913</v>
      </c>
      <c r="F64" s="20" t="n">
        <v>1.65452576</v>
      </c>
      <c r="G64" s="18" t="n">
        <v>399.0635318</v>
      </c>
      <c r="H64" s="20" t="n">
        <v>8.698640149999999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428.12612295</v>
      </c>
      <c r="F65" s="20" t="n">
        <v>1.97463551</v>
      </c>
      <c r="G65" s="18" t="n">
        <v>409.72609778</v>
      </c>
      <c r="H65" s="20" t="n">
        <v>28.37433659</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411.31364817</v>
      </c>
      <c r="F66" s="20" t="n">
        <v>1.02925596</v>
      </c>
      <c r="G66" s="18" t="s">
        <v>404</v>
      </c>
      <c r="H66" s="20" t="s">
        <v>404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396.21859333</v>
      </c>
      <c r="F67" s="20" t="n">
        <v>2.32882208</v>
      </c>
      <c r="G67" s="18" t="n">
        <v>461.57521631</v>
      </c>
      <c r="H67" s="20" t="n">
        <v>31.21302406</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417.5457462</v>
      </c>
      <c r="F68" s="20" t="n">
        <v>1.00540567</v>
      </c>
      <c r="G68" s="18" t="n">
        <v>449.96423081</v>
      </c>
      <c r="H68" s="20" t="n">
        <v>15.07901429</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434.78627458</v>
      </c>
      <c r="F69" s="20" t="n">
        <v>3.23951186</v>
      </c>
      <c r="G69" s="18" t="n">
        <v>439.64073736</v>
      </c>
      <c r="H69" s="20" t="n">
        <v>21.03003258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485.61265698</v>
      </c>
      <c r="F70" s="20" t="n">
        <v>2.8951092</v>
      </c>
      <c r="G70" s="18" t="n">
        <v>507.52092814</v>
      </c>
      <c r="H70" s="20" t="n">
        <v>10.82587359</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555.57467994</v>
      </c>
      <c r="F71" s="20" t="n">
        <v>1.19601801</v>
      </c>
      <c r="G71" s="18" t="s">
        <v>404</v>
      </c>
      <c r="H71" s="20" t="s">
        <v>404</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533.5919813199999</v>
      </c>
      <c r="F72" s="20" t="n">
        <v>2.80759779</v>
      </c>
      <c r="G72" s="18" t="n">
        <v>502.80233561</v>
      </c>
      <c r="H72" s="20" t="n">
        <v>30.52188489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415.95469818</v>
      </c>
      <c r="F73" s="20" t="n">
        <v>4.57999596</v>
      </c>
      <c r="G73" s="18" t="n">
        <v>428.75955935</v>
      </c>
      <c r="H73" s="20" t="n">
        <v>4.38368294</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422.39877327</v>
      </c>
      <c r="F74" s="20" t="n">
        <v>1.59724736</v>
      </c>
      <c r="G74" s="18" t="n">
        <v>412.83378894</v>
      </c>
      <c r="H74" s="20" t="n">
        <v>6.51611588</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387.42120695</v>
      </c>
      <c r="F75" s="20" t="n">
        <v>2.56694038</v>
      </c>
      <c r="G75" s="18" t="n">
        <v>381.1269941</v>
      </c>
      <c r="H75" s="20" t="n">
        <v>20.57194168</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437.14878433</v>
      </c>
      <c r="F76" s="20" t="n">
        <v>2.73202595</v>
      </c>
      <c r="G76" s="18" t="n">
        <v>480.99972296</v>
      </c>
      <c r="H76" s="20" t="n">
        <v>46.4459217</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435.35773059</v>
      </c>
      <c r="F77" s="20" t="n">
        <v>2.22232949</v>
      </c>
      <c r="G77" s="18" t="n">
        <v>435.86661307</v>
      </c>
      <c r="H77" s="20" t="n">
        <v>6.08839639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524.55363153</v>
      </c>
      <c r="F78" s="20" t="n">
        <v>3.95962554</v>
      </c>
      <c r="G78" s="18" t="n">
        <v>533.0854399999999</v>
      </c>
      <c r="H78" s="20" t="n">
        <v>8.109815530000001</v>
      </c>
      <c r="I78" s="18" t="s">
        <v>404</v>
      </c>
      <c r="J78" s="20" t="s">
        <v>404</v>
      </c>
      <c r="K78" s="18" t="s">
        <v>404</v>
      </c>
      <c r="L78" s="20" t="s">
        <v>404</v>
      </c>
      <c r="M78" s="18" t="s">
        <v>404</v>
      </c>
      <c r="N78" s="20" t="s">
        <v>404</v>
      </c>
      <c r="O78" s="18" t="s">
        <v>404</v>
      </c>
      <c r="P78" s="20" t="s">
        <v>404</v>
      </c>
      <c r="Q78" s="18" t="n">
        <v>528.94402353</v>
      </c>
      <c r="R78" s="20" t="n">
        <v>5.04703492</v>
      </c>
    </row>
    <row customHeight="1" ht="25" r="79" spans="1:18">
      <c r="A79" s="15" t="s">
        <v>476</v>
      </c>
      <c r="B79" s="17" t="n">
        <v>1657</v>
      </c>
      <c r="C79" s="18">
        <f>(21.0/B79*100)</f>
        <v/>
      </c>
      <c r="D79" s="19" t="n">
        <v>1636</v>
      </c>
      <c r="E79" s="18" t="n">
        <v>475.33610525</v>
      </c>
      <c r="F79" s="20" t="n">
        <v>6.34198237</v>
      </c>
      <c r="G79" s="18" t="s">
        <v>404</v>
      </c>
      <c r="H79" s="20" t="s">
        <v>404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456.52158298</v>
      </c>
      <c r="F80" s="20" t="n">
        <v>3.69613777</v>
      </c>
      <c r="G80" s="18" t="n">
        <v>451.43643058</v>
      </c>
      <c r="H80" s="20" t="n">
        <v>9.787904899999999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442.6875632</v>
      </c>
      <c r="F81" s="20" t="n">
        <v>2.99876062</v>
      </c>
      <c r="G81" s="18" t="n">
        <v>470.32421107</v>
      </c>
      <c r="H81" s="20" t="n">
        <v>7.16060996</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563</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505.71512974</v>
      </c>
      <c r="F7" s="20" t="n">
        <v>1.92498732</v>
      </c>
      <c r="G7" s="18" t="n">
        <v>552.12418683</v>
      </c>
      <c r="H7" s="20" t="n">
        <v>5.01763167</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495.05402097</v>
      </c>
      <c r="F8" s="20" t="n">
        <v>2.442657</v>
      </c>
      <c r="G8" s="18" t="n">
        <v>481.84845541</v>
      </c>
      <c r="H8" s="20" t="n">
        <v>12.75478209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504.36159431</v>
      </c>
      <c r="F9" s="20" t="n">
        <v>2.37016464</v>
      </c>
      <c r="G9" s="18" t="n">
        <v>504.17828198</v>
      </c>
      <c r="H9" s="20" t="n">
        <v>10.92720128</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527.94523708</v>
      </c>
      <c r="F10" s="20" t="n">
        <v>2.27120254</v>
      </c>
      <c r="G10" s="18" t="n">
        <v>543.2106678599999</v>
      </c>
      <c r="H10" s="20" t="n">
        <v>6.37211486</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433.71703058</v>
      </c>
      <c r="F11" s="20" t="n">
        <v>3.63734251</v>
      </c>
      <c r="G11" s="18" t="n">
        <v>463.91995116</v>
      </c>
      <c r="H11" s="20" t="n">
        <v>4.41416725</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493.04312906</v>
      </c>
      <c r="F12" s="20" t="n">
        <v>2.28633608</v>
      </c>
      <c r="G12" s="18" t="n">
        <v>494.51970233</v>
      </c>
      <c r="H12" s="20" t="n">
        <v>4.50107684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500.15440532</v>
      </c>
      <c r="F13" s="20" t="n">
        <v>2.50432071</v>
      </c>
      <c r="G13" s="18" t="n">
        <v>526.60310901</v>
      </c>
      <c r="H13" s="20" t="n">
        <v>13.50407164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534.1504499500001</v>
      </c>
      <c r="F14" s="20" t="n">
        <v>2.20968533</v>
      </c>
      <c r="G14" s="18" t="n">
        <v>534.58636876</v>
      </c>
      <c r="H14" s="20" t="n">
        <v>7.95209472</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529.38365619</v>
      </c>
      <c r="F15" s="20" t="n">
        <v>2.42390736</v>
      </c>
      <c r="G15" s="18" t="n">
        <v>586.47241058</v>
      </c>
      <c r="H15" s="20" t="n">
        <v>28.39183903</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498.86801869</v>
      </c>
      <c r="F16" s="20" t="n">
        <v>2.28449677</v>
      </c>
      <c r="G16" s="18" t="n">
        <v>421.58500925</v>
      </c>
      <c r="H16" s="20" t="n">
        <v>28.10467673</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508.44552499</v>
      </c>
      <c r="F17" s="20" t="n">
        <v>3.3595642</v>
      </c>
      <c r="G17" s="18" t="n">
        <v>536.10021538</v>
      </c>
      <c r="H17" s="20" t="n">
        <v>6.87187418</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452.10565941</v>
      </c>
      <c r="F18" s="20" t="n">
        <v>4.12373253</v>
      </c>
      <c r="G18" s="18" t="n">
        <v>518.51215815</v>
      </c>
      <c r="H18" s="20" t="n">
        <v>12.05656096</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477.789336</v>
      </c>
      <c r="F19" s="20" t="n">
        <v>2.92770408</v>
      </c>
      <c r="G19" s="18" t="n">
        <v>447.59364572</v>
      </c>
      <c r="H19" s="20" t="n">
        <v>22.12125321</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472.8799852</v>
      </c>
      <c r="F20" s="20" t="n">
        <v>1.69877815</v>
      </c>
      <c r="G20" s="18" t="n">
        <v>486.71223026</v>
      </c>
      <c r="H20" s="20" t="n">
        <v>9.482754440000001</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500.90419287</v>
      </c>
      <c r="F21" s="20" t="n">
        <v>2.63397261</v>
      </c>
      <c r="G21" s="18" t="n">
        <v>555.97766726</v>
      </c>
      <c r="H21" s="20" t="n">
        <v>4.43290501</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466.55281214</v>
      </c>
      <c r="F22" s="20" t="n">
        <v>3.43755424</v>
      </c>
      <c r="G22" s="18" t="s">
        <v>404</v>
      </c>
      <c r="H22" s="20" t="s">
        <v>404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484.14429844</v>
      </c>
      <c r="F23" s="20" t="n">
        <v>3.03644391</v>
      </c>
      <c r="G23" s="18" t="n">
        <v>464.27839332</v>
      </c>
      <c r="H23" s="20" t="n">
        <v>9.14824937</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543.22592972</v>
      </c>
      <c r="F24" s="20" t="n">
        <v>3.27238399</v>
      </c>
      <c r="G24" s="18" t="n">
        <v>522.9400853</v>
      </c>
      <c r="H24" s="20" t="n">
        <v>7.59517069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515.9397611099999</v>
      </c>
      <c r="F25" s="20" t="n">
        <v>3.16285661</v>
      </c>
      <c r="G25" s="18" t="n">
        <v>492.82022228</v>
      </c>
      <c r="H25" s="20" t="n">
        <v>5.15850866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489.52171825</v>
      </c>
      <c r="F26" s="20" t="n">
        <v>1.76553783</v>
      </c>
      <c r="G26" s="18" t="n">
        <v>497.46087642</v>
      </c>
      <c r="H26" s="20" t="n">
        <v>6.14984013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479.89100619</v>
      </c>
      <c r="F27" s="20" t="n">
        <v>1.09396723</v>
      </c>
      <c r="G27" s="18" t="n">
        <v>517.19555379</v>
      </c>
      <c r="H27" s="20" t="n">
        <v>4.51150797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413.27336909</v>
      </c>
      <c r="F28" s="20" t="n">
        <v>2.21630427</v>
      </c>
      <c r="G28" s="18" t="n">
        <v>440.23337304</v>
      </c>
      <c r="H28" s="20" t="n">
        <v>8.07149926</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522.77498497</v>
      </c>
      <c r="F29" s="20" t="n">
        <v>6.48856285</v>
      </c>
      <c r="G29" s="18" t="n">
        <v>492.66576687</v>
      </c>
      <c r="H29" s="20" t="n">
        <v>8.949408549999999</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513.62731805</v>
      </c>
      <c r="F30" s="20" t="n">
        <v>3.09905422</v>
      </c>
      <c r="G30" s="18" t="n">
        <v>534.71948353</v>
      </c>
      <c r="H30" s="20" t="n">
        <v>12.2801982</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498.32079053</v>
      </c>
      <c r="F31" s="20" t="n">
        <v>2.28716248</v>
      </c>
      <c r="G31" s="18" t="n">
        <v>482.49648692</v>
      </c>
      <c r="H31" s="20" t="n">
        <v>23.66909571</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501.43533192</v>
      </c>
      <c r="F32" s="20" t="n">
        <v>2.50745183</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499.43887468</v>
      </c>
      <c r="F33" s="20" t="n">
        <v>2.67922824</v>
      </c>
      <c r="G33" s="18" t="n">
        <v>551.25169235</v>
      </c>
      <c r="H33" s="20" t="n">
        <v>26.06130851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460.72944462</v>
      </c>
      <c r="F34" s="20" t="n">
        <v>2.59695865</v>
      </c>
      <c r="G34" s="18" t="n">
        <v>485.85611091</v>
      </c>
      <c r="H34" s="20" t="n">
        <v>7.84629212</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514.28566763</v>
      </c>
      <c r="F35" s="20" t="n">
        <v>1.43088103</v>
      </c>
      <c r="G35" s="18" t="n">
        <v>569.11635578</v>
      </c>
      <c r="H35" s="20" t="n">
        <v>7.49068841</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492.7496167</v>
      </c>
      <c r="F36" s="20" t="n">
        <v>2.07408452</v>
      </c>
      <c r="G36" s="18" t="n">
        <v>517.65732514</v>
      </c>
      <c r="H36" s="20" t="n">
        <v>9.340555119999999</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493.46299522</v>
      </c>
      <c r="F37" s="20" t="n">
        <v>3.78254451</v>
      </c>
      <c r="G37" s="18" t="n">
        <v>492.9904769</v>
      </c>
      <c r="H37" s="20" t="n">
        <v>8.135156630000001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509.49096474</v>
      </c>
      <c r="F38" s="20" t="n">
        <v>3.42931257</v>
      </c>
      <c r="G38" s="18" t="n">
        <v>463.33922795</v>
      </c>
      <c r="H38" s="20" t="n">
        <v>17.3219538</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425.20818561</v>
      </c>
      <c r="F39" s="20" t="n">
        <v>4.24720623</v>
      </c>
      <c r="G39" s="18" t="n">
        <v>429.94107529</v>
      </c>
      <c r="H39" s="20" t="n">
        <v>15.16826142</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506.04979757</v>
      </c>
      <c r="F40" s="20" t="n">
        <v>6.60252246</v>
      </c>
      <c r="G40" s="18" t="n">
        <v>513.10660493</v>
      </c>
      <c r="H40" s="20" t="n">
        <v>3.86918201</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494.33946507</v>
      </c>
      <c r="F41" s="20" t="n">
        <v>4.93807255</v>
      </c>
      <c r="G41" s="18" t="n">
        <v>499.85425015</v>
      </c>
      <c r="H41" s="20" t="n">
        <v>5.0317709</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424.44277652</v>
      </c>
      <c r="F44" s="20" t="n">
        <v>2.65144875</v>
      </c>
      <c r="G44" s="18" t="n">
        <v>468.97705265</v>
      </c>
      <c r="H44" s="20" t="n">
        <v>19.52579564</v>
      </c>
      <c r="I44" s="18" t="s">
        <v>404</v>
      </c>
      <c r="J44" s="20" t="s">
        <v>404</v>
      </c>
      <c r="K44" s="18" t="s">
        <v>404</v>
      </c>
      <c r="L44" s="20" t="s">
        <v>404</v>
      </c>
      <c r="M44" s="18" t="s">
        <v>404</v>
      </c>
      <c r="N44" s="20" t="s">
        <v>404</v>
      </c>
      <c r="O44" s="18" t="s">
        <v>404</v>
      </c>
      <c r="P44" s="20" t="s">
        <v>404</v>
      </c>
      <c r="Q44" s="18" t="n">
        <v>458.10741861</v>
      </c>
      <c r="R44" s="20" t="n">
        <v>15.78599721</v>
      </c>
    </row>
    <row r="45" spans="1:18">
      <c r="A45" s="15" t="s">
        <v>442</v>
      </c>
      <c r="B45" s="17" t="n">
        <v>5519</v>
      </c>
      <c r="C45" s="18">
        <f>(0.0/B45*100)</f>
        <v/>
      </c>
      <c r="D45" s="19" t="n">
        <v>5519</v>
      </c>
      <c r="E45" s="18" t="n">
        <v>375.83247581</v>
      </c>
      <c r="F45" s="20" t="n">
        <v>2.64863769</v>
      </c>
      <c r="G45" s="18" t="s">
        <v>404</v>
      </c>
      <c r="H45" s="20" t="s">
        <v>404</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401.00808659</v>
      </c>
      <c r="F46" s="20" t="n">
        <v>2.77868075</v>
      </c>
      <c r="G46" s="18" t="n">
        <v>483.07779004</v>
      </c>
      <c r="H46" s="20" t="n">
        <v>15.11484855</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449.11681809</v>
      </c>
      <c r="F47" s="20" t="n">
        <v>5.00647896</v>
      </c>
      <c r="G47" s="18" t="n">
        <v>417.39241594</v>
      </c>
      <c r="H47" s="20" t="n">
        <v>15.89687524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514.18198293</v>
      </c>
      <c r="F48" s="20" t="n">
        <v>6.05806017</v>
      </c>
      <c r="G48" s="18" t="n">
        <v>536.12119638</v>
      </c>
      <c r="H48" s="20" t="n">
        <v>11.26560539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432.13512298</v>
      </c>
      <c r="F49" s="20" t="n">
        <v>2.98919868</v>
      </c>
      <c r="G49" s="18" t="n">
        <v>429.45701116</v>
      </c>
      <c r="H49" s="20" t="n">
        <v>16.40801787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417.31327032</v>
      </c>
      <c r="F50" s="20" t="n">
        <v>2.94685489</v>
      </c>
      <c r="G50" s="18" t="n">
        <v>438.96349761</v>
      </c>
      <c r="H50" s="20" t="n">
        <v>28.74056191</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420.52981899</v>
      </c>
      <c r="F51" s="20" t="n">
        <v>2.09710456</v>
      </c>
      <c r="G51" s="18" t="n">
        <v>407.64395237</v>
      </c>
      <c r="H51" s="20" t="n">
        <v>6.45335231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474.43469269</v>
      </c>
      <c r="F52" s="20" t="n">
        <v>2.46927691</v>
      </c>
      <c r="G52" s="18" t="n">
        <v>609.7785430500001</v>
      </c>
      <c r="H52" s="20" t="n">
        <v>12.62325013</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424.19523177</v>
      </c>
      <c r="F53" s="20" t="n">
        <v>1.42311459</v>
      </c>
      <c r="G53" s="18" t="n">
        <v>483.05736587</v>
      </c>
      <c r="H53" s="20" t="n">
        <v>3.50551302</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329.85630747</v>
      </c>
      <c r="F54" s="20" t="n">
        <v>2.83332488</v>
      </c>
      <c r="G54" s="18" t="n">
        <v>363.22525243</v>
      </c>
      <c r="H54" s="20" t="n">
        <v>14.04116181</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410.18660856</v>
      </c>
      <c r="F55" s="20" t="n">
        <v>2.66084783</v>
      </c>
      <c r="G55" s="18" t="n">
        <v>421.04189894</v>
      </c>
      <c r="H55" s="20" t="n">
        <v>13.92346996</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523.69308303</v>
      </c>
      <c r="F56" s="20" t="n">
        <v>2.94579609</v>
      </c>
      <c r="G56" s="18" t="n">
        <v>522.37958236</v>
      </c>
      <c r="H56" s="20" t="n">
        <v>7.14854468</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407.91092697</v>
      </c>
      <c r="F57" s="20" t="n">
        <v>3.6453465</v>
      </c>
      <c r="G57" s="18" t="n">
        <v>395.4452493</v>
      </c>
      <c r="H57" s="20" t="n">
        <v>4.47527141</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404.92103266</v>
      </c>
      <c r="F58" s="20" t="n">
        <v>2.88929725</v>
      </c>
      <c r="G58" s="18" t="n">
        <v>443.36555859</v>
      </c>
      <c r="H58" s="20" t="n">
        <v>7.12383186</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377.74555545</v>
      </c>
      <c r="F59" s="20" t="n">
        <v>1.72571522</v>
      </c>
      <c r="G59" s="18" t="n">
        <v>418.50510589</v>
      </c>
      <c r="H59" s="20" t="n">
        <v>10.33541223</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381.84146344</v>
      </c>
      <c r="F60" s="20" t="n">
        <v>3.77983571</v>
      </c>
      <c r="G60" s="18" t="n">
        <v>415.65526295</v>
      </c>
      <c r="H60" s="20" t="n">
        <v>8.08813969</v>
      </c>
      <c r="I60" s="18" t="s">
        <v>404</v>
      </c>
      <c r="J60" s="20" t="s">
        <v>404</v>
      </c>
      <c r="K60" s="18" t="s">
        <v>404</v>
      </c>
      <c r="L60" s="20" t="s">
        <v>404</v>
      </c>
      <c r="M60" s="18" t="s">
        <v>404</v>
      </c>
      <c r="N60" s="20" t="s">
        <v>404</v>
      </c>
      <c r="O60" s="18" t="s">
        <v>404</v>
      </c>
      <c r="P60" s="20" t="s">
        <v>404</v>
      </c>
      <c r="Q60" s="18" t="n">
        <v>325.40476024</v>
      </c>
      <c r="R60" s="20" t="n">
        <v>9.027721769999999</v>
      </c>
    </row>
    <row r="61" spans="1:18">
      <c r="A61" s="15" t="s">
        <v>458</v>
      </c>
      <c r="B61" s="17" t="n">
        <v>6525</v>
      </c>
      <c r="C61" s="18">
        <f>(0.0/B61*100)</f>
        <v/>
      </c>
      <c r="D61" s="19" t="n">
        <v>6525</v>
      </c>
      <c r="E61" s="18" t="n">
        <v>477.13862796</v>
      </c>
      <c r="F61" s="20" t="n">
        <v>3.48641926</v>
      </c>
      <c r="G61" s="18" t="n">
        <v>471.23894874</v>
      </c>
      <c r="H61" s="20" t="n">
        <v>5.18660466</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525.88736984</v>
      </c>
      <c r="F62" s="20" t="n">
        <v>2.03661459</v>
      </c>
      <c r="G62" s="18" t="n">
        <v>529.58338817</v>
      </c>
      <c r="H62" s="20" t="n">
        <v>1.07081222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379.36186234</v>
      </c>
      <c r="F63" s="20" t="n">
        <v>1.50104987</v>
      </c>
      <c r="G63" s="18" t="n">
        <v>384.21523125</v>
      </c>
      <c r="H63" s="20" t="n">
        <v>2.35788549</v>
      </c>
      <c r="I63" s="18" t="s">
        <v>404</v>
      </c>
      <c r="J63" s="20" t="s">
        <v>404</v>
      </c>
      <c r="K63" s="18" t="s">
        <v>404</v>
      </c>
      <c r="L63" s="20" t="s">
        <v>404</v>
      </c>
      <c r="M63" s="18" t="s">
        <v>404</v>
      </c>
      <c r="N63" s="20" t="s">
        <v>404</v>
      </c>
      <c r="O63" s="18" t="s">
        <v>404</v>
      </c>
      <c r="P63" s="20" t="s">
        <v>404</v>
      </c>
      <c r="Q63" s="18" t="n">
        <v>414.20999919</v>
      </c>
      <c r="R63" s="20" t="n">
        <v>6.00606475</v>
      </c>
    </row>
    <row r="64" spans="1:18">
      <c r="A64" s="15" t="s">
        <v>461</v>
      </c>
      <c r="B64" s="17" t="n">
        <v>3634</v>
      </c>
      <c r="C64" s="18">
        <f>(27.0/B64*100)</f>
        <v/>
      </c>
      <c r="D64" s="19" t="n">
        <v>3607</v>
      </c>
      <c r="E64" s="18" t="n">
        <v>459.37458212</v>
      </c>
      <c r="F64" s="20" t="n">
        <v>1.6999874</v>
      </c>
      <c r="G64" s="18" t="n">
        <v>533.05990563</v>
      </c>
      <c r="H64" s="20" t="n">
        <v>6.59824419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428.80335207</v>
      </c>
      <c r="F65" s="20" t="n">
        <v>2.64153346</v>
      </c>
      <c r="G65" s="18" t="n">
        <v>425.27946084</v>
      </c>
      <c r="H65" s="20" t="n">
        <v>6.85486738</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408.62414037</v>
      </c>
      <c r="F66" s="20" t="n">
        <v>1.03890101</v>
      </c>
      <c r="G66" s="18" t="n">
        <v>433.84494506</v>
      </c>
      <c r="H66" s="20" t="n">
        <v>4.6965135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395.9973074</v>
      </c>
      <c r="F67" s="20" t="n">
        <v>2.49808414</v>
      </c>
      <c r="G67" s="18" t="n">
        <v>437.54250107</v>
      </c>
      <c r="H67" s="20" t="n">
        <v>12.08658694</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397.45464562</v>
      </c>
      <c r="F68" s="20" t="n">
        <v>1.21799084</v>
      </c>
      <c r="G68" s="18" t="n">
        <v>456.89690602</v>
      </c>
      <c r="H68" s="20" t="n">
        <v>1.51941273</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437.00580694</v>
      </c>
      <c r="F69" s="20" t="n">
        <v>3.41574276</v>
      </c>
      <c r="G69" s="18" t="n">
        <v>399.92145059</v>
      </c>
      <c r="H69" s="20" t="n">
        <v>12.57399341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481.61843341</v>
      </c>
      <c r="F70" s="20" t="n">
        <v>3.36944453</v>
      </c>
      <c r="G70" s="18" t="n">
        <v>498.83833585</v>
      </c>
      <c r="H70" s="20" t="n">
        <v>4.72772857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551.86096479</v>
      </c>
      <c r="F71" s="20" t="n">
        <v>1.29761621</v>
      </c>
      <c r="G71" s="18" t="n">
        <v>572.03561157</v>
      </c>
      <c r="H71" s="20" t="n">
        <v>4.81205424</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536.74874172</v>
      </c>
      <c r="F72" s="20" t="n">
        <v>3.23434158</v>
      </c>
      <c r="G72" s="18" t="n">
        <v>492.29052936</v>
      </c>
      <c r="H72" s="20" t="n">
        <v>11.07538913</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423.89756547</v>
      </c>
      <c r="F73" s="20" t="n">
        <v>3.40848594</v>
      </c>
      <c r="G73" s="18" t="n">
        <v>416.13436407</v>
      </c>
      <c r="H73" s="20" t="n">
        <v>5.00166127</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419.58410596</v>
      </c>
      <c r="F74" s="20" t="n">
        <v>1.5076603</v>
      </c>
      <c r="G74" s="18" t="n">
        <v>454.70893734</v>
      </c>
      <c r="H74" s="20" t="n">
        <v>6.01703246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387.44640953</v>
      </c>
      <c r="F75" s="20" t="n">
        <v>2.53995324</v>
      </c>
      <c r="G75" s="18" t="n">
        <v>379.18064127</v>
      </c>
      <c r="H75" s="20" t="n">
        <v>30.82104761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405.9539245</v>
      </c>
      <c r="F76" s="20" t="n">
        <v>3.43958065</v>
      </c>
      <c r="G76" s="18" t="n">
        <v>471.92134674</v>
      </c>
      <c r="H76" s="20" t="n">
        <v>4.66728425</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425.31747541</v>
      </c>
      <c r="F77" s="20" t="n">
        <v>2.41737752</v>
      </c>
      <c r="G77" s="18" t="n">
        <v>496.70200905</v>
      </c>
      <c r="H77" s="20" t="n">
        <v>8.834286730000001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526.83008109</v>
      </c>
      <c r="F78" s="20" t="n">
        <v>4.24964816</v>
      </c>
      <c r="G78" s="18" t="n">
        <v>516.31698858</v>
      </c>
      <c r="H78" s="20" t="n">
        <v>11.19382665</v>
      </c>
      <c r="I78" s="18" t="s">
        <v>404</v>
      </c>
      <c r="J78" s="20" t="s">
        <v>404</v>
      </c>
      <c r="K78" s="18" t="s">
        <v>404</v>
      </c>
      <c r="L78" s="20" t="s">
        <v>404</v>
      </c>
      <c r="M78" s="18" t="s">
        <v>404</v>
      </c>
      <c r="N78" s="20" t="s">
        <v>404</v>
      </c>
      <c r="O78" s="18" t="s">
        <v>404</v>
      </c>
      <c r="P78" s="20" t="s">
        <v>404</v>
      </c>
      <c r="Q78" s="18" t="n">
        <v>528.94402353</v>
      </c>
      <c r="R78" s="20" t="n">
        <v>5.04703492</v>
      </c>
    </row>
    <row customHeight="1" ht="25" r="79" spans="1:18">
      <c r="A79" s="15" t="s">
        <v>476</v>
      </c>
      <c r="B79" s="17" t="n">
        <v>1657</v>
      </c>
      <c r="C79" s="18">
        <f>(21.0/B79*100)</f>
        <v/>
      </c>
      <c r="D79" s="19" t="n">
        <v>1636</v>
      </c>
      <c r="E79" s="18" t="n">
        <v>471.25302687</v>
      </c>
      <c r="F79" s="20" t="n">
        <v>6.62843754</v>
      </c>
      <c r="G79" s="18" t="n">
        <v>534.96839812</v>
      </c>
      <c r="H79" s="20" t="n">
        <v>7.57263017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456.59531315</v>
      </c>
      <c r="F80" s="20" t="n">
        <v>3.82291011</v>
      </c>
      <c r="G80" s="18" t="n">
        <v>454.68274699</v>
      </c>
      <c r="H80" s="20" t="n">
        <v>8.07514894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440.60116282</v>
      </c>
      <c r="F81" s="20" t="n">
        <v>2.86474038</v>
      </c>
      <c r="G81" s="18" t="n">
        <v>483.60625618</v>
      </c>
      <c r="H81" s="20" t="n">
        <v>24.50529337</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534.60725397</v>
      </c>
      <c r="F7" s="20" t="n">
        <v>3.4841817</v>
      </c>
      <c r="G7" s="18" t="n">
        <v>502.03480705</v>
      </c>
      <c r="H7" s="20" t="n">
        <v>2.23972686</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504.31050125</v>
      </c>
      <c r="F8" s="20" t="n">
        <v>3.47208741</v>
      </c>
      <c r="G8" s="18" t="n">
        <v>469.41130786</v>
      </c>
      <c r="H8" s="20" t="n">
        <v>9.003317190000001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505.7682896</v>
      </c>
      <c r="F9" s="20" t="n">
        <v>2.4429644</v>
      </c>
      <c r="G9" s="18" t="n">
        <v>470.99929976</v>
      </c>
      <c r="H9" s="20" t="n">
        <v>18.80923719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531.24434259</v>
      </c>
      <c r="F10" s="20" t="n">
        <v>2.49369656</v>
      </c>
      <c r="G10" s="18" t="n">
        <v>525.8435078</v>
      </c>
      <c r="H10" s="20" t="n">
        <v>3.76478459</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452.2665741</v>
      </c>
      <c r="F11" s="20" t="n">
        <v>2.77891083</v>
      </c>
      <c r="G11" s="18" t="n">
        <v>426.93207633</v>
      </c>
      <c r="H11" s="20" t="n">
        <v>5.76603275</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492.61309787</v>
      </c>
      <c r="F12" s="20" t="n">
        <v>2.78974075</v>
      </c>
      <c r="G12" s="18" t="n">
        <v>497.06954244</v>
      </c>
      <c r="H12" s="20" t="n">
        <v>14.02252093</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504.16500251</v>
      </c>
      <c r="F13" s="20" t="n">
        <v>3.8802547</v>
      </c>
      <c r="G13" s="18" t="n">
        <v>498.65218662</v>
      </c>
      <c r="H13" s="20" t="n">
        <v>3.30595281</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537.36684437</v>
      </c>
      <c r="F14" s="20" t="n">
        <v>2.9141376</v>
      </c>
      <c r="G14" s="18" t="n">
        <v>529.17555925</v>
      </c>
      <c r="H14" s="20" t="n">
        <v>3.89101034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532.4920811</v>
      </c>
      <c r="F15" s="20" t="n">
        <v>3.56448843</v>
      </c>
      <c r="G15" s="18" t="n">
        <v>528.25292529</v>
      </c>
      <c r="H15" s="20" t="n">
        <v>3.47084365</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497.97551811</v>
      </c>
      <c r="F16" s="20" t="n">
        <v>3.3124721</v>
      </c>
      <c r="G16" s="18" t="n">
        <v>496.22688429</v>
      </c>
      <c r="H16" s="20" t="n">
        <v>7.6817741</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524.3336484</v>
      </c>
      <c r="F17" s="20" t="n">
        <v>25.07489968</v>
      </c>
      <c r="G17" s="18" t="n">
        <v>508.07264553</v>
      </c>
      <c r="H17" s="20" t="n">
        <v>3.44491567</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454.82881661</v>
      </c>
      <c r="F18" s="20" t="n">
        <v>3.91731705</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479.41242106</v>
      </c>
      <c r="F19" s="20" t="n">
        <v>4.4823776</v>
      </c>
      <c r="G19" s="18" t="n">
        <v>470.46912697</v>
      </c>
      <c r="H19" s="20" t="n">
        <v>9.77171588</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468.92220875</v>
      </c>
      <c r="F20" s="20" t="n">
        <v>3.06316405</v>
      </c>
      <c r="G20" s="18" t="n">
        <v>475.43479068</v>
      </c>
      <c r="H20" s="20" t="n">
        <v>2.19448667</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505.30805024</v>
      </c>
      <c r="F21" s="20" t="n">
        <v>2.66523906</v>
      </c>
      <c r="G21" s="18" t="n">
        <v>488.16579211</v>
      </c>
      <c r="H21" s="20" t="n">
        <v>7.49205394</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466.4307276</v>
      </c>
      <c r="F22" s="20" t="n">
        <v>4.11442284</v>
      </c>
      <c r="G22" s="18" t="n">
        <v>466.93625765</v>
      </c>
      <c r="H22" s="20" t="n">
        <v>10.3884135</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483.59566324</v>
      </c>
      <c r="F23" s="20" t="n">
        <v>3.17031201</v>
      </c>
      <c r="G23" s="18" t="n">
        <v>494.89619541</v>
      </c>
      <c r="H23" s="20" t="n">
        <v>12.46090782</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531.67734688</v>
      </c>
      <c r="F24" s="20" t="n">
        <v>5.9000029</v>
      </c>
      <c r="G24" s="18" t="n">
        <v>541.76252114</v>
      </c>
      <c r="H24" s="20" t="n">
        <v>3.08997944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511.25703448</v>
      </c>
      <c r="F25" s="20" t="n">
        <v>4.20022623</v>
      </c>
      <c r="G25" s="18" t="n">
        <v>524.00438666</v>
      </c>
      <c r="H25" s="20" t="n">
        <v>6.32397754</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490.63437137</v>
      </c>
      <c r="F26" s="20" t="n">
        <v>1.97723905</v>
      </c>
      <c r="G26" s="18" t="n">
        <v>489.67892458</v>
      </c>
      <c r="H26" s="20" t="n">
        <v>4.6835036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484.49801497</v>
      </c>
      <c r="F27" s="20" t="n">
        <v>1.18230584</v>
      </c>
      <c r="G27" s="18" t="n">
        <v>458.39319154</v>
      </c>
      <c r="H27" s="20" t="n">
        <v>3.85040074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416.51348964</v>
      </c>
      <c r="F28" s="20" t="n">
        <v>3.30537211</v>
      </c>
      <c r="G28" s="18" t="n">
        <v>414.64549769</v>
      </c>
      <c r="H28" s="20" t="n">
        <v>3.23363047</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511.12891606</v>
      </c>
      <c r="F29" s="20" t="n">
        <v>4.68529108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513.3035121299999</v>
      </c>
      <c r="N30" s="20" t="n">
        <v>2.38424846</v>
      </c>
      <c r="O30" s="18" t="s">
        <v>404</v>
      </c>
      <c r="P30" s="20" t="s">
        <v>404</v>
      </c>
      <c r="Q30" s="18" t="s">
        <v>404</v>
      </c>
      <c r="R30" s="20" t="s">
        <v>404</v>
      </c>
    </row>
    <row r="31" spans="1:18">
      <c r="A31" s="15" t="s">
        <v>428</v>
      </c>
      <c r="B31" s="17" t="n">
        <v>5456</v>
      </c>
      <c r="C31" s="18">
        <f>(808.0/B31*100)</f>
        <v/>
      </c>
      <c r="D31" s="19" t="n">
        <v>4648</v>
      </c>
      <c r="E31" s="18" t="n">
        <v>497.36467687</v>
      </c>
      <c r="F31" s="20" t="n">
        <v>5.28179007</v>
      </c>
      <c r="G31" s="18" t="n">
        <v>498.42637738</v>
      </c>
      <c r="H31" s="20" t="n">
        <v>2.64856658</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501.14132474</v>
      </c>
      <c r="F32" s="20" t="n">
        <v>3.56347147</v>
      </c>
      <c r="G32" s="18" t="n">
        <v>501.8889583</v>
      </c>
      <c r="H32" s="20" t="n">
        <v>4.42432799</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501.43456363</v>
      </c>
      <c r="F33" s="20" t="n">
        <v>2.54728835</v>
      </c>
      <c r="G33" s="18" t="n">
        <v>468.22590347</v>
      </c>
      <c r="H33" s="20" t="n">
        <v>6.46221954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459.13801855</v>
      </c>
      <c r="F34" s="20" t="n">
        <v>2.75689227</v>
      </c>
      <c r="G34" s="18" t="n">
        <v>499.82357915</v>
      </c>
      <c r="H34" s="20" t="n">
        <v>14.15444437</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514.79128738</v>
      </c>
      <c r="F35" s="20" t="n">
        <v>1.45761523</v>
      </c>
      <c r="G35" s="18" t="n">
        <v>491.98659661</v>
      </c>
      <c r="H35" s="20" t="n">
        <v>32.77815872</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502.2199671</v>
      </c>
      <c r="F36" s="20" t="n">
        <v>7.22046817</v>
      </c>
      <c r="G36" s="18" t="n">
        <v>491.57981394</v>
      </c>
      <c r="H36" s="20" t="n">
        <v>2.2425381</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496.97049462</v>
      </c>
      <c r="F37" s="20" t="n">
        <v>4.89279312</v>
      </c>
      <c r="G37" s="18" t="n">
        <v>487.95331227</v>
      </c>
      <c r="H37" s="20" t="n">
        <v>4.48275327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512.53067455</v>
      </c>
      <c r="F38" s="20" t="n">
        <v>10.84654488</v>
      </c>
      <c r="G38" s="18" t="n">
        <v>503.46947955</v>
      </c>
      <c r="H38" s="20" t="n">
        <v>4.15059793</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425.43877722</v>
      </c>
      <c r="F39" s="20" t="n">
        <v>3.96379649</v>
      </c>
      <c r="G39" s="18" t="n">
        <v>429.71863118</v>
      </c>
      <c r="H39" s="20" t="n">
        <v>14.56247045</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512.84000496</v>
      </c>
      <c r="F40" s="20" t="n">
        <v>3.37543978</v>
      </c>
      <c r="G40" s="18" t="n">
        <v>491.30120684</v>
      </c>
      <c r="H40" s="20" t="n">
        <v>8.17031841</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497.11778119</v>
      </c>
      <c r="F41" s="20" t="n">
        <v>6.45508694</v>
      </c>
      <c r="G41" s="18" t="n">
        <v>496.87372384</v>
      </c>
      <c r="H41" s="20" t="n">
        <v>4.69927083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427.68114315</v>
      </c>
      <c r="F44" s="20" t="n">
        <v>3.45767929</v>
      </c>
      <c r="G44" s="18" t="n">
        <v>420.67663904</v>
      </c>
      <c r="H44" s="20" t="n">
        <v>8.85613764</v>
      </c>
      <c r="I44" s="18" t="s">
        <v>404</v>
      </c>
      <c r="J44" s="20" t="s">
        <v>404</v>
      </c>
      <c r="K44" s="18" t="s">
        <v>404</v>
      </c>
      <c r="L44" s="20" t="s">
        <v>404</v>
      </c>
      <c r="M44" s="18" t="s">
        <v>404</v>
      </c>
      <c r="N44" s="20" t="s">
        <v>404</v>
      </c>
      <c r="O44" s="18" t="s">
        <v>404</v>
      </c>
      <c r="P44" s="20" t="s">
        <v>404</v>
      </c>
      <c r="Q44" s="18" t="n">
        <v>458.10741861</v>
      </c>
      <c r="R44" s="20" t="n">
        <v>15.78599721</v>
      </c>
    </row>
    <row r="45" spans="1:18">
      <c r="A45" s="15" t="s">
        <v>442</v>
      </c>
      <c r="B45" s="17" t="n">
        <v>5519</v>
      </c>
      <c r="C45" s="18">
        <f>(0.0/B45*100)</f>
        <v/>
      </c>
      <c r="D45" s="19" t="n">
        <v>5519</v>
      </c>
      <c r="E45" s="18" t="n">
        <v>376.17850676</v>
      </c>
      <c r="F45" s="20" t="n">
        <v>2.70438918</v>
      </c>
      <c r="G45" s="18" t="n">
        <v>355.33443478</v>
      </c>
      <c r="H45" s="20" t="n">
        <v>9.57775455</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444.50872202</v>
      </c>
      <c r="F46" s="20" t="n">
        <v>7.97476329</v>
      </c>
      <c r="G46" s="18" t="n">
        <v>394.03044386</v>
      </c>
      <c r="H46" s="20" t="n">
        <v>2.44871869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445.08969035</v>
      </c>
      <c r="F47" s="20" t="n">
        <v>4.2168684</v>
      </c>
      <c r="G47" s="18" t="n">
        <v>459.84651318</v>
      </c>
      <c r="H47" s="20" t="n">
        <v>49.1085019</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511.85682326</v>
      </c>
      <c r="F48" s="20" t="n">
        <v>11.32299106</v>
      </c>
      <c r="G48" s="18" t="n">
        <v>519.25054376</v>
      </c>
      <c r="H48" s="20" t="n">
        <v>5.80324587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434.24244655</v>
      </c>
      <c r="F49" s="20" t="n">
        <v>10.39810534</v>
      </c>
      <c r="G49" s="18" t="n">
        <v>431.78959772</v>
      </c>
      <c r="H49" s="20" t="n">
        <v>3.12940641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418.86720605</v>
      </c>
      <c r="F50" s="20" t="n">
        <v>2.90358512</v>
      </c>
      <c r="G50" s="18" t="n">
        <v>402.78411164</v>
      </c>
      <c r="H50" s="20" t="n">
        <v>7.53786608</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419.81687143</v>
      </c>
      <c r="F51" s="20" t="n">
        <v>2.08708864</v>
      </c>
      <c r="G51" s="18" t="n">
        <v>393.0593887</v>
      </c>
      <c r="H51" s="20" t="n">
        <v>11.9699504</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474.05744475</v>
      </c>
      <c r="F52" s="20" t="n">
        <v>2.4658728</v>
      </c>
      <c r="G52" s="18" t="n">
        <v>591.5088593</v>
      </c>
      <c r="H52" s="20" t="n">
        <v>17.90229089</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432.5767659</v>
      </c>
      <c r="N53" s="20" t="n">
        <v>1.3789965</v>
      </c>
      <c r="O53" s="18" t="s">
        <v>404</v>
      </c>
      <c r="P53" s="20" t="s">
        <v>404</v>
      </c>
      <c r="Q53" s="18" t="s">
        <v>404</v>
      </c>
      <c r="R53" s="20" t="s">
        <v>404</v>
      </c>
    </row>
    <row r="54" spans="1:18">
      <c r="A54" s="15" t="s">
        <v>451</v>
      </c>
      <c r="B54" s="17" t="n">
        <v>4740</v>
      </c>
      <c r="C54" s="18">
        <f>(262.0/B54*100)</f>
        <v/>
      </c>
      <c r="D54" s="19" t="n">
        <v>4478</v>
      </c>
      <c r="E54" s="18" t="n">
        <v>331.93773183</v>
      </c>
      <c r="F54" s="20" t="n">
        <v>2.71383214</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411.06116766</v>
      </c>
      <c r="F55" s="20" t="n">
        <v>2.47104459</v>
      </c>
      <c r="G55" s="18" t="s">
        <v>404</v>
      </c>
      <c r="H55" s="20" t="s">
        <v>404</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523.27744776</v>
      </c>
      <c r="N56" s="20" t="n">
        <v>2.54722797</v>
      </c>
      <c r="O56" s="18" t="s">
        <v>404</v>
      </c>
      <c r="P56" s="20" t="s">
        <v>404</v>
      </c>
      <c r="Q56" s="18" t="s">
        <v>404</v>
      </c>
      <c r="R56" s="20" t="s">
        <v>404</v>
      </c>
    </row>
    <row r="57" spans="1:18">
      <c r="A57" s="15" t="s">
        <v>454</v>
      </c>
      <c r="B57" s="17" t="n">
        <v>6513</v>
      </c>
      <c r="C57" s="18">
        <f>(0.0/B57*100)</f>
        <v/>
      </c>
      <c r="D57" s="19" t="n">
        <v>6513</v>
      </c>
      <c r="E57" s="18" t="n">
        <v>399.60408376</v>
      </c>
      <c r="F57" s="20" t="n">
        <v>3.22045728</v>
      </c>
      <c r="G57" s="18" t="n">
        <v>410.16953464</v>
      </c>
      <c r="H57" s="20" t="n">
        <v>6.13415771</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407.67979625</v>
      </c>
      <c r="F58" s="20" t="n">
        <v>2.92776305</v>
      </c>
      <c r="G58" s="18" t="n">
        <v>418.61760643</v>
      </c>
      <c r="H58" s="20" t="n">
        <v>7.86900864</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379.05851052</v>
      </c>
      <c r="F59" s="20" t="n">
        <v>1.95317908</v>
      </c>
      <c r="G59" s="18" t="n">
        <v>375.35133697</v>
      </c>
      <c r="H59" s="20" t="n">
        <v>3.12541391</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383.78210719</v>
      </c>
      <c r="F60" s="20" t="n">
        <v>3.54649612</v>
      </c>
      <c r="G60" s="18" t="n">
        <v>420.83620718</v>
      </c>
      <c r="H60" s="20" t="n">
        <v>14.4273048</v>
      </c>
      <c r="I60" s="18" t="s">
        <v>404</v>
      </c>
      <c r="J60" s="20" t="s">
        <v>404</v>
      </c>
      <c r="K60" s="18" t="s">
        <v>404</v>
      </c>
      <c r="L60" s="20" t="s">
        <v>404</v>
      </c>
      <c r="M60" s="18" t="s">
        <v>404</v>
      </c>
      <c r="N60" s="20" t="s">
        <v>404</v>
      </c>
      <c r="O60" s="18" t="s">
        <v>404</v>
      </c>
      <c r="P60" s="20" t="s">
        <v>404</v>
      </c>
      <c r="Q60" s="18" t="n">
        <v>325.40476024</v>
      </c>
      <c r="R60" s="20" t="n">
        <v>9.027721769999999</v>
      </c>
    </row>
    <row r="61" spans="1:18">
      <c r="A61" s="15" t="s">
        <v>458</v>
      </c>
      <c r="B61" s="17" t="n">
        <v>6525</v>
      </c>
      <c r="C61" s="18">
        <f>(0.0/B61*100)</f>
        <v/>
      </c>
      <c r="D61" s="19" t="n">
        <v>6525</v>
      </c>
      <c r="E61" s="18" t="n">
        <v>477.68378438</v>
      </c>
      <c r="F61" s="20" t="n">
        <v>3.03041039</v>
      </c>
      <c r="G61" s="18" t="n">
        <v>458.80200458</v>
      </c>
      <c r="H61" s="20" t="n">
        <v>7.18235785</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524.93658586</v>
      </c>
      <c r="F62" s="20" t="n">
        <v>1.25082309</v>
      </c>
      <c r="G62" s="18" t="n">
        <v>540.32614947</v>
      </c>
      <c r="H62" s="20" t="n">
        <v>2.23579896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379.29406311</v>
      </c>
      <c r="F63" s="20" t="n">
        <v>1.45560064</v>
      </c>
      <c r="G63" s="18" t="n">
        <v>384.53895687</v>
      </c>
      <c r="H63" s="20" t="n">
        <v>2.4723349</v>
      </c>
      <c r="I63" s="18" t="s">
        <v>404</v>
      </c>
      <c r="J63" s="20" t="s">
        <v>404</v>
      </c>
      <c r="K63" s="18" t="s">
        <v>404</v>
      </c>
      <c r="L63" s="20" t="s">
        <v>404</v>
      </c>
      <c r="M63" s="18" t="s">
        <v>404</v>
      </c>
      <c r="N63" s="20" t="s">
        <v>404</v>
      </c>
      <c r="O63" s="18" t="s">
        <v>404</v>
      </c>
      <c r="P63" s="20" t="s">
        <v>404</v>
      </c>
      <c r="Q63" s="18" t="n">
        <v>414.20999919</v>
      </c>
      <c r="R63" s="20" t="n">
        <v>6.00606475</v>
      </c>
    </row>
    <row r="64" spans="1:18">
      <c r="A64" s="15" t="s">
        <v>461</v>
      </c>
      <c r="B64" s="17" t="n">
        <v>3634</v>
      </c>
      <c r="C64" s="18">
        <f>(27.0/B64*100)</f>
        <v/>
      </c>
      <c r="D64" s="19" t="n">
        <v>3607</v>
      </c>
      <c r="E64" s="18" t="n">
        <v>466.48291297</v>
      </c>
      <c r="F64" s="20" t="n">
        <v>1.77425993</v>
      </c>
      <c r="G64" s="18" t="n">
        <v>449.32104919</v>
      </c>
      <c r="H64" s="20" t="n">
        <v>4.8352116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428.92155851</v>
      </c>
      <c r="F65" s="20" t="n">
        <v>2.06153223</v>
      </c>
      <c r="G65" s="18" t="n">
        <v>418.75981797</v>
      </c>
      <c r="H65" s="20" t="n">
        <v>10.78546709</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411.18722543</v>
      </c>
      <c r="F66" s="20" t="n">
        <v>1.03255775</v>
      </c>
      <c r="G66" s="18" t="n">
        <v>466.78713073</v>
      </c>
      <c r="H66" s="20" t="n">
        <v>30.33595618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398.32268952</v>
      </c>
      <c r="F67" s="20" t="n">
        <v>2.53713841</v>
      </c>
      <c r="G67" s="18" t="n">
        <v>378.09266448</v>
      </c>
      <c r="H67" s="20" t="n">
        <v>9.09228976</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417.2432394</v>
      </c>
      <c r="F68" s="20" t="n">
        <v>1.03719378</v>
      </c>
      <c r="G68" s="18" t="n">
        <v>422.2694257</v>
      </c>
      <c r="H68" s="20" t="n">
        <v>2.82870273</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435.28023218</v>
      </c>
      <c r="F69" s="20" t="n">
        <v>3.45864629</v>
      </c>
      <c r="G69" s="18" t="n">
        <v>430.45687259</v>
      </c>
      <c r="H69" s="20" t="n">
        <v>10.67244455</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493.38493233</v>
      </c>
      <c r="F70" s="20" t="n">
        <v>4.010845</v>
      </c>
      <c r="G70" s="18" t="n">
        <v>479.94011491</v>
      </c>
      <c r="H70" s="20" t="n">
        <v>3.28334744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555.57467994</v>
      </c>
      <c r="N71" s="20" t="n">
        <v>1.19601801</v>
      </c>
      <c r="O71" s="18" t="s">
        <v>404</v>
      </c>
      <c r="P71" s="20" t="s">
        <v>404</v>
      </c>
      <c r="Q71" s="18" t="s">
        <v>404</v>
      </c>
      <c r="R71" s="20" t="s">
        <v>404</v>
      </c>
    </row>
    <row r="72" spans="1:18">
      <c r="A72" s="15" t="s">
        <v>469</v>
      </c>
      <c r="B72" s="17" t="n">
        <v>7708</v>
      </c>
      <c r="C72" s="18">
        <f>(0.0/B72*100)</f>
        <v/>
      </c>
      <c r="D72" s="19" t="n">
        <v>7708</v>
      </c>
      <c r="E72" s="18" t="n">
        <v>528.1710843</v>
      </c>
      <c r="F72" s="20" t="n">
        <v>2.91326384</v>
      </c>
      <c r="G72" s="18" t="n">
        <v>562.87831205</v>
      </c>
      <c r="H72" s="20" t="n">
        <v>11.54417602</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416.63656217</v>
      </c>
      <c r="F73" s="20" t="n">
        <v>2.90788259</v>
      </c>
      <c r="G73" s="18" t="n">
        <v>447.08972013</v>
      </c>
      <c r="H73" s="20" t="n">
        <v>9.43459487</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422.09847133</v>
      </c>
      <c r="F74" s="20" t="n">
        <v>1.55426671</v>
      </c>
      <c r="G74" s="18" t="n">
        <v>422.69052753</v>
      </c>
      <c r="H74" s="20" t="n">
        <v>8.97125859</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387.83204823</v>
      </c>
      <c r="F75" s="20" t="n">
        <v>2.58719051</v>
      </c>
      <c r="G75" s="18" t="n">
        <v>364.3903147</v>
      </c>
      <c r="H75" s="20" t="n">
        <v>24.86551917</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445.1771319</v>
      </c>
      <c r="F76" s="20" t="n">
        <v>2.6040967</v>
      </c>
      <c r="G76" s="18" t="n">
        <v>394.8063084</v>
      </c>
      <c r="H76" s="20" t="n">
        <v>7.46660931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435.34613314</v>
      </c>
      <c r="F77" s="20" t="n">
        <v>2.21097733</v>
      </c>
      <c r="G77" s="18" t="n">
        <v>439.15454068</v>
      </c>
      <c r="H77" s="20" t="n">
        <v>7.41956791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530.72782297</v>
      </c>
      <c r="F78" s="20" t="n">
        <v>5.09196112</v>
      </c>
      <c r="G78" s="18" t="n">
        <v>517.52270541</v>
      </c>
      <c r="H78" s="20" t="n">
        <v>6.68876279</v>
      </c>
      <c r="I78" s="18" t="s">
        <v>404</v>
      </c>
      <c r="J78" s="20" t="s">
        <v>404</v>
      </c>
      <c r="K78" s="18" t="s">
        <v>404</v>
      </c>
      <c r="L78" s="20" t="s">
        <v>404</v>
      </c>
      <c r="M78" s="18" t="s">
        <v>404</v>
      </c>
      <c r="N78" s="20" t="s">
        <v>404</v>
      </c>
      <c r="O78" s="18" t="s">
        <v>404</v>
      </c>
      <c r="P78" s="20" t="s">
        <v>404</v>
      </c>
      <c r="Q78" s="18" t="n">
        <v>528.94402353</v>
      </c>
      <c r="R78" s="20" t="n">
        <v>5.04703492</v>
      </c>
    </row>
    <row customHeight="1" ht="25" r="79" spans="1:18">
      <c r="A79" s="15" t="s">
        <v>476</v>
      </c>
      <c r="B79" s="17" t="n">
        <v>1657</v>
      </c>
      <c r="C79" s="18">
        <f>(21.0/B79*100)</f>
        <v/>
      </c>
      <c r="D79" s="19" t="n">
        <v>1636</v>
      </c>
      <c r="E79" s="18" t="n">
        <v>512.87109194</v>
      </c>
      <c r="F79" s="20" t="n">
        <v>14.77670791</v>
      </c>
      <c r="G79" s="18" t="n">
        <v>465.90194944</v>
      </c>
      <c r="H79" s="20" t="n">
        <v>6.21617177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457.7233692</v>
      </c>
      <c r="F80" s="20" t="n">
        <v>4.05005415</v>
      </c>
      <c r="G80" s="18" t="n">
        <v>447.98429519</v>
      </c>
      <c r="H80" s="20" t="n">
        <v>11.73512237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443.88607923</v>
      </c>
      <c r="F81" s="20" t="n">
        <v>3.24279933</v>
      </c>
      <c r="G81" s="18" t="n">
        <v>432.77413896</v>
      </c>
      <c r="H81" s="20" t="n">
        <v>8.888977880000001</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565</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510.49002355</v>
      </c>
      <c r="F7" s="20" t="n">
        <v>1.79461559</v>
      </c>
      <c r="G7" s="18" t="n">
        <v>509.16371225</v>
      </c>
      <c r="H7" s="20" t="n">
        <v>9.845736860000001</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471.45075376</v>
      </c>
      <c r="F8" s="20" t="n">
        <v>6.91518093</v>
      </c>
      <c r="G8" s="18" t="n">
        <v>507.34755409</v>
      </c>
      <c r="H8" s="20" t="n">
        <v>3.78692429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493.7440868</v>
      </c>
      <c r="F9" s="20" t="n">
        <v>15.44913898</v>
      </c>
      <c r="G9" s="18" t="n">
        <v>505.43751964</v>
      </c>
      <c r="H9" s="20" t="n">
        <v>2.68538809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533.68040518</v>
      </c>
      <c r="F10" s="20" t="n">
        <v>4.17602751</v>
      </c>
      <c r="G10" s="18" t="n">
        <v>527.4455716799999</v>
      </c>
      <c r="H10" s="20" t="n">
        <v>2.32235039</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455.26033696</v>
      </c>
      <c r="F11" s="20" t="n">
        <v>2.91111477</v>
      </c>
      <c r="G11" s="18" t="n">
        <v>428.81053213</v>
      </c>
      <c r="H11" s="20" t="n">
        <v>7.14474112</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488.70131348</v>
      </c>
      <c r="F12" s="20" t="n">
        <v>3.42008101</v>
      </c>
      <c r="G12" s="18" t="n">
        <v>501.2149836</v>
      </c>
      <c r="H12" s="20" t="n">
        <v>5.46304327</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503.0633417</v>
      </c>
      <c r="F13" s="20" t="n">
        <v>4.32380909</v>
      </c>
      <c r="G13" s="18" t="n">
        <v>500.93035382</v>
      </c>
      <c r="H13" s="20" t="n">
        <v>3.2333578</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533.45995916</v>
      </c>
      <c r="F14" s="20" t="n">
        <v>3.71013417</v>
      </c>
      <c r="G14" s="18" t="n">
        <v>534.79726487</v>
      </c>
      <c r="H14" s="20" t="n">
        <v>2.55860867</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534.28718079</v>
      </c>
      <c r="F15" s="20" t="n">
        <v>3.26787158</v>
      </c>
      <c r="G15" s="18" t="n">
        <v>527.15081278</v>
      </c>
      <c r="H15" s="20" t="n">
        <v>3.84736333</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485.62202915</v>
      </c>
      <c r="F16" s="20" t="n">
        <v>11.1882188</v>
      </c>
      <c r="G16" s="18" t="n">
        <v>500.15155474</v>
      </c>
      <c r="H16" s="20" t="n">
        <v>3.40844794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509.14064729</v>
      </c>
      <c r="N17" s="20" t="n">
        <v>2.69881938</v>
      </c>
      <c r="O17" s="18" t="s">
        <v>404</v>
      </c>
      <c r="P17" s="20" t="s">
        <v>404</v>
      </c>
      <c r="Q17" s="18" t="s">
        <v>404</v>
      </c>
      <c r="R17" s="20" t="s">
        <v>404</v>
      </c>
    </row>
    <row r="18" spans="1:18">
      <c r="A18" s="15" t="s">
        <v>415</v>
      </c>
      <c r="B18" s="17" t="n">
        <v>5532</v>
      </c>
      <c r="C18" s="18">
        <f>(0.0/B18*100)</f>
        <v/>
      </c>
      <c r="D18" s="19" t="n">
        <v>5532</v>
      </c>
      <c r="E18" s="18" t="n">
        <v>482.17879356</v>
      </c>
      <c r="F18" s="20" t="n">
        <v>18.21638164</v>
      </c>
      <c r="G18" s="18" t="n">
        <v>453.82468621</v>
      </c>
      <c r="H18" s="20" t="n">
        <v>4.18628792</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472.73498011</v>
      </c>
      <c r="F19" s="20" t="n">
        <v>8.011797530000001</v>
      </c>
      <c r="G19" s="18" t="n">
        <v>479.71849821</v>
      </c>
      <c r="H19" s="20" t="n">
        <v>5.00689183</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476.01649466</v>
      </c>
      <c r="F20" s="20" t="n">
        <v>2.11148187</v>
      </c>
      <c r="G20" s="18" t="n">
        <v>465.26019881</v>
      </c>
      <c r="H20" s="20" t="n">
        <v>3.39793538</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499.13120302</v>
      </c>
      <c r="F21" s="20" t="n">
        <v>8.73950771</v>
      </c>
      <c r="G21" s="18" t="n">
        <v>504.00990371</v>
      </c>
      <c r="H21" s="20" t="n">
        <v>2.62699827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467.71911049</v>
      </c>
      <c r="F22" s="20" t="n">
        <v>11.27071907</v>
      </c>
      <c r="G22" s="18" t="n">
        <v>466.09417428</v>
      </c>
      <c r="H22" s="20" t="n">
        <v>4.44496228</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482.35026824</v>
      </c>
      <c r="F23" s="20" t="n">
        <v>9.69294395</v>
      </c>
      <c r="G23" s="18" t="n">
        <v>484.43396814</v>
      </c>
      <c r="H23" s="20" t="n">
        <v>3.54843067</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538.3947510199999</v>
      </c>
      <c r="F24" s="20" t="n">
        <v>2.96617877</v>
      </c>
      <c r="G24" s="18" t="s">
        <v>404</v>
      </c>
      <c r="H24" s="20" t="s">
        <v>404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513.57718313</v>
      </c>
      <c r="F25" s="20" t="n">
        <v>7.11576669</v>
      </c>
      <c r="G25" s="18" t="n">
        <v>516.75429233</v>
      </c>
      <c r="H25" s="20" t="n">
        <v>4.33858218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492.73827615</v>
      </c>
      <c r="F26" s="20" t="n">
        <v>2.66692472</v>
      </c>
      <c r="G26" s="18" t="n">
        <v>487.94721082</v>
      </c>
      <c r="H26" s="20" t="n">
        <v>2.89725292</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493.22608652</v>
      </c>
      <c r="F27" s="20" t="n">
        <v>2.56378715</v>
      </c>
      <c r="G27" s="18" t="n">
        <v>480.58400283</v>
      </c>
      <c r="H27" s="20" t="n">
        <v>1.18868273</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424.32287316</v>
      </c>
      <c r="F28" s="20" t="n">
        <v>3.11253084</v>
      </c>
      <c r="G28" s="18" t="n">
        <v>404.93488858</v>
      </c>
      <c r="H28" s="20" t="n">
        <v>3.19519544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514.1183736200001</v>
      </c>
      <c r="F29" s="20" t="n">
        <v>5.86621785</v>
      </c>
      <c r="G29" s="18" t="n">
        <v>502.70403423</v>
      </c>
      <c r="H29" s="20" t="n">
        <v>14.08267953</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519.11679276</v>
      </c>
      <c r="F30" s="20" t="n">
        <v>8.84670987</v>
      </c>
      <c r="G30" s="18" t="n">
        <v>514.2085039</v>
      </c>
      <c r="H30" s="20" t="n">
        <v>3.33659643</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498.08028088</v>
      </c>
      <c r="F31" s="20" t="n">
        <v>2.56274151</v>
      </c>
      <c r="G31" s="18" t="n">
        <v>498.38814337</v>
      </c>
      <c r="H31" s="20" t="n">
        <v>4.34681915</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532.9055061400001</v>
      </c>
      <c r="F32" s="20" t="n">
        <v>8.075403100000001</v>
      </c>
      <c r="G32" s="18" t="n">
        <v>495.65418692</v>
      </c>
      <c r="H32" s="20" t="n">
        <v>2.73101215</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517.86915828</v>
      </c>
      <c r="F33" s="20" t="n">
        <v>13.48276829</v>
      </c>
      <c r="G33" s="18" t="n">
        <v>499.35810069</v>
      </c>
      <c r="H33" s="20" t="n">
        <v>2.69446544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457.0624528</v>
      </c>
      <c r="F34" s="20" t="n">
        <v>5.44610992</v>
      </c>
      <c r="G34" s="18" t="n">
        <v>463.72342129</v>
      </c>
      <c r="H34" s="20" t="n">
        <v>5.58127085</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526.04336354</v>
      </c>
      <c r="F35" s="20" t="n">
        <v>4.00387189</v>
      </c>
      <c r="G35" s="18" t="n">
        <v>512.96312227</v>
      </c>
      <c r="H35" s="20" t="n">
        <v>1.55541544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494.15547344</v>
      </c>
      <c r="F36" s="20" t="n">
        <v>2.41414355</v>
      </c>
      <c r="G36" s="18" t="n">
        <v>485.94369066</v>
      </c>
      <c r="H36" s="20" t="n">
        <v>6.28814633</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494.32513569</v>
      </c>
      <c r="F37" s="20" t="n">
        <v>3.68871019</v>
      </c>
      <c r="G37" s="18" t="n">
        <v>451.91935809</v>
      </c>
      <c r="H37" s="20" t="n">
        <v>33.09165745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505.61549656</v>
      </c>
      <c r="F38" s="20" t="n">
        <v>3.10900834</v>
      </c>
      <c r="G38" s="18" t="n">
        <v>476.83391324</v>
      </c>
      <c r="H38" s="20" t="n">
        <v>11.29512591</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423.09738388</v>
      </c>
      <c r="F39" s="20" t="n">
        <v>15.51817337</v>
      </c>
      <c r="G39" s="18" t="n">
        <v>425.63270707</v>
      </c>
      <c r="H39" s="20" t="n">
        <v>4.24155973</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513.16343365</v>
      </c>
      <c r="F40" s="20" t="n">
        <v>3.58943875</v>
      </c>
      <c r="G40" s="18" t="n">
        <v>496.63424931</v>
      </c>
      <c r="H40" s="20" t="n">
        <v>4.65623397</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497.23381635</v>
      </c>
      <c r="F41" s="20" t="n">
        <v>3.18786269</v>
      </c>
      <c r="G41" s="18" t="n">
        <v>468.07465873</v>
      </c>
      <c r="H41" s="20" t="n">
        <v>19.14462102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454.54394091</v>
      </c>
      <c r="F44" s="20" t="n">
        <v>8.970573809999999</v>
      </c>
      <c r="G44" s="18" t="n">
        <v>420.59518811</v>
      </c>
      <c r="H44" s="20" t="n">
        <v>2.81062161</v>
      </c>
      <c r="I44" s="18" t="s">
        <v>404</v>
      </c>
      <c r="J44" s="20" t="s">
        <v>404</v>
      </c>
      <c r="K44" s="18" t="s">
        <v>404</v>
      </c>
      <c r="L44" s="20" t="s">
        <v>404</v>
      </c>
      <c r="M44" s="18" t="s">
        <v>404</v>
      </c>
      <c r="N44" s="20" t="s">
        <v>404</v>
      </c>
      <c r="O44" s="18" t="s">
        <v>404</v>
      </c>
      <c r="P44" s="20" t="s">
        <v>404</v>
      </c>
      <c r="Q44" s="18" t="n">
        <v>458.10741861</v>
      </c>
      <c r="R44" s="20" t="n">
        <v>15.78599721</v>
      </c>
    </row>
    <row r="45" spans="1:18">
      <c r="A45" s="15" t="s">
        <v>442</v>
      </c>
      <c r="B45" s="17" t="n">
        <v>5519</v>
      </c>
      <c r="C45" s="18">
        <f>(0.0/B45*100)</f>
        <v/>
      </c>
      <c r="D45" s="19" t="n">
        <v>5519</v>
      </c>
      <c r="E45" s="18" t="n">
        <v>384.60338808</v>
      </c>
      <c r="F45" s="20" t="n">
        <v>15.941122</v>
      </c>
      <c r="G45" s="18" t="n">
        <v>375.32619633</v>
      </c>
      <c r="H45" s="20" t="n">
        <v>2.82742187</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405.06811984</v>
      </c>
      <c r="F46" s="20" t="n">
        <v>2.93773687</v>
      </c>
      <c r="G46" s="18" t="n">
        <v>404.77157201</v>
      </c>
      <c r="H46" s="20" t="n">
        <v>8.88286282</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448.66581342</v>
      </c>
      <c r="F47" s="20" t="n">
        <v>5.18988671</v>
      </c>
      <c r="G47" s="18" t="n">
        <v>439.46575055</v>
      </c>
      <c r="H47" s="20" t="n">
        <v>8.72178961</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519.27092423</v>
      </c>
      <c r="F48" s="20" t="n">
        <v>5.2500311</v>
      </c>
      <c r="G48" s="18" t="n">
        <v>508.46109373</v>
      </c>
      <c r="H48" s="20" t="n">
        <v>14.7863945</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430.97931177</v>
      </c>
      <c r="F49" s="20" t="n">
        <v>3.08476405</v>
      </c>
      <c r="G49" s="18" t="n">
        <v>437.8745045</v>
      </c>
      <c r="H49" s="20" t="n">
        <v>9.665991630000001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443.36925225</v>
      </c>
      <c r="F50" s="20" t="n">
        <v>7.06568789</v>
      </c>
      <c r="G50" s="18" t="n">
        <v>409.2528322</v>
      </c>
      <c r="H50" s="20" t="n">
        <v>3.2025191</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408.03751624</v>
      </c>
      <c r="F51" s="20" t="n">
        <v>4.86656228</v>
      </c>
      <c r="G51" s="18" t="n">
        <v>421.07882501</v>
      </c>
      <c r="H51" s="20" t="n">
        <v>2.11425271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564.5383143</v>
      </c>
      <c r="F52" s="20" t="n">
        <v>33.481298</v>
      </c>
      <c r="G52" s="18" t="n">
        <v>473.73276088</v>
      </c>
      <c r="H52" s="20" t="n">
        <v>2.51485857</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476.71250288</v>
      </c>
      <c r="F53" s="20" t="n">
        <v>3.01333249</v>
      </c>
      <c r="G53" s="18" t="n">
        <v>422.49543562</v>
      </c>
      <c r="H53" s="20" t="n">
        <v>1.46872108</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370.26589088</v>
      </c>
      <c r="F54" s="20" t="n">
        <v>8.194336789999999</v>
      </c>
      <c r="G54" s="18" t="n">
        <v>322.59523185</v>
      </c>
      <c r="H54" s="20" t="n">
        <v>2.84363409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427.84077154</v>
      </c>
      <c r="F55" s="20" t="n">
        <v>10.2449791</v>
      </c>
      <c r="G55" s="18" t="n">
        <v>407.55412232</v>
      </c>
      <c r="H55" s="20" t="n">
        <v>2.69008252</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523.33478522</v>
      </c>
      <c r="F56" s="20" t="n">
        <v>6.43926668</v>
      </c>
      <c r="G56" s="18" t="n">
        <v>523.2518959</v>
      </c>
      <c r="H56" s="20" t="n">
        <v>3.59031776</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400.77768896</v>
      </c>
      <c r="F57" s="20" t="n">
        <v>3.11712095</v>
      </c>
      <c r="G57" s="18" t="n">
        <v>409.64019086</v>
      </c>
      <c r="H57" s="20" t="n">
        <v>5.4692903</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432.27356514</v>
      </c>
      <c r="F58" s="20" t="n">
        <v>4.93352683</v>
      </c>
      <c r="G58" s="18" t="n">
        <v>401.5853069</v>
      </c>
      <c r="H58" s="20" t="n">
        <v>3.4443488</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384.16116735</v>
      </c>
      <c r="F59" s="20" t="n">
        <v>6.6316357</v>
      </c>
      <c r="G59" s="18" t="n">
        <v>377.76337743</v>
      </c>
      <c r="H59" s="20" t="n">
        <v>1.76091974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414.76637821</v>
      </c>
      <c r="F60" s="20" t="n">
        <v>6.02812802</v>
      </c>
      <c r="G60" s="18" t="n">
        <v>366.92777725</v>
      </c>
      <c r="H60" s="20" t="n">
        <v>4.54667674</v>
      </c>
      <c r="I60" s="18" t="s">
        <v>404</v>
      </c>
      <c r="J60" s="20" t="s">
        <v>404</v>
      </c>
      <c r="K60" s="18" t="s">
        <v>404</v>
      </c>
      <c r="L60" s="20" t="s">
        <v>404</v>
      </c>
      <c r="M60" s="18" t="s">
        <v>404</v>
      </c>
      <c r="N60" s="20" t="s">
        <v>404</v>
      </c>
      <c r="O60" s="18" t="s">
        <v>404</v>
      </c>
      <c r="P60" s="20" t="s">
        <v>404</v>
      </c>
      <c r="Q60" s="18" t="n">
        <v>325.40476024</v>
      </c>
      <c r="R60" s="20" t="n">
        <v>9.027721769999999</v>
      </c>
    </row>
    <row r="61" spans="1:18">
      <c r="A61" s="15" t="s">
        <v>458</v>
      </c>
      <c r="B61" s="17" t="n">
        <v>6525</v>
      </c>
      <c r="C61" s="18">
        <f>(0.0/B61*100)</f>
        <v/>
      </c>
      <c r="D61" s="19" t="n">
        <v>6525</v>
      </c>
      <c r="E61" s="18" t="n">
        <v>477.65802231</v>
      </c>
      <c r="F61" s="20" t="n">
        <v>3.77992827</v>
      </c>
      <c r="G61" s="18" t="n">
        <v>471.31371558</v>
      </c>
      <c r="H61" s="20" t="n">
        <v>5.08696901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527.25356569</v>
      </c>
      <c r="F62" s="20" t="n">
        <v>1.05310474</v>
      </c>
      <c r="G62" s="18" t="n">
        <v>546.1144763</v>
      </c>
      <c r="H62" s="20" t="n">
        <v>4.13536398</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377.97550027</v>
      </c>
      <c r="F63" s="20" t="n">
        <v>7.15545777</v>
      </c>
      <c r="G63" s="18" t="n">
        <v>381.04198232</v>
      </c>
      <c r="H63" s="20" t="n">
        <v>1.29208038</v>
      </c>
      <c r="I63" s="18" t="s">
        <v>404</v>
      </c>
      <c r="J63" s="20" t="s">
        <v>404</v>
      </c>
      <c r="K63" s="18" t="s">
        <v>404</v>
      </c>
      <c r="L63" s="20" t="s">
        <v>404</v>
      </c>
      <c r="M63" s="18" t="s">
        <v>404</v>
      </c>
      <c r="N63" s="20" t="s">
        <v>404</v>
      </c>
      <c r="O63" s="18" t="s">
        <v>404</v>
      </c>
      <c r="P63" s="20" t="s">
        <v>404</v>
      </c>
      <c r="Q63" s="18" t="n">
        <v>414.20999919</v>
      </c>
      <c r="R63" s="20" t="n">
        <v>6.00606475</v>
      </c>
    </row>
    <row r="64" spans="1:18">
      <c r="A64" s="15" t="s">
        <v>461</v>
      </c>
      <c r="B64" s="17" t="n">
        <v>3634</v>
      </c>
      <c r="C64" s="18">
        <f>(27.0/B64*100)</f>
        <v/>
      </c>
      <c r="D64" s="19" t="n">
        <v>3607</v>
      </c>
      <c r="E64" s="18" t="n">
        <v>490.58872331</v>
      </c>
      <c r="F64" s="20" t="n">
        <v>3.86119818</v>
      </c>
      <c r="G64" s="18" t="n">
        <v>458.87388884</v>
      </c>
      <c r="H64" s="20" t="n">
        <v>1.79466952</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423.63617189</v>
      </c>
      <c r="F65" s="20" t="n">
        <v>5.72054059</v>
      </c>
      <c r="G65" s="18" t="n">
        <v>429.30805869</v>
      </c>
      <c r="H65" s="20" t="n">
        <v>2.61165064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411.1561965</v>
      </c>
      <c r="F66" s="20" t="n">
        <v>2.0045869</v>
      </c>
      <c r="G66" s="18" t="n">
        <v>411.38067846</v>
      </c>
      <c r="H66" s="20" t="n">
        <v>1.22777027</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432.10839941</v>
      </c>
      <c r="F67" s="20" t="n">
        <v>5.60302864</v>
      </c>
      <c r="G67" s="18" t="n">
        <v>382.95128028</v>
      </c>
      <c r="H67" s="20" t="n">
        <v>2.54542369</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456.72724318</v>
      </c>
      <c r="F68" s="20" t="n">
        <v>1.26015322</v>
      </c>
      <c r="G68" s="18" t="n">
        <v>384.06224332</v>
      </c>
      <c r="H68" s="20" t="n">
        <v>1.24475685</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414.98580282</v>
      </c>
      <c r="F69" s="20" t="n">
        <v>8.326777720000001</v>
      </c>
      <c r="G69" s="18" t="n">
        <v>437.99289102</v>
      </c>
      <c r="H69" s="20" t="n">
        <v>3.4994429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487.96230642</v>
      </c>
      <c r="F70" s="20" t="n">
        <v>3.52052032</v>
      </c>
      <c r="G70" s="18" t="n">
        <v>483.85477097</v>
      </c>
      <c r="H70" s="20" t="n">
        <v>5.48152808</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590.59657908</v>
      </c>
      <c r="F71" s="20" t="n">
        <v>5.41590725</v>
      </c>
      <c r="G71" s="18" t="n">
        <v>549.27005974</v>
      </c>
      <c r="H71" s="20" t="n">
        <v>1.24857174</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499.81032535</v>
      </c>
      <c r="F72" s="20" t="n">
        <v>6.58534351</v>
      </c>
      <c r="G72" s="18" t="n">
        <v>547.14298142</v>
      </c>
      <c r="H72" s="20" t="n">
        <v>3.63247639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421.31847525</v>
      </c>
      <c r="F73" s="20" t="n">
        <v>3.19017626</v>
      </c>
      <c r="G73" s="18" t="n">
        <v>421.44095409</v>
      </c>
      <c r="H73" s="20" t="n">
        <v>8.892083100000001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442.93508525</v>
      </c>
      <c r="F74" s="20" t="n">
        <v>4.44219177</v>
      </c>
      <c r="G74" s="18" t="n">
        <v>419.65990102</v>
      </c>
      <c r="H74" s="20" t="n">
        <v>1.57372923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370.52787512</v>
      </c>
      <c r="F75" s="20" t="n">
        <v>14.02380986</v>
      </c>
      <c r="G75" s="18" t="n">
        <v>388.18174386</v>
      </c>
      <c r="H75" s="20" t="n">
        <v>2.69739098</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456.98335887</v>
      </c>
      <c r="F76" s="20" t="n">
        <v>4.0428583</v>
      </c>
      <c r="G76" s="18" t="n">
        <v>391.98855706</v>
      </c>
      <c r="H76" s="20" t="n">
        <v>3.5430839</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485.95353786</v>
      </c>
      <c r="F77" s="20" t="n">
        <v>7.77503643</v>
      </c>
      <c r="G77" s="18" t="n">
        <v>424.00028059</v>
      </c>
      <c r="H77" s="20" t="n">
        <v>2.4990024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523.24625264</v>
      </c>
      <c r="F78" s="20" t="n">
        <v>4.08406775</v>
      </c>
      <c r="G78" s="18" t="n">
        <v>543.96503009</v>
      </c>
      <c r="H78" s="20" t="n">
        <v>12.47451331</v>
      </c>
      <c r="I78" s="18" t="s">
        <v>404</v>
      </c>
      <c r="J78" s="20" t="s">
        <v>404</v>
      </c>
      <c r="K78" s="18" t="s">
        <v>404</v>
      </c>
      <c r="L78" s="20" t="s">
        <v>404</v>
      </c>
      <c r="M78" s="18" t="s">
        <v>404</v>
      </c>
      <c r="N78" s="20" t="s">
        <v>404</v>
      </c>
      <c r="O78" s="18" t="s">
        <v>404</v>
      </c>
      <c r="P78" s="20" t="s">
        <v>404</v>
      </c>
      <c r="Q78" s="18" t="n">
        <v>528.94402353</v>
      </c>
      <c r="R78" s="20" t="n">
        <v>5.04703492</v>
      </c>
    </row>
    <row customHeight="1" ht="25" r="79" spans="1:18">
      <c r="A79" s="15" t="s">
        <v>476</v>
      </c>
      <c r="B79" s="17" t="n">
        <v>1657</v>
      </c>
      <c r="C79" s="18">
        <f>(21.0/B79*100)</f>
        <v/>
      </c>
      <c r="D79" s="19" t="n">
        <v>1636</v>
      </c>
      <c r="E79" s="18" t="n">
        <v>466.19123529</v>
      </c>
      <c r="F79" s="20" t="n">
        <v>7.20815608</v>
      </c>
      <c r="G79" s="18" t="n">
        <v>493.03692047</v>
      </c>
      <c r="H79" s="20" t="n">
        <v>12.40756002</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437.70686855</v>
      </c>
      <c r="F80" s="20" t="n">
        <v>7.69347835</v>
      </c>
      <c r="G80" s="18" t="n">
        <v>460.65405402</v>
      </c>
      <c r="H80" s="20" t="n">
        <v>4.19447148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460.30789186</v>
      </c>
      <c r="F81" s="20" t="n">
        <v>15.27954396</v>
      </c>
      <c r="G81" s="18" t="n">
        <v>440.22909241</v>
      </c>
      <c r="H81" s="20" t="n">
        <v>2.55815807</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566</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501.82777448</v>
      </c>
      <c r="F7" s="20" t="n">
        <v>4.28996593</v>
      </c>
      <c r="G7" s="18" t="n">
        <v>513.12029395</v>
      </c>
      <c r="H7" s="20" t="n">
        <v>2.15141558</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497.85714514</v>
      </c>
      <c r="F8" s="20" t="n">
        <v>2.88139234</v>
      </c>
      <c r="G8" s="18" t="n">
        <v>478.65563464</v>
      </c>
      <c r="H8" s="20" t="n">
        <v>11.18322591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493.40759953</v>
      </c>
      <c r="F9" s="20" t="n">
        <v>5.55603043</v>
      </c>
      <c r="G9" s="18" t="n">
        <v>511.17830163</v>
      </c>
      <c r="H9" s="20" t="n">
        <v>3.28043864</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526.6223589</v>
      </c>
      <c r="F10" s="20" t="n">
        <v>2.95372115</v>
      </c>
      <c r="G10" s="18" t="n">
        <v>531.73273951</v>
      </c>
      <c r="H10" s="20" t="n">
        <v>3.53166554</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437.1355492</v>
      </c>
      <c r="F11" s="20" t="n">
        <v>4.37774544</v>
      </c>
      <c r="G11" s="18" t="n">
        <v>457.35633814</v>
      </c>
      <c r="H11" s="20" t="n">
        <v>4.14105845</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485.25775365</v>
      </c>
      <c r="F12" s="20" t="n">
        <v>9.31701013</v>
      </c>
      <c r="G12" s="18" t="n">
        <v>493.74998888</v>
      </c>
      <c r="H12" s="20" t="n">
        <v>2.53237067</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505.16698415</v>
      </c>
      <c r="F13" s="20" t="n">
        <v>6.35999614</v>
      </c>
      <c r="G13" s="18" t="n">
        <v>501.43505771</v>
      </c>
      <c r="H13" s="20" t="n">
        <v>3.00265136</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535.8889220999999</v>
      </c>
      <c r="F14" s="20" t="n">
        <v>7.59116851</v>
      </c>
      <c r="G14" s="18" t="n">
        <v>533.99133029</v>
      </c>
      <c r="H14" s="20" t="n">
        <v>2.31135289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532.01789438</v>
      </c>
      <c r="F15" s="20" t="n">
        <v>3.95039295</v>
      </c>
      <c r="G15" s="18" t="n">
        <v>529.93258327</v>
      </c>
      <c r="H15" s="20" t="n">
        <v>3.13574289</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491.93279578</v>
      </c>
      <c r="F16" s="20" t="n">
        <v>6.40769414</v>
      </c>
      <c r="G16" s="18" t="n">
        <v>500.65615879</v>
      </c>
      <c r="H16" s="20" t="n">
        <v>4.24495988</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507.99503614</v>
      </c>
      <c r="F17" s="20" t="n">
        <v>3.78131446</v>
      </c>
      <c r="G17" s="18" t="n">
        <v>514.50344694</v>
      </c>
      <c r="H17" s="20" t="n">
        <v>13.49961334</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454.38245656</v>
      </c>
      <c r="F18" s="20" t="n">
        <v>4.55367471</v>
      </c>
      <c r="G18" s="18" t="n">
        <v>456.8366979</v>
      </c>
      <c r="H18" s="20" t="n">
        <v>9.95066989</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475.05663675</v>
      </c>
      <c r="F19" s="20" t="n">
        <v>3.70816703</v>
      </c>
      <c r="G19" s="18" t="n">
        <v>484.15148141</v>
      </c>
      <c r="H19" s="20" t="n">
        <v>9.325528909999999</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469.32891723</v>
      </c>
      <c r="F20" s="20" t="n">
        <v>4.4576618</v>
      </c>
      <c r="G20" s="18" t="n">
        <v>474.02232546</v>
      </c>
      <c r="H20" s="20" t="n">
        <v>1.77970391</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496.9406535</v>
      </c>
      <c r="F21" s="20" t="n">
        <v>4.54059237</v>
      </c>
      <c r="G21" s="18" t="n">
        <v>509.53954224</v>
      </c>
      <c r="H21" s="20" t="n">
        <v>3.75057164</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458.46178623</v>
      </c>
      <c r="F22" s="20" t="n">
        <v>5.11260189</v>
      </c>
      <c r="G22" s="18" t="n">
        <v>478.75128331</v>
      </c>
      <c r="H22" s="20" t="n">
        <v>7.71889149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484.20484405</v>
      </c>
      <c r="F23" s="20" t="n">
        <v>3.67801892</v>
      </c>
      <c r="G23" s="18" t="n">
        <v>483.70421505</v>
      </c>
      <c r="H23" s="20" t="n">
        <v>13.3130327</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533.60956319</v>
      </c>
      <c r="F24" s="20" t="n">
        <v>4.75624488</v>
      </c>
      <c r="G24" s="18" t="n">
        <v>544.82949869</v>
      </c>
      <c r="H24" s="20" t="n">
        <v>6.59508374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509.90305997</v>
      </c>
      <c r="F25" s="20" t="n">
        <v>4.00527958</v>
      </c>
      <c r="G25" s="18" t="n">
        <v>528.58611564</v>
      </c>
      <c r="H25" s="20" t="n">
        <v>8.012461160000001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491.6022628</v>
      </c>
      <c r="F26" s="20" t="n">
        <v>5.50904584</v>
      </c>
      <c r="G26" s="18" t="n">
        <v>490.21535103</v>
      </c>
      <c r="H26" s="20" t="n">
        <v>1.95870034</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491.46751402</v>
      </c>
      <c r="F27" s="20" t="n">
        <v>1.99103189</v>
      </c>
      <c r="G27" s="18" t="n">
        <v>479.30775408</v>
      </c>
      <c r="H27" s="20" t="n">
        <v>1.26349876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406.82871089</v>
      </c>
      <c r="F28" s="20" t="n">
        <v>2.67571696</v>
      </c>
      <c r="G28" s="18" t="n">
        <v>436.00610198</v>
      </c>
      <c r="H28" s="20" t="n">
        <v>4.78022355</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525.5813811</v>
      </c>
      <c r="F29" s="20" t="n">
        <v>13.97202699</v>
      </c>
      <c r="G29" s="18" t="n">
        <v>507.63984045</v>
      </c>
      <c r="H29" s="20" t="n">
        <v>5.51218371</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511.73671577</v>
      </c>
      <c r="F30" s="20" t="n">
        <v>10.86052204</v>
      </c>
      <c r="G30" s="18" t="n">
        <v>515.75765452</v>
      </c>
      <c r="H30" s="20" t="n">
        <v>3.42718578</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505.7816612</v>
      </c>
      <c r="F31" s="20" t="n">
        <v>5.68693626</v>
      </c>
      <c r="G31" s="18" t="n">
        <v>495.58381339</v>
      </c>
      <c r="H31" s="20" t="n">
        <v>2.44490971</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504.51213367</v>
      </c>
      <c r="F32" s="20" t="n">
        <v>4.16715755</v>
      </c>
      <c r="G32" s="18" t="n">
        <v>498.92153143</v>
      </c>
      <c r="H32" s="20" t="n">
        <v>3.59073546</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505.59708844</v>
      </c>
      <c r="F33" s="20" t="n">
        <v>4.72071212</v>
      </c>
      <c r="G33" s="18" t="n">
        <v>495.63932123</v>
      </c>
      <c r="H33" s="20" t="n">
        <v>4.03575249</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462.14238855</v>
      </c>
      <c r="F34" s="20" t="n">
        <v>9.56560151</v>
      </c>
      <c r="G34" s="18" t="n">
        <v>460.33068391</v>
      </c>
      <c r="H34" s="20" t="n">
        <v>3.4917217</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509.30116168</v>
      </c>
      <c r="F35" s="20" t="n">
        <v>1.96162886</v>
      </c>
      <c r="G35" s="18" t="n">
        <v>518.73988132</v>
      </c>
      <c r="H35" s="20" t="n">
        <v>1.95382953</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486.17057742</v>
      </c>
      <c r="F36" s="20" t="n">
        <v>3.98821417</v>
      </c>
      <c r="G36" s="18" t="n">
        <v>496.69742837</v>
      </c>
      <c r="H36" s="20" t="n">
        <v>2.56336513</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483.04776406</v>
      </c>
      <c r="F37" s="20" t="n">
        <v>6.58994828</v>
      </c>
      <c r="G37" s="18" t="n">
        <v>495.97746714</v>
      </c>
      <c r="H37" s="20" t="n">
        <v>3.96256755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497.99534127</v>
      </c>
      <c r="F38" s="20" t="n">
        <v>5.1877788</v>
      </c>
      <c r="G38" s="18" t="n">
        <v>514.25176718</v>
      </c>
      <c r="H38" s="20" t="n">
        <v>6.35845707</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424.92556652</v>
      </c>
      <c r="F39" s="20" t="n">
        <v>4.90588065</v>
      </c>
      <c r="G39" s="18" t="n">
        <v>428.46088312</v>
      </c>
      <c r="H39" s="20" t="n">
        <v>10.69849613</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503.44107983</v>
      </c>
      <c r="F40" s="20" t="n">
        <v>6.25027566</v>
      </c>
      <c r="G40" s="18" t="n">
        <v>512.9387693899999</v>
      </c>
      <c r="H40" s="20" t="n">
        <v>3.55194239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491.07493139</v>
      </c>
      <c r="F41" s="20" t="n">
        <v>5.06097452</v>
      </c>
      <c r="G41" s="18" t="n">
        <v>501.98911552</v>
      </c>
      <c r="H41" s="20" t="n">
        <v>5.16897951</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426.38097226</v>
      </c>
      <c r="F44" s="20" t="n">
        <v>4.04084715</v>
      </c>
      <c r="G44" s="18" t="n">
        <v>430.88867488</v>
      </c>
      <c r="H44" s="20" t="n">
        <v>5.14574388</v>
      </c>
      <c r="I44" s="18" t="s">
        <v>404</v>
      </c>
      <c r="J44" s="20" t="s">
        <v>404</v>
      </c>
      <c r="K44" s="18" t="s">
        <v>404</v>
      </c>
      <c r="L44" s="20" t="s">
        <v>404</v>
      </c>
      <c r="M44" s="18" t="s">
        <v>404</v>
      </c>
      <c r="N44" s="20" t="s">
        <v>404</v>
      </c>
      <c r="O44" s="18" t="s">
        <v>404</v>
      </c>
      <c r="P44" s="20" t="s">
        <v>404</v>
      </c>
      <c r="Q44" s="18" t="n">
        <v>408.42441598</v>
      </c>
      <c r="R44" s="20" t="n">
        <v>14.54323273</v>
      </c>
    </row>
    <row r="45" spans="1:18">
      <c r="A45" s="15" t="s">
        <v>442</v>
      </c>
      <c r="B45" s="17" t="n">
        <v>5519</v>
      </c>
      <c r="C45" s="18">
        <f>(0.0/B45*100)</f>
        <v/>
      </c>
      <c r="D45" s="19" t="n">
        <v>5519</v>
      </c>
      <c r="E45" s="18" t="n">
        <v>390.19728106</v>
      </c>
      <c r="F45" s="20" t="n">
        <v>6.20795597</v>
      </c>
      <c r="G45" s="18" t="n">
        <v>369.16815313</v>
      </c>
      <c r="H45" s="20" t="n">
        <v>3.40246397</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396.07406547</v>
      </c>
      <c r="F46" s="20" t="n">
        <v>2.86791889</v>
      </c>
      <c r="G46" s="18" t="n">
        <v>443.39939348</v>
      </c>
      <c r="H46" s="20" t="n">
        <v>7.72489402</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456.15514045</v>
      </c>
      <c r="F47" s="20" t="n">
        <v>8.010968829999999</v>
      </c>
      <c r="G47" s="18" t="n">
        <v>437.7350898</v>
      </c>
      <c r="H47" s="20" t="n">
        <v>6.82999854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517.21329774</v>
      </c>
      <c r="F48" s="20" t="n">
        <v>6.51112925</v>
      </c>
      <c r="G48" s="18" t="n">
        <v>518.86574545</v>
      </c>
      <c r="H48" s="20" t="n">
        <v>11.15649515</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428.29528934</v>
      </c>
      <c r="F49" s="20" t="n">
        <v>3.26202334</v>
      </c>
      <c r="G49" s="18" t="n">
        <v>452.37234753</v>
      </c>
      <c r="H49" s="20" t="n">
        <v>7.35281297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410.38796101</v>
      </c>
      <c r="F50" s="20" t="n">
        <v>3.56106416</v>
      </c>
      <c r="G50" s="18" t="n">
        <v>432.8648071</v>
      </c>
      <c r="H50" s="20" t="n">
        <v>6.91165139</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424.23661556</v>
      </c>
      <c r="F51" s="20" t="n">
        <v>3.88708564</v>
      </c>
      <c r="G51" s="18" t="n">
        <v>415.74872374</v>
      </c>
      <c r="H51" s="20" t="n">
        <v>3.01745449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469.9640636</v>
      </c>
      <c r="F52" s="20" t="n">
        <v>6.31951397</v>
      </c>
      <c r="G52" s="18" t="n">
        <v>478.50134253</v>
      </c>
      <c r="H52" s="20" t="n">
        <v>3.64844665</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422.76818589</v>
      </c>
      <c r="F53" s="20" t="n">
        <v>1.74127479</v>
      </c>
      <c r="G53" s="18" t="n">
        <v>449.26561024</v>
      </c>
      <c r="H53" s="20" t="n">
        <v>2.06272722</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324.57395709</v>
      </c>
      <c r="F54" s="20" t="n">
        <v>3.1562705</v>
      </c>
      <c r="G54" s="18" t="n">
        <v>347.91810276</v>
      </c>
      <c r="H54" s="20" t="n">
        <v>7.20958747</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400.39836596</v>
      </c>
      <c r="F55" s="20" t="n">
        <v>11.34804393</v>
      </c>
      <c r="G55" s="18" t="n">
        <v>412.579524</v>
      </c>
      <c r="H55" s="20" t="n">
        <v>2.93390886</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530.72752854</v>
      </c>
      <c r="F56" s="20" t="n">
        <v>10.06721262</v>
      </c>
      <c r="G56" s="18" t="n">
        <v>522.02704676</v>
      </c>
      <c r="H56" s="20" t="n">
        <v>3.31338234</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401.30695727</v>
      </c>
      <c r="F57" s="20" t="n">
        <v>8.47131034</v>
      </c>
      <c r="G57" s="18" t="n">
        <v>403.37885686</v>
      </c>
      <c r="H57" s="20" t="n">
        <v>3.00946484</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405.64916304</v>
      </c>
      <c r="F58" s="20" t="n">
        <v>3.77019514</v>
      </c>
      <c r="G58" s="18" t="n">
        <v>413.35538436</v>
      </c>
      <c r="H58" s="20" t="n">
        <v>4.87973225</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379.2044654</v>
      </c>
      <c r="F59" s="20" t="n">
        <v>1.99404507</v>
      </c>
      <c r="G59" s="18" t="n">
        <v>377.1500618</v>
      </c>
      <c r="H59" s="20" t="n">
        <v>2.76485937</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372.23123913</v>
      </c>
      <c r="F60" s="20" t="n">
        <v>6.93543854</v>
      </c>
      <c r="G60" s="18" t="n">
        <v>393.93976494</v>
      </c>
      <c r="H60" s="20" t="n">
        <v>4.54046316</v>
      </c>
      <c r="I60" s="18" t="s">
        <v>404</v>
      </c>
      <c r="J60" s="20" t="s">
        <v>404</v>
      </c>
      <c r="K60" s="18" t="s">
        <v>404</v>
      </c>
      <c r="L60" s="20" t="s">
        <v>404</v>
      </c>
      <c r="M60" s="18" t="s">
        <v>404</v>
      </c>
      <c r="N60" s="20" t="s">
        <v>404</v>
      </c>
      <c r="O60" s="18" t="s">
        <v>404</v>
      </c>
      <c r="P60" s="20" t="s">
        <v>404</v>
      </c>
      <c r="Q60" s="18" t="n">
        <v>322.8296209</v>
      </c>
      <c r="R60" s="20" t="n">
        <v>17.0614294</v>
      </c>
    </row>
    <row r="61" spans="1:18">
      <c r="A61" s="15" t="s">
        <v>458</v>
      </c>
      <c r="B61" s="17" t="n">
        <v>6525</v>
      </c>
      <c r="C61" s="18">
        <f>(0.0/B61*100)</f>
        <v/>
      </c>
      <c r="D61" s="19" t="n">
        <v>6525</v>
      </c>
      <c r="E61" s="18" t="n">
        <v>469.98419059</v>
      </c>
      <c r="F61" s="20" t="n">
        <v>4.69026787</v>
      </c>
      <c r="G61" s="18" t="n">
        <v>477.41413848</v>
      </c>
      <c r="H61" s="20" t="n">
        <v>3.78822996</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558.16185971</v>
      </c>
      <c r="F62" s="20" t="n">
        <v>3.42023048</v>
      </c>
      <c r="G62" s="18" t="n">
        <v>525.34719695</v>
      </c>
      <c r="H62" s="20" t="n">
        <v>1.15096686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377.52223389</v>
      </c>
      <c r="F63" s="20" t="n">
        <v>2.22209134</v>
      </c>
      <c r="G63" s="18" t="n">
        <v>381.31510977</v>
      </c>
      <c r="H63" s="20" t="n">
        <v>1.64266437</v>
      </c>
      <c r="I63" s="18" t="s">
        <v>404</v>
      </c>
      <c r="J63" s="20" t="s">
        <v>404</v>
      </c>
      <c r="K63" s="18" t="s">
        <v>404</v>
      </c>
      <c r="L63" s="20" t="s">
        <v>404</v>
      </c>
      <c r="M63" s="18" t="s">
        <v>404</v>
      </c>
      <c r="N63" s="20" t="s">
        <v>404</v>
      </c>
      <c r="O63" s="18" t="s">
        <v>404</v>
      </c>
      <c r="P63" s="20" t="s">
        <v>404</v>
      </c>
      <c r="Q63" s="18" t="n">
        <v>413.47085501</v>
      </c>
      <c r="R63" s="20" t="n">
        <v>4.66520778</v>
      </c>
    </row>
    <row r="64" spans="1:18">
      <c r="A64" s="15" t="s">
        <v>461</v>
      </c>
      <c r="B64" s="17" t="n">
        <v>3634</v>
      </c>
      <c r="C64" s="18">
        <f>(27.0/B64*100)</f>
        <v/>
      </c>
      <c r="D64" s="19" t="n">
        <v>3607</v>
      </c>
      <c r="E64" s="18" t="n">
        <v>453.0992265</v>
      </c>
      <c r="F64" s="20" t="n">
        <v>2.64651064</v>
      </c>
      <c r="G64" s="18" t="n">
        <v>473.66626119</v>
      </c>
      <c r="H64" s="20" t="n">
        <v>2.1329595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429.77404886</v>
      </c>
      <c r="F65" s="20" t="n">
        <v>2.87108596</v>
      </c>
      <c r="G65" s="18" t="n">
        <v>424.66636231</v>
      </c>
      <c r="H65" s="20" t="n">
        <v>4.16328756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408.19023705</v>
      </c>
      <c r="F66" s="20" t="n">
        <v>1.19083128</v>
      </c>
      <c r="G66" s="18" t="n">
        <v>420.74333003</v>
      </c>
      <c r="H66" s="20" t="n">
        <v>2.37959617</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397.93841611</v>
      </c>
      <c r="F67" s="20" t="n">
        <v>4.36958937</v>
      </c>
      <c r="G67" s="18" t="n">
        <v>395.98289479</v>
      </c>
      <c r="H67" s="20" t="n">
        <v>3.13926578</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416.17496802</v>
      </c>
      <c r="F68" s="20" t="n">
        <v>1.13617248</v>
      </c>
      <c r="G68" s="18" t="n">
        <v>420.38834211</v>
      </c>
      <c r="H68" s="20" t="n">
        <v>1.42606152</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438.01516716</v>
      </c>
      <c r="F69" s="20" t="n">
        <v>4.27408525</v>
      </c>
      <c r="G69" s="18" t="n">
        <v>426.95702089</v>
      </c>
      <c r="H69" s="20" t="n">
        <v>6.9911052</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481.2095563</v>
      </c>
      <c r="F70" s="20" t="n">
        <v>3.43518303</v>
      </c>
      <c r="G70" s="18" t="n">
        <v>497.02179028</v>
      </c>
      <c r="H70" s="20" t="n">
        <v>5.38437946</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544.7982108800001</v>
      </c>
      <c r="F71" s="20" t="n">
        <v>1.8991328</v>
      </c>
      <c r="G71" s="18" t="n">
        <v>560.68175166</v>
      </c>
      <c r="H71" s="20" t="n">
        <v>1.51526211</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538.09049281</v>
      </c>
      <c r="F72" s="20" t="n">
        <v>4.78620866</v>
      </c>
      <c r="G72" s="18" t="n">
        <v>526.21798083</v>
      </c>
      <c r="H72" s="20" t="n">
        <v>5.98072084</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413.11633051</v>
      </c>
      <c r="F73" s="20" t="n">
        <v>6.25725969</v>
      </c>
      <c r="G73" s="18" t="n">
        <v>425.31935888</v>
      </c>
      <c r="H73" s="20" t="n">
        <v>3.3968515</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414.6120669</v>
      </c>
      <c r="F74" s="20" t="n">
        <v>2.81456926</v>
      </c>
      <c r="G74" s="18" t="n">
        <v>424.71046189</v>
      </c>
      <c r="H74" s="20" t="n">
        <v>1.73495786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383.25568161</v>
      </c>
      <c r="F75" s="20" t="n">
        <v>3.36554826</v>
      </c>
      <c r="G75" s="18" t="n">
        <v>394.33150541</v>
      </c>
      <c r="H75" s="20" t="n">
        <v>6.00216201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428.40375861</v>
      </c>
      <c r="F76" s="20" t="n">
        <v>4.05675934</v>
      </c>
      <c r="G76" s="18" t="n">
        <v>449.77653698</v>
      </c>
      <c r="H76" s="20" t="n">
        <v>4.43157906</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432.59616443</v>
      </c>
      <c r="F77" s="20" t="n">
        <v>2.47761224</v>
      </c>
      <c r="G77" s="18" t="n">
        <v>461.68106109</v>
      </c>
      <c r="H77" s="20" t="n">
        <v>11.35957926</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524.5635135700001</v>
      </c>
      <c r="F78" s="20" t="n">
        <v>4.91008768</v>
      </c>
      <c r="G78" s="18" t="n">
        <v>524.65813685</v>
      </c>
      <c r="H78" s="20" t="n">
        <v>7.37496672</v>
      </c>
      <c r="I78" s="18" t="s">
        <v>404</v>
      </c>
      <c r="J78" s="20" t="s">
        <v>404</v>
      </c>
      <c r="K78" s="18" t="s">
        <v>404</v>
      </c>
      <c r="L78" s="20" t="s">
        <v>404</v>
      </c>
      <c r="M78" s="18" t="s">
        <v>404</v>
      </c>
      <c r="N78" s="20" t="s">
        <v>404</v>
      </c>
      <c r="O78" s="18" t="s">
        <v>404</v>
      </c>
      <c r="P78" s="20" t="s">
        <v>404</v>
      </c>
      <c r="Q78" s="18" t="n">
        <v>528.94402353</v>
      </c>
      <c r="R78" s="20" t="n">
        <v>5.04703492</v>
      </c>
    </row>
    <row customHeight="1" ht="25" r="79" spans="1:18">
      <c r="A79" s="15" t="s">
        <v>476</v>
      </c>
      <c r="B79" s="17" t="n">
        <v>1657</v>
      </c>
      <c r="C79" s="18">
        <f>(21.0/B79*100)</f>
        <v/>
      </c>
      <c r="D79" s="19" t="n">
        <v>1636</v>
      </c>
      <c r="E79" s="18" t="n">
        <v>466.87999709</v>
      </c>
      <c r="F79" s="20" t="n">
        <v>7.41320198</v>
      </c>
      <c r="G79" s="18" t="n">
        <v>503.95144729</v>
      </c>
      <c r="H79" s="20" t="n">
        <v>11.40038976</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459.1085236</v>
      </c>
      <c r="F80" s="20" t="n">
        <v>4.38817365</v>
      </c>
      <c r="G80" s="18" t="n">
        <v>446.46974392</v>
      </c>
      <c r="H80" s="20" t="n">
        <v>7.35707139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438.15328052</v>
      </c>
      <c r="F81" s="20" t="n">
        <v>5.85991083</v>
      </c>
      <c r="G81" s="18" t="n">
        <v>444.71332304</v>
      </c>
      <c r="H81" s="20" t="n">
        <v>3.79817167</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567</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511.38629665</v>
      </c>
      <c r="F7" s="20" t="n">
        <v>1.95712204</v>
      </c>
      <c r="G7" s="18" t="n">
        <v>504.92676207</v>
      </c>
      <c r="H7" s="20" t="n">
        <v>5.78556247</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495.77131012</v>
      </c>
      <c r="F8" s="20" t="n">
        <v>2.58075184</v>
      </c>
      <c r="G8" s="18" t="n">
        <v>468.70154782</v>
      </c>
      <c r="H8" s="20" t="n">
        <v>20.54969961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502.45459421</v>
      </c>
      <c r="F9" s="20" t="n">
        <v>2.78049276</v>
      </c>
      <c r="G9" s="18" t="n">
        <v>523.70923864</v>
      </c>
      <c r="H9" s="20" t="n">
        <v>12.47024609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528.82178055</v>
      </c>
      <c r="F10" s="20" t="n">
        <v>2.24686856</v>
      </c>
      <c r="G10" s="18" t="n">
        <v>534.77042797</v>
      </c>
      <c r="H10" s="20" t="n">
        <v>7.46214349</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445.77107767</v>
      </c>
      <c r="F11" s="20" t="n">
        <v>2.7147983</v>
      </c>
      <c r="G11" s="18" t="n">
        <v>495.80052033</v>
      </c>
      <c r="H11" s="20" t="n">
        <v>29.59850698</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493.06430665</v>
      </c>
      <c r="F12" s="20" t="n">
        <v>2.35320679</v>
      </c>
      <c r="G12" s="18" t="n">
        <v>492.47246906</v>
      </c>
      <c r="H12" s="20" t="n">
        <v>17.46532799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501.59113726</v>
      </c>
      <c r="F13" s="20" t="n">
        <v>2.83516855</v>
      </c>
      <c r="G13" s="18" t="n">
        <v>506.95133811</v>
      </c>
      <c r="H13" s="20" t="n">
        <v>5.36544151</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532.1972339500001</v>
      </c>
      <c r="F14" s="20" t="n">
        <v>2.27889112</v>
      </c>
      <c r="G14" s="18" t="n">
        <v>542.4210599100001</v>
      </c>
      <c r="H14" s="20" t="n">
        <v>4.55037914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529.50568183</v>
      </c>
      <c r="F15" s="20" t="n">
        <v>2.47064622</v>
      </c>
      <c r="G15" s="18" t="n">
        <v>551.14226085</v>
      </c>
      <c r="H15" s="20" t="n">
        <v>16.36795785</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498.80272933</v>
      </c>
      <c r="F16" s="20" t="n">
        <v>2.52485187</v>
      </c>
      <c r="G16" s="18" t="n">
        <v>443.99804888</v>
      </c>
      <c r="H16" s="20" t="n">
        <v>38.7555834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507.98398331</v>
      </c>
      <c r="F17" s="20" t="n">
        <v>3.41392809</v>
      </c>
      <c r="G17" s="18" t="n">
        <v>544.93380773</v>
      </c>
      <c r="H17" s="20" t="n">
        <v>29.90306375</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455.81522449</v>
      </c>
      <c r="F18" s="20" t="n">
        <v>4.11787072</v>
      </c>
      <c r="G18" s="18" t="n">
        <v>443.14973572</v>
      </c>
      <c r="H18" s="20" t="n">
        <v>14.7039651</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477.20758391</v>
      </c>
      <c r="F19" s="20" t="n">
        <v>2.75102861</v>
      </c>
      <c r="G19" s="18" t="n">
        <v>374.8812</v>
      </c>
      <c r="H19" s="20" t="n">
        <v>26.97523154</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473.36844827</v>
      </c>
      <c r="F20" s="20" t="n">
        <v>1.67580086</v>
      </c>
      <c r="G20" s="18" t="n">
        <v>477.37121429</v>
      </c>
      <c r="H20" s="20" t="n">
        <v>35.09998437</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503.40132598</v>
      </c>
      <c r="F21" s="20" t="n">
        <v>2.59106436</v>
      </c>
      <c r="G21" s="18" t="n">
        <v>500.70050819</v>
      </c>
      <c r="H21" s="20" t="n">
        <v>17.49355856</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466.51823334</v>
      </c>
      <c r="F22" s="20" t="n">
        <v>3.44522282</v>
      </c>
      <c r="G22" s="18" t="n">
        <v>472.8769415</v>
      </c>
      <c r="H22" s="20" t="n">
        <v>5.33981394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484.08088505</v>
      </c>
      <c r="F23" s="20" t="n">
        <v>3.04648848</v>
      </c>
      <c r="G23" s="18" t="n">
        <v>499.47924774</v>
      </c>
      <c r="H23" s="20" t="n">
        <v>8.790482000000001</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537.5709939</v>
      </c>
      <c r="F24" s="20" t="n">
        <v>3.2089691</v>
      </c>
      <c r="G24" s="18" t="n">
        <v>554.44073207</v>
      </c>
      <c r="H24" s="20" t="n">
        <v>18.64740104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515.80406456</v>
      </c>
      <c r="F25" s="20" t="n">
        <v>3.48237232</v>
      </c>
      <c r="G25" s="18" t="n">
        <v>515.85246495</v>
      </c>
      <c r="H25" s="20" t="n">
        <v>12.61980331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492.08312973</v>
      </c>
      <c r="F26" s="20" t="n">
        <v>1.9692895</v>
      </c>
      <c r="G26" s="18" t="n">
        <v>486.34813953</v>
      </c>
      <c r="H26" s="20" t="n">
        <v>3.96927333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481.555667</v>
      </c>
      <c r="F27" s="20" t="n">
        <v>1.09579502</v>
      </c>
      <c r="G27" s="18" t="n">
        <v>494.87587523</v>
      </c>
      <c r="H27" s="20" t="n">
        <v>3.68745187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416.17475494</v>
      </c>
      <c r="F28" s="20" t="n">
        <v>2.15758661</v>
      </c>
      <c r="G28" s="18" t="n">
        <v>394.03954273</v>
      </c>
      <c r="H28" s="20" t="n">
        <v>14.6084805</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510.67299107</v>
      </c>
      <c r="F29" s="20" t="n">
        <v>4.83069244</v>
      </c>
      <c r="G29" s="18" t="n">
        <v>525.04513764</v>
      </c>
      <c r="H29" s="20" t="n">
        <v>33.20427177</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513.10139327</v>
      </c>
      <c r="F30" s="20" t="n">
        <v>3.3984816</v>
      </c>
      <c r="G30" s="18" t="n">
        <v>526.31500959</v>
      </c>
      <c r="H30" s="20" t="n">
        <v>7.85630337</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498.44061221</v>
      </c>
      <c r="F31" s="20" t="n">
        <v>2.31040988</v>
      </c>
      <c r="G31" s="18" t="n">
        <v>489.94126287</v>
      </c>
      <c r="H31" s="20" t="n">
        <v>9.032379929999999</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502.55405756</v>
      </c>
      <c r="F32" s="20" t="n">
        <v>2.55251285</v>
      </c>
      <c r="G32" s="18" t="n">
        <v>488.91680436</v>
      </c>
      <c r="H32" s="20" t="n">
        <v>9.12204513</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501.09433954</v>
      </c>
      <c r="F33" s="20" t="n">
        <v>2.48885699</v>
      </c>
      <c r="G33" s="18" t="n">
        <v>486.51299338</v>
      </c>
      <c r="H33" s="20" t="n">
        <v>28.54458449</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460.44222666</v>
      </c>
      <c r="F34" s="20" t="n">
        <v>2.78941196</v>
      </c>
      <c r="G34" s="18" t="n">
        <v>469.80554407</v>
      </c>
      <c r="H34" s="20" t="n">
        <v>27.80596786</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514.06408302</v>
      </c>
      <c r="F35" s="20" t="n">
        <v>1.44163036</v>
      </c>
      <c r="G35" s="18" t="n">
        <v>589.15074435</v>
      </c>
      <c r="H35" s="20" t="n">
        <v>7.36340245</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493.07742503</v>
      </c>
      <c r="F36" s="20" t="n">
        <v>2.11157159</v>
      </c>
      <c r="G36" s="18" t="n">
        <v>487.74648108</v>
      </c>
      <c r="H36" s="20" t="n">
        <v>11.17719236</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493.88915319</v>
      </c>
      <c r="F37" s="20" t="n">
        <v>3.70238577</v>
      </c>
      <c r="G37" s="18" t="n">
        <v>480.17714924</v>
      </c>
      <c r="H37" s="20" t="n">
        <v>8.57948547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505.61387427</v>
      </c>
      <c r="F38" s="20" t="n">
        <v>3.21858767</v>
      </c>
      <c r="G38" s="18" t="n">
        <v>497.74023908</v>
      </c>
      <c r="H38" s="20" t="n">
        <v>16.7931451</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425.73316092</v>
      </c>
      <c r="F39" s="20" t="n">
        <v>4.14794883</v>
      </c>
      <c r="G39" s="18" t="n">
        <v>419.69345458</v>
      </c>
      <c r="H39" s="20" t="n">
        <v>21.90103615</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511.54075992</v>
      </c>
      <c r="F40" s="20" t="n">
        <v>3.42033816</v>
      </c>
      <c r="G40" s="18" t="n">
        <v>502.45124547</v>
      </c>
      <c r="H40" s="20" t="n">
        <v>13.3903401</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496.16406382</v>
      </c>
      <c r="F41" s="20" t="n">
        <v>3.7760416</v>
      </c>
      <c r="G41" s="18" t="n">
        <v>501.44556012</v>
      </c>
      <c r="H41" s="20" t="n">
        <v>7.05911503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427.61624364</v>
      </c>
      <c r="F44" s="20" t="n">
        <v>3.44159097</v>
      </c>
      <c r="G44" s="18" t="n">
        <v>427.87953905</v>
      </c>
      <c r="H44" s="20" t="n">
        <v>8.94262136</v>
      </c>
      <c r="I44" s="18" t="s">
        <v>404</v>
      </c>
      <c r="J44" s="20" t="s">
        <v>404</v>
      </c>
      <c r="K44" s="18" t="s">
        <v>404</v>
      </c>
      <c r="L44" s="20" t="s">
        <v>404</v>
      </c>
      <c r="M44" s="18" t="s">
        <v>404</v>
      </c>
      <c r="N44" s="20" t="s">
        <v>404</v>
      </c>
      <c r="O44" s="18" t="s">
        <v>404</v>
      </c>
      <c r="P44" s="20" t="s">
        <v>404</v>
      </c>
      <c r="Q44" s="18" t="n">
        <v>408.42441598</v>
      </c>
      <c r="R44" s="20" t="n">
        <v>14.54323273</v>
      </c>
    </row>
    <row r="45" spans="1:18">
      <c r="A45" s="15" t="s">
        <v>442</v>
      </c>
      <c r="B45" s="17" t="n">
        <v>5519</v>
      </c>
      <c r="C45" s="18">
        <f>(0.0/B45*100)</f>
        <v/>
      </c>
      <c r="D45" s="19" t="n">
        <v>5519</v>
      </c>
      <c r="E45" s="18" t="n">
        <v>377.63065731</v>
      </c>
      <c r="F45" s="20" t="n">
        <v>2.74313085</v>
      </c>
      <c r="G45" s="18" t="n">
        <v>347.19103802</v>
      </c>
      <c r="H45" s="20" t="n">
        <v>7.18374578</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405.12462059</v>
      </c>
      <c r="F46" s="20" t="n">
        <v>2.80020789</v>
      </c>
      <c r="G46" s="18" t="n">
        <v>401.0081334</v>
      </c>
      <c r="H46" s="20" t="n">
        <v>12.4288973</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446.8707296</v>
      </c>
      <c r="F47" s="20" t="n">
        <v>4.43967763</v>
      </c>
      <c r="G47" s="18" t="n">
        <v>406.89390077</v>
      </c>
      <c r="H47" s="20" t="n">
        <v>24.43904109</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516.551992</v>
      </c>
      <c r="F48" s="20" t="n">
        <v>5.19603977</v>
      </c>
      <c r="G48" s="18" t="n">
        <v>532.82050743</v>
      </c>
      <c r="H48" s="20" t="n">
        <v>19.81467485</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431.6434953</v>
      </c>
      <c r="F49" s="20" t="n">
        <v>2.94961375</v>
      </c>
      <c r="G49" s="18" t="n">
        <v>447.34513403</v>
      </c>
      <c r="H49" s="20" t="n">
        <v>12.15195785</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417.65340095</v>
      </c>
      <c r="F50" s="20" t="n">
        <v>2.6716518</v>
      </c>
      <c r="G50" s="18" t="n">
        <v>420.41924858</v>
      </c>
      <c r="H50" s="20" t="n">
        <v>52.98499669</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418.70381054</v>
      </c>
      <c r="F51" s="20" t="n">
        <v>2.42068023</v>
      </c>
      <c r="G51" s="18" t="n">
        <v>423.82190285</v>
      </c>
      <c r="H51" s="20" t="n">
        <v>8.03204268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477.73491733</v>
      </c>
      <c r="F52" s="20" t="n">
        <v>2.52534535</v>
      </c>
      <c r="G52" s="18" t="n">
        <v>444.53847169</v>
      </c>
      <c r="H52" s="20" t="n">
        <v>10.21871645</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431.94322118</v>
      </c>
      <c r="F53" s="20" t="n">
        <v>1.45255998</v>
      </c>
      <c r="G53" s="18" t="n">
        <v>440.66055919</v>
      </c>
      <c r="H53" s="20" t="n">
        <v>4.5362351</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332.79283115</v>
      </c>
      <c r="F54" s="20" t="n">
        <v>3.0105506</v>
      </c>
      <c r="G54" s="18" t="n">
        <v>325.12500699</v>
      </c>
      <c r="H54" s="20" t="n">
        <v>14.69905217</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411.27215949</v>
      </c>
      <c r="F55" s="20" t="n">
        <v>2.59937521</v>
      </c>
      <c r="G55" s="18" t="n">
        <v>409.75544941</v>
      </c>
      <c r="H55" s="20" t="n">
        <v>9.52883658</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524.35275643</v>
      </c>
      <c r="F56" s="20" t="n">
        <v>5.11056591</v>
      </c>
      <c r="G56" s="18" t="n">
        <v>522.40343039</v>
      </c>
      <c r="H56" s="20" t="n">
        <v>3.63063906</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397.12673062</v>
      </c>
      <c r="F57" s="20" t="n">
        <v>4.86339302</v>
      </c>
      <c r="G57" s="18" t="n">
        <v>408.12569822</v>
      </c>
      <c r="H57" s="20" t="n">
        <v>3.12152374</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408.27779926</v>
      </c>
      <c r="F58" s="20" t="n">
        <v>2.80371202</v>
      </c>
      <c r="G58" s="18" t="n">
        <v>415.0991813</v>
      </c>
      <c r="H58" s="20" t="n">
        <v>8.890582119999999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378.89231773</v>
      </c>
      <c r="F59" s="20" t="n">
        <v>1.70958816</v>
      </c>
      <c r="G59" s="18" t="n">
        <v>356.23029286</v>
      </c>
      <c r="H59" s="20" t="n">
        <v>12.32064044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387.1532576</v>
      </c>
      <c r="F60" s="20" t="n">
        <v>3.51572916</v>
      </c>
      <c r="G60" s="18" t="n">
        <v>363.75634664</v>
      </c>
      <c r="H60" s="20" t="n">
        <v>18.109094</v>
      </c>
      <c r="I60" s="18" t="s">
        <v>404</v>
      </c>
      <c r="J60" s="20" t="s">
        <v>404</v>
      </c>
      <c r="K60" s="18" t="s">
        <v>404</v>
      </c>
      <c r="L60" s="20" t="s">
        <v>404</v>
      </c>
      <c r="M60" s="18" t="s">
        <v>404</v>
      </c>
      <c r="N60" s="20" t="s">
        <v>404</v>
      </c>
      <c r="O60" s="18" t="s">
        <v>404</v>
      </c>
      <c r="P60" s="20" t="s">
        <v>404</v>
      </c>
      <c r="Q60" s="18" t="n">
        <v>322.8296209</v>
      </c>
      <c r="R60" s="20" t="n">
        <v>17.0614294</v>
      </c>
    </row>
    <row r="61" spans="1:18">
      <c r="A61" s="15" t="s">
        <v>458</v>
      </c>
      <c r="B61" s="17" t="n">
        <v>6525</v>
      </c>
      <c r="C61" s="18">
        <f>(0.0/B61*100)</f>
        <v/>
      </c>
      <c r="D61" s="19" t="n">
        <v>6525</v>
      </c>
      <c r="E61" s="18" t="n">
        <v>473.65401517</v>
      </c>
      <c r="F61" s="20" t="n">
        <v>2.992758</v>
      </c>
      <c r="G61" s="18" t="n">
        <v>487.15263538</v>
      </c>
      <c r="H61" s="20" t="n">
        <v>8.70764511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527.30646589</v>
      </c>
      <c r="F62" s="20" t="n">
        <v>1.14827996</v>
      </c>
      <c r="G62" s="18" t="n">
        <v>540.6124359299999</v>
      </c>
      <c r="H62" s="20" t="n">
        <v>3.08785873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374.98002031</v>
      </c>
      <c r="F63" s="20" t="n">
        <v>1.61136182</v>
      </c>
      <c r="G63" s="18" t="n">
        <v>387.96986166</v>
      </c>
      <c r="H63" s="20" t="n">
        <v>2.28418559</v>
      </c>
      <c r="I63" s="18" t="s">
        <v>404</v>
      </c>
      <c r="J63" s="20" t="s">
        <v>404</v>
      </c>
      <c r="K63" s="18" t="s">
        <v>404</v>
      </c>
      <c r="L63" s="20" t="s">
        <v>404</v>
      </c>
      <c r="M63" s="18" t="s">
        <v>404</v>
      </c>
      <c r="N63" s="20" t="s">
        <v>404</v>
      </c>
      <c r="O63" s="18" t="s">
        <v>404</v>
      </c>
      <c r="P63" s="20" t="s">
        <v>404</v>
      </c>
      <c r="Q63" s="18" t="n">
        <v>413.47085501</v>
      </c>
      <c r="R63" s="20" t="n">
        <v>4.66520778</v>
      </c>
    </row>
    <row r="64" spans="1:18">
      <c r="A64" s="15" t="s">
        <v>461</v>
      </c>
      <c r="B64" s="17" t="n">
        <v>3634</v>
      </c>
      <c r="C64" s="18">
        <f>(27.0/B64*100)</f>
        <v/>
      </c>
      <c r="D64" s="19" t="n">
        <v>3607</v>
      </c>
      <c r="E64" s="18" t="n">
        <v>464.13463193</v>
      </c>
      <c r="F64" s="20" t="n">
        <v>1.65432013</v>
      </c>
      <c r="G64" s="18" t="n">
        <v>472.05406552</v>
      </c>
      <c r="H64" s="20" t="n">
        <v>7.58380319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428.45607391</v>
      </c>
      <c r="F65" s="20" t="n">
        <v>2.03451808</v>
      </c>
      <c r="G65" s="18" t="n">
        <v>417.29737695</v>
      </c>
      <c r="H65" s="20" t="n">
        <v>19.4080854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410.49332447</v>
      </c>
      <c r="F66" s="20" t="n">
        <v>1.08085287</v>
      </c>
      <c r="G66" s="18" t="n">
        <v>432.38618505</v>
      </c>
      <c r="H66" s="20" t="n">
        <v>4.21623969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402.69734808</v>
      </c>
      <c r="F67" s="20" t="n">
        <v>3.00098627</v>
      </c>
      <c r="G67" s="18" t="n">
        <v>374.73090194</v>
      </c>
      <c r="H67" s="20" t="n">
        <v>4.55305515</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417.73675439</v>
      </c>
      <c r="F68" s="20" t="n">
        <v>1.039692</v>
      </c>
      <c r="G68" s="18" t="n">
        <v>413.70369656</v>
      </c>
      <c r="H68" s="20" t="n">
        <v>4.29620454</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437.59998658</v>
      </c>
      <c r="F69" s="20" t="n">
        <v>3.58031167</v>
      </c>
      <c r="G69" s="18" t="n">
        <v>413.94241506</v>
      </c>
      <c r="H69" s="20" t="n">
        <v>8.55048697</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486.50215999</v>
      </c>
      <c r="F70" s="20" t="n">
        <v>3.01380267</v>
      </c>
      <c r="G70" s="18" t="n">
        <v>492.76122065</v>
      </c>
      <c r="H70" s="20" t="n">
        <v>13.98531946</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551.26134494</v>
      </c>
      <c r="F71" s="20" t="n">
        <v>1.4268461</v>
      </c>
      <c r="G71" s="18" t="n">
        <v>567.58112233</v>
      </c>
      <c r="H71" s="20" t="n">
        <v>2.30750921</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531.51418003</v>
      </c>
      <c r="F72" s="20" t="n">
        <v>3.67190536</v>
      </c>
      <c r="G72" s="18" t="n">
        <v>534.79830295</v>
      </c>
      <c r="H72" s="20" t="n">
        <v>10.11527028</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413.70020383</v>
      </c>
      <c r="F73" s="20" t="n">
        <v>5.85518602</v>
      </c>
      <c r="G73" s="18" t="n">
        <v>426.61654846</v>
      </c>
      <c r="H73" s="20" t="n">
        <v>3.63544109</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425.51977902</v>
      </c>
      <c r="F74" s="20" t="n">
        <v>1.8868642</v>
      </c>
      <c r="G74" s="18" t="n">
        <v>413.48993767</v>
      </c>
      <c r="H74" s="20" t="n">
        <v>2.50862832</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387.92246215</v>
      </c>
      <c r="F75" s="20" t="n">
        <v>2.56666829</v>
      </c>
      <c r="G75" s="18" t="n">
        <v>340.9110274</v>
      </c>
      <c r="H75" s="20" t="n">
        <v>8.976891630000001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435.64694776</v>
      </c>
      <c r="F76" s="20" t="n">
        <v>2.80432286</v>
      </c>
      <c r="G76" s="18" t="n">
        <v>461.68239227</v>
      </c>
      <c r="H76" s="20" t="n">
        <v>14.1024325</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436.16205601</v>
      </c>
      <c r="F77" s="20" t="n">
        <v>2.29264758</v>
      </c>
      <c r="G77" s="18" t="n">
        <v>407.26903195</v>
      </c>
      <c r="H77" s="20" t="n">
        <v>12.33613516</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525.0180004</v>
      </c>
      <c r="F78" s="20" t="n">
        <v>4.02670703</v>
      </c>
      <c r="G78" s="18" t="n">
        <v>450.87392982</v>
      </c>
      <c r="H78" s="20" t="n">
        <v>5.12874925</v>
      </c>
      <c r="I78" s="18" t="s">
        <v>404</v>
      </c>
      <c r="J78" s="20" t="s">
        <v>404</v>
      </c>
      <c r="K78" s="18" t="s">
        <v>404</v>
      </c>
      <c r="L78" s="20" t="s">
        <v>404</v>
      </c>
      <c r="M78" s="18" t="s">
        <v>404</v>
      </c>
      <c r="N78" s="20" t="s">
        <v>404</v>
      </c>
      <c r="O78" s="18" t="s">
        <v>404</v>
      </c>
      <c r="P78" s="20" t="s">
        <v>404</v>
      </c>
      <c r="Q78" s="18" t="n">
        <v>528.94402353</v>
      </c>
      <c r="R78" s="20" t="n">
        <v>5.04703492</v>
      </c>
    </row>
    <row customHeight="1" ht="25" r="79" spans="1:18">
      <c r="A79" s="15" t="s">
        <v>476</v>
      </c>
      <c r="B79" s="17" t="n">
        <v>1657</v>
      </c>
      <c r="C79" s="18">
        <f>(21.0/B79*100)</f>
        <v/>
      </c>
      <c r="D79" s="19" t="n">
        <v>1636</v>
      </c>
      <c r="E79" s="18" t="n">
        <v>475.33610525</v>
      </c>
      <c r="F79" s="20" t="n">
        <v>6.34198237</v>
      </c>
      <c r="G79" s="18" t="s">
        <v>404</v>
      </c>
      <c r="H79" s="20" t="s">
        <v>404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456.65299184</v>
      </c>
      <c r="F80" s="20" t="n">
        <v>3.70953236</v>
      </c>
      <c r="G80" s="18" t="n">
        <v>424.58683085</v>
      </c>
      <c r="H80" s="20" t="n">
        <v>30.05690254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445.03480607</v>
      </c>
      <c r="F81" s="20" t="n">
        <v>3.87990714</v>
      </c>
      <c r="G81" s="18" t="n">
        <v>437.43198872</v>
      </c>
      <c r="H81" s="20" t="n">
        <v>5.12750329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568</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503.30132501</v>
      </c>
      <c r="F7" s="20" t="n">
        <v>2.17570166</v>
      </c>
      <c r="G7" s="18" t="n">
        <v>523.6907725900001</v>
      </c>
      <c r="H7" s="20" t="n">
        <v>3.08633456</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495.36813077</v>
      </c>
      <c r="F8" s="20" t="n">
        <v>2.52434521</v>
      </c>
      <c r="G8" s="18" t="n">
        <v>476.16189263</v>
      </c>
      <c r="H8" s="20" t="n">
        <v>13.73895714</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495.03631965</v>
      </c>
      <c r="F9" s="20" t="n">
        <v>3.93613293</v>
      </c>
      <c r="G9" s="18" t="n">
        <v>517.34707299</v>
      </c>
      <c r="H9" s="20" t="n">
        <v>4.96504835</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528.63881539</v>
      </c>
      <c r="F10" s="20" t="n">
        <v>2.38645246</v>
      </c>
      <c r="G10" s="18" t="n">
        <v>532.06394213</v>
      </c>
      <c r="H10" s="20" t="n">
        <v>5.20543225</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437.74683731</v>
      </c>
      <c r="F11" s="20" t="n">
        <v>4.24732866</v>
      </c>
      <c r="G11" s="18" t="n">
        <v>457.26482466</v>
      </c>
      <c r="H11" s="20" t="n">
        <v>4.00047174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491.9999846</v>
      </c>
      <c r="F12" s="20" t="n">
        <v>2.72914449</v>
      </c>
      <c r="G12" s="18" t="n">
        <v>510.84807905</v>
      </c>
      <c r="H12" s="20" t="n">
        <v>29.73225925</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498.88916547</v>
      </c>
      <c r="F13" s="20" t="n">
        <v>2.68078976</v>
      </c>
      <c r="G13" s="18" t="n">
        <v>507.86648384</v>
      </c>
      <c r="H13" s="20" t="n">
        <v>6.05178927</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537.80875485</v>
      </c>
      <c r="F14" s="20" t="n">
        <v>2.66233262</v>
      </c>
      <c r="G14" s="18" t="n">
        <v>527.8830484699999</v>
      </c>
      <c r="H14" s="20" t="n">
        <v>4.14809134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529.18651364</v>
      </c>
      <c r="F15" s="20" t="n">
        <v>2.49586834</v>
      </c>
      <c r="G15" s="18" t="n">
        <v>572.50413449</v>
      </c>
      <c r="H15" s="20" t="n">
        <v>20.33569539</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493.85179661</v>
      </c>
      <c r="F16" s="20" t="n">
        <v>5.99804985</v>
      </c>
      <c r="G16" s="18" t="n">
        <v>500.7867657</v>
      </c>
      <c r="H16" s="20" t="n">
        <v>5.31710386</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507.8160417</v>
      </c>
      <c r="F17" s="20" t="n">
        <v>3.53574432</v>
      </c>
      <c r="G17" s="18" t="n">
        <v>528.39494891</v>
      </c>
      <c r="H17" s="20" t="n">
        <v>21.49037325</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451.50050347</v>
      </c>
      <c r="F18" s="20" t="n">
        <v>4.09484576</v>
      </c>
      <c r="G18" s="18" t="n">
        <v>519.79172054</v>
      </c>
      <c r="H18" s="20" t="n">
        <v>10.51633145</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478.33579383</v>
      </c>
      <c r="F19" s="20" t="n">
        <v>3.57753229</v>
      </c>
      <c r="G19" s="18" t="n">
        <v>471.40389917</v>
      </c>
      <c r="H19" s="20" t="n">
        <v>10.56550349</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473.60403604</v>
      </c>
      <c r="F20" s="20" t="n">
        <v>1.77729792</v>
      </c>
      <c r="G20" s="18" t="n">
        <v>471.4429509</v>
      </c>
      <c r="H20" s="20" t="n">
        <v>4.75664475</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491.61918369</v>
      </c>
      <c r="F21" s="20" t="n">
        <v>4.76941926</v>
      </c>
      <c r="G21" s="18" t="n">
        <v>511.96511443</v>
      </c>
      <c r="H21" s="20" t="n">
        <v>2.98458606</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462.67815008</v>
      </c>
      <c r="F22" s="20" t="n">
        <v>3.73268355</v>
      </c>
      <c r="G22" s="18" t="n">
        <v>510.35947271</v>
      </c>
      <c r="H22" s="20" t="n">
        <v>12.57082225</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480.63515489</v>
      </c>
      <c r="F23" s="20" t="n">
        <v>4.25221124</v>
      </c>
      <c r="G23" s="18" t="n">
        <v>498.57144097</v>
      </c>
      <c r="H23" s="20" t="n">
        <v>10.43173853</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542.84119114</v>
      </c>
      <c r="F24" s="20" t="n">
        <v>3.52883245</v>
      </c>
      <c r="G24" s="18" t="n">
        <v>526.50931896</v>
      </c>
      <c r="H24" s="20" t="n">
        <v>6.45921211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514.39021489</v>
      </c>
      <c r="F25" s="20" t="n">
        <v>3.88824039</v>
      </c>
      <c r="G25" s="18" t="n">
        <v>520.24341777</v>
      </c>
      <c r="H25" s="20" t="n">
        <v>7.68400555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492.39043086</v>
      </c>
      <c r="F26" s="20" t="n">
        <v>2.3374349</v>
      </c>
      <c r="G26" s="18" t="n">
        <v>487.66477744</v>
      </c>
      <c r="H26" s="20" t="n">
        <v>3.13889656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473.30832839</v>
      </c>
      <c r="F27" s="20" t="n">
        <v>1.22741045</v>
      </c>
      <c r="G27" s="18" t="n">
        <v>503.53305114</v>
      </c>
      <c r="H27" s="20" t="n">
        <v>1.85853507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417.32640537</v>
      </c>
      <c r="F28" s="20" t="n">
        <v>2.87583082</v>
      </c>
      <c r="G28" s="18" t="n">
        <v>411.27509288</v>
      </c>
      <c r="H28" s="20" t="n">
        <v>5.05387961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511.58241848</v>
      </c>
      <c r="F29" s="20" t="n">
        <v>8.85768964</v>
      </c>
      <c r="G29" s="18" t="n">
        <v>510.57666354</v>
      </c>
      <c r="H29" s="20" t="n">
        <v>9.027053649999999</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515.38471519</v>
      </c>
      <c r="F30" s="20" t="n">
        <v>7.27148368</v>
      </c>
      <c r="G30" s="18" t="n">
        <v>515.3826414500001</v>
      </c>
      <c r="H30" s="20" t="n">
        <v>3.83264169</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498.20277542</v>
      </c>
      <c r="F31" s="20" t="n">
        <v>2.24201058</v>
      </c>
      <c r="G31" s="18" t="n">
        <v>497.58174467</v>
      </c>
      <c r="H31" s="20" t="n">
        <v>11.06878242</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501.78339369</v>
      </c>
      <c r="F32" s="20" t="n">
        <v>2.55675217</v>
      </c>
      <c r="G32" s="18" t="n">
        <v>493.9828562</v>
      </c>
      <c r="H32" s="20" t="n">
        <v>15.44543843</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497.80037271</v>
      </c>
      <c r="F33" s="20" t="n">
        <v>4.43076982</v>
      </c>
      <c r="G33" s="18" t="n">
        <v>503.84085039</v>
      </c>
      <c r="H33" s="20" t="n">
        <v>4.27348536</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461.36954715</v>
      </c>
      <c r="F34" s="20" t="n">
        <v>2.84687384</v>
      </c>
      <c r="G34" s="18" t="n">
        <v>454.54571778</v>
      </c>
      <c r="H34" s="20" t="n">
        <v>14.19951822</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500.2373476</v>
      </c>
      <c r="F35" s="20" t="n">
        <v>2.28041365</v>
      </c>
      <c r="G35" s="18" t="n">
        <v>527.55234641</v>
      </c>
      <c r="H35" s="20" t="n">
        <v>1.81422944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498.20622464</v>
      </c>
      <c r="F36" s="20" t="n">
        <v>3.18304356</v>
      </c>
      <c r="G36" s="18" t="n">
        <v>482.86477938</v>
      </c>
      <c r="H36" s="20" t="n">
        <v>3.83460608</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492.9477249</v>
      </c>
      <c r="F37" s="20" t="n">
        <v>3.70675642</v>
      </c>
      <c r="G37" s="18" t="n">
        <v>496.95026286</v>
      </c>
      <c r="H37" s="20" t="n">
        <v>8.66776312</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523.15231968</v>
      </c>
      <c r="F38" s="20" t="n">
        <v>4.79507273</v>
      </c>
      <c r="G38" s="18" t="n">
        <v>480.94674054</v>
      </c>
      <c r="H38" s="20" t="n">
        <v>5.72915566</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421.80665803</v>
      </c>
      <c r="F39" s="20" t="n">
        <v>6.86041222</v>
      </c>
      <c r="G39" s="18" t="n">
        <v>428.43015721</v>
      </c>
      <c r="H39" s="20" t="n">
        <v>5.93216003</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507.97123589</v>
      </c>
      <c r="F40" s="20" t="n">
        <v>5.5705906</v>
      </c>
      <c r="G40" s="18" t="n">
        <v>512.6065426500001</v>
      </c>
      <c r="H40" s="20" t="n">
        <v>3.98426412</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494.39163047</v>
      </c>
      <c r="F41" s="20" t="n">
        <v>4.57651831</v>
      </c>
      <c r="G41" s="18" t="n">
        <v>500.19787028</v>
      </c>
      <c r="H41" s="20" t="n">
        <v>5.09085393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419.64315912</v>
      </c>
      <c r="F44" s="20" t="n">
        <v>4.09492349</v>
      </c>
      <c r="G44" s="18" t="n">
        <v>434.0225219</v>
      </c>
      <c r="H44" s="20" t="n">
        <v>4.80032038</v>
      </c>
      <c r="I44" s="18" t="s">
        <v>404</v>
      </c>
      <c r="J44" s="20" t="s">
        <v>404</v>
      </c>
      <c r="K44" s="18" t="s">
        <v>404</v>
      </c>
      <c r="L44" s="20" t="s">
        <v>404</v>
      </c>
      <c r="M44" s="18" t="s">
        <v>404</v>
      </c>
      <c r="N44" s="20" t="s">
        <v>404</v>
      </c>
      <c r="O44" s="18" t="n">
        <v>416.76294466</v>
      </c>
      <c r="P44" s="20" t="n">
        <v>7.0158588</v>
      </c>
      <c r="Q44" s="18" t="n">
        <v>408.42441598</v>
      </c>
      <c r="R44" s="20" t="n">
        <v>14.54323273</v>
      </c>
    </row>
    <row r="45" spans="1:18">
      <c r="A45" s="15" t="s">
        <v>442</v>
      </c>
      <c r="B45" s="17" t="n">
        <v>5519</v>
      </c>
      <c r="C45" s="18">
        <f>(0.0/B45*100)</f>
        <v/>
      </c>
      <c r="D45" s="19" t="n">
        <v>5519</v>
      </c>
      <c r="E45" s="18" t="n">
        <v>376.02557528</v>
      </c>
      <c r="F45" s="20" t="n">
        <v>2.56981232</v>
      </c>
      <c r="G45" s="18" t="n">
        <v>372.25163088</v>
      </c>
      <c r="H45" s="20" t="n">
        <v>16.17089</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402.10531531</v>
      </c>
      <c r="F46" s="20" t="n">
        <v>3.04944877</v>
      </c>
      <c r="G46" s="18" t="n">
        <v>414.49644712</v>
      </c>
      <c r="H46" s="20" t="n">
        <v>6.33596721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448.49178096</v>
      </c>
      <c r="F47" s="20" t="n">
        <v>4.61312811</v>
      </c>
      <c r="G47" s="18" t="n">
        <v>392.38453316</v>
      </c>
      <c r="H47" s="20" t="n">
        <v>12.03796477</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511.23342953</v>
      </c>
      <c r="F48" s="20" t="n">
        <v>8.50588864</v>
      </c>
      <c r="G48" s="18" t="n">
        <v>525.25437874</v>
      </c>
      <c r="H48" s="20" t="n">
        <v>7.82753989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428.83492107</v>
      </c>
      <c r="F49" s="20" t="n">
        <v>3.42271003</v>
      </c>
      <c r="G49" s="18" t="n">
        <v>442.68063787</v>
      </c>
      <c r="H49" s="20" t="n">
        <v>7.33509295</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424.08747607</v>
      </c>
      <c r="F50" s="20" t="n">
        <v>4.24747095</v>
      </c>
      <c r="G50" s="18" t="n">
        <v>409.39782326</v>
      </c>
      <c r="H50" s="20" t="n">
        <v>4.37386732</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423.64836763</v>
      </c>
      <c r="F51" s="20" t="n">
        <v>5.89755545</v>
      </c>
      <c r="G51" s="18" t="n">
        <v>417.85570346</v>
      </c>
      <c r="H51" s="20" t="n">
        <v>3.05566151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466.47476243</v>
      </c>
      <c r="F52" s="20" t="n">
        <v>5.60414274</v>
      </c>
      <c r="G52" s="18" t="n">
        <v>480.395079</v>
      </c>
      <c r="H52" s="20" t="n">
        <v>3.83342226</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424.59868385</v>
      </c>
      <c r="F53" s="20" t="n">
        <v>1.51996262</v>
      </c>
      <c r="G53" s="18" t="n">
        <v>463.73759992</v>
      </c>
      <c r="H53" s="20" t="n">
        <v>3.01733917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336.11825937</v>
      </c>
      <c r="F54" s="20" t="n">
        <v>6.62085614</v>
      </c>
      <c r="G54" s="18" t="n">
        <v>330.22365504</v>
      </c>
      <c r="H54" s="20" t="n">
        <v>3.35360579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413.11247188</v>
      </c>
      <c r="F55" s="20" t="n">
        <v>4.69592703</v>
      </c>
      <c r="G55" s="18" t="n">
        <v>409.38476576</v>
      </c>
      <c r="H55" s="20" t="n">
        <v>3.79880658</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528.49500258</v>
      </c>
      <c r="F56" s="20" t="n">
        <v>5.02106793</v>
      </c>
      <c r="G56" s="18" t="n">
        <v>520.27815704</v>
      </c>
      <c r="H56" s="20" t="n">
        <v>4.56992131</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394.63845874</v>
      </c>
      <c r="F57" s="20" t="n">
        <v>5.12307119</v>
      </c>
      <c r="G57" s="18" t="n">
        <v>408.05484016</v>
      </c>
      <c r="H57" s="20" t="n">
        <v>3.73146908</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407.54808372</v>
      </c>
      <c r="F58" s="20" t="n">
        <v>3.81541983</v>
      </c>
      <c r="G58" s="18" t="n">
        <v>410.25697961</v>
      </c>
      <c r="H58" s="20" t="n">
        <v>4.79707286</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379.01188687</v>
      </c>
      <c r="F59" s="20" t="n">
        <v>2.18795957</v>
      </c>
      <c r="G59" s="18" t="n">
        <v>377.67197615</v>
      </c>
      <c r="H59" s="20" t="n">
        <v>2.20666082</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379.42785803</v>
      </c>
      <c r="F60" s="20" t="n">
        <v>4.44709296</v>
      </c>
      <c r="G60" s="18" t="n">
        <v>397.45619405</v>
      </c>
      <c r="H60" s="20" t="n">
        <v>6.5921531</v>
      </c>
      <c r="I60" s="18" t="s">
        <v>404</v>
      </c>
      <c r="J60" s="20" t="s">
        <v>404</v>
      </c>
      <c r="K60" s="18" t="s">
        <v>404</v>
      </c>
      <c r="L60" s="20" t="s">
        <v>404</v>
      </c>
      <c r="M60" s="18" t="s">
        <v>404</v>
      </c>
      <c r="N60" s="20" t="s">
        <v>404</v>
      </c>
      <c r="O60" s="18" t="s">
        <v>404</v>
      </c>
      <c r="P60" s="20" t="s">
        <v>404</v>
      </c>
      <c r="Q60" s="18" t="n">
        <v>322.8296209</v>
      </c>
      <c r="R60" s="20" t="n">
        <v>17.0614294</v>
      </c>
    </row>
    <row r="61" spans="1:18">
      <c r="A61" s="15" t="s">
        <v>458</v>
      </c>
      <c r="B61" s="17" t="n">
        <v>6525</v>
      </c>
      <c r="C61" s="18">
        <f>(0.0/B61*100)</f>
        <v/>
      </c>
      <c r="D61" s="19" t="n">
        <v>6525</v>
      </c>
      <c r="E61" s="18" t="n">
        <v>475.99091873</v>
      </c>
      <c r="F61" s="20" t="n">
        <v>4.25388075</v>
      </c>
      <c r="G61" s="18" t="n">
        <v>474.8124827</v>
      </c>
      <c r="H61" s="20" t="n">
        <v>3.59541689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530.38091744</v>
      </c>
      <c r="F62" s="20" t="n">
        <v>1.92403926</v>
      </c>
      <c r="G62" s="18" t="n">
        <v>527.7295447400001</v>
      </c>
      <c r="H62" s="20" t="n">
        <v>1.15232832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370.14655588</v>
      </c>
      <c r="F63" s="20" t="n">
        <v>2.41777604</v>
      </c>
      <c r="G63" s="18" t="n">
        <v>383.18456329</v>
      </c>
      <c r="H63" s="20" t="n">
        <v>1.58076482</v>
      </c>
      <c r="I63" s="18" t="s">
        <v>404</v>
      </c>
      <c r="J63" s="20" t="s">
        <v>404</v>
      </c>
      <c r="K63" s="18" t="s">
        <v>404</v>
      </c>
      <c r="L63" s="20" t="s">
        <v>404</v>
      </c>
      <c r="M63" s="18" t="s">
        <v>404</v>
      </c>
      <c r="N63" s="20" t="s">
        <v>404</v>
      </c>
      <c r="O63" s="18" t="s">
        <v>404</v>
      </c>
      <c r="P63" s="20" t="s">
        <v>404</v>
      </c>
      <c r="Q63" s="18" t="n">
        <v>413.47085501</v>
      </c>
      <c r="R63" s="20" t="n">
        <v>4.66520778</v>
      </c>
    </row>
    <row r="64" spans="1:18">
      <c r="A64" s="15" t="s">
        <v>461</v>
      </c>
      <c r="B64" s="17" t="n">
        <v>3634</v>
      </c>
      <c r="C64" s="18">
        <f>(27.0/B64*100)</f>
        <v/>
      </c>
      <c r="D64" s="19" t="n">
        <v>3607</v>
      </c>
      <c r="E64" s="18" t="n">
        <v>440.00072419</v>
      </c>
      <c r="F64" s="20" t="n">
        <v>1.98035446</v>
      </c>
      <c r="G64" s="18" t="n">
        <v>525.56860317</v>
      </c>
      <c r="H64" s="20" t="n">
        <v>2.92487686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430.03232371</v>
      </c>
      <c r="F65" s="20" t="n">
        <v>3.35654448</v>
      </c>
      <c r="G65" s="18" t="n">
        <v>425.60018142</v>
      </c>
      <c r="H65" s="20" t="n">
        <v>4.0200288</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401.53844592</v>
      </c>
      <c r="F66" s="20" t="n">
        <v>1.68730251</v>
      </c>
      <c r="G66" s="18" t="n">
        <v>415.64564526</v>
      </c>
      <c r="H66" s="20" t="n">
        <v>1.40994551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404.02046189</v>
      </c>
      <c r="F67" s="20" t="n">
        <v>3.94842715</v>
      </c>
      <c r="G67" s="18" t="n">
        <v>388.0004315</v>
      </c>
      <c r="H67" s="20" t="n">
        <v>3.01271955</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398.17217147</v>
      </c>
      <c r="F68" s="20" t="n">
        <v>1.20863313</v>
      </c>
      <c r="G68" s="18" t="n">
        <v>443.77095243</v>
      </c>
      <c r="H68" s="20" t="n">
        <v>1.3477113</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439.67376583</v>
      </c>
      <c r="F69" s="20" t="n">
        <v>5.16048967</v>
      </c>
      <c r="G69" s="18" t="n">
        <v>431.24251602</v>
      </c>
      <c r="H69" s="20" t="n">
        <v>4.35661116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483.585193</v>
      </c>
      <c r="F70" s="20" t="n">
        <v>3.18623432</v>
      </c>
      <c r="G70" s="18" t="n">
        <v>499.27545708</v>
      </c>
      <c r="H70" s="20" t="n">
        <v>7.37854972</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546.42771253</v>
      </c>
      <c r="F71" s="20" t="n">
        <v>2.13442553</v>
      </c>
      <c r="G71" s="18" t="n">
        <v>559.83112743</v>
      </c>
      <c r="H71" s="20" t="n">
        <v>1.86006081</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534.33629826</v>
      </c>
      <c r="F72" s="20" t="n">
        <v>3.78178321</v>
      </c>
      <c r="G72" s="18" t="n">
        <v>526.24702453</v>
      </c>
      <c r="H72" s="20" t="n">
        <v>8.68745283</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421.15636178</v>
      </c>
      <c r="F73" s="20" t="n">
        <v>5.01860494</v>
      </c>
      <c r="G73" s="18" t="n">
        <v>421.48347584</v>
      </c>
      <c r="H73" s="20" t="n">
        <v>4.05400765</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413.22467682</v>
      </c>
      <c r="F74" s="20" t="n">
        <v>1.53570447</v>
      </c>
      <c r="G74" s="18" t="n">
        <v>449.80909158</v>
      </c>
      <c r="H74" s="20" t="n">
        <v>3.39663707</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386.46074451</v>
      </c>
      <c r="F75" s="20" t="n">
        <v>2.48647024</v>
      </c>
      <c r="G75" s="18" t="n">
        <v>393.40378181</v>
      </c>
      <c r="H75" s="20" t="n">
        <v>13.25839037</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406.40998325</v>
      </c>
      <c r="F76" s="20" t="n">
        <v>3.30041404</v>
      </c>
      <c r="G76" s="18" t="n">
        <v>469.37457314</v>
      </c>
      <c r="H76" s="20" t="n">
        <v>4.98639303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423.99206528</v>
      </c>
      <c r="F77" s="20" t="n">
        <v>2.49354768</v>
      </c>
      <c r="G77" s="18" t="n">
        <v>490.52949076</v>
      </c>
      <c r="H77" s="20" t="n">
        <v>7.74228023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526.08521604</v>
      </c>
      <c r="F78" s="20" t="n">
        <v>4.64055564</v>
      </c>
      <c r="G78" s="18" t="n">
        <v>517.60881018</v>
      </c>
      <c r="H78" s="20" t="n">
        <v>9.997796190000001</v>
      </c>
      <c r="I78" s="18" t="s">
        <v>404</v>
      </c>
      <c r="J78" s="20" t="s">
        <v>404</v>
      </c>
      <c r="K78" s="18" t="s">
        <v>404</v>
      </c>
      <c r="L78" s="20" t="s">
        <v>404</v>
      </c>
      <c r="M78" s="18" t="s">
        <v>404</v>
      </c>
      <c r="N78" s="20" t="s">
        <v>404</v>
      </c>
      <c r="O78" s="18" t="s">
        <v>404</v>
      </c>
      <c r="P78" s="20" t="s">
        <v>404</v>
      </c>
      <c r="Q78" s="18" t="n">
        <v>528.94402353</v>
      </c>
      <c r="R78" s="20" t="n">
        <v>5.04703492</v>
      </c>
    </row>
    <row customHeight="1" ht="25" r="79" spans="1:18">
      <c r="A79" s="15" t="s">
        <v>476</v>
      </c>
      <c r="B79" s="17" t="n">
        <v>1657</v>
      </c>
      <c r="C79" s="18">
        <f>(21.0/B79*100)</f>
        <v/>
      </c>
      <c r="D79" s="19" t="n">
        <v>1636</v>
      </c>
      <c r="E79" s="18" t="n">
        <v>458.39664721</v>
      </c>
      <c r="F79" s="20" t="n">
        <v>8.6386629</v>
      </c>
      <c r="G79" s="18" t="n">
        <v>503.34960639</v>
      </c>
      <c r="H79" s="20" t="n">
        <v>8.61617517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457.06914072</v>
      </c>
      <c r="F80" s="20" t="n">
        <v>3.90232522</v>
      </c>
      <c r="G80" s="18" t="n">
        <v>451.38093194</v>
      </c>
      <c r="H80" s="20" t="n">
        <v>9.42055216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441.39644638</v>
      </c>
      <c r="F81" s="20" t="n">
        <v>3.02126833</v>
      </c>
      <c r="G81" s="18" t="n">
        <v>453.87404012</v>
      </c>
      <c r="H81" s="20" t="n">
        <v>10.84924951</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569</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516.30563063</v>
      </c>
      <c r="F7" s="20" t="n">
        <v>1.98766085</v>
      </c>
      <c r="G7" s="18" t="n">
        <v>491.91073413</v>
      </c>
      <c r="H7" s="20" t="n">
        <v>4.25905528</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505.63603561</v>
      </c>
      <c r="F8" s="20" t="n">
        <v>5.10995543</v>
      </c>
      <c r="G8" s="18" t="n">
        <v>485.50015709</v>
      </c>
      <c r="H8" s="20" t="n">
        <v>5.29308477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506.11742162</v>
      </c>
      <c r="F9" s="20" t="n">
        <v>3.05548056</v>
      </c>
      <c r="G9" s="18" t="n">
        <v>499.28430812</v>
      </c>
      <c r="H9" s="20" t="n">
        <v>7.47772155</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535.97187667</v>
      </c>
      <c r="F10" s="20" t="n">
        <v>3.61069178</v>
      </c>
      <c r="G10" s="18" t="n">
        <v>525.84269359</v>
      </c>
      <c r="H10" s="20" t="n">
        <v>2.61821006</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455.97614359</v>
      </c>
      <c r="F11" s="20" t="n">
        <v>2.77375138</v>
      </c>
      <c r="G11" s="18" t="n">
        <v>421.79912773</v>
      </c>
      <c r="H11" s="20" t="n">
        <v>5.56166413</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493.91636936</v>
      </c>
      <c r="F12" s="20" t="n">
        <v>3.29244327</v>
      </c>
      <c r="G12" s="18" t="n">
        <v>491.35278006</v>
      </c>
      <c r="H12" s="20" t="n">
        <v>4.98396527</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501.2740196</v>
      </c>
      <c r="F13" s="20" t="n">
        <v>3.10291982</v>
      </c>
      <c r="G13" s="18" t="n">
        <v>505.2780061</v>
      </c>
      <c r="H13" s="20" t="n">
        <v>4.51747092</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533.6742719600001</v>
      </c>
      <c r="F14" s="20" t="n">
        <v>3.21814355</v>
      </c>
      <c r="G14" s="18" t="n">
        <v>534.7248998699999</v>
      </c>
      <c r="H14" s="20" t="n">
        <v>3.32450518</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535.56888971</v>
      </c>
      <c r="F15" s="20" t="n">
        <v>4.24932395</v>
      </c>
      <c r="G15" s="18" t="n">
        <v>527.7834229</v>
      </c>
      <c r="H15" s="20" t="n">
        <v>3.00761339</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494.48344258</v>
      </c>
      <c r="F16" s="20" t="n">
        <v>3.13090275</v>
      </c>
      <c r="G16" s="18" t="n">
        <v>510.18629129</v>
      </c>
      <c r="H16" s="20" t="n">
        <v>9.19507284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562.02123554</v>
      </c>
      <c r="F17" s="20" t="n">
        <v>23.38382228</v>
      </c>
      <c r="G17" s="18" t="n">
        <v>506.81849065</v>
      </c>
      <c r="H17" s="20" t="n">
        <v>3.43516778</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461.11064491</v>
      </c>
      <c r="F18" s="20" t="n">
        <v>7.33812391</v>
      </c>
      <c r="G18" s="18" t="n">
        <v>452.53556714</v>
      </c>
      <c r="H18" s="20" t="n">
        <v>5.20674425</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476.50143434</v>
      </c>
      <c r="F19" s="20" t="n">
        <v>6.49764</v>
      </c>
      <c r="G19" s="18" t="n">
        <v>477.52015</v>
      </c>
      <c r="H19" s="20" t="n">
        <v>4.29341683</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466.26937511</v>
      </c>
      <c r="F20" s="20" t="n">
        <v>2.69044077</v>
      </c>
      <c r="G20" s="18" t="n">
        <v>477.65639348</v>
      </c>
      <c r="H20" s="20" t="n">
        <v>2.23127525</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509.86828345</v>
      </c>
      <c r="F21" s="20" t="n">
        <v>2.59933055</v>
      </c>
      <c r="G21" s="18" t="n">
        <v>483.44933386</v>
      </c>
      <c r="H21" s="20" t="n">
        <v>6.64144552</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475.86478419</v>
      </c>
      <c r="F22" s="20" t="n">
        <v>6.85252734</v>
      </c>
      <c r="G22" s="18" t="n">
        <v>458.55414887</v>
      </c>
      <c r="H22" s="20" t="n">
        <v>5.51995523</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483.06982218</v>
      </c>
      <c r="F23" s="20" t="n">
        <v>3.53309976</v>
      </c>
      <c r="G23" s="18" t="n">
        <v>490.73646015</v>
      </c>
      <c r="H23" s="20" t="n">
        <v>9.39051641</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537.6124404</v>
      </c>
      <c r="F24" s="20" t="n">
        <v>5.67513267</v>
      </c>
      <c r="G24" s="18" t="n">
        <v>539.05032863</v>
      </c>
      <c r="H24" s="20" t="n">
        <v>3.4187848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526.36961258</v>
      </c>
      <c r="F25" s="20" t="n">
        <v>6.43216236</v>
      </c>
      <c r="G25" s="18" t="n">
        <v>510.19346821</v>
      </c>
      <c r="H25" s="20" t="n">
        <v>4.30978279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484.80444643</v>
      </c>
      <c r="F26" s="20" t="n">
        <v>2.41672484</v>
      </c>
      <c r="G26" s="18" t="n">
        <v>501.73471966</v>
      </c>
      <c r="H26" s="20" t="n">
        <v>3.10321706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484.04014503</v>
      </c>
      <c r="F27" s="20" t="n">
        <v>1.20131874</v>
      </c>
      <c r="G27" s="18" t="n">
        <v>466.75883389</v>
      </c>
      <c r="H27" s="20" t="n">
        <v>3.5326641</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417.9805561</v>
      </c>
      <c r="F28" s="20" t="n">
        <v>2.97028677</v>
      </c>
      <c r="G28" s="18" t="n">
        <v>411.20924477</v>
      </c>
      <c r="H28" s="20" t="n">
        <v>3.69110025</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509.92061312</v>
      </c>
      <c r="F29" s="20" t="n">
        <v>4.60352947</v>
      </c>
      <c r="G29" s="18" t="n">
        <v>645.87613858</v>
      </c>
      <c r="H29" s="20" t="n">
        <v>6.67311302</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513.3035121299999</v>
      </c>
      <c r="N30" s="20" t="n">
        <v>2.38424846</v>
      </c>
      <c r="O30" s="18" t="s">
        <v>404</v>
      </c>
      <c r="P30" s="20" t="s">
        <v>404</v>
      </c>
      <c r="Q30" s="18" t="s">
        <v>404</v>
      </c>
      <c r="R30" s="20" t="s">
        <v>404</v>
      </c>
    </row>
    <row r="31" spans="1:18">
      <c r="A31" s="15" t="s">
        <v>428</v>
      </c>
      <c r="B31" s="17" t="n">
        <v>5456</v>
      </c>
      <c r="C31" s="18">
        <f>(808.0/B31*100)</f>
        <v/>
      </c>
      <c r="D31" s="19" t="n">
        <v>4648</v>
      </c>
      <c r="E31" s="18" t="n">
        <v>496.78379395</v>
      </c>
      <c r="F31" s="20" t="n">
        <v>3.05800747</v>
      </c>
      <c r="G31" s="18" t="n">
        <v>499.77751014</v>
      </c>
      <c r="H31" s="20" t="n">
        <v>3.75381421</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529.2589546</v>
      </c>
      <c r="F32" s="20" t="n">
        <v>8.14954135</v>
      </c>
      <c r="G32" s="18" t="n">
        <v>497.20432521</v>
      </c>
      <c r="H32" s="20" t="n">
        <v>2.64991381</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503.24421676</v>
      </c>
      <c r="F33" s="20" t="n">
        <v>2.44231483</v>
      </c>
      <c r="G33" s="18" t="n">
        <v>477.20668418</v>
      </c>
      <c r="H33" s="20" t="n">
        <v>9.698130300000001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456.91568361</v>
      </c>
      <c r="F34" s="20" t="n">
        <v>4.56659378</v>
      </c>
      <c r="G34" s="18" t="n">
        <v>466.21915824</v>
      </c>
      <c r="H34" s="20" t="n">
        <v>6.32661147</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517.03552068</v>
      </c>
      <c r="F35" s="20" t="n">
        <v>1.45337138</v>
      </c>
      <c r="G35" s="18" t="n">
        <v>466.36763178</v>
      </c>
      <c r="H35" s="20" t="n">
        <v>8.00476388</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493.77223788</v>
      </c>
      <c r="F36" s="20" t="n">
        <v>2.33232426</v>
      </c>
      <c r="G36" s="18" t="n">
        <v>489.38247261</v>
      </c>
      <c r="H36" s="20" t="n">
        <v>5.53376469</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499.94568639</v>
      </c>
      <c r="F37" s="20" t="n">
        <v>5.54482244</v>
      </c>
      <c r="G37" s="18" t="n">
        <v>485.0179659</v>
      </c>
      <c r="H37" s="20" t="n">
        <v>4.33944646</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491.03114475</v>
      </c>
      <c r="F38" s="20" t="n">
        <v>5.61288827</v>
      </c>
      <c r="G38" s="18" t="n">
        <v>519.41695773</v>
      </c>
      <c r="H38" s="20" t="n">
        <v>5.61430031</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425.9134853</v>
      </c>
      <c r="F39" s="20" t="n">
        <v>4.00344029</v>
      </c>
      <c r="G39" s="18" t="n">
        <v>417.89485312</v>
      </c>
      <c r="H39" s="20" t="n">
        <v>22.47913041</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516.00515306</v>
      </c>
      <c r="F40" s="20" t="n">
        <v>3.80908114</v>
      </c>
      <c r="G40" s="18" t="n">
        <v>490.62767093</v>
      </c>
      <c r="H40" s="20" t="n">
        <v>4.91378425</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496.71425011</v>
      </c>
      <c r="F41" s="20" t="n">
        <v>4.38419135</v>
      </c>
      <c r="G41" s="18" t="n">
        <v>497.25644552</v>
      </c>
      <c r="H41" s="20" t="n">
        <v>5.73118322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432.20526076</v>
      </c>
      <c r="F44" s="20" t="n">
        <v>4.28444537</v>
      </c>
      <c r="G44" s="18" t="n">
        <v>417.35268723</v>
      </c>
      <c r="H44" s="20" t="n">
        <v>4.64225321</v>
      </c>
      <c r="I44" s="18" t="s">
        <v>404</v>
      </c>
      <c r="J44" s="20" t="s">
        <v>404</v>
      </c>
      <c r="K44" s="18" t="s">
        <v>404</v>
      </c>
      <c r="L44" s="20" t="s">
        <v>404</v>
      </c>
      <c r="M44" s="18" t="s">
        <v>404</v>
      </c>
      <c r="N44" s="20" t="s">
        <v>404</v>
      </c>
      <c r="O44" s="18" t="s">
        <v>404</v>
      </c>
      <c r="P44" s="20" t="s">
        <v>404</v>
      </c>
      <c r="Q44" s="18" t="n">
        <v>408.42441598</v>
      </c>
      <c r="R44" s="20" t="n">
        <v>14.54323273</v>
      </c>
    </row>
    <row r="45" spans="1:18">
      <c r="A45" s="15" t="s">
        <v>442</v>
      </c>
      <c r="B45" s="17" t="n">
        <v>5519</v>
      </c>
      <c r="C45" s="18">
        <f>(0.0/B45*100)</f>
        <v/>
      </c>
      <c r="D45" s="19" t="n">
        <v>5519</v>
      </c>
      <c r="E45" s="18" t="n">
        <v>375.63646969</v>
      </c>
      <c r="F45" s="20" t="n">
        <v>3.12057036</v>
      </c>
      <c r="G45" s="18" t="n">
        <v>377.29462886</v>
      </c>
      <c r="H45" s="20" t="n">
        <v>9.41612364</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424.68640763</v>
      </c>
      <c r="F46" s="20" t="n">
        <v>5.6459388</v>
      </c>
      <c r="G46" s="18" t="n">
        <v>394.22936918</v>
      </c>
      <c r="H46" s="20" t="n">
        <v>2.45193246</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444.2111275</v>
      </c>
      <c r="F47" s="20" t="n">
        <v>5.45086874</v>
      </c>
      <c r="G47" s="18" t="n">
        <v>451.59097104</v>
      </c>
      <c r="H47" s="20" t="n">
        <v>12.39591152</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515.50917204</v>
      </c>
      <c r="F48" s="20" t="n">
        <v>10.1167724</v>
      </c>
      <c r="G48" s="18" t="n">
        <v>519.66304725</v>
      </c>
      <c r="H48" s="20" t="n">
        <v>6.59544565</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440.41004507</v>
      </c>
      <c r="F49" s="20" t="n">
        <v>4.9321584</v>
      </c>
      <c r="G49" s="18" t="n">
        <v>427.14737275</v>
      </c>
      <c r="H49" s="20" t="n">
        <v>4.10342952</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419.2093784</v>
      </c>
      <c r="F50" s="20" t="n">
        <v>2.90013279</v>
      </c>
      <c r="G50" s="18" t="n">
        <v>402.57855481</v>
      </c>
      <c r="H50" s="20" t="n">
        <v>11.20402691</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419.01839753</v>
      </c>
      <c r="F51" s="20" t="n">
        <v>2.27044903</v>
      </c>
      <c r="G51" s="18" t="n">
        <v>431.11603458</v>
      </c>
      <c r="H51" s="20" t="n">
        <v>12.75843455</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478.98757718</v>
      </c>
      <c r="F52" s="20" t="n">
        <v>7.31728534</v>
      </c>
      <c r="G52" s="18" t="n">
        <v>473.56518759</v>
      </c>
      <c r="H52" s="20" t="n">
        <v>4.06146094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432.5767659</v>
      </c>
      <c r="N53" s="20" t="n">
        <v>1.3789965</v>
      </c>
      <c r="O53" s="18" t="s">
        <v>404</v>
      </c>
      <c r="P53" s="20" t="s">
        <v>404</v>
      </c>
      <c r="Q53" s="18" t="s">
        <v>404</v>
      </c>
      <c r="R53" s="20" t="s">
        <v>404</v>
      </c>
    </row>
    <row r="54" spans="1:18">
      <c r="A54" s="15" t="s">
        <v>451</v>
      </c>
      <c r="B54" s="17" t="n">
        <v>4740</v>
      </c>
      <c r="C54" s="18">
        <f>(262.0/B54*100)</f>
        <v/>
      </c>
      <c r="D54" s="19" t="n">
        <v>4478</v>
      </c>
      <c r="E54" s="18" t="n">
        <v>332.19856307</v>
      </c>
      <c r="F54" s="20" t="n">
        <v>2.71588076</v>
      </c>
      <c r="G54" s="18" t="n">
        <v>285.92114215</v>
      </c>
      <c r="H54" s="20" t="n">
        <v>8.89724498</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411.06116766</v>
      </c>
      <c r="F55" s="20" t="n">
        <v>2.47104459</v>
      </c>
      <c r="G55" s="18" t="s">
        <v>404</v>
      </c>
      <c r="H55" s="20" t="s">
        <v>404</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523.27744776</v>
      </c>
      <c r="N56" s="20" t="n">
        <v>2.54722797</v>
      </c>
      <c r="O56" s="18" t="s">
        <v>404</v>
      </c>
      <c r="P56" s="20" t="s">
        <v>404</v>
      </c>
      <c r="Q56" s="18" t="s">
        <v>404</v>
      </c>
      <c r="R56" s="20" t="s">
        <v>404</v>
      </c>
    </row>
    <row r="57" spans="1:18">
      <c r="A57" s="15" t="s">
        <v>454</v>
      </c>
      <c r="B57" s="17" t="n">
        <v>6513</v>
      </c>
      <c r="C57" s="18">
        <f>(0.0/B57*100)</f>
        <v/>
      </c>
      <c r="D57" s="19" t="n">
        <v>6513</v>
      </c>
      <c r="E57" s="18" t="n">
        <v>400.65328868</v>
      </c>
      <c r="F57" s="20" t="n">
        <v>3.17360473</v>
      </c>
      <c r="G57" s="18" t="n">
        <v>425.85967425</v>
      </c>
      <c r="H57" s="20" t="n">
        <v>11.25086841</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409.10638634</v>
      </c>
      <c r="F58" s="20" t="n">
        <v>2.75862474</v>
      </c>
      <c r="G58" s="18" t="n">
        <v>404.17904426</v>
      </c>
      <c r="H58" s="20" t="n">
        <v>9.427934280000001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368.44017958</v>
      </c>
      <c r="F59" s="20" t="n">
        <v>2.53530089</v>
      </c>
      <c r="G59" s="18" t="n">
        <v>385.55194006</v>
      </c>
      <c r="H59" s="20" t="n">
        <v>2.24577271</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387.91398229</v>
      </c>
      <c r="F60" s="20" t="n">
        <v>3.73119963</v>
      </c>
      <c r="G60" s="18" t="n">
        <v>376.59620731</v>
      </c>
      <c r="H60" s="20" t="n">
        <v>14.03947989</v>
      </c>
      <c r="I60" s="18" t="s">
        <v>404</v>
      </c>
      <c r="J60" s="20" t="s">
        <v>404</v>
      </c>
      <c r="K60" s="18" t="s">
        <v>404</v>
      </c>
      <c r="L60" s="20" t="s">
        <v>404</v>
      </c>
      <c r="M60" s="18" t="s">
        <v>404</v>
      </c>
      <c r="N60" s="20" t="s">
        <v>404</v>
      </c>
      <c r="O60" s="18" t="s">
        <v>404</v>
      </c>
      <c r="P60" s="20" t="s">
        <v>404</v>
      </c>
      <c r="Q60" s="18" t="n">
        <v>322.8296209</v>
      </c>
      <c r="R60" s="20" t="n">
        <v>17.0614294</v>
      </c>
    </row>
    <row r="61" spans="1:18">
      <c r="A61" s="15" t="s">
        <v>458</v>
      </c>
      <c r="B61" s="17" t="n">
        <v>6525</v>
      </c>
      <c r="C61" s="18">
        <f>(0.0/B61*100)</f>
        <v/>
      </c>
      <c r="D61" s="19" t="n">
        <v>6525</v>
      </c>
      <c r="E61" s="18" t="n">
        <v>478.76432932</v>
      </c>
      <c r="F61" s="20" t="n">
        <v>3.76776953</v>
      </c>
      <c r="G61" s="18" t="n">
        <v>470.20601684</v>
      </c>
      <c r="H61" s="20" t="n">
        <v>4.25050221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528.58795327</v>
      </c>
      <c r="F62" s="20" t="n">
        <v>1.10997815</v>
      </c>
      <c r="G62" s="18" t="n">
        <v>528.33566641</v>
      </c>
      <c r="H62" s="20" t="n">
        <v>2.80042947</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380.23442881</v>
      </c>
      <c r="F63" s="20" t="n">
        <v>1.89938492</v>
      </c>
      <c r="G63" s="18" t="n">
        <v>379.80897568</v>
      </c>
      <c r="H63" s="20" t="n">
        <v>1.75758154</v>
      </c>
      <c r="I63" s="18" t="s">
        <v>404</v>
      </c>
      <c r="J63" s="20" t="s">
        <v>404</v>
      </c>
      <c r="K63" s="18" t="s">
        <v>404</v>
      </c>
      <c r="L63" s="20" t="s">
        <v>404</v>
      </c>
      <c r="M63" s="18" t="s">
        <v>404</v>
      </c>
      <c r="N63" s="20" t="s">
        <v>404</v>
      </c>
      <c r="O63" s="18" t="s">
        <v>404</v>
      </c>
      <c r="P63" s="20" t="s">
        <v>404</v>
      </c>
      <c r="Q63" s="18" t="n">
        <v>413.47085501</v>
      </c>
      <c r="R63" s="20" t="n">
        <v>4.66520778</v>
      </c>
    </row>
    <row r="64" spans="1:18">
      <c r="A64" s="15" t="s">
        <v>461</v>
      </c>
      <c r="B64" s="17" t="n">
        <v>3634</v>
      </c>
      <c r="C64" s="18">
        <f>(27.0/B64*100)</f>
        <v/>
      </c>
      <c r="D64" s="19" t="n">
        <v>3607</v>
      </c>
      <c r="E64" s="18" t="n">
        <v>468.17491246</v>
      </c>
      <c r="F64" s="20" t="n">
        <v>1.868957</v>
      </c>
      <c r="G64" s="18" t="n">
        <v>454.71429377</v>
      </c>
      <c r="H64" s="20" t="n">
        <v>3.10366066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425.04462491</v>
      </c>
      <c r="F65" s="20" t="n">
        <v>2.98737701</v>
      </c>
      <c r="G65" s="18" t="n">
        <v>434.10667763</v>
      </c>
      <c r="H65" s="20" t="n">
        <v>5.28520108</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409.82167697</v>
      </c>
      <c r="F66" s="20" t="n">
        <v>1.0967224</v>
      </c>
      <c r="G66" s="18" t="n">
        <v>433.83348309</v>
      </c>
      <c r="H66" s="20" t="n">
        <v>3.63399059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400.1081977</v>
      </c>
      <c r="F67" s="20" t="n">
        <v>2.60381496</v>
      </c>
      <c r="G67" s="18" t="n">
        <v>380.81539617</v>
      </c>
      <c r="H67" s="20" t="n">
        <v>5.8710642</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418.03800045</v>
      </c>
      <c r="F68" s="20" t="n">
        <v>1.01983905</v>
      </c>
      <c r="G68" s="18" t="n">
        <v>413.75945858</v>
      </c>
      <c r="H68" s="20" t="n">
        <v>2.49311759</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433.57696164</v>
      </c>
      <c r="F69" s="20" t="n">
        <v>3.82478336</v>
      </c>
      <c r="G69" s="18" t="n">
        <v>441.83218974</v>
      </c>
      <c r="H69" s="20" t="n">
        <v>10.7660683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492.90271927</v>
      </c>
      <c r="F70" s="20" t="n">
        <v>5.81923168</v>
      </c>
      <c r="G70" s="18" t="n">
        <v>484.71274777</v>
      </c>
      <c r="H70" s="20" t="n">
        <v>3.39019301</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555.57467994</v>
      </c>
      <c r="N71" s="20" t="n">
        <v>1.19601801</v>
      </c>
      <c r="O71" s="18" t="s">
        <v>404</v>
      </c>
      <c r="P71" s="20" t="s">
        <v>404</v>
      </c>
      <c r="Q71" s="18" t="s">
        <v>404</v>
      </c>
      <c r="R71" s="20" t="s">
        <v>404</v>
      </c>
    </row>
    <row r="72" spans="1:18">
      <c r="A72" s="15" t="s">
        <v>469</v>
      </c>
      <c r="B72" s="17" t="n">
        <v>7708</v>
      </c>
      <c r="C72" s="18">
        <f>(0.0/B72*100)</f>
        <v/>
      </c>
      <c r="D72" s="19" t="n">
        <v>7708</v>
      </c>
      <c r="E72" s="18" t="n">
        <v>527.14447948</v>
      </c>
      <c r="F72" s="20" t="n">
        <v>3.51191941</v>
      </c>
      <c r="G72" s="18" t="n">
        <v>542.7846597400001</v>
      </c>
      <c r="H72" s="20" t="n">
        <v>4.57687578</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419.51470546</v>
      </c>
      <c r="F73" s="20" t="n">
        <v>2.78574768</v>
      </c>
      <c r="G73" s="18" t="n">
        <v>436.79843331</v>
      </c>
      <c r="H73" s="20" t="n">
        <v>10.91329881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423.9767122</v>
      </c>
      <c r="F74" s="20" t="n">
        <v>1.61782882</v>
      </c>
      <c r="G74" s="18" t="n">
        <v>386.2141707</v>
      </c>
      <c r="H74" s="20" t="n">
        <v>5.58551933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385.39787442</v>
      </c>
      <c r="F75" s="20" t="n">
        <v>2.73786883</v>
      </c>
      <c r="G75" s="18" t="n">
        <v>392.19822075</v>
      </c>
      <c r="H75" s="20" t="n">
        <v>7.5312245</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446.09555643</v>
      </c>
      <c r="F76" s="20" t="n">
        <v>2.85153924</v>
      </c>
      <c r="G76" s="18" t="n">
        <v>400.76012805</v>
      </c>
      <c r="H76" s="20" t="n">
        <v>6.83995815</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436.80516009</v>
      </c>
      <c r="F77" s="20" t="n">
        <v>2.29451663</v>
      </c>
      <c r="G77" s="18" t="n">
        <v>392.68220894</v>
      </c>
      <c r="H77" s="20" t="n">
        <v>15.51260292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522.15668006</v>
      </c>
      <c r="F78" s="20" t="n">
        <v>6.15652414</v>
      </c>
      <c r="G78" s="18" t="n">
        <v>527.02293449</v>
      </c>
      <c r="H78" s="20" t="n">
        <v>5.22439145</v>
      </c>
      <c r="I78" s="18" t="s">
        <v>404</v>
      </c>
      <c r="J78" s="20" t="s">
        <v>404</v>
      </c>
      <c r="K78" s="18" t="s">
        <v>404</v>
      </c>
      <c r="L78" s="20" t="s">
        <v>404</v>
      </c>
      <c r="M78" s="18" t="s">
        <v>404</v>
      </c>
      <c r="N78" s="20" t="s">
        <v>404</v>
      </c>
      <c r="O78" s="18" t="s">
        <v>404</v>
      </c>
      <c r="P78" s="20" t="s">
        <v>404</v>
      </c>
      <c r="Q78" s="18" t="n">
        <v>528.94402353</v>
      </c>
      <c r="R78" s="20" t="n">
        <v>5.04703492</v>
      </c>
    </row>
    <row customHeight="1" ht="25" r="79" spans="1:18">
      <c r="A79" s="15" t="s">
        <v>476</v>
      </c>
      <c r="B79" s="17" t="n">
        <v>1657</v>
      </c>
      <c r="C79" s="18">
        <f>(21.0/B79*100)</f>
        <v/>
      </c>
      <c r="D79" s="19" t="n">
        <v>1636</v>
      </c>
      <c r="E79" s="18" t="n">
        <v>500.2208649</v>
      </c>
      <c r="F79" s="20" t="n">
        <v>8.254577640000001</v>
      </c>
      <c r="G79" s="18" t="n">
        <v>445.18968843</v>
      </c>
      <c r="H79" s="20" t="n">
        <v>9.7752351</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447.94306698</v>
      </c>
      <c r="F80" s="20" t="n">
        <v>7.21592183</v>
      </c>
      <c r="G80" s="18" t="n">
        <v>459.59457314</v>
      </c>
      <c r="H80" s="20" t="n">
        <v>4.75722983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443.65419358</v>
      </c>
      <c r="F81" s="20" t="n">
        <v>3.2086565</v>
      </c>
      <c r="G81" s="18" t="n">
        <v>435.25191598</v>
      </c>
      <c r="H81" s="20" t="n">
        <v>11.26913912</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570</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511.15770685</v>
      </c>
      <c r="F7" s="20" t="n">
        <v>1.65642352</v>
      </c>
      <c r="G7" s="18" t="n">
        <v>472.58307218</v>
      </c>
      <c r="H7" s="20" t="n">
        <v>16.57684862</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479.48928103</v>
      </c>
      <c r="F8" s="20" t="n">
        <v>4.75793447</v>
      </c>
      <c r="G8" s="18" t="n">
        <v>516.99652966</v>
      </c>
      <c r="H8" s="20" t="n">
        <v>5.5078309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506.44579469</v>
      </c>
      <c r="F9" s="20" t="n">
        <v>3.04043315</v>
      </c>
      <c r="G9" s="18" t="n">
        <v>493.61881375</v>
      </c>
      <c r="H9" s="20" t="n">
        <v>8.622653039999999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530.31286765</v>
      </c>
      <c r="F10" s="20" t="n">
        <v>2.49727068</v>
      </c>
      <c r="G10" s="18" t="n">
        <v>523.08155721</v>
      </c>
      <c r="H10" s="20" t="n">
        <v>5.06173552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447.87468808</v>
      </c>
      <c r="F11" s="20" t="n">
        <v>2.56077119</v>
      </c>
      <c r="G11" s="18" t="n">
        <v>434.88326886</v>
      </c>
      <c r="H11" s="20" t="n">
        <v>12.35490474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492.93644939</v>
      </c>
      <c r="F12" s="20" t="n">
        <v>2.60948539</v>
      </c>
      <c r="G12" s="18" t="n">
        <v>494.28230681</v>
      </c>
      <c r="H12" s="20" t="n">
        <v>9.86532712</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501.96834884</v>
      </c>
      <c r="F13" s="20" t="n">
        <v>2.63204693</v>
      </c>
      <c r="G13" s="18" t="n">
        <v>507.93763314</v>
      </c>
      <c r="H13" s="20" t="n">
        <v>6.68831716</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534.57925549</v>
      </c>
      <c r="F14" s="20" t="n">
        <v>2.28835235</v>
      </c>
      <c r="G14" s="18" t="n">
        <v>530.08015156</v>
      </c>
      <c r="H14" s="20" t="n">
        <v>8.29268862</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530.55628115</v>
      </c>
      <c r="F15" s="20" t="n">
        <v>2.41740623</v>
      </c>
      <c r="G15" s="18" t="n">
        <v>556.05699244</v>
      </c>
      <c r="H15" s="20" t="n">
        <v>7.32566827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496.6859969</v>
      </c>
      <c r="F16" s="20" t="n">
        <v>2.96554131</v>
      </c>
      <c r="G16" s="18" t="n">
        <v>502.69738403</v>
      </c>
      <c r="H16" s="20" t="n">
        <v>12.13532822</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509.14064729</v>
      </c>
      <c r="N17" s="20" t="n">
        <v>2.69881938</v>
      </c>
      <c r="O17" s="18" t="s">
        <v>404</v>
      </c>
      <c r="P17" s="20" t="s">
        <v>404</v>
      </c>
      <c r="Q17" s="18" t="s">
        <v>404</v>
      </c>
      <c r="R17" s="20" t="s">
        <v>404</v>
      </c>
    </row>
    <row r="18" spans="1:18">
      <c r="A18" s="15" t="s">
        <v>415</v>
      </c>
      <c r="B18" s="17" t="n">
        <v>5532</v>
      </c>
      <c r="C18" s="18">
        <f>(0.0/B18*100)</f>
        <v/>
      </c>
      <c r="D18" s="19" t="n">
        <v>5532</v>
      </c>
      <c r="E18" s="18" t="n">
        <v>455.83115866</v>
      </c>
      <c r="F18" s="20" t="n">
        <v>4.5369023</v>
      </c>
      <c r="G18" s="18" t="n">
        <v>448.60006171</v>
      </c>
      <c r="H18" s="20" t="n">
        <v>11.38856053</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475.95855893</v>
      </c>
      <c r="F19" s="20" t="n">
        <v>3.52059859</v>
      </c>
      <c r="G19" s="18" t="n">
        <v>486.08304353</v>
      </c>
      <c r="H19" s="20" t="n">
        <v>13.66559964</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473.37723278</v>
      </c>
      <c r="F20" s="20" t="n">
        <v>1.6892869</v>
      </c>
      <c r="G20" s="18" t="s">
        <v>404</v>
      </c>
      <c r="H20" s="20" t="s">
        <v>404</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505.83510402</v>
      </c>
      <c r="F21" s="20" t="n">
        <v>2.77739954</v>
      </c>
      <c r="G21" s="18" t="n">
        <v>492.56315051</v>
      </c>
      <c r="H21" s="20" t="n">
        <v>7.8277273</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477.3898316</v>
      </c>
      <c r="F22" s="20" t="n">
        <v>6.04618155</v>
      </c>
      <c r="G22" s="18" t="n">
        <v>451.27119995</v>
      </c>
      <c r="H22" s="20" t="n">
        <v>7.19145095</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476.50914339</v>
      </c>
      <c r="F23" s="20" t="n">
        <v>7.8398395</v>
      </c>
      <c r="G23" s="18" t="n">
        <v>486.44432178</v>
      </c>
      <c r="H23" s="20" t="n">
        <v>4.12267905</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538.3947510199999</v>
      </c>
      <c r="F24" s="20" t="n">
        <v>2.96617877</v>
      </c>
      <c r="G24" s="18" t="s">
        <v>404</v>
      </c>
      <c r="H24" s="20" t="s">
        <v>404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514.28527092</v>
      </c>
      <c r="F25" s="20" t="n">
        <v>3.31318872</v>
      </c>
      <c r="G25" s="18" t="n">
        <v>527.2190352699999</v>
      </c>
      <c r="H25" s="20" t="n">
        <v>12.7479179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489.27834267</v>
      </c>
      <c r="F26" s="20" t="n">
        <v>1.77278553</v>
      </c>
      <c r="G26" s="18" t="n">
        <v>502.09028765</v>
      </c>
      <c r="H26" s="20" t="n">
        <v>6.27099341</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463.89136089</v>
      </c>
      <c r="F27" s="20" t="n">
        <v>1.73239329</v>
      </c>
      <c r="G27" s="18" t="n">
        <v>494.23871787</v>
      </c>
      <c r="H27" s="20" t="n">
        <v>1.38972545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419.90707102</v>
      </c>
      <c r="F28" s="20" t="n">
        <v>2.58862286</v>
      </c>
      <c r="G28" s="18" t="n">
        <v>396.71206151</v>
      </c>
      <c r="H28" s="20" t="n">
        <v>6.16288797</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511.75543343</v>
      </c>
      <c r="F29" s="20" t="n">
        <v>4.69097784</v>
      </c>
      <c r="G29" s="18" t="n">
        <v>453.74101529</v>
      </c>
      <c r="H29" s="20" t="n">
        <v>6.55829387</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516.13913539</v>
      </c>
      <c r="F30" s="20" t="n">
        <v>3.04142504</v>
      </c>
      <c r="G30" s="18" t="n">
        <v>502.98633415</v>
      </c>
      <c r="H30" s="20" t="n">
        <v>12.58380505</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498.17128887</v>
      </c>
      <c r="F31" s="20" t="n">
        <v>2.24913164</v>
      </c>
      <c r="G31" s="18" t="s">
        <v>404</v>
      </c>
      <c r="H31" s="20" t="s">
        <v>404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501.01164943</v>
      </c>
      <c r="F32" s="20" t="n">
        <v>2.56713165</v>
      </c>
      <c r="G32" s="18" t="n">
        <v>510.80664226</v>
      </c>
      <c r="H32" s="20" t="n">
        <v>13.87822538</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500.84751105</v>
      </c>
      <c r="F33" s="20" t="n">
        <v>2.81047908</v>
      </c>
      <c r="G33" s="18" t="n">
        <v>500.65230933</v>
      </c>
      <c r="H33" s="20" t="n">
        <v>5.17805105</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459.783415</v>
      </c>
      <c r="F34" s="20" t="n">
        <v>3.4367271</v>
      </c>
      <c r="G34" s="18" t="n">
        <v>465.07612497</v>
      </c>
      <c r="H34" s="20" t="n">
        <v>9.360312130000001</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509.24732165</v>
      </c>
      <c r="F35" s="20" t="n">
        <v>2.38852642</v>
      </c>
      <c r="G35" s="18" t="n">
        <v>517.73042371</v>
      </c>
      <c r="H35" s="20" t="n">
        <v>1.53239032</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493.35307761</v>
      </c>
      <c r="F36" s="20" t="n">
        <v>1.98548123</v>
      </c>
      <c r="G36" s="18" t="n">
        <v>462.17534805</v>
      </c>
      <c r="H36" s="20" t="n">
        <v>17.49475943</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493.56166557</v>
      </c>
      <c r="F37" s="20" t="n">
        <v>3.62211168</v>
      </c>
      <c r="G37" s="18" t="n">
        <v>467.16289631</v>
      </c>
      <c r="H37" s="20" t="n">
        <v>5.53526257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505.45047463</v>
      </c>
      <c r="F38" s="20" t="n">
        <v>3.063929</v>
      </c>
      <c r="G38" s="18" t="n">
        <v>453.51251928</v>
      </c>
      <c r="H38" s="20" t="n">
        <v>6.0213652</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433.56457175</v>
      </c>
      <c r="F39" s="20" t="n">
        <v>5.75612782</v>
      </c>
      <c r="G39" s="18" t="n">
        <v>416.26569471</v>
      </c>
      <c r="H39" s="20" t="n">
        <v>7.60159727</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511.47318344</v>
      </c>
      <c r="F40" s="20" t="n">
        <v>3.47181445</v>
      </c>
      <c r="G40" s="18" t="n">
        <v>508.1415201</v>
      </c>
      <c r="H40" s="20" t="n">
        <v>12.20212799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496.89176637</v>
      </c>
      <c r="F41" s="20" t="n">
        <v>3.22262539</v>
      </c>
      <c r="G41" s="18" t="n">
        <v>501.11473361</v>
      </c>
      <c r="H41" s="20" t="n">
        <v>9.32573097</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428.62331403</v>
      </c>
      <c r="F44" s="20" t="n">
        <v>3.72105537</v>
      </c>
      <c r="G44" s="18" t="n">
        <v>420.66185247</v>
      </c>
      <c r="H44" s="20" t="n">
        <v>8.78443476</v>
      </c>
      <c r="I44" s="18" t="s">
        <v>404</v>
      </c>
      <c r="J44" s="20" t="s">
        <v>404</v>
      </c>
      <c r="K44" s="18" t="s">
        <v>404</v>
      </c>
      <c r="L44" s="20" t="s">
        <v>404</v>
      </c>
      <c r="M44" s="18" t="s">
        <v>404</v>
      </c>
      <c r="N44" s="20" t="s">
        <v>404</v>
      </c>
      <c r="O44" s="18" t="s">
        <v>404</v>
      </c>
      <c r="P44" s="20" t="s">
        <v>404</v>
      </c>
      <c r="Q44" s="18" t="n">
        <v>408.42441598</v>
      </c>
      <c r="R44" s="20" t="n">
        <v>14.54323273</v>
      </c>
    </row>
    <row r="45" spans="1:18">
      <c r="A45" s="15" t="s">
        <v>442</v>
      </c>
      <c r="B45" s="17" t="n">
        <v>5519</v>
      </c>
      <c r="C45" s="18">
        <f>(0.0/B45*100)</f>
        <v/>
      </c>
      <c r="D45" s="19" t="n">
        <v>5519</v>
      </c>
      <c r="E45" s="18" t="n">
        <v>371.02637936</v>
      </c>
      <c r="F45" s="20" t="n">
        <v>3.02871044</v>
      </c>
      <c r="G45" s="18" t="n">
        <v>393.27204284</v>
      </c>
      <c r="H45" s="20" t="n">
        <v>6.96321167</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406.97749135</v>
      </c>
      <c r="F46" s="20" t="n">
        <v>2.90292945</v>
      </c>
      <c r="G46" s="18" t="n">
        <v>394.15308449</v>
      </c>
      <c r="H46" s="20" t="n">
        <v>7.13968776</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454.04070801</v>
      </c>
      <c r="F47" s="20" t="n">
        <v>6.70862191</v>
      </c>
      <c r="G47" s="18" t="n">
        <v>436.5116268</v>
      </c>
      <c r="H47" s="20" t="n">
        <v>7.74855658</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517.39924781</v>
      </c>
      <c r="F48" s="20" t="n">
        <v>4.70783037</v>
      </c>
      <c r="G48" s="18" t="n">
        <v>546.16255918</v>
      </c>
      <c r="H48" s="20" t="n">
        <v>17.45934489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432.43310607</v>
      </c>
      <c r="F49" s="20" t="n">
        <v>3.10434696</v>
      </c>
      <c r="G49" s="18" t="n">
        <v>427.60974557</v>
      </c>
      <c r="H49" s="20" t="n">
        <v>12.18586773</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418.8831659</v>
      </c>
      <c r="F50" s="20" t="n">
        <v>3.44896262</v>
      </c>
      <c r="G50" s="18" t="n">
        <v>414.59014187</v>
      </c>
      <c r="H50" s="20" t="n">
        <v>5.03942456</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417.58014588</v>
      </c>
      <c r="F51" s="20" t="n">
        <v>2.81440417</v>
      </c>
      <c r="G51" s="18" t="n">
        <v>426.81419229</v>
      </c>
      <c r="H51" s="20" t="n">
        <v>6.5897514</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472.78026461</v>
      </c>
      <c r="F52" s="20" t="n">
        <v>3.8106489</v>
      </c>
      <c r="G52" s="18" t="n">
        <v>481.09629129</v>
      </c>
      <c r="H52" s="20" t="n">
        <v>6.685848</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443.38295288</v>
      </c>
      <c r="F53" s="20" t="n">
        <v>2.00054206</v>
      </c>
      <c r="G53" s="18" t="n">
        <v>426.36197887</v>
      </c>
      <c r="H53" s="20" t="n">
        <v>1.6674471</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338.43539083</v>
      </c>
      <c r="F54" s="20" t="n">
        <v>3.41825144</v>
      </c>
      <c r="G54" s="18" t="n">
        <v>309.70158823</v>
      </c>
      <c r="H54" s="20" t="n">
        <v>5.48650788</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411.44984532</v>
      </c>
      <c r="F55" s="20" t="n">
        <v>2.4467349</v>
      </c>
      <c r="G55" s="18" t="n">
        <v>392.21349123</v>
      </c>
      <c r="H55" s="20" t="n">
        <v>24.98717411</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521.9143276999999</v>
      </c>
      <c r="F56" s="20" t="n">
        <v>2.80315039</v>
      </c>
      <c r="G56" s="18" t="n">
        <v>536.5841</v>
      </c>
      <c r="H56" s="20" t="n">
        <v>10.89398192</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402.60448089</v>
      </c>
      <c r="F57" s="20" t="n">
        <v>2.7043402</v>
      </c>
      <c r="G57" s="18" t="n">
        <v>452.85194681</v>
      </c>
      <c r="H57" s="20" t="n">
        <v>20.25100184</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410.55402058</v>
      </c>
      <c r="F58" s="20" t="n">
        <v>3.18031563</v>
      </c>
      <c r="G58" s="18" t="n">
        <v>401.13715924</v>
      </c>
      <c r="H58" s="20" t="n">
        <v>7.43030189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380.59701064</v>
      </c>
      <c r="F59" s="20" t="n">
        <v>1.84087882</v>
      </c>
      <c r="G59" s="18" t="n">
        <v>364.10587868</v>
      </c>
      <c r="H59" s="20" t="n">
        <v>3.60347558</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391.43714708</v>
      </c>
      <c r="F60" s="20" t="n">
        <v>3.90509448</v>
      </c>
      <c r="G60" s="18" t="n">
        <v>360.60326984</v>
      </c>
      <c r="H60" s="20" t="n">
        <v>8.652087890000001</v>
      </c>
      <c r="I60" s="18" t="s">
        <v>404</v>
      </c>
      <c r="J60" s="20" t="s">
        <v>404</v>
      </c>
      <c r="K60" s="18" t="s">
        <v>404</v>
      </c>
      <c r="L60" s="20" t="s">
        <v>404</v>
      </c>
      <c r="M60" s="18" t="s">
        <v>404</v>
      </c>
      <c r="N60" s="20" t="s">
        <v>404</v>
      </c>
      <c r="O60" s="18" t="s">
        <v>404</v>
      </c>
      <c r="P60" s="20" t="s">
        <v>404</v>
      </c>
      <c r="Q60" s="18" t="n">
        <v>322.8296209</v>
      </c>
      <c r="R60" s="20" t="n">
        <v>17.0614294</v>
      </c>
    </row>
    <row r="61" spans="1:18">
      <c r="A61" s="15" t="s">
        <v>458</v>
      </c>
      <c r="B61" s="17" t="n">
        <v>6525</v>
      </c>
      <c r="C61" s="18">
        <f>(0.0/B61*100)</f>
        <v/>
      </c>
      <c r="D61" s="19" t="n">
        <v>6525</v>
      </c>
      <c r="E61" s="18" t="n">
        <v>475.61815835</v>
      </c>
      <c r="F61" s="20" t="n">
        <v>3.23089913</v>
      </c>
      <c r="G61" s="18" t="n">
        <v>474.53994542</v>
      </c>
      <c r="H61" s="20" t="n">
        <v>6.1657261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528.65640274</v>
      </c>
      <c r="F62" s="20" t="n">
        <v>1.07834473</v>
      </c>
      <c r="G62" s="18" t="n">
        <v>501.46140252</v>
      </c>
      <c r="H62" s="20" t="n">
        <v>16.81269563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377.08738799</v>
      </c>
      <c r="F63" s="20" t="n">
        <v>1.82625137</v>
      </c>
      <c r="G63" s="18" t="n">
        <v>383.67254975</v>
      </c>
      <c r="H63" s="20" t="n">
        <v>1.78051114</v>
      </c>
      <c r="I63" s="18" t="s">
        <v>404</v>
      </c>
      <c r="J63" s="20" t="s">
        <v>404</v>
      </c>
      <c r="K63" s="18" t="s">
        <v>404</v>
      </c>
      <c r="L63" s="20" t="s">
        <v>404</v>
      </c>
      <c r="M63" s="18" t="s">
        <v>404</v>
      </c>
      <c r="N63" s="20" t="s">
        <v>404</v>
      </c>
      <c r="O63" s="18" t="s">
        <v>404</v>
      </c>
      <c r="P63" s="20" t="s">
        <v>404</v>
      </c>
      <c r="Q63" s="18" t="n">
        <v>413.47085501</v>
      </c>
      <c r="R63" s="20" t="n">
        <v>4.66520778</v>
      </c>
    </row>
    <row r="64" spans="1:18">
      <c r="A64" s="15" t="s">
        <v>461</v>
      </c>
      <c r="B64" s="17" t="n">
        <v>3634</v>
      </c>
      <c r="C64" s="18">
        <f>(27.0/B64*100)</f>
        <v/>
      </c>
      <c r="D64" s="19" t="n">
        <v>3607</v>
      </c>
      <c r="E64" s="18" t="n">
        <v>496.80052749</v>
      </c>
      <c r="F64" s="20" t="n">
        <v>2.0158678</v>
      </c>
      <c r="G64" s="18" t="n">
        <v>410.37952862</v>
      </c>
      <c r="H64" s="20" t="n">
        <v>2.68781529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433.72007986</v>
      </c>
      <c r="F65" s="20" t="n">
        <v>3.12045944</v>
      </c>
      <c r="G65" s="18" t="n">
        <v>418.89023479</v>
      </c>
      <c r="H65" s="20" t="n">
        <v>4.40622646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402.80952727</v>
      </c>
      <c r="F66" s="20" t="n">
        <v>1.53801847</v>
      </c>
      <c r="G66" s="18" t="n">
        <v>418.39670184</v>
      </c>
      <c r="H66" s="20" t="n">
        <v>1.58510823</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398.95866472</v>
      </c>
      <c r="F67" s="20" t="n">
        <v>2.52393801</v>
      </c>
      <c r="G67" s="18" t="n">
        <v>383.73631004</v>
      </c>
      <c r="H67" s="20" t="n">
        <v>6.30240784</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446.96603853</v>
      </c>
      <c r="F68" s="20" t="n">
        <v>1.20070678</v>
      </c>
      <c r="G68" s="18" t="n">
        <v>384.0662415</v>
      </c>
      <c r="H68" s="20" t="n">
        <v>1.25421109</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430.55913266</v>
      </c>
      <c r="F69" s="20" t="n">
        <v>4.11205829</v>
      </c>
      <c r="G69" s="18" t="n">
        <v>442.26915281</v>
      </c>
      <c r="H69" s="20" t="n">
        <v>7.03620353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487.50132045</v>
      </c>
      <c r="F70" s="20" t="n">
        <v>2.97749872</v>
      </c>
      <c r="G70" s="18" t="n">
        <v>481.54060755</v>
      </c>
      <c r="H70" s="20" t="n">
        <v>7.67623473</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553.40305209</v>
      </c>
      <c r="F71" s="20" t="n">
        <v>1.46280691</v>
      </c>
      <c r="G71" s="18" t="n">
        <v>559.12278179</v>
      </c>
      <c r="H71" s="20" t="n">
        <v>1.73300258</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529.79026984</v>
      </c>
      <c r="F72" s="20" t="n">
        <v>2.94325018</v>
      </c>
      <c r="G72" s="18" t="n">
        <v>548.51871192</v>
      </c>
      <c r="H72" s="20" t="n">
        <v>14.00604578</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420.29472334</v>
      </c>
      <c r="F73" s="20" t="n">
        <v>2.83915442</v>
      </c>
      <c r="G73" s="18" t="n">
        <v>426.8386691</v>
      </c>
      <c r="H73" s="20" t="n">
        <v>10.56942691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414.80063777</v>
      </c>
      <c r="F74" s="20" t="n">
        <v>1.76787412</v>
      </c>
      <c r="G74" s="18" t="n">
        <v>433.42195904</v>
      </c>
      <c r="H74" s="20" t="n">
        <v>2.22561095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382.00029384</v>
      </c>
      <c r="F75" s="20" t="n">
        <v>3.69150397</v>
      </c>
      <c r="G75" s="18" t="n">
        <v>392.02380352</v>
      </c>
      <c r="H75" s="20" t="n">
        <v>4.22738297</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448.08119666</v>
      </c>
      <c r="F76" s="20" t="n">
        <v>3.33337159</v>
      </c>
      <c r="G76" s="18" t="n">
        <v>394.21272624</v>
      </c>
      <c r="H76" s="20" t="n">
        <v>4.67907457</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477.24869256</v>
      </c>
      <c r="F77" s="20" t="n">
        <v>6.18551934</v>
      </c>
      <c r="G77" s="18" t="n">
        <v>422.8429386</v>
      </c>
      <c r="H77" s="20" t="n">
        <v>2.42639439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524.0585740400001</v>
      </c>
      <c r="F78" s="20" t="n">
        <v>4.04227065</v>
      </c>
      <c r="G78" s="18" t="n">
        <v>545.65779982</v>
      </c>
      <c r="H78" s="20" t="n">
        <v>17.72088794</v>
      </c>
      <c r="I78" s="18" t="s">
        <v>404</v>
      </c>
      <c r="J78" s="20" t="s">
        <v>404</v>
      </c>
      <c r="K78" s="18" t="s">
        <v>404</v>
      </c>
      <c r="L78" s="20" t="s">
        <v>404</v>
      </c>
      <c r="M78" s="18" t="s">
        <v>404</v>
      </c>
      <c r="N78" s="20" t="s">
        <v>404</v>
      </c>
      <c r="O78" s="18" t="s">
        <v>404</v>
      </c>
      <c r="P78" s="20" t="s">
        <v>404</v>
      </c>
      <c r="Q78" s="18" t="n">
        <v>528.94402353</v>
      </c>
      <c r="R78" s="20" t="n">
        <v>5.04703492</v>
      </c>
    </row>
    <row customHeight="1" ht="25" r="79" spans="1:18">
      <c r="A79" s="15" t="s">
        <v>476</v>
      </c>
      <c r="B79" s="17" t="n">
        <v>1657</v>
      </c>
      <c r="C79" s="18">
        <f>(21.0/B79*100)</f>
        <v/>
      </c>
      <c r="D79" s="19" t="n">
        <v>1636</v>
      </c>
      <c r="E79" s="18" t="n">
        <v>475.97545438</v>
      </c>
      <c r="F79" s="20" t="n">
        <v>6.66228977</v>
      </c>
      <c r="G79" s="18" t="n">
        <v>468.84964271</v>
      </c>
      <c r="H79" s="20" t="n">
        <v>27.22952234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455.61082055</v>
      </c>
      <c r="F80" s="20" t="n">
        <v>4.24553261</v>
      </c>
      <c r="G80" s="18" t="n">
        <v>460.7018471</v>
      </c>
      <c r="H80" s="20" t="n">
        <v>9.86322726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443.80360635</v>
      </c>
      <c r="F81" s="20" t="n">
        <v>3.81420813</v>
      </c>
      <c r="G81" s="18" t="n">
        <v>440.35366573</v>
      </c>
      <c r="H81" s="20" t="n">
        <v>5.78258778</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571</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498.42119492</v>
      </c>
      <c r="F7" s="20" t="n">
        <v>5.93036523</v>
      </c>
      <c r="G7" s="18" t="n">
        <v>511.6332232</v>
      </c>
      <c r="H7" s="20" t="n">
        <v>1.82569323</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475.53468563</v>
      </c>
      <c r="F8" s="20" t="n">
        <v>16.09196172</v>
      </c>
      <c r="G8" s="18" t="n">
        <v>497.04248831</v>
      </c>
      <c r="H8" s="20" t="n">
        <v>2.74164033</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497.978122</v>
      </c>
      <c r="F9" s="20" t="n">
        <v>6.96547301</v>
      </c>
      <c r="G9" s="18" t="n">
        <v>507.00505629</v>
      </c>
      <c r="H9" s="20" t="n">
        <v>3.45037963</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535.84077376</v>
      </c>
      <c r="F10" s="20" t="n">
        <v>7.18422467</v>
      </c>
      <c r="G10" s="18" t="n">
        <v>528.54415056</v>
      </c>
      <c r="H10" s="20" t="n">
        <v>2.31934148</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439.89718004</v>
      </c>
      <c r="F11" s="20" t="n">
        <v>5.31672233</v>
      </c>
      <c r="G11" s="18" t="n">
        <v>452.58408728</v>
      </c>
      <c r="H11" s="20" t="n">
        <v>4.22618969</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470.44099322</v>
      </c>
      <c r="F12" s="20" t="n">
        <v>16.67577019</v>
      </c>
      <c r="G12" s="18" t="n">
        <v>493.76630175</v>
      </c>
      <c r="H12" s="20" t="n">
        <v>2.39946473</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502.73688533</v>
      </c>
      <c r="F13" s="20" t="n">
        <v>9.401216120000001</v>
      </c>
      <c r="G13" s="18" t="n">
        <v>501.96155467</v>
      </c>
      <c r="H13" s="20" t="n">
        <v>2.66265127</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516.6302328199999</v>
      </c>
      <c r="F14" s="20" t="n">
        <v>9.320718729999999</v>
      </c>
      <c r="G14" s="18" t="n">
        <v>535.32025354</v>
      </c>
      <c r="H14" s="20" t="n">
        <v>2.37792319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533.04414736</v>
      </c>
      <c r="F15" s="20" t="n">
        <v>17.22558268</v>
      </c>
      <c r="G15" s="18" t="n">
        <v>530.5602856100001</v>
      </c>
      <c r="H15" s="20" t="n">
        <v>2.40546351</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491.06444878</v>
      </c>
      <c r="F16" s="20" t="n">
        <v>7.55000212</v>
      </c>
      <c r="G16" s="18" t="n">
        <v>499.72753356</v>
      </c>
      <c r="H16" s="20" t="n">
        <v>3.66844227</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505.28489286</v>
      </c>
      <c r="F17" s="20" t="n">
        <v>9.538324360000001</v>
      </c>
      <c r="G17" s="18" t="n">
        <v>509.76516231</v>
      </c>
      <c r="H17" s="20" t="n">
        <v>4.42040079</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450.97792462</v>
      </c>
      <c r="F18" s="20" t="n">
        <v>5.16239366</v>
      </c>
      <c r="G18" s="18" t="n">
        <v>462.98697357</v>
      </c>
      <c r="H18" s="20" t="n">
        <v>7.43403731</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471.24026675</v>
      </c>
      <c r="F19" s="20" t="n">
        <v>4.27013548</v>
      </c>
      <c r="G19" s="18" t="n">
        <v>491.34969093</v>
      </c>
      <c r="H19" s="20" t="n">
        <v>7.35473952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467.52095165</v>
      </c>
      <c r="F20" s="20" t="n">
        <v>7.30521441</v>
      </c>
      <c r="G20" s="18" t="n">
        <v>473.75692319</v>
      </c>
      <c r="H20" s="20" t="n">
        <v>1.73008236</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505.08135544</v>
      </c>
      <c r="F21" s="20" t="n">
        <v>6.23936894</v>
      </c>
      <c r="G21" s="18" t="n">
        <v>502.87914357</v>
      </c>
      <c r="H21" s="20" t="n">
        <v>2.99885082</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450.88473052</v>
      </c>
      <c r="F22" s="20" t="n">
        <v>12.24137525</v>
      </c>
      <c r="G22" s="18" t="n">
        <v>469.69019956</v>
      </c>
      <c r="H22" s="20" t="n">
        <v>3.90387861</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482.70952555</v>
      </c>
      <c r="F23" s="20" t="n">
        <v>5.0643333</v>
      </c>
      <c r="G23" s="18" t="n">
        <v>485.82578185</v>
      </c>
      <c r="H23" s="20" t="n">
        <v>7.17206354</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524.84793328</v>
      </c>
      <c r="F24" s="20" t="n">
        <v>10.98962102</v>
      </c>
      <c r="G24" s="18" t="n">
        <v>541.12373633</v>
      </c>
      <c r="H24" s="20" t="n">
        <v>3.54629049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512.45248245</v>
      </c>
      <c r="F25" s="20" t="n">
        <v>5.96273596</v>
      </c>
      <c r="G25" s="18" t="n">
        <v>518.00287291</v>
      </c>
      <c r="H25" s="20" t="n">
        <v>3.95105348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494.9350978</v>
      </c>
      <c r="F26" s="20" t="n">
        <v>4.85178228</v>
      </c>
      <c r="G26" s="18" t="n">
        <v>489.43897204</v>
      </c>
      <c r="H26" s="20" t="n">
        <v>1.89556616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500.04478158</v>
      </c>
      <c r="F27" s="20" t="n">
        <v>2.1785676</v>
      </c>
      <c r="G27" s="18" t="n">
        <v>477.71807248</v>
      </c>
      <c r="H27" s="20" t="n">
        <v>1.27140726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405.78081129</v>
      </c>
      <c r="F28" s="20" t="n">
        <v>3.0789415</v>
      </c>
      <c r="G28" s="18" t="n">
        <v>428.73231883</v>
      </c>
      <c r="H28" s="20" t="n">
        <v>3.55621545</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523.6537471300001</v>
      </c>
      <c r="F29" s="20" t="n">
        <v>12.96444206</v>
      </c>
      <c r="G29" s="18" t="n">
        <v>508.39129501</v>
      </c>
      <c r="H29" s="20" t="n">
        <v>5.37074634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524.47180531</v>
      </c>
      <c r="F30" s="20" t="n">
        <v>13.37504005</v>
      </c>
      <c r="G30" s="18" t="n">
        <v>514.6338473</v>
      </c>
      <c r="H30" s="20" t="n">
        <v>3.26707772</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489.93753088</v>
      </c>
      <c r="F31" s="20" t="n">
        <v>13.27709489</v>
      </c>
      <c r="G31" s="18" t="n">
        <v>498.61386196</v>
      </c>
      <c r="H31" s="20" t="n">
        <v>2.2223483</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510.1445427</v>
      </c>
      <c r="F32" s="20" t="n">
        <v>5.80293389</v>
      </c>
      <c r="G32" s="18" t="n">
        <v>499.17143554</v>
      </c>
      <c r="H32" s="20" t="n">
        <v>2.97708509</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508.12313702</v>
      </c>
      <c r="F33" s="20" t="n">
        <v>4.49384446</v>
      </c>
      <c r="G33" s="18" t="n">
        <v>494.80504809</v>
      </c>
      <c r="H33" s="20" t="n">
        <v>3.94182079</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450.19058366</v>
      </c>
      <c r="F34" s="20" t="n">
        <v>12.73238417</v>
      </c>
      <c r="G34" s="18" t="n">
        <v>462.0823008</v>
      </c>
      <c r="H34" s="20" t="n">
        <v>2.77954308</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512.87034809</v>
      </c>
      <c r="F35" s="20" t="n">
        <v>3.11784717</v>
      </c>
      <c r="G35" s="18" t="n">
        <v>515.2183517</v>
      </c>
      <c r="H35" s="20" t="n">
        <v>1.49055657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482.69339893</v>
      </c>
      <c r="F36" s="20" t="n">
        <v>5.09978873</v>
      </c>
      <c r="G36" s="18" t="n">
        <v>496.94652252</v>
      </c>
      <c r="H36" s="20" t="n">
        <v>2.31384565</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460.70855798</v>
      </c>
      <c r="F37" s="20" t="n">
        <v>12.58723375</v>
      </c>
      <c r="G37" s="18" t="n">
        <v>494.77444038</v>
      </c>
      <c r="H37" s="20" t="n">
        <v>3.56347987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490.02892642</v>
      </c>
      <c r="F38" s="20" t="n">
        <v>9.858864369999999</v>
      </c>
      <c r="G38" s="18" t="n">
        <v>508.73744701</v>
      </c>
      <c r="H38" s="20" t="n">
        <v>3.65926448</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429.96600425</v>
      </c>
      <c r="F39" s="20" t="n">
        <v>4.94736092</v>
      </c>
      <c r="G39" s="18" t="n">
        <v>406.15920108</v>
      </c>
      <c r="H39" s="20" t="n">
        <v>9.50817591</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516.0315332599999</v>
      </c>
      <c r="F40" s="20" t="n">
        <v>7.42512726</v>
      </c>
      <c r="G40" s="18" t="n">
        <v>510.90811264</v>
      </c>
      <c r="H40" s="20" t="n">
        <v>3.32670179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485.26280765</v>
      </c>
      <c r="F41" s="20" t="n">
        <v>8.72052732</v>
      </c>
      <c r="G41" s="18" t="n">
        <v>498.90721497</v>
      </c>
      <c r="H41" s="20" t="n">
        <v>3.40500848</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429.60434556</v>
      </c>
      <c r="F44" s="20" t="n">
        <v>4.2661894</v>
      </c>
      <c r="G44" s="18" t="n">
        <v>423.63186137</v>
      </c>
      <c r="H44" s="20" t="n">
        <v>4.94247839</v>
      </c>
      <c r="I44" s="18" t="s">
        <v>404</v>
      </c>
      <c r="J44" s="20" t="s">
        <v>404</v>
      </c>
      <c r="K44" s="18" t="s">
        <v>404</v>
      </c>
      <c r="L44" s="20" t="s">
        <v>404</v>
      </c>
      <c r="M44" s="18" t="s">
        <v>404</v>
      </c>
      <c r="N44" s="20" t="s">
        <v>404</v>
      </c>
      <c r="O44" s="18" t="s">
        <v>404</v>
      </c>
      <c r="P44" s="20" t="s">
        <v>404</v>
      </c>
      <c r="Q44" s="18" t="n">
        <v>408.46354087</v>
      </c>
      <c r="R44" s="20" t="n">
        <v>22.64633795</v>
      </c>
    </row>
    <row r="45" spans="1:18">
      <c r="A45" s="15" t="s">
        <v>442</v>
      </c>
      <c r="B45" s="17" t="n">
        <v>5519</v>
      </c>
      <c r="C45" s="18">
        <f>(0.0/B45*100)</f>
        <v/>
      </c>
      <c r="D45" s="19" t="n">
        <v>5519</v>
      </c>
      <c r="E45" s="18" t="n">
        <v>377.4451415</v>
      </c>
      <c r="F45" s="20" t="n">
        <v>12.75080633</v>
      </c>
      <c r="G45" s="18" t="n">
        <v>375.60714845</v>
      </c>
      <c r="H45" s="20" t="n">
        <v>2.73212754</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396.82970153</v>
      </c>
      <c r="F46" s="20" t="n">
        <v>2.87040363</v>
      </c>
      <c r="G46" s="18" t="n">
        <v>440.04898884</v>
      </c>
      <c r="H46" s="20" t="n">
        <v>7.63573823</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458.67820255</v>
      </c>
      <c r="F47" s="20" t="n">
        <v>23.50674165</v>
      </c>
      <c r="G47" s="18" t="n">
        <v>444.78036892</v>
      </c>
      <c r="H47" s="20" t="n">
        <v>4.73509169</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525.12408537</v>
      </c>
      <c r="F48" s="20" t="n">
        <v>7.72278062</v>
      </c>
      <c r="G48" s="18" t="n">
        <v>507.75898274</v>
      </c>
      <c r="H48" s="20" t="n">
        <v>7.29010298</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431.56368676</v>
      </c>
      <c r="F49" s="20" t="n">
        <v>3.60128488</v>
      </c>
      <c r="G49" s="18" t="n">
        <v>432.95205038</v>
      </c>
      <c r="H49" s="20" t="n">
        <v>5.20800145</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411.73286791</v>
      </c>
      <c r="F50" s="20" t="n">
        <v>3.69213317</v>
      </c>
      <c r="G50" s="18" t="n">
        <v>426.76451033</v>
      </c>
      <c r="H50" s="20" t="n">
        <v>5.96745072</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429.07190211</v>
      </c>
      <c r="F51" s="20" t="n">
        <v>4.99236665</v>
      </c>
      <c r="G51" s="18" t="n">
        <v>414.34627646</v>
      </c>
      <c r="H51" s="20" t="n">
        <v>2.84228094</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473.89520105</v>
      </c>
      <c r="F52" s="20" t="n">
        <v>8.868978589999999</v>
      </c>
      <c r="G52" s="18" t="n">
        <v>475.86343739</v>
      </c>
      <c r="H52" s="20" t="n">
        <v>3.10777301</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418.89173171</v>
      </c>
      <c r="F53" s="20" t="n">
        <v>1.93661379</v>
      </c>
      <c r="G53" s="18" t="n">
        <v>445.12186513</v>
      </c>
      <c r="H53" s="20" t="n">
        <v>1.87305163</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326.05043425</v>
      </c>
      <c r="F54" s="20" t="n">
        <v>3.57936447</v>
      </c>
      <c r="G54" s="18" t="n">
        <v>345.02655645</v>
      </c>
      <c r="H54" s="20" t="n">
        <v>7.32832417</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402.31407465</v>
      </c>
      <c r="F55" s="20" t="n">
        <v>7.1624834</v>
      </c>
      <c r="G55" s="18" t="n">
        <v>414.06604032</v>
      </c>
      <c r="H55" s="20" t="n">
        <v>3.03226606</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528.80981516</v>
      </c>
      <c r="F56" s="20" t="n">
        <v>7.96982744</v>
      </c>
      <c r="G56" s="18" t="n">
        <v>522.50048803</v>
      </c>
      <c r="H56" s="20" t="n">
        <v>3.01441289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399.40769861</v>
      </c>
      <c r="F57" s="20" t="n">
        <v>8.448249369999999</v>
      </c>
      <c r="G57" s="18" t="n">
        <v>403.75971929</v>
      </c>
      <c r="H57" s="20" t="n">
        <v>2.90038047</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406.57677296</v>
      </c>
      <c r="F58" s="20" t="n">
        <v>3.99873215</v>
      </c>
      <c r="G58" s="18" t="n">
        <v>412.08527589</v>
      </c>
      <c r="H58" s="20" t="n">
        <v>4.44041276</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380.32706555</v>
      </c>
      <c r="F59" s="20" t="n">
        <v>2.04593355</v>
      </c>
      <c r="G59" s="18" t="n">
        <v>375.8455529</v>
      </c>
      <c r="H59" s="20" t="n">
        <v>2.55513809</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376.6684701</v>
      </c>
      <c r="F60" s="20" t="n">
        <v>6.7429126</v>
      </c>
      <c r="G60" s="18" t="n">
        <v>393.92049847</v>
      </c>
      <c r="H60" s="20" t="n">
        <v>5.02382013</v>
      </c>
      <c r="I60" s="18" t="s">
        <v>404</v>
      </c>
      <c r="J60" s="20" t="s">
        <v>404</v>
      </c>
      <c r="K60" s="18" t="s">
        <v>404</v>
      </c>
      <c r="L60" s="20" t="s">
        <v>404</v>
      </c>
      <c r="M60" s="18" t="s">
        <v>404</v>
      </c>
      <c r="N60" s="20" t="s">
        <v>404</v>
      </c>
      <c r="O60" s="18" t="s">
        <v>404</v>
      </c>
      <c r="P60" s="20" t="s">
        <v>404</v>
      </c>
      <c r="Q60" s="18" t="n">
        <v>334.56806044</v>
      </c>
      <c r="R60" s="20" t="n">
        <v>15.35622098</v>
      </c>
    </row>
    <row r="61" spans="1:18">
      <c r="A61" s="15" t="s">
        <v>458</v>
      </c>
      <c r="B61" s="17" t="n">
        <v>6525</v>
      </c>
      <c r="C61" s="18">
        <f>(0.0/B61*100)</f>
        <v/>
      </c>
      <c r="D61" s="19" t="n">
        <v>6525</v>
      </c>
      <c r="E61" s="18" t="n">
        <v>475.42379434</v>
      </c>
      <c r="F61" s="20" t="n">
        <v>4.83228997</v>
      </c>
      <c r="G61" s="18" t="n">
        <v>475.40520414</v>
      </c>
      <c r="H61" s="20" t="n">
        <v>3.26964289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546.02253612</v>
      </c>
      <c r="F62" s="20" t="n">
        <v>3.10187343</v>
      </c>
      <c r="G62" s="18" t="n">
        <v>526.31105015</v>
      </c>
      <c r="H62" s="20" t="n">
        <v>1.16140315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385.35333124</v>
      </c>
      <c r="F63" s="20" t="n">
        <v>2.11790119</v>
      </c>
      <c r="G63" s="18" t="n">
        <v>378.09802762</v>
      </c>
      <c r="H63" s="20" t="n">
        <v>1.63645783</v>
      </c>
      <c r="I63" s="18" t="s">
        <v>404</v>
      </c>
      <c r="J63" s="20" t="s">
        <v>404</v>
      </c>
      <c r="K63" s="18" t="s">
        <v>404</v>
      </c>
      <c r="L63" s="20" t="s">
        <v>404</v>
      </c>
      <c r="M63" s="18" t="s">
        <v>404</v>
      </c>
      <c r="N63" s="20" t="s">
        <v>404</v>
      </c>
      <c r="O63" s="18" t="s">
        <v>404</v>
      </c>
      <c r="P63" s="20" t="s">
        <v>404</v>
      </c>
      <c r="Q63" s="18" t="n">
        <v>413.13179901</v>
      </c>
      <c r="R63" s="20" t="n">
        <v>5.82291124</v>
      </c>
    </row>
    <row r="64" spans="1:18">
      <c r="A64" s="15" t="s">
        <v>461</v>
      </c>
      <c r="B64" s="17" t="n">
        <v>3634</v>
      </c>
      <c r="C64" s="18">
        <f>(27.0/B64*100)</f>
        <v/>
      </c>
      <c r="D64" s="19" t="n">
        <v>3607</v>
      </c>
      <c r="E64" s="18" t="n">
        <v>455.22783097</v>
      </c>
      <c r="F64" s="20" t="n">
        <v>3.35996253</v>
      </c>
      <c r="G64" s="18" t="n">
        <v>467.06354607</v>
      </c>
      <c r="H64" s="20" t="n">
        <v>1.83916189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430.14060836</v>
      </c>
      <c r="F65" s="20" t="n">
        <v>3.81247064</v>
      </c>
      <c r="G65" s="18" t="n">
        <v>425.53793826</v>
      </c>
      <c r="H65" s="20" t="n">
        <v>3.90440923</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400.0855623</v>
      </c>
      <c r="F66" s="20" t="n">
        <v>1.57337021</v>
      </c>
      <c r="G66" s="18" t="n">
        <v>422.13564546</v>
      </c>
      <c r="H66" s="20" t="n">
        <v>1.47093916</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402.49142942</v>
      </c>
      <c r="F67" s="20" t="n">
        <v>5.07288357</v>
      </c>
      <c r="G67" s="18" t="n">
        <v>394.28013415</v>
      </c>
      <c r="H67" s="20" t="n">
        <v>2.98220162</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423.24790954</v>
      </c>
      <c r="F68" s="20" t="n">
        <v>1.31266119</v>
      </c>
      <c r="G68" s="18" t="n">
        <v>414.08759477</v>
      </c>
      <c r="H68" s="20" t="n">
        <v>1.17330692</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437.10179192</v>
      </c>
      <c r="F69" s="20" t="n">
        <v>4.43648623</v>
      </c>
      <c r="G69" s="18" t="n">
        <v>431.12072638</v>
      </c>
      <c r="H69" s="20" t="n">
        <v>6.20333692</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474.45931516</v>
      </c>
      <c r="F70" s="20" t="n">
        <v>4.3440377</v>
      </c>
      <c r="G70" s="18" t="n">
        <v>493.4056921</v>
      </c>
      <c r="H70" s="20" t="n">
        <v>3.5808692</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545.15776923</v>
      </c>
      <c r="F71" s="20" t="n">
        <v>2.59455372</v>
      </c>
      <c r="G71" s="18" t="n">
        <v>557.9038444399999</v>
      </c>
      <c r="H71" s="20" t="n">
        <v>1.42359501</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534.91100574</v>
      </c>
      <c r="F72" s="20" t="n">
        <v>6.85828982</v>
      </c>
      <c r="G72" s="18" t="n">
        <v>530.98015621</v>
      </c>
      <c r="H72" s="20" t="n">
        <v>5.03942376</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403.79011439</v>
      </c>
      <c r="F73" s="20" t="n">
        <v>6.85517991</v>
      </c>
      <c r="G73" s="18" t="n">
        <v>426.75685512</v>
      </c>
      <c r="H73" s="20" t="n">
        <v>3.40325553</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400.50835404</v>
      </c>
      <c r="F74" s="20" t="n">
        <v>3.7807215</v>
      </c>
      <c r="G74" s="18" t="n">
        <v>425.78735985</v>
      </c>
      <c r="H74" s="20" t="n">
        <v>1.54888215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384.80049451</v>
      </c>
      <c r="F75" s="20" t="n">
        <v>6.56068047</v>
      </c>
      <c r="G75" s="18" t="n">
        <v>388.17871517</v>
      </c>
      <c r="H75" s="20" t="n">
        <v>3.47501747</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421.87815018</v>
      </c>
      <c r="F76" s="20" t="n">
        <v>4.24389847</v>
      </c>
      <c r="G76" s="18" t="n">
        <v>452.64829579</v>
      </c>
      <c r="H76" s="20" t="n">
        <v>4.27061354</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435.05341409</v>
      </c>
      <c r="F77" s="20" t="n">
        <v>3.45982442</v>
      </c>
      <c r="G77" s="18" t="n">
        <v>435.76195826</v>
      </c>
      <c r="H77" s="20" t="n">
        <v>4.27641522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526.85784132</v>
      </c>
      <c r="F78" s="20" t="n">
        <v>5.15808595</v>
      </c>
      <c r="G78" s="18" t="n">
        <v>519.74908993</v>
      </c>
      <c r="H78" s="20" t="n">
        <v>5.88889023</v>
      </c>
      <c r="I78" s="18" t="s">
        <v>404</v>
      </c>
      <c r="J78" s="20" t="s">
        <v>404</v>
      </c>
      <c r="K78" s="18" t="s">
        <v>404</v>
      </c>
      <c r="L78" s="20" t="s">
        <v>404</v>
      </c>
      <c r="M78" s="18" t="s">
        <v>404</v>
      </c>
      <c r="N78" s="20" t="s">
        <v>404</v>
      </c>
      <c r="O78" s="18" t="s">
        <v>404</v>
      </c>
      <c r="P78" s="20" t="s">
        <v>404</v>
      </c>
      <c r="Q78" s="18" t="n">
        <v>528.94402353</v>
      </c>
      <c r="R78" s="20" t="n">
        <v>5.04703492</v>
      </c>
    </row>
    <row customHeight="1" ht="25" r="79" spans="1:18">
      <c r="A79" s="15" t="s">
        <v>476</v>
      </c>
      <c r="B79" s="17" t="n">
        <v>1657</v>
      </c>
      <c r="C79" s="18">
        <f>(21.0/B79*100)</f>
        <v/>
      </c>
      <c r="D79" s="19" t="n">
        <v>1636</v>
      </c>
      <c r="E79" s="18" t="n">
        <v>471.1708991</v>
      </c>
      <c r="F79" s="20" t="n">
        <v>6.78461436</v>
      </c>
      <c r="G79" s="18" t="n">
        <v>481.28413238</v>
      </c>
      <c r="H79" s="20" t="n">
        <v>12.64940546</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454.52895987</v>
      </c>
      <c r="F80" s="20" t="n">
        <v>4.25158263</v>
      </c>
      <c r="G80" s="18" t="n">
        <v>464.20915832</v>
      </c>
      <c r="H80" s="20" t="n">
        <v>8.228966359999999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435.58921542</v>
      </c>
      <c r="F81" s="20" t="n">
        <v>5.48689766</v>
      </c>
      <c r="G81" s="18" t="n">
        <v>446.65212943</v>
      </c>
      <c r="H81" s="20" t="n">
        <v>3.79408529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572</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512.91361036</v>
      </c>
      <c r="F7" s="20" t="n">
        <v>2.26108119</v>
      </c>
      <c r="G7" s="18" t="n">
        <v>501.87608353</v>
      </c>
      <c r="H7" s="20" t="n">
        <v>4.17354</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501.41160248</v>
      </c>
      <c r="F8" s="20" t="n">
        <v>4.04951041</v>
      </c>
      <c r="G8" s="18" t="n">
        <v>478.39651034</v>
      </c>
      <c r="H8" s="20" t="n">
        <v>5.9866744</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506.56421913</v>
      </c>
      <c r="F9" s="20" t="n">
        <v>2.48872549</v>
      </c>
      <c r="G9" s="18" t="n">
        <v>484.22848112</v>
      </c>
      <c r="H9" s="20" t="n">
        <v>10.58981819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528.50574011</v>
      </c>
      <c r="F10" s="20" t="n">
        <v>2.42907127</v>
      </c>
      <c r="G10" s="18" t="n">
        <v>532.01819587</v>
      </c>
      <c r="H10" s="20" t="n">
        <v>4.97389874</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446.63846252</v>
      </c>
      <c r="F11" s="20" t="n">
        <v>2.5520109</v>
      </c>
      <c r="G11" s="18" t="n">
        <v>455.83924577</v>
      </c>
      <c r="H11" s="20" t="n">
        <v>12.94507881</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491.0398308</v>
      </c>
      <c r="F12" s="20" t="n">
        <v>2.76433126</v>
      </c>
      <c r="G12" s="18" t="n">
        <v>516.98211149</v>
      </c>
      <c r="H12" s="20" t="n">
        <v>15.92755834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500.56300792</v>
      </c>
      <c r="F13" s="20" t="n">
        <v>3.65807375</v>
      </c>
      <c r="G13" s="18" t="n">
        <v>505.39555685</v>
      </c>
      <c r="H13" s="20" t="n">
        <v>4.08654181</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533.79204363</v>
      </c>
      <c r="F14" s="20" t="n">
        <v>2.31729426</v>
      </c>
      <c r="G14" s="18" t="n">
        <v>535.47066694</v>
      </c>
      <c r="H14" s="20" t="n">
        <v>4.41754011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530.0573924</v>
      </c>
      <c r="F15" s="20" t="n">
        <v>2.6455785</v>
      </c>
      <c r="G15" s="18" t="n">
        <v>533.33023842</v>
      </c>
      <c r="H15" s="20" t="n">
        <v>6.48747724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496.86770415</v>
      </c>
      <c r="F16" s="20" t="n">
        <v>2.91344952</v>
      </c>
      <c r="G16" s="18" t="n">
        <v>504.0191904</v>
      </c>
      <c r="H16" s="20" t="n">
        <v>16.25941786</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516.70695532</v>
      </c>
      <c r="F17" s="20" t="n">
        <v>4.78696117</v>
      </c>
      <c r="G17" s="18" t="n">
        <v>496.89424904</v>
      </c>
      <c r="H17" s="20" t="n">
        <v>6.80251915</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455.45259851</v>
      </c>
      <c r="F18" s="20" t="n">
        <v>4.21460389</v>
      </c>
      <c r="G18" s="18" t="n">
        <v>450.20535606</v>
      </c>
      <c r="H18" s="20" t="n">
        <v>10.73100493</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477.98740278</v>
      </c>
      <c r="F19" s="20" t="n">
        <v>2.76457995</v>
      </c>
      <c r="G19" s="18" t="n">
        <v>385.50762122</v>
      </c>
      <c r="H19" s="20" t="n">
        <v>17.55695158</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472.27893795</v>
      </c>
      <c r="F20" s="20" t="n">
        <v>1.77256676</v>
      </c>
      <c r="G20" s="18" t="n">
        <v>486.0253237</v>
      </c>
      <c r="H20" s="20" t="n">
        <v>6.48793417</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502.71241822</v>
      </c>
      <c r="F21" s="20" t="n">
        <v>2.60436883</v>
      </c>
      <c r="G21" s="18" t="n">
        <v>512.13198668</v>
      </c>
      <c r="H21" s="20" t="n">
        <v>10.09820627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467.56703157</v>
      </c>
      <c r="F22" s="20" t="n">
        <v>3.8490811</v>
      </c>
      <c r="G22" s="18" t="n">
        <v>457.92367102</v>
      </c>
      <c r="H22" s="20" t="n">
        <v>14.17885577</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485.95549664</v>
      </c>
      <c r="F23" s="20" t="n">
        <v>3.2790613</v>
      </c>
      <c r="G23" s="18" t="n">
        <v>459.57543447</v>
      </c>
      <c r="H23" s="20" t="n">
        <v>23.45752456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538.50326439</v>
      </c>
      <c r="F24" s="20" t="n">
        <v>3.36901121</v>
      </c>
      <c r="G24" s="18" t="n">
        <v>537.3527626600001</v>
      </c>
      <c r="H24" s="20" t="n">
        <v>11.68963233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515.3984292599999</v>
      </c>
      <c r="F25" s="20" t="n">
        <v>4.43848676</v>
      </c>
      <c r="G25" s="18" t="n">
        <v>516.2775003100001</v>
      </c>
      <c r="H25" s="20" t="n">
        <v>5.37428859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491.69424484</v>
      </c>
      <c r="F26" s="20" t="n">
        <v>1.93336703</v>
      </c>
      <c r="G26" s="18" t="n">
        <v>486.10680934</v>
      </c>
      <c r="H26" s="20" t="n">
        <v>4.38999529</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476.05447655</v>
      </c>
      <c r="F27" s="20" t="n">
        <v>1.18141632</v>
      </c>
      <c r="G27" s="18" t="n">
        <v>530.53631705</v>
      </c>
      <c r="H27" s="20" t="n">
        <v>2.76194317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416.51196243</v>
      </c>
      <c r="F28" s="20" t="n">
        <v>2.08374534</v>
      </c>
      <c r="G28" s="18" t="n">
        <v>396.13536999</v>
      </c>
      <c r="H28" s="20" t="n">
        <v>15.21311716</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509.6616244</v>
      </c>
      <c r="F29" s="20" t="n">
        <v>5.2363248</v>
      </c>
      <c r="G29" s="18" t="n">
        <v>536.42681798</v>
      </c>
      <c r="H29" s="20" t="n">
        <v>38.71759544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516.57679398</v>
      </c>
      <c r="F30" s="20" t="n">
        <v>3.53051455</v>
      </c>
      <c r="G30" s="18" t="n">
        <v>510.01882049</v>
      </c>
      <c r="H30" s="20" t="n">
        <v>8.344631919999999</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499.14774382</v>
      </c>
      <c r="F31" s="20" t="n">
        <v>2.48397981</v>
      </c>
      <c r="G31" s="18" t="n">
        <v>489.35936265</v>
      </c>
      <c r="H31" s="20" t="n">
        <v>8.875823690000001</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502.09495369</v>
      </c>
      <c r="F32" s="20" t="n">
        <v>2.84304189</v>
      </c>
      <c r="G32" s="18" t="n">
        <v>496.99427772</v>
      </c>
      <c r="H32" s="20" t="n">
        <v>7.66069013</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499.79651838</v>
      </c>
      <c r="F33" s="20" t="n">
        <v>2.5971334</v>
      </c>
      <c r="G33" s="18" t="n">
        <v>520.79709091</v>
      </c>
      <c r="H33" s="20" t="n">
        <v>9.232276949999999</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459.02722687</v>
      </c>
      <c r="F34" s="20" t="n">
        <v>2.95283018</v>
      </c>
      <c r="G34" s="18" t="n">
        <v>472.30268899</v>
      </c>
      <c r="H34" s="20" t="n">
        <v>10.10726058</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512.29997684</v>
      </c>
      <c r="F35" s="20" t="n">
        <v>1.57208585</v>
      </c>
      <c r="G35" s="18" t="n">
        <v>537.45696713</v>
      </c>
      <c r="H35" s="20" t="n">
        <v>4.20611393</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492.98448551</v>
      </c>
      <c r="F36" s="20" t="n">
        <v>2.12646734</v>
      </c>
      <c r="G36" s="18" t="n">
        <v>490.52480726</v>
      </c>
      <c r="H36" s="20" t="n">
        <v>9.782870580000001</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492.91713728</v>
      </c>
      <c r="F37" s="20" t="n">
        <v>4.0734181</v>
      </c>
      <c r="G37" s="18" t="n">
        <v>495.22039159</v>
      </c>
      <c r="H37" s="20" t="n">
        <v>7.05697942</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507.98780317</v>
      </c>
      <c r="F38" s="20" t="n">
        <v>3.5788426</v>
      </c>
      <c r="G38" s="18" t="n">
        <v>486.57571194</v>
      </c>
      <c r="H38" s="20" t="n">
        <v>10.24343068</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425.95520765</v>
      </c>
      <c r="F39" s="20" t="n">
        <v>4.03423137</v>
      </c>
      <c r="G39" s="18" t="n">
        <v>417.85520843</v>
      </c>
      <c r="H39" s="20" t="n">
        <v>23.62946072</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509.29329842</v>
      </c>
      <c r="F40" s="20" t="n">
        <v>3.55311541</v>
      </c>
      <c r="G40" s="18" t="n">
        <v>524.86152871</v>
      </c>
      <c r="H40" s="20" t="n">
        <v>10.31584337</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497.38334909</v>
      </c>
      <c r="F41" s="20" t="n">
        <v>3.92458034</v>
      </c>
      <c r="G41" s="18" t="n">
        <v>495.73157689</v>
      </c>
      <c r="H41" s="20" t="n">
        <v>6.65794678</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428.07321343</v>
      </c>
      <c r="F44" s="20" t="n">
        <v>3.26748625</v>
      </c>
      <c r="G44" s="18" t="n">
        <v>423.85496983</v>
      </c>
      <c r="H44" s="20" t="n">
        <v>8.598073019999999</v>
      </c>
      <c r="I44" s="18" t="s">
        <v>404</v>
      </c>
      <c r="J44" s="20" t="s">
        <v>404</v>
      </c>
      <c r="K44" s="18" t="s">
        <v>404</v>
      </c>
      <c r="L44" s="20" t="s">
        <v>404</v>
      </c>
      <c r="M44" s="18" t="s">
        <v>404</v>
      </c>
      <c r="N44" s="20" t="s">
        <v>404</v>
      </c>
      <c r="O44" s="18" t="s">
        <v>404</v>
      </c>
      <c r="P44" s="20" t="s">
        <v>404</v>
      </c>
      <c r="Q44" s="18" t="n">
        <v>408.46354087</v>
      </c>
      <c r="R44" s="20" t="n">
        <v>22.64633795</v>
      </c>
    </row>
    <row r="45" spans="1:18">
      <c r="A45" s="15" t="s">
        <v>442</v>
      </c>
      <c r="B45" s="17" t="n">
        <v>5519</v>
      </c>
      <c r="C45" s="18">
        <f>(0.0/B45*100)</f>
        <v/>
      </c>
      <c r="D45" s="19" t="n">
        <v>5519</v>
      </c>
      <c r="E45" s="18" t="n">
        <v>377.9468915</v>
      </c>
      <c r="F45" s="20" t="n">
        <v>2.87799025</v>
      </c>
      <c r="G45" s="18" t="n">
        <v>356.60672903</v>
      </c>
      <c r="H45" s="20" t="n">
        <v>8.26108309</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405.57931019</v>
      </c>
      <c r="F46" s="20" t="n">
        <v>2.8780898</v>
      </c>
      <c r="G46" s="18" t="n">
        <v>396.68062601</v>
      </c>
      <c r="H46" s="20" t="n">
        <v>7.12208948</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450.7605951</v>
      </c>
      <c r="F47" s="20" t="n">
        <v>4.61196047</v>
      </c>
      <c r="G47" s="18" t="n">
        <v>403.7733578</v>
      </c>
      <c r="H47" s="20" t="n">
        <v>16.85801052</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514.76030072</v>
      </c>
      <c r="F48" s="20" t="n">
        <v>5.65999132</v>
      </c>
      <c r="G48" s="18" t="n">
        <v>538.5856020799999</v>
      </c>
      <c r="H48" s="20" t="n">
        <v>14.48498429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432.06598652</v>
      </c>
      <c r="F49" s="20" t="n">
        <v>3.09358509</v>
      </c>
      <c r="G49" s="18" t="n">
        <v>431.74702254</v>
      </c>
      <c r="H49" s="20" t="n">
        <v>6.02233254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418.3487811</v>
      </c>
      <c r="F50" s="20" t="n">
        <v>2.87979425</v>
      </c>
      <c r="G50" s="18" t="n">
        <v>399.95191732</v>
      </c>
      <c r="H50" s="20" t="n">
        <v>15.87073428</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419.33032944</v>
      </c>
      <c r="F51" s="20" t="n">
        <v>2.60055041</v>
      </c>
      <c r="G51" s="18" t="n">
        <v>420.65639693</v>
      </c>
      <c r="H51" s="20" t="n">
        <v>6.2376923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476.15000971</v>
      </c>
      <c r="F52" s="20" t="n">
        <v>2.93354451</v>
      </c>
      <c r="G52" s="18" t="n">
        <v>471.99014078</v>
      </c>
      <c r="H52" s="20" t="n">
        <v>9.89705137</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431.96317433</v>
      </c>
      <c r="F53" s="20" t="n">
        <v>1.44241279</v>
      </c>
      <c r="G53" s="18" t="n">
        <v>437.91914356</v>
      </c>
      <c r="H53" s="20" t="n">
        <v>3.85748117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333.39050075</v>
      </c>
      <c r="F54" s="20" t="n">
        <v>2.87491278</v>
      </c>
      <c r="G54" s="18" t="n">
        <v>317.33452925</v>
      </c>
      <c r="H54" s="20" t="n">
        <v>7.58165483</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410.55009264</v>
      </c>
      <c r="F55" s="20" t="n">
        <v>2.69960508</v>
      </c>
      <c r="G55" s="18" t="n">
        <v>416.14345601</v>
      </c>
      <c r="H55" s="20" t="n">
        <v>7.30529735</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529.4135779</v>
      </c>
      <c r="F56" s="20" t="n">
        <v>3.93957394</v>
      </c>
      <c r="G56" s="18" t="n">
        <v>515.21030011</v>
      </c>
      <c r="H56" s="20" t="n">
        <v>5.46706903</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400.58582895</v>
      </c>
      <c r="F57" s="20" t="n">
        <v>4.48868313</v>
      </c>
      <c r="G57" s="18" t="n">
        <v>405.71650665</v>
      </c>
      <c r="H57" s="20" t="n">
        <v>3.51890151</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408.44174764</v>
      </c>
      <c r="F58" s="20" t="n">
        <v>2.80674061</v>
      </c>
      <c r="G58" s="18" t="n">
        <v>412.45111383</v>
      </c>
      <c r="H58" s="20" t="n">
        <v>8.92566276</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379.16001231</v>
      </c>
      <c r="F59" s="20" t="n">
        <v>1.7317488</v>
      </c>
      <c r="G59" s="18" t="n">
        <v>334.60441175</v>
      </c>
      <c r="H59" s="20" t="n">
        <v>8.93938689</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389.02844987</v>
      </c>
      <c r="F60" s="20" t="n">
        <v>3.69594414</v>
      </c>
      <c r="G60" s="18" t="n">
        <v>367.69141185</v>
      </c>
      <c r="H60" s="20" t="n">
        <v>20.7076042</v>
      </c>
      <c r="I60" s="18" t="s">
        <v>404</v>
      </c>
      <c r="J60" s="20" t="s">
        <v>404</v>
      </c>
      <c r="K60" s="18" t="s">
        <v>404</v>
      </c>
      <c r="L60" s="20" t="s">
        <v>404</v>
      </c>
      <c r="M60" s="18" t="s">
        <v>404</v>
      </c>
      <c r="N60" s="20" t="s">
        <v>404</v>
      </c>
      <c r="O60" s="18" t="s">
        <v>404</v>
      </c>
      <c r="P60" s="20" t="s">
        <v>404</v>
      </c>
      <c r="Q60" s="18" t="n">
        <v>334.56806044</v>
      </c>
      <c r="R60" s="20" t="n">
        <v>15.35622098</v>
      </c>
    </row>
    <row r="61" spans="1:18">
      <c r="A61" s="15" t="s">
        <v>458</v>
      </c>
      <c r="B61" s="17" t="n">
        <v>6525</v>
      </c>
      <c r="C61" s="18">
        <f>(0.0/B61*100)</f>
        <v/>
      </c>
      <c r="D61" s="19" t="n">
        <v>6525</v>
      </c>
      <c r="E61" s="18" t="n">
        <v>475.36388214</v>
      </c>
      <c r="F61" s="20" t="n">
        <v>2.8335583</v>
      </c>
      <c r="G61" s="18" t="n">
        <v>476.02740006</v>
      </c>
      <c r="H61" s="20" t="n">
        <v>8.311730880000001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527.96460269</v>
      </c>
      <c r="F62" s="20" t="n">
        <v>1.10795976</v>
      </c>
      <c r="G62" s="18" t="n">
        <v>533.68294966</v>
      </c>
      <c r="H62" s="20" t="n">
        <v>3.73951642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379.92311632</v>
      </c>
      <c r="F63" s="20" t="n">
        <v>1.58142688</v>
      </c>
      <c r="G63" s="18" t="n">
        <v>382.61421973</v>
      </c>
      <c r="H63" s="20" t="n">
        <v>2.23443017</v>
      </c>
      <c r="I63" s="18" t="s">
        <v>404</v>
      </c>
      <c r="J63" s="20" t="s">
        <v>404</v>
      </c>
      <c r="K63" s="18" t="s">
        <v>404</v>
      </c>
      <c r="L63" s="20" t="s">
        <v>404</v>
      </c>
      <c r="M63" s="18" t="s">
        <v>404</v>
      </c>
      <c r="N63" s="20" t="s">
        <v>404</v>
      </c>
      <c r="O63" s="18" t="s">
        <v>404</v>
      </c>
      <c r="P63" s="20" t="s">
        <v>404</v>
      </c>
      <c r="Q63" s="18" t="n">
        <v>413.13179901</v>
      </c>
      <c r="R63" s="20" t="n">
        <v>5.82291124</v>
      </c>
    </row>
    <row r="64" spans="1:18">
      <c r="A64" s="15" t="s">
        <v>461</v>
      </c>
      <c r="B64" s="17" t="n">
        <v>3634</v>
      </c>
      <c r="C64" s="18">
        <f>(27.0/B64*100)</f>
        <v/>
      </c>
      <c r="D64" s="19" t="n">
        <v>3607</v>
      </c>
      <c r="E64" s="18" t="n">
        <v>470.82798369</v>
      </c>
      <c r="F64" s="20" t="n">
        <v>1.73520421</v>
      </c>
      <c r="G64" s="18" t="n">
        <v>429.52789452</v>
      </c>
      <c r="H64" s="20" t="n">
        <v>4.04989852</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429.43244793</v>
      </c>
      <c r="F65" s="20" t="n">
        <v>2.22916978</v>
      </c>
      <c r="G65" s="18" t="n">
        <v>418.41904752</v>
      </c>
      <c r="H65" s="20" t="n">
        <v>8.090476949999999</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409.7561308</v>
      </c>
      <c r="F66" s="20" t="n">
        <v>1.049993</v>
      </c>
      <c r="G66" s="18" t="n">
        <v>469.74393062</v>
      </c>
      <c r="H66" s="20" t="n">
        <v>5.50306926</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403.88700386</v>
      </c>
      <c r="F67" s="20" t="n">
        <v>2.7692062</v>
      </c>
      <c r="G67" s="18" t="n">
        <v>375.17700617</v>
      </c>
      <c r="H67" s="20" t="n">
        <v>5.35092443</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417.7077656</v>
      </c>
      <c r="F68" s="20" t="n">
        <v>0.99710797</v>
      </c>
      <c r="G68" s="18" t="n">
        <v>414.13926435</v>
      </c>
      <c r="H68" s="20" t="n">
        <v>5.46034834</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435.58712333</v>
      </c>
      <c r="F69" s="20" t="n">
        <v>3.60824915</v>
      </c>
      <c r="G69" s="18" t="n">
        <v>429.51769332</v>
      </c>
      <c r="H69" s="20" t="n">
        <v>12.19500654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486.06860614</v>
      </c>
      <c r="F70" s="20" t="n">
        <v>3.03158201</v>
      </c>
      <c r="G70" s="18" t="n">
        <v>500.10181282</v>
      </c>
      <c r="H70" s="20" t="n">
        <v>7.77359576</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549.8377908799999</v>
      </c>
      <c r="F71" s="20" t="n">
        <v>1.26099069</v>
      </c>
      <c r="G71" s="18" t="n">
        <v>584.63510388</v>
      </c>
      <c r="H71" s="20" t="n">
        <v>3.71512945</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525.57381932</v>
      </c>
      <c r="F72" s="20" t="n">
        <v>3.96372102</v>
      </c>
      <c r="G72" s="18" t="n">
        <v>548.63465177</v>
      </c>
      <c r="H72" s="20" t="n">
        <v>8.082152560000001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404.16738187</v>
      </c>
      <c r="F73" s="20" t="n">
        <v>5.29789508</v>
      </c>
      <c r="G73" s="18" t="n">
        <v>431.67307903</v>
      </c>
      <c r="H73" s="20" t="n">
        <v>3.66880732</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423.02065449</v>
      </c>
      <c r="F74" s="20" t="n">
        <v>2.22526282</v>
      </c>
      <c r="G74" s="18" t="n">
        <v>420.5338309</v>
      </c>
      <c r="H74" s="20" t="n">
        <v>2.27525623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388.58901783</v>
      </c>
      <c r="F75" s="20" t="n">
        <v>2.68972191</v>
      </c>
      <c r="G75" s="18" t="n">
        <v>357.60929006</v>
      </c>
      <c r="H75" s="20" t="n">
        <v>10.44430595</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434.50226104</v>
      </c>
      <c r="F76" s="20" t="n">
        <v>2.86289625</v>
      </c>
      <c r="G76" s="18" t="n">
        <v>465.81633589</v>
      </c>
      <c r="H76" s="20" t="n">
        <v>11.88829387</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437.82953841</v>
      </c>
      <c r="F77" s="20" t="n">
        <v>2.46146218</v>
      </c>
      <c r="G77" s="18" t="n">
        <v>421.74924986</v>
      </c>
      <c r="H77" s="20" t="n">
        <v>8.148106930000001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524.60161278</v>
      </c>
      <c r="F78" s="20" t="n">
        <v>3.93726087</v>
      </c>
      <c r="G78" s="18" t="s">
        <v>404</v>
      </c>
      <c r="H78" s="20" t="s">
        <v>404</v>
      </c>
      <c r="I78" s="18" t="s">
        <v>404</v>
      </c>
      <c r="J78" s="20" t="s">
        <v>404</v>
      </c>
      <c r="K78" s="18" t="s">
        <v>404</v>
      </c>
      <c r="L78" s="20" t="s">
        <v>404</v>
      </c>
      <c r="M78" s="18" t="s">
        <v>404</v>
      </c>
      <c r="N78" s="20" t="s">
        <v>404</v>
      </c>
      <c r="O78" s="18" t="s">
        <v>404</v>
      </c>
      <c r="P78" s="20" t="s">
        <v>404</v>
      </c>
      <c r="Q78" s="18" t="n">
        <v>528.94402353</v>
      </c>
      <c r="R78" s="20" t="n">
        <v>5.04703492</v>
      </c>
    </row>
    <row customHeight="1" ht="25" r="79" spans="1:18">
      <c r="A79" s="15" t="s">
        <v>476</v>
      </c>
      <c r="B79" s="17" t="n">
        <v>1657</v>
      </c>
      <c r="C79" s="18">
        <f>(21.0/B79*100)</f>
        <v/>
      </c>
      <c r="D79" s="19" t="n">
        <v>1636</v>
      </c>
      <c r="E79" s="18" t="n">
        <v>475.33610525</v>
      </c>
      <c r="F79" s="20" t="n">
        <v>6.34198237</v>
      </c>
      <c r="G79" s="18" t="s">
        <v>404</v>
      </c>
      <c r="H79" s="20" t="s">
        <v>404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456.13779149</v>
      </c>
      <c r="F80" s="20" t="n">
        <v>3.72384101</v>
      </c>
      <c r="G80" s="18" t="n">
        <v>518.61021606</v>
      </c>
      <c r="H80" s="20" t="n">
        <v>9.205130820000001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441.87545001</v>
      </c>
      <c r="F81" s="20" t="n">
        <v>3.51766747</v>
      </c>
      <c r="G81" s="18" t="n">
        <v>448.51383051</v>
      </c>
      <c r="H81" s="20" t="n">
        <v>7.02618007</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573</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506.290837</v>
      </c>
      <c r="F7" s="20" t="n">
        <v>2.26229569</v>
      </c>
      <c r="G7" s="18" t="n">
        <v>521.57807546</v>
      </c>
      <c r="H7" s="20" t="n">
        <v>4.17701179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498.58021028</v>
      </c>
      <c r="F8" s="20" t="n">
        <v>3.46354083</v>
      </c>
      <c r="G8" s="18" t="n">
        <v>482.91858779</v>
      </c>
      <c r="H8" s="20" t="n">
        <v>8.330799450000001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503.65024422</v>
      </c>
      <c r="F9" s="20" t="n">
        <v>4.28112372</v>
      </c>
      <c r="G9" s="18" t="n">
        <v>505.20935753</v>
      </c>
      <c r="H9" s="20" t="n">
        <v>5.42147244</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529.41609226</v>
      </c>
      <c r="F10" s="20" t="n">
        <v>2.33266611</v>
      </c>
      <c r="G10" s="18" t="n">
        <v>526.38106837</v>
      </c>
      <c r="H10" s="20" t="n">
        <v>7.51982877</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438.77458284</v>
      </c>
      <c r="F11" s="20" t="n">
        <v>4.97925609</v>
      </c>
      <c r="G11" s="18" t="n">
        <v>452.88551959</v>
      </c>
      <c r="H11" s="20" t="n">
        <v>3.88849303</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493.95864207</v>
      </c>
      <c r="F12" s="20" t="n">
        <v>2.23237983</v>
      </c>
      <c r="G12" s="18" t="n">
        <v>474.59692071</v>
      </c>
      <c r="H12" s="20" t="n">
        <v>12.04830851</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503.60690943</v>
      </c>
      <c r="F13" s="20" t="n">
        <v>3.60011756</v>
      </c>
      <c r="G13" s="18" t="n">
        <v>501.31023446</v>
      </c>
      <c r="H13" s="20" t="n">
        <v>3.4695552</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535.92541547</v>
      </c>
      <c r="F14" s="20" t="n">
        <v>2.60220513</v>
      </c>
      <c r="G14" s="18" t="n">
        <v>529.7346269</v>
      </c>
      <c r="H14" s="20" t="n">
        <v>4.69003102</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529.76480357</v>
      </c>
      <c r="F15" s="20" t="n">
        <v>2.46668338</v>
      </c>
      <c r="G15" s="18" t="n">
        <v>550.84295617</v>
      </c>
      <c r="H15" s="20" t="n">
        <v>18.3285497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504.12348496</v>
      </c>
      <c r="F16" s="20" t="n">
        <v>9.566112929999999</v>
      </c>
      <c r="G16" s="18" t="n">
        <v>495.66792967</v>
      </c>
      <c r="H16" s="20" t="n">
        <v>3.34732917</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514.11344203</v>
      </c>
      <c r="F17" s="20" t="n">
        <v>7.15371225</v>
      </c>
      <c r="G17" s="18" t="n">
        <v>505.15847773</v>
      </c>
      <c r="H17" s="20" t="n">
        <v>5.15406532</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452.00580357</v>
      </c>
      <c r="F18" s="20" t="n">
        <v>4.09753225</v>
      </c>
      <c r="G18" s="18" t="n">
        <v>517.55637286</v>
      </c>
      <c r="H18" s="20" t="n">
        <v>11.85865684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477.52783571</v>
      </c>
      <c r="F19" s="20" t="n">
        <v>4.1829225</v>
      </c>
      <c r="G19" s="18" t="n">
        <v>476.2226006</v>
      </c>
      <c r="H19" s="20" t="n">
        <v>7.79458256</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473.74461414</v>
      </c>
      <c r="F20" s="20" t="n">
        <v>1.75150771</v>
      </c>
      <c r="G20" s="18" t="n">
        <v>468.19096698</v>
      </c>
      <c r="H20" s="20" t="n">
        <v>6.53026237</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500.31189701</v>
      </c>
      <c r="F21" s="20" t="n">
        <v>4.14833518</v>
      </c>
      <c r="G21" s="18" t="n">
        <v>506.01914546</v>
      </c>
      <c r="H21" s="20" t="n">
        <v>3.93425561</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466.16775814</v>
      </c>
      <c r="F22" s="20" t="n">
        <v>4.45375749</v>
      </c>
      <c r="G22" s="18" t="n">
        <v>468.30034018</v>
      </c>
      <c r="H22" s="20" t="n">
        <v>10.17906062</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486.49568761</v>
      </c>
      <c r="F23" s="20" t="n">
        <v>9.34778977</v>
      </c>
      <c r="G23" s="18" t="n">
        <v>483.36778974</v>
      </c>
      <c r="H23" s="20" t="n">
        <v>3.83638725</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543.32873399</v>
      </c>
      <c r="F24" s="20" t="n">
        <v>3.7789476</v>
      </c>
      <c r="G24" s="18" t="n">
        <v>519.83082044</v>
      </c>
      <c r="H24" s="20" t="n">
        <v>9.1038985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517.01433216</v>
      </c>
      <c r="F25" s="20" t="n">
        <v>4.2915848</v>
      </c>
      <c r="G25" s="18" t="n">
        <v>514.23771708</v>
      </c>
      <c r="H25" s="20" t="n">
        <v>5.52872622</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492.30149736</v>
      </c>
      <c r="F26" s="20" t="n">
        <v>2.54810975</v>
      </c>
      <c r="G26" s="18" t="n">
        <v>488.63115362</v>
      </c>
      <c r="H26" s="20" t="n">
        <v>2.63915307</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467.6900236</v>
      </c>
      <c r="F27" s="20" t="n">
        <v>2.38417153</v>
      </c>
      <c r="G27" s="18" t="n">
        <v>487.30273007</v>
      </c>
      <c r="H27" s="20" t="n">
        <v>1.15477116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420.97283131</v>
      </c>
      <c r="F28" s="20" t="n">
        <v>3.19392178</v>
      </c>
      <c r="G28" s="18" t="n">
        <v>407.08308879</v>
      </c>
      <c r="H28" s="20" t="n">
        <v>3.79987689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508.99220666</v>
      </c>
      <c r="F29" s="20" t="n">
        <v>6.87585156</v>
      </c>
      <c r="G29" s="18" t="n">
        <v>515.91554262</v>
      </c>
      <c r="H29" s="20" t="n">
        <v>10.78634624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521.90074421</v>
      </c>
      <c r="F30" s="20" t="n">
        <v>5.35615676</v>
      </c>
      <c r="G30" s="18" t="n">
        <v>508.97148139</v>
      </c>
      <c r="H30" s="20" t="n">
        <v>4.49167291</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499.15732718</v>
      </c>
      <c r="F31" s="20" t="n">
        <v>2.41290871</v>
      </c>
      <c r="G31" s="18" t="n">
        <v>489.25519669</v>
      </c>
      <c r="H31" s="20" t="n">
        <v>5.80196143</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500.87106587</v>
      </c>
      <c r="F32" s="20" t="n">
        <v>2.76895741</v>
      </c>
      <c r="G32" s="18" t="n">
        <v>507.76796044</v>
      </c>
      <c r="H32" s="20" t="n">
        <v>11.42365943</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501.90661328</v>
      </c>
      <c r="F33" s="20" t="n">
        <v>5.15342894</v>
      </c>
      <c r="G33" s="18" t="n">
        <v>499.97272245</v>
      </c>
      <c r="H33" s="20" t="n">
        <v>3.88453787</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459.43257764</v>
      </c>
      <c r="F34" s="20" t="n">
        <v>2.95936956</v>
      </c>
      <c r="G34" s="18" t="n">
        <v>468.96561669</v>
      </c>
      <c r="H34" s="20" t="n">
        <v>10.56261448</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499.49760816</v>
      </c>
      <c r="F35" s="20" t="n">
        <v>2.30295559</v>
      </c>
      <c r="G35" s="18" t="n">
        <v>521.4648792</v>
      </c>
      <c r="H35" s="20" t="n">
        <v>1.63167245</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502.60516793</v>
      </c>
      <c r="F36" s="20" t="n">
        <v>3.56155884</v>
      </c>
      <c r="G36" s="18" t="n">
        <v>482.57357343</v>
      </c>
      <c r="H36" s="20" t="n">
        <v>3.19937717</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492.54472496</v>
      </c>
      <c r="F37" s="20" t="n">
        <v>3.65030097</v>
      </c>
      <c r="G37" s="18" t="n">
        <v>501.65898732</v>
      </c>
      <c r="H37" s="20" t="n">
        <v>9.55159083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515.90945626</v>
      </c>
      <c r="F38" s="20" t="n">
        <v>4.32075507</v>
      </c>
      <c r="G38" s="18" t="n">
        <v>484.39797029</v>
      </c>
      <c r="H38" s="20" t="n">
        <v>5.29808552</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415.00277265</v>
      </c>
      <c r="F39" s="20" t="n">
        <v>8.951566769999999</v>
      </c>
      <c r="G39" s="18" t="n">
        <v>429.11473812</v>
      </c>
      <c r="H39" s="20" t="n">
        <v>5.03941218</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512.12636138</v>
      </c>
      <c r="F40" s="20" t="n">
        <v>5.11490121</v>
      </c>
      <c r="G40" s="18" t="n">
        <v>509.89491016</v>
      </c>
      <c r="H40" s="20" t="n">
        <v>5.07638163</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493.4339717</v>
      </c>
      <c r="F41" s="20" t="n">
        <v>4.18093783</v>
      </c>
      <c r="G41" s="18" t="n">
        <v>504.54738254</v>
      </c>
      <c r="H41" s="20" t="n">
        <v>5.50982652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428.95085103</v>
      </c>
      <c r="F44" s="20" t="n">
        <v>5.44854236</v>
      </c>
      <c r="G44" s="18" t="n">
        <v>426.84852902</v>
      </c>
      <c r="H44" s="20" t="n">
        <v>3.85700492</v>
      </c>
      <c r="I44" s="18" t="s">
        <v>404</v>
      </c>
      <c r="J44" s="20" t="s">
        <v>404</v>
      </c>
      <c r="K44" s="18" t="s">
        <v>404</v>
      </c>
      <c r="L44" s="20" t="s">
        <v>404</v>
      </c>
      <c r="M44" s="18" t="s">
        <v>404</v>
      </c>
      <c r="N44" s="20" t="s">
        <v>404</v>
      </c>
      <c r="O44" s="18" t="s">
        <v>404</v>
      </c>
      <c r="P44" s="20" t="s">
        <v>404</v>
      </c>
      <c r="Q44" s="18" t="n">
        <v>408.46354087</v>
      </c>
      <c r="R44" s="20" t="n">
        <v>22.64633795</v>
      </c>
    </row>
    <row r="45" spans="1:18">
      <c r="A45" s="15" t="s">
        <v>442</v>
      </c>
      <c r="B45" s="17" t="n">
        <v>5519</v>
      </c>
      <c r="C45" s="18">
        <f>(0.0/B45*100)</f>
        <v/>
      </c>
      <c r="D45" s="19" t="n">
        <v>5519</v>
      </c>
      <c r="E45" s="18" t="n">
        <v>377.86578294</v>
      </c>
      <c r="F45" s="20" t="n">
        <v>2.67416168</v>
      </c>
      <c r="G45" s="18" t="n">
        <v>331.37199035</v>
      </c>
      <c r="H45" s="20" t="n">
        <v>4.52028155</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403.77944845</v>
      </c>
      <c r="F46" s="20" t="n">
        <v>3.601447</v>
      </c>
      <c r="G46" s="18" t="n">
        <v>407.36851809</v>
      </c>
      <c r="H46" s="20" t="n">
        <v>4.88677313</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450.41425099</v>
      </c>
      <c r="F47" s="20" t="n">
        <v>5.56575648</v>
      </c>
      <c r="G47" s="18" t="n">
        <v>422.33559632</v>
      </c>
      <c r="H47" s="20" t="n">
        <v>14.07938355</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494.90797186</v>
      </c>
      <c r="F48" s="20" t="n">
        <v>9.4816821</v>
      </c>
      <c r="G48" s="18" t="n">
        <v>528.58621249</v>
      </c>
      <c r="H48" s="20" t="n">
        <v>6.38639406</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427.27842631</v>
      </c>
      <c r="F49" s="20" t="n">
        <v>3.83303305</v>
      </c>
      <c r="G49" s="18" t="n">
        <v>443.84278812</v>
      </c>
      <c r="H49" s="20" t="n">
        <v>5.47603783</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437.13608083</v>
      </c>
      <c r="F50" s="20" t="n">
        <v>7.00823075</v>
      </c>
      <c r="G50" s="18" t="n">
        <v>409.12513088</v>
      </c>
      <c r="H50" s="20" t="n">
        <v>3.26508447</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415.70706492</v>
      </c>
      <c r="F51" s="20" t="n">
        <v>6.7320478</v>
      </c>
      <c r="G51" s="18" t="n">
        <v>420.45912416</v>
      </c>
      <c r="H51" s="20" t="n">
        <v>2.37100353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457.48866037</v>
      </c>
      <c r="F52" s="20" t="n">
        <v>8.59722174</v>
      </c>
      <c r="G52" s="18" t="n">
        <v>478.69838534</v>
      </c>
      <c r="H52" s="20" t="n">
        <v>3.01024196</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425.43015151</v>
      </c>
      <c r="F53" s="20" t="n">
        <v>1.47413897</v>
      </c>
      <c r="G53" s="18" t="n">
        <v>457.54696596</v>
      </c>
      <c r="H53" s="20" t="n">
        <v>2.79339544</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333.46560293</v>
      </c>
      <c r="F54" s="20" t="n">
        <v>5.97905458</v>
      </c>
      <c r="G54" s="18" t="n">
        <v>330.96357248</v>
      </c>
      <c r="H54" s="20" t="n">
        <v>4.35373371</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419.15359641</v>
      </c>
      <c r="F55" s="20" t="n">
        <v>5.0572408</v>
      </c>
      <c r="G55" s="18" t="n">
        <v>408.19761515</v>
      </c>
      <c r="H55" s="20" t="n">
        <v>3.06818826</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528.1025160200001</v>
      </c>
      <c r="F56" s="20" t="n">
        <v>5.30794328</v>
      </c>
      <c r="G56" s="18" t="n">
        <v>520.52682124</v>
      </c>
      <c r="H56" s="20" t="n">
        <v>3.80228317</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398.91135973</v>
      </c>
      <c r="F57" s="20" t="n">
        <v>4.84026487</v>
      </c>
      <c r="G57" s="18" t="n">
        <v>406.08154535</v>
      </c>
      <c r="H57" s="20" t="n">
        <v>3.65266403</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407.19348561</v>
      </c>
      <c r="F58" s="20" t="n">
        <v>3.70738888</v>
      </c>
      <c r="G58" s="18" t="n">
        <v>410.30244786</v>
      </c>
      <c r="H58" s="20" t="n">
        <v>4.86334172</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381.71522986</v>
      </c>
      <c r="F59" s="20" t="n">
        <v>2.46841137</v>
      </c>
      <c r="G59" s="18" t="n">
        <v>375.92360345</v>
      </c>
      <c r="H59" s="20" t="n">
        <v>2.12340055</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380.5145173</v>
      </c>
      <c r="F60" s="20" t="n">
        <v>5.546157</v>
      </c>
      <c r="G60" s="18" t="n">
        <v>398.91979988</v>
      </c>
      <c r="H60" s="20" t="n">
        <v>6.00058835</v>
      </c>
      <c r="I60" s="18" t="s">
        <v>404</v>
      </c>
      <c r="J60" s="20" t="s">
        <v>404</v>
      </c>
      <c r="K60" s="18" t="s">
        <v>404</v>
      </c>
      <c r="L60" s="20" t="s">
        <v>404</v>
      </c>
      <c r="M60" s="18" t="s">
        <v>404</v>
      </c>
      <c r="N60" s="20" t="s">
        <v>404</v>
      </c>
      <c r="O60" s="18" t="s">
        <v>404</v>
      </c>
      <c r="P60" s="20" t="s">
        <v>404</v>
      </c>
      <c r="Q60" s="18" t="n">
        <v>334.56806044</v>
      </c>
      <c r="R60" s="20" t="n">
        <v>15.35622098</v>
      </c>
    </row>
    <row r="61" spans="1:18">
      <c r="A61" s="15" t="s">
        <v>458</v>
      </c>
      <c r="B61" s="17" t="n">
        <v>6525</v>
      </c>
      <c r="C61" s="18">
        <f>(0.0/B61*100)</f>
        <v/>
      </c>
      <c r="D61" s="19" t="n">
        <v>6525</v>
      </c>
      <c r="E61" s="18" t="n">
        <v>471.892384</v>
      </c>
      <c r="F61" s="20" t="n">
        <v>5.12194167</v>
      </c>
      <c r="G61" s="18" t="n">
        <v>479.18349286</v>
      </c>
      <c r="H61" s="20" t="n">
        <v>3.80482285</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530.08141234</v>
      </c>
      <c r="F62" s="20" t="n">
        <v>2.14324209</v>
      </c>
      <c r="G62" s="18" t="n">
        <v>527.99317448</v>
      </c>
      <c r="H62" s="20" t="n">
        <v>1.10341424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370.03974242</v>
      </c>
      <c r="F63" s="20" t="n">
        <v>3.35177863</v>
      </c>
      <c r="G63" s="18" t="n">
        <v>383.00903834</v>
      </c>
      <c r="H63" s="20" t="n">
        <v>1.44104591</v>
      </c>
      <c r="I63" s="18" t="s">
        <v>404</v>
      </c>
      <c r="J63" s="20" t="s">
        <v>404</v>
      </c>
      <c r="K63" s="18" t="s">
        <v>404</v>
      </c>
      <c r="L63" s="20" t="s">
        <v>404</v>
      </c>
      <c r="M63" s="18" t="s">
        <v>404</v>
      </c>
      <c r="N63" s="20" t="s">
        <v>404</v>
      </c>
      <c r="O63" s="18" t="s">
        <v>404</v>
      </c>
      <c r="P63" s="20" t="s">
        <v>404</v>
      </c>
      <c r="Q63" s="18" t="n">
        <v>413.13179901</v>
      </c>
      <c r="R63" s="20" t="n">
        <v>5.82291124</v>
      </c>
    </row>
    <row r="64" spans="1:18">
      <c r="A64" s="15" t="s">
        <v>461</v>
      </c>
      <c r="B64" s="17" t="n">
        <v>3634</v>
      </c>
      <c r="C64" s="18">
        <f>(27.0/B64*100)</f>
        <v/>
      </c>
      <c r="D64" s="19" t="n">
        <v>3607</v>
      </c>
      <c r="E64" s="18" t="n">
        <v>450.43264311</v>
      </c>
      <c r="F64" s="20" t="n">
        <v>1.9712028</v>
      </c>
      <c r="G64" s="18" t="n">
        <v>496.45680794</v>
      </c>
      <c r="H64" s="20" t="n">
        <v>2.78135551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437.75433309</v>
      </c>
      <c r="F65" s="20" t="n">
        <v>5.47934399</v>
      </c>
      <c r="G65" s="18" t="n">
        <v>425.30995794</v>
      </c>
      <c r="H65" s="20" t="n">
        <v>2.80444224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405.05572841</v>
      </c>
      <c r="F66" s="20" t="n">
        <v>2.33166048</v>
      </c>
      <c r="G66" s="18" t="n">
        <v>413.06455939</v>
      </c>
      <c r="H66" s="20" t="n">
        <v>1.22637522</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413.121068</v>
      </c>
      <c r="F67" s="20" t="n">
        <v>4.93398214</v>
      </c>
      <c r="G67" s="18" t="n">
        <v>383.92074196</v>
      </c>
      <c r="H67" s="20" t="n">
        <v>2.54489902</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401.01065802</v>
      </c>
      <c r="F68" s="20" t="n">
        <v>1.34166659</v>
      </c>
      <c r="G68" s="18" t="n">
        <v>437.15276351</v>
      </c>
      <c r="H68" s="20" t="n">
        <v>1.24495109</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434.79073857</v>
      </c>
      <c r="F69" s="20" t="n">
        <v>6.32995384</v>
      </c>
      <c r="G69" s="18" t="n">
        <v>434.9209326</v>
      </c>
      <c r="H69" s="20" t="n">
        <v>4.22333374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478.14922721</v>
      </c>
      <c r="F70" s="20" t="n">
        <v>3.68154843</v>
      </c>
      <c r="G70" s="18" t="n">
        <v>494.26815434</v>
      </c>
      <c r="H70" s="20" t="n">
        <v>4.60146232</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556.33010828</v>
      </c>
      <c r="F71" s="20" t="n">
        <v>3.1062598</v>
      </c>
      <c r="G71" s="18" t="n">
        <v>555.29343523</v>
      </c>
      <c r="H71" s="20" t="n">
        <v>1.55479505</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530.86110261</v>
      </c>
      <c r="F72" s="20" t="n">
        <v>4.49891456</v>
      </c>
      <c r="G72" s="18" t="n">
        <v>535.25545203</v>
      </c>
      <c r="H72" s="20" t="n">
        <v>6.93083766</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421.84108401</v>
      </c>
      <c r="F73" s="20" t="n">
        <v>4.91786718</v>
      </c>
      <c r="G73" s="18" t="n">
        <v>420.88741137</v>
      </c>
      <c r="H73" s="20" t="n">
        <v>4.13874647</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414.62336383</v>
      </c>
      <c r="F74" s="20" t="n">
        <v>1.45209268</v>
      </c>
      <c r="G74" s="18" t="n">
        <v>446.07174659</v>
      </c>
      <c r="H74" s="20" t="n">
        <v>3.34893483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388.85396109</v>
      </c>
      <c r="F75" s="20" t="n">
        <v>2.68694265</v>
      </c>
      <c r="G75" s="18" t="n">
        <v>382.81976521</v>
      </c>
      <c r="H75" s="20" t="n">
        <v>7.72457742</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426.32172689</v>
      </c>
      <c r="F76" s="20" t="n">
        <v>3.17353612</v>
      </c>
      <c r="G76" s="18" t="n">
        <v>456.78936684</v>
      </c>
      <c r="H76" s="20" t="n">
        <v>5.76204709</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425.23493056</v>
      </c>
      <c r="F77" s="20" t="n">
        <v>2.5820227</v>
      </c>
      <c r="G77" s="18" t="n">
        <v>475.01834954</v>
      </c>
      <c r="H77" s="20" t="n">
        <v>7.39726026</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527.8281924</v>
      </c>
      <c r="F78" s="20" t="n">
        <v>4.58304187</v>
      </c>
      <c r="G78" s="18" t="n">
        <v>509.76249137</v>
      </c>
      <c r="H78" s="20" t="n">
        <v>7.67758448</v>
      </c>
      <c r="I78" s="18" t="s">
        <v>404</v>
      </c>
      <c r="J78" s="20" t="s">
        <v>404</v>
      </c>
      <c r="K78" s="18" t="s">
        <v>404</v>
      </c>
      <c r="L78" s="20" t="s">
        <v>404</v>
      </c>
      <c r="M78" s="18" t="s">
        <v>404</v>
      </c>
      <c r="N78" s="20" t="s">
        <v>404</v>
      </c>
      <c r="O78" s="18" t="s">
        <v>404</v>
      </c>
      <c r="P78" s="20" t="s">
        <v>404</v>
      </c>
      <c r="Q78" s="18" t="n">
        <v>528.94402353</v>
      </c>
      <c r="R78" s="20" t="n">
        <v>5.04703492</v>
      </c>
    </row>
    <row customHeight="1" ht="25" r="79" spans="1:18">
      <c r="A79" s="15" t="s">
        <v>476</v>
      </c>
      <c r="B79" s="17" t="n">
        <v>1657</v>
      </c>
      <c r="C79" s="18">
        <f>(21.0/B79*100)</f>
        <v/>
      </c>
      <c r="D79" s="19" t="n">
        <v>1636</v>
      </c>
      <c r="E79" s="18" t="n">
        <v>465.85432047</v>
      </c>
      <c r="F79" s="20" t="n">
        <v>10.92585494</v>
      </c>
      <c r="G79" s="18" t="n">
        <v>485.6238101</v>
      </c>
      <c r="H79" s="20" t="n">
        <v>8.05674381</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457.64407736</v>
      </c>
      <c r="F80" s="20" t="n">
        <v>4.01112938</v>
      </c>
      <c r="G80" s="18" t="n">
        <v>450.60872856</v>
      </c>
      <c r="H80" s="20" t="n">
        <v>10.76341714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442.26252926</v>
      </c>
      <c r="F81" s="20" t="n">
        <v>2.88809108</v>
      </c>
      <c r="G81" s="18" t="n">
        <v>447.08048043</v>
      </c>
      <c r="H81" s="20" t="n">
        <v>11.33838099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510.89574919</v>
      </c>
      <c r="F7" s="20" t="n">
        <v>1.78891153</v>
      </c>
      <c r="G7" s="18" t="n">
        <v>501.45818938</v>
      </c>
      <c r="H7" s="20" t="n">
        <v>11.22072779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498.65516942</v>
      </c>
      <c r="F8" s="20" t="n">
        <v>2.67826967</v>
      </c>
      <c r="G8" s="18" t="n">
        <v>463.70308755</v>
      </c>
      <c r="H8" s="20" t="n">
        <v>9.64901014</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503.82168877</v>
      </c>
      <c r="F9" s="20" t="n">
        <v>2.54721034</v>
      </c>
      <c r="G9" s="18" t="n">
        <v>506.23744467</v>
      </c>
      <c r="H9" s="20" t="n">
        <v>7.41745016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530.69705981</v>
      </c>
      <c r="F10" s="20" t="n">
        <v>2.34960558</v>
      </c>
      <c r="G10" s="18" t="n">
        <v>523.70861894</v>
      </c>
      <c r="H10" s="20" t="n">
        <v>5.47459325</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452.80644025</v>
      </c>
      <c r="F11" s="20" t="n">
        <v>3.23380434</v>
      </c>
      <c r="G11" s="18" t="n">
        <v>419.21732511</v>
      </c>
      <c r="H11" s="20" t="n">
        <v>8.397387009999999</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494.80281767</v>
      </c>
      <c r="F12" s="20" t="n">
        <v>2.62880708</v>
      </c>
      <c r="G12" s="18" t="n">
        <v>482.74107557</v>
      </c>
      <c r="H12" s="20" t="n">
        <v>9.28169424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502.6524524</v>
      </c>
      <c r="F13" s="20" t="n">
        <v>2.60073672</v>
      </c>
      <c r="G13" s="18" t="n">
        <v>481.11446306</v>
      </c>
      <c r="H13" s="20" t="n">
        <v>12.9636454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536.44383882</v>
      </c>
      <c r="F14" s="20" t="n">
        <v>2.53250871</v>
      </c>
      <c r="G14" s="18" t="n">
        <v>517.76640117</v>
      </c>
      <c r="H14" s="20" t="n">
        <v>6.92842188</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531.72627369</v>
      </c>
      <c r="F15" s="20" t="n">
        <v>2.48547542</v>
      </c>
      <c r="G15" s="18" t="n">
        <v>517.1457073300001</v>
      </c>
      <c r="H15" s="20" t="n">
        <v>8.38991066</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496.78586328</v>
      </c>
      <c r="F16" s="20" t="n">
        <v>2.38517712</v>
      </c>
      <c r="G16" s="18" t="n">
        <v>515.87390327</v>
      </c>
      <c r="H16" s="20" t="n">
        <v>10.3597309</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510.726814</v>
      </c>
      <c r="F17" s="20" t="n">
        <v>4.35240571</v>
      </c>
      <c r="G17" s="18" t="n">
        <v>500.86348634</v>
      </c>
      <c r="H17" s="20" t="n">
        <v>9.53685009</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465.95579366</v>
      </c>
      <c r="F18" s="20" t="n">
        <v>7.59521608</v>
      </c>
      <c r="G18" s="18" t="n">
        <v>450.2649195</v>
      </c>
      <c r="H18" s="20" t="n">
        <v>5.27106996</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476.19101869</v>
      </c>
      <c r="F19" s="20" t="n">
        <v>5.62131715</v>
      </c>
      <c r="G19" s="18" t="n">
        <v>478.21136483</v>
      </c>
      <c r="H19" s="20" t="n">
        <v>5.94414954</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473.94751443</v>
      </c>
      <c r="F20" s="20" t="n">
        <v>2.01160776</v>
      </c>
      <c r="G20" s="18" t="n">
        <v>471.30811187</v>
      </c>
      <c r="H20" s="20" t="n">
        <v>3.78928921</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506.58803671</v>
      </c>
      <c r="F21" s="20" t="n">
        <v>2.74134357</v>
      </c>
      <c r="G21" s="18" t="n">
        <v>480.45706827</v>
      </c>
      <c r="H21" s="20" t="n">
        <v>7.10602445</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472.86950234</v>
      </c>
      <c r="F22" s="20" t="n">
        <v>4.58978878</v>
      </c>
      <c r="G22" s="18" t="n">
        <v>444.92749032</v>
      </c>
      <c r="H22" s="20" t="n">
        <v>10.18050505</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484.0866076</v>
      </c>
      <c r="F23" s="20" t="n">
        <v>3.02731803</v>
      </c>
      <c r="G23" s="18" t="n">
        <v>485.76023142</v>
      </c>
      <c r="H23" s="20" t="n">
        <v>23.6562097</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537.91164621</v>
      </c>
      <c r="F24" s="20" t="n">
        <v>3.48908427</v>
      </c>
      <c r="G24" s="18" t="n">
        <v>543.16091871</v>
      </c>
      <c r="H24" s="20" t="n">
        <v>14.13029354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515.99580428</v>
      </c>
      <c r="F25" s="20" t="n">
        <v>3.41175111</v>
      </c>
      <c r="G25" s="18" t="n">
        <v>514.31599869</v>
      </c>
      <c r="H25" s="20" t="n">
        <v>14.87582536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487.95492221</v>
      </c>
      <c r="F26" s="20" t="n">
        <v>1.8407306</v>
      </c>
      <c r="G26" s="18" t="n">
        <v>499.19183698</v>
      </c>
      <c r="H26" s="20" t="n">
        <v>3.88631653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482.80638365</v>
      </c>
      <c r="F27" s="20" t="n">
        <v>1.12098685</v>
      </c>
      <c r="G27" s="18" t="s">
        <v>404</v>
      </c>
      <c r="H27" s="20" t="s">
        <v>404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417.15219666</v>
      </c>
      <c r="F28" s="20" t="n">
        <v>2.61622777</v>
      </c>
      <c r="G28" s="18" t="n">
        <v>409.53533828</v>
      </c>
      <c r="H28" s="20" t="n">
        <v>4.69576614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511.12891606</v>
      </c>
      <c r="F29" s="20" t="n">
        <v>4.68529108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513.3035121299999</v>
      </c>
      <c r="N30" s="20" t="n">
        <v>2.38424846</v>
      </c>
      <c r="O30" s="18" t="s">
        <v>404</v>
      </c>
      <c r="P30" s="20" t="s">
        <v>404</v>
      </c>
      <c r="Q30" s="18" t="s">
        <v>404</v>
      </c>
      <c r="R30" s="20" t="s">
        <v>404</v>
      </c>
    </row>
    <row r="31" spans="1:18">
      <c r="A31" s="15" t="s">
        <v>428</v>
      </c>
      <c r="B31" s="17" t="n">
        <v>5456</v>
      </c>
      <c r="C31" s="18">
        <f>(808.0/B31*100)</f>
        <v/>
      </c>
      <c r="D31" s="19" t="n">
        <v>4648</v>
      </c>
      <c r="E31" s="18" t="n">
        <v>498.38096511</v>
      </c>
      <c r="F31" s="20" t="n">
        <v>2.29669578</v>
      </c>
      <c r="G31" s="18" t="n">
        <v>496.67547944</v>
      </c>
      <c r="H31" s="20" t="n">
        <v>7.57613418</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510.67690671</v>
      </c>
      <c r="F32" s="20" t="n">
        <v>4.66241364</v>
      </c>
      <c r="G32" s="18" t="n">
        <v>494.78607183</v>
      </c>
      <c r="H32" s="20" t="n">
        <v>3.03705301</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501.17545244</v>
      </c>
      <c r="F33" s="20" t="n">
        <v>2.51864981</v>
      </c>
      <c r="G33" s="18" t="n">
        <v>495.50796309</v>
      </c>
      <c r="H33" s="20" t="n">
        <v>10.43862537</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461.54049756</v>
      </c>
      <c r="F34" s="20" t="n">
        <v>3.41217803</v>
      </c>
      <c r="G34" s="18" t="n">
        <v>457.80794557</v>
      </c>
      <c r="H34" s="20" t="n">
        <v>8.64238194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515.55865546</v>
      </c>
      <c r="F35" s="20" t="n">
        <v>1.40643306</v>
      </c>
      <c r="G35" s="18" t="n">
        <v>455.58375123</v>
      </c>
      <c r="H35" s="20" t="n">
        <v>20.74426742</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492.95065398</v>
      </c>
      <c r="F36" s="20" t="n">
        <v>2.09641384</v>
      </c>
      <c r="G36" s="18" t="n">
        <v>491.119207</v>
      </c>
      <c r="H36" s="20" t="n">
        <v>11.49809263</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495.9677356</v>
      </c>
      <c r="F37" s="20" t="n">
        <v>3.82261675</v>
      </c>
      <c r="G37" s="18" t="n">
        <v>468.73762756</v>
      </c>
      <c r="H37" s="20" t="n">
        <v>9.81621062</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504.19566874</v>
      </c>
      <c r="F38" s="20" t="n">
        <v>3.02980714</v>
      </c>
      <c r="G38" s="18" t="n">
        <v>509.2713084</v>
      </c>
      <c r="H38" s="20" t="n">
        <v>9.754575300000001</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425.58918487</v>
      </c>
      <c r="F39" s="20" t="n">
        <v>4.07510953</v>
      </c>
      <c r="G39" s="18" t="n">
        <v>422.00485604</v>
      </c>
      <c r="H39" s="20" t="n">
        <v>28.92757724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511.61289839</v>
      </c>
      <c r="F40" s="20" t="n">
        <v>3.28514848</v>
      </c>
      <c r="G40" s="18" t="n">
        <v>493.61107963</v>
      </c>
      <c r="H40" s="20" t="n">
        <v>5.16905612</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496.16874752</v>
      </c>
      <c r="F41" s="20" t="n">
        <v>3.70520496</v>
      </c>
      <c r="G41" s="18" t="n">
        <v>500.43502939</v>
      </c>
      <c r="H41" s="20" t="n">
        <v>8.27711193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427.1010745</v>
      </c>
      <c r="F44" s="20" t="n">
        <v>3.73245225</v>
      </c>
      <c r="G44" s="18" t="n">
        <v>430.28496271</v>
      </c>
      <c r="H44" s="20" t="n">
        <v>8.0048098</v>
      </c>
      <c r="I44" s="18" t="s">
        <v>404</v>
      </c>
      <c r="J44" s="20" t="s">
        <v>404</v>
      </c>
      <c r="K44" s="18" t="s">
        <v>404</v>
      </c>
      <c r="L44" s="20" t="s">
        <v>404</v>
      </c>
      <c r="M44" s="18" t="s">
        <v>404</v>
      </c>
      <c r="N44" s="20" t="s">
        <v>404</v>
      </c>
      <c r="O44" s="18" t="s">
        <v>404</v>
      </c>
      <c r="P44" s="20" t="s">
        <v>404</v>
      </c>
      <c r="Q44" s="18" t="n">
        <v>408.46354087</v>
      </c>
      <c r="R44" s="20" t="n">
        <v>22.64633795</v>
      </c>
    </row>
    <row r="45" spans="1:18">
      <c r="A45" s="15" t="s">
        <v>442</v>
      </c>
      <c r="B45" s="17" t="n">
        <v>5519</v>
      </c>
      <c r="C45" s="18">
        <f>(0.0/B45*100)</f>
        <v/>
      </c>
      <c r="D45" s="19" t="n">
        <v>5519</v>
      </c>
      <c r="E45" s="18" t="n">
        <v>375.18362082</v>
      </c>
      <c r="F45" s="20" t="n">
        <v>2.64751666</v>
      </c>
      <c r="G45" s="18" t="n">
        <v>390.31235566</v>
      </c>
      <c r="H45" s="20" t="n">
        <v>17.19526269</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418.07984611</v>
      </c>
      <c r="F46" s="20" t="n">
        <v>4.54823439</v>
      </c>
      <c r="G46" s="18" t="n">
        <v>393.40423052</v>
      </c>
      <c r="H46" s="20" t="n">
        <v>2.78639978</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444.88027777</v>
      </c>
      <c r="F47" s="20" t="n">
        <v>3.99526673</v>
      </c>
      <c r="G47" s="18" t="n">
        <v>462.84814832</v>
      </c>
      <c r="H47" s="20" t="n">
        <v>31.35480705</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520.19689632</v>
      </c>
      <c r="F48" s="20" t="n">
        <v>6.07858819</v>
      </c>
      <c r="G48" s="18" t="n">
        <v>507.75444068</v>
      </c>
      <c r="H48" s="20" t="n">
        <v>11.11713517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440.02673834</v>
      </c>
      <c r="F49" s="20" t="n">
        <v>4.06779343</v>
      </c>
      <c r="G49" s="18" t="n">
        <v>420.14408181</v>
      </c>
      <c r="H49" s="20" t="n">
        <v>4.78497643</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419.17449563</v>
      </c>
      <c r="F50" s="20" t="n">
        <v>2.80965474</v>
      </c>
      <c r="G50" s="18" t="n">
        <v>378.35453642</v>
      </c>
      <c r="H50" s="20" t="n">
        <v>19.20729709</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419.86647716</v>
      </c>
      <c r="F51" s="20" t="n">
        <v>2.08770622</v>
      </c>
      <c r="G51" s="18" t="n">
        <v>405.41983323</v>
      </c>
      <c r="H51" s="20" t="n">
        <v>11.10548135</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475.94061005</v>
      </c>
      <c r="F52" s="20" t="n">
        <v>3.6286988</v>
      </c>
      <c r="G52" s="18" t="n">
        <v>473.74582934</v>
      </c>
      <c r="H52" s="20" t="n">
        <v>7.96578109</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432.5767659</v>
      </c>
      <c r="N53" s="20" t="n">
        <v>1.3789965</v>
      </c>
      <c r="O53" s="18" t="s">
        <v>404</v>
      </c>
      <c r="P53" s="20" t="s">
        <v>404</v>
      </c>
      <c r="Q53" s="18" t="s">
        <v>404</v>
      </c>
      <c r="R53" s="20" t="s">
        <v>404</v>
      </c>
    </row>
    <row r="54" spans="1:18">
      <c r="A54" s="15" t="s">
        <v>451</v>
      </c>
      <c r="B54" s="17" t="n">
        <v>4740</v>
      </c>
      <c r="C54" s="18">
        <f>(262.0/B54*100)</f>
        <v/>
      </c>
      <c r="D54" s="19" t="n">
        <v>4478</v>
      </c>
      <c r="E54" s="18" t="n">
        <v>331.93773183</v>
      </c>
      <c r="F54" s="20" t="n">
        <v>2.71383214</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411.02145389</v>
      </c>
      <c r="F55" s="20" t="n">
        <v>2.48761521</v>
      </c>
      <c r="G55" s="18" t="n">
        <v>417.75282685</v>
      </c>
      <c r="H55" s="20" t="n">
        <v>12.97057677</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523.27744776</v>
      </c>
      <c r="N56" s="20" t="n">
        <v>2.54722797</v>
      </c>
      <c r="O56" s="18" t="s">
        <v>404</v>
      </c>
      <c r="P56" s="20" t="s">
        <v>404</v>
      </c>
      <c r="Q56" s="18" t="s">
        <v>404</v>
      </c>
      <c r="R56" s="20" t="s">
        <v>404</v>
      </c>
    </row>
    <row r="57" spans="1:18">
      <c r="A57" s="15" t="s">
        <v>454</v>
      </c>
      <c r="B57" s="17" t="n">
        <v>6513</v>
      </c>
      <c r="C57" s="18">
        <f>(0.0/B57*100)</f>
        <v/>
      </c>
      <c r="D57" s="19" t="n">
        <v>6513</v>
      </c>
      <c r="E57" s="18" t="n">
        <v>402.41910039</v>
      </c>
      <c r="F57" s="20" t="n">
        <v>2.91251556</v>
      </c>
      <c r="G57" s="18" t="n">
        <v>410.06644215</v>
      </c>
      <c r="H57" s="20" t="n">
        <v>12.56215066</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410.33549176</v>
      </c>
      <c r="F58" s="20" t="n">
        <v>2.80700251</v>
      </c>
      <c r="G58" s="18" t="n">
        <v>394.68346167</v>
      </c>
      <c r="H58" s="20" t="n">
        <v>10.01919085</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377.50299455</v>
      </c>
      <c r="F59" s="20" t="n">
        <v>1.93927466</v>
      </c>
      <c r="G59" s="18" t="n">
        <v>380.48092791</v>
      </c>
      <c r="H59" s="20" t="n">
        <v>2.80313449</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389.92720016</v>
      </c>
      <c r="F60" s="20" t="n">
        <v>3.87211408</v>
      </c>
      <c r="G60" s="18" t="n">
        <v>372.94907467</v>
      </c>
      <c r="H60" s="20" t="n">
        <v>13.16829547</v>
      </c>
      <c r="I60" s="18" t="s">
        <v>404</v>
      </c>
      <c r="J60" s="20" t="s">
        <v>404</v>
      </c>
      <c r="K60" s="18" t="s">
        <v>404</v>
      </c>
      <c r="L60" s="20" t="s">
        <v>404</v>
      </c>
      <c r="M60" s="18" t="s">
        <v>404</v>
      </c>
      <c r="N60" s="20" t="s">
        <v>404</v>
      </c>
      <c r="O60" s="18" t="s">
        <v>404</v>
      </c>
      <c r="P60" s="20" t="s">
        <v>404</v>
      </c>
      <c r="Q60" s="18" t="n">
        <v>334.56806044</v>
      </c>
      <c r="R60" s="20" t="n">
        <v>15.35622098</v>
      </c>
    </row>
    <row r="61" spans="1:18">
      <c r="A61" s="15" t="s">
        <v>458</v>
      </c>
      <c r="B61" s="17" t="n">
        <v>6525</v>
      </c>
      <c r="C61" s="18">
        <f>(0.0/B61*100)</f>
        <v/>
      </c>
      <c r="D61" s="19" t="n">
        <v>6525</v>
      </c>
      <c r="E61" s="18" t="n">
        <v>478.01744009</v>
      </c>
      <c r="F61" s="20" t="n">
        <v>3.26935648</v>
      </c>
      <c r="G61" s="18" t="n">
        <v>467.98950423</v>
      </c>
      <c r="H61" s="20" t="n">
        <v>5.44314921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522.59564863</v>
      </c>
      <c r="F62" s="20" t="n">
        <v>1.22775057</v>
      </c>
      <c r="G62" s="18" t="n">
        <v>542.6499836199999</v>
      </c>
      <c r="H62" s="20" t="n">
        <v>1.94702843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379.64000949</v>
      </c>
      <c r="F63" s="20" t="n">
        <v>1.51349933</v>
      </c>
      <c r="G63" s="18" t="n">
        <v>382.89875158</v>
      </c>
      <c r="H63" s="20" t="n">
        <v>2.03386864</v>
      </c>
      <c r="I63" s="18" t="s">
        <v>404</v>
      </c>
      <c r="J63" s="20" t="s">
        <v>404</v>
      </c>
      <c r="K63" s="18" t="s">
        <v>404</v>
      </c>
      <c r="L63" s="20" t="s">
        <v>404</v>
      </c>
      <c r="M63" s="18" t="s">
        <v>404</v>
      </c>
      <c r="N63" s="20" t="s">
        <v>404</v>
      </c>
      <c r="O63" s="18" t="s">
        <v>404</v>
      </c>
      <c r="P63" s="20" t="s">
        <v>404</v>
      </c>
      <c r="Q63" s="18" t="n">
        <v>413.13179901</v>
      </c>
      <c r="R63" s="20" t="n">
        <v>5.82291124</v>
      </c>
    </row>
    <row r="64" spans="1:18">
      <c r="A64" s="15" t="s">
        <v>461</v>
      </c>
      <c r="B64" s="17" t="n">
        <v>3634</v>
      </c>
      <c r="C64" s="18">
        <f>(27.0/B64*100)</f>
        <v/>
      </c>
      <c r="D64" s="19" t="n">
        <v>3607</v>
      </c>
      <c r="E64" s="18" t="n">
        <v>455.88018929</v>
      </c>
      <c r="F64" s="20" t="n">
        <v>1.78842847</v>
      </c>
      <c r="G64" s="18" t="n">
        <v>502.0552251</v>
      </c>
      <c r="H64" s="20" t="n">
        <v>3.52877364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426.38112841</v>
      </c>
      <c r="F65" s="20" t="n">
        <v>2.19207835</v>
      </c>
      <c r="G65" s="18" t="n">
        <v>438.86483561</v>
      </c>
      <c r="H65" s="20" t="n">
        <v>6.18096195</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411.31364817</v>
      </c>
      <c r="F66" s="20" t="n">
        <v>1.02925596</v>
      </c>
      <c r="G66" s="18" t="s">
        <v>404</v>
      </c>
      <c r="H66" s="20" t="s">
        <v>404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398.7274501</v>
      </c>
      <c r="F67" s="20" t="n">
        <v>2.37276174</v>
      </c>
      <c r="G67" s="18" t="n">
        <v>375.22380574</v>
      </c>
      <c r="H67" s="20" t="n">
        <v>8.47960745</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420.96562262</v>
      </c>
      <c r="F68" s="20" t="n">
        <v>1.08485282</v>
      </c>
      <c r="G68" s="18" t="n">
        <v>399.33495601</v>
      </c>
      <c r="H68" s="20" t="n">
        <v>2.05420093</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433.81796131</v>
      </c>
      <c r="F69" s="20" t="n">
        <v>3.60966211</v>
      </c>
      <c r="G69" s="18" t="n">
        <v>442.14730501</v>
      </c>
      <c r="H69" s="20" t="n">
        <v>9.438979249999999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492.38043925</v>
      </c>
      <c r="F70" s="20" t="n">
        <v>3.47813749</v>
      </c>
      <c r="G70" s="18" t="n">
        <v>477.56361714</v>
      </c>
      <c r="H70" s="20" t="n">
        <v>4.78278461</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555.57467994</v>
      </c>
      <c r="N71" s="20" t="n">
        <v>1.19601801</v>
      </c>
      <c r="O71" s="18" t="s">
        <v>404</v>
      </c>
      <c r="P71" s="20" t="s">
        <v>404</v>
      </c>
      <c r="Q71" s="18" t="s">
        <v>404</v>
      </c>
      <c r="R71" s="20" t="s">
        <v>404</v>
      </c>
    </row>
    <row r="72" spans="1:18">
      <c r="A72" s="15" t="s">
        <v>469</v>
      </c>
      <c r="B72" s="17" t="n">
        <v>7708</v>
      </c>
      <c r="C72" s="18">
        <f>(0.0/B72*100)</f>
        <v/>
      </c>
      <c r="D72" s="19" t="n">
        <v>7708</v>
      </c>
      <c r="E72" s="18" t="n">
        <v>530.34275253</v>
      </c>
      <c r="F72" s="20" t="n">
        <v>2.70699441</v>
      </c>
      <c r="G72" s="18" t="n">
        <v>549.30767797</v>
      </c>
      <c r="H72" s="20" t="n">
        <v>11.14021824</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420.10859865</v>
      </c>
      <c r="F73" s="20" t="n">
        <v>2.81602942</v>
      </c>
      <c r="G73" s="18" t="n">
        <v>435.72594821</v>
      </c>
      <c r="H73" s="20" t="n">
        <v>11.2977354</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422.23739429</v>
      </c>
      <c r="F74" s="20" t="n">
        <v>1.53837622</v>
      </c>
      <c r="G74" s="18" t="n">
        <v>414.2862374</v>
      </c>
      <c r="H74" s="20" t="n">
        <v>10.11335865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384.38416143</v>
      </c>
      <c r="F75" s="20" t="n">
        <v>2.36041753</v>
      </c>
      <c r="G75" s="18" t="n">
        <v>401.84034343</v>
      </c>
      <c r="H75" s="20" t="n">
        <v>9.14616944</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444.39761341</v>
      </c>
      <c r="F76" s="20" t="n">
        <v>2.83659785</v>
      </c>
      <c r="G76" s="18" t="n">
        <v>396.70273863</v>
      </c>
      <c r="H76" s="20" t="n">
        <v>5.01946027</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436.05353033</v>
      </c>
      <c r="F77" s="20" t="n">
        <v>2.35190916</v>
      </c>
      <c r="G77" s="18" t="n">
        <v>419.39242916</v>
      </c>
      <c r="H77" s="20" t="n">
        <v>8.55677622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520.22914373</v>
      </c>
      <c r="F78" s="20" t="n">
        <v>3.99504453</v>
      </c>
      <c r="G78" s="18" t="n">
        <v>527.8086982900001</v>
      </c>
      <c r="H78" s="20" t="n">
        <v>6.10364485</v>
      </c>
      <c r="I78" s="18" t="s">
        <v>404</v>
      </c>
      <c r="J78" s="20" t="s">
        <v>404</v>
      </c>
      <c r="K78" s="18" t="s">
        <v>404</v>
      </c>
      <c r="L78" s="20" t="s">
        <v>404</v>
      </c>
      <c r="M78" s="18" t="s">
        <v>404</v>
      </c>
      <c r="N78" s="20" t="s">
        <v>404</v>
      </c>
      <c r="O78" s="18" t="s">
        <v>404</v>
      </c>
      <c r="P78" s="20" t="s">
        <v>404</v>
      </c>
      <c r="Q78" s="18" t="n">
        <v>528.94402353</v>
      </c>
      <c r="R78" s="20" t="n">
        <v>5.04703492</v>
      </c>
    </row>
    <row customHeight="1" ht="25" r="79" spans="1:18">
      <c r="A79" s="15" t="s">
        <v>476</v>
      </c>
      <c r="B79" s="17" t="n">
        <v>1657</v>
      </c>
      <c r="C79" s="18">
        <f>(21.0/B79*100)</f>
        <v/>
      </c>
      <c r="D79" s="19" t="n">
        <v>1636</v>
      </c>
      <c r="E79" s="18" t="n">
        <v>491.31541789</v>
      </c>
      <c r="F79" s="20" t="n">
        <v>8.325145559999999</v>
      </c>
      <c r="G79" s="18" t="n">
        <v>437.18777864</v>
      </c>
      <c r="H79" s="20" t="n">
        <v>11.0925899</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452.0510185</v>
      </c>
      <c r="F80" s="20" t="n">
        <v>7.10345009</v>
      </c>
      <c r="G80" s="18" t="n">
        <v>458.0273624</v>
      </c>
      <c r="H80" s="20" t="n">
        <v>4.18389621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444.93048003</v>
      </c>
      <c r="F81" s="20" t="n">
        <v>3.11289521</v>
      </c>
      <c r="G81" s="18" t="n">
        <v>419.75556774</v>
      </c>
      <c r="H81" s="20" t="n">
        <v>7.76346732</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575</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510.44784152</v>
      </c>
      <c r="F7" s="20" t="n">
        <v>1.69052614</v>
      </c>
      <c r="G7" s="18" t="n">
        <v>507.96880099</v>
      </c>
      <c r="H7" s="20" t="n">
        <v>14.49088756</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494.49928062</v>
      </c>
      <c r="F8" s="20" t="n">
        <v>2.63446042</v>
      </c>
      <c r="G8" s="18" t="n">
        <v>516.98029483</v>
      </c>
      <c r="H8" s="20" t="n">
        <v>32.44759678</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505.13284259</v>
      </c>
      <c r="F9" s="20" t="n">
        <v>2.4500973</v>
      </c>
      <c r="G9" s="18" t="n">
        <v>485.26439508</v>
      </c>
      <c r="H9" s="20" t="n">
        <v>16.02241093</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529.78662356</v>
      </c>
      <c r="F10" s="20" t="n">
        <v>2.1982843</v>
      </c>
      <c r="G10" s="18" t="n">
        <v>509.20655054</v>
      </c>
      <c r="H10" s="20" t="n">
        <v>12.4887712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447.27659297</v>
      </c>
      <c r="F11" s="20" t="n">
        <v>2.58085623</v>
      </c>
      <c r="G11" s="18" t="n">
        <v>454.44852757</v>
      </c>
      <c r="H11" s="20" t="n">
        <v>11.68324699</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493.18661347</v>
      </c>
      <c r="F12" s="20" t="n">
        <v>2.29398922</v>
      </c>
      <c r="G12" s="18" t="n">
        <v>464.70403282</v>
      </c>
      <c r="H12" s="20" t="n">
        <v>28.61106253</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502.07305025</v>
      </c>
      <c r="F13" s="20" t="n">
        <v>2.60281548</v>
      </c>
      <c r="G13" s="18" t="n">
        <v>488.23380579</v>
      </c>
      <c r="H13" s="20" t="n">
        <v>8.709412589999999</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534.52152445</v>
      </c>
      <c r="F14" s="20" t="n">
        <v>2.12879407</v>
      </c>
      <c r="G14" s="18" t="n">
        <v>455.94222571</v>
      </c>
      <c r="H14" s="20" t="n">
        <v>7.11290902</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530.64442325</v>
      </c>
      <c r="F15" s="20" t="n">
        <v>2.41360438</v>
      </c>
      <c r="G15" s="18" t="s">
        <v>404</v>
      </c>
      <c r="H15" s="20" t="s">
        <v>404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497.12266003</v>
      </c>
      <c r="F16" s="20" t="n">
        <v>2.30055023</v>
      </c>
      <c r="G16" s="18" t="n">
        <v>536.88742138</v>
      </c>
      <c r="H16" s="20" t="n">
        <v>13.01344411</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509.14064729</v>
      </c>
      <c r="N17" s="20" t="n">
        <v>2.69881938</v>
      </c>
      <c r="O17" s="18" t="s">
        <v>404</v>
      </c>
      <c r="P17" s="20" t="s">
        <v>404</v>
      </c>
      <c r="Q17" s="18" t="s">
        <v>404</v>
      </c>
      <c r="R17" s="20" t="s">
        <v>404</v>
      </c>
    </row>
    <row r="18" spans="1:18">
      <c r="A18" s="15" t="s">
        <v>415</v>
      </c>
      <c r="B18" s="17" t="n">
        <v>5532</v>
      </c>
      <c r="C18" s="18">
        <f>(0.0/B18*100)</f>
        <v/>
      </c>
      <c r="D18" s="19" t="n">
        <v>5532</v>
      </c>
      <c r="E18" s="18" t="n">
        <v>456.73713877</v>
      </c>
      <c r="F18" s="20" t="n">
        <v>4.21525469</v>
      </c>
      <c r="G18" s="18" t="n">
        <v>420.40011307</v>
      </c>
      <c r="H18" s="20" t="n">
        <v>18.79055922</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477.79140612</v>
      </c>
      <c r="F19" s="20" t="n">
        <v>2.86603927</v>
      </c>
      <c r="G19" s="18" t="n">
        <v>460.48073372</v>
      </c>
      <c r="H19" s="20" t="n">
        <v>13.8453091</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473.37723278</v>
      </c>
      <c r="F20" s="20" t="n">
        <v>1.6892869</v>
      </c>
      <c r="G20" s="18" t="s">
        <v>404</v>
      </c>
      <c r="H20" s="20" t="s">
        <v>404</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504.8580106</v>
      </c>
      <c r="F21" s="20" t="n">
        <v>2.63335483</v>
      </c>
      <c r="G21" s="18" t="n">
        <v>484.77122853</v>
      </c>
      <c r="H21" s="20" t="n">
        <v>10.70986129</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470.65454018</v>
      </c>
      <c r="F22" s="20" t="n">
        <v>4.28514387</v>
      </c>
      <c r="G22" s="18" t="n">
        <v>436.70262199</v>
      </c>
      <c r="H22" s="20" t="n">
        <v>16.89461955</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483.23971835</v>
      </c>
      <c r="F23" s="20" t="n">
        <v>3.14933658</v>
      </c>
      <c r="G23" s="18" t="n">
        <v>494.36087933</v>
      </c>
      <c r="H23" s="20" t="n">
        <v>15.59630888</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538.3947510199999</v>
      </c>
      <c r="F24" s="20" t="n">
        <v>2.96617877</v>
      </c>
      <c r="G24" s="18" t="s">
        <v>404</v>
      </c>
      <c r="H24" s="20" t="s">
        <v>404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515.3166271</v>
      </c>
      <c r="F25" s="20" t="n">
        <v>3.25024265</v>
      </c>
      <c r="G25" s="18" t="n">
        <v>539.09835398</v>
      </c>
      <c r="H25" s="20" t="n">
        <v>14.37338056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490.37380594</v>
      </c>
      <c r="F26" s="20" t="n">
        <v>1.64045865</v>
      </c>
      <c r="G26" s="18" t="n">
        <v>491.97520548</v>
      </c>
      <c r="H26" s="20" t="n">
        <v>8.77859649</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482.23736389</v>
      </c>
      <c r="F27" s="20" t="n">
        <v>1.1641695</v>
      </c>
      <c r="G27" s="18" t="n">
        <v>487.33669822</v>
      </c>
      <c r="H27" s="20" t="n">
        <v>2.93951905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417.62999273</v>
      </c>
      <c r="F28" s="20" t="n">
        <v>2.15446784</v>
      </c>
      <c r="G28" s="18" t="n">
        <v>383.57606623</v>
      </c>
      <c r="H28" s="20" t="n">
        <v>7.17012077</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510.6382939</v>
      </c>
      <c r="F29" s="20" t="n">
        <v>4.75906409</v>
      </c>
      <c r="G29" s="18" t="n">
        <v>538.59514173</v>
      </c>
      <c r="H29" s="20" t="n">
        <v>26.7150494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515.2634670899999</v>
      </c>
      <c r="F30" s="20" t="n">
        <v>2.97583014</v>
      </c>
      <c r="G30" s="18" t="n">
        <v>524.4235419</v>
      </c>
      <c r="H30" s="20" t="n">
        <v>23.86910572</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498.17128887</v>
      </c>
      <c r="F31" s="20" t="n">
        <v>2.24913164</v>
      </c>
      <c r="G31" s="18" t="s">
        <v>404</v>
      </c>
      <c r="H31" s="20" t="s">
        <v>404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501.55293154</v>
      </c>
      <c r="F32" s="20" t="n">
        <v>2.55809872</v>
      </c>
      <c r="G32" s="18" t="n">
        <v>495.99106646</v>
      </c>
      <c r="H32" s="20" t="n">
        <v>27.44150399</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499.67360037</v>
      </c>
      <c r="F33" s="20" t="n">
        <v>2.75663375</v>
      </c>
      <c r="G33" s="18" t="n">
        <v>506.05173092</v>
      </c>
      <c r="H33" s="20" t="n">
        <v>7.7440502</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460.0945005</v>
      </c>
      <c r="F34" s="20" t="n">
        <v>2.9490897</v>
      </c>
      <c r="G34" s="18" t="n">
        <v>472.95276609</v>
      </c>
      <c r="H34" s="20" t="n">
        <v>19.64067512</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515.42631966</v>
      </c>
      <c r="F35" s="20" t="n">
        <v>1.5664455</v>
      </c>
      <c r="G35" s="18" t="n">
        <v>510.28719506</v>
      </c>
      <c r="H35" s="20" t="n">
        <v>3.37510318</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493.11884639</v>
      </c>
      <c r="F36" s="20" t="n">
        <v>1.96690814</v>
      </c>
      <c r="G36" s="18" t="n">
        <v>469.25081151</v>
      </c>
      <c r="H36" s="20" t="n">
        <v>32.07357525</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493.42235631</v>
      </c>
      <c r="F37" s="20" t="n">
        <v>3.60072073</v>
      </c>
      <c r="G37" s="18" t="s">
        <v>404</v>
      </c>
      <c r="H37" s="20" t="s">
        <v>404</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505.1139515</v>
      </c>
      <c r="F38" s="20" t="n">
        <v>3.02725542</v>
      </c>
      <c r="G38" s="18" t="s">
        <v>404</v>
      </c>
      <c r="H38" s="20" t="s">
        <v>404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428.21741915</v>
      </c>
      <c r="F39" s="20" t="n">
        <v>4.83165738</v>
      </c>
      <c r="G39" s="18" t="n">
        <v>415.75474909</v>
      </c>
      <c r="H39" s="20" t="n">
        <v>11.90714257</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511.03534523</v>
      </c>
      <c r="F40" s="20" t="n">
        <v>3.22600516</v>
      </c>
      <c r="G40" s="18" t="n">
        <v>538.92635711</v>
      </c>
      <c r="H40" s="20" t="n">
        <v>22.31823646</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496.97802978</v>
      </c>
      <c r="F41" s="20" t="n">
        <v>3.18645198</v>
      </c>
      <c r="G41" s="18" t="n">
        <v>494.64732887</v>
      </c>
      <c r="H41" s="20" t="n">
        <v>5.01837627</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427.13711785</v>
      </c>
      <c r="F44" s="20" t="n">
        <v>3.43019822</v>
      </c>
      <c r="G44" s="18" t="n">
        <v>437.09526355</v>
      </c>
      <c r="H44" s="20" t="n">
        <v>10.7764194</v>
      </c>
      <c r="I44" s="18" t="s">
        <v>404</v>
      </c>
      <c r="J44" s="20" t="s">
        <v>404</v>
      </c>
      <c r="K44" s="18" t="s">
        <v>404</v>
      </c>
      <c r="L44" s="20" t="s">
        <v>404</v>
      </c>
      <c r="M44" s="18" t="s">
        <v>404</v>
      </c>
      <c r="N44" s="20" t="s">
        <v>404</v>
      </c>
      <c r="O44" s="18" t="s">
        <v>404</v>
      </c>
      <c r="P44" s="20" t="s">
        <v>404</v>
      </c>
      <c r="Q44" s="18" t="n">
        <v>408.46354087</v>
      </c>
      <c r="R44" s="20" t="n">
        <v>22.64633795</v>
      </c>
    </row>
    <row r="45" spans="1:18">
      <c r="A45" s="15" t="s">
        <v>442</v>
      </c>
      <c r="B45" s="17" t="n">
        <v>5519</v>
      </c>
      <c r="C45" s="18">
        <f>(0.0/B45*100)</f>
        <v/>
      </c>
      <c r="D45" s="19" t="n">
        <v>5519</v>
      </c>
      <c r="E45" s="18" t="n">
        <v>374.99988489</v>
      </c>
      <c r="F45" s="20" t="n">
        <v>2.60973524</v>
      </c>
      <c r="G45" s="18" t="n">
        <v>396.00329504</v>
      </c>
      <c r="H45" s="20" t="n">
        <v>22.0227944</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405.53520156</v>
      </c>
      <c r="F46" s="20" t="n">
        <v>2.67872121</v>
      </c>
      <c r="G46" s="18" t="n">
        <v>400.22345526</v>
      </c>
      <c r="H46" s="20" t="n">
        <v>10.91163324</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446.54483465</v>
      </c>
      <c r="F47" s="20" t="n">
        <v>4.62897034</v>
      </c>
      <c r="G47" s="18" t="n">
        <v>433.83269768</v>
      </c>
      <c r="H47" s="20" t="n">
        <v>7.57382283</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517.73509002</v>
      </c>
      <c r="F48" s="20" t="n">
        <v>4.67923579</v>
      </c>
      <c r="G48" s="18" t="n">
        <v>522.93349474</v>
      </c>
      <c r="H48" s="20" t="n">
        <v>20.95003933</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432.4212287</v>
      </c>
      <c r="F49" s="20" t="n">
        <v>2.85052266</v>
      </c>
      <c r="G49" s="18" t="n">
        <v>424.72601933</v>
      </c>
      <c r="H49" s="20" t="n">
        <v>19.76386443</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417.60148649</v>
      </c>
      <c r="F50" s="20" t="n">
        <v>2.75421402</v>
      </c>
      <c r="G50" s="18" t="n">
        <v>442.01336834</v>
      </c>
      <c r="H50" s="20" t="n">
        <v>8.03670846</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419.95059875</v>
      </c>
      <c r="F51" s="20" t="n">
        <v>2.27031853</v>
      </c>
      <c r="G51" s="18" t="n">
        <v>409.88907444</v>
      </c>
      <c r="H51" s="20" t="n">
        <v>23.92284859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476.15537666</v>
      </c>
      <c r="F52" s="20" t="n">
        <v>2.72288455</v>
      </c>
      <c r="G52" s="18" t="n">
        <v>465.13827887</v>
      </c>
      <c r="H52" s="20" t="n">
        <v>16.87088303</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441.49899103</v>
      </c>
      <c r="F53" s="20" t="n">
        <v>1.70184174</v>
      </c>
      <c r="G53" s="18" t="n">
        <v>422.85544091</v>
      </c>
      <c r="H53" s="20" t="n">
        <v>2.01890462</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339.15189499</v>
      </c>
      <c r="F54" s="20" t="n">
        <v>3.96248652</v>
      </c>
      <c r="G54" s="18" t="n">
        <v>314.77918248</v>
      </c>
      <c r="H54" s="20" t="n">
        <v>5.03957308</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411.57455289</v>
      </c>
      <c r="F55" s="20" t="n">
        <v>2.46699547</v>
      </c>
      <c r="G55" s="18" t="n">
        <v>371.6746616</v>
      </c>
      <c r="H55" s="20" t="n">
        <v>27.92735425</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521.96272515</v>
      </c>
      <c r="F56" s="20" t="n">
        <v>2.62827764</v>
      </c>
      <c r="G56" s="18" t="n">
        <v>558.46458035</v>
      </c>
      <c r="H56" s="20" t="n">
        <v>15.97185756</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402.52345973</v>
      </c>
      <c r="F57" s="20" t="n">
        <v>2.64126359</v>
      </c>
      <c r="G57" s="18" t="n">
        <v>421.56530852</v>
      </c>
      <c r="H57" s="20" t="n">
        <v>24.81149987</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409.96488394</v>
      </c>
      <c r="F58" s="20" t="n">
        <v>3.06696218</v>
      </c>
      <c r="G58" s="18" t="n">
        <v>399.00454527</v>
      </c>
      <c r="H58" s="20" t="n">
        <v>10.10422245</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377.60344064</v>
      </c>
      <c r="F59" s="20" t="n">
        <v>1.79120916</v>
      </c>
      <c r="G59" s="18" t="n">
        <v>392.89794082</v>
      </c>
      <c r="H59" s="20" t="n">
        <v>6.32972704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391.79085068</v>
      </c>
      <c r="F60" s="20" t="n">
        <v>3.88262846</v>
      </c>
      <c r="G60" s="18" t="n">
        <v>362.68799923</v>
      </c>
      <c r="H60" s="20" t="n">
        <v>9.07149001</v>
      </c>
      <c r="I60" s="18" t="s">
        <v>404</v>
      </c>
      <c r="J60" s="20" t="s">
        <v>404</v>
      </c>
      <c r="K60" s="18" t="s">
        <v>404</v>
      </c>
      <c r="L60" s="20" t="s">
        <v>404</v>
      </c>
      <c r="M60" s="18" t="s">
        <v>404</v>
      </c>
      <c r="N60" s="20" t="s">
        <v>404</v>
      </c>
      <c r="O60" s="18" t="s">
        <v>404</v>
      </c>
      <c r="P60" s="20" t="s">
        <v>404</v>
      </c>
      <c r="Q60" s="18" t="n">
        <v>334.56806044</v>
      </c>
      <c r="R60" s="20" t="n">
        <v>15.35622098</v>
      </c>
    </row>
    <row r="61" spans="1:18">
      <c r="A61" s="15" t="s">
        <v>458</v>
      </c>
      <c r="B61" s="17" t="n">
        <v>6525</v>
      </c>
      <c r="C61" s="18">
        <f>(0.0/B61*100)</f>
        <v/>
      </c>
      <c r="D61" s="19" t="n">
        <v>6525</v>
      </c>
      <c r="E61" s="18" t="n">
        <v>476.06188388</v>
      </c>
      <c r="F61" s="20" t="n">
        <v>2.69577834</v>
      </c>
      <c r="G61" s="18" t="n">
        <v>465.460747</v>
      </c>
      <c r="H61" s="20" t="n">
        <v>13.2269654</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528.59223137</v>
      </c>
      <c r="F62" s="20" t="n">
        <v>1.06747317</v>
      </c>
      <c r="G62" s="18" t="n">
        <v>498.02473333</v>
      </c>
      <c r="H62" s="20" t="n">
        <v>19.98736362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378.68769792</v>
      </c>
      <c r="F63" s="20" t="n">
        <v>1.44541155</v>
      </c>
      <c r="G63" s="18" t="n">
        <v>385.43256925</v>
      </c>
      <c r="H63" s="20" t="n">
        <v>2.15251959</v>
      </c>
      <c r="I63" s="18" t="s">
        <v>404</v>
      </c>
      <c r="J63" s="20" t="s">
        <v>404</v>
      </c>
      <c r="K63" s="18" t="s">
        <v>404</v>
      </c>
      <c r="L63" s="20" t="s">
        <v>404</v>
      </c>
      <c r="M63" s="18" t="s">
        <v>404</v>
      </c>
      <c r="N63" s="20" t="s">
        <v>404</v>
      </c>
      <c r="O63" s="18" t="s">
        <v>404</v>
      </c>
      <c r="P63" s="20" t="s">
        <v>404</v>
      </c>
      <c r="Q63" s="18" t="n">
        <v>413.13179901</v>
      </c>
      <c r="R63" s="20" t="n">
        <v>5.82291124</v>
      </c>
    </row>
    <row r="64" spans="1:18">
      <c r="A64" s="15" t="s">
        <v>461</v>
      </c>
      <c r="B64" s="17" t="n">
        <v>3634</v>
      </c>
      <c r="C64" s="18">
        <f>(27.0/B64*100)</f>
        <v/>
      </c>
      <c r="D64" s="19" t="n">
        <v>3607</v>
      </c>
      <c r="E64" s="18" t="n">
        <v>471.88078795</v>
      </c>
      <c r="F64" s="20" t="n">
        <v>1.70947687</v>
      </c>
      <c r="G64" s="18" t="n">
        <v>409.38375188</v>
      </c>
      <c r="H64" s="20" t="n">
        <v>4.82223809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428.03271675</v>
      </c>
      <c r="F65" s="20" t="n">
        <v>2.08292168</v>
      </c>
      <c r="G65" s="18" t="n">
        <v>426.95214936</v>
      </c>
      <c r="H65" s="20" t="n">
        <v>11.46237264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412.18411458</v>
      </c>
      <c r="F66" s="20" t="n">
        <v>1.12227606</v>
      </c>
      <c r="G66" s="18" t="n">
        <v>404.83805942</v>
      </c>
      <c r="H66" s="20" t="n">
        <v>3.53839603</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396.13216156</v>
      </c>
      <c r="F67" s="20" t="n">
        <v>2.33918224</v>
      </c>
      <c r="G67" s="18" t="n">
        <v>404.98213766</v>
      </c>
      <c r="H67" s="20" t="n">
        <v>11.34339098</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431.46259087</v>
      </c>
      <c r="F68" s="20" t="n">
        <v>1.14033427</v>
      </c>
      <c r="G68" s="18" t="n">
        <v>371.21245904</v>
      </c>
      <c r="H68" s="20" t="n">
        <v>1.60324914</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433.2977349</v>
      </c>
      <c r="F69" s="20" t="n">
        <v>3.57300103</v>
      </c>
      <c r="G69" s="18" t="n">
        <v>444.68576649</v>
      </c>
      <c r="H69" s="20" t="n">
        <v>9.928753889999999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487.50331333</v>
      </c>
      <c r="F70" s="20" t="n">
        <v>3.06940314</v>
      </c>
      <c r="G70" s="18" t="n">
        <v>470.31811481</v>
      </c>
      <c r="H70" s="20" t="n">
        <v>10.62898509</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555.79010123</v>
      </c>
      <c r="F71" s="20" t="n">
        <v>1.19497423</v>
      </c>
      <c r="G71" s="18" t="n">
        <v>553.05813314</v>
      </c>
      <c r="H71" s="20" t="n">
        <v>4.44123833</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532.49782866</v>
      </c>
      <c r="F72" s="20" t="n">
        <v>2.69752221</v>
      </c>
      <c r="G72" s="18" t="n">
        <v>523.60655802</v>
      </c>
      <c r="H72" s="20" t="n">
        <v>19.34606679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420.7758042</v>
      </c>
      <c r="F73" s="20" t="n">
        <v>2.83805677</v>
      </c>
      <c r="G73" s="18" t="n">
        <v>427.25508672</v>
      </c>
      <c r="H73" s="20" t="n">
        <v>12.20252834</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417.15337012</v>
      </c>
      <c r="F74" s="20" t="n">
        <v>1.63545953</v>
      </c>
      <c r="G74" s="18" t="n">
        <v>445.67855138</v>
      </c>
      <c r="H74" s="20" t="n">
        <v>3.06821337</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381.94293803</v>
      </c>
      <c r="F75" s="20" t="n">
        <v>2.5832164</v>
      </c>
      <c r="G75" s="18" t="n">
        <v>412.92641299</v>
      </c>
      <c r="H75" s="20" t="n">
        <v>9.69011824</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448.09491341</v>
      </c>
      <c r="F76" s="20" t="n">
        <v>3.31021735</v>
      </c>
      <c r="G76" s="18" t="n">
        <v>393.81813038</v>
      </c>
      <c r="H76" s="20" t="n">
        <v>5.52833414</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449.39637933</v>
      </c>
      <c r="F77" s="20" t="n">
        <v>3.95241306</v>
      </c>
      <c r="G77" s="18" t="n">
        <v>418.41054634</v>
      </c>
      <c r="H77" s="20" t="n">
        <v>3.0975029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523.9122503999999</v>
      </c>
      <c r="F78" s="20" t="n">
        <v>3.99181185</v>
      </c>
      <c r="G78" s="18" t="n">
        <v>581.80399477</v>
      </c>
      <c r="H78" s="20" t="n">
        <v>5.56429713</v>
      </c>
      <c r="I78" s="18" t="s">
        <v>404</v>
      </c>
      <c r="J78" s="20" t="s">
        <v>404</v>
      </c>
      <c r="K78" s="18" t="s">
        <v>404</v>
      </c>
      <c r="L78" s="20" t="s">
        <v>404</v>
      </c>
      <c r="M78" s="18" t="s">
        <v>404</v>
      </c>
      <c r="N78" s="20" t="s">
        <v>404</v>
      </c>
      <c r="O78" s="18" t="s">
        <v>404</v>
      </c>
      <c r="P78" s="20" t="s">
        <v>404</v>
      </c>
      <c r="Q78" s="18" t="n">
        <v>528.94402353</v>
      </c>
      <c r="R78" s="20" t="n">
        <v>5.04703492</v>
      </c>
    </row>
    <row customHeight="1" ht="25" r="79" spans="1:18">
      <c r="A79" s="15" t="s">
        <v>476</v>
      </c>
      <c r="B79" s="17" t="n">
        <v>1657</v>
      </c>
      <c r="C79" s="18">
        <f>(21.0/B79*100)</f>
        <v/>
      </c>
      <c r="D79" s="19" t="n">
        <v>1636</v>
      </c>
      <c r="E79" s="18" t="n">
        <v>478.93316192</v>
      </c>
      <c r="F79" s="20" t="n">
        <v>7.00830651</v>
      </c>
      <c r="G79" s="18" t="n">
        <v>442.14729574</v>
      </c>
      <c r="H79" s="20" t="n">
        <v>17.59216562</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458.01064241</v>
      </c>
      <c r="F80" s="20" t="n">
        <v>3.90622597</v>
      </c>
      <c r="G80" s="18" t="n">
        <v>448.56847362</v>
      </c>
      <c r="H80" s="20" t="n">
        <v>8.76556484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448.79349495</v>
      </c>
      <c r="F81" s="20" t="n">
        <v>4.18590321</v>
      </c>
      <c r="G81" s="18" t="n">
        <v>433.2367134</v>
      </c>
      <c r="H81" s="20" t="n">
        <v>4.20476429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576</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506.9334805</v>
      </c>
      <c r="F7" s="20" t="n">
        <v>4.42711944</v>
      </c>
      <c r="G7" s="18" t="n">
        <v>511.34620822</v>
      </c>
      <c r="H7" s="20" t="n">
        <v>2.18013816</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497.67998749</v>
      </c>
      <c r="F8" s="20" t="n">
        <v>7.44751442</v>
      </c>
      <c r="G8" s="18" t="n">
        <v>494.06109295</v>
      </c>
      <c r="H8" s="20" t="n">
        <v>3.46060089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490.84594597</v>
      </c>
      <c r="F9" s="20" t="n">
        <v>6.7224936</v>
      </c>
      <c r="G9" s="18" t="n">
        <v>509.398295</v>
      </c>
      <c r="H9" s="20" t="n">
        <v>3.27876361</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532.41468904</v>
      </c>
      <c r="F10" s="20" t="n">
        <v>6.0881581</v>
      </c>
      <c r="G10" s="18" t="n">
        <v>528.5913364100001</v>
      </c>
      <c r="H10" s="20" t="n">
        <v>2.41372334</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446.3708864</v>
      </c>
      <c r="F11" s="20" t="n">
        <v>7.15873492</v>
      </c>
      <c r="G11" s="18" t="n">
        <v>448.0647537</v>
      </c>
      <c r="H11" s="20" t="n">
        <v>3.49284875</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494.38035541</v>
      </c>
      <c r="F12" s="20" t="n">
        <v>12.97797321</v>
      </c>
      <c r="G12" s="18" t="n">
        <v>492.9573613</v>
      </c>
      <c r="H12" s="20" t="n">
        <v>2.54914588</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495.79517268</v>
      </c>
      <c r="F13" s="20" t="n">
        <v>4.29592414</v>
      </c>
      <c r="G13" s="18" t="n">
        <v>504.03006604</v>
      </c>
      <c r="H13" s="20" t="n">
        <v>3.1999989</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524.33435121</v>
      </c>
      <c r="F14" s="20" t="n">
        <v>10.45126728</v>
      </c>
      <c r="G14" s="18" t="n">
        <v>534.78674873</v>
      </c>
      <c r="H14" s="20" t="n">
        <v>2.2640395</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532.64370838</v>
      </c>
      <c r="F15" s="20" t="n">
        <v>4.04793473</v>
      </c>
      <c r="G15" s="18" t="n">
        <v>530.14889591</v>
      </c>
      <c r="H15" s="20" t="n">
        <v>2.82193206</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493.80628322</v>
      </c>
      <c r="F16" s="20" t="n">
        <v>7.14449232</v>
      </c>
      <c r="G16" s="18" t="n">
        <v>499.04784786</v>
      </c>
      <c r="H16" s="20" t="n">
        <v>3.94149493</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526.16716351</v>
      </c>
      <c r="F17" s="20" t="n">
        <v>11.49455138</v>
      </c>
      <c r="G17" s="18" t="n">
        <v>504.52835777</v>
      </c>
      <c r="H17" s="20" t="n">
        <v>4.11025211</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452.62289443</v>
      </c>
      <c r="F18" s="20" t="n">
        <v>5.29614434</v>
      </c>
      <c r="G18" s="18" t="n">
        <v>459.56733013</v>
      </c>
      <c r="H18" s="20" t="n">
        <v>6.7393863</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470.72006755</v>
      </c>
      <c r="F19" s="20" t="n">
        <v>4.90120924</v>
      </c>
      <c r="G19" s="18" t="n">
        <v>484.84058675</v>
      </c>
      <c r="H19" s="20" t="n">
        <v>5.93081841</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456.53581371</v>
      </c>
      <c r="F20" s="20" t="n">
        <v>6.05725131</v>
      </c>
      <c r="G20" s="18" t="n">
        <v>474.34367467</v>
      </c>
      <c r="H20" s="20" t="n">
        <v>1.67963042</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501.03182552</v>
      </c>
      <c r="F21" s="20" t="n">
        <v>6.89250655</v>
      </c>
      <c r="G21" s="18" t="n">
        <v>503.79373701</v>
      </c>
      <c r="H21" s="20" t="n">
        <v>2.81118483</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460.30132101</v>
      </c>
      <c r="F22" s="20" t="n">
        <v>13.36422729</v>
      </c>
      <c r="G22" s="18" t="n">
        <v>468.09471681</v>
      </c>
      <c r="H22" s="20" t="n">
        <v>3.92654362</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484.89773512</v>
      </c>
      <c r="F23" s="20" t="n">
        <v>4.01233062</v>
      </c>
      <c r="G23" s="18" t="n">
        <v>482.35486281</v>
      </c>
      <c r="H23" s="20" t="n">
        <v>8.6420619</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562.53956064</v>
      </c>
      <c r="F24" s="20" t="n">
        <v>19.36028169</v>
      </c>
      <c r="G24" s="18" t="n">
        <v>536.47425962</v>
      </c>
      <c r="H24" s="20" t="n">
        <v>2.97477011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510.65219493</v>
      </c>
      <c r="F25" s="20" t="n">
        <v>6.82598795</v>
      </c>
      <c r="G25" s="18" t="n">
        <v>517.77506254</v>
      </c>
      <c r="H25" s="20" t="n">
        <v>3.89296603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489.75452932</v>
      </c>
      <c r="F26" s="20" t="n">
        <v>4.65321185</v>
      </c>
      <c r="G26" s="18" t="n">
        <v>490.63787274</v>
      </c>
      <c r="H26" s="20" t="n">
        <v>2.15292734</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477.04847169</v>
      </c>
      <c r="F27" s="20" t="n">
        <v>1.91861359</v>
      </c>
      <c r="G27" s="18" t="n">
        <v>485.3866378</v>
      </c>
      <c r="H27" s="20" t="n">
        <v>1.38071801</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416.17037234</v>
      </c>
      <c r="F28" s="20" t="n">
        <v>3.33842247</v>
      </c>
      <c r="G28" s="18" t="n">
        <v>414.94787379</v>
      </c>
      <c r="H28" s="20" t="n">
        <v>3.836857</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508.76216804</v>
      </c>
      <c r="F29" s="20" t="n">
        <v>25.61838711</v>
      </c>
      <c r="G29" s="18" t="n">
        <v>511.34751454</v>
      </c>
      <c r="H29" s="20" t="n">
        <v>4.74232116</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526.7411611</v>
      </c>
      <c r="F30" s="20" t="n">
        <v>11.00117163</v>
      </c>
      <c r="G30" s="18" t="n">
        <v>513.82578367</v>
      </c>
      <c r="H30" s="20" t="n">
        <v>3.51889188</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500.18329452</v>
      </c>
      <c r="F31" s="20" t="n">
        <v>5.09882323</v>
      </c>
      <c r="G31" s="18" t="n">
        <v>497.39651472</v>
      </c>
      <c r="H31" s="20" t="n">
        <v>2.7576317</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502.74760895</v>
      </c>
      <c r="F32" s="20" t="n">
        <v>3.97650797</v>
      </c>
      <c r="G32" s="18" t="n">
        <v>500.4771616</v>
      </c>
      <c r="H32" s="20" t="n">
        <v>3.25401032</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503.78217391</v>
      </c>
      <c r="F33" s="20" t="n">
        <v>4.70798224</v>
      </c>
      <c r="G33" s="18" t="n">
        <v>498.3116084</v>
      </c>
      <c r="H33" s="20" t="n">
        <v>3.89327492</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455.57294445</v>
      </c>
      <c r="F34" s="20" t="n">
        <v>9.14212373</v>
      </c>
      <c r="G34" s="18" t="n">
        <v>462.16040212</v>
      </c>
      <c r="H34" s="20" t="n">
        <v>3.25017894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511.15006281</v>
      </c>
      <c r="F35" s="20" t="n">
        <v>3.53241418</v>
      </c>
      <c r="G35" s="18" t="n">
        <v>515.74424874</v>
      </c>
      <c r="H35" s="20" t="n">
        <v>1.37542496</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483.45067809</v>
      </c>
      <c r="F36" s="20" t="n">
        <v>3.77383828</v>
      </c>
      <c r="G36" s="18" t="n">
        <v>498.48248575</v>
      </c>
      <c r="H36" s="20" t="n">
        <v>2.94362042</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471.2869155</v>
      </c>
      <c r="F37" s="20" t="n">
        <v>17.49185518</v>
      </c>
      <c r="G37" s="18" t="n">
        <v>494.58531065</v>
      </c>
      <c r="H37" s="20" t="n">
        <v>3.76235173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517.4874986</v>
      </c>
      <c r="F38" s="20" t="n">
        <v>9.81463722</v>
      </c>
      <c r="G38" s="18" t="n">
        <v>501.24022524</v>
      </c>
      <c r="H38" s="20" t="n">
        <v>3.84481666</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425.74126254</v>
      </c>
      <c r="F39" s="20" t="n">
        <v>4.26272449</v>
      </c>
      <c r="G39" s="18" t="n">
        <v>420.7644162</v>
      </c>
      <c r="H39" s="20" t="n">
        <v>21.59872605</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518.24864895</v>
      </c>
      <c r="F40" s="20" t="n">
        <v>9.9003037</v>
      </c>
      <c r="G40" s="18" t="n">
        <v>510.59175137</v>
      </c>
      <c r="H40" s="20" t="n">
        <v>3.44291837</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490.38952604</v>
      </c>
      <c r="F41" s="20" t="n">
        <v>8.50176811</v>
      </c>
      <c r="G41" s="18" t="n">
        <v>498.40519055</v>
      </c>
      <c r="H41" s="20" t="n">
        <v>3.58309682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426.42715189</v>
      </c>
      <c r="F44" s="20" t="n">
        <v>4.17702974</v>
      </c>
      <c r="G44" s="18" t="n">
        <v>428.74134951</v>
      </c>
      <c r="H44" s="20" t="n">
        <v>4.9166056</v>
      </c>
      <c r="I44" s="18" t="s">
        <v>404</v>
      </c>
      <c r="J44" s="20" t="s">
        <v>404</v>
      </c>
      <c r="K44" s="18" t="s">
        <v>404</v>
      </c>
      <c r="L44" s="20" t="s">
        <v>404</v>
      </c>
      <c r="M44" s="18" t="s">
        <v>404</v>
      </c>
      <c r="N44" s="20" t="s">
        <v>404</v>
      </c>
      <c r="O44" s="18" t="s">
        <v>404</v>
      </c>
      <c r="P44" s="20" t="s">
        <v>404</v>
      </c>
      <c r="Q44" s="18" t="n">
        <v>446.74656542</v>
      </c>
      <c r="R44" s="20" t="n">
        <v>25.82342238</v>
      </c>
    </row>
    <row r="45" spans="1:18">
      <c r="A45" s="15" t="s">
        <v>442</v>
      </c>
      <c r="B45" s="17" t="n">
        <v>5519</v>
      </c>
      <c r="C45" s="18">
        <f>(0.0/B45*100)</f>
        <v/>
      </c>
      <c r="D45" s="19" t="n">
        <v>5519</v>
      </c>
      <c r="E45" s="18" t="n">
        <v>383.50296715</v>
      </c>
      <c r="F45" s="20" t="n">
        <v>7.78616367</v>
      </c>
      <c r="G45" s="18" t="n">
        <v>373.18989661</v>
      </c>
      <c r="H45" s="20" t="n">
        <v>3.12249114</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398.65109293</v>
      </c>
      <c r="F46" s="20" t="n">
        <v>3.79049533</v>
      </c>
      <c r="G46" s="18" t="n">
        <v>414.04766234</v>
      </c>
      <c r="H46" s="20" t="n">
        <v>4.42920731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454.1646586</v>
      </c>
      <c r="F47" s="20" t="n">
        <v>4.97738277</v>
      </c>
      <c r="G47" s="18" t="n">
        <v>429.20294359</v>
      </c>
      <c r="H47" s="20" t="n">
        <v>9.527149530000001</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518.43952611</v>
      </c>
      <c r="F48" s="20" t="n">
        <v>7.56409862</v>
      </c>
      <c r="G48" s="18" t="n">
        <v>517.02496314</v>
      </c>
      <c r="H48" s="20" t="n">
        <v>8.576493470000001</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429.43388872</v>
      </c>
      <c r="F49" s="20" t="n">
        <v>4.42833975</v>
      </c>
      <c r="G49" s="18" t="n">
        <v>434.31406389</v>
      </c>
      <c r="H49" s="20" t="n">
        <v>4.16921252</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412.71336583</v>
      </c>
      <c r="F50" s="20" t="n">
        <v>3.32341691</v>
      </c>
      <c r="G50" s="18" t="n">
        <v>431.02596307</v>
      </c>
      <c r="H50" s="20" t="n">
        <v>7.72303837</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424.77979282</v>
      </c>
      <c r="F51" s="20" t="n">
        <v>5.09361178</v>
      </c>
      <c r="G51" s="18" t="n">
        <v>418.36870794</v>
      </c>
      <c r="H51" s="20" t="n">
        <v>2.54894258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463.63034721</v>
      </c>
      <c r="F52" s="20" t="n">
        <v>5.19128218</v>
      </c>
      <c r="G52" s="18" t="n">
        <v>485.40615095</v>
      </c>
      <c r="H52" s="20" t="n">
        <v>4.82520755</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424.95668035</v>
      </c>
      <c r="F53" s="20" t="n">
        <v>1.57978162</v>
      </c>
      <c r="G53" s="18" t="n">
        <v>445.11928157</v>
      </c>
      <c r="H53" s="20" t="n">
        <v>2.27576591</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333.80457457</v>
      </c>
      <c r="F54" s="20" t="n">
        <v>4.00665871</v>
      </c>
      <c r="G54" s="18" t="n">
        <v>329.45249437</v>
      </c>
      <c r="H54" s="20" t="n">
        <v>4.90621615</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408.05518079</v>
      </c>
      <c r="F55" s="20" t="n">
        <v>5.77399246</v>
      </c>
      <c r="G55" s="18" t="n">
        <v>412.19624105</v>
      </c>
      <c r="H55" s="20" t="n">
        <v>3.30699402</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528.3565937</v>
      </c>
      <c r="F56" s="20" t="n">
        <v>5.04469848</v>
      </c>
      <c r="G56" s="18" t="n">
        <v>521.37322978</v>
      </c>
      <c r="H56" s="20" t="n">
        <v>3.75956029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402.56115098</v>
      </c>
      <c r="F57" s="20" t="n">
        <v>10.7735229</v>
      </c>
      <c r="G57" s="18" t="n">
        <v>403.15758395</v>
      </c>
      <c r="H57" s="20" t="n">
        <v>2.73237132</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405.34803467</v>
      </c>
      <c r="F58" s="20" t="n">
        <v>3.13932089</v>
      </c>
      <c r="G58" s="18" t="n">
        <v>427.06311482</v>
      </c>
      <c r="H58" s="20" t="n">
        <v>7.19184888</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376.26687014</v>
      </c>
      <c r="F59" s="20" t="n">
        <v>2.20071813</v>
      </c>
      <c r="G59" s="18" t="n">
        <v>380.59154925</v>
      </c>
      <c r="H59" s="20" t="n">
        <v>2.15294526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370.18676286</v>
      </c>
      <c r="F60" s="20" t="n">
        <v>7.31366506</v>
      </c>
      <c r="G60" s="18" t="n">
        <v>395.95056144</v>
      </c>
      <c r="H60" s="20" t="n">
        <v>4.59120624</v>
      </c>
      <c r="I60" s="18" t="s">
        <v>404</v>
      </c>
      <c r="J60" s="20" t="s">
        <v>404</v>
      </c>
      <c r="K60" s="18" t="s">
        <v>404</v>
      </c>
      <c r="L60" s="20" t="s">
        <v>404</v>
      </c>
      <c r="M60" s="18" t="s">
        <v>404</v>
      </c>
      <c r="N60" s="20" t="s">
        <v>404</v>
      </c>
      <c r="O60" s="18" t="s">
        <v>404</v>
      </c>
      <c r="P60" s="20" t="s">
        <v>404</v>
      </c>
      <c r="Q60" s="18" t="n">
        <v>321.17739967</v>
      </c>
      <c r="R60" s="20" t="n">
        <v>13.87551189</v>
      </c>
    </row>
    <row r="61" spans="1:18">
      <c r="A61" s="15" t="s">
        <v>458</v>
      </c>
      <c r="B61" s="17" t="n">
        <v>6525</v>
      </c>
      <c r="C61" s="18">
        <f>(0.0/B61*100)</f>
        <v/>
      </c>
      <c r="D61" s="19" t="n">
        <v>6525</v>
      </c>
      <c r="E61" s="18" t="n">
        <v>480.78556096</v>
      </c>
      <c r="F61" s="20" t="n">
        <v>4.25539989</v>
      </c>
      <c r="G61" s="18" t="n">
        <v>471.42520677</v>
      </c>
      <c r="H61" s="20" t="n">
        <v>4.12473568</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532.97759947</v>
      </c>
      <c r="F62" s="20" t="n">
        <v>2.7723051</v>
      </c>
      <c r="G62" s="18" t="n">
        <v>527.6909044400001</v>
      </c>
      <c r="H62" s="20" t="n">
        <v>1.16184358</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375.60412164</v>
      </c>
      <c r="F63" s="20" t="n">
        <v>2.10026218</v>
      </c>
      <c r="G63" s="18" t="n">
        <v>384.52865343</v>
      </c>
      <c r="H63" s="20" t="n">
        <v>1.85793426</v>
      </c>
      <c r="I63" s="18" t="s">
        <v>404</v>
      </c>
      <c r="J63" s="20" t="s">
        <v>404</v>
      </c>
      <c r="K63" s="18" t="s">
        <v>404</v>
      </c>
      <c r="L63" s="20" t="s">
        <v>404</v>
      </c>
      <c r="M63" s="18" t="s">
        <v>404</v>
      </c>
      <c r="N63" s="20" t="s">
        <v>404</v>
      </c>
      <c r="O63" s="18" t="s">
        <v>404</v>
      </c>
      <c r="P63" s="20" t="s">
        <v>404</v>
      </c>
      <c r="Q63" s="18" t="n">
        <v>414.20999919</v>
      </c>
      <c r="R63" s="20" t="n">
        <v>6.00606475</v>
      </c>
    </row>
    <row r="64" spans="1:18">
      <c r="A64" s="15" t="s">
        <v>461</v>
      </c>
      <c r="B64" s="17" t="n">
        <v>3634</v>
      </c>
      <c r="C64" s="18">
        <f>(27.0/B64*100)</f>
        <v/>
      </c>
      <c r="D64" s="19" t="n">
        <v>3607</v>
      </c>
      <c r="E64" s="18" t="n">
        <v>469.91642305</v>
      </c>
      <c r="F64" s="20" t="n">
        <v>4.86735263</v>
      </c>
      <c r="G64" s="18" t="n">
        <v>463.80278174</v>
      </c>
      <c r="H64" s="20" t="n">
        <v>1.70242871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431.29441288</v>
      </c>
      <c r="F65" s="20" t="n">
        <v>3.11206172</v>
      </c>
      <c r="G65" s="18" t="n">
        <v>421.96997031</v>
      </c>
      <c r="H65" s="20" t="n">
        <v>4.73200834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406.9546761</v>
      </c>
      <c r="F66" s="20" t="n">
        <v>1.16947909</v>
      </c>
      <c r="G66" s="18" t="n">
        <v>421.98584567</v>
      </c>
      <c r="H66" s="20" t="n">
        <v>2.11953055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399.30450831</v>
      </c>
      <c r="F67" s="20" t="n">
        <v>5.84828096</v>
      </c>
      <c r="G67" s="18" t="n">
        <v>395.79476356</v>
      </c>
      <c r="H67" s="20" t="n">
        <v>2.93103505</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392.76280759</v>
      </c>
      <c r="F68" s="20" t="n">
        <v>1.55322631</v>
      </c>
      <c r="G68" s="18" t="n">
        <v>429.11747033</v>
      </c>
      <c r="H68" s="20" t="n">
        <v>1.07829526</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440.41160081</v>
      </c>
      <c r="F69" s="20" t="n">
        <v>4.45068262</v>
      </c>
      <c r="G69" s="18" t="n">
        <v>427.85811868</v>
      </c>
      <c r="H69" s="20" t="n">
        <v>5.1039957</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482.99941695</v>
      </c>
      <c r="F70" s="20" t="n">
        <v>4.72279678</v>
      </c>
      <c r="G70" s="18" t="n">
        <v>491.0790295</v>
      </c>
      <c r="H70" s="20" t="n">
        <v>3.77134114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547.19991964</v>
      </c>
      <c r="F71" s="20" t="n">
        <v>1.97700084</v>
      </c>
      <c r="G71" s="18" t="n">
        <v>558.3923168</v>
      </c>
      <c r="H71" s="20" t="n">
        <v>1.43975821</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528.9103824</v>
      </c>
      <c r="F72" s="20" t="n">
        <v>4.38993874</v>
      </c>
      <c r="G72" s="18" t="n">
        <v>538.67715025</v>
      </c>
      <c r="H72" s="20" t="n">
        <v>6.81757806</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409.22226232</v>
      </c>
      <c r="F73" s="20" t="n">
        <v>5.80136181</v>
      </c>
      <c r="G73" s="18" t="n">
        <v>426.76069694</v>
      </c>
      <c r="H73" s="20" t="n">
        <v>3.50206943</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406.45416841</v>
      </c>
      <c r="F74" s="20" t="n">
        <v>3.37648728</v>
      </c>
      <c r="G74" s="18" t="n">
        <v>425.02081666</v>
      </c>
      <c r="H74" s="20" t="n">
        <v>1.623967</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385.86786356</v>
      </c>
      <c r="F75" s="20" t="n">
        <v>4.33101757</v>
      </c>
      <c r="G75" s="18" t="n">
        <v>388.29766157</v>
      </c>
      <c r="H75" s="20" t="n">
        <v>4.15175494</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399.04241936</v>
      </c>
      <c r="F76" s="20" t="n">
        <v>3.81840561</v>
      </c>
      <c r="G76" s="18" t="n">
        <v>469.3655808</v>
      </c>
      <c r="H76" s="20" t="n">
        <v>3.96676873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432.1672036</v>
      </c>
      <c r="F77" s="20" t="n">
        <v>4.79832413</v>
      </c>
      <c r="G77" s="18" t="n">
        <v>437.73051649</v>
      </c>
      <c r="H77" s="20" t="n">
        <v>3.63035741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521.13132238</v>
      </c>
      <c r="F78" s="20" t="n">
        <v>5.46204473</v>
      </c>
      <c r="G78" s="18" t="n">
        <v>527.22325298</v>
      </c>
      <c r="H78" s="20" t="n">
        <v>5.52399564</v>
      </c>
      <c r="I78" s="18" t="s">
        <v>404</v>
      </c>
      <c r="J78" s="20" t="s">
        <v>404</v>
      </c>
      <c r="K78" s="18" t="s">
        <v>404</v>
      </c>
      <c r="L78" s="20" t="s">
        <v>404</v>
      </c>
      <c r="M78" s="18" t="s">
        <v>404</v>
      </c>
      <c r="N78" s="20" t="s">
        <v>404</v>
      </c>
      <c r="O78" s="18" t="s">
        <v>404</v>
      </c>
      <c r="P78" s="20" t="s">
        <v>404</v>
      </c>
      <c r="Q78" s="18" t="n">
        <v>557.21411151</v>
      </c>
      <c r="R78" s="20" t="n">
        <v>26.89601113</v>
      </c>
    </row>
    <row customHeight="1" ht="25" r="79" spans="1:18">
      <c r="A79" s="15" t="s">
        <v>476</v>
      </c>
      <c r="B79" s="17" t="n">
        <v>1657</v>
      </c>
      <c r="C79" s="18">
        <f>(21.0/B79*100)</f>
        <v/>
      </c>
      <c r="D79" s="19" t="n">
        <v>1636</v>
      </c>
      <c r="E79" s="18" t="n">
        <v>468.5029876</v>
      </c>
      <c r="F79" s="20" t="n">
        <v>8.51707184</v>
      </c>
      <c r="G79" s="18" t="n">
        <v>479.78201579</v>
      </c>
      <c r="H79" s="20" t="n">
        <v>10.06750022</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458.18338981</v>
      </c>
      <c r="F80" s="20" t="n">
        <v>4.73769046</v>
      </c>
      <c r="G80" s="18" t="n">
        <v>452.10403409</v>
      </c>
      <c r="H80" s="20" t="n">
        <v>6.89893417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442.31581117</v>
      </c>
      <c r="F81" s="20" t="n">
        <v>4.85454327</v>
      </c>
      <c r="G81" s="18" t="n">
        <v>443.37980025</v>
      </c>
      <c r="H81" s="20" t="n">
        <v>4.18886542</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577</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510.82562505</v>
      </c>
      <c r="F7" s="20" t="n">
        <v>3.40395949</v>
      </c>
      <c r="G7" s="18" t="n">
        <v>510.21058195</v>
      </c>
      <c r="H7" s="20" t="n">
        <v>2.18987753</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504.66798158</v>
      </c>
      <c r="F8" s="20" t="n">
        <v>5.07958536</v>
      </c>
      <c r="G8" s="18" t="n">
        <v>486.94716622</v>
      </c>
      <c r="H8" s="20" t="n">
        <v>4.1714688</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508.11092014</v>
      </c>
      <c r="F9" s="20" t="n">
        <v>5.2841956</v>
      </c>
      <c r="G9" s="18" t="n">
        <v>501.31823086</v>
      </c>
      <c r="H9" s="20" t="n">
        <v>4.69316519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528.11024188</v>
      </c>
      <c r="F10" s="20" t="n">
        <v>3.50358502</v>
      </c>
      <c r="G10" s="18" t="n">
        <v>530.09447302</v>
      </c>
      <c r="H10" s="20" t="n">
        <v>3.10769283</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450.38211956</v>
      </c>
      <c r="F11" s="20" t="n">
        <v>5.70090254</v>
      </c>
      <c r="G11" s="18" t="n">
        <v>445.86351321</v>
      </c>
      <c r="H11" s="20" t="n">
        <v>3.85118866</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486.21373011</v>
      </c>
      <c r="F12" s="20" t="n">
        <v>4.6869655</v>
      </c>
      <c r="G12" s="18" t="n">
        <v>497.67595911</v>
      </c>
      <c r="H12" s="20" t="n">
        <v>3.46452708</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498.88392922</v>
      </c>
      <c r="F13" s="20" t="n">
        <v>4.61875995</v>
      </c>
      <c r="G13" s="18" t="n">
        <v>503.84503441</v>
      </c>
      <c r="H13" s="20" t="n">
        <v>2.77937566</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537.44633932</v>
      </c>
      <c r="F14" s="20" t="n">
        <v>4.8631719</v>
      </c>
      <c r="G14" s="18" t="n">
        <v>532.98799191</v>
      </c>
      <c r="H14" s="20" t="n">
        <v>2.46592293</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528.0753885399999</v>
      </c>
      <c r="F15" s="20" t="n">
        <v>4.60418408</v>
      </c>
      <c r="G15" s="18" t="n">
        <v>531.80321024</v>
      </c>
      <c r="H15" s="20" t="n">
        <v>3.12040625</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498.35323936</v>
      </c>
      <c r="F16" s="20" t="n">
        <v>5.95492806</v>
      </c>
      <c r="G16" s="18" t="n">
        <v>496.78522639</v>
      </c>
      <c r="H16" s="20" t="n">
        <v>5.05331807</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525.60958829</v>
      </c>
      <c r="F17" s="20" t="n">
        <v>10.37310513</v>
      </c>
      <c r="G17" s="18" t="n">
        <v>504.45259585</v>
      </c>
      <c r="H17" s="20" t="n">
        <v>4.33107594</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441.11685878</v>
      </c>
      <c r="F18" s="20" t="n">
        <v>13.35428329</v>
      </c>
      <c r="G18" s="18" t="n">
        <v>456.37442261</v>
      </c>
      <c r="H18" s="20" t="n">
        <v>4.31365577</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459.46703963</v>
      </c>
      <c r="F19" s="20" t="n">
        <v>9.80310472</v>
      </c>
      <c r="G19" s="18" t="n">
        <v>482.5113867</v>
      </c>
      <c r="H19" s="20" t="n">
        <v>4.17393749</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461.87238946</v>
      </c>
      <c r="F20" s="20" t="n">
        <v>4.86705159</v>
      </c>
      <c r="G20" s="18" t="n">
        <v>474.8331672</v>
      </c>
      <c r="H20" s="20" t="n">
        <v>1.80942867</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499.29126669</v>
      </c>
      <c r="F21" s="20" t="n">
        <v>6.23573109</v>
      </c>
      <c r="G21" s="18" t="n">
        <v>504.50582915</v>
      </c>
      <c r="H21" s="20" t="n">
        <v>3.00503267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475.15897469</v>
      </c>
      <c r="F22" s="20" t="n">
        <v>9.277360229999999</v>
      </c>
      <c r="G22" s="18" t="n">
        <v>462.38888644</v>
      </c>
      <c r="H22" s="20" t="n">
        <v>4.47572037</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481.53354717</v>
      </c>
      <c r="F23" s="20" t="n">
        <v>4.38017428</v>
      </c>
      <c r="G23" s="18" t="n">
        <v>488.87062502</v>
      </c>
      <c r="H23" s="20" t="n">
        <v>7.31499281</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535.30525418</v>
      </c>
      <c r="F24" s="20" t="n">
        <v>4.52904374</v>
      </c>
      <c r="G24" s="18" t="n">
        <v>543.82104256</v>
      </c>
      <c r="H24" s="20" t="n">
        <v>7.30509017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520.17998798</v>
      </c>
      <c r="F25" s="20" t="n">
        <v>4.55620703</v>
      </c>
      <c r="G25" s="18" t="n">
        <v>512.00926727</v>
      </c>
      <c r="H25" s="20" t="n">
        <v>4.79145444</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493.54786468</v>
      </c>
      <c r="F26" s="20" t="n">
        <v>4.32272652</v>
      </c>
      <c r="G26" s="18" t="n">
        <v>489.51763577</v>
      </c>
      <c r="H26" s="20" t="n">
        <v>1.97295349</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466.36601782</v>
      </c>
      <c r="F27" s="20" t="n">
        <v>1.61691852</v>
      </c>
      <c r="G27" s="18" t="n">
        <v>501.43999502</v>
      </c>
      <c r="H27" s="20" t="n">
        <v>1.52530533</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417.60253286</v>
      </c>
      <c r="F28" s="20" t="n">
        <v>2.42584553</v>
      </c>
      <c r="G28" s="18" t="n">
        <v>407.57282568</v>
      </c>
      <c r="H28" s="20" t="n">
        <v>5.1151492</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513.75090252</v>
      </c>
      <c r="F29" s="20" t="n">
        <v>7.31855118</v>
      </c>
      <c r="G29" s="18" t="n">
        <v>506.4629164</v>
      </c>
      <c r="H29" s="20" t="n">
        <v>11.40618759</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524.79450363</v>
      </c>
      <c r="F30" s="20" t="n">
        <v>4.20875847</v>
      </c>
      <c r="G30" s="18" t="n">
        <v>504.79137089</v>
      </c>
      <c r="H30" s="20" t="n">
        <v>4.81751288</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497.63082663</v>
      </c>
      <c r="F31" s="20" t="n">
        <v>3.80408118</v>
      </c>
      <c r="G31" s="18" t="n">
        <v>498.54728286</v>
      </c>
      <c r="H31" s="20" t="n">
        <v>3.0784858</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508.48182244</v>
      </c>
      <c r="F32" s="20" t="n">
        <v>10.0457801</v>
      </c>
      <c r="G32" s="18" t="n">
        <v>500.75064934</v>
      </c>
      <c r="H32" s="20" t="n">
        <v>2.61035691</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500.8097198</v>
      </c>
      <c r="F33" s="20" t="n">
        <v>3.67990966</v>
      </c>
      <c r="G33" s="18" t="n">
        <v>500.71009109</v>
      </c>
      <c r="H33" s="20" t="n">
        <v>5.18060239</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446.33870088</v>
      </c>
      <c r="F34" s="20" t="n">
        <v>7.4518336</v>
      </c>
      <c r="G34" s="18" t="n">
        <v>466.43303605</v>
      </c>
      <c r="H34" s="20" t="n">
        <v>4.31886184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518.43995524</v>
      </c>
      <c r="F35" s="20" t="n">
        <v>3.066967</v>
      </c>
      <c r="G35" s="18" t="n">
        <v>514.2320195</v>
      </c>
      <c r="H35" s="20" t="n">
        <v>1.54873239</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486.73068176</v>
      </c>
      <c r="F36" s="20" t="n">
        <v>3.37478637</v>
      </c>
      <c r="G36" s="18" t="n">
        <v>498.58681741</v>
      </c>
      <c r="H36" s="20" t="n">
        <v>3.15798945</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497.70785315</v>
      </c>
      <c r="F37" s="20" t="n">
        <v>6.85265978</v>
      </c>
      <c r="G37" s="18" t="n">
        <v>491.80411468</v>
      </c>
      <c r="H37" s="20" t="n">
        <v>4.11638038</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515.94790173</v>
      </c>
      <c r="F38" s="20" t="n">
        <v>7.12227202</v>
      </c>
      <c r="G38" s="18" t="n">
        <v>498.35933587</v>
      </c>
      <c r="H38" s="20" t="n">
        <v>5.15453545</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427.38126549</v>
      </c>
      <c r="F39" s="20" t="n">
        <v>4.09890773</v>
      </c>
      <c r="G39" s="18" t="n">
        <v>387.54530246</v>
      </c>
      <c r="H39" s="20" t="n">
        <v>12.72009418</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509.88928761</v>
      </c>
      <c r="F40" s="20" t="n">
        <v>5.57379551</v>
      </c>
      <c r="G40" s="18" t="n">
        <v>512.00574508</v>
      </c>
      <c r="H40" s="20" t="n">
        <v>3.82706038</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497.71234504</v>
      </c>
      <c r="F41" s="20" t="n">
        <v>4.40783895</v>
      </c>
      <c r="G41" s="18" t="n">
        <v>496.22681399</v>
      </c>
      <c r="H41" s="20" t="n">
        <v>5.1343518</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424.92225956</v>
      </c>
      <c r="F44" s="20" t="n">
        <v>4.05754875</v>
      </c>
      <c r="G44" s="18" t="n">
        <v>433.67621403</v>
      </c>
      <c r="H44" s="20" t="n">
        <v>5.23928605</v>
      </c>
      <c r="I44" s="18" t="s">
        <v>404</v>
      </c>
      <c r="J44" s="20" t="s">
        <v>404</v>
      </c>
      <c r="K44" s="18" t="s">
        <v>404</v>
      </c>
      <c r="L44" s="20" t="s">
        <v>404</v>
      </c>
      <c r="M44" s="18" t="s">
        <v>404</v>
      </c>
      <c r="N44" s="20" t="s">
        <v>404</v>
      </c>
      <c r="O44" s="18" t="s">
        <v>404</v>
      </c>
      <c r="P44" s="20" t="s">
        <v>404</v>
      </c>
      <c r="Q44" s="18" t="n">
        <v>446.74656542</v>
      </c>
      <c r="R44" s="20" t="n">
        <v>25.82342238</v>
      </c>
    </row>
    <row r="45" spans="1:18">
      <c r="A45" s="15" t="s">
        <v>442</v>
      </c>
      <c r="B45" s="17" t="n">
        <v>5519</v>
      </c>
      <c r="C45" s="18">
        <f>(0.0/B45*100)</f>
        <v/>
      </c>
      <c r="D45" s="19" t="n">
        <v>5519</v>
      </c>
      <c r="E45" s="18" t="n">
        <v>376.52070298</v>
      </c>
      <c r="F45" s="20" t="n">
        <v>2.9132815</v>
      </c>
      <c r="G45" s="18" t="n">
        <v>367.55136784</v>
      </c>
      <c r="H45" s="20" t="n">
        <v>10.29795559</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402.2672142</v>
      </c>
      <c r="F46" s="20" t="n">
        <v>3.52687742</v>
      </c>
      <c r="G46" s="18" t="n">
        <v>410.42282165</v>
      </c>
      <c r="H46" s="20" t="n">
        <v>4.61017423</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451.00617459</v>
      </c>
      <c r="F47" s="20" t="n">
        <v>5.11831225</v>
      </c>
      <c r="G47" s="18" t="n">
        <v>431.67339697</v>
      </c>
      <c r="H47" s="20" t="n">
        <v>11.93061558</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512.28829441</v>
      </c>
      <c r="F48" s="20" t="n">
        <v>7.66924174</v>
      </c>
      <c r="G48" s="18" t="n">
        <v>527.2875191000001</v>
      </c>
      <c r="H48" s="20" t="n">
        <v>7.72839414</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432.54240711</v>
      </c>
      <c r="F49" s="20" t="n">
        <v>3.9326233</v>
      </c>
      <c r="G49" s="18" t="n">
        <v>431.32210347</v>
      </c>
      <c r="H49" s="20" t="n">
        <v>5.18621307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416.33306804</v>
      </c>
      <c r="F50" s="20" t="n">
        <v>3.12533376</v>
      </c>
      <c r="G50" s="18" t="n">
        <v>423.25521177</v>
      </c>
      <c r="H50" s="20" t="n">
        <v>11.80808274</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424.09025186</v>
      </c>
      <c r="F51" s="20" t="n">
        <v>6.3958072</v>
      </c>
      <c r="G51" s="18" t="n">
        <v>417.86211662</v>
      </c>
      <c r="H51" s="20" t="n">
        <v>2.83254893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466.82083562</v>
      </c>
      <c r="F52" s="20" t="n">
        <v>6.02281197</v>
      </c>
      <c r="G52" s="18" t="n">
        <v>481.16503538</v>
      </c>
      <c r="H52" s="20" t="n">
        <v>4.38908487</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426.72032942</v>
      </c>
      <c r="F53" s="20" t="n">
        <v>2.05306164</v>
      </c>
      <c r="G53" s="18" t="n">
        <v>436.94989238</v>
      </c>
      <c r="H53" s="20" t="n">
        <v>1.74960239</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335.38025915</v>
      </c>
      <c r="F54" s="20" t="n">
        <v>3.6459786</v>
      </c>
      <c r="G54" s="18" t="n">
        <v>325.29290573</v>
      </c>
      <c r="H54" s="20" t="n">
        <v>5.99847931</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406.5479819</v>
      </c>
      <c r="F55" s="20" t="n">
        <v>4.07639574</v>
      </c>
      <c r="G55" s="18" t="n">
        <v>416.57494517</v>
      </c>
      <c r="H55" s="20" t="n">
        <v>3.72632153</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533.12453709</v>
      </c>
      <c r="F56" s="20" t="n">
        <v>9.713148029999999</v>
      </c>
      <c r="G56" s="18" t="n">
        <v>521.9618981</v>
      </c>
      <c r="H56" s="20" t="n">
        <v>3.06979646</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390.73777608</v>
      </c>
      <c r="F57" s="20" t="n">
        <v>6.94929407</v>
      </c>
      <c r="G57" s="18" t="n">
        <v>407.74813294</v>
      </c>
      <c r="H57" s="20" t="n">
        <v>3.08253283</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406.84501218</v>
      </c>
      <c r="F58" s="20" t="n">
        <v>2.90489155</v>
      </c>
      <c r="G58" s="18" t="n">
        <v>428.63984376</v>
      </c>
      <c r="H58" s="20" t="n">
        <v>8.13169405</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380.68841674</v>
      </c>
      <c r="F59" s="20" t="n">
        <v>1.8325349</v>
      </c>
      <c r="G59" s="18" t="n">
        <v>367.0064123</v>
      </c>
      <c r="H59" s="20" t="n">
        <v>3.96153652</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380.96116573</v>
      </c>
      <c r="F60" s="20" t="n">
        <v>4.26137053</v>
      </c>
      <c r="G60" s="18" t="n">
        <v>404.84381645</v>
      </c>
      <c r="H60" s="20" t="n">
        <v>7.94004858</v>
      </c>
      <c r="I60" s="18" t="s">
        <v>404</v>
      </c>
      <c r="J60" s="20" t="s">
        <v>404</v>
      </c>
      <c r="K60" s="18" t="s">
        <v>404</v>
      </c>
      <c r="L60" s="20" t="s">
        <v>404</v>
      </c>
      <c r="M60" s="18" t="s">
        <v>404</v>
      </c>
      <c r="N60" s="20" t="s">
        <v>404</v>
      </c>
      <c r="O60" s="18" t="s">
        <v>404</v>
      </c>
      <c r="P60" s="20" t="s">
        <v>404</v>
      </c>
      <c r="Q60" s="18" t="n">
        <v>321.17739967</v>
      </c>
      <c r="R60" s="20" t="n">
        <v>13.87551189</v>
      </c>
    </row>
    <row r="61" spans="1:18">
      <c r="A61" s="15" t="s">
        <v>458</v>
      </c>
      <c r="B61" s="17" t="n">
        <v>6525</v>
      </c>
      <c r="C61" s="18">
        <f>(0.0/B61*100)</f>
        <v/>
      </c>
      <c r="D61" s="19" t="n">
        <v>6525</v>
      </c>
      <c r="E61" s="18" t="n">
        <v>475.18892997</v>
      </c>
      <c r="F61" s="20" t="n">
        <v>5.82800128</v>
      </c>
      <c r="G61" s="18" t="n">
        <v>475.51684043</v>
      </c>
      <c r="H61" s="20" t="n">
        <v>3.34718128</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533.42848483</v>
      </c>
      <c r="F62" s="20" t="n">
        <v>2.06173275</v>
      </c>
      <c r="G62" s="18" t="n">
        <v>527.2378872</v>
      </c>
      <c r="H62" s="20" t="n">
        <v>1.21544067</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376.34768262</v>
      </c>
      <c r="F63" s="20" t="n">
        <v>2.30217489</v>
      </c>
      <c r="G63" s="18" t="n">
        <v>382.71914344</v>
      </c>
      <c r="H63" s="20" t="n">
        <v>1.59228876</v>
      </c>
      <c r="I63" s="18" t="s">
        <v>404</v>
      </c>
      <c r="J63" s="20" t="s">
        <v>404</v>
      </c>
      <c r="K63" s="18" t="s">
        <v>404</v>
      </c>
      <c r="L63" s="20" t="s">
        <v>404</v>
      </c>
      <c r="M63" s="18" t="s">
        <v>404</v>
      </c>
      <c r="N63" s="20" t="s">
        <v>404</v>
      </c>
      <c r="O63" s="18" t="s">
        <v>404</v>
      </c>
      <c r="P63" s="20" t="s">
        <v>404</v>
      </c>
      <c r="Q63" s="18" t="n">
        <v>414.20999919</v>
      </c>
      <c r="R63" s="20" t="n">
        <v>6.00606475</v>
      </c>
    </row>
    <row r="64" spans="1:18">
      <c r="A64" s="15" t="s">
        <v>461</v>
      </c>
      <c r="B64" s="17" t="n">
        <v>3634</v>
      </c>
      <c r="C64" s="18">
        <f>(27.0/B64*100)</f>
        <v/>
      </c>
      <c r="D64" s="19" t="n">
        <v>3607</v>
      </c>
      <c r="E64" s="18" t="n">
        <v>453.71565187</v>
      </c>
      <c r="F64" s="20" t="n">
        <v>2.75342003</v>
      </c>
      <c r="G64" s="18" t="n">
        <v>469.58747028</v>
      </c>
      <c r="H64" s="20" t="n">
        <v>2.04785017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429.36663956</v>
      </c>
      <c r="F65" s="20" t="n">
        <v>3.14979964</v>
      </c>
      <c r="G65" s="18" t="n">
        <v>425.83044486</v>
      </c>
      <c r="H65" s="20" t="n">
        <v>3.9945617</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403.60329467</v>
      </c>
      <c r="F66" s="20" t="n">
        <v>1.17589811</v>
      </c>
      <c r="G66" s="18" t="n">
        <v>430.05602804</v>
      </c>
      <c r="H66" s="20" t="n">
        <v>2.34714541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408.35859601</v>
      </c>
      <c r="F67" s="20" t="n">
        <v>5.59545821</v>
      </c>
      <c r="G67" s="18" t="n">
        <v>391.56149322</v>
      </c>
      <c r="H67" s="20" t="n">
        <v>2.93729336</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413.95285177</v>
      </c>
      <c r="F68" s="20" t="n">
        <v>1.19654016</v>
      </c>
      <c r="G68" s="18" t="n">
        <v>426.4769442</v>
      </c>
      <c r="H68" s="20" t="n">
        <v>1.73667721</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435.75059308</v>
      </c>
      <c r="F69" s="20" t="n">
        <v>5.90683167</v>
      </c>
      <c r="G69" s="18" t="n">
        <v>434.19494185</v>
      </c>
      <c r="H69" s="20" t="n">
        <v>4.73729384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482.67148832</v>
      </c>
      <c r="F70" s="20" t="n">
        <v>4.35893949</v>
      </c>
      <c r="G70" s="18" t="n">
        <v>492.25995629</v>
      </c>
      <c r="H70" s="20" t="n">
        <v>4.38258348</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546.9712558</v>
      </c>
      <c r="F71" s="20" t="n">
        <v>1.44334463</v>
      </c>
      <c r="G71" s="18" t="n">
        <v>569.2004372599999</v>
      </c>
      <c r="H71" s="20" t="n">
        <v>2.1343712</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522.9336237799999</v>
      </c>
      <c r="F72" s="20" t="n">
        <v>4.16067417</v>
      </c>
      <c r="G72" s="18" t="n">
        <v>543.56198268</v>
      </c>
      <c r="H72" s="20" t="n">
        <v>6.23436227</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426.33704589</v>
      </c>
      <c r="F73" s="20" t="n">
        <v>9.575018419999999</v>
      </c>
      <c r="G73" s="18" t="n">
        <v>420.14133614</v>
      </c>
      <c r="H73" s="20" t="n">
        <v>3.19598396</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401.48941058</v>
      </c>
      <c r="F74" s="20" t="n">
        <v>2.39180568</v>
      </c>
      <c r="G74" s="18" t="n">
        <v>429.53892583</v>
      </c>
      <c r="H74" s="20" t="n">
        <v>1.74249002</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387.03978687</v>
      </c>
      <c r="F75" s="20" t="n">
        <v>2.39906188</v>
      </c>
      <c r="G75" s="18" t="n">
        <v>389.63722957</v>
      </c>
      <c r="H75" s="20" t="n">
        <v>14.15133827</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422.43434633</v>
      </c>
      <c r="F76" s="20" t="n">
        <v>3.038968</v>
      </c>
      <c r="G76" s="18" t="n">
        <v>466.26050127</v>
      </c>
      <c r="H76" s="20" t="n">
        <v>5.42142819</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437.2732609</v>
      </c>
      <c r="F77" s="20" t="n">
        <v>3.61483481</v>
      </c>
      <c r="G77" s="18" t="n">
        <v>432.83322525</v>
      </c>
      <c r="H77" s="20" t="n">
        <v>4.34579878</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523.57772286</v>
      </c>
      <c r="F78" s="20" t="n">
        <v>4.20469203</v>
      </c>
      <c r="G78" s="18" t="n">
        <v>528.2937385499999</v>
      </c>
      <c r="H78" s="20" t="n">
        <v>12.81506739</v>
      </c>
      <c r="I78" s="18" t="s">
        <v>404</v>
      </c>
      <c r="J78" s="20" t="s">
        <v>404</v>
      </c>
      <c r="K78" s="18" t="s">
        <v>404</v>
      </c>
      <c r="L78" s="20" t="s">
        <v>404</v>
      </c>
      <c r="M78" s="18" t="s">
        <v>404</v>
      </c>
      <c r="N78" s="20" t="s">
        <v>404</v>
      </c>
      <c r="O78" s="18" t="s">
        <v>404</v>
      </c>
      <c r="P78" s="20" t="s">
        <v>404</v>
      </c>
      <c r="Q78" s="18" t="n">
        <v>557.21411151</v>
      </c>
      <c r="R78" s="20" t="n">
        <v>26.89601113</v>
      </c>
    </row>
    <row customHeight="1" ht="25" r="79" spans="1:18">
      <c r="A79" s="15" t="s">
        <v>476</v>
      </c>
      <c r="B79" s="17" t="n">
        <v>1657</v>
      </c>
      <c r="C79" s="18">
        <f>(21.0/B79*100)</f>
        <v/>
      </c>
      <c r="D79" s="19" t="n">
        <v>1636</v>
      </c>
      <c r="E79" s="18" t="n">
        <v>476.54297943</v>
      </c>
      <c r="F79" s="20" t="n">
        <v>7.867846</v>
      </c>
      <c r="G79" s="18" t="n">
        <v>471.93213055</v>
      </c>
      <c r="H79" s="20" t="n">
        <v>15.2476106</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459.82746441</v>
      </c>
      <c r="F80" s="20" t="n">
        <v>4.38808599</v>
      </c>
      <c r="G80" s="18" t="n">
        <v>443.41826011</v>
      </c>
      <c r="H80" s="20" t="n">
        <v>8.676023600000001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440.61615475</v>
      </c>
      <c r="F81" s="20" t="n">
        <v>2.91431485</v>
      </c>
      <c r="G81" s="18" t="n">
        <v>449.66403108</v>
      </c>
      <c r="H81" s="20" t="n">
        <v>7.60378572</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578</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513.60445558</v>
      </c>
      <c r="F7" s="20" t="n">
        <v>2.14900177</v>
      </c>
      <c r="G7" s="18" t="n">
        <v>496.78298864</v>
      </c>
      <c r="H7" s="20" t="n">
        <v>4.47249866</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497.04284449</v>
      </c>
      <c r="F8" s="20" t="n">
        <v>6.67306865</v>
      </c>
      <c r="G8" s="18" t="n">
        <v>493.7802695</v>
      </c>
      <c r="H8" s="20" t="n">
        <v>3.73995972</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507.28209746</v>
      </c>
      <c r="F9" s="20" t="n">
        <v>3.27929167</v>
      </c>
      <c r="G9" s="18" t="n">
        <v>498.77580534</v>
      </c>
      <c r="H9" s="20" t="n">
        <v>6.47365824</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528.97751249</v>
      </c>
      <c r="F10" s="20" t="n">
        <v>2.51585701</v>
      </c>
      <c r="G10" s="18" t="n">
        <v>529.7307994400001</v>
      </c>
      <c r="H10" s="20" t="n">
        <v>4.08981445</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444.47654471</v>
      </c>
      <c r="F11" s="20" t="n">
        <v>4.62126731</v>
      </c>
      <c r="G11" s="18" t="n">
        <v>450.20009907</v>
      </c>
      <c r="H11" s="20" t="n">
        <v>5.27259352</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485.39043769</v>
      </c>
      <c r="F12" s="20" t="n">
        <v>3.98534467</v>
      </c>
      <c r="G12" s="18" t="n">
        <v>502.80535385</v>
      </c>
      <c r="H12" s="20" t="n">
        <v>4.43835754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510.20332348</v>
      </c>
      <c r="F13" s="20" t="n">
        <v>5.18276768</v>
      </c>
      <c r="G13" s="18" t="n">
        <v>498.44787366</v>
      </c>
      <c r="H13" s="20" t="n">
        <v>2.71643945</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535.74490009</v>
      </c>
      <c r="F14" s="20" t="n">
        <v>4.71342012</v>
      </c>
      <c r="G14" s="18" t="n">
        <v>533.66986636</v>
      </c>
      <c r="H14" s="20" t="n">
        <v>2.47724819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530.14980213</v>
      </c>
      <c r="F15" s="20" t="n">
        <v>2.62268104</v>
      </c>
      <c r="G15" s="18" t="n">
        <v>535.2825927</v>
      </c>
      <c r="H15" s="20" t="n">
        <v>9.23318926</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505.91674218</v>
      </c>
      <c r="F16" s="20" t="n">
        <v>9.27070782</v>
      </c>
      <c r="G16" s="18" t="n">
        <v>495.09311233</v>
      </c>
      <c r="H16" s="20" t="n">
        <v>3.25523726</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511.40461193</v>
      </c>
      <c r="F17" s="20" t="n">
        <v>4.45300456</v>
      </c>
      <c r="G17" s="18" t="n">
        <v>501.72563004</v>
      </c>
      <c r="H17" s="20" t="n">
        <v>8.10133444</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453.10350245</v>
      </c>
      <c r="F18" s="20" t="n">
        <v>4.04119631</v>
      </c>
      <c r="G18" s="18" t="n">
        <v>513.65403967</v>
      </c>
      <c r="H18" s="20" t="n">
        <v>10.00928481</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487.96228889</v>
      </c>
      <c r="F19" s="20" t="n">
        <v>6.94626609</v>
      </c>
      <c r="G19" s="18" t="n">
        <v>471.91708581</v>
      </c>
      <c r="H19" s="20" t="n">
        <v>4.32963037</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472.57631753</v>
      </c>
      <c r="F20" s="20" t="n">
        <v>1.96165699</v>
      </c>
      <c r="G20" s="18" t="n">
        <v>477.43617948</v>
      </c>
      <c r="H20" s="20" t="n">
        <v>3.96096234</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511.11611334</v>
      </c>
      <c r="F21" s="20" t="n">
        <v>6.22606792</v>
      </c>
      <c r="G21" s="18" t="n">
        <v>501.21941529</v>
      </c>
      <c r="H21" s="20" t="n">
        <v>2.97244022</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473.32713936</v>
      </c>
      <c r="F22" s="20" t="n">
        <v>6.32600801</v>
      </c>
      <c r="G22" s="18" t="n">
        <v>458.90119731</v>
      </c>
      <c r="H22" s="20" t="n">
        <v>6.85731506</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468.86188039</v>
      </c>
      <c r="F23" s="20" t="n">
        <v>10.36527464</v>
      </c>
      <c r="G23" s="18" t="n">
        <v>486.61884085</v>
      </c>
      <c r="H23" s="20" t="n">
        <v>3.39527261</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538.8139562699999</v>
      </c>
      <c r="F24" s="20" t="n">
        <v>2.92359393</v>
      </c>
      <c r="G24" s="18" t="n">
        <v>526.94742271</v>
      </c>
      <c r="H24" s="20" t="n">
        <v>36.16054116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512.9369126399999</v>
      </c>
      <c r="F25" s="20" t="n">
        <v>3.71518024</v>
      </c>
      <c r="G25" s="18" t="n">
        <v>524.83010566</v>
      </c>
      <c r="H25" s="20" t="n">
        <v>6.81009671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488.27927111</v>
      </c>
      <c r="F26" s="20" t="n">
        <v>3.37200699</v>
      </c>
      <c r="G26" s="18" t="n">
        <v>491.40027283</v>
      </c>
      <c r="H26" s="20" t="n">
        <v>2.22506815</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494.83987879</v>
      </c>
      <c r="F27" s="20" t="n">
        <v>2.06030545</v>
      </c>
      <c r="G27" s="18" t="n">
        <v>478.6731871</v>
      </c>
      <c r="H27" s="20" t="n">
        <v>1.18810761</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413.66557949</v>
      </c>
      <c r="F28" s="20" t="n">
        <v>3.64559233</v>
      </c>
      <c r="G28" s="18" t="n">
        <v>417.10245336</v>
      </c>
      <c r="H28" s="20" t="n">
        <v>3.36331797</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514.63827861</v>
      </c>
      <c r="F29" s="20" t="n">
        <v>5.55067809</v>
      </c>
      <c r="G29" s="18" t="n">
        <v>489.64166552</v>
      </c>
      <c r="H29" s="20" t="n">
        <v>16.7124303</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509.22188844</v>
      </c>
      <c r="F30" s="20" t="n">
        <v>6.09130309</v>
      </c>
      <c r="G30" s="18" t="n">
        <v>520.54426248</v>
      </c>
      <c r="H30" s="20" t="n">
        <v>4.71550898</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498.45301285</v>
      </c>
      <c r="F31" s="20" t="n">
        <v>2.71515514</v>
      </c>
      <c r="G31" s="18" t="n">
        <v>497.62425516</v>
      </c>
      <c r="H31" s="20" t="n">
        <v>4.09608414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503.19613707</v>
      </c>
      <c r="F32" s="20" t="n">
        <v>3.46576117</v>
      </c>
      <c r="G32" s="18" t="n">
        <v>497.73907164</v>
      </c>
      <c r="H32" s="20" t="n">
        <v>4.7023558</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499.34542742</v>
      </c>
      <c r="F33" s="20" t="n">
        <v>4.841096</v>
      </c>
      <c r="G33" s="18" t="n">
        <v>501.95112401</v>
      </c>
      <c r="H33" s="20" t="n">
        <v>3.6678446</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459.88678131</v>
      </c>
      <c r="F34" s="20" t="n">
        <v>3.40207502</v>
      </c>
      <c r="G34" s="18" t="n">
        <v>463.78688307</v>
      </c>
      <c r="H34" s="20" t="n">
        <v>8.4770948</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512.36715257</v>
      </c>
      <c r="F35" s="20" t="n">
        <v>1.6566333</v>
      </c>
      <c r="G35" s="18" t="n">
        <v>522.35789858</v>
      </c>
      <c r="H35" s="20" t="n">
        <v>2.87260555</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501.94590207</v>
      </c>
      <c r="F36" s="20" t="n">
        <v>4.29874664</v>
      </c>
      <c r="G36" s="18" t="n">
        <v>487.23255894</v>
      </c>
      <c r="H36" s="20" t="n">
        <v>2.79112233</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493.53931844</v>
      </c>
      <c r="F37" s="20" t="n">
        <v>3.69561981</v>
      </c>
      <c r="G37" s="18" t="n">
        <v>492.33774834</v>
      </c>
      <c r="H37" s="20" t="n">
        <v>10.38397336</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504.83423984</v>
      </c>
      <c r="F38" s="20" t="n">
        <v>4.76721311</v>
      </c>
      <c r="G38" s="18" t="n">
        <v>505.493339</v>
      </c>
      <c r="H38" s="20" t="n">
        <v>6.29284253</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428.29653755</v>
      </c>
      <c r="F39" s="20" t="n">
        <v>4.74776826</v>
      </c>
      <c r="G39" s="18" t="n">
        <v>409.91531451</v>
      </c>
      <c r="H39" s="20" t="n">
        <v>11.01316647</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510.83682169</v>
      </c>
      <c r="F40" s="20" t="n">
        <v>5.1937889</v>
      </c>
      <c r="G40" s="18" t="n">
        <v>511.44202662</v>
      </c>
      <c r="H40" s="20" t="n">
        <v>4.61687275</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496.40850689</v>
      </c>
      <c r="F41" s="20" t="n">
        <v>4.20453191</v>
      </c>
      <c r="G41" s="18" t="n">
        <v>497.60705435</v>
      </c>
      <c r="H41" s="20" t="n">
        <v>5.67553152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427.93479674</v>
      </c>
      <c r="F44" s="20" t="n">
        <v>4.67727385</v>
      </c>
      <c r="G44" s="18" t="n">
        <v>426.74379981</v>
      </c>
      <c r="H44" s="20" t="n">
        <v>4.12279236</v>
      </c>
      <c r="I44" s="18" t="s">
        <v>404</v>
      </c>
      <c r="J44" s="20" t="s">
        <v>404</v>
      </c>
      <c r="K44" s="18" t="s">
        <v>404</v>
      </c>
      <c r="L44" s="20" t="s">
        <v>404</v>
      </c>
      <c r="M44" s="18" t="s">
        <v>404</v>
      </c>
      <c r="N44" s="20" t="s">
        <v>404</v>
      </c>
      <c r="O44" s="18" t="s">
        <v>404</v>
      </c>
      <c r="P44" s="20" t="s">
        <v>404</v>
      </c>
      <c r="Q44" s="18" t="n">
        <v>446.74656542</v>
      </c>
      <c r="R44" s="20" t="n">
        <v>25.82342238</v>
      </c>
    </row>
    <row r="45" spans="1:18">
      <c r="A45" s="15" t="s">
        <v>442</v>
      </c>
      <c r="B45" s="17" t="n">
        <v>5519</v>
      </c>
      <c r="C45" s="18">
        <f>(0.0/B45*100)</f>
        <v/>
      </c>
      <c r="D45" s="19" t="n">
        <v>5519</v>
      </c>
      <c r="E45" s="18" t="n">
        <v>375.78706468</v>
      </c>
      <c r="F45" s="20" t="n">
        <v>2.59742521</v>
      </c>
      <c r="G45" s="18" t="n">
        <v>376.24011283</v>
      </c>
      <c r="H45" s="20" t="n">
        <v>13.00156173</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410.33725799</v>
      </c>
      <c r="F46" s="20" t="n">
        <v>8.073894019999999</v>
      </c>
      <c r="G46" s="18" t="n">
        <v>403.58095533</v>
      </c>
      <c r="H46" s="20" t="n">
        <v>3.05950058</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438.16222308</v>
      </c>
      <c r="F47" s="20" t="n">
        <v>19.53615573</v>
      </c>
      <c r="G47" s="18" t="n">
        <v>446.23624195</v>
      </c>
      <c r="H47" s="20" t="n">
        <v>4.5466974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508.07259298</v>
      </c>
      <c r="F48" s="20" t="n">
        <v>11.01369521</v>
      </c>
      <c r="G48" s="18" t="n">
        <v>523.08884979</v>
      </c>
      <c r="H48" s="20" t="n">
        <v>6.50384055</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435.16908205</v>
      </c>
      <c r="F49" s="20" t="n">
        <v>4.19302315</v>
      </c>
      <c r="G49" s="18" t="n">
        <v>429.01207065</v>
      </c>
      <c r="H49" s="20" t="n">
        <v>4.74254011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444.53978096</v>
      </c>
      <c r="F50" s="20" t="n">
        <v>12.83649424</v>
      </c>
      <c r="G50" s="18" t="n">
        <v>414.75541904</v>
      </c>
      <c r="H50" s="20" t="n">
        <v>2.94035996</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420.02820638</v>
      </c>
      <c r="F51" s="20" t="n">
        <v>2.22883584</v>
      </c>
      <c r="G51" s="18" t="n">
        <v>411.49742109</v>
      </c>
      <c r="H51" s="20" t="n">
        <v>7.01911615</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466.44347889</v>
      </c>
      <c r="F52" s="20" t="n">
        <v>5.30843495</v>
      </c>
      <c r="G52" s="18" t="n">
        <v>485.78341586</v>
      </c>
      <c r="H52" s="20" t="n">
        <v>5.20884797</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431.03733391</v>
      </c>
      <c r="F53" s="20" t="n">
        <v>1.41129948</v>
      </c>
      <c r="G53" s="18" t="n">
        <v>437.17681656</v>
      </c>
      <c r="H53" s="20" t="n">
        <v>2.85056928</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324.00914456</v>
      </c>
      <c r="F54" s="20" t="n">
        <v>4.80784402</v>
      </c>
      <c r="G54" s="18" t="n">
        <v>336.90063646</v>
      </c>
      <c r="H54" s="20" t="n">
        <v>3.79967525</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410.0153042</v>
      </c>
      <c r="F55" s="20" t="n">
        <v>4.44521735</v>
      </c>
      <c r="G55" s="18" t="n">
        <v>411.7413184</v>
      </c>
      <c r="H55" s="20" t="n">
        <v>3.6147909</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523.63899603</v>
      </c>
      <c r="F56" s="20" t="n">
        <v>2.8540859</v>
      </c>
      <c r="G56" s="18" t="n">
        <v>521.08592428</v>
      </c>
      <c r="H56" s="20" t="n">
        <v>9.66841279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400.76792184</v>
      </c>
      <c r="F57" s="20" t="n">
        <v>3.5340629</v>
      </c>
      <c r="G57" s="18" t="n">
        <v>408.98165937</v>
      </c>
      <c r="H57" s="20" t="n">
        <v>4.40961932</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408.27980235</v>
      </c>
      <c r="F58" s="20" t="n">
        <v>3.20088546</v>
      </c>
      <c r="G58" s="18" t="n">
        <v>409.74399341</v>
      </c>
      <c r="H58" s="20" t="n">
        <v>6.86235151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385.17969971</v>
      </c>
      <c r="F59" s="20" t="n">
        <v>2.51130575</v>
      </c>
      <c r="G59" s="18" t="n">
        <v>373.89392507</v>
      </c>
      <c r="H59" s="20" t="n">
        <v>2.03280926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371.95817924</v>
      </c>
      <c r="F60" s="20" t="n">
        <v>4.68708864</v>
      </c>
      <c r="G60" s="18" t="n">
        <v>403.64795214</v>
      </c>
      <c r="H60" s="20" t="n">
        <v>6.51894968</v>
      </c>
      <c r="I60" s="18" t="s">
        <v>404</v>
      </c>
      <c r="J60" s="20" t="s">
        <v>404</v>
      </c>
      <c r="K60" s="18" t="s">
        <v>404</v>
      </c>
      <c r="L60" s="20" t="s">
        <v>404</v>
      </c>
      <c r="M60" s="18" t="s">
        <v>404</v>
      </c>
      <c r="N60" s="20" t="s">
        <v>404</v>
      </c>
      <c r="O60" s="18" t="s">
        <v>404</v>
      </c>
      <c r="P60" s="20" t="s">
        <v>404</v>
      </c>
      <c r="Q60" s="18" t="n">
        <v>321.17739967</v>
      </c>
      <c r="R60" s="20" t="n">
        <v>13.87551189</v>
      </c>
    </row>
    <row r="61" spans="1:18">
      <c r="A61" s="15" t="s">
        <v>458</v>
      </c>
      <c r="B61" s="17" t="n">
        <v>6525</v>
      </c>
      <c r="C61" s="18">
        <f>(0.0/B61*100)</f>
        <v/>
      </c>
      <c r="D61" s="19" t="n">
        <v>6525</v>
      </c>
      <c r="E61" s="18" t="n">
        <v>475.2351555</v>
      </c>
      <c r="F61" s="20" t="n">
        <v>7.06103994</v>
      </c>
      <c r="G61" s="18" t="n">
        <v>475.46354511</v>
      </c>
      <c r="H61" s="20" t="n">
        <v>2.70300805</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534.61702142</v>
      </c>
      <c r="F62" s="20" t="n">
        <v>1.31414274</v>
      </c>
      <c r="G62" s="18" t="n">
        <v>520.97579638</v>
      </c>
      <c r="H62" s="20" t="n">
        <v>1.45405621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384.02436436</v>
      </c>
      <c r="F63" s="20" t="n">
        <v>2.20515149</v>
      </c>
      <c r="G63" s="18" t="n">
        <v>379.50139491</v>
      </c>
      <c r="H63" s="20" t="n">
        <v>1.65254248</v>
      </c>
      <c r="I63" s="18" t="s">
        <v>404</v>
      </c>
      <c r="J63" s="20" t="s">
        <v>404</v>
      </c>
      <c r="K63" s="18" t="s">
        <v>404</v>
      </c>
      <c r="L63" s="20" t="s">
        <v>404</v>
      </c>
      <c r="M63" s="18" t="s">
        <v>404</v>
      </c>
      <c r="N63" s="20" t="s">
        <v>404</v>
      </c>
      <c r="O63" s="18" t="s">
        <v>404</v>
      </c>
      <c r="P63" s="20" t="s">
        <v>404</v>
      </c>
      <c r="Q63" s="18" t="n">
        <v>414.20999919</v>
      </c>
      <c r="R63" s="20" t="n">
        <v>6.00606475</v>
      </c>
    </row>
    <row r="64" spans="1:18">
      <c r="A64" s="15" t="s">
        <v>461</v>
      </c>
      <c r="B64" s="17" t="n">
        <v>3634</v>
      </c>
      <c r="C64" s="18">
        <f>(27.0/B64*100)</f>
        <v/>
      </c>
      <c r="D64" s="19" t="n">
        <v>3607</v>
      </c>
      <c r="E64" s="18" t="n">
        <v>458.78743286</v>
      </c>
      <c r="F64" s="20" t="n">
        <v>1.77779806</v>
      </c>
      <c r="G64" s="18" t="n">
        <v>485.53443079</v>
      </c>
      <c r="H64" s="20" t="n">
        <v>3.37009231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426.73501227</v>
      </c>
      <c r="F65" s="20" t="n">
        <v>6.30420725</v>
      </c>
      <c r="G65" s="18" t="n">
        <v>428.30502134</v>
      </c>
      <c r="H65" s="20" t="n">
        <v>2.4407856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403.69674011</v>
      </c>
      <c r="F66" s="20" t="n">
        <v>1.09340211</v>
      </c>
      <c r="G66" s="18" t="n">
        <v>428.17545179</v>
      </c>
      <c r="H66" s="20" t="n">
        <v>2.15670648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417.14112593</v>
      </c>
      <c r="F67" s="20" t="n">
        <v>4.73949864</v>
      </c>
      <c r="G67" s="18" t="n">
        <v>385.93658529</v>
      </c>
      <c r="H67" s="20" t="n">
        <v>2.79505123</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417.83523185</v>
      </c>
      <c r="F68" s="20" t="n">
        <v>1.09989361</v>
      </c>
      <c r="G68" s="18" t="n">
        <v>416.75858968</v>
      </c>
      <c r="H68" s="20" t="n">
        <v>1.88256076</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438.27279158</v>
      </c>
      <c r="F69" s="20" t="n">
        <v>8.02548236</v>
      </c>
      <c r="G69" s="18" t="n">
        <v>433.92678525</v>
      </c>
      <c r="H69" s="20" t="n">
        <v>4.1028379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486.16377561</v>
      </c>
      <c r="F70" s="20" t="n">
        <v>7.54949002</v>
      </c>
      <c r="G70" s="18" t="n">
        <v>486.67930015</v>
      </c>
      <c r="H70" s="20" t="n">
        <v>3.18504299</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576.93698125</v>
      </c>
      <c r="F71" s="20" t="n">
        <v>4.31490133</v>
      </c>
      <c r="G71" s="18" t="n">
        <v>551.60547761</v>
      </c>
      <c r="H71" s="20" t="n">
        <v>1.44906759</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538.29576123</v>
      </c>
      <c r="F72" s="20" t="n">
        <v>7.73347144</v>
      </c>
      <c r="G72" s="18" t="n">
        <v>529.30605716</v>
      </c>
      <c r="H72" s="20" t="n">
        <v>3.94402704</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421.69331641</v>
      </c>
      <c r="F73" s="20" t="n">
        <v>4.94066651</v>
      </c>
      <c r="G73" s="18" t="n">
        <v>421.00855277</v>
      </c>
      <c r="H73" s="20" t="n">
        <v>3.78444782</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418.45434098</v>
      </c>
      <c r="F74" s="20" t="n">
        <v>1.58121733</v>
      </c>
      <c r="G74" s="18" t="n">
        <v>435.57392087</v>
      </c>
      <c r="H74" s="20" t="n">
        <v>3.0728113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389.45876068</v>
      </c>
      <c r="F75" s="20" t="n">
        <v>2.84299541</v>
      </c>
      <c r="G75" s="18" t="n">
        <v>382.70200865</v>
      </c>
      <c r="H75" s="20" t="n">
        <v>6.09149864</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429.76139441</v>
      </c>
      <c r="F76" s="20" t="n">
        <v>2.65023941</v>
      </c>
      <c r="G76" s="18" t="n">
        <v>470.26107043</v>
      </c>
      <c r="H76" s="20" t="n">
        <v>9.280483930000001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432.04186863</v>
      </c>
      <c r="F77" s="20" t="n">
        <v>3.24619583</v>
      </c>
      <c r="G77" s="18" t="n">
        <v>444.79734133</v>
      </c>
      <c r="H77" s="20" t="n">
        <v>5.3631948</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527.65735975</v>
      </c>
      <c r="F78" s="20" t="n">
        <v>5.70937484</v>
      </c>
      <c r="G78" s="18" t="n">
        <v>521.33878787</v>
      </c>
      <c r="H78" s="20" t="n">
        <v>5.31807469</v>
      </c>
      <c r="I78" s="18" t="s">
        <v>404</v>
      </c>
      <c r="J78" s="20" t="s">
        <v>404</v>
      </c>
      <c r="K78" s="18" t="s">
        <v>404</v>
      </c>
      <c r="L78" s="20" t="s">
        <v>404</v>
      </c>
      <c r="M78" s="18" t="s">
        <v>404</v>
      </c>
      <c r="N78" s="20" t="s">
        <v>404</v>
      </c>
      <c r="O78" s="18" t="s">
        <v>404</v>
      </c>
      <c r="P78" s="20" t="s">
        <v>404</v>
      </c>
      <c r="Q78" s="18" t="n">
        <v>557.21411151</v>
      </c>
      <c r="R78" s="20" t="n">
        <v>26.89601113</v>
      </c>
    </row>
    <row customHeight="1" ht="25" r="79" spans="1:18">
      <c r="A79" s="15" t="s">
        <v>476</v>
      </c>
      <c r="B79" s="17" t="n">
        <v>1657</v>
      </c>
      <c r="C79" s="18">
        <f>(21.0/B79*100)</f>
        <v/>
      </c>
      <c r="D79" s="19" t="n">
        <v>1636</v>
      </c>
      <c r="E79" s="18" t="n">
        <v>486.06275955</v>
      </c>
      <c r="F79" s="20" t="n">
        <v>9.789200940000001</v>
      </c>
      <c r="G79" s="18" t="n">
        <v>463.85966746</v>
      </c>
      <c r="H79" s="20" t="n">
        <v>7.41085385</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445.78863457</v>
      </c>
      <c r="F80" s="20" t="n">
        <v>4.86156144</v>
      </c>
      <c r="G80" s="18" t="n">
        <v>461.95377337</v>
      </c>
      <c r="H80" s="20" t="n">
        <v>5.23508756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444.46362657</v>
      </c>
      <c r="F81" s="20" t="n">
        <v>3.48399763</v>
      </c>
      <c r="G81" s="18" t="n">
        <v>434.41582755</v>
      </c>
      <c r="H81" s="20" t="n">
        <v>7.9394252</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579</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512.12439327</v>
      </c>
      <c r="F7" s="20" t="n">
        <v>2.03529706</v>
      </c>
      <c r="G7" s="18" t="n">
        <v>503.47183332</v>
      </c>
      <c r="H7" s="20" t="n">
        <v>4.68070321</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498.18139459</v>
      </c>
      <c r="F8" s="20" t="n">
        <v>2.89970035</v>
      </c>
      <c r="G8" s="18" t="n">
        <v>460.73598962</v>
      </c>
      <c r="H8" s="20" t="n">
        <v>14.46450189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509.34867065</v>
      </c>
      <c r="F9" s="20" t="n">
        <v>3.00769</v>
      </c>
      <c r="G9" s="18" t="n">
        <v>478.23937042</v>
      </c>
      <c r="H9" s="20" t="n">
        <v>8.526155040000001</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535.70126974</v>
      </c>
      <c r="F10" s="20" t="n">
        <v>2.91424304</v>
      </c>
      <c r="G10" s="18" t="n">
        <v>522.9836136</v>
      </c>
      <c r="H10" s="20" t="n">
        <v>2.70041606</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447.40966365</v>
      </c>
      <c r="F11" s="20" t="n">
        <v>2.61998034</v>
      </c>
      <c r="G11" s="18" t="n">
        <v>450.95987499</v>
      </c>
      <c r="H11" s="20" t="n">
        <v>13.29925626</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493.21381955</v>
      </c>
      <c r="F12" s="20" t="n">
        <v>2.30958342</v>
      </c>
      <c r="G12" s="18" t="n">
        <v>473.44597819</v>
      </c>
      <c r="H12" s="20" t="n">
        <v>6.97161708</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502.12821924</v>
      </c>
      <c r="F13" s="20" t="n">
        <v>2.61782897</v>
      </c>
      <c r="G13" s="18" t="n">
        <v>468.42552949</v>
      </c>
      <c r="H13" s="20" t="n">
        <v>6.18072959</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533.87025672</v>
      </c>
      <c r="F14" s="20" t="n">
        <v>2.24717369</v>
      </c>
      <c r="G14" s="18" t="n">
        <v>536.80421</v>
      </c>
      <c r="H14" s="20" t="n">
        <v>5.64518009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531.58087768</v>
      </c>
      <c r="F15" s="20" t="n">
        <v>2.5642299</v>
      </c>
      <c r="G15" s="18" t="n">
        <v>526.54613059</v>
      </c>
      <c r="H15" s="20" t="n">
        <v>5.31052322</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497.26003185</v>
      </c>
      <c r="F16" s="20" t="n">
        <v>2.39380913</v>
      </c>
      <c r="G16" s="18" t="n">
        <v>504.52699752</v>
      </c>
      <c r="H16" s="20" t="n">
        <v>19.54271255</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512.7526630900001</v>
      </c>
      <c r="F17" s="20" t="n">
        <v>3.74471755</v>
      </c>
      <c r="G17" s="18" t="n">
        <v>488.80010036</v>
      </c>
      <c r="H17" s="20" t="n">
        <v>13.36746523</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455.41273784</v>
      </c>
      <c r="F18" s="20" t="n">
        <v>4.00706287</v>
      </c>
      <c r="G18" s="18" t="n">
        <v>426.3490217</v>
      </c>
      <c r="H18" s="20" t="n">
        <v>23.01265324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478.0408922</v>
      </c>
      <c r="F19" s="20" t="n">
        <v>2.70806145</v>
      </c>
      <c r="G19" s="18" t="n">
        <v>431.45869003</v>
      </c>
      <c r="H19" s="20" t="n">
        <v>22.7543489</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474.59396591</v>
      </c>
      <c r="F20" s="20" t="n">
        <v>1.95413394</v>
      </c>
      <c r="G20" s="18" t="n">
        <v>467.89387584</v>
      </c>
      <c r="H20" s="20" t="n">
        <v>3.87341914</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505.52064264</v>
      </c>
      <c r="F21" s="20" t="n">
        <v>2.71823621</v>
      </c>
      <c r="G21" s="18" t="n">
        <v>473.22980903</v>
      </c>
      <c r="H21" s="20" t="n">
        <v>7.96203955</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468.91288189</v>
      </c>
      <c r="F22" s="20" t="n">
        <v>3.9976447</v>
      </c>
      <c r="G22" s="18" t="n">
        <v>435.93538139</v>
      </c>
      <c r="H22" s="20" t="n">
        <v>15.81510229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484.13270456</v>
      </c>
      <c r="F23" s="20" t="n">
        <v>3.03561879</v>
      </c>
      <c r="G23" s="18" t="n">
        <v>576.74619592</v>
      </c>
      <c r="H23" s="20" t="n">
        <v>15.56313894</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537.46968364</v>
      </c>
      <c r="F24" s="20" t="n">
        <v>3.10490854</v>
      </c>
      <c r="G24" s="18" t="n">
        <v>591.0940384</v>
      </c>
      <c r="H24" s="20" t="n">
        <v>22.83002658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514.77198501</v>
      </c>
      <c r="F25" s="20" t="n">
        <v>3.30645715</v>
      </c>
      <c r="G25" s="18" t="n">
        <v>522.3645821699999</v>
      </c>
      <c r="H25" s="20" t="n">
        <v>13.8999801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489.74017667</v>
      </c>
      <c r="F26" s="20" t="n">
        <v>1.72682922</v>
      </c>
      <c r="G26" s="18" t="n">
        <v>498.22238301</v>
      </c>
      <c r="H26" s="20" t="n">
        <v>7.82086451</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482.80638365</v>
      </c>
      <c r="F27" s="20" t="n">
        <v>1.12098685</v>
      </c>
      <c r="G27" s="18" t="s">
        <v>404</v>
      </c>
      <c r="H27" s="20" t="s">
        <v>404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415.3686381</v>
      </c>
      <c r="F28" s="20" t="n">
        <v>2.39604444</v>
      </c>
      <c r="G28" s="18" t="n">
        <v>418.12309212</v>
      </c>
      <c r="H28" s="20" t="n">
        <v>6.24803788</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511.12891606</v>
      </c>
      <c r="F29" s="20" t="n">
        <v>4.68529108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513.3035121299999</v>
      </c>
      <c r="N30" s="20" t="n">
        <v>2.38424846</v>
      </c>
      <c r="O30" s="18" t="s">
        <v>404</v>
      </c>
      <c r="P30" s="20" t="s">
        <v>404</v>
      </c>
      <c r="Q30" s="18" t="s">
        <v>404</v>
      </c>
      <c r="R30" s="20" t="s">
        <v>404</v>
      </c>
    </row>
    <row r="31" spans="1:18">
      <c r="A31" s="15" t="s">
        <v>428</v>
      </c>
      <c r="B31" s="17" t="n">
        <v>5456</v>
      </c>
      <c r="C31" s="18">
        <f>(808.0/B31*100)</f>
        <v/>
      </c>
      <c r="D31" s="19" t="n">
        <v>4648</v>
      </c>
      <c r="E31" s="18" t="n">
        <v>497.64311017</v>
      </c>
      <c r="F31" s="20" t="n">
        <v>2.56552171</v>
      </c>
      <c r="G31" s="18" t="n">
        <v>499.25885251</v>
      </c>
      <c r="H31" s="20" t="n">
        <v>3.98196153</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501.7974267</v>
      </c>
      <c r="F32" s="20" t="n">
        <v>2.54617846</v>
      </c>
      <c r="G32" s="18" t="n">
        <v>455.62976141</v>
      </c>
      <c r="H32" s="20" t="n">
        <v>7.76866029</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501.36043621</v>
      </c>
      <c r="F33" s="20" t="n">
        <v>2.56573635</v>
      </c>
      <c r="G33" s="18" t="n">
        <v>491.72126444</v>
      </c>
      <c r="H33" s="20" t="n">
        <v>9.674116229999999</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460.18296956</v>
      </c>
      <c r="F34" s="20" t="n">
        <v>2.75602037</v>
      </c>
      <c r="G34" s="18" t="n">
        <v>499.74024375</v>
      </c>
      <c r="H34" s="20" t="n">
        <v>37.07500815</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514.7124742</v>
      </c>
      <c r="F35" s="20" t="n">
        <v>1.41966055</v>
      </c>
      <c r="G35" s="18" t="s">
        <v>404</v>
      </c>
      <c r="H35" s="20" t="s">
        <v>404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491.5921954</v>
      </c>
      <c r="F36" s="20" t="n">
        <v>2.42186118</v>
      </c>
      <c r="G36" s="18" t="n">
        <v>498.55816076</v>
      </c>
      <c r="H36" s="20" t="n">
        <v>5.55063309</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492.23789694</v>
      </c>
      <c r="F37" s="20" t="n">
        <v>3.52461967</v>
      </c>
      <c r="G37" s="18" t="n">
        <v>584.05939813</v>
      </c>
      <c r="H37" s="20" t="n">
        <v>27.54614286</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500.80775175</v>
      </c>
      <c r="F38" s="20" t="n">
        <v>3.78534206</v>
      </c>
      <c r="G38" s="18" t="n">
        <v>539.65949114</v>
      </c>
      <c r="H38" s="20" t="n">
        <v>12.19276895</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426.45409083</v>
      </c>
      <c r="F39" s="20" t="n">
        <v>4.08282356</v>
      </c>
      <c r="G39" s="18" t="n">
        <v>403.05415358</v>
      </c>
      <c r="H39" s="20" t="n">
        <v>11.0564426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513.1946159399999</v>
      </c>
      <c r="F40" s="20" t="n">
        <v>3.40964621</v>
      </c>
      <c r="G40" s="18" t="n">
        <v>483.29496593</v>
      </c>
      <c r="H40" s="20" t="n">
        <v>9.67713389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496.6034381</v>
      </c>
      <c r="F41" s="20" t="n">
        <v>4.45365226</v>
      </c>
      <c r="G41" s="18" t="n">
        <v>497.49347525</v>
      </c>
      <c r="H41" s="20" t="n">
        <v>5.35791913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426.57717286</v>
      </c>
      <c r="F44" s="20" t="n">
        <v>3.26628694</v>
      </c>
      <c r="G44" s="18" t="n">
        <v>437.56481856</v>
      </c>
      <c r="H44" s="20" t="n">
        <v>10.82198975</v>
      </c>
      <c r="I44" s="18" t="s">
        <v>404</v>
      </c>
      <c r="J44" s="20" t="s">
        <v>404</v>
      </c>
      <c r="K44" s="18" t="s">
        <v>404</v>
      </c>
      <c r="L44" s="20" t="s">
        <v>404</v>
      </c>
      <c r="M44" s="18" t="s">
        <v>404</v>
      </c>
      <c r="N44" s="20" t="s">
        <v>404</v>
      </c>
      <c r="O44" s="18" t="s">
        <v>404</v>
      </c>
      <c r="P44" s="20" t="s">
        <v>404</v>
      </c>
      <c r="Q44" s="18" t="n">
        <v>446.74656542</v>
      </c>
      <c r="R44" s="20" t="n">
        <v>25.82342238</v>
      </c>
    </row>
    <row r="45" spans="1:18">
      <c r="A45" s="15" t="s">
        <v>442</v>
      </c>
      <c r="B45" s="17" t="n">
        <v>5519</v>
      </c>
      <c r="C45" s="18">
        <f>(0.0/B45*100)</f>
        <v/>
      </c>
      <c r="D45" s="19" t="n">
        <v>5519</v>
      </c>
      <c r="E45" s="18" t="n">
        <v>375.2606612</v>
      </c>
      <c r="F45" s="20" t="n">
        <v>2.79907792</v>
      </c>
      <c r="G45" s="18" t="n">
        <v>391.07954382</v>
      </c>
      <c r="H45" s="20" t="n">
        <v>26.62836973</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406.97308416</v>
      </c>
      <c r="F46" s="20" t="n">
        <v>3.11098947</v>
      </c>
      <c r="G46" s="18" t="n">
        <v>394.91131791</v>
      </c>
      <c r="H46" s="20" t="n">
        <v>6.32335916</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447.40717228</v>
      </c>
      <c r="F47" s="20" t="n">
        <v>4.50986268</v>
      </c>
      <c r="G47" s="18" t="n">
        <v>413.29910795</v>
      </c>
      <c r="H47" s="20" t="n">
        <v>23.72059855</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519.00205783</v>
      </c>
      <c r="F48" s="20" t="n">
        <v>5.92991653</v>
      </c>
      <c r="G48" s="18" t="n">
        <v>512.62762881</v>
      </c>
      <c r="H48" s="20" t="n">
        <v>11.84892754</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431.14652532</v>
      </c>
      <c r="F49" s="20" t="n">
        <v>3.36227927</v>
      </c>
      <c r="G49" s="18" t="n">
        <v>436.9734693</v>
      </c>
      <c r="H49" s="20" t="n">
        <v>7.20196801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416.9288658</v>
      </c>
      <c r="F50" s="20" t="n">
        <v>2.68963947</v>
      </c>
      <c r="G50" s="18" t="n">
        <v>440.07351825</v>
      </c>
      <c r="H50" s="20" t="n">
        <v>18.7958398</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420.46094196</v>
      </c>
      <c r="F51" s="20" t="n">
        <v>2.32393101</v>
      </c>
      <c r="G51" s="18" t="n">
        <v>406.51299573</v>
      </c>
      <c r="H51" s="20" t="n">
        <v>12.55440599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472.64009748</v>
      </c>
      <c r="F52" s="20" t="n">
        <v>3.07100609</v>
      </c>
      <c r="G52" s="18" t="n">
        <v>502.99285117</v>
      </c>
      <c r="H52" s="20" t="n">
        <v>16.00381131</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432.5767659</v>
      </c>
      <c r="N53" s="20" t="n">
        <v>1.3789965</v>
      </c>
      <c r="O53" s="18" t="s">
        <v>404</v>
      </c>
      <c r="P53" s="20" t="s">
        <v>404</v>
      </c>
      <c r="Q53" s="18" t="s">
        <v>404</v>
      </c>
      <c r="R53" s="20" t="s">
        <v>404</v>
      </c>
    </row>
    <row r="54" spans="1:18">
      <c r="A54" s="15" t="s">
        <v>451</v>
      </c>
      <c r="B54" s="17" t="n">
        <v>4740</v>
      </c>
      <c r="C54" s="18">
        <f>(262.0/B54*100)</f>
        <v/>
      </c>
      <c r="D54" s="19" t="n">
        <v>4478</v>
      </c>
      <c r="E54" s="18" t="n">
        <v>331.93773183</v>
      </c>
      <c r="F54" s="20" t="n">
        <v>2.71383214</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411.12626781</v>
      </c>
      <c r="F55" s="20" t="n">
        <v>2.47503039</v>
      </c>
      <c r="G55" s="18" t="n">
        <v>403.03827712</v>
      </c>
      <c r="H55" s="20" t="n">
        <v>20.24827953</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523.27744776</v>
      </c>
      <c r="N56" s="20" t="n">
        <v>2.54722797</v>
      </c>
      <c r="O56" s="18" t="s">
        <v>404</v>
      </c>
      <c r="P56" s="20" t="s">
        <v>404</v>
      </c>
      <c r="Q56" s="18" t="s">
        <v>404</v>
      </c>
      <c r="R56" s="20" t="s">
        <v>404</v>
      </c>
    </row>
    <row r="57" spans="1:18">
      <c r="A57" s="15" t="s">
        <v>454</v>
      </c>
      <c r="B57" s="17" t="n">
        <v>6513</v>
      </c>
      <c r="C57" s="18">
        <f>(0.0/B57*100)</f>
        <v/>
      </c>
      <c r="D57" s="19" t="n">
        <v>6513</v>
      </c>
      <c r="E57" s="18" t="n">
        <v>401.38832116</v>
      </c>
      <c r="F57" s="20" t="n">
        <v>2.6569736</v>
      </c>
      <c r="G57" s="18" t="n">
        <v>427.88721363</v>
      </c>
      <c r="H57" s="20" t="n">
        <v>11.97865097</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406.33772511</v>
      </c>
      <c r="F58" s="20" t="n">
        <v>2.96985349</v>
      </c>
      <c r="G58" s="18" t="n">
        <v>421.863007</v>
      </c>
      <c r="H58" s="20" t="n">
        <v>7.25000902</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378.14504113</v>
      </c>
      <c r="F59" s="20" t="n">
        <v>2.22831799</v>
      </c>
      <c r="G59" s="18" t="n">
        <v>378.93510767</v>
      </c>
      <c r="H59" s="20" t="n">
        <v>2.27540784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387.94611789</v>
      </c>
      <c r="F60" s="20" t="n">
        <v>3.56991459</v>
      </c>
      <c r="G60" s="18" t="n">
        <v>371.85633976</v>
      </c>
      <c r="H60" s="20" t="n">
        <v>18.67323868</v>
      </c>
      <c r="I60" s="18" t="s">
        <v>404</v>
      </c>
      <c r="J60" s="20" t="s">
        <v>404</v>
      </c>
      <c r="K60" s="18" t="s">
        <v>404</v>
      </c>
      <c r="L60" s="20" t="s">
        <v>404</v>
      </c>
      <c r="M60" s="18" t="s">
        <v>404</v>
      </c>
      <c r="N60" s="20" t="s">
        <v>404</v>
      </c>
      <c r="O60" s="18" t="s">
        <v>404</v>
      </c>
      <c r="P60" s="20" t="s">
        <v>404</v>
      </c>
      <c r="Q60" s="18" t="n">
        <v>321.17739967</v>
      </c>
      <c r="R60" s="20" t="n">
        <v>13.87551189</v>
      </c>
    </row>
    <row r="61" spans="1:18">
      <c r="A61" s="15" t="s">
        <v>458</v>
      </c>
      <c r="B61" s="17" t="n">
        <v>6525</v>
      </c>
      <c r="C61" s="18">
        <f>(0.0/B61*100)</f>
        <v/>
      </c>
      <c r="D61" s="19" t="n">
        <v>6525</v>
      </c>
      <c r="E61" s="18" t="n">
        <v>475.39815077</v>
      </c>
      <c r="F61" s="20" t="n">
        <v>2.69752764</v>
      </c>
      <c r="G61" s="18" t="n">
        <v>475.87942435</v>
      </c>
      <c r="H61" s="20" t="n">
        <v>7.51400222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529.4348341899999</v>
      </c>
      <c r="F62" s="20" t="n">
        <v>1.08154553</v>
      </c>
      <c r="G62" s="18" t="n">
        <v>501.91931793</v>
      </c>
      <c r="H62" s="20" t="n">
        <v>5.83787044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377.58286594</v>
      </c>
      <c r="F63" s="20" t="n">
        <v>1.52100788</v>
      </c>
      <c r="G63" s="18" t="n">
        <v>387.24705395</v>
      </c>
      <c r="H63" s="20" t="n">
        <v>2.25762429</v>
      </c>
      <c r="I63" s="18" t="s">
        <v>404</v>
      </c>
      <c r="J63" s="20" t="s">
        <v>404</v>
      </c>
      <c r="K63" s="18" t="s">
        <v>404</v>
      </c>
      <c r="L63" s="20" t="s">
        <v>404</v>
      </c>
      <c r="M63" s="18" t="s">
        <v>404</v>
      </c>
      <c r="N63" s="20" t="s">
        <v>404</v>
      </c>
      <c r="O63" s="18" t="s">
        <v>404</v>
      </c>
      <c r="P63" s="20" t="s">
        <v>404</v>
      </c>
      <c r="Q63" s="18" t="n">
        <v>414.20999919</v>
      </c>
      <c r="R63" s="20" t="n">
        <v>6.00606475</v>
      </c>
    </row>
    <row r="64" spans="1:18">
      <c r="A64" s="15" t="s">
        <v>461</v>
      </c>
      <c r="B64" s="17" t="n">
        <v>3634</v>
      </c>
      <c r="C64" s="18">
        <f>(27.0/B64*100)</f>
        <v/>
      </c>
      <c r="D64" s="19" t="n">
        <v>3607</v>
      </c>
      <c r="E64" s="18" t="n">
        <v>458.26281376</v>
      </c>
      <c r="F64" s="20" t="n">
        <v>1.76048503</v>
      </c>
      <c r="G64" s="18" t="n">
        <v>503.52717846</v>
      </c>
      <c r="H64" s="20" t="n">
        <v>4.67472365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427.87168165</v>
      </c>
      <c r="F65" s="20" t="n">
        <v>2.03860456</v>
      </c>
      <c r="G65" s="18" t="n">
        <v>432.15044662</v>
      </c>
      <c r="H65" s="20" t="n">
        <v>17.98785729</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411.29903819</v>
      </c>
      <c r="F66" s="20" t="n">
        <v>1.02881603</v>
      </c>
      <c r="G66" s="18" t="n">
        <v>423.72346667</v>
      </c>
      <c r="H66" s="20" t="n">
        <v>16.77002365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396.09751104</v>
      </c>
      <c r="F67" s="20" t="n">
        <v>2.38875597</v>
      </c>
      <c r="G67" s="18" t="n">
        <v>411.38668542</v>
      </c>
      <c r="H67" s="20" t="n">
        <v>11.89882538</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425.08942838</v>
      </c>
      <c r="F68" s="20" t="n">
        <v>1.06280561</v>
      </c>
      <c r="G68" s="18" t="n">
        <v>392.16171487</v>
      </c>
      <c r="H68" s="20" t="n">
        <v>1.72810257</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435.72847808</v>
      </c>
      <c r="F69" s="20" t="n">
        <v>3.57237043</v>
      </c>
      <c r="G69" s="18" t="n">
        <v>428.04029326</v>
      </c>
      <c r="H69" s="20" t="n">
        <v>9.91660806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486.2721092</v>
      </c>
      <c r="F70" s="20" t="n">
        <v>2.71659787</v>
      </c>
      <c r="G70" s="18" t="n">
        <v>497.81935179</v>
      </c>
      <c r="H70" s="20" t="n">
        <v>16.89313652</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555.57467994</v>
      </c>
      <c r="N71" s="20" t="n">
        <v>1.19601801</v>
      </c>
      <c r="O71" s="18" t="s">
        <v>404</v>
      </c>
      <c r="P71" s="20" t="s">
        <v>404</v>
      </c>
      <c r="Q71" s="18" t="s">
        <v>404</v>
      </c>
      <c r="R71" s="20" t="s">
        <v>404</v>
      </c>
    </row>
    <row r="72" spans="1:18">
      <c r="A72" s="15" t="s">
        <v>469</v>
      </c>
      <c r="B72" s="17" t="n">
        <v>7708</v>
      </c>
      <c r="C72" s="18">
        <f>(0.0/B72*100)</f>
        <v/>
      </c>
      <c r="D72" s="19" t="n">
        <v>7708</v>
      </c>
      <c r="E72" s="18" t="n">
        <v>531.74286217</v>
      </c>
      <c r="F72" s="20" t="n">
        <v>2.73989251</v>
      </c>
      <c r="G72" s="18" t="n">
        <v>537.80586533</v>
      </c>
      <c r="H72" s="20" t="n">
        <v>12.84104537</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418.35057792</v>
      </c>
      <c r="F73" s="20" t="n">
        <v>2.83323945</v>
      </c>
      <c r="G73" s="18" t="n">
        <v>445.26361297</v>
      </c>
      <c r="H73" s="20" t="n">
        <v>9.65954706</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418.9671389</v>
      </c>
      <c r="F74" s="20" t="n">
        <v>1.78085438</v>
      </c>
      <c r="G74" s="18" t="n">
        <v>428.20857284</v>
      </c>
      <c r="H74" s="20" t="n">
        <v>2.51935065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387.1232356</v>
      </c>
      <c r="F75" s="20" t="n">
        <v>2.81578327</v>
      </c>
      <c r="G75" s="18" t="n">
        <v>389.19047365</v>
      </c>
      <c r="H75" s="20" t="n">
        <v>14.2956354</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447.49465092</v>
      </c>
      <c r="F76" s="20" t="n">
        <v>3.60910719</v>
      </c>
      <c r="G76" s="18" t="n">
        <v>417.5328241</v>
      </c>
      <c r="H76" s="20" t="n">
        <v>5.13258302</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437.95244103</v>
      </c>
      <c r="F77" s="20" t="n">
        <v>2.58714989</v>
      </c>
      <c r="G77" s="18" t="n">
        <v>416.16157568</v>
      </c>
      <c r="H77" s="20" t="n">
        <v>6.3042804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524.26769203</v>
      </c>
      <c r="F78" s="20" t="n">
        <v>3.91632507</v>
      </c>
      <c r="G78" s="18" t="n">
        <v>436.84585758</v>
      </c>
      <c r="H78" s="20" t="n">
        <v>11.61478431</v>
      </c>
      <c r="I78" s="18" t="s">
        <v>404</v>
      </c>
      <c r="J78" s="20" t="s">
        <v>404</v>
      </c>
      <c r="K78" s="18" t="s">
        <v>404</v>
      </c>
      <c r="L78" s="20" t="s">
        <v>404</v>
      </c>
      <c r="M78" s="18" t="s">
        <v>404</v>
      </c>
      <c r="N78" s="20" t="s">
        <v>404</v>
      </c>
      <c r="O78" s="18" t="s">
        <v>404</v>
      </c>
      <c r="P78" s="20" t="s">
        <v>404</v>
      </c>
      <c r="Q78" s="18" t="n">
        <v>557.21411151</v>
      </c>
      <c r="R78" s="20" t="n">
        <v>26.89601113</v>
      </c>
    </row>
    <row customHeight="1" ht="25" r="79" spans="1:18">
      <c r="A79" s="15" t="s">
        <v>476</v>
      </c>
      <c r="B79" s="17" t="n">
        <v>1657</v>
      </c>
      <c r="C79" s="18">
        <f>(21.0/B79*100)</f>
        <v/>
      </c>
      <c r="D79" s="19" t="n">
        <v>1636</v>
      </c>
      <c r="E79" s="18" t="n">
        <v>477.1924049</v>
      </c>
      <c r="F79" s="20" t="n">
        <v>7.68774247</v>
      </c>
      <c r="G79" s="18" t="n">
        <v>465.53097384</v>
      </c>
      <c r="H79" s="20" t="n">
        <v>13.78164707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458.37587438</v>
      </c>
      <c r="F80" s="20" t="n">
        <v>4.03720207</v>
      </c>
      <c r="G80" s="18" t="n">
        <v>445.99173371</v>
      </c>
      <c r="H80" s="20" t="n">
        <v>6.94090113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444.69905323</v>
      </c>
      <c r="F81" s="20" t="n">
        <v>3.61702416</v>
      </c>
      <c r="G81" s="18" t="n">
        <v>435.18995713</v>
      </c>
      <c r="H81" s="20" t="n">
        <v>5.8396601</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580</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510.38613367</v>
      </c>
      <c r="F7" s="20" t="n">
        <v>1.69426645</v>
      </c>
      <c r="G7" s="18" t="n">
        <v>520.16919885</v>
      </c>
      <c r="H7" s="20" t="n">
        <v>19.9677695</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493.75255377</v>
      </c>
      <c r="F8" s="20" t="n">
        <v>2.55516696</v>
      </c>
      <c r="G8" s="18" t="n">
        <v>543.3873022499999</v>
      </c>
      <c r="H8" s="20" t="n">
        <v>14.7161005</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506.11177206</v>
      </c>
      <c r="F9" s="20" t="n">
        <v>2.42740173</v>
      </c>
      <c r="G9" s="18" t="n">
        <v>466.55853967</v>
      </c>
      <c r="H9" s="20" t="n">
        <v>18.91057406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531.03703152</v>
      </c>
      <c r="F10" s="20" t="n">
        <v>2.6843418</v>
      </c>
      <c r="G10" s="18" t="n">
        <v>522.05827384</v>
      </c>
      <c r="H10" s="20" t="n">
        <v>3.68366219</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448.43783639</v>
      </c>
      <c r="F11" s="20" t="n">
        <v>2.71951464</v>
      </c>
      <c r="G11" s="18" t="n">
        <v>441.64090113</v>
      </c>
      <c r="H11" s="20" t="n">
        <v>10.32945515</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493.76691918</v>
      </c>
      <c r="F12" s="20" t="n">
        <v>2.25711239</v>
      </c>
      <c r="G12" s="18" t="n">
        <v>470.98720672</v>
      </c>
      <c r="H12" s="20" t="n">
        <v>16.31304755</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502.05527759</v>
      </c>
      <c r="F13" s="20" t="n">
        <v>2.60693795</v>
      </c>
      <c r="G13" s="18" t="n">
        <v>499.44465669</v>
      </c>
      <c r="H13" s="20" t="n">
        <v>6.63872151</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534.23718138</v>
      </c>
      <c r="F14" s="20" t="n">
        <v>2.14866871</v>
      </c>
      <c r="G14" s="18" t="n">
        <v>532.7938027</v>
      </c>
      <c r="H14" s="20" t="n">
        <v>16.15459368</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530.98135777</v>
      </c>
      <c r="F15" s="20" t="n">
        <v>2.47485301</v>
      </c>
      <c r="G15" s="18" t="n">
        <v>525.87151522</v>
      </c>
      <c r="H15" s="20" t="n">
        <v>8.96815314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497.57734737</v>
      </c>
      <c r="F16" s="20" t="n">
        <v>2.37677079</v>
      </c>
      <c r="G16" s="18" t="n">
        <v>493.78461258</v>
      </c>
      <c r="H16" s="20" t="n">
        <v>24.29315969</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509.14064729</v>
      </c>
      <c r="N17" s="20" t="n">
        <v>2.69881938</v>
      </c>
      <c r="O17" s="18" t="s">
        <v>404</v>
      </c>
      <c r="P17" s="20" t="s">
        <v>404</v>
      </c>
      <c r="Q17" s="18" t="s">
        <v>404</v>
      </c>
      <c r="R17" s="20" t="s">
        <v>404</v>
      </c>
    </row>
    <row r="18" spans="1:18">
      <c r="A18" s="15" t="s">
        <v>415</v>
      </c>
      <c r="B18" s="17" t="n">
        <v>5532</v>
      </c>
      <c r="C18" s="18">
        <f>(0.0/B18*100)</f>
        <v/>
      </c>
      <c r="D18" s="19" t="n">
        <v>5532</v>
      </c>
      <c r="E18" s="18" t="n">
        <v>454.46662782</v>
      </c>
      <c r="F18" s="20" t="n">
        <v>4.37491488</v>
      </c>
      <c r="G18" s="18" t="n">
        <v>457.55341167</v>
      </c>
      <c r="H18" s="20" t="n">
        <v>8.856367049999999</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477.36838631</v>
      </c>
      <c r="F19" s="20" t="n">
        <v>2.88688901</v>
      </c>
      <c r="G19" s="18" t="n">
        <v>469.90778713</v>
      </c>
      <c r="H19" s="20" t="n">
        <v>30.46321231</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473.22593313</v>
      </c>
      <c r="F20" s="20" t="n">
        <v>1.81542879</v>
      </c>
      <c r="G20" s="18" t="n">
        <v>474.49129128</v>
      </c>
      <c r="H20" s="20" t="n">
        <v>5.45510017</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503.59320857</v>
      </c>
      <c r="F21" s="20" t="n">
        <v>2.68923325</v>
      </c>
      <c r="G21" s="18" t="n">
        <v>500.39755791</v>
      </c>
      <c r="H21" s="20" t="n">
        <v>8.33703315</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467.46847179</v>
      </c>
      <c r="F22" s="20" t="n">
        <v>4.39628237</v>
      </c>
      <c r="G22" s="18" t="n">
        <v>461.42673236</v>
      </c>
      <c r="H22" s="20" t="n">
        <v>9.499981719999999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484.13270456</v>
      </c>
      <c r="F23" s="20" t="n">
        <v>3.03561879</v>
      </c>
      <c r="G23" s="18" t="n">
        <v>576.74619592</v>
      </c>
      <c r="H23" s="20" t="n">
        <v>15.56313894</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537.95957732</v>
      </c>
      <c r="F24" s="20" t="n">
        <v>2.90123371</v>
      </c>
      <c r="G24" s="18" t="n">
        <v>624.7997187</v>
      </c>
      <c r="H24" s="20" t="n">
        <v>6.06899768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514.83405902</v>
      </c>
      <c r="F25" s="20" t="n">
        <v>3.00081264</v>
      </c>
      <c r="G25" s="18" t="n">
        <v>530.43468073</v>
      </c>
      <c r="H25" s="20" t="n">
        <v>21.91790918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490.03947585</v>
      </c>
      <c r="F26" s="20" t="n">
        <v>1.71105163</v>
      </c>
      <c r="G26" s="18" t="n">
        <v>495.60123745</v>
      </c>
      <c r="H26" s="20" t="n">
        <v>7.66826228</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479.09307571</v>
      </c>
      <c r="F27" s="20" t="n">
        <v>1.4002722</v>
      </c>
      <c r="G27" s="18" t="n">
        <v>492.33189338</v>
      </c>
      <c r="H27" s="20" t="n">
        <v>1.69572377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416.57826601</v>
      </c>
      <c r="F28" s="20" t="n">
        <v>2.13725684</v>
      </c>
      <c r="G28" s="18" t="n">
        <v>389.1827482</v>
      </c>
      <c r="H28" s="20" t="n">
        <v>10.26240261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511.12891606</v>
      </c>
      <c r="F29" s="20" t="n">
        <v>4.68529108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515.62180848</v>
      </c>
      <c r="F30" s="20" t="n">
        <v>3.19173555</v>
      </c>
      <c r="G30" s="18" t="n">
        <v>513.45137428</v>
      </c>
      <c r="H30" s="20" t="n">
        <v>8.1006085</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499.64433955</v>
      </c>
      <c r="F31" s="20" t="n">
        <v>2.50016734</v>
      </c>
      <c r="G31" s="18" t="n">
        <v>489.48395743</v>
      </c>
      <c r="H31" s="20" t="n">
        <v>4.48477258</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501.36593989</v>
      </c>
      <c r="F32" s="20" t="n">
        <v>2.55294221</v>
      </c>
      <c r="G32" s="18" t="n">
        <v>504.86475107</v>
      </c>
      <c r="H32" s="20" t="n">
        <v>10.55306229</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502.46814676</v>
      </c>
      <c r="F33" s="20" t="n">
        <v>3.48525054</v>
      </c>
      <c r="G33" s="18" t="n">
        <v>498.2247448</v>
      </c>
      <c r="H33" s="20" t="n">
        <v>5.34368305</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460.61413669</v>
      </c>
      <c r="F34" s="20" t="n">
        <v>2.64634107</v>
      </c>
      <c r="G34" s="18" t="n">
        <v>470.06343825</v>
      </c>
      <c r="H34" s="20" t="n">
        <v>27.27671554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506.37398373</v>
      </c>
      <c r="F35" s="20" t="n">
        <v>1.99856979</v>
      </c>
      <c r="G35" s="18" t="n">
        <v>529.10266548</v>
      </c>
      <c r="H35" s="20" t="n">
        <v>1.79884923</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493.31320386</v>
      </c>
      <c r="F36" s="20" t="n">
        <v>2.10968693</v>
      </c>
      <c r="G36" s="18" t="n">
        <v>482.53074803</v>
      </c>
      <c r="H36" s="20" t="n">
        <v>13.34675982</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493.45585118</v>
      </c>
      <c r="F37" s="20" t="n">
        <v>3.6468576</v>
      </c>
      <c r="G37" s="18" t="n">
        <v>489.93587132</v>
      </c>
      <c r="H37" s="20" t="n">
        <v>15.91413703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505.1139515</v>
      </c>
      <c r="F38" s="20" t="n">
        <v>3.02725542</v>
      </c>
      <c r="G38" s="18" t="s">
        <v>404</v>
      </c>
      <c r="H38" s="20" t="s">
        <v>404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420.83580062</v>
      </c>
      <c r="F39" s="20" t="n">
        <v>12.1803625</v>
      </c>
      <c r="G39" s="18" t="n">
        <v>426.11962616</v>
      </c>
      <c r="H39" s="20" t="n">
        <v>4.51746601</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511.33457823</v>
      </c>
      <c r="F40" s="20" t="n">
        <v>3.32599674</v>
      </c>
      <c r="G40" s="18" t="n">
        <v>505.46337588</v>
      </c>
      <c r="H40" s="20" t="n">
        <v>23.89659029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496.90935114</v>
      </c>
      <c r="F41" s="20" t="n">
        <v>3.2161349</v>
      </c>
      <c r="G41" s="18" t="n">
        <v>498.1928306</v>
      </c>
      <c r="H41" s="20" t="n">
        <v>11.65637375</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427.01682196</v>
      </c>
      <c r="F44" s="20" t="n">
        <v>4.06453688</v>
      </c>
      <c r="G44" s="18" t="n">
        <v>427.62018759</v>
      </c>
      <c r="H44" s="20" t="n">
        <v>4.54867331</v>
      </c>
      <c r="I44" s="18" t="s">
        <v>404</v>
      </c>
      <c r="J44" s="20" t="s">
        <v>404</v>
      </c>
      <c r="K44" s="18" t="s">
        <v>404</v>
      </c>
      <c r="L44" s="20" t="s">
        <v>404</v>
      </c>
      <c r="M44" s="18" t="s">
        <v>404</v>
      </c>
      <c r="N44" s="20" t="s">
        <v>404</v>
      </c>
      <c r="O44" s="18" t="n">
        <v>416.76294466</v>
      </c>
      <c r="P44" s="20" t="n">
        <v>7.0158588</v>
      </c>
      <c r="Q44" s="18" t="n">
        <v>446.74656542</v>
      </c>
      <c r="R44" s="20" t="n">
        <v>25.82342238</v>
      </c>
    </row>
    <row r="45" spans="1:18">
      <c r="A45" s="15" t="s">
        <v>442</v>
      </c>
      <c r="B45" s="17" t="n">
        <v>5519</v>
      </c>
      <c r="C45" s="18">
        <f>(0.0/B45*100)</f>
        <v/>
      </c>
      <c r="D45" s="19" t="n">
        <v>5519</v>
      </c>
      <c r="E45" s="18" t="n">
        <v>375.22284469</v>
      </c>
      <c r="F45" s="20" t="n">
        <v>3.10900555</v>
      </c>
      <c r="G45" s="18" t="n">
        <v>379.5662965</v>
      </c>
      <c r="H45" s="20" t="n">
        <v>9.749327900000001</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405.5992905</v>
      </c>
      <c r="F46" s="20" t="n">
        <v>2.83892657</v>
      </c>
      <c r="G46" s="18" t="n">
        <v>380.01300361</v>
      </c>
      <c r="H46" s="20" t="n">
        <v>14.60280427</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447.37424924</v>
      </c>
      <c r="F47" s="20" t="n">
        <v>5.60262396</v>
      </c>
      <c r="G47" s="18" t="n">
        <v>439.61081992</v>
      </c>
      <c r="H47" s="20" t="n">
        <v>10.07229674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516.02296639</v>
      </c>
      <c r="F48" s="20" t="n">
        <v>5.14735526</v>
      </c>
      <c r="G48" s="18" t="n">
        <v>541.1906921</v>
      </c>
      <c r="H48" s="20" t="n">
        <v>24.64510895</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431.3410753</v>
      </c>
      <c r="F49" s="20" t="n">
        <v>2.96816579</v>
      </c>
      <c r="G49" s="18" t="n">
        <v>466.39202967</v>
      </c>
      <c r="H49" s="20" t="n">
        <v>14.87173281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417.10554201</v>
      </c>
      <c r="F50" s="20" t="n">
        <v>2.77456947</v>
      </c>
      <c r="G50" s="18" t="n">
        <v>436.50021927</v>
      </c>
      <c r="H50" s="20" t="n">
        <v>38.99156278</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421.40923458</v>
      </c>
      <c r="F51" s="20" t="n">
        <v>3.5759756</v>
      </c>
      <c r="G51" s="18" t="n">
        <v>416.18222332</v>
      </c>
      <c r="H51" s="20" t="n">
        <v>4.65469874</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480.34522101</v>
      </c>
      <c r="F52" s="20" t="n">
        <v>5.17689358</v>
      </c>
      <c r="G52" s="18" t="n">
        <v>472.30621775</v>
      </c>
      <c r="H52" s="20" t="n">
        <v>3.8831378</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439.90448405</v>
      </c>
      <c r="F53" s="20" t="n">
        <v>1.76466389</v>
      </c>
      <c r="G53" s="18" t="n">
        <v>425.63095208</v>
      </c>
      <c r="H53" s="20" t="n">
        <v>1.9402486</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330.89476781</v>
      </c>
      <c r="F54" s="20" t="n">
        <v>3.37853681</v>
      </c>
      <c r="G54" s="18" t="n">
        <v>333.78797695</v>
      </c>
      <c r="H54" s="20" t="n">
        <v>5.97724628</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408.72886037</v>
      </c>
      <c r="F55" s="20" t="n">
        <v>2.62141627</v>
      </c>
      <c r="G55" s="18" t="n">
        <v>424.20624848</v>
      </c>
      <c r="H55" s="20" t="n">
        <v>9.68085123</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522.81063805</v>
      </c>
      <c r="F56" s="20" t="n">
        <v>2.59875497</v>
      </c>
      <c r="G56" s="18" t="n">
        <v>545.6440434800001</v>
      </c>
      <c r="H56" s="20" t="n">
        <v>19.00183206</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402.99587389</v>
      </c>
      <c r="F57" s="20" t="n">
        <v>2.56445437</v>
      </c>
      <c r="G57" s="18" t="n">
        <v>431.11862647</v>
      </c>
      <c r="H57" s="20" t="n">
        <v>11.25218629</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415.13088689</v>
      </c>
      <c r="F58" s="20" t="n">
        <v>4.88001761</v>
      </c>
      <c r="G58" s="18" t="n">
        <v>403.1593313</v>
      </c>
      <c r="H58" s="20" t="n">
        <v>3.98555155</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376.05108214</v>
      </c>
      <c r="F59" s="20" t="n">
        <v>2.06109929</v>
      </c>
      <c r="G59" s="18" t="n">
        <v>382.50526752</v>
      </c>
      <c r="H59" s="20" t="n">
        <v>2.51933075</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394.29920488</v>
      </c>
      <c r="F60" s="20" t="n">
        <v>4.15721998</v>
      </c>
      <c r="G60" s="18" t="n">
        <v>357.77004176</v>
      </c>
      <c r="H60" s="20" t="n">
        <v>7.55509347</v>
      </c>
      <c r="I60" s="18" t="s">
        <v>404</v>
      </c>
      <c r="J60" s="20" t="s">
        <v>404</v>
      </c>
      <c r="K60" s="18" t="s">
        <v>404</v>
      </c>
      <c r="L60" s="20" t="s">
        <v>404</v>
      </c>
      <c r="M60" s="18" t="s">
        <v>404</v>
      </c>
      <c r="N60" s="20" t="s">
        <v>404</v>
      </c>
      <c r="O60" s="18" t="s">
        <v>404</v>
      </c>
      <c r="P60" s="20" t="s">
        <v>404</v>
      </c>
      <c r="Q60" s="18" t="n">
        <v>321.17739967</v>
      </c>
      <c r="R60" s="20" t="n">
        <v>13.87551189</v>
      </c>
    </row>
    <row r="61" spans="1:18">
      <c r="A61" s="15" t="s">
        <v>458</v>
      </c>
      <c r="B61" s="17" t="n">
        <v>6525</v>
      </c>
      <c r="C61" s="18">
        <f>(0.0/B61*100)</f>
        <v/>
      </c>
      <c r="D61" s="19" t="n">
        <v>6525</v>
      </c>
      <c r="E61" s="18" t="n">
        <v>475.24290742</v>
      </c>
      <c r="F61" s="20" t="n">
        <v>2.78107263</v>
      </c>
      <c r="G61" s="18" t="n">
        <v>479.07294305</v>
      </c>
      <c r="H61" s="20" t="n">
        <v>9.69485869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528.4204955599999</v>
      </c>
      <c r="F62" s="20" t="n">
        <v>1.05872637</v>
      </c>
      <c r="G62" s="18" t="n">
        <v>540.54290299</v>
      </c>
      <c r="H62" s="20" t="n">
        <v>9.774065970000001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376.062541</v>
      </c>
      <c r="F63" s="20" t="n">
        <v>1.79265081</v>
      </c>
      <c r="G63" s="18" t="n">
        <v>386.58499957</v>
      </c>
      <c r="H63" s="20" t="n">
        <v>1.74550886</v>
      </c>
      <c r="I63" s="18" t="s">
        <v>404</v>
      </c>
      <c r="J63" s="20" t="s">
        <v>404</v>
      </c>
      <c r="K63" s="18" t="s">
        <v>404</v>
      </c>
      <c r="L63" s="20" t="s">
        <v>404</v>
      </c>
      <c r="M63" s="18" t="s">
        <v>404</v>
      </c>
      <c r="N63" s="20" t="s">
        <v>404</v>
      </c>
      <c r="O63" s="18" t="s">
        <v>404</v>
      </c>
      <c r="P63" s="20" t="s">
        <v>404</v>
      </c>
      <c r="Q63" s="18" t="n">
        <v>414.20999919</v>
      </c>
      <c r="R63" s="20" t="n">
        <v>6.00606475</v>
      </c>
    </row>
    <row r="64" spans="1:18">
      <c r="A64" s="15" t="s">
        <v>461</v>
      </c>
      <c r="B64" s="17" t="n">
        <v>3634</v>
      </c>
      <c r="C64" s="18">
        <f>(27.0/B64*100)</f>
        <v/>
      </c>
      <c r="D64" s="19" t="n">
        <v>3607</v>
      </c>
      <c r="E64" s="18" t="n">
        <v>466.99973462</v>
      </c>
      <c r="F64" s="20" t="n">
        <v>1.79345255</v>
      </c>
      <c r="G64" s="18" t="n">
        <v>435.74331121</v>
      </c>
      <c r="H64" s="20" t="n">
        <v>5.95514092</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427.60718555</v>
      </c>
      <c r="F65" s="20" t="n">
        <v>2.23207613</v>
      </c>
      <c r="G65" s="18" t="n">
        <v>432.75131575</v>
      </c>
      <c r="H65" s="20" t="n">
        <v>12.94813438</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417.87919087</v>
      </c>
      <c r="F66" s="20" t="n">
        <v>1.74644044</v>
      </c>
      <c r="G66" s="18" t="n">
        <v>406.78612493</v>
      </c>
      <c r="H66" s="20" t="n">
        <v>1.32672699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396.0684915</v>
      </c>
      <c r="F67" s="20" t="n">
        <v>2.38943896</v>
      </c>
      <c r="G67" s="18" t="n">
        <v>414.45211947</v>
      </c>
      <c r="H67" s="20" t="n">
        <v>12.61234482</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450.17988603</v>
      </c>
      <c r="F68" s="20" t="n">
        <v>1.18651153</v>
      </c>
      <c r="G68" s="18" t="n">
        <v>383.03120025</v>
      </c>
      <c r="H68" s="20" t="n">
        <v>1.37900217</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435.32138471</v>
      </c>
      <c r="F69" s="20" t="n">
        <v>3.64947715</v>
      </c>
      <c r="G69" s="18" t="n">
        <v>431.97142793</v>
      </c>
      <c r="H69" s="20" t="n">
        <v>10.43926349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485.79579964</v>
      </c>
      <c r="F70" s="20" t="n">
        <v>2.75283582</v>
      </c>
      <c r="G70" s="18" t="n">
        <v>525.4376528</v>
      </c>
      <c r="H70" s="20" t="n">
        <v>27.73681826</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555.8790522</v>
      </c>
      <c r="F71" s="20" t="n">
        <v>1.37956552</v>
      </c>
      <c r="G71" s="18" t="n">
        <v>554.4017045000001</v>
      </c>
      <c r="H71" s="20" t="n">
        <v>2.43704241</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531.72713454</v>
      </c>
      <c r="F72" s="20" t="n">
        <v>3.22579713</v>
      </c>
      <c r="G72" s="18" t="n">
        <v>535.94313403</v>
      </c>
      <c r="H72" s="20" t="n">
        <v>11.94104899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419.59609955</v>
      </c>
      <c r="F73" s="20" t="n">
        <v>3.00338807</v>
      </c>
      <c r="G73" s="18" t="n">
        <v>437.82765896</v>
      </c>
      <c r="H73" s="20" t="n">
        <v>10.62148084</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421.98176651</v>
      </c>
      <c r="F74" s="20" t="n">
        <v>2.41517215</v>
      </c>
      <c r="G74" s="18" t="n">
        <v>422.19832824</v>
      </c>
      <c r="H74" s="20" t="n">
        <v>1.63629419</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385.10223188</v>
      </c>
      <c r="F75" s="20" t="n">
        <v>3.63033951</v>
      </c>
      <c r="G75" s="18" t="n">
        <v>393.58780986</v>
      </c>
      <c r="H75" s="20" t="n">
        <v>4.77059353</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452.35999601</v>
      </c>
      <c r="F76" s="20" t="n">
        <v>3.8647292</v>
      </c>
      <c r="G76" s="18" t="n">
        <v>402.18501795</v>
      </c>
      <c r="H76" s="20" t="n">
        <v>4.79800708</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440.55227621</v>
      </c>
      <c r="F77" s="20" t="n">
        <v>3.67940276</v>
      </c>
      <c r="G77" s="18" t="n">
        <v>428.73535078</v>
      </c>
      <c r="H77" s="20" t="n">
        <v>4.38369993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524.17210045</v>
      </c>
      <c r="F78" s="20" t="n">
        <v>3.97016279</v>
      </c>
      <c r="G78" s="18" t="n">
        <v>520.96884997</v>
      </c>
      <c r="H78" s="20" t="n">
        <v>45.16112895</v>
      </c>
      <c r="I78" s="18" t="s">
        <v>404</v>
      </c>
      <c r="J78" s="20" t="s">
        <v>404</v>
      </c>
      <c r="K78" s="18" t="s">
        <v>404</v>
      </c>
      <c r="L78" s="20" t="s">
        <v>404</v>
      </c>
      <c r="M78" s="18" t="s">
        <v>404</v>
      </c>
      <c r="N78" s="20" t="s">
        <v>404</v>
      </c>
      <c r="O78" s="18" t="s">
        <v>404</v>
      </c>
      <c r="P78" s="20" t="s">
        <v>404</v>
      </c>
      <c r="Q78" s="18" t="n">
        <v>557.21411151</v>
      </c>
      <c r="R78" s="20" t="n">
        <v>26.89601113</v>
      </c>
    </row>
    <row customHeight="1" ht="25" r="79" spans="1:18">
      <c r="A79" s="15" t="s">
        <v>476</v>
      </c>
      <c r="B79" s="17" t="n">
        <v>1657</v>
      </c>
      <c r="C79" s="18">
        <f>(21.0/B79*100)</f>
        <v/>
      </c>
      <c r="D79" s="19" t="n">
        <v>1636</v>
      </c>
      <c r="E79" s="18" t="n">
        <v>474.7645561</v>
      </c>
      <c r="F79" s="20" t="n">
        <v>6.79961905</v>
      </c>
      <c r="G79" s="18" t="n">
        <v>483.91222719</v>
      </c>
      <c r="H79" s="20" t="n">
        <v>25.66126266</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457.53877826</v>
      </c>
      <c r="F80" s="20" t="n">
        <v>4.14259965</v>
      </c>
      <c r="G80" s="18" t="n">
        <v>449.45192047</v>
      </c>
      <c r="H80" s="20" t="n">
        <v>8.303062069999999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448.18438985</v>
      </c>
      <c r="F81" s="20" t="n">
        <v>5.99500952</v>
      </c>
      <c r="G81" s="18" t="n">
        <v>438.76049381</v>
      </c>
      <c r="H81" s="20" t="n">
        <v>3.47091972</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581</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506.59236427</v>
      </c>
      <c r="F7" s="20" t="n">
        <v>3.73511022</v>
      </c>
      <c r="G7" s="18" t="n">
        <v>512.10643988</v>
      </c>
      <c r="H7" s="20" t="n">
        <v>1.94513282</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502.69214604</v>
      </c>
      <c r="F8" s="20" t="n">
        <v>5.43413996</v>
      </c>
      <c r="G8" s="18" t="n">
        <v>487.34297803</v>
      </c>
      <c r="H8" s="20" t="n">
        <v>5.17568134</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492.67474468</v>
      </c>
      <c r="F9" s="20" t="n">
        <v>5.89953926</v>
      </c>
      <c r="G9" s="18" t="n">
        <v>509.52140787</v>
      </c>
      <c r="H9" s="20" t="n">
        <v>3.20037461</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532.51011566</v>
      </c>
      <c r="F10" s="20" t="n">
        <v>4.06313509</v>
      </c>
      <c r="G10" s="18" t="n">
        <v>527.5358334</v>
      </c>
      <c r="H10" s="20" t="n">
        <v>2.35799455</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442.73781792</v>
      </c>
      <c r="F11" s="20" t="n">
        <v>6.91693161</v>
      </c>
      <c r="G11" s="18" t="n">
        <v>450.04176128</v>
      </c>
      <c r="H11" s="20" t="n">
        <v>3.77807887</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501.80822778</v>
      </c>
      <c r="F12" s="20" t="n">
        <v>11.32536996</v>
      </c>
      <c r="G12" s="18" t="n">
        <v>492.03489101</v>
      </c>
      <c r="H12" s="20" t="n">
        <v>2.63740017</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495.94197478</v>
      </c>
      <c r="F13" s="20" t="n">
        <v>4.8030018</v>
      </c>
      <c r="G13" s="18" t="n">
        <v>504.45515196</v>
      </c>
      <c r="H13" s="20" t="n">
        <v>3.12298194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527.92997149</v>
      </c>
      <c r="F14" s="20" t="n">
        <v>8.94335942</v>
      </c>
      <c r="G14" s="18" t="n">
        <v>534.9161880299999</v>
      </c>
      <c r="H14" s="20" t="n">
        <v>2.3618321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530.19614241</v>
      </c>
      <c r="F15" s="20" t="n">
        <v>3.24431951</v>
      </c>
      <c r="G15" s="18" t="n">
        <v>530.93114392</v>
      </c>
      <c r="H15" s="20" t="n">
        <v>3.49408251</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502.20327837</v>
      </c>
      <c r="F16" s="20" t="n">
        <v>6.54946679</v>
      </c>
      <c r="G16" s="18" t="n">
        <v>494.87135046</v>
      </c>
      <c r="H16" s="20" t="n">
        <v>4.3775998</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515.51820016</v>
      </c>
      <c r="F17" s="20" t="n">
        <v>6.32587937</v>
      </c>
      <c r="G17" s="18" t="n">
        <v>501.81245167</v>
      </c>
      <c r="H17" s="20" t="n">
        <v>6.05236294</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451.13794296</v>
      </c>
      <c r="F18" s="20" t="n">
        <v>4.56342177</v>
      </c>
      <c r="G18" s="18" t="n">
        <v>482.84186413</v>
      </c>
      <c r="H18" s="20" t="n">
        <v>6.53073028</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470.07263257</v>
      </c>
      <c r="F19" s="20" t="n">
        <v>5.05005838</v>
      </c>
      <c r="G19" s="18" t="n">
        <v>485.58063022</v>
      </c>
      <c r="H19" s="20" t="n">
        <v>5.87675611</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462.67251492</v>
      </c>
      <c r="F20" s="20" t="n">
        <v>5.16560202</v>
      </c>
      <c r="G20" s="18" t="n">
        <v>474.38929586</v>
      </c>
      <c r="H20" s="20" t="n">
        <v>1.74181244</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509.9014047</v>
      </c>
      <c r="F21" s="20" t="n">
        <v>5.96016675</v>
      </c>
      <c r="G21" s="18" t="n">
        <v>502.30538879</v>
      </c>
      <c r="H21" s="20" t="n">
        <v>2.79037774</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459.81995765</v>
      </c>
      <c r="F22" s="20" t="n">
        <v>12.60706049</v>
      </c>
      <c r="G22" s="18" t="n">
        <v>468.27276203</v>
      </c>
      <c r="H22" s="20" t="n">
        <v>3.948864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482.76218511</v>
      </c>
      <c r="F23" s="20" t="n">
        <v>4.20460359</v>
      </c>
      <c r="G23" s="18" t="n">
        <v>487.25903291</v>
      </c>
      <c r="H23" s="20" t="n">
        <v>7.72767921</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535.83399156</v>
      </c>
      <c r="F24" s="20" t="n">
        <v>13.84594123</v>
      </c>
      <c r="G24" s="18" t="n">
        <v>538.67793283</v>
      </c>
      <c r="H24" s="20" t="n">
        <v>3.22526293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518.92700593</v>
      </c>
      <c r="F25" s="20" t="n">
        <v>5.82989998</v>
      </c>
      <c r="G25" s="18" t="n">
        <v>513.32958476</v>
      </c>
      <c r="H25" s="20" t="n">
        <v>3.92693179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494.63433551</v>
      </c>
      <c r="F26" s="20" t="n">
        <v>3.29714502</v>
      </c>
      <c r="G26" s="18" t="n">
        <v>488.42781568</v>
      </c>
      <c r="H26" s="20" t="n">
        <v>1.97269099</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488.03848389</v>
      </c>
      <c r="F27" s="20" t="n">
        <v>1.2390138</v>
      </c>
      <c r="G27" s="18" t="n">
        <v>474.30481148</v>
      </c>
      <c r="H27" s="20" t="n">
        <v>1.96273635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416.1723062</v>
      </c>
      <c r="F28" s="20" t="n">
        <v>2.55918312</v>
      </c>
      <c r="G28" s="18" t="n">
        <v>413.74192981</v>
      </c>
      <c r="H28" s="20" t="n">
        <v>5.80347895</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519.18132988</v>
      </c>
      <c r="F29" s="20" t="n">
        <v>15.70536345</v>
      </c>
      <c r="G29" s="18" t="n">
        <v>509.5534933</v>
      </c>
      <c r="H29" s="20" t="n">
        <v>5.24138311</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516.92513332</v>
      </c>
      <c r="F30" s="20" t="n">
        <v>7.69042778</v>
      </c>
      <c r="G30" s="18" t="n">
        <v>515.00565604</v>
      </c>
      <c r="H30" s="20" t="n">
        <v>3.88268464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498.38782334</v>
      </c>
      <c r="F31" s="20" t="n">
        <v>4.51698088</v>
      </c>
      <c r="G31" s="18" t="n">
        <v>498.06739068</v>
      </c>
      <c r="H31" s="20" t="n">
        <v>2.56005301</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501.4756125</v>
      </c>
      <c r="F32" s="20" t="n">
        <v>4.13241431</v>
      </c>
      <c r="G32" s="18" t="n">
        <v>501.40607558</v>
      </c>
      <c r="H32" s="20" t="n">
        <v>3.47624856</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502.00092549</v>
      </c>
      <c r="F33" s="20" t="n">
        <v>3.80295008</v>
      </c>
      <c r="G33" s="18" t="n">
        <v>498.56163979</v>
      </c>
      <c r="H33" s="20" t="n">
        <v>5.46376417</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461.11082719</v>
      </c>
      <c r="F34" s="20" t="n">
        <v>6.18909815</v>
      </c>
      <c r="G34" s="18" t="n">
        <v>460.53716056</v>
      </c>
      <c r="H34" s="20" t="n">
        <v>4.66209689</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499.12879726</v>
      </c>
      <c r="F35" s="20" t="n">
        <v>2.41524157</v>
      </c>
      <c r="G35" s="18" t="n">
        <v>522.95917402</v>
      </c>
      <c r="H35" s="20" t="n">
        <v>1.72906167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487.56912124</v>
      </c>
      <c r="F36" s="20" t="n">
        <v>2.93176636</v>
      </c>
      <c r="G36" s="18" t="n">
        <v>499.36271671</v>
      </c>
      <c r="H36" s="20" t="n">
        <v>3.41673791</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496.57264719</v>
      </c>
      <c r="F37" s="20" t="n">
        <v>8.98090425</v>
      </c>
      <c r="G37" s="18" t="n">
        <v>492.79260671</v>
      </c>
      <c r="H37" s="20" t="n">
        <v>3.70057037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516.63706694</v>
      </c>
      <c r="F38" s="20" t="n">
        <v>6.09089555</v>
      </c>
      <c r="G38" s="18" t="n">
        <v>495.34861675</v>
      </c>
      <c r="H38" s="20" t="n">
        <v>5.21687194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425.40753938</v>
      </c>
      <c r="F39" s="20" t="n">
        <v>4.23443679</v>
      </c>
      <c r="G39" s="18" t="n">
        <v>427.13817141</v>
      </c>
      <c r="H39" s="20" t="n">
        <v>22.53049373</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522.23859296</v>
      </c>
      <c r="F40" s="20" t="n">
        <v>8.57179986</v>
      </c>
      <c r="G40" s="18" t="n">
        <v>509.62160335</v>
      </c>
      <c r="H40" s="20" t="n">
        <v>3.4806505</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494.22749263</v>
      </c>
      <c r="F41" s="20" t="n">
        <v>5.16606075</v>
      </c>
      <c r="G41" s="18" t="n">
        <v>498.66017696</v>
      </c>
      <c r="H41" s="20" t="n">
        <v>4.28554978</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424.81610523</v>
      </c>
      <c r="F44" s="20" t="n">
        <v>2.91750061</v>
      </c>
      <c r="G44" s="18" t="n">
        <v>438.82109276</v>
      </c>
      <c r="H44" s="20" t="n">
        <v>10.37102424</v>
      </c>
      <c r="I44" s="18" t="s">
        <v>404</v>
      </c>
      <c r="J44" s="20" t="s">
        <v>404</v>
      </c>
      <c r="K44" s="18" t="s">
        <v>404</v>
      </c>
      <c r="L44" s="20" t="s">
        <v>404</v>
      </c>
      <c r="M44" s="18" t="s">
        <v>404</v>
      </c>
      <c r="N44" s="20" t="s">
        <v>404</v>
      </c>
      <c r="O44" s="18" t="s">
        <v>404</v>
      </c>
      <c r="P44" s="20" t="s">
        <v>404</v>
      </c>
      <c r="Q44" s="18" t="n">
        <v>398.75048683</v>
      </c>
      <c r="R44" s="20" t="n">
        <v>32.27832458</v>
      </c>
    </row>
    <row r="45" spans="1:18">
      <c r="A45" s="15" t="s">
        <v>442</v>
      </c>
      <c r="B45" s="17" t="n">
        <v>5519</v>
      </c>
      <c r="C45" s="18">
        <f>(0.0/B45*100)</f>
        <v/>
      </c>
      <c r="D45" s="19" t="n">
        <v>5519</v>
      </c>
      <c r="E45" s="18" t="n">
        <v>379.22916687</v>
      </c>
      <c r="F45" s="20" t="n">
        <v>3.03543964</v>
      </c>
      <c r="G45" s="18" t="n">
        <v>355.8785251</v>
      </c>
      <c r="H45" s="20" t="n">
        <v>3.96339217</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399.27223312</v>
      </c>
      <c r="F46" s="20" t="n">
        <v>3.5677568</v>
      </c>
      <c r="G46" s="18" t="n">
        <v>416.13109112</v>
      </c>
      <c r="H46" s="20" t="n">
        <v>4.49772007</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451.73336625</v>
      </c>
      <c r="F47" s="20" t="n">
        <v>5.18652284</v>
      </c>
      <c r="G47" s="18" t="n">
        <v>428.65548166</v>
      </c>
      <c r="H47" s="20" t="n">
        <v>11.3010462</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510.86901294</v>
      </c>
      <c r="F48" s="20" t="n">
        <v>7.81631815</v>
      </c>
      <c r="G48" s="18" t="n">
        <v>526.1799133</v>
      </c>
      <c r="H48" s="20" t="n">
        <v>8.462498099999999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430.80631066</v>
      </c>
      <c r="F49" s="20" t="n">
        <v>4.12039898</v>
      </c>
      <c r="G49" s="18" t="n">
        <v>433.48130129</v>
      </c>
      <c r="H49" s="20" t="n">
        <v>4.79216818</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412.18360812</v>
      </c>
      <c r="F50" s="20" t="n">
        <v>3.36334801</v>
      </c>
      <c r="G50" s="18" t="n">
        <v>432.48197636</v>
      </c>
      <c r="H50" s="20" t="n">
        <v>6.38098413</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423.5566921</v>
      </c>
      <c r="F51" s="20" t="n">
        <v>3.59107193</v>
      </c>
      <c r="G51" s="18" t="n">
        <v>415.89442971</v>
      </c>
      <c r="H51" s="20" t="n">
        <v>4.00633801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470.75790114</v>
      </c>
      <c r="F52" s="20" t="n">
        <v>3.89584588</v>
      </c>
      <c r="G52" s="18" t="n">
        <v>483.91240704</v>
      </c>
      <c r="H52" s="20" t="n">
        <v>6.38482352</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424.83588049</v>
      </c>
      <c r="F53" s="20" t="n">
        <v>1.50583401</v>
      </c>
      <c r="G53" s="18" t="n">
        <v>449.62048263</v>
      </c>
      <c r="H53" s="20" t="n">
        <v>2.49418358</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333.11396307</v>
      </c>
      <c r="F54" s="20" t="n">
        <v>3.34609162</v>
      </c>
      <c r="G54" s="18" t="n">
        <v>329.17389608</v>
      </c>
      <c r="H54" s="20" t="n">
        <v>7.65980083</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409.82728862</v>
      </c>
      <c r="F55" s="20" t="n">
        <v>3.26003725</v>
      </c>
      <c r="G55" s="18" t="n">
        <v>413.88872969</v>
      </c>
      <c r="H55" s="20" t="n">
        <v>5.34131731</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530.8895431</v>
      </c>
      <c r="F56" s="20" t="n">
        <v>5.59103562</v>
      </c>
      <c r="G56" s="18" t="n">
        <v>520.78331208</v>
      </c>
      <c r="H56" s="20" t="n">
        <v>3.7448347</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395.3179495</v>
      </c>
      <c r="F57" s="20" t="n">
        <v>5.01175642</v>
      </c>
      <c r="G57" s="18" t="n">
        <v>405.3648109</v>
      </c>
      <c r="H57" s="20" t="n">
        <v>3.06782026</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405.67554934</v>
      </c>
      <c r="F58" s="20" t="n">
        <v>3.10314486</v>
      </c>
      <c r="G58" s="18" t="n">
        <v>424.67021882</v>
      </c>
      <c r="H58" s="20" t="n">
        <v>6.50456386</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376.14074649</v>
      </c>
      <c r="F59" s="20" t="n">
        <v>1.99584008</v>
      </c>
      <c r="G59" s="18" t="n">
        <v>384.43770427</v>
      </c>
      <c r="H59" s="20" t="n">
        <v>2.94688448</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377.13777024</v>
      </c>
      <c r="F60" s="20" t="n">
        <v>6.25137228</v>
      </c>
      <c r="G60" s="18" t="n">
        <v>396.40831231</v>
      </c>
      <c r="H60" s="20" t="n">
        <v>5.47921738</v>
      </c>
      <c r="I60" s="18" t="s">
        <v>404</v>
      </c>
      <c r="J60" s="20" t="s">
        <v>404</v>
      </c>
      <c r="K60" s="18" t="s">
        <v>404</v>
      </c>
      <c r="L60" s="20" t="s">
        <v>404</v>
      </c>
      <c r="M60" s="18" t="s">
        <v>404</v>
      </c>
      <c r="N60" s="20" t="s">
        <v>404</v>
      </c>
      <c r="O60" s="18" t="s">
        <v>404</v>
      </c>
      <c r="P60" s="20" t="s">
        <v>404</v>
      </c>
      <c r="Q60" s="18" t="n">
        <v>338.40013563</v>
      </c>
      <c r="R60" s="20" t="n">
        <v>21.78071518</v>
      </c>
    </row>
    <row r="61" spans="1:18">
      <c r="A61" s="15" t="s">
        <v>458</v>
      </c>
      <c r="B61" s="17" t="n">
        <v>6525</v>
      </c>
      <c r="C61" s="18">
        <f>(0.0/B61*100)</f>
        <v/>
      </c>
      <c r="D61" s="19" t="n">
        <v>6525</v>
      </c>
      <c r="E61" s="18" t="n">
        <v>478.35543751</v>
      </c>
      <c r="F61" s="20" t="n">
        <v>3.95776196</v>
      </c>
      <c r="G61" s="18" t="n">
        <v>472.04753206</v>
      </c>
      <c r="H61" s="20" t="n">
        <v>4.25785921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533.66627721</v>
      </c>
      <c r="F62" s="20" t="n">
        <v>3.06935241</v>
      </c>
      <c r="G62" s="18" t="n">
        <v>527.75074964</v>
      </c>
      <c r="H62" s="20" t="n">
        <v>1.13397551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378.77853136</v>
      </c>
      <c r="F63" s="20" t="n">
        <v>1.80270605</v>
      </c>
      <c r="G63" s="18" t="n">
        <v>383.62900164</v>
      </c>
      <c r="H63" s="20" t="n">
        <v>1.97655197</v>
      </c>
      <c r="I63" s="18" t="s">
        <v>404</v>
      </c>
      <c r="J63" s="20" t="s">
        <v>404</v>
      </c>
      <c r="K63" s="18" t="s">
        <v>404</v>
      </c>
      <c r="L63" s="20" t="s">
        <v>404</v>
      </c>
      <c r="M63" s="18" t="s">
        <v>404</v>
      </c>
      <c r="N63" s="20" t="s">
        <v>404</v>
      </c>
      <c r="O63" s="18" t="s">
        <v>404</v>
      </c>
      <c r="P63" s="20" t="s">
        <v>404</v>
      </c>
      <c r="Q63" s="18" t="n">
        <v>414.20999919</v>
      </c>
      <c r="R63" s="20" t="n">
        <v>6.00606475</v>
      </c>
    </row>
    <row r="64" spans="1:18">
      <c r="A64" s="15" t="s">
        <v>461</v>
      </c>
      <c r="B64" s="17" t="n">
        <v>3634</v>
      </c>
      <c r="C64" s="18">
        <f>(27.0/B64*100)</f>
        <v/>
      </c>
      <c r="D64" s="19" t="n">
        <v>3607</v>
      </c>
      <c r="E64" s="18" t="n">
        <v>457.32661772</v>
      </c>
      <c r="F64" s="20" t="n">
        <v>3.09769098</v>
      </c>
      <c r="G64" s="18" t="n">
        <v>466.56156814</v>
      </c>
      <c r="H64" s="20" t="n">
        <v>1.82607811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429.05637665</v>
      </c>
      <c r="F65" s="20" t="n">
        <v>2.30203065</v>
      </c>
      <c r="G65" s="18" t="n">
        <v>423.56718136</v>
      </c>
      <c r="H65" s="20" t="n">
        <v>6.41425661</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407.29750048</v>
      </c>
      <c r="F66" s="20" t="n">
        <v>1.17332563</v>
      </c>
      <c r="G66" s="18" t="n">
        <v>423.17970849</v>
      </c>
      <c r="H66" s="20" t="n">
        <v>2.12709228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393.617555</v>
      </c>
      <c r="F67" s="20" t="n">
        <v>4.53530243</v>
      </c>
      <c r="G67" s="18" t="n">
        <v>398.24622304</v>
      </c>
      <c r="H67" s="20" t="n">
        <v>3.4689164</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396.45248653</v>
      </c>
      <c r="F68" s="20" t="n">
        <v>1.28712969</v>
      </c>
      <c r="G68" s="18" t="n">
        <v>444.84590781</v>
      </c>
      <c r="H68" s="20" t="n">
        <v>1.2667726</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433.51041022</v>
      </c>
      <c r="F69" s="20" t="n">
        <v>4.04908192</v>
      </c>
      <c r="G69" s="18" t="n">
        <v>436.9819877</v>
      </c>
      <c r="H69" s="20" t="n">
        <v>6.21124623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484.25609964</v>
      </c>
      <c r="F70" s="20" t="n">
        <v>4.43419156</v>
      </c>
      <c r="G70" s="18" t="n">
        <v>490.23649252</v>
      </c>
      <c r="H70" s="20" t="n">
        <v>3.9620354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541.6404510900001</v>
      </c>
      <c r="F71" s="20" t="n">
        <v>2.09212465</v>
      </c>
      <c r="G71" s="18" t="n">
        <v>560.21018639</v>
      </c>
      <c r="H71" s="20" t="n">
        <v>1.44025011</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528.88343665</v>
      </c>
      <c r="F72" s="20" t="n">
        <v>4.03042199</v>
      </c>
      <c r="G72" s="18" t="n">
        <v>542.00136236</v>
      </c>
      <c r="H72" s="20" t="n">
        <v>8.939165819999999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408.87340229</v>
      </c>
      <c r="F73" s="20" t="n">
        <v>5.11919046</v>
      </c>
      <c r="G73" s="18" t="n">
        <v>426.93338134</v>
      </c>
      <c r="H73" s="20" t="n">
        <v>3.43883571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401.55366954</v>
      </c>
      <c r="F74" s="20" t="n">
        <v>2.93068447</v>
      </c>
      <c r="G74" s="18" t="n">
        <v>427.46402157</v>
      </c>
      <c r="H74" s="20" t="n">
        <v>1.69481297</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387.20820164</v>
      </c>
      <c r="F75" s="20" t="n">
        <v>2.38735387</v>
      </c>
      <c r="G75" s="18" t="n">
        <v>388.61508412</v>
      </c>
      <c r="H75" s="20" t="n">
        <v>17.28731381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407.4994119</v>
      </c>
      <c r="F76" s="20" t="n">
        <v>3.74159854</v>
      </c>
      <c r="G76" s="18" t="n">
        <v>466.56359905</v>
      </c>
      <c r="H76" s="20" t="n">
        <v>4.98753829</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427.79707647</v>
      </c>
      <c r="F77" s="20" t="n">
        <v>3.09803105</v>
      </c>
      <c r="G77" s="18" t="n">
        <v>447.39404188</v>
      </c>
      <c r="H77" s="20" t="n">
        <v>4.88587015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526.75687177</v>
      </c>
      <c r="F78" s="20" t="n">
        <v>4.26641149</v>
      </c>
      <c r="G78" s="18" t="n">
        <v>515.01529088</v>
      </c>
      <c r="H78" s="20" t="n">
        <v>9.295888509999999</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475.21774065</v>
      </c>
      <c r="F79" s="20" t="n">
        <v>8.811031870000001</v>
      </c>
      <c r="G79" s="18" t="n">
        <v>475.51853077</v>
      </c>
      <c r="H79" s="20" t="n">
        <v>13.19364605</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458.12988969</v>
      </c>
      <c r="F80" s="20" t="n">
        <v>4.16080559</v>
      </c>
      <c r="G80" s="18" t="n">
        <v>445.40911987</v>
      </c>
      <c r="H80" s="20" t="n">
        <v>9.417206800000001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443.14829754</v>
      </c>
      <c r="F81" s="20" t="n">
        <v>3.28850047</v>
      </c>
      <c r="G81" s="18" t="n">
        <v>442.52863999</v>
      </c>
      <c r="H81" s="20" t="n">
        <v>6.7307663</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582</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510.15922892</v>
      </c>
      <c r="F7" s="20" t="n">
        <v>3.5365053</v>
      </c>
      <c r="G7" s="18" t="n">
        <v>510.56883727</v>
      </c>
      <c r="H7" s="20" t="n">
        <v>2.14696489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498.26251419</v>
      </c>
      <c r="F8" s="20" t="n">
        <v>7.00229854</v>
      </c>
      <c r="G8" s="18" t="n">
        <v>493.61586678</v>
      </c>
      <c r="H8" s="20" t="n">
        <v>3.37552747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498.62043641</v>
      </c>
      <c r="F9" s="20" t="n">
        <v>6.12750259</v>
      </c>
      <c r="G9" s="18" t="n">
        <v>507.20440792</v>
      </c>
      <c r="H9" s="20" t="n">
        <v>4.13744056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529.31831657</v>
      </c>
      <c r="F10" s="20" t="n">
        <v>3.65318923</v>
      </c>
      <c r="G10" s="18" t="n">
        <v>529.0252627</v>
      </c>
      <c r="H10" s="20" t="n">
        <v>2.85417937</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446.86336663</v>
      </c>
      <c r="F11" s="20" t="n">
        <v>5.5945971</v>
      </c>
      <c r="G11" s="18" t="n">
        <v>447.93533086</v>
      </c>
      <c r="H11" s="20" t="n">
        <v>3.80240634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485.76297088</v>
      </c>
      <c r="F12" s="20" t="n">
        <v>6.2950644</v>
      </c>
      <c r="G12" s="18" t="n">
        <v>496.65828599</v>
      </c>
      <c r="H12" s="20" t="n">
        <v>3.5469788</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497.51755933</v>
      </c>
      <c r="F13" s="20" t="n">
        <v>4.07182909</v>
      </c>
      <c r="G13" s="18" t="n">
        <v>505.65687274</v>
      </c>
      <c r="H13" s="20" t="n">
        <v>2.72829484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532.85843386</v>
      </c>
      <c r="F14" s="20" t="n">
        <v>5.74602688</v>
      </c>
      <c r="G14" s="18" t="n">
        <v>534.44379</v>
      </c>
      <c r="H14" s="20" t="n">
        <v>2.29083254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518.5188130400001</v>
      </c>
      <c r="F15" s="20" t="n">
        <v>8.005408429999999</v>
      </c>
      <c r="G15" s="18" t="n">
        <v>533.30573101</v>
      </c>
      <c r="H15" s="20" t="n">
        <v>2.45699957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500.60445774</v>
      </c>
      <c r="F16" s="20" t="n">
        <v>7.46713151</v>
      </c>
      <c r="G16" s="18" t="n">
        <v>496.1311978</v>
      </c>
      <c r="H16" s="20" t="n">
        <v>3.90897741</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523.81323303</v>
      </c>
      <c r="F17" s="20" t="n">
        <v>10.12557253</v>
      </c>
      <c r="G17" s="18" t="n">
        <v>505.68421708</v>
      </c>
      <c r="H17" s="20" t="n">
        <v>3.88430796</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450.09653491</v>
      </c>
      <c r="F18" s="20" t="n">
        <v>5.11096196</v>
      </c>
      <c r="G18" s="18" t="n">
        <v>462.07723056</v>
      </c>
      <c r="H18" s="20" t="n">
        <v>6.53775367</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469.10677156</v>
      </c>
      <c r="F19" s="20" t="n">
        <v>8.50733286</v>
      </c>
      <c r="G19" s="18" t="n">
        <v>479.84688023</v>
      </c>
      <c r="H19" s="20" t="n">
        <v>4.32182622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462.0077737</v>
      </c>
      <c r="F20" s="20" t="n">
        <v>5.35651801</v>
      </c>
      <c r="G20" s="18" t="n">
        <v>474.28461722</v>
      </c>
      <c r="H20" s="20" t="n">
        <v>1.76198578</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504.37585012</v>
      </c>
      <c r="F21" s="20" t="n">
        <v>5.83239586</v>
      </c>
      <c r="G21" s="18" t="n">
        <v>503.08965965</v>
      </c>
      <c r="H21" s="20" t="n">
        <v>2.97013376</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482.84882234</v>
      </c>
      <c r="F22" s="20" t="n">
        <v>11.03666805</v>
      </c>
      <c r="G22" s="18" t="n">
        <v>460.7725732</v>
      </c>
      <c r="H22" s="20" t="n">
        <v>4.43461987</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453.27296806</v>
      </c>
      <c r="F23" s="20" t="n">
        <v>12.93874159</v>
      </c>
      <c r="G23" s="18" t="n">
        <v>487.97284646</v>
      </c>
      <c r="H23" s="20" t="n">
        <v>3.55437049</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533.34110658</v>
      </c>
      <c r="F24" s="20" t="n">
        <v>4.50176924</v>
      </c>
      <c r="G24" s="18" t="n">
        <v>547.25931177</v>
      </c>
      <c r="H24" s="20" t="n">
        <v>6.16098736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516.32109789</v>
      </c>
      <c r="F25" s="20" t="n">
        <v>5.78564541</v>
      </c>
      <c r="G25" s="18" t="n">
        <v>515.60127406</v>
      </c>
      <c r="H25" s="20" t="n">
        <v>4.32898066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496.68991755</v>
      </c>
      <c r="F26" s="20" t="n">
        <v>5.55080701</v>
      </c>
      <c r="G26" s="18" t="n">
        <v>489.0310403</v>
      </c>
      <c r="H26" s="20" t="n">
        <v>1.92087634</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490.02711359</v>
      </c>
      <c r="F27" s="20" t="n">
        <v>1.30543385</v>
      </c>
      <c r="G27" s="18" t="n">
        <v>470.01443551</v>
      </c>
      <c r="H27" s="20" t="n">
        <v>2.03024797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412.32441591</v>
      </c>
      <c r="F28" s="20" t="n">
        <v>2.939314</v>
      </c>
      <c r="G28" s="18" t="n">
        <v>420.69519784</v>
      </c>
      <c r="H28" s="20" t="n">
        <v>4.14403414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515.93125758</v>
      </c>
      <c r="F29" s="20" t="n">
        <v>9.65514829</v>
      </c>
      <c r="G29" s="18" t="n">
        <v>507.57525285</v>
      </c>
      <c r="H29" s="20" t="n">
        <v>7.19236781</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519.1896743</v>
      </c>
      <c r="F30" s="20" t="n">
        <v>5.1362946</v>
      </c>
      <c r="G30" s="18" t="n">
        <v>513.0824238500001</v>
      </c>
      <c r="H30" s="20" t="n">
        <v>3.88786829</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497.92993203</v>
      </c>
      <c r="F31" s="20" t="n">
        <v>4.04969522</v>
      </c>
      <c r="G31" s="18" t="n">
        <v>498.31798872</v>
      </c>
      <c r="H31" s="20" t="n">
        <v>3.1852307</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516.44251057</v>
      </c>
      <c r="F32" s="20" t="n">
        <v>14.15488431</v>
      </c>
      <c r="G32" s="18" t="n">
        <v>500.62245427</v>
      </c>
      <c r="H32" s="20" t="n">
        <v>2.60569975</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503.09754132</v>
      </c>
      <c r="F33" s="20" t="n">
        <v>4.2391637</v>
      </c>
      <c r="G33" s="18" t="n">
        <v>498.5890043</v>
      </c>
      <c r="H33" s="20" t="n">
        <v>4.02476801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435.62573592</v>
      </c>
      <c r="F34" s="20" t="n">
        <v>17.78638673</v>
      </c>
      <c r="G34" s="18" t="n">
        <v>464.15667775</v>
      </c>
      <c r="H34" s="20" t="n">
        <v>3.62546965</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518.86646404</v>
      </c>
      <c r="F35" s="20" t="n">
        <v>4.53002496</v>
      </c>
      <c r="G35" s="18" t="n">
        <v>513.8864329199999</v>
      </c>
      <c r="H35" s="20" t="n">
        <v>1.4259497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491.59630299</v>
      </c>
      <c r="F36" s="20" t="n">
        <v>3.71528752</v>
      </c>
      <c r="G36" s="18" t="n">
        <v>493.74474657</v>
      </c>
      <c r="H36" s="20" t="n">
        <v>2.78285327</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505.94348158</v>
      </c>
      <c r="F37" s="20" t="n">
        <v>7.22692144</v>
      </c>
      <c r="G37" s="18" t="n">
        <v>489.71529509</v>
      </c>
      <c r="H37" s="20" t="n">
        <v>4.03440021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509.85865907</v>
      </c>
      <c r="F38" s="20" t="n">
        <v>7.11313713</v>
      </c>
      <c r="G38" s="18" t="n">
        <v>502.33083187</v>
      </c>
      <c r="H38" s="20" t="n">
        <v>4.55711581</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428.68635996</v>
      </c>
      <c r="F39" s="20" t="n">
        <v>4.33390815</v>
      </c>
      <c r="G39" s="18" t="n">
        <v>390.76033606</v>
      </c>
      <c r="H39" s="20" t="n">
        <v>13.2055179</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506.8484301</v>
      </c>
      <c r="F40" s="20" t="n">
        <v>6.50725263</v>
      </c>
      <c r="G40" s="18" t="n">
        <v>513.01934235</v>
      </c>
      <c r="H40" s="20" t="n">
        <v>3.72667894</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492.89702707</v>
      </c>
      <c r="F41" s="20" t="n">
        <v>4.98676651</v>
      </c>
      <c r="G41" s="18" t="n">
        <v>500.86215337</v>
      </c>
      <c r="H41" s="20" t="n">
        <v>5.04023768</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431.12468137</v>
      </c>
      <c r="F44" s="20" t="n">
        <v>4.79220202</v>
      </c>
      <c r="G44" s="18" t="n">
        <v>421.08725194</v>
      </c>
      <c r="H44" s="20" t="n">
        <v>3.90187211</v>
      </c>
      <c r="I44" s="18" t="s">
        <v>404</v>
      </c>
      <c r="J44" s="20" t="s">
        <v>404</v>
      </c>
      <c r="K44" s="18" t="s">
        <v>404</v>
      </c>
      <c r="L44" s="20" t="s">
        <v>404</v>
      </c>
      <c r="M44" s="18" t="s">
        <v>404</v>
      </c>
      <c r="N44" s="20" t="s">
        <v>404</v>
      </c>
      <c r="O44" s="18" t="s">
        <v>404</v>
      </c>
      <c r="P44" s="20" t="s">
        <v>404</v>
      </c>
      <c r="Q44" s="18" t="n">
        <v>398.75048683</v>
      </c>
      <c r="R44" s="20" t="n">
        <v>32.27832458</v>
      </c>
    </row>
    <row r="45" spans="1:18">
      <c r="A45" s="15" t="s">
        <v>442</v>
      </c>
      <c r="B45" s="17" t="n">
        <v>5519</v>
      </c>
      <c r="C45" s="18">
        <f>(0.0/B45*100)</f>
        <v/>
      </c>
      <c r="D45" s="19" t="n">
        <v>5519</v>
      </c>
      <c r="E45" s="18" t="n">
        <v>376.07520266</v>
      </c>
      <c r="F45" s="20" t="n">
        <v>3.28969786</v>
      </c>
      <c r="G45" s="18" t="n">
        <v>374.79191248</v>
      </c>
      <c r="H45" s="20" t="n">
        <v>5.40308833</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401.94997963</v>
      </c>
      <c r="F46" s="20" t="n">
        <v>3.66215841</v>
      </c>
      <c r="G46" s="18" t="n">
        <v>409.22963666</v>
      </c>
      <c r="H46" s="20" t="n">
        <v>4.03738701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462.19383843</v>
      </c>
      <c r="F47" s="20" t="n">
        <v>6.26724144</v>
      </c>
      <c r="G47" s="18" t="n">
        <v>426.74852925</v>
      </c>
      <c r="H47" s="20" t="n">
        <v>6.73516864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514.95574026</v>
      </c>
      <c r="F48" s="20" t="n">
        <v>8.760673929999999</v>
      </c>
      <c r="G48" s="18" t="n">
        <v>521.29006843</v>
      </c>
      <c r="H48" s="20" t="n">
        <v>6.63179664</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435.15049429</v>
      </c>
      <c r="F49" s="20" t="n">
        <v>6.24452306</v>
      </c>
      <c r="G49" s="18" t="n">
        <v>431.143827</v>
      </c>
      <c r="H49" s="20" t="n">
        <v>3.49430585</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416.16159862</v>
      </c>
      <c r="F50" s="20" t="n">
        <v>3.70306312</v>
      </c>
      <c r="G50" s="18" t="n">
        <v>420.89740726</v>
      </c>
      <c r="H50" s="20" t="n">
        <v>6.33621852</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425.77821761</v>
      </c>
      <c r="F51" s="20" t="n">
        <v>3.72712286</v>
      </c>
      <c r="G51" s="18" t="n">
        <v>414.72971345</v>
      </c>
      <c r="H51" s="20" t="n">
        <v>3.27463388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474.22251065</v>
      </c>
      <c r="F52" s="20" t="n">
        <v>5.70440706</v>
      </c>
      <c r="G52" s="18" t="n">
        <v>476.09515918</v>
      </c>
      <c r="H52" s="20" t="n">
        <v>4.11863541</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434.54926439</v>
      </c>
      <c r="F53" s="20" t="n">
        <v>1.74006806</v>
      </c>
      <c r="G53" s="18" t="n">
        <v>430.11638999</v>
      </c>
      <c r="H53" s="20" t="n">
        <v>1.78628883</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334.47539214</v>
      </c>
      <c r="F54" s="20" t="n">
        <v>3.63005871</v>
      </c>
      <c r="G54" s="18" t="n">
        <v>327.89007879</v>
      </c>
      <c r="H54" s="20" t="n">
        <v>5.16994798</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397.52090546</v>
      </c>
      <c r="F55" s="20" t="n">
        <v>4.28948368</v>
      </c>
      <c r="G55" s="18" t="n">
        <v>419.34065361</v>
      </c>
      <c r="H55" s="20" t="n">
        <v>3.52785818</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535.79073506</v>
      </c>
      <c r="F56" s="20" t="n">
        <v>9.057330260000001</v>
      </c>
      <c r="G56" s="18" t="n">
        <v>521.59689543</v>
      </c>
      <c r="H56" s="20" t="n">
        <v>3.07324459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395.04561108</v>
      </c>
      <c r="F57" s="20" t="n">
        <v>9.403834270000001</v>
      </c>
      <c r="G57" s="18" t="n">
        <v>405.02325114</v>
      </c>
      <c r="H57" s="20" t="n">
        <v>2.70889032</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405.17756043</v>
      </c>
      <c r="F58" s="20" t="n">
        <v>3.14666659</v>
      </c>
      <c r="G58" s="18" t="n">
        <v>427.44354019</v>
      </c>
      <c r="H58" s="20" t="n">
        <v>7.92297944</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378.3656446</v>
      </c>
      <c r="F59" s="20" t="n">
        <v>2.55860398</v>
      </c>
      <c r="G59" s="18" t="n">
        <v>378.49916514</v>
      </c>
      <c r="H59" s="20" t="n">
        <v>1.92218459</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381.34335839</v>
      </c>
      <c r="F60" s="20" t="n">
        <v>5.379835</v>
      </c>
      <c r="G60" s="18" t="n">
        <v>395.3863847</v>
      </c>
      <c r="H60" s="20" t="n">
        <v>6.39013625</v>
      </c>
      <c r="I60" s="18" t="s">
        <v>404</v>
      </c>
      <c r="J60" s="20" t="s">
        <v>404</v>
      </c>
      <c r="K60" s="18" t="s">
        <v>404</v>
      </c>
      <c r="L60" s="20" t="s">
        <v>404</v>
      </c>
      <c r="M60" s="18" t="s">
        <v>404</v>
      </c>
      <c r="N60" s="20" t="s">
        <v>404</v>
      </c>
      <c r="O60" s="18" t="s">
        <v>404</v>
      </c>
      <c r="P60" s="20" t="s">
        <v>404</v>
      </c>
      <c r="Q60" s="18" t="n">
        <v>338.40013563</v>
      </c>
      <c r="R60" s="20" t="n">
        <v>21.78071518</v>
      </c>
    </row>
    <row r="61" spans="1:18">
      <c r="A61" s="15" t="s">
        <v>458</v>
      </c>
      <c r="B61" s="17" t="n">
        <v>6525</v>
      </c>
      <c r="C61" s="18">
        <f>(0.0/B61*100)</f>
        <v/>
      </c>
      <c r="D61" s="19" t="n">
        <v>6525</v>
      </c>
      <c r="E61" s="18" t="n">
        <v>479.86618136</v>
      </c>
      <c r="F61" s="20" t="n">
        <v>7.15823402</v>
      </c>
      <c r="G61" s="18" t="n">
        <v>474.52961527</v>
      </c>
      <c r="H61" s="20" t="n">
        <v>3.16496714</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525.14352288</v>
      </c>
      <c r="F62" s="20" t="n">
        <v>2.17019505</v>
      </c>
      <c r="G62" s="18" t="n">
        <v>529.41162936</v>
      </c>
      <c r="H62" s="20" t="n">
        <v>1.1757869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385.99482735</v>
      </c>
      <c r="F63" s="20" t="n">
        <v>2.84269061</v>
      </c>
      <c r="G63" s="18" t="n">
        <v>379.6019264</v>
      </c>
      <c r="H63" s="20" t="n">
        <v>1.46202489</v>
      </c>
      <c r="I63" s="18" t="s">
        <v>404</v>
      </c>
      <c r="J63" s="20" t="s">
        <v>404</v>
      </c>
      <c r="K63" s="18" t="s">
        <v>404</v>
      </c>
      <c r="L63" s="20" t="s">
        <v>404</v>
      </c>
      <c r="M63" s="18" t="s">
        <v>404</v>
      </c>
      <c r="N63" s="20" t="s">
        <v>404</v>
      </c>
      <c r="O63" s="18" t="s">
        <v>404</v>
      </c>
      <c r="P63" s="20" t="s">
        <v>404</v>
      </c>
      <c r="Q63" s="18" t="n">
        <v>414.20999919</v>
      </c>
      <c r="R63" s="20" t="n">
        <v>6.00606475</v>
      </c>
    </row>
    <row r="64" spans="1:18">
      <c r="A64" s="15" t="s">
        <v>461</v>
      </c>
      <c r="B64" s="17" t="n">
        <v>3634</v>
      </c>
      <c r="C64" s="18">
        <f>(27.0/B64*100)</f>
        <v/>
      </c>
      <c r="D64" s="19" t="n">
        <v>3607</v>
      </c>
      <c r="E64" s="18" t="n">
        <v>451.87993871</v>
      </c>
      <c r="F64" s="20" t="n">
        <v>2.44033147</v>
      </c>
      <c r="G64" s="18" t="n">
        <v>471.33210521</v>
      </c>
      <c r="H64" s="20" t="n">
        <v>2.03229439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430.63964108</v>
      </c>
      <c r="F65" s="20" t="n">
        <v>2.38663099</v>
      </c>
      <c r="G65" s="18" t="n">
        <v>422.44153139</v>
      </c>
      <c r="H65" s="20" t="n">
        <v>4.5676635</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406.50375808</v>
      </c>
      <c r="F66" s="20" t="n">
        <v>1.73647236</v>
      </c>
      <c r="G66" s="18" t="n">
        <v>414.76543936</v>
      </c>
      <c r="H66" s="20" t="n">
        <v>1.31108129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410.86996582</v>
      </c>
      <c r="F67" s="20" t="n">
        <v>4.94981482</v>
      </c>
      <c r="G67" s="18" t="n">
        <v>391.00204484</v>
      </c>
      <c r="H67" s="20" t="n">
        <v>2.85817633</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408.3994869</v>
      </c>
      <c r="F68" s="20" t="n">
        <v>1.22478253</v>
      </c>
      <c r="G68" s="18" t="n">
        <v>440.23305508</v>
      </c>
      <c r="H68" s="20" t="n">
        <v>1.62969641</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429.68982313</v>
      </c>
      <c r="F69" s="20" t="n">
        <v>5.10843117</v>
      </c>
      <c r="G69" s="18" t="n">
        <v>439.12144745</v>
      </c>
      <c r="H69" s="20" t="n">
        <v>4.36582076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477.0995169</v>
      </c>
      <c r="F70" s="20" t="n">
        <v>5.38502467</v>
      </c>
      <c r="G70" s="18" t="n">
        <v>491.48565293</v>
      </c>
      <c r="H70" s="20" t="n">
        <v>3.19895506</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548.5178903</v>
      </c>
      <c r="F71" s="20" t="n">
        <v>1.38360062</v>
      </c>
      <c r="G71" s="18" t="n">
        <v>566.35155991</v>
      </c>
      <c r="H71" s="20" t="n">
        <v>2.22503466</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522.53930803</v>
      </c>
      <c r="F72" s="20" t="n">
        <v>4.51108418</v>
      </c>
      <c r="G72" s="18" t="n">
        <v>539.51321035</v>
      </c>
      <c r="H72" s="20" t="n">
        <v>4.80993431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423.53206203</v>
      </c>
      <c r="F73" s="20" t="n">
        <v>7.39250573</v>
      </c>
      <c r="G73" s="18" t="n">
        <v>420.66006735</v>
      </c>
      <c r="H73" s="20" t="n">
        <v>3.27496668</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401.79558689</v>
      </c>
      <c r="F74" s="20" t="n">
        <v>2.7561157</v>
      </c>
      <c r="G74" s="18" t="n">
        <v>427.86496408</v>
      </c>
      <c r="H74" s="20" t="n">
        <v>1.64546049</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388.17742519</v>
      </c>
      <c r="F75" s="20" t="n">
        <v>2.83366486</v>
      </c>
      <c r="G75" s="18" t="n">
        <v>381.38409632</v>
      </c>
      <c r="H75" s="20" t="n">
        <v>6.07213126</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420.83734419</v>
      </c>
      <c r="F76" s="20" t="n">
        <v>3.39631293</v>
      </c>
      <c r="G76" s="18" t="n">
        <v>462.41613991</v>
      </c>
      <c r="H76" s="20" t="n">
        <v>5.61262479</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430.99583118</v>
      </c>
      <c r="F77" s="20" t="n">
        <v>4.31907852</v>
      </c>
      <c r="G77" s="18" t="n">
        <v>439.73435329</v>
      </c>
      <c r="H77" s="20" t="n">
        <v>4.406578</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525.30636262</v>
      </c>
      <c r="F78" s="20" t="n">
        <v>3.99348164</v>
      </c>
      <c r="G78" s="18" t="n">
        <v>514.93863709</v>
      </c>
      <c r="H78" s="20" t="n">
        <v>18.69735643</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472.36485934</v>
      </c>
      <c r="F79" s="20" t="n">
        <v>11.8314276</v>
      </c>
      <c r="G79" s="18" t="n">
        <v>476.54865762</v>
      </c>
      <c r="H79" s="20" t="n">
        <v>8.43592323</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458.96489577</v>
      </c>
      <c r="F80" s="20" t="n">
        <v>4.66908973</v>
      </c>
      <c r="G80" s="18" t="n">
        <v>450.52006706</v>
      </c>
      <c r="H80" s="20" t="n">
        <v>7.88493511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441.52046763</v>
      </c>
      <c r="F81" s="20" t="n">
        <v>3.06282541</v>
      </c>
      <c r="G81" s="18" t="n">
        <v>448.34264529</v>
      </c>
      <c r="H81" s="20" t="n">
        <v>7.67278306</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583</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512.20231148</v>
      </c>
      <c r="F7" s="20" t="n">
        <v>1.73357144</v>
      </c>
      <c r="G7" s="18" t="n">
        <v>496.83084601</v>
      </c>
      <c r="H7" s="20" t="n">
        <v>5.32251183</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496.90571939</v>
      </c>
      <c r="F8" s="20" t="n">
        <v>2.60324969</v>
      </c>
      <c r="G8" s="18" t="n">
        <v>464.04645997</v>
      </c>
      <c r="H8" s="20" t="n">
        <v>21.55277432</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504.75517605</v>
      </c>
      <c r="F9" s="20" t="n">
        <v>3.09175036</v>
      </c>
      <c r="G9" s="18" t="n">
        <v>503.40275596</v>
      </c>
      <c r="H9" s="20" t="n">
        <v>5.91890101</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529.4212270199999</v>
      </c>
      <c r="F10" s="20" t="n">
        <v>2.39739868</v>
      </c>
      <c r="G10" s="18" t="n">
        <v>527.67032684</v>
      </c>
      <c r="H10" s="20" t="n">
        <v>4.8908181</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449.8046508</v>
      </c>
      <c r="F11" s="20" t="n">
        <v>4.20180098</v>
      </c>
      <c r="G11" s="18" t="n">
        <v>444.91981618</v>
      </c>
      <c r="H11" s="20" t="n">
        <v>6.03794642</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491.60200379</v>
      </c>
      <c r="F12" s="20" t="n">
        <v>4.1157214</v>
      </c>
      <c r="G12" s="18" t="n">
        <v>496.33834146</v>
      </c>
      <c r="H12" s="20" t="n">
        <v>6.91555883</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503.76344855</v>
      </c>
      <c r="F13" s="20" t="n">
        <v>3.11426135</v>
      </c>
      <c r="G13" s="18" t="n">
        <v>495.53963459</v>
      </c>
      <c r="H13" s="20" t="n">
        <v>4.41754308</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538.53282013</v>
      </c>
      <c r="F14" s="20" t="n">
        <v>4.26819662</v>
      </c>
      <c r="G14" s="18" t="n">
        <v>531.05867098</v>
      </c>
      <c r="H14" s="20" t="n">
        <v>2.51908915</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530.95106369</v>
      </c>
      <c r="F15" s="20" t="n">
        <v>2.49257336</v>
      </c>
      <c r="G15" s="18" t="n">
        <v>521.30717071</v>
      </c>
      <c r="H15" s="20" t="n">
        <v>9.14396814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502.77009429</v>
      </c>
      <c r="F16" s="20" t="n">
        <v>3.85285811</v>
      </c>
      <c r="G16" s="18" t="n">
        <v>485.85965596</v>
      </c>
      <c r="H16" s="20" t="n">
        <v>8.09954761</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512.81196517</v>
      </c>
      <c r="F17" s="20" t="n">
        <v>5.24343122</v>
      </c>
      <c r="G17" s="18" t="n">
        <v>500.92527745</v>
      </c>
      <c r="H17" s="20" t="n">
        <v>7.54370918</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454.01328802</v>
      </c>
      <c r="F18" s="20" t="n">
        <v>4.00534797</v>
      </c>
      <c r="G18" s="18" t="n">
        <v>500.75438027</v>
      </c>
      <c r="H18" s="20" t="n">
        <v>12.51136845</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487.11752529</v>
      </c>
      <c r="F19" s="20" t="n">
        <v>7.63924802</v>
      </c>
      <c r="G19" s="18" t="n">
        <v>472.48654762</v>
      </c>
      <c r="H19" s="20" t="n">
        <v>4.12369479</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472.36667895</v>
      </c>
      <c r="F20" s="20" t="n">
        <v>1.88370757</v>
      </c>
      <c r="G20" s="18" t="n">
        <v>481.27650823</v>
      </c>
      <c r="H20" s="20" t="n">
        <v>5.20840988</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506.76401759</v>
      </c>
      <c r="F21" s="20" t="n">
        <v>4.74132362</v>
      </c>
      <c r="G21" s="18" t="n">
        <v>501.31159099</v>
      </c>
      <c r="H21" s="20" t="n">
        <v>3.37429939</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472.25717433</v>
      </c>
      <c r="F22" s="20" t="n">
        <v>4.84444997</v>
      </c>
      <c r="G22" s="18" t="n">
        <v>447.99998827</v>
      </c>
      <c r="H22" s="20" t="n">
        <v>11.05144888</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485.62204062</v>
      </c>
      <c r="F23" s="20" t="n">
        <v>3.16658093</v>
      </c>
      <c r="G23" s="18" t="n">
        <v>470.17830234</v>
      </c>
      <c r="H23" s="20" t="n">
        <v>15.23739519</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537.82698686</v>
      </c>
      <c r="F24" s="20" t="n">
        <v>2.98271966</v>
      </c>
      <c r="G24" s="18" t="n">
        <v>564.1449242</v>
      </c>
      <c r="H24" s="20" t="n">
        <v>37.18220015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511.76496146</v>
      </c>
      <c r="F25" s="20" t="n">
        <v>3.55817309</v>
      </c>
      <c r="G25" s="18" t="n">
        <v>537.03415058</v>
      </c>
      <c r="H25" s="20" t="n">
        <v>8.30894176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487.96442479</v>
      </c>
      <c r="F26" s="20" t="n">
        <v>2.10542209</v>
      </c>
      <c r="G26" s="18" t="n">
        <v>494.62061804</v>
      </c>
      <c r="H26" s="20" t="n">
        <v>3.36850972</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482.79349282</v>
      </c>
      <c r="F27" s="20" t="n">
        <v>1.25476206</v>
      </c>
      <c r="G27" s="18" t="n">
        <v>482.84662862</v>
      </c>
      <c r="H27" s="20" t="n">
        <v>2.17838785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417.68911893</v>
      </c>
      <c r="F28" s="20" t="n">
        <v>2.61919419</v>
      </c>
      <c r="G28" s="18" t="n">
        <v>411.20250667</v>
      </c>
      <c r="H28" s="20" t="n">
        <v>4.49004584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511.75331753</v>
      </c>
      <c r="F29" s="20" t="n">
        <v>5.14279773</v>
      </c>
      <c r="G29" s="18" t="n">
        <v>500.5088424</v>
      </c>
      <c r="H29" s="20" t="n">
        <v>23.79924227</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514.23304211</v>
      </c>
      <c r="F30" s="20" t="n">
        <v>3.96288075</v>
      </c>
      <c r="G30" s="18" t="n">
        <v>518.54429286</v>
      </c>
      <c r="H30" s="20" t="n">
        <v>6.40237997</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498.55522411</v>
      </c>
      <c r="F31" s="20" t="n">
        <v>2.27284119</v>
      </c>
      <c r="G31" s="18" t="n">
        <v>482.88806737</v>
      </c>
      <c r="H31" s="20" t="n">
        <v>10.76943474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502.09990323</v>
      </c>
      <c r="F32" s="20" t="n">
        <v>3.1673516</v>
      </c>
      <c r="G32" s="18" t="n">
        <v>499.65582937</v>
      </c>
      <c r="H32" s="20" t="n">
        <v>5.63250207</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498.23741927</v>
      </c>
      <c r="F33" s="20" t="n">
        <v>4.20302921</v>
      </c>
      <c r="G33" s="18" t="n">
        <v>503.62971727</v>
      </c>
      <c r="H33" s="20" t="n">
        <v>3.85650777</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460.05423629</v>
      </c>
      <c r="F34" s="20" t="n">
        <v>2.9500417</v>
      </c>
      <c r="G34" s="18" t="n">
        <v>469.58169066</v>
      </c>
      <c r="H34" s="20" t="n">
        <v>17.72085795</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515.38264177</v>
      </c>
      <c r="F35" s="20" t="n">
        <v>1.4900717</v>
      </c>
      <c r="G35" s="18" t="n">
        <v>509.64630425</v>
      </c>
      <c r="H35" s="20" t="n">
        <v>4.08070898</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495.79281921</v>
      </c>
      <c r="F36" s="20" t="n">
        <v>2.37973284</v>
      </c>
      <c r="G36" s="18" t="n">
        <v>470.71279982</v>
      </c>
      <c r="H36" s="20" t="n">
        <v>4.84612347</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494.13680201</v>
      </c>
      <c r="F37" s="20" t="n">
        <v>3.64993532</v>
      </c>
      <c r="G37" s="18" t="n">
        <v>486.48955927</v>
      </c>
      <c r="H37" s="20" t="n">
        <v>13.2678372</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503.43326887</v>
      </c>
      <c r="F38" s="20" t="n">
        <v>3.88678575</v>
      </c>
      <c r="G38" s="18" t="n">
        <v>511.88512234</v>
      </c>
      <c r="H38" s="20" t="n">
        <v>12.14217846</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428.24578873</v>
      </c>
      <c r="F39" s="20" t="n">
        <v>4.40401633</v>
      </c>
      <c r="G39" s="18" t="n">
        <v>405.71897734</v>
      </c>
      <c r="H39" s="20" t="n">
        <v>11.74953675</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511.16580485</v>
      </c>
      <c r="F40" s="20" t="n">
        <v>4.23776179</v>
      </c>
      <c r="G40" s="18" t="n">
        <v>511.13814202</v>
      </c>
      <c r="H40" s="20" t="n">
        <v>5.12591275</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502.77555133</v>
      </c>
      <c r="F41" s="20" t="n">
        <v>3.63131236</v>
      </c>
      <c r="G41" s="18" t="n">
        <v>488.29617635</v>
      </c>
      <c r="H41" s="20" t="n">
        <v>6.35556145</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426.05038851</v>
      </c>
      <c r="F44" s="20" t="n">
        <v>3.84357778</v>
      </c>
      <c r="G44" s="18" t="n">
        <v>433.2512718</v>
      </c>
      <c r="H44" s="20" t="n">
        <v>8.48086743</v>
      </c>
      <c r="I44" s="18" t="s">
        <v>404</v>
      </c>
      <c r="J44" s="20" t="s">
        <v>404</v>
      </c>
      <c r="K44" s="18" t="s">
        <v>404</v>
      </c>
      <c r="L44" s="20" t="s">
        <v>404</v>
      </c>
      <c r="M44" s="18" t="s">
        <v>404</v>
      </c>
      <c r="N44" s="20" t="s">
        <v>404</v>
      </c>
      <c r="O44" s="18" t="s">
        <v>404</v>
      </c>
      <c r="P44" s="20" t="s">
        <v>404</v>
      </c>
      <c r="Q44" s="18" t="n">
        <v>398.75048683</v>
      </c>
      <c r="R44" s="20" t="n">
        <v>32.27832458</v>
      </c>
    </row>
    <row r="45" spans="1:18">
      <c r="A45" s="15" t="s">
        <v>442</v>
      </c>
      <c r="B45" s="17" t="n">
        <v>5519</v>
      </c>
      <c r="C45" s="18">
        <f>(0.0/B45*100)</f>
        <v/>
      </c>
      <c r="D45" s="19" t="n">
        <v>5519</v>
      </c>
      <c r="E45" s="18" t="n">
        <v>377.85349956</v>
      </c>
      <c r="F45" s="20" t="n">
        <v>3.76444397</v>
      </c>
      <c r="G45" s="18" t="n">
        <v>373.540348</v>
      </c>
      <c r="H45" s="20" t="n">
        <v>4.64157137</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402.041078</v>
      </c>
      <c r="F46" s="20" t="n">
        <v>4.42048378</v>
      </c>
      <c r="G46" s="18" t="n">
        <v>407.93374273</v>
      </c>
      <c r="H46" s="20" t="n">
        <v>3.75193218</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453.21179151</v>
      </c>
      <c r="F47" s="20" t="n">
        <v>7.08960702</v>
      </c>
      <c r="G47" s="18" t="n">
        <v>439.41895901</v>
      </c>
      <c r="H47" s="20" t="n">
        <v>7.06211426</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504.47502086</v>
      </c>
      <c r="F48" s="20" t="n">
        <v>9.308286280000001</v>
      </c>
      <c r="G48" s="18" t="n">
        <v>526.70542632</v>
      </c>
      <c r="H48" s="20" t="n">
        <v>6.79220736</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431.54328684</v>
      </c>
      <c r="F49" s="20" t="n">
        <v>3.56490643</v>
      </c>
      <c r="G49" s="18" t="n">
        <v>434.15789737</v>
      </c>
      <c r="H49" s="20" t="n">
        <v>7.41308924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422.09246365</v>
      </c>
      <c r="F50" s="20" t="n">
        <v>7.28868832</v>
      </c>
      <c r="G50" s="18" t="n">
        <v>415.90735672</v>
      </c>
      <c r="H50" s="20" t="n">
        <v>2.95173277</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419.71247244</v>
      </c>
      <c r="F51" s="20" t="n">
        <v>2.14893648</v>
      </c>
      <c r="G51" s="18" t="n">
        <v>415.26212041</v>
      </c>
      <c r="H51" s="20" t="n">
        <v>9.27604219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474.26329988</v>
      </c>
      <c r="F52" s="20" t="n">
        <v>3.05961061</v>
      </c>
      <c r="G52" s="18" t="n">
        <v>484.39234713</v>
      </c>
      <c r="H52" s="20" t="n">
        <v>12.81123837</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432.45946138</v>
      </c>
      <c r="F53" s="20" t="n">
        <v>1.40070428</v>
      </c>
      <c r="G53" s="18" t="n">
        <v>433.44736489</v>
      </c>
      <c r="H53" s="20" t="n">
        <v>3.07695015</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325.98009138</v>
      </c>
      <c r="F54" s="20" t="n">
        <v>3.52946947</v>
      </c>
      <c r="G54" s="18" t="n">
        <v>343.13860261</v>
      </c>
      <c r="H54" s="20" t="n">
        <v>6.43356021</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409.14068722</v>
      </c>
      <c r="F55" s="20" t="n">
        <v>2.7340323</v>
      </c>
      <c r="G55" s="18" t="n">
        <v>424.07738431</v>
      </c>
      <c r="H55" s="20" t="n">
        <v>8.09432623</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523.72341748</v>
      </c>
      <c r="F56" s="20" t="n">
        <v>3.19936474</v>
      </c>
      <c r="G56" s="18" t="n">
        <v>520.13705619</v>
      </c>
      <c r="H56" s="20" t="n">
        <v>9.57387507</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402.37924227</v>
      </c>
      <c r="F57" s="20" t="n">
        <v>3.14699919</v>
      </c>
      <c r="G57" s="18" t="n">
        <v>407.32924078</v>
      </c>
      <c r="H57" s="20" t="n">
        <v>6.97485077</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408.48997402</v>
      </c>
      <c r="F58" s="20" t="n">
        <v>3.23941454</v>
      </c>
      <c r="G58" s="18" t="n">
        <v>409.31311153</v>
      </c>
      <c r="H58" s="20" t="n">
        <v>8.01847107</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375.31710522</v>
      </c>
      <c r="F59" s="20" t="n">
        <v>1.82171941</v>
      </c>
      <c r="G59" s="18" t="n">
        <v>389.05662114</v>
      </c>
      <c r="H59" s="20" t="n">
        <v>3.43231283</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374.20366234</v>
      </c>
      <c r="F60" s="20" t="n">
        <v>4.97744358</v>
      </c>
      <c r="G60" s="18" t="n">
        <v>403.9059807</v>
      </c>
      <c r="H60" s="20" t="n">
        <v>6.56464295</v>
      </c>
      <c r="I60" s="18" t="s">
        <v>404</v>
      </c>
      <c r="J60" s="20" t="s">
        <v>404</v>
      </c>
      <c r="K60" s="18" t="s">
        <v>404</v>
      </c>
      <c r="L60" s="20" t="s">
        <v>404</v>
      </c>
      <c r="M60" s="18" t="s">
        <v>404</v>
      </c>
      <c r="N60" s="20" t="s">
        <v>404</v>
      </c>
      <c r="O60" s="18" t="s">
        <v>404</v>
      </c>
      <c r="P60" s="20" t="s">
        <v>404</v>
      </c>
      <c r="Q60" s="18" t="n">
        <v>338.40013563</v>
      </c>
      <c r="R60" s="20" t="n">
        <v>21.78071518</v>
      </c>
    </row>
    <row r="61" spans="1:18">
      <c r="A61" s="15" t="s">
        <v>458</v>
      </c>
      <c r="B61" s="17" t="n">
        <v>6525</v>
      </c>
      <c r="C61" s="18">
        <f>(0.0/B61*100)</f>
        <v/>
      </c>
      <c r="D61" s="19" t="n">
        <v>6525</v>
      </c>
      <c r="E61" s="18" t="n">
        <v>474.03486089</v>
      </c>
      <c r="F61" s="20" t="n">
        <v>4.64288571</v>
      </c>
      <c r="G61" s="18" t="n">
        <v>476.42456651</v>
      </c>
      <c r="H61" s="20" t="n">
        <v>3.69723663</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534.47971739</v>
      </c>
      <c r="F62" s="20" t="n">
        <v>1.27216587</v>
      </c>
      <c r="G62" s="18" t="n">
        <v>519.52530691</v>
      </c>
      <c r="H62" s="20" t="n">
        <v>1.58498738</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377.59385803</v>
      </c>
      <c r="F63" s="20" t="n">
        <v>1.59562395</v>
      </c>
      <c r="G63" s="18" t="n">
        <v>386.94519018</v>
      </c>
      <c r="H63" s="20" t="n">
        <v>2.16245978</v>
      </c>
      <c r="I63" s="18" t="s">
        <v>404</v>
      </c>
      <c r="J63" s="20" t="s">
        <v>404</v>
      </c>
      <c r="K63" s="18" t="s">
        <v>404</v>
      </c>
      <c r="L63" s="20" t="s">
        <v>404</v>
      </c>
      <c r="M63" s="18" t="s">
        <v>404</v>
      </c>
      <c r="N63" s="20" t="s">
        <v>404</v>
      </c>
      <c r="O63" s="18" t="s">
        <v>404</v>
      </c>
      <c r="P63" s="20" t="s">
        <v>404</v>
      </c>
      <c r="Q63" s="18" t="n">
        <v>414.20999919</v>
      </c>
      <c r="R63" s="20" t="n">
        <v>6.00606475</v>
      </c>
    </row>
    <row r="64" spans="1:18">
      <c r="A64" s="15" t="s">
        <v>461</v>
      </c>
      <c r="B64" s="17" t="n">
        <v>3634</v>
      </c>
      <c r="C64" s="18">
        <f>(27.0/B64*100)</f>
        <v/>
      </c>
      <c r="D64" s="19" t="n">
        <v>3607</v>
      </c>
      <c r="E64" s="18" t="n">
        <v>458.28837432</v>
      </c>
      <c r="F64" s="20" t="n">
        <v>1.78238098</v>
      </c>
      <c r="G64" s="18" t="n">
        <v>499.20811662</v>
      </c>
      <c r="H64" s="20" t="n">
        <v>4.23712362</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425.21348886</v>
      </c>
      <c r="F65" s="20" t="n">
        <v>3.09621437</v>
      </c>
      <c r="G65" s="18" t="n">
        <v>432.36334372</v>
      </c>
      <c r="H65" s="20" t="n">
        <v>4.3220983</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411.51934362</v>
      </c>
      <c r="F66" s="20" t="n">
        <v>1.02872209</v>
      </c>
      <c r="G66" s="18" t="n">
        <v>375.69402345</v>
      </c>
      <c r="H66" s="20" t="n">
        <v>12.83850928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394.7710833</v>
      </c>
      <c r="F67" s="20" t="n">
        <v>2.58822937</v>
      </c>
      <c r="G67" s="18" t="n">
        <v>404.55033856</v>
      </c>
      <c r="H67" s="20" t="n">
        <v>6.48099167</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416.23734059</v>
      </c>
      <c r="F68" s="20" t="n">
        <v>1.09010571</v>
      </c>
      <c r="G68" s="18" t="n">
        <v>427.82501452</v>
      </c>
      <c r="H68" s="20" t="n">
        <v>2.50624612</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435.67661739</v>
      </c>
      <c r="F69" s="20" t="n">
        <v>4.84509095</v>
      </c>
      <c r="G69" s="18" t="n">
        <v>433.909499</v>
      </c>
      <c r="H69" s="20" t="n">
        <v>6.0224082</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486.47513952</v>
      </c>
      <c r="F70" s="20" t="n">
        <v>4.13536822</v>
      </c>
      <c r="G70" s="18" t="n">
        <v>486.71919705</v>
      </c>
      <c r="H70" s="20" t="n">
        <v>3.89988071</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578.52979382</v>
      </c>
      <c r="F71" s="20" t="n">
        <v>4.73472568</v>
      </c>
      <c r="G71" s="18" t="n">
        <v>551.1397065800001</v>
      </c>
      <c r="H71" s="20" t="n">
        <v>1.34768559</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538.81294052</v>
      </c>
      <c r="F72" s="20" t="n">
        <v>6.26853421</v>
      </c>
      <c r="G72" s="18" t="n">
        <v>527.06802516</v>
      </c>
      <c r="H72" s="20" t="n">
        <v>4.76242773</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422.20643717</v>
      </c>
      <c r="F73" s="20" t="n">
        <v>4.33211745</v>
      </c>
      <c r="G73" s="18" t="n">
        <v>420.06043948</v>
      </c>
      <c r="H73" s="20" t="n">
        <v>4.16508134</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423.25312884</v>
      </c>
      <c r="F74" s="20" t="n">
        <v>1.60937943</v>
      </c>
      <c r="G74" s="18" t="n">
        <v>415.39367938</v>
      </c>
      <c r="H74" s="20" t="n">
        <v>3.00473772</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389.49967789</v>
      </c>
      <c r="F75" s="20" t="n">
        <v>2.91168439</v>
      </c>
      <c r="G75" s="18" t="n">
        <v>369.85973747</v>
      </c>
      <c r="H75" s="20" t="n">
        <v>6.93185197</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433.88078171</v>
      </c>
      <c r="F76" s="20" t="n">
        <v>2.73754086</v>
      </c>
      <c r="G76" s="18" t="n">
        <v>465.4057627</v>
      </c>
      <c r="H76" s="20" t="n">
        <v>12.26313327</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435.29565295</v>
      </c>
      <c r="F77" s="20" t="n">
        <v>2.98300649</v>
      </c>
      <c r="G77" s="18" t="n">
        <v>435.69264216</v>
      </c>
      <c r="H77" s="20" t="n">
        <v>7.82575783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526.599773</v>
      </c>
      <c r="F78" s="20" t="n">
        <v>4.71927619</v>
      </c>
      <c r="G78" s="18" t="n">
        <v>520.41435269</v>
      </c>
      <c r="H78" s="20" t="n">
        <v>6.73912836</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477.61977839</v>
      </c>
      <c r="F79" s="20" t="n">
        <v>7.68667459</v>
      </c>
      <c r="G79" s="18" t="n">
        <v>470.22562194</v>
      </c>
      <c r="H79" s="20" t="n">
        <v>13.87574551</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455.39433575</v>
      </c>
      <c r="F80" s="20" t="n">
        <v>5.48404502</v>
      </c>
      <c r="G80" s="18" t="n">
        <v>457.87864668</v>
      </c>
      <c r="H80" s="20" t="n">
        <v>5.89521547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443.34037782</v>
      </c>
      <c r="F81" s="20" t="n">
        <v>3.25111738</v>
      </c>
      <c r="G81" s="18" t="n">
        <v>439.46297511</v>
      </c>
      <c r="H81" s="20" t="n">
        <v>10.59089585</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514.067732</v>
      </c>
      <c r="F7" s="20" t="n">
        <v>2.13419151</v>
      </c>
      <c r="G7" s="18" t="n">
        <v>501.63232792</v>
      </c>
      <c r="H7" s="20" t="n">
        <v>3.44077687</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496.33285248</v>
      </c>
      <c r="F8" s="20" t="n">
        <v>2.96943339</v>
      </c>
      <c r="G8" s="18" t="n">
        <v>487.75342919</v>
      </c>
      <c r="H8" s="20" t="n">
        <v>8.348917930000001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509.46041995</v>
      </c>
      <c r="F9" s="20" t="n">
        <v>2.6992842</v>
      </c>
      <c r="G9" s="18" t="n">
        <v>473.19899703</v>
      </c>
      <c r="H9" s="20" t="n">
        <v>7.67300806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532.18239204</v>
      </c>
      <c r="F10" s="20" t="n">
        <v>3.12237354</v>
      </c>
      <c r="G10" s="18" t="n">
        <v>527.05203768</v>
      </c>
      <c r="H10" s="20" t="n">
        <v>2.84236213</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448.1613325</v>
      </c>
      <c r="F11" s="20" t="n">
        <v>2.57575562</v>
      </c>
      <c r="G11" s="18" t="n">
        <v>421.36222856</v>
      </c>
      <c r="H11" s="20" t="n">
        <v>31.73948325</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493.15427893</v>
      </c>
      <c r="F12" s="20" t="n">
        <v>2.2993886</v>
      </c>
      <c r="G12" s="18" t="n">
        <v>471.03424855</v>
      </c>
      <c r="H12" s="20" t="n">
        <v>8.8787229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501.86030732</v>
      </c>
      <c r="F13" s="20" t="n">
        <v>2.81472931</v>
      </c>
      <c r="G13" s="18" t="n">
        <v>503.7869041</v>
      </c>
      <c r="H13" s="20" t="n">
        <v>4.93865526</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533.8085796399999</v>
      </c>
      <c r="F14" s="20" t="n">
        <v>2.15475346</v>
      </c>
      <c r="G14" s="18" t="n">
        <v>542.8511887</v>
      </c>
      <c r="H14" s="20" t="n">
        <v>5.23586714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534.3196112000001</v>
      </c>
      <c r="F15" s="20" t="n">
        <v>2.52593178</v>
      </c>
      <c r="G15" s="18" t="n">
        <v>520.90933411</v>
      </c>
      <c r="H15" s="20" t="n">
        <v>5.19002001</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496.5232719</v>
      </c>
      <c r="F16" s="20" t="n">
        <v>4.04834089</v>
      </c>
      <c r="G16" s="18" t="n">
        <v>500.04904507</v>
      </c>
      <c r="H16" s="20" t="n">
        <v>7.29753722</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507.594182</v>
      </c>
      <c r="F17" s="20" t="n">
        <v>4.4398229</v>
      </c>
      <c r="G17" s="18" t="n">
        <v>511.68420022</v>
      </c>
      <c r="H17" s="20" t="n">
        <v>7.82157616</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454.65995899</v>
      </c>
      <c r="F18" s="20" t="n">
        <v>3.94407889</v>
      </c>
      <c r="G18" s="18" t="n">
        <v>481.85279679</v>
      </c>
      <c r="H18" s="20" t="n">
        <v>4.63543608</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476.83146321</v>
      </c>
      <c r="F19" s="20" t="n">
        <v>2.73256669</v>
      </c>
      <c r="G19" s="18" t="n">
        <v>499.55391267</v>
      </c>
      <c r="H19" s="20" t="n">
        <v>60.81190497</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472.86384762</v>
      </c>
      <c r="F20" s="20" t="n">
        <v>1.86092698</v>
      </c>
      <c r="G20" s="18" t="n">
        <v>475.8166319</v>
      </c>
      <c r="H20" s="20" t="n">
        <v>4.25106415</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504.59656911</v>
      </c>
      <c r="F21" s="20" t="n">
        <v>2.55890676</v>
      </c>
      <c r="G21" s="18" t="n">
        <v>463.49569018</v>
      </c>
      <c r="H21" s="20" t="n">
        <v>15.38714683</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466.75315339</v>
      </c>
      <c r="F22" s="20" t="n">
        <v>3.611855</v>
      </c>
      <c r="G22" s="18" t="n">
        <v>456.38042474</v>
      </c>
      <c r="H22" s="20" t="n">
        <v>42.71244934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484.18194584</v>
      </c>
      <c r="F23" s="20" t="n">
        <v>3.03019454</v>
      </c>
      <c r="G23" s="18" t="n">
        <v>477.39079752</v>
      </c>
      <c r="H23" s="20" t="n">
        <v>19.79375483</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538.27748657</v>
      </c>
      <c r="F24" s="20" t="n">
        <v>3.04253084</v>
      </c>
      <c r="G24" s="18" t="n">
        <v>551.32812165</v>
      </c>
      <c r="H24" s="20" t="n">
        <v>24.5465689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516.23402428</v>
      </c>
      <c r="F25" s="20" t="n">
        <v>3.38306659</v>
      </c>
      <c r="G25" s="18" t="n">
        <v>513.17059218</v>
      </c>
      <c r="H25" s="20" t="n">
        <v>12.76928081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489.66578573</v>
      </c>
      <c r="F26" s="20" t="n">
        <v>1.66770437</v>
      </c>
      <c r="G26" s="18" t="n">
        <v>496.24058073</v>
      </c>
      <c r="H26" s="20" t="n">
        <v>6.78380636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482.80638365</v>
      </c>
      <c r="F27" s="20" t="n">
        <v>1.12098685</v>
      </c>
      <c r="G27" s="18" t="s">
        <v>404</v>
      </c>
      <c r="H27" s="20" t="s">
        <v>404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415.96003637</v>
      </c>
      <c r="F28" s="20" t="n">
        <v>2.72667564</v>
      </c>
      <c r="G28" s="18" t="n">
        <v>414.94090667</v>
      </c>
      <c r="H28" s="20" t="n">
        <v>4.47266667</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511.12891606</v>
      </c>
      <c r="F29" s="20" t="n">
        <v>4.68529108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513.3035121299999</v>
      </c>
      <c r="N30" s="20" t="n">
        <v>2.38424846</v>
      </c>
      <c r="O30" s="18" t="s">
        <v>404</v>
      </c>
      <c r="P30" s="20" t="s">
        <v>404</v>
      </c>
      <c r="Q30" s="18" t="s">
        <v>404</v>
      </c>
      <c r="R30" s="20" t="s">
        <v>404</v>
      </c>
    </row>
    <row r="31" spans="1:18">
      <c r="A31" s="15" t="s">
        <v>428</v>
      </c>
      <c r="B31" s="17" t="n">
        <v>5456</v>
      </c>
      <c r="C31" s="18">
        <f>(808.0/B31*100)</f>
        <v/>
      </c>
      <c r="D31" s="19" t="n">
        <v>4648</v>
      </c>
      <c r="E31" s="18" t="n">
        <v>496.68617404</v>
      </c>
      <c r="F31" s="20" t="n">
        <v>2.98867952</v>
      </c>
      <c r="G31" s="18" t="n">
        <v>502.93958045</v>
      </c>
      <c r="H31" s="20" t="n">
        <v>4.74546385</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501.39006187</v>
      </c>
      <c r="F32" s="20" t="n">
        <v>2.51240263</v>
      </c>
      <c r="G32" s="18" t="n">
        <v>506.09435914</v>
      </c>
      <c r="H32" s="20" t="n">
        <v>18.13424843</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501.39213244</v>
      </c>
      <c r="F33" s="20" t="n">
        <v>2.54633143</v>
      </c>
      <c r="G33" s="18" t="n">
        <v>487.46344685</v>
      </c>
      <c r="H33" s="20" t="n">
        <v>4.01244481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460.83081887</v>
      </c>
      <c r="F34" s="20" t="n">
        <v>2.61333901</v>
      </c>
      <c r="G34" s="18" t="n">
        <v>447.40347075</v>
      </c>
      <c r="H34" s="20" t="n">
        <v>5.9997217</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514.7124742</v>
      </c>
      <c r="F35" s="20" t="n">
        <v>1.41966055</v>
      </c>
      <c r="G35" s="18" t="s">
        <v>404</v>
      </c>
      <c r="H35" s="20" t="s">
        <v>404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493.02012928</v>
      </c>
      <c r="F36" s="20" t="n">
        <v>3.07467015</v>
      </c>
      <c r="G36" s="18" t="n">
        <v>492.59921624</v>
      </c>
      <c r="H36" s="20" t="n">
        <v>3.23103941</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493.55149557</v>
      </c>
      <c r="F37" s="20" t="n">
        <v>4.25184316</v>
      </c>
      <c r="G37" s="18" t="n">
        <v>493.00968278</v>
      </c>
      <c r="H37" s="20" t="n">
        <v>7.07476308</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509.17898295</v>
      </c>
      <c r="F38" s="20" t="n">
        <v>4.70808332</v>
      </c>
      <c r="G38" s="18" t="n">
        <v>498.15989322</v>
      </c>
      <c r="H38" s="20" t="n">
        <v>7.32513592</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426.55654949</v>
      </c>
      <c r="F39" s="20" t="n">
        <v>3.99932812</v>
      </c>
      <c r="G39" s="18" t="n">
        <v>398.60250291</v>
      </c>
      <c r="H39" s="20" t="n">
        <v>12.94696208</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513.15638763</v>
      </c>
      <c r="F40" s="20" t="n">
        <v>3.4313124</v>
      </c>
      <c r="G40" s="18" t="n">
        <v>480.18155387</v>
      </c>
      <c r="H40" s="20" t="n">
        <v>7.41931915</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495.40175562</v>
      </c>
      <c r="F41" s="20" t="n">
        <v>5.16991732</v>
      </c>
      <c r="G41" s="18" t="n">
        <v>498.46332637</v>
      </c>
      <c r="H41" s="20" t="n">
        <v>3.98104662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427.0200896</v>
      </c>
      <c r="F44" s="20" t="n">
        <v>3.45337563</v>
      </c>
      <c r="G44" s="18" t="n">
        <v>434.57450837</v>
      </c>
      <c r="H44" s="20" t="n">
        <v>10.84408404</v>
      </c>
      <c r="I44" s="18" t="s">
        <v>404</v>
      </c>
      <c r="J44" s="20" t="s">
        <v>404</v>
      </c>
      <c r="K44" s="18" t="s">
        <v>404</v>
      </c>
      <c r="L44" s="20" t="s">
        <v>404</v>
      </c>
      <c r="M44" s="18" t="s">
        <v>404</v>
      </c>
      <c r="N44" s="20" t="s">
        <v>404</v>
      </c>
      <c r="O44" s="18" t="s">
        <v>404</v>
      </c>
      <c r="P44" s="20" t="s">
        <v>404</v>
      </c>
      <c r="Q44" s="18" t="n">
        <v>398.75048683</v>
      </c>
      <c r="R44" s="20" t="n">
        <v>32.27832458</v>
      </c>
    </row>
    <row r="45" spans="1:18">
      <c r="A45" s="15" t="s">
        <v>442</v>
      </c>
      <c r="B45" s="17" t="n">
        <v>5519</v>
      </c>
      <c r="C45" s="18">
        <f>(0.0/B45*100)</f>
        <v/>
      </c>
      <c r="D45" s="19" t="n">
        <v>5519</v>
      </c>
      <c r="E45" s="18" t="n">
        <v>375.00509647</v>
      </c>
      <c r="F45" s="20" t="n">
        <v>2.75008645</v>
      </c>
      <c r="G45" s="18" t="n">
        <v>424.59065042</v>
      </c>
      <c r="H45" s="20" t="n">
        <v>34.14165818</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412.44634611</v>
      </c>
      <c r="F46" s="20" t="n">
        <v>4.56219876</v>
      </c>
      <c r="G46" s="18" t="n">
        <v>395.69068345</v>
      </c>
      <c r="H46" s="20" t="n">
        <v>3.48848886</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450.99652617</v>
      </c>
      <c r="F47" s="20" t="n">
        <v>4.43786636</v>
      </c>
      <c r="G47" s="18" t="n">
        <v>415.17786343</v>
      </c>
      <c r="H47" s="20" t="n">
        <v>13.45076973</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516.5665573799999</v>
      </c>
      <c r="F48" s="20" t="n">
        <v>6.48013422</v>
      </c>
      <c r="G48" s="18" t="n">
        <v>521.43636607</v>
      </c>
      <c r="H48" s="20" t="n">
        <v>10.46750316</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430.60106291</v>
      </c>
      <c r="F49" s="20" t="n">
        <v>3.45099442</v>
      </c>
      <c r="G49" s="18" t="n">
        <v>437.23346151</v>
      </c>
      <c r="H49" s="20" t="n">
        <v>6.67565381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417.25722507</v>
      </c>
      <c r="F50" s="20" t="n">
        <v>2.77720743</v>
      </c>
      <c r="G50" s="18" t="n">
        <v>424.52805715</v>
      </c>
      <c r="H50" s="20" t="n">
        <v>19.36770781</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421.01992246</v>
      </c>
      <c r="F51" s="20" t="n">
        <v>2.33138974</v>
      </c>
      <c r="G51" s="18" t="n">
        <v>402.0952425</v>
      </c>
      <c r="H51" s="20" t="n">
        <v>10.76103403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474.14503344</v>
      </c>
      <c r="F52" s="20" t="n">
        <v>2.48822434</v>
      </c>
      <c r="G52" s="18" t="n">
        <v>547.57009338</v>
      </c>
      <c r="H52" s="20" t="n">
        <v>10.49328065</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432.5767659</v>
      </c>
      <c r="N53" s="20" t="n">
        <v>1.3789965</v>
      </c>
      <c r="O53" s="18" t="s">
        <v>404</v>
      </c>
      <c r="P53" s="20" t="s">
        <v>404</v>
      </c>
      <c r="Q53" s="18" t="s">
        <v>404</v>
      </c>
      <c r="R53" s="20" t="s">
        <v>404</v>
      </c>
    </row>
    <row r="54" spans="1:18">
      <c r="A54" s="15" t="s">
        <v>451</v>
      </c>
      <c r="B54" s="17" t="n">
        <v>4740</v>
      </c>
      <c r="C54" s="18">
        <f>(262.0/B54*100)</f>
        <v/>
      </c>
      <c r="D54" s="19" t="n">
        <v>4478</v>
      </c>
      <c r="E54" s="18" t="n">
        <v>331.93773183</v>
      </c>
      <c r="F54" s="20" t="n">
        <v>2.71383214</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411.13271441</v>
      </c>
      <c r="F55" s="20" t="n">
        <v>2.47604703</v>
      </c>
      <c r="G55" s="18" t="n">
        <v>402.6065167</v>
      </c>
      <c r="H55" s="20" t="n">
        <v>19.80250821</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523.27744776</v>
      </c>
      <c r="N56" s="20" t="n">
        <v>2.54722797</v>
      </c>
      <c r="O56" s="18" t="s">
        <v>404</v>
      </c>
      <c r="P56" s="20" t="s">
        <v>404</v>
      </c>
      <c r="Q56" s="18" t="s">
        <v>404</v>
      </c>
      <c r="R56" s="20" t="s">
        <v>404</v>
      </c>
    </row>
    <row r="57" spans="1:18">
      <c r="A57" s="15" t="s">
        <v>454</v>
      </c>
      <c r="B57" s="17" t="n">
        <v>6513</v>
      </c>
      <c r="C57" s="18">
        <f>(0.0/B57*100)</f>
        <v/>
      </c>
      <c r="D57" s="19" t="n">
        <v>6513</v>
      </c>
      <c r="E57" s="18" t="n">
        <v>400.4241471</v>
      </c>
      <c r="F57" s="20" t="n">
        <v>3.02236826</v>
      </c>
      <c r="G57" s="18" t="n">
        <v>420.46000708</v>
      </c>
      <c r="H57" s="20" t="n">
        <v>7.97387261</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406.78622753</v>
      </c>
      <c r="F58" s="20" t="n">
        <v>3.04174978</v>
      </c>
      <c r="G58" s="18" t="n">
        <v>416.61521428</v>
      </c>
      <c r="H58" s="20" t="n">
        <v>6.82621447</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377.11563581</v>
      </c>
      <c r="F59" s="20" t="n">
        <v>1.9828063</v>
      </c>
      <c r="G59" s="18" t="n">
        <v>383.41616032</v>
      </c>
      <c r="H59" s="20" t="n">
        <v>3.26378891</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388.85996617</v>
      </c>
      <c r="F60" s="20" t="n">
        <v>3.71156652</v>
      </c>
      <c r="G60" s="18" t="n">
        <v>370.43470334</v>
      </c>
      <c r="H60" s="20" t="n">
        <v>17.0127749</v>
      </c>
      <c r="I60" s="18" t="s">
        <v>404</v>
      </c>
      <c r="J60" s="20" t="s">
        <v>404</v>
      </c>
      <c r="K60" s="18" t="s">
        <v>404</v>
      </c>
      <c r="L60" s="20" t="s">
        <v>404</v>
      </c>
      <c r="M60" s="18" t="s">
        <v>404</v>
      </c>
      <c r="N60" s="20" t="s">
        <v>404</v>
      </c>
      <c r="O60" s="18" t="s">
        <v>404</v>
      </c>
      <c r="P60" s="20" t="s">
        <v>404</v>
      </c>
      <c r="Q60" s="18" t="n">
        <v>338.40013563</v>
      </c>
      <c r="R60" s="20" t="n">
        <v>21.78071518</v>
      </c>
    </row>
    <row r="61" spans="1:18">
      <c r="A61" s="15" t="s">
        <v>458</v>
      </c>
      <c r="B61" s="17" t="n">
        <v>6525</v>
      </c>
      <c r="C61" s="18">
        <f>(0.0/B61*100)</f>
        <v/>
      </c>
      <c r="D61" s="19" t="n">
        <v>6525</v>
      </c>
      <c r="E61" s="18" t="n">
        <v>475.89742511</v>
      </c>
      <c r="F61" s="20" t="n">
        <v>2.70318755</v>
      </c>
      <c r="G61" s="18" t="n">
        <v>452.86962117</v>
      </c>
      <c r="H61" s="20" t="n">
        <v>8.92847933</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530.75279101</v>
      </c>
      <c r="F62" s="20" t="n">
        <v>1.07689318</v>
      </c>
      <c r="G62" s="18" t="n">
        <v>491.08121998</v>
      </c>
      <c r="H62" s="20" t="n">
        <v>4.59925448</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379.87287572</v>
      </c>
      <c r="F63" s="20" t="n">
        <v>1.47926425</v>
      </c>
      <c r="G63" s="18" t="n">
        <v>383.147971</v>
      </c>
      <c r="H63" s="20" t="n">
        <v>2.35329777</v>
      </c>
      <c r="I63" s="18" t="s">
        <v>404</v>
      </c>
      <c r="J63" s="20" t="s">
        <v>404</v>
      </c>
      <c r="K63" s="18" t="s">
        <v>404</v>
      </c>
      <c r="L63" s="20" t="s">
        <v>404</v>
      </c>
      <c r="M63" s="18" t="s">
        <v>404</v>
      </c>
      <c r="N63" s="20" t="s">
        <v>404</v>
      </c>
      <c r="O63" s="18" t="s">
        <v>404</v>
      </c>
      <c r="P63" s="20" t="s">
        <v>404</v>
      </c>
      <c r="Q63" s="18" t="n">
        <v>414.20999919</v>
      </c>
      <c r="R63" s="20" t="n">
        <v>6.00606475</v>
      </c>
    </row>
    <row r="64" spans="1:18">
      <c r="A64" s="15" t="s">
        <v>461</v>
      </c>
      <c r="B64" s="17" t="n">
        <v>3634</v>
      </c>
      <c r="C64" s="18">
        <f>(27.0/B64*100)</f>
        <v/>
      </c>
      <c r="D64" s="19" t="n">
        <v>3607</v>
      </c>
      <c r="E64" s="18" t="n">
        <v>462.63288724</v>
      </c>
      <c r="F64" s="20" t="n">
        <v>1.75431632</v>
      </c>
      <c r="G64" s="18" t="n">
        <v>478.44047484</v>
      </c>
      <c r="H64" s="20" t="n">
        <v>4.83658487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433.04884945</v>
      </c>
      <c r="F65" s="20" t="n">
        <v>2.51559154</v>
      </c>
      <c r="G65" s="18" t="n">
        <v>415.54553415</v>
      </c>
      <c r="H65" s="20" t="n">
        <v>4.44433912</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411.75894339</v>
      </c>
      <c r="F66" s="20" t="n">
        <v>1.06222533</v>
      </c>
      <c r="G66" s="18" t="n">
        <v>383.79780962</v>
      </c>
      <c r="H66" s="20" t="n">
        <v>6.85752414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399.65644556</v>
      </c>
      <c r="F67" s="20" t="n">
        <v>2.84484754</v>
      </c>
      <c r="G67" s="18" t="n">
        <v>385.73317097</v>
      </c>
      <c r="H67" s="20" t="n">
        <v>5.37521376</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423.6154796</v>
      </c>
      <c r="F68" s="20" t="n">
        <v>1.08777559</v>
      </c>
      <c r="G68" s="18" t="n">
        <v>389.62552955</v>
      </c>
      <c r="H68" s="20" t="n">
        <v>2.05421901</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434.16704679</v>
      </c>
      <c r="F69" s="20" t="n">
        <v>4.41159338</v>
      </c>
      <c r="G69" s="18" t="n">
        <v>436.13233078</v>
      </c>
      <c r="H69" s="20" t="n">
        <v>5.63455135</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485.86407723</v>
      </c>
      <c r="F70" s="20" t="n">
        <v>2.74790669</v>
      </c>
      <c r="G70" s="18" t="n">
        <v>493.31731467</v>
      </c>
      <c r="H70" s="20" t="n">
        <v>8.424769980000001</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555.57467994</v>
      </c>
      <c r="N71" s="20" t="n">
        <v>1.19601801</v>
      </c>
      <c r="O71" s="18" t="s">
        <v>404</v>
      </c>
      <c r="P71" s="20" t="s">
        <v>404</v>
      </c>
      <c r="Q71" s="18" t="s">
        <v>404</v>
      </c>
      <c r="R71" s="20" t="s">
        <v>404</v>
      </c>
    </row>
    <row r="72" spans="1:18">
      <c r="A72" s="15" t="s">
        <v>469</v>
      </c>
      <c r="B72" s="17" t="n">
        <v>7708</v>
      </c>
      <c r="C72" s="18">
        <f>(0.0/B72*100)</f>
        <v/>
      </c>
      <c r="D72" s="19" t="n">
        <v>7708</v>
      </c>
      <c r="E72" s="18" t="n">
        <v>531.73480904</v>
      </c>
      <c r="F72" s="20" t="n">
        <v>2.75248448</v>
      </c>
      <c r="G72" s="18" t="n">
        <v>536.50726771</v>
      </c>
      <c r="H72" s="20" t="n">
        <v>10.39437772</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416.27860247</v>
      </c>
      <c r="F73" s="20" t="n">
        <v>2.94906631</v>
      </c>
      <c r="G73" s="18" t="n">
        <v>453.36220087</v>
      </c>
      <c r="H73" s="20" t="n">
        <v>8.70169166</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418.71427793</v>
      </c>
      <c r="F74" s="20" t="n">
        <v>1.66960965</v>
      </c>
      <c r="G74" s="18" t="n">
        <v>436.3671416</v>
      </c>
      <c r="H74" s="20" t="n">
        <v>3.08971119</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387.18574988</v>
      </c>
      <c r="F75" s="20" t="n">
        <v>2.48013449</v>
      </c>
      <c r="G75" s="18" t="n">
        <v>388.31508274</v>
      </c>
      <c r="H75" s="20" t="n">
        <v>12.3591252</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447.88746471</v>
      </c>
      <c r="F76" s="20" t="n">
        <v>3.2500712</v>
      </c>
      <c r="G76" s="18" t="n">
        <v>413.26741143</v>
      </c>
      <c r="H76" s="20" t="n">
        <v>5.68499579</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436.62941025</v>
      </c>
      <c r="F77" s="20" t="n">
        <v>2.911434</v>
      </c>
      <c r="G77" s="18" t="n">
        <v>430.22286807</v>
      </c>
      <c r="H77" s="20" t="n">
        <v>7.28654508</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526.83667011</v>
      </c>
      <c r="F78" s="20" t="n">
        <v>4.26622276</v>
      </c>
      <c r="G78" s="18" t="n">
        <v>511.24495916</v>
      </c>
      <c r="H78" s="20" t="n">
        <v>9.58058698</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478.23392299</v>
      </c>
      <c r="F79" s="20" t="n">
        <v>7.97038841</v>
      </c>
      <c r="G79" s="18" t="n">
        <v>464.89695257</v>
      </c>
      <c r="H79" s="20" t="n">
        <v>13.91128479</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456.85607308</v>
      </c>
      <c r="F80" s="20" t="n">
        <v>4.17422921</v>
      </c>
      <c r="G80" s="18" t="n">
        <v>453.71483552</v>
      </c>
      <c r="H80" s="20" t="n">
        <v>11.38591838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444.15755197</v>
      </c>
      <c r="F81" s="20" t="n">
        <v>3.590523</v>
      </c>
      <c r="G81" s="18" t="n">
        <v>437.68145004</v>
      </c>
      <c r="H81" s="20" t="n">
        <v>6.72562551</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585</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510.66869533</v>
      </c>
      <c r="F7" s="20" t="n">
        <v>1.79898212</v>
      </c>
      <c r="G7" s="18" t="n">
        <v>506.90271945</v>
      </c>
      <c r="H7" s="20" t="n">
        <v>8.745920829999999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490.22517055</v>
      </c>
      <c r="F8" s="20" t="n">
        <v>4.08758435</v>
      </c>
      <c r="G8" s="18" t="n">
        <v>505.15193646</v>
      </c>
      <c r="H8" s="20" t="n">
        <v>6.21171796</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507.10989296</v>
      </c>
      <c r="F9" s="20" t="n">
        <v>2.77077438</v>
      </c>
      <c r="G9" s="18" t="n">
        <v>485.08539307</v>
      </c>
      <c r="H9" s="20" t="n">
        <v>9.72935144</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531.1894634499999</v>
      </c>
      <c r="F10" s="20" t="n">
        <v>3.12137522</v>
      </c>
      <c r="G10" s="18" t="n">
        <v>526.66486049</v>
      </c>
      <c r="H10" s="20" t="n">
        <v>3.48149735</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446.78407242</v>
      </c>
      <c r="F11" s="20" t="n">
        <v>3.18830485</v>
      </c>
      <c r="G11" s="18" t="n">
        <v>450.27935561</v>
      </c>
      <c r="H11" s="20" t="n">
        <v>7.11071493</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492.50274916</v>
      </c>
      <c r="F12" s="20" t="n">
        <v>2.43398477</v>
      </c>
      <c r="G12" s="18" t="n">
        <v>511.75046648</v>
      </c>
      <c r="H12" s="20" t="n">
        <v>31.06067267</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501.93430625</v>
      </c>
      <c r="F13" s="20" t="n">
        <v>3.05947193</v>
      </c>
      <c r="G13" s="18" t="n">
        <v>502.30393283</v>
      </c>
      <c r="H13" s="20" t="n">
        <v>5.13011323</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534.37840627</v>
      </c>
      <c r="F14" s="20" t="n">
        <v>2.28655845</v>
      </c>
      <c r="G14" s="18" t="n">
        <v>532.96786629</v>
      </c>
      <c r="H14" s="20" t="n">
        <v>7.41858428</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532.05944746</v>
      </c>
      <c r="F15" s="20" t="n">
        <v>2.56224696</v>
      </c>
      <c r="G15" s="18" t="n">
        <v>525.68803515</v>
      </c>
      <c r="H15" s="20" t="n">
        <v>5.94780473</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494.66865516</v>
      </c>
      <c r="F16" s="20" t="n">
        <v>4.5973956</v>
      </c>
      <c r="G16" s="18" t="n">
        <v>502.79507748</v>
      </c>
      <c r="H16" s="20" t="n">
        <v>6.16464424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509.14064729</v>
      </c>
      <c r="N17" s="20" t="n">
        <v>2.69881938</v>
      </c>
      <c r="O17" s="18" t="s">
        <v>404</v>
      </c>
      <c r="P17" s="20" t="s">
        <v>404</v>
      </c>
      <c r="Q17" s="18" t="s">
        <v>404</v>
      </c>
      <c r="R17" s="20" t="s">
        <v>404</v>
      </c>
    </row>
    <row r="18" spans="1:18">
      <c r="A18" s="15" t="s">
        <v>415</v>
      </c>
      <c r="B18" s="17" t="n">
        <v>5532</v>
      </c>
      <c r="C18" s="18">
        <f>(0.0/B18*100)</f>
        <v/>
      </c>
      <c r="D18" s="19" t="n">
        <v>5532</v>
      </c>
      <c r="E18" s="18" t="n">
        <v>453.7062463</v>
      </c>
      <c r="F18" s="20" t="n">
        <v>9.935856619999999</v>
      </c>
      <c r="G18" s="18" t="n">
        <v>455.24126175</v>
      </c>
      <c r="H18" s="20" t="n">
        <v>4.01424082</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476.56815916</v>
      </c>
      <c r="F19" s="20" t="n">
        <v>3.09803998</v>
      </c>
      <c r="G19" s="18" t="n">
        <v>485.91660457</v>
      </c>
      <c r="H19" s="20" t="n">
        <v>22.59179236</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471.69171381</v>
      </c>
      <c r="F20" s="20" t="n">
        <v>1.97945976</v>
      </c>
      <c r="G20" s="18" t="n">
        <v>476.44237094</v>
      </c>
      <c r="H20" s="20" t="n">
        <v>2.86168876</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505.56169371</v>
      </c>
      <c r="F21" s="20" t="n">
        <v>2.84971219</v>
      </c>
      <c r="G21" s="18" t="n">
        <v>488.3185543</v>
      </c>
      <c r="H21" s="20" t="n">
        <v>5.87580743</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465.57116158</v>
      </c>
      <c r="F22" s="20" t="n">
        <v>4.48792347</v>
      </c>
      <c r="G22" s="18" t="n">
        <v>470.48834655</v>
      </c>
      <c r="H22" s="20" t="n">
        <v>9.281087899999999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482.3139458</v>
      </c>
      <c r="F23" s="20" t="n">
        <v>3.21878398</v>
      </c>
      <c r="G23" s="18" t="n">
        <v>513.41568441</v>
      </c>
      <c r="H23" s="20" t="n">
        <v>14.22868629</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538.78575827</v>
      </c>
      <c r="F24" s="20" t="n">
        <v>2.96225613</v>
      </c>
      <c r="G24" s="18" t="n">
        <v>481.66349429</v>
      </c>
      <c r="H24" s="20" t="n">
        <v>4.53974956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517.48421936</v>
      </c>
      <c r="F25" s="20" t="n">
        <v>3.18953946</v>
      </c>
      <c r="G25" s="18" t="n">
        <v>477.62160333</v>
      </c>
      <c r="H25" s="20" t="n">
        <v>20.17572464</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490.74936805</v>
      </c>
      <c r="F26" s="20" t="n">
        <v>1.83172608</v>
      </c>
      <c r="G26" s="18" t="n">
        <v>489.44341746</v>
      </c>
      <c r="H26" s="20" t="n">
        <v>4.03894006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489.42617324</v>
      </c>
      <c r="F27" s="20" t="n">
        <v>2.77332149</v>
      </c>
      <c r="G27" s="18" t="n">
        <v>481.55455572</v>
      </c>
      <c r="H27" s="20" t="n">
        <v>1.13503051</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417.0996978</v>
      </c>
      <c r="F28" s="20" t="n">
        <v>2.50649207</v>
      </c>
      <c r="G28" s="18" t="n">
        <v>409.51607336</v>
      </c>
      <c r="H28" s="20" t="n">
        <v>5.08964986</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511.12891606</v>
      </c>
      <c r="F29" s="20" t="n">
        <v>4.68529108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516.62752499</v>
      </c>
      <c r="F30" s="20" t="n">
        <v>3.92181182</v>
      </c>
      <c r="G30" s="18" t="n">
        <v>511.73740676</v>
      </c>
      <c r="H30" s="20" t="n">
        <v>6.93288722</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495.78552426</v>
      </c>
      <c r="F31" s="20" t="n">
        <v>3.31926962</v>
      </c>
      <c r="G31" s="18" t="n">
        <v>500.44716345</v>
      </c>
      <c r="H31" s="20" t="n">
        <v>2.83438249</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500.07267643</v>
      </c>
      <c r="F32" s="20" t="n">
        <v>2.56837188</v>
      </c>
      <c r="G32" s="18" t="n">
        <v>523.72512006</v>
      </c>
      <c r="H32" s="20" t="n">
        <v>10.42724671</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504.75684059</v>
      </c>
      <c r="F33" s="20" t="n">
        <v>4.00587849</v>
      </c>
      <c r="G33" s="18" t="n">
        <v>497.62664927</v>
      </c>
      <c r="H33" s="20" t="n">
        <v>3.93015075</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459.14314853</v>
      </c>
      <c r="F34" s="20" t="n">
        <v>3.49794294</v>
      </c>
      <c r="G34" s="18" t="n">
        <v>471.52115353</v>
      </c>
      <c r="H34" s="20" t="n">
        <v>12.258645</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498.79509872</v>
      </c>
      <c r="F35" s="20" t="n">
        <v>2.15251264</v>
      </c>
      <c r="G35" s="18" t="n">
        <v>528.58128483</v>
      </c>
      <c r="H35" s="20" t="n">
        <v>1.81074945</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493.76277907</v>
      </c>
      <c r="F36" s="20" t="n">
        <v>2.14025254</v>
      </c>
      <c r="G36" s="18" t="n">
        <v>487.27591634</v>
      </c>
      <c r="H36" s="20" t="n">
        <v>6.66985625</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493.41197251</v>
      </c>
      <c r="F37" s="20" t="n">
        <v>3.97963184</v>
      </c>
      <c r="G37" s="18" t="n">
        <v>493.47699732</v>
      </c>
      <c r="H37" s="20" t="n">
        <v>10.57617498</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503.45402287</v>
      </c>
      <c r="F38" s="20" t="n">
        <v>3.20848036</v>
      </c>
      <c r="G38" s="18" t="n">
        <v>559.51811763</v>
      </c>
      <c r="H38" s="20" t="n">
        <v>14.87076506</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407.07011628</v>
      </c>
      <c r="F39" s="20" t="n">
        <v>13.20177449</v>
      </c>
      <c r="G39" s="18" t="n">
        <v>427.13942182</v>
      </c>
      <c r="H39" s="20" t="n">
        <v>4.31801109</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510.91112458</v>
      </c>
      <c r="F40" s="20" t="n">
        <v>3.59578104</v>
      </c>
      <c r="G40" s="18" t="n">
        <v>514.21111791</v>
      </c>
      <c r="H40" s="20" t="n">
        <v>11.68157589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495.73589525</v>
      </c>
      <c r="F41" s="20" t="n">
        <v>3.51123734</v>
      </c>
      <c r="G41" s="18" t="n">
        <v>504.70096996</v>
      </c>
      <c r="H41" s="20" t="n">
        <v>10.36494244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427.90775485</v>
      </c>
      <c r="F44" s="20" t="n">
        <v>5.49890621</v>
      </c>
      <c r="G44" s="18" t="n">
        <v>427.15806114</v>
      </c>
      <c r="H44" s="20" t="n">
        <v>3.66124505</v>
      </c>
      <c r="I44" s="18" t="s">
        <v>404</v>
      </c>
      <c r="J44" s="20" t="s">
        <v>404</v>
      </c>
      <c r="K44" s="18" t="s">
        <v>404</v>
      </c>
      <c r="L44" s="20" t="s">
        <v>404</v>
      </c>
      <c r="M44" s="18" t="s">
        <v>404</v>
      </c>
      <c r="N44" s="20" t="s">
        <v>404</v>
      </c>
      <c r="O44" s="18" t="s">
        <v>404</v>
      </c>
      <c r="P44" s="20" t="s">
        <v>404</v>
      </c>
      <c r="Q44" s="18" t="n">
        <v>398.75048683</v>
      </c>
      <c r="R44" s="20" t="n">
        <v>32.27832458</v>
      </c>
    </row>
    <row r="45" spans="1:18">
      <c r="A45" s="15" t="s">
        <v>442</v>
      </c>
      <c r="B45" s="17" t="n">
        <v>5519</v>
      </c>
      <c r="C45" s="18">
        <f>(0.0/B45*100)</f>
        <v/>
      </c>
      <c r="D45" s="19" t="n">
        <v>5519</v>
      </c>
      <c r="E45" s="18" t="n">
        <v>375.26731329</v>
      </c>
      <c r="F45" s="20" t="n">
        <v>3.25080931</v>
      </c>
      <c r="G45" s="18" t="n">
        <v>377.1238808</v>
      </c>
      <c r="H45" s="20" t="n">
        <v>5.29031933</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404.2836575</v>
      </c>
      <c r="F46" s="20" t="n">
        <v>2.48822786</v>
      </c>
      <c r="G46" s="18" t="n">
        <v>412.99426857</v>
      </c>
      <c r="H46" s="20" t="n">
        <v>12.78082345</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443.30810968</v>
      </c>
      <c r="F47" s="20" t="n">
        <v>7.74782847</v>
      </c>
      <c r="G47" s="18" t="n">
        <v>448.16576288</v>
      </c>
      <c r="H47" s="20" t="n">
        <v>7.47249877</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514.55917891</v>
      </c>
      <c r="F48" s="20" t="n">
        <v>5.2563098</v>
      </c>
      <c r="G48" s="18" t="n">
        <v>563.52086798</v>
      </c>
      <c r="H48" s="20" t="n">
        <v>22.80833415</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432.79775213</v>
      </c>
      <c r="F49" s="20" t="n">
        <v>2.94883812</v>
      </c>
      <c r="G49" s="18" t="n">
        <v>412.04598937</v>
      </c>
      <c r="H49" s="20" t="n">
        <v>18.04879819</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417.92349162</v>
      </c>
      <c r="F50" s="20" t="n">
        <v>2.8333457</v>
      </c>
      <c r="G50" s="18" t="n">
        <v>415.70705382</v>
      </c>
      <c r="H50" s="20" t="n">
        <v>11.02930175</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422.45698881</v>
      </c>
      <c r="F51" s="20" t="n">
        <v>4.80710439</v>
      </c>
      <c r="G51" s="18" t="n">
        <v>417.67525361</v>
      </c>
      <c r="H51" s="20" t="n">
        <v>3.24088118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478.91218114</v>
      </c>
      <c r="F52" s="20" t="n">
        <v>6.1901292</v>
      </c>
      <c r="G52" s="18" t="n">
        <v>474.02871195</v>
      </c>
      <c r="H52" s="20" t="n">
        <v>3.5083274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442.10738015</v>
      </c>
      <c r="F53" s="20" t="n">
        <v>1.80039563</v>
      </c>
      <c r="G53" s="18" t="n">
        <v>425.34216496</v>
      </c>
      <c r="H53" s="20" t="n">
        <v>1.79339919</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338.39813694</v>
      </c>
      <c r="F54" s="20" t="n">
        <v>4.57360069</v>
      </c>
      <c r="G54" s="18" t="n">
        <v>326.38052964</v>
      </c>
      <c r="H54" s="20" t="n">
        <v>4.52111485</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418.1884717</v>
      </c>
      <c r="F55" s="20" t="n">
        <v>4.59992204</v>
      </c>
      <c r="G55" s="18" t="n">
        <v>404.85455083</v>
      </c>
      <c r="H55" s="20" t="n">
        <v>3.31059102</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524.40252157</v>
      </c>
      <c r="F56" s="20" t="n">
        <v>2.60505659</v>
      </c>
      <c r="G56" s="18" t="n">
        <v>484.34763187</v>
      </c>
      <c r="H56" s="20" t="n">
        <v>27.27389854</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401.32329927</v>
      </c>
      <c r="F57" s="20" t="n">
        <v>2.65691544</v>
      </c>
      <c r="G57" s="18" t="n">
        <v>435.73509829</v>
      </c>
      <c r="H57" s="20" t="n">
        <v>9.3899376</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413.80143219</v>
      </c>
      <c r="F58" s="20" t="n">
        <v>4.61993397</v>
      </c>
      <c r="G58" s="18" t="n">
        <v>403.67721096</v>
      </c>
      <c r="H58" s="20" t="n">
        <v>4.13989309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377.02942688</v>
      </c>
      <c r="F59" s="20" t="n">
        <v>2.26486465</v>
      </c>
      <c r="G59" s="18" t="n">
        <v>380.22915401</v>
      </c>
      <c r="H59" s="20" t="n">
        <v>2.15126598</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391.05954943</v>
      </c>
      <c r="F60" s="20" t="n">
        <v>4.04297258</v>
      </c>
      <c r="G60" s="18" t="n">
        <v>374.2556721</v>
      </c>
      <c r="H60" s="20" t="n">
        <v>6.51526687</v>
      </c>
      <c r="I60" s="18" t="s">
        <v>404</v>
      </c>
      <c r="J60" s="20" t="s">
        <v>404</v>
      </c>
      <c r="K60" s="18" t="s">
        <v>404</v>
      </c>
      <c r="L60" s="20" t="s">
        <v>404</v>
      </c>
      <c r="M60" s="18" t="s">
        <v>404</v>
      </c>
      <c r="N60" s="20" t="s">
        <v>404</v>
      </c>
      <c r="O60" s="18" t="s">
        <v>404</v>
      </c>
      <c r="P60" s="20" t="s">
        <v>404</v>
      </c>
      <c r="Q60" s="18" t="n">
        <v>338.40013563</v>
      </c>
      <c r="R60" s="20" t="n">
        <v>21.78071518</v>
      </c>
    </row>
    <row r="61" spans="1:18">
      <c r="A61" s="15" t="s">
        <v>458</v>
      </c>
      <c r="B61" s="17" t="n">
        <v>6525</v>
      </c>
      <c r="C61" s="18">
        <f>(0.0/B61*100)</f>
        <v/>
      </c>
      <c r="D61" s="19" t="n">
        <v>6525</v>
      </c>
      <c r="E61" s="18" t="n">
        <v>474.14733277</v>
      </c>
      <c r="F61" s="20" t="n">
        <v>2.90092289</v>
      </c>
      <c r="G61" s="18" t="n">
        <v>485.83490833</v>
      </c>
      <c r="H61" s="20" t="n">
        <v>6.34087254</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528.4204955599999</v>
      </c>
      <c r="F62" s="20" t="n">
        <v>1.05872637</v>
      </c>
      <c r="G62" s="18" t="n">
        <v>540.54290299</v>
      </c>
      <c r="H62" s="20" t="n">
        <v>9.774065970000001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374.91622956</v>
      </c>
      <c r="F63" s="20" t="n">
        <v>2.32771951</v>
      </c>
      <c r="G63" s="18" t="n">
        <v>384.05308708</v>
      </c>
      <c r="H63" s="20" t="n">
        <v>1.7132497</v>
      </c>
      <c r="I63" s="18" t="s">
        <v>404</v>
      </c>
      <c r="J63" s="20" t="s">
        <v>404</v>
      </c>
      <c r="K63" s="18" t="s">
        <v>404</v>
      </c>
      <c r="L63" s="20" t="s">
        <v>404</v>
      </c>
      <c r="M63" s="18" t="s">
        <v>404</v>
      </c>
      <c r="N63" s="20" t="s">
        <v>404</v>
      </c>
      <c r="O63" s="18" t="s">
        <v>404</v>
      </c>
      <c r="P63" s="20" t="s">
        <v>404</v>
      </c>
      <c r="Q63" s="18" t="n">
        <v>414.20999919</v>
      </c>
      <c r="R63" s="20" t="n">
        <v>6.00606475</v>
      </c>
    </row>
    <row r="64" spans="1:18">
      <c r="A64" s="15" t="s">
        <v>461</v>
      </c>
      <c r="B64" s="17" t="n">
        <v>3634</v>
      </c>
      <c r="C64" s="18">
        <f>(27.0/B64*100)</f>
        <v/>
      </c>
      <c r="D64" s="19" t="n">
        <v>3607</v>
      </c>
      <c r="E64" s="18" t="n">
        <v>475.05821462</v>
      </c>
      <c r="F64" s="20" t="n">
        <v>1.95222986</v>
      </c>
      <c r="G64" s="18" t="n">
        <v>435.74959338</v>
      </c>
      <c r="H64" s="20" t="n">
        <v>3.13587939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431.34048253</v>
      </c>
      <c r="F65" s="20" t="n">
        <v>4.33619136</v>
      </c>
      <c r="G65" s="18" t="n">
        <v>425.3208329</v>
      </c>
      <c r="H65" s="20" t="n">
        <v>3.5053255</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403.10622108</v>
      </c>
      <c r="F66" s="20" t="n">
        <v>1.68286278</v>
      </c>
      <c r="G66" s="18" t="n">
        <v>415.25990748</v>
      </c>
      <c r="H66" s="20" t="n">
        <v>1.45400929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397.09520739</v>
      </c>
      <c r="F67" s="20" t="n">
        <v>3.09156049</v>
      </c>
      <c r="G67" s="18" t="n">
        <v>395.57016956</v>
      </c>
      <c r="H67" s="20" t="n">
        <v>4.66030176</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463.89371383</v>
      </c>
      <c r="F68" s="20" t="n">
        <v>1.308921</v>
      </c>
      <c r="G68" s="18" t="n">
        <v>384.70635733</v>
      </c>
      <c r="H68" s="20" t="n">
        <v>1.19067745</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428.91115957</v>
      </c>
      <c r="F69" s="20" t="n">
        <v>4.66901657</v>
      </c>
      <c r="G69" s="18" t="n">
        <v>441.82378044</v>
      </c>
      <c r="H69" s="20" t="n">
        <v>5.29763561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486.75891793</v>
      </c>
      <c r="F70" s="20" t="n">
        <v>3.03894945</v>
      </c>
      <c r="G70" s="18" t="n">
        <v>485.91235083</v>
      </c>
      <c r="H70" s="20" t="n">
        <v>6.8891544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554.96925904</v>
      </c>
      <c r="F71" s="20" t="n">
        <v>1.49594253</v>
      </c>
      <c r="G71" s="18" t="n">
        <v>556.92204419</v>
      </c>
      <c r="H71" s="20" t="n">
        <v>2.10632939</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531.68385476</v>
      </c>
      <c r="F72" s="20" t="n">
        <v>3.23003144</v>
      </c>
      <c r="G72" s="18" t="n">
        <v>535.51912576</v>
      </c>
      <c r="H72" s="20" t="n">
        <v>10.86584093</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416.58114302</v>
      </c>
      <c r="F73" s="20" t="n">
        <v>2.87120243</v>
      </c>
      <c r="G73" s="18" t="n">
        <v>449.85943796</v>
      </c>
      <c r="H73" s="20" t="n">
        <v>9.626446769999999</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415.02742441</v>
      </c>
      <c r="F74" s="20" t="n">
        <v>2.31016659</v>
      </c>
      <c r="G74" s="18" t="n">
        <v>426.59165724</v>
      </c>
      <c r="H74" s="20" t="n">
        <v>1.7887559</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387.05916955</v>
      </c>
      <c r="F75" s="20" t="n">
        <v>8.325154619999999</v>
      </c>
      <c r="G75" s="18" t="n">
        <v>387.42746725</v>
      </c>
      <c r="H75" s="20" t="n">
        <v>2.95413171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451.90430493</v>
      </c>
      <c r="F76" s="20" t="n">
        <v>3.75012772</v>
      </c>
      <c r="G76" s="18" t="n">
        <v>407.12158991</v>
      </c>
      <c r="H76" s="20" t="n">
        <v>4.04851186</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442.09306274</v>
      </c>
      <c r="F77" s="20" t="n">
        <v>4.86624571</v>
      </c>
      <c r="G77" s="18" t="n">
        <v>430.04358876</v>
      </c>
      <c r="H77" s="20" t="n">
        <v>3.96928208</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520.9558246</v>
      </c>
      <c r="F78" s="20" t="n">
        <v>5.00205152</v>
      </c>
      <c r="G78" s="18" t="n">
        <v>528.22881399</v>
      </c>
      <c r="H78" s="20" t="n">
        <v>6.02822371</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475.84245351</v>
      </c>
      <c r="F79" s="20" t="n">
        <v>6.52880275</v>
      </c>
      <c r="G79" s="18" t="n">
        <v>466.27271253</v>
      </c>
      <c r="H79" s="20" t="n">
        <v>42.77211984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450.94726922</v>
      </c>
      <c r="F80" s="20" t="n">
        <v>4.46014173</v>
      </c>
      <c r="G80" s="18" t="n">
        <v>465.53688166</v>
      </c>
      <c r="H80" s="20" t="n">
        <v>6.83789668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444.9828667</v>
      </c>
      <c r="F81" s="20" t="n">
        <v>7.22999261</v>
      </c>
      <c r="G81" s="18" t="n">
        <v>442.06721985</v>
      </c>
      <c r="H81" s="20" t="n">
        <v>3.13235238</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586</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508.42239581</v>
      </c>
      <c r="F7" s="20" t="n">
        <v>5.79123306</v>
      </c>
      <c r="G7" s="18" t="n">
        <v>510.71543152</v>
      </c>
      <c r="H7" s="20" t="n">
        <v>1.94675983</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456.81798482</v>
      </c>
      <c r="F8" s="20" t="n">
        <v>9.96166549</v>
      </c>
      <c r="G8" s="18" t="n">
        <v>501.23676222</v>
      </c>
      <c r="H8" s="20" t="n">
        <v>2.92955637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499.48617933</v>
      </c>
      <c r="F9" s="20" t="n">
        <v>6.76452278</v>
      </c>
      <c r="G9" s="18" t="n">
        <v>506.39000944</v>
      </c>
      <c r="H9" s="20" t="n">
        <v>3.50011486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529.73256256</v>
      </c>
      <c r="F10" s="20" t="n">
        <v>4.10114935</v>
      </c>
      <c r="G10" s="18" t="n">
        <v>529.06683538</v>
      </c>
      <c r="H10" s="20" t="n">
        <v>2.40715281</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439.38463516</v>
      </c>
      <c r="F11" s="20" t="n">
        <v>6.63988072</v>
      </c>
      <c r="G11" s="18" t="n">
        <v>451.48306898</v>
      </c>
      <c r="H11" s="20" t="n">
        <v>3.43355675</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495.33063825</v>
      </c>
      <c r="F12" s="20" t="n">
        <v>25.06948674</v>
      </c>
      <c r="G12" s="18" t="n">
        <v>493.00307719</v>
      </c>
      <c r="H12" s="20" t="n">
        <v>2.32720806</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506.08777252</v>
      </c>
      <c r="F13" s="20" t="n">
        <v>10.64790316</v>
      </c>
      <c r="G13" s="18" t="n">
        <v>501.70878037</v>
      </c>
      <c r="H13" s="20" t="n">
        <v>2.38899338</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544.45903332</v>
      </c>
      <c r="F14" s="20" t="n">
        <v>9.06850391</v>
      </c>
      <c r="G14" s="18" t="n">
        <v>533.47151002</v>
      </c>
      <c r="H14" s="20" t="n">
        <v>2.0734134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533.60023576</v>
      </c>
      <c r="F15" s="20" t="n">
        <v>6.27448263</v>
      </c>
      <c r="G15" s="18" t="n">
        <v>530.10501664</v>
      </c>
      <c r="H15" s="20" t="n">
        <v>2.66648169</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492.56142355</v>
      </c>
      <c r="F16" s="20" t="n">
        <v>6.26212573</v>
      </c>
      <c r="G16" s="18" t="n">
        <v>501.35782735</v>
      </c>
      <c r="H16" s="20" t="n">
        <v>4.81976304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524.01293738</v>
      </c>
      <c r="F17" s="20" t="n">
        <v>19.1426753</v>
      </c>
      <c r="G17" s="18" t="n">
        <v>507.65784211</v>
      </c>
      <c r="H17" s="20" t="n">
        <v>3.65446807</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442.29106558</v>
      </c>
      <c r="F18" s="20" t="n">
        <v>10.58002416</v>
      </c>
      <c r="G18" s="18" t="n">
        <v>457.77429645</v>
      </c>
      <c r="H18" s="20" t="n">
        <v>4.7838672</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450.5996219</v>
      </c>
      <c r="F19" s="20" t="n">
        <v>12.19061742</v>
      </c>
      <c r="G19" s="18" t="n">
        <v>482.99080581</v>
      </c>
      <c r="H19" s="20" t="n">
        <v>3.33749112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459.25657595</v>
      </c>
      <c r="F20" s="20" t="n">
        <v>4.8352413</v>
      </c>
      <c r="G20" s="18" t="n">
        <v>474.86691863</v>
      </c>
      <c r="H20" s="20" t="n">
        <v>1.77751988</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510.82129167</v>
      </c>
      <c r="F21" s="20" t="n">
        <v>5.10138742</v>
      </c>
      <c r="G21" s="18" t="n">
        <v>501.17443207</v>
      </c>
      <c r="H21" s="20" t="n">
        <v>3.16128106</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461.73619979</v>
      </c>
      <c r="F22" s="20" t="n">
        <v>12.22794358</v>
      </c>
      <c r="G22" s="18" t="n">
        <v>467.61363642</v>
      </c>
      <c r="H22" s="20" t="n">
        <v>4.02734487</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475.41247734</v>
      </c>
      <c r="F23" s="20" t="n">
        <v>6.17167882</v>
      </c>
      <c r="G23" s="18" t="n">
        <v>489.52585078</v>
      </c>
      <c r="H23" s="20" t="n">
        <v>5.23388151</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491.51030466</v>
      </c>
      <c r="F24" s="20" t="n">
        <v>13.11099446</v>
      </c>
      <c r="G24" s="18" t="n">
        <v>538.98673052</v>
      </c>
      <c r="H24" s="20" t="n">
        <v>2.94562137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502.1327578</v>
      </c>
      <c r="F25" s="20" t="n">
        <v>11.59754759</v>
      </c>
      <c r="G25" s="18" t="n">
        <v>517.31843219</v>
      </c>
      <c r="H25" s="20" t="n">
        <v>3.18394172</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484.17522653</v>
      </c>
      <c r="F26" s="20" t="n">
        <v>4.11561512</v>
      </c>
      <c r="G26" s="18" t="n">
        <v>492.47345096</v>
      </c>
      <c r="H26" s="20" t="n">
        <v>1.87458567</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474.89911058</v>
      </c>
      <c r="F27" s="20" t="n">
        <v>14.60497476</v>
      </c>
      <c r="G27" s="18" t="n">
        <v>482.85025914</v>
      </c>
      <c r="H27" s="20" t="n">
        <v>1.11307434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418.47886856</v>
      </c>
      <c r="F28" s="20" t="n">
        <v>3.08075073</v>
      </c>
      <c r="G28" s="18" t="n">
        <v>411.2756346</v>
      </c>
      <c r="H28" s="20" t="n">
        <v>3.66213013</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490.88141603</v>
      </c>
      <c r="F29" s="20" t="n">
        <v>20.74060546</v>
      </c>
      <c r="G29" s="18" t="n">
        <v>513.1322764</v>
      </c>
      <c r="H29" s="20" t="n">
        <v>4.98670935</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519.00559771</v>
      </c>
      <c r="F30" s="20" t="n">
        <v>13.1078124</v>
      </c>
      <c r="G30" s="18" t="n">
        <v>514.85450095</v>
      </c>
      <c r="H30" s="20" t="n">
        <v>3.26603728</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492.74541759</v>
      </c>
      <c r="F31" s="20" t="n">
        <v>4.18750729</v>
      </c>
      <c r="G31" s="18" t="n">
        <v>501.52056243</v>
      </c>
      <c r="H31" s="20" t="n">
        <v>2.44579553</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530.59330654</v>
      </c>
      <c r="F32" s="20" t="n">
        <v>12.39203968</v>
      </c>
      <c r="G32" s="18" t="n">
        <v>499.65084343</v>
      </c>
      <c r="H32" s="20" t="n">
        <v>2.63760086</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503.16324139</v>
      </c>
      <c r="F33" s="20" t="n">
        <v>4.77016077</v>
      </c>
      <c r="G33" s="18" t="n">
        <v>498.79072875</v>
      </c>
      <c r="H33" s="20" t="n">
        <v>3.83606301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437.06658553</v>
      </c>
      <c r="F34" s="20" t="n">
        <v>21.82029837</v>
      </c>
      <c r="G34" s="18" t="n">
        <v>461.24980855</v>
      </c>
      <c r="H34" s="20" t="n">
        <v>2.59749273</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509.8026306</v>
      </c>
      <c r="F35" s="20" t="n">
        <v>2.66930363</v>
      </c>
      <c r="G35" s="18" t="n">
        <v>517.47868471</v>
      </c>
      <c r="H35" s="20" t="n">
        <v>1.77046053</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490.25808797</v>
      </c>
      <c r="F36" s="20" t="n">
        <v>2.70983168</v>
      </c>
      <c r="G36" s="18" t="n">
        <v>499.01959519</v>
      </c>
      <c r="H36" s="20" t="n">
        <v>4.41483991</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485.58495807</v>
      </c>
      <c r="F37" s="20" t="n">
        <v>5.63820296</v>
      </c>
      <c r="G37" s="18" t="n">
        <v>497.82794867</v>
      </c>
      <c r="H37" s="20" t="n">
        <v>4.14829502</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501.52737375</v>
      </c>
      <c r="F38" s="20" t="n">
        <v>6.51418665</v>
      </c>
      <c r="G38" s="18" t="n">
        <v>507.08911099</v>
      </c>
      <c r="H38" s="20" t="n">
        <v>4.87120556</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430.28874913</v>
      </c>
      <c r="F39" s="20" t="n">
        <v>4.48400727</v>
      </c>
      <c r="G39" s="18" t="n">
        <v>398.56432308</v>
      </c>
      <c r="H39" s="20" t="n">
        <v>7.74935765</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505.16900133</v>
      </c>
      <c r="F40" s="20" t="n">
        <v>6.74789731</v>
      </c>
      <c r="G40" s="18" t="n">
        <v>513.67640305</v>
      </c>
      <c r="H40" s="20" t="n">
        <v>4.08284019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494.71347789</v>
      </c>
      <c r="F41" s="20" t="n">
        <v>6.45642306</v>
      </c>
      <c r="G41" s="18" t="n">
        <v>498.52237093</v>
      </c>
      <c r="H41" s="20" t="n">
        <v>3.55489866</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422.95005741</v>
      </c>
      <c r="F44" s="20" t="n">
        <v>5.30468421</v>
      </c>
      <c r="G44" s="18" t="n">
        <v>430.09761055</v>
      </c>
      <c r="H44" s="20" t="n">
        <v>4.33217191</v>
      </c>
      <c r="I44" s="18" t="s">
        <v>404</v>
      </c>
      <c r="J44" s="20" t="s">
        <v>404</v>
      </c>
      <c r="K44" s="18" t="s">
        <v>404</v>
      </c>
      <c r="L44" s="20" t="s">
        <v>404</v>
      </c>
      <c r="M44" s="18" t="s">
        <v>404</v>
      </c>
      <c r="N44" s="20" t="s">
        <v>404</v>
      </c>
      <c r="O44" s="18" t="s">
        <v>404</v>
      </c>
      <c r="P44" s="20" t="s">
        <v>404</v>
      </c>
      <c r="Q44" s="18" t="n">
        <v>393.63440858</v>
      </c>
      <c r="R44" s="20" t="n">
        <v>18.00378</v>
      </c>
    </row>
    <row r="45" spans="1:18">
      <c r="A45" s="15" t="s">
        <v>442</v>
      </c>
      <c r="B45" s="17" t="n">
        <v>5519</v>
      </c>
      <c r="C45" s="18">
        <f>(0.0/B45*100)</f>
        <v/>
      </c>
      <c r="D45" s="19" t="n">
        <v>5519</v>
      </c>
      <c r="E45" s="18" t="n">
        <v>379.07519208</v>
      </c>
      <c r="F45" s="20" t="n">
        <v>4.82931181</v>
      </c>
      <c r="G45" s="18" t="n">
        <v>374.97297014</v>
      </c>
      <c r="H45" s="20" t="n">
        <v>3.34470055</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400.26911076</v>
      </c>
      <c r="F46" s="20" t="n">
        <v>3.62727982</v>
      </c>
      <c r="G46" s="18" t="n">
        <v>411.09196608</v>
      </c>
      <c r="H46" s="20" t="n">
        <v>3.90817571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449.57446499</v>
      </c>
      <c r="F47" s="20" t="n">
        <v>10.85599316</v>
      </c>
      <c r="G47" s="18" t="n">
        <v>444.59802136</v>
      </c>
      <c r="H47" s="20" t="n">
        <v>6.27283086</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517.27114679</v>
      </c>
      <c r="F48" s="20" t="n">
        <v>5.97494795</v>
      </c>
      <c r="G48" s="18" t="n">
        <v>519.09345016</v>
      </c>
      <c r="H48" s="20" t="n">
        <v>12.092647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424.59178357</v>
      </c>
      <c r="F49" s="20" t="n">
        <v>4.93289507</v>
      </c>
      <c r="G49" s="18" t="n">
        <v>436.38039765</v>
      </c>
      <c r="H49" s="20" t="n">
        <v>3.80418451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407.72521382</v>
      </c>
      <c r="F50" s="20" t="n">
        <v>3.86926748</v>
      </c>
      <c r="G50" s="18" t="n">
        <v>426.46797677</v>
      </c>
      <c r="H50" s="20" t="n">
        <v>3.7452076</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415.27530919</v>
      </c>
      <c r="F51" s="20" t="n">
        <v>9.987824209999999</v>
      </c>
      <c r="G51" s="18" t="n">
        <v>420.12348578</v>
      </c>
      <c r="H51" s="20" t="n">
        <v>2.30285647</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481.4953105</v>
      </c>
      <c r="F52" s="20" t="n">
        <v>4.78123245</v>
      </c>
      <c r="G52" s="18" t="n">
        <v>469.45489539</v>
      </c>
      <c r="H52" s="20" t="n">
        <v>4.51936995</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428.23265195</v>
      </c>
      <c r="F53" s="20" t="n">
        <v>1.53594686</v>
      </c>
      <c r="G53" s="18" t="n">
        <v>443.31728918</v>
      </c>
      <c r="H53" s="20" t="n">
        <v>2.58365489</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340.32853613</v>
      </c>
      <c r="F54" s="20" t="n">
        <v>4.57134903</v>
      </c>
      <c r="G54" s="18" t="n">
        <v>327.63308653</v>
      </c>
      <c r="H54" s="20" t="n">
        <v>3.60781919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404.68428979</v>
      </c>
      <c r="F55" s="20" t="n">
        <v>13.70330769</v>
      </c>
      <c r="G55" s="18" t="n">
        <v>411.77073436</v>
      </c>
      <c r="H55" s="20" t="n">
        <v>2.60125101</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512.81735729</v>
      </c>
      <c r="F56" s="20" t="n">
        <v>7.8681413</v>
      </c>
      <c r="G56" s="18" t="n">
        <v>525.71962282</v>
      </c>
      <c r="H56" s="20" t="n">
        <v>3.14974602</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392.15613836</v>
      </c>
      <c r="F57" s="20" t="n">
        <v>10.10204366</v>
      </c>
      <c r="G57" s="18" t="n">
        <v>405.27702797</v>
      </c>
      <c r="H57" s="20" t="n">
        <v>3.14295243</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400.14022138</v>
      </c>
      <c r="F58" s="20" t="n">
        <v>5.18440848</v>
      </c>
      <c r="G58" s="18" t="n">
        <v>414.86941321</v>
      </c>
      <c r="H58" s="20" t="n">
        <v>3.672342</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387.10133452</v>
      </c>
      <c r="F59" s="20" t="n">
        <v>2.22937608</v>
      </c>
      <c r="G59" s="18" t="n">
        <v>369.67648421</v>
      </c>
      <c r="H59" s="20" t="n">
        <v>2.06068075</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373.30260946</v>
      </c>
      <c r="F60" s="20" t="n">
        <v>6.46042055</v>
      </c>
      <c r="G60" s="18" t="n">
        <v>394.42069558</v>
      </c>
      <c r="H60" s="20" t="n">
        <v>4.58634281</v>
      </c>
      <c r="I60" s="18" t="s">
        <v>404</v>
      </c>
      <c r="J60" s="20" t="s">
        <v>404</v>
      </c>
      <c r="K60" s="18" t="s">
        <v>404</v>
      </c>
      <c r="L60" s="20" t="s">
        <v>404</v>
      </c>
      <c r="M60" s="18" t="s">
        <v>404</v>
      </c>
      <c r="N60" s="20" t="s">
        <v>404</v>
      </c>
      <c r="O60" s="18" t="s">
        <v>404</v>
      </c>
      <c r="P60" s="20" t="s">
        <v>404</v>
      </c>
      <c r="Q60" s="18" t="n">
        <v>342.04480651</v>
      </c>
      <c r="R60" s="20" t="n">
        <v>25.66666614</v>
      </c>
    </row>
    <row r="61" spans="1:18">
      <c r="A61" s="15" t="s">
        <v>458</v>
      </c>
      <c r="B61" s="17" t="n">
        <v>6525</v>
      </c>
      <c r="C61" s="18">
        <f>(0.0/B61*100)</f>
        <v/>
      </c>
      <c r="D61" s="19" t="n">
        <v>6525</v>
      </c>
      <c r="E61" s="18" t="n">
        <v>485.93103163</v>
      </c>
      <c r="F61" s="20" t="n">
        <v>9.71367433</v>
      </c>
      <c r="G61" s="18" t="n">
        <v>474.87608339</v>
      </c>
      <c r="H61" s="20" t="n">
        <v>2.78720509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544.71395083</v>
      </c>
      <c r="F62" s="20" t="n">
        <v>2.92337884</v>
      </c>
      <c r="G62" s="18" t="n">
        <v>525.75119545</v>
      </c>
      <c r="H62" s="20" t="n">
        <v>1.21333939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380.98479656</v>
      </c>
      <c r="F63" s="20" t="n">
        <v>1.9763396</v>
      </c>
      <c r="G63" s="18" t="n">
        <v>380.87287662</v>
      </c>
      <c r="H63" s="20" t="n">
        <v>1.70061232</v>
      </c>
      <c r="I63" s="18" t="s">
        <v>404</v>
      </c>
      <c r="J63" s="20" t="s">
        <v>404</v>
      </c>
      <c r="K63" s="18" t="s">
        <v>404</v>
      </c>
      <c r="L63" s="20" t="s">
        <v>404</v>
      </c>
      <c r="M63" s="18" t="s">
        <v>404</v>
      </c>
      <c r="N63" s="20" t="s">
        <v>404</v>
      </c>
      <c r="O63" s="18" t="s">
        <v>404</v>
      </c>
      <c r="P63" s="20" t="s">
        <v>404</v>
      </c>
      <c r="Q63" s="18" t="n">
        <v>414.20999919</v>
      </c>
      <c r="R63" s="20" t="n">
        <v>6.00606475</v>
      </c>
    </row>
    <row r="64" spans="1:18">
      <c r="A64" s="15" t="s">
        <v>461</v>
      </c>
      <c r="B64" s="17" t="n">
        <v>3634</v>
      </c>
      <c r="C64" s="18">
        <f>(27.0/B64*100)</f>
        <v/>
      </c>
      <c r="D64" s="19" t="n">
        <v>3607</v>
      </c>
      <c r="E64" s="18" t="n">
        <v>444.41171222</v>
      </c>
      <c r="F64" s="20" t="n">
        <v>1.96718423</v>
      </c>
      <c r="G64" s="18" t="n">
        <v>494.05394639</v>
      </c>
      <c r="H64" s="20" t="n">
        <v>2.53231495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428.67137129</v>
      </c>
      <c r="F65" s="20" t="n">
        <v>4.4343788</v>
      </c>
      <c r="G65" s="18" t="n">
        <v>427.62531654</v>
      </c>
      <c r="H65" s="20" t="n">
        <v>2.56544909</v>
      </c>
      <c r="I65" s="18" t="s">
        <v>404</v>
      </c>
      <c r="J65" s="20" t="s">
        <v>404</v>
      </c>
      <c r="K65" s="18" t="s">
        <v>404</v>
      </c>
      <c r="L65" s="20" t="s">
        <v>404</v>
      </c>
      <c r="M65" s="18" t="s">
        <v>404</v>
      </c>
      <c r="N65" s="20" t="s">
        <v>404</v>
      </c>
      <c r="O65" s="18" t="s">
        <v>404</v>
      </c>
      <c r="P65" s="20" t="s">
        <v>404</v>
      </c>
      <c r="Q65" s="18" t="n">
        <v>427.59108846</v>
      </c>
      <c r="R65" s="20" t="n">
        <v>11.54313475</v>
      </c>
    </row>
    <row r="66" spans="1:18">
      <c r="A66" s="15" t="s">
        <v>463</v>
      </c>
      <c r="B66" s="17" t="n">
        <v>5665</v>
      </c>
      <c r="C66" s="18">
        <f>(0.0/B66*100)</f>
        <v/>
      </c>
      <c r="D66" s="19" t="n">
        <v>5665</v>
      </c>
      <c r="E66" s="18" t="n">
        <v>407.42537965</v>
      </c>
      <c r="F66" s="20" t="n">
        <v>1.2005436</v>
      </c>
      <c r="G66" s="18" t="n">
        <v>424.10702674</v>
      </c>
      <c r="H66" s="20" t="n">
        <v>2.15497331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385.33064004</v>
      </c>
      <c r="F67" s="20" t="n">
        <v>6.40520198</v>
      </c>
      <c r="G67" s="18" t="n">
        <v>398.54555244</v>
      </c>
      <c r="H67" s="20" t="n">
        <v>2.65571842</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393.79102717</v>
      </c>
      <c r="F68" s="20" t="n">
        <v>1.36805412</v>
      </c>
      <c r="G68" s="18" t="n">
        <v>432.33588897</v>
      </c>
      <c r="H68" s="20" t="n">
        <v>1.17945609</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436.77253943</v>
      </c>
      <c r="F69" s="20" t="n">
        <v>3.81971958</v>
      </c>
      <c r="G69" s="18" t="n">
        <v>427.17156994</v>
      </c>
      <c r="H69" s="20" t="n">
        <v>8.438143439999999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460.49648396</v>
      </c>
      <c r="F70" s="20" t="n">
        <v>13.29572285</v>
      </c>
      <c r="G70" s="18" t="n">
        <v>487.84794732</v>
      </c>
      <c r="H70" s="20" t="n">
        <v>2.93317533</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565.0272531099999</v>
      </c>
      <c r="F71" s="20" t="n">
        <v>2.83112166</v>
      </c>
      <c r="G71" s="18" t="n">
        <v>553.37318736</v>
      </c>
      <c r="H71" s="20" t="n">
        <v>1.31705875</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535.25299102</v>
      </c>
      <c r="F72" s="20" t="n">
        <v>4.29343394</v>
      </c>
      <c r="G72" s="18" t="n">
        <v>525.4241483</v>
      </c>
      <c r="H72" s="20" t="n">
        <v>6.61805476</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412.60619717</v>
      </c>
      <c r="F73" s="20" t="n">
        <v>7.35210507</v>
      </c>
      <c r="G73" s="18" t="n">
        <v>423.83515595</v>
      </c>
      <c r="H73" s="20" t="n">
        <v>3.12474017</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406.40497953</v>
      </c>
      <c r="F74" s="20" t="n">
        <v>2.10731408</v>
      </c>
      <c r="G74" s="18" t="n">
        <v>433.65465075</v>
      </c>
      <c r="H74" s="20" t="n">
        <v>1.91724347</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389.68458137</v>
      </c>
      <c r="F75" s="20" t="n">
        <v>7.45761164</v>
      </c>
      <c r="G75" s="18" t="n">
        <v>386.41717312</v>
      </c>
      <c r="H75" s="20" t="n">
        <v>3.15295673</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405.22385428</v>
      </c>
      <c r="F76" s="20" t="n">
        <v>6.15670769</v>
      </c>
      <c r="G76" s="18" t="n">
        <v>455.33113666</v>
      </c>
      <c r="H76" s="20" t="n">
        <v>3.38246332</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426.91900281</v>
      </c>
      <c r="F77" s="20" t="n">
        <v>4.18743091</v>
      </c>
      <c r="G77" s="18" t="n">
        <v>442.11376175</v>
      </c>
      <c r="H77" s="20" t="n">
        <v>3.78882689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530.23810883</v>
      </c>
      <c r="F78" s="20" t="n">
        <v>5.31337433</v>
      </c>
      <c r="G78" s="18" t="n">
        <v>516.22242929</v>
      </c>
      <c r="H78" s="20" t="n">
        <v>6.45742068</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457.18698536</v>
      </c>
      <c r="F79" s="20" t="n">
        <v>10.18752522</v>
      </c>
      <c r="G79" s="18" t="n">
        <v>483.73998415</v>
      </c>
      <c r="H79" s="20" t="n">
        <v>9.49185428</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440.50346671</v>
      </c>
      <c r="F80" s="20" t="n">
        <v>8.530428479999999</v>
      </c>
      <c r="G80" s="18" t="n">
        <v>458.81657518</v>
      </c>
      <c r="H80" s="20" t="n">
        <v>4.02596834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441.72601211</v>
      </c>
      <c r="F81" s="20" t="n">
        <v>3.13228871</v>
      </c>
      <c r="G81" s="18" t="n">
        <v>446.01177013</v>
      </c>
      <c r="H81" s="20" t="n">
        <v>8.04801621</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587</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509.74570934</v>
      </c>
      <c r="F7" s="20" t="n">
        <v>1.87413878</v>
      </c>
      <c r="G7" s="18" t="n">
        <v>515.71526288</v>
      </c>
      <c r="H7" s="20" t="n">
        <v>5.65004249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495.72600213</v>
      </c>
      <c r="F8" s="20" t="n">
        <v>3.19726155</v>
      </c>
      <c r="G8" s="18" t="n">
        <v>490.93568396</v>
      </c>
      <c r="H8" s="20" t="n">
        <v>11.54665638</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504.06138614</v>
      </c>
      <c r="F9" s="20" t="n">
        <v>3.19242514</v>
      </c>
      <c r="G9" s="18" t="n">
        <v>505.22389554</v>
      </c>
      <c r="H9" s="20" t="n">
        <v>6.76769593</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529.1141388999999</v>
      </c>
      <c r="F10" s="20" t="n">
        <v>2.20287696</v>
      </c>
      <c r="G10" s="18" t="n">
        <v>531.4146624799999</v>
      </c>
      <c r="H10" s="20" t="n">
        <v>22.95399429</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450.42522122</v>
      </c>
      <c r="F11" s="20" t="n">
        <v>3.60322629</v>
      </c>
      <c r="G11" s="18" t="n">
        <v>436.39704757</v>
      </c>
      <c r="H11" s="20" t="n">
        <v>7.95844183</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492.12732299</v>
      </c>
      <c r="F12" s="20" t="n">
        <v>2.53987472</v>
      </c>
      <c r="G12" s="18" t="n">
        <v>500.1314025</v>
      </c>
      <c r="H12" s="20" t="n">
        <v>9.367828019999999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498.96960278</v>
      </c>
      <c r="F13" s="20" t="n">
        <v>2.82415592</v>
      </c>
      <c r="G13" s="18" t="n">
        <v>521.59439301</v>
      </c>
      <c r="H13" s="20" t="n">
        <v>6.33268998</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533.15044663</v>
      </c>
      <c r="F14" s="20" t="n">
        <v>2.30461169</v>
      </c>
      <c r="G14" s="18" t="n">
        <v>539.21133765</v>
      </c>
      <c r="H14" s="20" t="n">
        <v>5.22906303</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531.6918154799999</v>
      </c>
      <c r="F15" s="20" t="n">
        <v>2.36011373</v>
      </c>
      <c r="G15" s="18" t="n">
        <v>478.04854165</v>
      </c>
      <c r="H15" s="20" t="n">
        <v>12.0564558</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498.37412722</v>
      </c>
      <c r="F16" s="20" t="n">
        <v>2.32779924</v>
      </c>
      <c r="G16" s="18" t="n">
        <v>462.63214655</v>
      </c>
      <c r="H16" s="20" t="n">
        <v>29.02637759</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511.63365759</v>
      </c>
      <c r="F17" s="20" t="n">
        <v>3.44965232</v>
      </c>
      <c r="G17" s="18" t="n">
        <v>475.44131465</v>
      </c>
      <c r="H17" s="20" t="n">
        <v>15.38289626</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455.19107955</v>
      </c>
      <c r="F18" s="20" t="n">
        <v>4.33034324</v>
      </c>
      <c r="G18" s="18" t="n">
        <v>452.11241356</v>
      </c>
      <c r="H18" s="20" t="n">
        <v>13.37411135</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477.79286604</v>
      </c>
      <c r="F19" s="20" t="n">
        <v>2.84556703</v>
      </c>
      <c r="G19" s="18" t="n">
        <v>462.58061447</v>
      </c>
      <c r="H19" s="20" t="n">
        <v>18.32853293</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473.34845143</v>
      </c>
      <c r="F20" s="20" t="n">
        <v>1.73725877</v>
      </c>
      <c r="G20" s="18" t="n">
        <v>474.09158569</v>
      </c>
      <c r="H20" s="20" t="n">
        <v>7.87572762</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504.46230686</v>
      </c>
      <c r="F21" s="20" t="n">
        <v>2.36944033</v>
      </c>
      <c r="G21" s="18" t="n">
        <v>485.67918317</v>
      </c>
      <c r="H21" s="20" t="n">
        <v>21.34353635</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467.47628695</v>
      </c>
      <c r="F22" s="20" t="n">
        <v>4.55962177</v>
      </c>
      <c r="G22" s="18" t="n">
        <v>461.82226562</v>
      </c>
      <c r="H22" s="20" t="n">
        <v>11.77433974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483.85187288</v>
      </c>
      <c r="F23" s="20" t="n">
        <v>4.65749033</v>
      </c>
      <c r="G23" s="18" t="n">
        <v>484.539979</v>
      </c>
      <c r="H23" s="20" t="n">
        <v>5.67394832</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536.23198668</v>
      </c>
      <c r="F24" s="20" t="n">
        <v>3.61387694</v>
      </c>
      <c r="G24" s="18" t="n">
        <v>558.8341924600001</v>
      </c>
      <c r="H24" s="20" t="n">
        <v>13.65248557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517.48273891</v>
      </c>
      <c r="F25" s="20" t="n">
        <v>3.05988469</v>
      </c>
      <c r="G25" s="18" t="n">
        <v>502.03366209</v>
      </c>
      <c r="H25" s="20" t="n">
        <v>15.07696781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487.08348328</v>
      </c>
      <c r="F26" s="20" t="n">
        <v>2.06706469</v>
      </c>
      <c r="G26" s="18" t="n">
        <v>502.58936086</v>
      </c>
      <c r="H26" s="20" t="n">
        <v>4.20857193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479.73967011</v>
      </c>
      <c r="F27" s="20" t="n">
        <v>1.08313953</v>
      </c>
      <c r="G27" s="18" t="n">
        <v>504.53620866</v>
      </c>
      <c r="H27" s="20" t="n">
        <v>3.19858036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417.23684378</v>
      </c>
      <c r="F28" s="20" t="n">
        <v>2.11928195</v>
      </c>
      <c r="G28" s="18" t="n">
        <v>400.00081894</v>
      </c>
      <c r="H28" s="20" t="n">
        <v>8.9186853</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521.10342773</v>
      </c>
      <c r="F29" s="20" t="n">
        <v>5.79570728</v>
      </c>
      <c r="G29" s="18" t="n">
        <v>477.98606535</v>
      </c>
      <c r="H29" s="20" t="n">
        <v>12.74427844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517.9116550799999</v>
      </c>
      <c r="F30" s="20" t="n">
        <v>3.30658755</v>
      </c>
      <c r="G30" s="18" t="n">
        <v>501.34741545</v>
      </c>
      <c r="H30" s="20" t="n">
        <v>12.80727074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498.22900879</v>
      </c>
      <c r="F31" s="20" t="n">
        <v>2.27536686</v>
      </c>
      <c r="G31" s="18" t="n">
        <v>492.78755083</v>
      </c>
      <c r="H31" s="20" t="n">
        <v>6.14190967</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500.93652404</v>
      </c>
      <c r="F32" s="20" t="n">
        <v>2.77533985</v>
      </c>
      <c r="G32" s="18" t="n">
        <v>503.62901521</v>
      </c>
      <c r="H32" s="20" t="n">
        <v>7.52371293</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499.97334153</v>
      </c>
      <c r="F33" s="20" t="n">
        <v>2.53216731</v>
      </c>
      <c r="G33" s="18" t="n">
        <v>514.04942988</v>
      </c>
      <c r="H33" s="20" t="n">
        <v>13.87989766</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461.8751635</v>
      </c>
      <c r="F34" s="20" t="n">
        <v>2.90021555</v>
      </c>
      <c r="G34" s="18" t="n">
        <v>450.6750496</v>
      </c>
      <c r="H34" s="20" t="n">
        <v>14.55652057</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515.84106653</v>
      </c>
      <c r="F35" s="20" t="n">
        <v>1.65019752</v>
      </c>
      <c r="G35" s="18" t="n">
        <v>509.23113355</v>
      </c>
      <c r="H35" s="20" t="n">
        <v>3.39374121</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492.58004712</v>
      </c>
      <c r="F36" s="20" t="n">
        <v>2.13676587</v>
      </c>
      <c r="G36" s="18" t="n">
        <v>514.5316243</v>
      </c>
      <c r="H36" s="20" t="n">
        <v>30.18343042</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493.67428876</v>
      </c>
      <c r="F37" s="20" t="n">
        <v>3.83109164</v>
      </c>
      <c r="G37" s="18" t="n">
        <v>490.30965678</v>
      </c>
      <c r="H37" s="20" t="n">
        <v>11.89145733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505.14368553</v>
      </c>
      <c r="F38" s="20" t="n">
        <v>3.55660804</v>
      </c>
      <c r="G38" s="18" t="n">
        <v>504.75682428</v>
      </c>
      <c r="H38" s="20" t="n">
        <v>21.77772584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426.31803562</v>
      </c>
      <c r="F39" s="20" t="n">
        <v>3.98134871</v>
      </c>
      <c r="G39" s="18" t="n">
        <v>390.09215237</v>
      </c>
      <c r="H39" s="20" t="n">
        <v>9.923374620000001</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510.35455999</v>
      </c>
      <c r="F40" s="20" t="n">
        <v>3.68248857</v>
      </c>
      <c r="G40" s="18" t="n">
        <v>515.8521462800001</v>
      </c>
      <c r="H40" s="20" t="n">
        <v>10.84884454</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496.47095508</v>
      </c>
      <c r="F41" s="20" t="n">
        <v>3.28233742</v>
      </c>
      <c r="G41" s="18" t="n">
        <v>505.76269703</v>
      </c>
      <c r="H41" s="20" t="n">
        <v>13.02365903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426.77581571</v>
      </c>
      <c r="F44" s="20" t="n">
        <v>3.38696802</v>
      </c>
      <c r="G44" s="18" t="n">
        <v>434.57478241</v>
      </c>
      <c r="H44" s="20" t="n">
        <v>8.621777659999999</v>
      </c>
      <c r="I44" s="18" t="s">
        <v>404</v>
      </c>
      <c r="J44" s="20" t="s">
        <v>404</v>
      </c>
      <c r="K44" s="18" t="s">
        <v>404</v>
      </c>
      <c r="L44" s="20" t="s">
        <v>404</v>
      </c>
      <c r="M44" s="18" t="s">
        <v>404</v>
      </c>
      <c r="N44" s="20" t="s">
        <v>404</v>
      </c>
      <c r="O44" s="18" t="s">
        <v>404</v>
      </c>
      <c r="P44" s="20" t="s">
        <v>404</v>
      </c>
      <c r="Q44" s="18" t="n">
        <v>393.63440858</v>
      </c>
      <c r="R44" s="20" t="n">
        <v>18.00378</v>
      </c>
    </row>
    <row r="45" spans="1:18">
      <c r="A45" s="15" t="s">
        <v>442</v>
      </c>
      <c r="B45" s="17" t="n">
        <v>5519</v>
      </c>
      <c r="C45" s="18">
        <f>(0.0/B45*100)</f>
        <v/>
      </c>
      <c r="D45" s="19" t="n">
        <v>5519</v>
      </c>
      <c r="E45" s="18" t="n">
        <v>375.75098573</v>
      </c>
      <c r="F45" s="20" t="n">
        <v>2.70258362</v>
      </c>
      <c r="G45" s="18" t="n">
        <v>378.04160557</v>
      </c>
      <c r="H45" s="20" t="n">
        <v>17.82985731</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404.85170381</v>
      </c>
      <c r="F46" s="20" t="n">
        <v>3.0039523</v>
      </c>
      <c r="G46" s="18" t="n">
        <v>405.90730242</v>
      </c>
      <c r="H46" s="20" t="n">
        <v>8.30166582</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455.8035595</v>
      </c>
      <c r="F47" s="20" t="n">
        <v>5.09071555</v>
      </c>
      <c r="G47" s="18" t="n">
        <v>415.13654152</v>
      </c>
      <c r="H47" s="20" t="n">
        <v>8.49539278</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518.63424192</v>
      </c>
      <c r="F48" s="20" t="n">
        <v>4.92941958</v>
      </c>
      <c r="G48" s="18" t="n">
        <v>503.25864766</v>
      </c>
      <c r="H48" s="20" t="n">
        <v>25.39199447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432.00878482</v>
      </c>
      <c r="F49" s="20" t="n">
        <v>3.12801668</v>
      </c>
      <c r="G49" s="18" t="n">
        <v>432.54142695</v>
      </c>
      <c r="H49" s="20" t="n">
        <v>12.2257237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415.24711572</v>
      </c>
      <c r="F50" s="20" t="n">
        <v>2.75771682</v>
      </c>
      <c r="G50" s="18" t="n">
        <v>436.5757339</v>
      </c>
      <c r="H50" s="20" t="n">
        <v>14.93049872</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422.11362243</v>
      </c>
      <c r="F51" s="20" t="n">
        <v>2.32696775</v>
      </c>
      <c r="G51" s="18" t="n">
        <v>408.80813528</v>
      </c>
      <c r="H51" s="20" t="n">
        <v>6.47329752</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479.1685369</v>
      </c>
      <c r="F52" s="20" t="n">
        <v>3.36530357</v>
      </c>
      <c r="G52" s="18" t="n">
        <v>464.59051744</v>
      </c>
      <c r="H52" s="20" t="n">
        <v>6.81041125</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430.06811601</v>
      </c>
      <c r="F53" s="20" t="n">
        <v>1.41012893</v>
      </c>
      <c r="G53" s="18" t="n">
        <v>480.8121398</v>
      </c>
      <c r="H53" s="20" t="n">
        <v>4.54058907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332.58011967</v>
      </c>
      <c r="F54" s="20" t="n">
        <v>3.0246902</v>
      </c>
      <c r="G54" s="18" t="n">
        <v>328.45917808</v>
      </c>
      <c r="H54" s="20" t="n">
        <v>11.2539323</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405.62119064</v>
      </c>
      <c r="F55" s="20" t="n">
        <v>2.89996373</v>
      </c>
      <c r="G55" s="18" t="n">
        <v>449.22984695</v>
      </c>
      <c r="H55" s="20" t="n">
        <v>7.07313073</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538.02053502</v>
      </c>
      <c r="F56" s="20" t="n">
        <v>4.60277944</v>
      </c>
      <c r="G56" s="18" t="n">
        <v>512.50898376</v>
      </c>
      <c r="H56" s="20" t="n">
        <v>4.63776695</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412.65587216</v>
      </c>
      <c r="F57" s="20" t="n">
        <v>5.59290242</v>
      </c>
      <c r="G57" s="18" t="n">
        <v>398.47732925</v>
      </c>
      <c r="H57" s="20" t="n">
        <v>3.39422065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407.74639657</v>
      </c>
      <c r="F58" s="20" t="n">
        <v>2.82540053</v>
      </c>
      <c r="G58" s="18" t="n">
        <v>427.20770429</v>
      </c>
      <c r="H58" s="20" t="n">
        <v>16.37687357</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378.91837869</v>
      </c>
      <c r="F59" s="20" t="n">
        <v>1.81480825</v>
      </c>
      <c r="G59" s="18" t="n">
        <v>374.0278595</v>
      </c>
      <c r="H59" s="20" t="n">
        <v>5.67823252</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384.34200546</v>
      </c>
      <c r="F60" s="20" t="n">
        <v>4.87531302</v>
      </c>
      <c r="G60" s="18" t="n">
        <v>397.71387449</v>
      </c>
      <c r="H60" s="20" t="n">
        <v>7.35078879</v>
      </c>
      <c r="I60" s="18" t="s">
        <v>404</v>
      </c>
      <c r="J60" s="20" t="s">
        <v>404</v>
      </c>
      <c r="K60" s="18" t="s">
        <v>404</v>
      </c>
      <c r="L60" s="20" t="s">
        <v>404</v>
      </c>
      <c r="M60" s="18" t="s">
        <v>404</v>
      </c>
      <c r="N60" s="20" t="s">
        <v>404</v>
      </c>
      <c r="O60" s="18" t="s">
        <v>404</v>
      </c>
      <c r="P60" s="20" t="s">
        <v>404</v>
      </c>
      <c r="Q60" s="18" t="n">
        <v>342.04480651</v>
      </c>
      <c r="R60" s="20" t="n">
        <v>25.66666614</v>
      </c>
    </row>
    <row r="61" spans="1:18">
      <c r="A61" s="15" t="s">
        <v>458</v>
      </c>
      <c r="B61" s="17" t="n">
        <v>6525</v>
      </c>
      <c r="C61" s="18">
        <f>(0.0/B61*100)</f>
        <v/>
      </c>
      <c r="D61" s="19" t="n">
        <v>6525</v>
      </c>
      <c r="E61" s="18" t="n">
        <v>473.72639573</v>
      </c>
      <c r="F61" s="20" t="n">
        <v>2.73536622</v>
      </c>
      <c r="G61" s="18" t="n">
        <v>508.45404344</v>
      </c>
      <c r="H61" s="20" t="n">
        <v>12.18624525</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521.21435502</v>
      </c>
      <c r="F62" s="20" t="n">
        <v>1.37750673</v>
      </c>
      <c r="G62" s="18" t="n">
        <v>535.6931373</v>
      </c>
      <c r="H62" s="20" t="n">
        <v>1.39443183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378.41791646</v>
      </c>
      <c r="F63" s="20" t="n">
        <v>1.89390204</v>
      </c>
      <c r="G63" s="18" t="n">
        <v>383.01097068</v>
      </c>
      <c r="H63" s="20" t="n">
        <v>1.59537488</v>
      </c>
      <c r="I63" s="18" t="s">
        <v>404</v>
      </c>
      <c r="J63" s="20" t="s">
        <v>404</v>
      </c>
      <c r="K63" s="18" t="s">
        <v>404</v>
      </c>
      <c r="L63" s="20" t="s">
        <v>404</v>
      </c>
      <c r="M63" s="18" t="s">
        <v>404</v>
      </c>
      <c r="N63" s="20" t="s">
        <v>404</v>
      </c>
      <c r="O63" s="18" t="s">
        <v>404</v>
      </c>
      <c r="P63" s="20" t="s">
        <v>404</v>
      </c>
      <c r="Q63" s="18" t="n">
        <v>414.20999919</v>
      </c>
      <c r="R63" s="20" t="n">
        <v>6.00606475</v>
      </c>
    </row>
    <row r="64" spans="1:18">
      <c r="A64" s="15" t="s">
        <v>461</v>
      </c>
      <c r="B64" s="17" t="n">
        <v>3634</v>
      </c>
      <c r="C64" s="18">
        <f>(27.0/B64*100)</f>
        <v/>
      </c>
      <c r="D64" s="19" t="n">
        <v>3607</v>
      </c>
      <c r="E64" s="18" t="n">
        <v>465.97562428</v>
      </c>
      <c r="F64" s="20" t="n">
        <v>1.67633749</v>
      </c>
      <c r="G64" s="18" t="n">
        <v>289.57892174</v>
      </c>
      <c r="H64" s="20" t="n">
        <v>18.05673949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429.36440969</v>
      </c>
      <c r="F65" s="20" t="n">
        <v>2.26657521</v>
      </c>
      <c r="G65" s="18" t="n">
        <v>420.66556382</v>
      </c>
      <c r="H65" s="20" t="n">
        <v>6.40878874</v>
      </c>
      <c r="I65" s="18" t="s">
        <v>404</v>
      </c>
      <c r="J65" s="20" t="s">
        <v>404</v>
      </c>
      <c r="K65" s="18" t="s">
        <v>404</v>
      </c>
      <c r="L65" s="20" t="s">
        <v>404</v>
      </c>
      <c r="M65" s="18" t="s">
        <v>404</v>
      </c>
      <c r="N65" s="20" t="s">
        <v>404</v>
      </c>
      <c r="O65" s="18" t="s">
        <v>404</v>
      </c>
      <c r="P65" s="20" t="s">
        <v>404</v>
      </c>
      <c r="Q65" s="18" t="n">
        <v>427.59108846</v>
      </c>
      <c r="R65" s="20" t="n">
        <v>11.54313475</v>
      </c>
    </row>
    <row r="66" spans="1:18">
      <c r="A66" s="15" t="s">
        <v>463</v>
      </c>
      <c r="B66" s="17" t="n">
        <v>5665</v>
      </c>
      <c r="C66" s="18">
        <f>(0.0/B66*100)</f>
        <v/>
      </c>
      <c r="D66" s="19" t="n">
        <v>5665</v>
      </c>
      <c r="E66" s="18" t="n">
        <v>410.70421129</v>
      </c>
      <c r="F66" s="20" t="n">
        <v>1.02980603</v>
      </c>
      <c r="G66" s="18" t="n">
        <v>425.00663758</v>
      </c>
      <c r="H66" s="20" t="n">
        <v>5.45739293</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396.1375552</v>
      </c>
      <c r="F67" s="20" t="n">
        <v>3.35305057</v>
      </c>
      <c r="G67" s="18" t="n">
        <v>397.79426629</v>
      </c>
      <c r="H67" s="20" t="n">
        <v>4.46079876</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415.87971747</v>
      </c>
      <c r="F68" s="20" t="n">
        <v>1.049654</v>
      </c>
      <c r="G68" s="18" t="n">
        <v>439.69813895</v>
      </c>
      <c r="H68" s="20" t="n">
        <v>2.96091923</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434.02899991</v>
      </c>
      <c r="F69" s="20" t="n">
        <v>3.41018664</v>
      </c>
      <c r="G69" s="18" t="n">
        <v>441.09938195</v>
      </c>
      <c r="H69" s="20" t="n">
        <v>8.869658859999999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485.73671927</v>
      </c>
      <c r="F70" s="20" t="n">
        <v>2.98403243</v>
      </c>
      <c r="G70" s="18" t="n">
        <v>507.00115513</v>
      </c>
      <c r="H70" s="20" t="n">
        <v>14.42528584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553.07842127</v>
      </c>
      <c r="F71" s="20" t="n">
        <v>1.23692152</v>
      </c>
      <c r="G71" s="18" t="n">
        <v>614.04856623</v>
      </c>
      <c r="H71" s="20" t="n">
        <v>5.53165184</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531.57155646</v>
      </c>
      <c r="F72" s="20" t="n">
        <v>3.53629049</v>
      </c>
      <c r="G72" s="18" t="n">
        <v>535.6163322</v>
      </c>
      <c r="H72" s="20" t="n">
        <v>10.31739955</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419.24520062</v>
      </c>
      <c r="F73" s="20" t="n">
        <v>6.14738915</v>
      </c>
      <c r="G73" s="18" t="n">
        <v>422.77381232</v>
      </c>
      <c r="H73" s="20" t="n">
        <v>3.68176785</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421.9776486</v>
      </c>
      <c r="F74" s="20" t="n">
        <v>1.58310208</v>
      </c>
      <c r="G74" s="18" t="n">
        <v>424.82285372</v>
      </c>
      <c r="H74" s="20" t="n">
        <v>4.94897991</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387.85716645</v>
      </c>
      <c r="F75" s="20" t="n">
        <v>2.54706543</v>
      </c>
      <c r="G75" s="18" t="n">
        <v>336.46873034</v>
      </c>
      <c r="H75" s="20" t="n">
        <v>11.9906347</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431.93188712</v>
      </c>
      <c r="F76" s="20" t="n">
        <v>2.94563886</v>
      </c>
      <c r="G76" s="18" t="n">
        <v>466.18358204</v>
      </c>
      <c r="H76" s="20" t="n">
        <v>8.706028180000001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436.05662921</v>
      </c>
      <c r="F77" s="20" t="n">
        <v>2.35461048</v>
      </c>
      <c r="G77" s="18" t="n">
        <v>420.87094201</v>
      </c>
      <c r="H77" s="20" t="n">
        <v>14.63771625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524.64451931</v>
      </c>
      <c r="F78" s="20" t="n">
        <v>3.91006783</v>
      </c>
      <c r="G78" s="18" t="s">
        <v>404</v>
      </c>
      <c r="H78" s="20" t="s">
        <v>404</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471.25976963</v>
      </c>
      <c r="F79" s="20" t="n">
        <v>7.17326396</v>
      </c>
      <c r="G79" s="18" t="n">
        <v>508.23576368</v>
      </c>
      <c r="H79" s="20" t="n">
        <v>16.43105289</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456.58426411</v>
      </c>
      <c r="F80" s="20" t="n">
        <v>3.58575342</v>
      </c>
      <c r="G80" s="18" t="n">
        <v>454.37616206</v>
      </c>
      <c r="H80" s="20" t="n">
        <v>31.17890963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442.76189021</v>
      </c>
      <c r="F81" s="20" t="n">
        <v>3.16427943</v>
      </c>
      <c r="G81" s="18" t="n">
        <v>446.27751164</v>
      </c>
      <c r="H81" s="20" t="n">
        <v>12.28190199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588</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509.66799225</v>
      </c>
      <c r="F7" s="20" t="n">
        <v>1.78340022</v>
      </c>
      <c r="G7" s="18" t="n">
        <v>541.04293464</v>
      </c>
      <c r="H7" s="20" t="n">
        <v>14.07502387</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494.64910685</v>
      </c>
      <c r="F8" s="20" t="n">
        <v>2.48136117</v>
      </c>
      <c r="G8" s="18" t="n">
        <v>538.88682718</v>
      </c>
      <c r="H8" s="20" t="n">
        <v>40.89405111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507.70425955</v>
      </c>
      <c r="F9" s="20" t="n">
        <v>3.00538755</v>
      </c>
      <c r="G9" s="18" t="n">
        <v>496.06505148</v>
      </c>
      <c r="H9" s="20" t="n">
        <v>7.16877816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528.59029283</v>
      </c>
      <c r="F10" s="20" t="n">
        <v>2.28508482</v>
      </c>
      <c r="G10" s="18" t="n">
        <v>538.19286557</v>
      </c>
      <c r="H10" s="20" t="n">
        <v>7.34131717</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442.94641915</v>
      </c>
      <c r="F11" s="20" t="n">
        <v>3.91485341</v>
      </c>
      <c r="G11" s="18" t="n">
        <v>455.44598448</v>
      </c>
      <c r="H11" s="20" t="n">
        <v>6.65627959</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493.02616808</v>
      </c>
      <c r="F12" s="20" t="n">
        <v>2.28282652</v>
      </c>
      <c r="G12" s="18" t="n">
        <v>498.86400733</v>
      </c>
      <c r="H12" s="20" t="n">
        <v>8.06474525</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502.33786714</v>
      </c>
      <c r="F13" s="20" t="n">
        <v>2.61754366</v>
      </c>
      <c r="G13" s="18" t="n">
        <v>493.55828504</v>
      </c>
      <c r="H13" s="20" t="n">
        <v>13.6599092</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536.36376282</v>
      </c>
      <c r="F14" s="20" t="n">
        <v>2.25412793</v>
      </c>
      <c r="G14" s="18" t="n">
        <v>509.0261699</v>
      </c>
      <c r="H14" s="20" t="n">
        <v>10.37784732</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530.57679856</v>
      </c>
      <c r="F15" s="20" t="n">
        <v>2.43605551</v>
      </c>
      <c r="G15" s="18" t="n">
        <v>536.14623513</v>
      </c>
      <c r="H15" s="20" t="n">
        <v>10.88799258</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497.49472783</v>
      </c>
      <c r="F16" s="20" t="n">
        <v>2.30789952</v>
      </c>
      <c r="G16" s="18" t="s">
        <v>404</v>
      </c>
      <c r="H16" s="20" t="s">
        <v>404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508.313406</v>
      </c>
      <c r="F17" s="20" t="n">
        <v>3.29338878</v>
      </c>
      <c r="G17" s="18" t="n">
        <v>530.83613007</v>
      </c>
      <c r="H17" s="20" t="n">
        <v>25.75327685</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453.7867993</v>
      </c>
      <c r="F18" s="20" t="n">
        <v>4.01331513</v>
      </c>
      <c r="G18" s="18" t="n">
        <v>507.80945795</v>
      </c>
      <c r="H18" s="20" t="n">
        <v>14.48698756</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488.7013669</v>
      </c>
      <c r="F19" s="20" t="n">
        <v>4.73942713</v>
      </c>
      <c r="G19" s="18" t="n">
        <v>455.03647804</v>
      </c>
      <c r="H19" s="20" t="n">
        <v>7.70033037</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473.18883832</v>
      </c>
      <c r="F20" s="20" t="n">
        <v>1.69974035</v>
      </c>
      <c r="G20" s="18" t="n">
        <v>488.41672178</v>
      </c>
      <c r="H20" s="20" t="n">
        <v>18.72649734</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511.57519709</v>
      </c>
      <c r="F21" s="20" t="n">
        <v>6.6738994</v>
      </c>
      <c r="G21" s="18" t="n">
        <v>501.46223741</v>
      </c>
      <c r="H21" s="20" t="n">
        <v>2.97331249</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470.19210016</v>
      </c>
      <c r="F22" s="20" t="n">
        <v>4.0312015</v>
      </c>
      <c r="G22" s="18" t="n">
        <v>430.74887961</v>
      </c>
      <c r="H22" s="20" t="n">
        <v>15.22965291</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485.2030467</v>
      </c>
      <c r="F23" s="20" t="n">
        <v>5.04073977</v>
      </c>
      <c r="G23" s="18" t="n">
        <v>482.00056814</v>
      </c>
      <c r="H23" s="20" t="n">
        <v>7.91096632</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537.44777392</v>
      </c>
      <c r="F24" s="20" t="n">
        <v>3.14399496</v>
      </c>
      <c r="G24" s="18" t="n">
        <v>565.083667</v>
      </c>
      <c r="H24" s="20" t="n">
        <v>22.37242363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516.54017372</v>
      </c>
      <c r="F25" s="20" t="n">
        <v>3.24318556</v>
      </c>
      <c r="G25" s="18" t="n">
        <v>502.98952941</v>
      </c>
      <c r="H25" s="20" t="n">
        <v>26.28259595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488.88676502</v>
      </c>
      <c r="F26" s="20" t="n">
        <v>2.14593173</v>
      </c>
      <c r="G26" s="18" t="n">
        <v>494.15194699</v>
      </c>
      <c r="H26" s="20" t="n">
        <v>3.66468409</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480.81803224</v>
      </c>
      <c r="F27" s="20" t="n">
        <v>1.10647555</v>
      </c>
      <c r="G27" s="18" t="n">
        <v>518.1704869599999</v>
      </c>
      <c r="H27" s="20" t="n">
        <v>4.63797569</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415.88852598</v>
      </c>
      <c r="F28" s="20" t="n">
        <v>2.58334427</v>
      </c>
      <c r="G28" s="18" t="n">
        <v>415.20541051</v>
      </c>
      <c r="H28" s="20" t="n">
        <v>5.46092422</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511.82022337</v>
      </c>
      <c r="F29" s="20" t="n">
        <v>5.28995136</v>
      </c>
      <c r="G29" s="18" t="n">
        <v>505.0641995</v>
      </c>
      <c r="H29" s="20" t="n">
        <v>17.69418414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509.7372515</v>
      </c>
      <c r="F30" s="20" t="n">
        <v>3.38688764</v>
      </c>
      <c r="G30" s="18" t="n">
        <v>546.56467424</v>
      </c>
      <c r="H30" s="20" t="n">
        <v>9.379896430000001</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498.01461686</v>
      </c>
      <c r="F31" s="20" t="n">
        <v>2.31022491</v>
      </c>
      <c r="G31" s="18" t="n">
        <v>506.97427939</v>
      </c>
      <c r="H31" s="20" t="n">
        <v>20.74922089</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502.08317128</v>
      </c>
      <c r="F32" s="20" t="n">
        <v>2.58856058</v>
      </c>
      <c r="G32" s="18" t="n">
        <v>490.52078659</v>
      </c>
      <c r="H32" s="20" t="n">
        <v>9.92117683</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493.7146096</v>
      </c>
      <c r="F33" s="20" t="n">
        <v>4.69664156</v>
      </c>
      <c r="G33" s="18" t="n">
        <v>506.04781637</v>
      </c>
      <c r="H33" s="20" t="n">
        <v>3.7246222</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460.91254339</v>
      </c>
      <c r="F34" s="20" t="n">
        <v>2.7438195</v>
      </c>
      <c r="G34" s="18" t="n">
        <v>457.99297756</v>
      </c>
      <c r="H34" s="20" t="n">
        <v>24.61622274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513.20157637</v>
      </c>
      <c r="F35" s="20" t="n">
        <v>1.57574221</v>
      </c>
      <c r="G35" s="18" t="n">
        <v>525.27092627</v>
      </c>
      <c r="H35" s="20" t="n">
        <v>3.15450437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494.51374666</v>
      </c>
      <c r="F36" s="20" t="n">
        <v>2.77429682</v>
      </c>
      <c r="G36" s="18" t="n">
        <v>488.04931726</v>
      </c>
      <c r="H36" s="20" t="n">
        <v>4.10008224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493.2942941</v>
      </c>
      <c r="F37" s="20" t="n">
        <v>3.82199019</v>
      </c>
      <c r="G37" s="18" t="n">
        <v>496.2236576</v>
      </c>
      <c r="H37" s="20" t="n">
        <v>14.67021514</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514.85715842</v>
      </c>
      <c r="F38" s="20" t="n">
        <v>4.30164545</v>
      </c>
      <c r="G38" s="18" t="n">
        <v>488.04522233</v>
      </c>
      <c r="H38" s="20" t="n">
        <v>5.70406308</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424.71746476</v>
      </c>
      <c r="F39" s="20" t="n">
        <v>7.17167944</v>
      </c>
      <c r="G39" s="18" t="n">
        <v>426.11083695</v>
      </c>
      <c r="H39" s="20" t="n">
        <v>5.20625283</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511.84937212</v>
      </c>
      <c r="F40" s="20" t="n">
        <v>4.40664061</v>
      </c>
      <c r="G40" s="18" t="n">
        <v>509.81267138</v>
      </c>
      <c r="H40" s="20" t="n">
        <v>5.39377214</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496.39920594</v>
      </c>
      <c r="F41" s="20" t="n">
        <v>3.76380232</v>
      </c>
      <c r="G41" s="18" t="n">
        <v>498.18793101</v>
      </c>
      <c r="H41" s="20" t="n">
        <v>5.91082357</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426.88311377</v>
      </c>
      <c r="F44" s="20" t="n">
        <v>3.90810137</v>
      </c>
      <c r="G44" s="18" t="n">
        <v>431.55489819</v>
      </c>
      <c r="H44" s="20" t="n">
        <v>6.9580979</v>
      </c>
      <c r="I44" s="18" t="s">
        <v>404</v>
      </c>
      <c r="J44" s="20" t="s">
        <v>404</v>
      </c>
      <c r="K44" s="18" t="s">
        <v>404</v>
      </c>
      <c r="L44" s="20" t="s">
        <v>404</v>
      </c>
      <c r="M44" s="18" t="s">
        <v>404</v>
      </c>
      <c r="N44" s="20" t="s">
        <v>404</v>
      </c>
      <c r="O44" s="18" t="s">
        <v>404</v>
      </c>
      <c r="P44" s="20" t="s">
        <v>404</v>
      </c>
      <c r="Q44" s="18" t="n">
        <v>393.63440858</v>
      </c>
      <c r="R44" s="20" t="n">
        <v>18.00378</v>
      </c>
    </row>
    <row r="45" spans="1:18">
      <c r="A45" s="15" t="s">
        <v>442</v>
      </c>
      <c r="B45" s="17" t="n">
        <v>5519</v>
      </c>
      <c r="C45" s="18">
        <f>(0.0/B45*100)</f>
        <v/>
      </c>
      <c r="D45" s="19" t="n">
        <v>5519</v>
      </c>
      <c r="E45" s="18" t="n">
        <v>377.07139056</v>
      </c>
      <c r="F45" s="20" t="n">
        <v>3.04211686</v>
      </c>
      <c r="G45" s="18" t="n">
        <v>367.74324472</v>
      </c>
      <c r="H45" s="20" t="n">
        <v>7.5212758</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401.67301402</v>
      </c>
      <c r="F46" s="20" t="n">
        <v>3.05059678</v>
      </c>
      <c r="G46" s="18" t="n">
        <v>411.5391384</v>
      </c>
      <c r="H46" s="20" t="n">
        <v>5.55983667</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450.23495241</v>
      </c>
      <c r="F47" s="20" t="n">
        <v>4.56976597</v>
      </c>
      <c r="G47" s="18" t="n">
        <v>420.14244157</v>
      </c>
      <c r="H47" s="20" t="n">
        <v>18.38573094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523.5232971</v>
      </c>
      <c r="F48" s="20" t="n">
        <v>6.47283681</v>
      </c>
      <c r="G48" s="18" t="n">
        <v>505.24723949</v>
      </c>
      <c r="H48" s="20" t="n">
        <v>8.143937510000001</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434.55971615</v>
      </c>
      <c r="F49" s="20" t="n">
        <v>3.2331203</v>
      </c>
      <c r="G49" s="18" t="n">
        <v>420.50538799</v>
      </c>
      <c r="H49" s="20" t="n">
        <v>8.251702119999999</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428.12680683</v>
      </c>
      <c r="F50" s="20" t="n">
        <v>3.97095211</v>
      </c>
      <c r="G50" s="18" t="n">
        <v>404.23333987</v>
      </c>
      <c r="H50" s="20" t="n">
        <v>4.32723283</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419.87512363</v>
      </c>
      <c r="F51" s="20" t="n">
        <v>2.19037873</v>
      </c>
      <c r="G51" s="18" t="n">
        <v>414.24241714</v>
      </c>
      <c r="H51" s="20" t="n">
        <v>7.91248205</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478.86868657</v>
      </c>
      <c r="F52" s="20" t="n">
        <v>3.33775738</v>
      </c>
      <c r="G52" s="18" t="n">
        <v>468.69111031</v>
      </c>
      <c r="H52" s="20" t="n">
        <v>6.74423788</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428.88558949</v>
      </c>
      <c r="F53" s="20" t="n">
        <v>1.36799744</v>
      </c>
      <c r="G53" s="18" t="n">
        <v>469.78999167</v>
      </c>
      <c r="H53" s="20" t="n">
        <v>4.1500203</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325.28151033</v>
      </c>
      <c r="F54" s="20" t="n">
        <v>4.06540745</v>
      </c>
      <c r="G54" s="18" t="n">
        <v>339.84995007</v>
      </c>
      <c r="H54" s="20" t="n">
        <v>4.89891514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410.65225158</v>
      </c>
      <c r="F55" s="20" t="n">
        <v>2.36325472</v>
      </c>
      <c r="G55" s="18" t="n">
        <v>425.44050215</v>
      </c>
      <c r="H55" s="20" t="n">
        <v>35.71079914</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522.40695698</v>
      </c>
      <c r="F56" s="20" t="n">
        <v>3.05203141</v>
      </c>
      <c r="G56" s="18" t="n">
        <v>529.20135109</v>
      </c>
      <c r="H56" s="20" t="n">
        <v>10.17758749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401.08813111</v>
      </c>
      <c r="F57" s="20" t="n">
        <v>3.73072718</v>
      </c>
      <c r="G57" s="18" t="n">
        <v>407.28061913</v>
      </c>
      <c r="H57" s="20" t="n">
        <v>4.63710031</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410.83895867</v>
      </c>
      <c r="F58" s="20" t="n">
        <v>3.24654303</v>
      </c>
      <c r="G58" s="18" t="n">
        <v>403.76018361</v>
      </c>
      <c r="H58" s="20" t="n">
        <v>6.80206709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378.57944961</v>
      </c>
      <c r="F59" s="20" t="n">
        <v>1.9958411</v>
      </c>
      <c r="G59" s="18" t="n">
        <v>378.20966994</v>
      </c>
      <c r="H59" s="20" t="n">
        <v>2.56473076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379.53728512</v>
      </c>
      <c r="F60" s="20" t="n">
        <v>5.0923828</v>
      </c>
      <c r="G60" s="18" t="n">
        <v>401.82807028</v>
      </c>
      <c r="H60" s="20" t="n">
        <v>5.81895105</v>
      </c>
      <c r="I60" s="18" t="s">
        <v>404</v>
      </c>
      <c r="J60" s="20" t="s">
        <v>404</v>
      </c>
      <c r="K60" s="18" t="s">
        <v>404</v>
      </c>
      <c r="L60" s="20" t="s">
        <v>404</v>
      </c>
      <c r="M60" s="18" t="s">
        <v>404</v>
      </c>
      <c r="N60" s="20" t="s">
        <v>404</v>
      </c>
      <c r="O60" s="18" t="s">
        <v>404</v>
      </c>
      <c r="P60" s="20" t="s">
        <v>404</v>
      </c>
      <c r="Q60" s="18" t="n">
        <v>342.04480651</v>
      </c>
      <c r="R60" s="20" t="n">
        <v>25.66666614</v>
      </c>
    </row>
    <row r="61" spans="1:18">
      <c r="A61" s="15" t="s">
        <v>458</v>
      </c>
      <c r="B61" s="17" t="n">
        <v>6525</v>
      </c>
      <c r="C61" s="18">
        <f>(0.0/B61*100)</f>
        <v/>
      </c>
      <c r="D61" s="19" t="n">
        <v>6525</v>
      </c>
      <c r="E61" s="18" t="n">
        <v>475.00592374</v>
      </c>
      <c r="F61" s="20" t="n">
        <v>2.83969044</v>
      </c>
      <c r="G61" s="18" t="n">
        <v>483.07006267</v>
      </c>
      <c r="H61" s="20" t="n">
        <v>11.47509426</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530.32831807</v>
      </c>
      <c r="F62" s="20" t="n">
        <v>1.25028446</v>
      </c>
      <c r="G62" s="18" t="n">
        <v>523.41147761</v>
      </c>
      <c r="H62" s="20" t="n">
        <v>1.88273405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379.70057692</v>
      </c>
      <c r="F63" s="20" t="n">
        <v>1.61801352</v>
      </c>
      <c r="G63" s="18" t="n">
        <v>382.39299757</v>
      </c>
      <c r="H63" s="20" t="n">
        <v>1.82943593</v>
      </c>
      <c r="I63" s="18" t="s">
        <v>404</v>
      </c>
      <c r="J63" s="20" t="s">
        <v>404</v>
      </c>
      <c r="K63" s="18" t="s">
        <v>404</v>
      </c>
      <c r="L63" s="20" t="s">
        <v>404</v>
      </c>
      <c r="M63" s="18" t="s">
        <v>404</v>
      </c>
      <c r="N63" s="20" t="s">
        <v>404</v>
      </c>
      <c r="O63" s="18" t="s">
        <v>404</v>
      </c>
      <c r="P63" s="20" t="s">
        <v>404</v>
      </c>
      <c r="Q63" s="18" t="n">
        <v>414.20999919</v>
      </c>
      <c r="R63" s="20" t="n">
        <v>6.00606475</v>
      </c>
    </row>
    <row r="64" spans="1:18">
      <c r="A64" s="15" t="s">
        <v>461</v>
      </c>
      <c r="B64" s="17" t="n">
        <v>3634</v>
      </c>
      <c r="C64" s="18">
        <f>(27.0/B64*100)</f>
        <v/>
      </c>
      <c r="D64" s="19" t="n">
        <v>3607</v>
      </c>
      <c r="E64" s="18" t="n">
        <v>456.10790896</v>
      </c>
      <c r="F64" s="20" t="n">
        <v>1.77572947</v>
      </c>
      <c r="G64" s="18" t="n">
        <v>520.7866973</v>
      </c>
      <c r="H64" s="20" t="n">
        <v>4.77183466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428.95576935</v>
      </c>
      <c r="F65" s="20" t="n">
        <v>3.13680357</v>
      </c>
      <c r="G65" s="18" t="n">
        <v>426.76071458</v>
      </c>
      <c r="H65" s="20" t="n">
        <v>3.9579787</v>
      </c>
      <c r="I65" s="18" t="s">
        <v>404</v>
      </c>
      <c r="J65" s="20" t="s">
        <v>404</v>
      </c>
      <c r="K65" s="18" t="s">
        <v>404</v>
      </c>
      <c r="L65" s="20" t="s">
        <v>404</v>
      </c>
      <c r="M65" s="18" t="s">
        <v>404</v>
      </c>
      <c r="N65" s="20" t="s">
        <v>404</v>
      </c>
      <c r="O65" s="18" t="s">
        <v>404</v>
      </c>
      <c r="P65" s="20" t="s">
        <v>404</v>
      </c>
      <c r="Q65" s="18" t="n">
        <v>427.59108846</v>
      </c>
      <c r="R65" s="20" t="n">
        <v>11.54313475</v>
      </c>
    </row>
    <row r="66" spans="1:18">
      <c r="A66" s="15" t="s">
        <v>463</v>
      </c>
      <c r="B66" s="17" t="n">
        <v>5665</v>
      </c>
      <c r="C66" s="18">
        <f>(0.0/B66*100)</f>
        <v/>
      </c>
      <c r="D66" s="19" t="n">
        <v>5665</v>
      </c>
      <c r="E66" s="18" t="n">
        <v>413.4916992</v>
      </c>
      <c r="F66" s="20" t="n">
        <v>1.18956701</v>
      </c>
      <c r="G66" s="18" t="n">
        <v>399.90304553</v>
      </c>
      <c r="H66" s="20" t="n">
        <v>2.56231647</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399.08086606</v>
      </c>
      <c r="F67" s="20" t="n">
        <v>3.15509288</v>
      </c>
      <c r="G67" s="18" t="n">
        <v>391.84533436</v>
      </c>
      <c r="H67" s="20" t="n">
        <v>4.91873084</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416.22615565</v>
      </c>
      <c r="F68" s="20" t="n">
        <v>1.15934705</v>
      </c>
      <c r="G68" s="18" t="n">
        <v>423.81167112</v>
      </c>
      <c r="H68" s="20" t="n">
        <v>1.8401332</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436.77136839</v>
      </c>
      <c r="F69" s="20" t="n">
        <v>4.08249651</v>
      </c>
      <c r="G69" s="18" t="n">
        <v>430.63354332</v>
      </c>
      <c r="H69" s="20" t="n">
        <v>6.88440961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487.48974804</v>
      </c>
      <c r="F70" s="20" t="n">
        <v>2.86673591</v>
      </c>
      <c r="G70" s="18" t="n">
        <v>473.41412618</v>
      </c>
      <c r="H70" s="20" t="n">
        <v>13.7276762</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545.23291684</v>
      </c>
      <c r="F71" s="20" t="n">
        <v>1.64546151</v>
      </c>
      <c r="G71" s="18" t="n">
        <v>578.41758491</v>
      </c>
      <c r="H71" s="20" t="n">
        <v>3.31387856</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534.35309606</v>
      </c>
      <c r="F72" s="20" t="n">
        <v>3.55779647</v>
      </c>
      <c r="G72" s="18" t="n">
        <v>519.43817466</v>
      </c>
      <c r="H72" s="20" t="n">
        <v>9.772994580000001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415.9363193</v>
      </c>
      <c r="F73" s="20" t="n">
        <v>4.07796096</v>
      </c>
      <c r="G73" s="18" t="n">
        <v>426.81762744</v>
      </c>
      <c r="H73" s="20" t="n">
        <v>4.46653909</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409.49947553</v>
      </c>
      <c r="F74" s="20" t="n">
        <v>1.53497719</v>
      </c>
      <c r="G74" s="18" t="n">
        <v>468.97031365</v>
      </c>
      <c r="H74" s="20" t="n">
        <v>3.2072957</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389.58172804</v>
      </c>
      <c r="F75" s="20" t="n">
        <v>3.2046753</v>
      </c>
      <c r="G75" s="18" t="n">
        <v>379.07232936</v>
      </c>
      <c r="H75" s="20" t="n">
        <v>4.70794225</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434.93984931</v>
      </c>
      <c r="F76" s="20" t="n">
        <v>2.51040989</v>
      </c>
      <c r="G76" s="18" t="n">
        <v>458.56278858</v>
      </c>
      <c r="H76" s="20" t="n">
        <v>11.57920339</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432.48069973</v>
      </c>
      <c r="F77" s="20" t="n">
        <v>2.98965739</v>
      </c>
      <c r="G77" s="18" t="n">
        <v>446.83431228</v>
      </c>
      <c r="H77" s="20" t="n">
        <v>7.78218019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526.39640544</v>
      </c>
      <c r="F78" s="20" t="n">
        <v>4.1861754</v>
      </c>
      <c r="G78" s="18" t="n">
        <v>506.61851474</v>
      </c>
      <c r="H78" s="20" t="n">
        <v>14.13591197</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474.11164399</v>
      </c>
      <c r="F79" s="20" t="n">
        <v>7.76877995</v>
      </c>
      <c r="G79" s="18" t="n">
        <v>480.80441886</v>
      </c>
      <c r="H79" s="20" t="n">
        <v>17.64253068</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456.7699368</v>
      </c>
      <c r="F80" s="20" t="n">
        <v>3.94637268</v>
      </c>
      <c r="G80" s="18" t="n">
        <v>455.18777999</v>
      </c>
      <c r="H80" s="20" t="n">
        <v>10.13563018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443.15019937</v>
      </c>
      <c r="F81" s="20" t="n">
        <v>3.15995338</v>
      </c>
      <c r="G81" s="18" t="n">
        <v>439.23274645</v>
      </c>
      <c r="H81" s="20" t="n">
        <v>11.62284509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589</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512.5888215700001</v>
      </c>
      <c r="F7" s="20" t="n">
        <v>1.9150397</v>
      </c>
      <c r="G7" s="18" t="n">
        <v>499.86603046</v>
      </c>
      <c r="H7" s="20" t="n">
        <v>4.65299645</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500.96370317</v>
      </c>
      <c r="F8" s="20" t="n">
        <v>2.94967248</v>
      </c>
      <c r="G8" s="18" t="n">
        <v>451.88605934</v>
      </c>
      <c r="H8" s="20" t="n">
        <v>13.10762943</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505.60820164</v>
      </c>
      <c r="F9" s="20" t="n">
        <v>2.43921536</v>
      </c>
      <c r="G9" s="18" t="n">
        <v>484.43485383</v>
      </c>
      <c r="H9" s="20" t="n">
        <v>11.58249426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531.04089736</v>
      </c>
      <c r="F10" s="20" t="n">
        <v>2.776765</v>
      </c>
      <c r="G10" s="18" t="n">
        <v>526.64999769</v>
      </c>
      <c r="H10" s="20" t="n">
        <v>3.13139288</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448.56472995</v>
      </c>
      <c r="F11" s="20" t="n">
        <v>2.64191886</v>
      </c>
      <c r="G11" s="18" t="n">
        <v>435.26351462</v>
      </c>
      <c r="H11" s="20" t="n">
        <v>11.16939133</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491.49047096</v>
      </c>
      <c r="F12" s="20" t="n">
        <v>2.51814442</v>
      </c>
      <c r="G12" s="18" t="n">
        <v>525.03846437</v>
      </c>
      <c r="H12" s="20" t="n">
        <v>17.05660124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502.75088498</v>
      </c>
      <c r="F13" s="20" t="n">
        <v>2.86689512</v>
      </c>
      <c r="G13" s="18" t="n">
        <v>495.55242066</v>
      </c>
      <c r="H13" s="20" t="n">
        <v>8.248470879999999</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534.07465414</v>
      </c>
      <c r="F14" s="20" t="n">
        <v>2.59139741</v>
      </c>
      <c r="G14" s="18" t="n">
        <v>534.47844859</v>
      </c>
      <c r="H14" s="20" t="n">
        <v>3.91831089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529.5401218</v>
      </c>
      <c r="F15" s="20" t="n">
        <v>3.34598968</v>
      </c>
      <c r="G15" s="18" t="n">
        <v>532.33370422</v>
      </c>
      <c r="H15" s="20" t="n">
        <v>3.76444107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501.94677106</v>
      </c>
      <c r="F16" s="20" t="n">
        <v>6.9514915</v>
      </c>
      <c r="G16" s="18" t="n">
        <v>495.24308612</v>
      </c>
      <c r="H16" s="20" t="n">
        <v>4.02321366</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507.65525258</v>
      </c>
      <c r="F17" s="20" t="n">
        <v>4.60247013</v>
      </c>
      <c r="G17" s="18" t="n">
        <v>511.02287228</v>
      </c>
      <c r="H17" s="20" t="n">
        <v>9.97933753</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453.55431007</v>
      </c>
      <c r="F18" s="20" t="n">
        <v>4.15194767</v>
      </c>
      <c r="G18" s="18" t="n">
        <v>477.82348729</v>
      </c>
      <c r="H18" s="20" t="n">
        <v>15.35507212</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476.23207903</v>
      </c>
      <c r="F19" s="20" t="n">
        <v>3.2249122</v>
      </c>
      <c r="G19" s="18" t="n">
        <v>483.81633782</v>
      </c>
      <c r="H19" s="20" t="n">
        <v>15.56830843</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473.49223959</v>
      </c>
      <c r="F20" s="20" t="n">
        <v>1.84620401</v>
      </c>
      <c r="G20" s="18" t="n">
        <v>472.90094676</v>
      </c>
      <c r="H20" s="20" t="n">
        <v>3.71155097</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505.02991687</v>
      </c>
      <c r="F21" s="20" t="n">
        <v>2.4454477</v>
      </c>
      <c r="G21" s="18" t="n">
        <v>472.95324343</v>
      </c>
      <c r="H21" s="20" t="n">
        <v>19.03903625</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464.46301897</v>
      </c>
      <c r="F22" s="20" t="n">
        <v>5.39246937</v>
      </c>
      <c r="G22" s="18" t="n">
        <v>469.79589174</v>
      </c>
      <c r="H22" s="20" t="n">
        <v>6.52686533</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484.00998229</v>
      </c>
      <c r="F23" s="20" t="n">
        <v>3.04253666</v>
      </c>
      <c r="G23" s="18" t="n">
        <v>489.74083925</v>
      </c>
      <c r="H23" s="20" t="n">
        <v>24.23834459</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537.34904504</v>
      </c>
      <c r="F24" s="20" t="n">
        <v>3.11827095</v>
      </c>
      <c r="G24" s="18" t="n">
        <v>567.43923803</v>
      </c>
      <c r="H24" s="20" t="n">
        <v>16.26866578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512.66081893</v>
      </c>
      <c r="F25" s="20" t="n">
        <v>3.40633399</v>
      </c>
      <c r="G25" s="18" t="n">
        <v>529.34899587</v>
      </c>
      <c r="H25" s="20" t="n">
        <v>9.307230390000001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486.71955511</v>
      </c>
      <c r="F26" s="20" t="n">
        <v>2.16750202</v>
      </c>
      <c r="G26" s="18" t="n">
        <v>499.726165</v>
      </c>
      <c r="H26" s="20" t="n">
        <v>3.30028893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482.80638365</v>
      </c>
      <c r="F27" s="20" t="n">
        <v>1.12098685</v>
      </c>
      <c r="G27" s="18" t="s">
        <v>404</v>
      </c>
      <c r="H27" s="20" t="s">
        <v>404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413.07553373</v>
      </c>
      <c r="F28" s="20" t="n">
        <v>2.84235645</v>
      </c>
      <c r="G28" s="18" t="n">
        <v>421.7749028</v>
      </c>
      <c r="H28" s="20" t="n">
        <v>4.79940483</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510.30199214</v>
      </c>
      <c r="F29" s="20" t="n">
        <v>4.74992021</v>
      </c>
      <c r="G29" s="18" t="n">
        <v>580.8678449499999</v>
      </c>
      <c r="H29" s="20" t="n">
        <v>7.20291634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513.3035121299999</v>
      </c>
      <c r="N30" s="20" t="n">
        <v>2.38424846</v>
      </c>
      <c r="O30" s="18" t="s">
        <v>404</v>
      </c>
      <c r="P30" s="20" t="s">
        <v>404</v>
      </c>
      <c r="Q30" s="18" t="s">
        <v>404</v>
      </c>
      <c r="R30" s="20" t="s">
        <v>404</v>
      </c>
    </row>
    <row r="31" spans="1:18">
      <c r="A31" s="15" t="s">
        <v>428</v>
      </c>
      <c r="B31" s="17" t="n">
        <v>5456</v>
      </c>
      <c r="C31" s="18">
        <f>(808.0/B31*100)</f>
        <v/>
      </c>
      <c r="D31" s="19" t="n">
        <v>4648</v>
      </c>
      <c r="E31" s="18" t="n">
        <v>497.2110345</v>
      </c>
      <c r="F31" s="20" t="n">
        <v>3.04597097</v>
      </c>
      <c r="G31" s="18" t="n">
        <v>499.1992617</v>
      </c>
      <c r="H31" s="20" t="n">
        <v>3.49673422</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503.43879866</v>
      </c>
      <c r="F32" s="20" t="n">
        <v>2.87762382</v>
      </c>
      <c r="G32" s="18" t="n">
        <v>492.09359974</v>
      </c>
      <c r="H32" s="20" t="n">
        <v>5.49535146</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501.08124644</v>
      </c>
      <c r="F33" s="20" t="n">
        <v>2.7986983</v>
      </c>
      <c r="G33" s="18" t="n">
        <v>498.19279963</v>
      </c>
      <c r="H33" s="20" t="n">
        <v>8.720799939999999</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456.35622731</v>
      </c>
      <c r="F34" s="20" t="n">
        <v>3.39998624</v>
      </c>
      <c r="G34" s="18" t="n">
        <v>506.5890684</v>
      </c>
      <c r="H34" s="20" t="n">
        <v>12.52210356</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514.13863972</v>
      </c>
      <c r="F35" s="20" t="n">
        <v>1.42765255</v>
      </c>
      <c r="G35" s="18" t="n">
        <v>546.32550028</v>
      </c>
      <c r="H35" s="20" t="n">
        <v>18.12726761</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493.10492638</v>
      </c>
      <c r="F36" s="20" t="n">
        <v>5.37439728</v>
      </c>
      <c r="G36" s="18" t="n">
        <v>492.71937087</v>
      </c>
      <c r="H36" s="20" t="n">
        <v>2.5374173</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495.01279158</v>
      </c>
      <c r="F37" s="20" t="n">
        <v>4.2727538</v>
      </c>
      <c r="G37" s="18" t="n">
        <v>488.8215942</v>
      </c>
      <c r="H37" s="20" t="n">
        <v>6.45345167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499.6521046</v>
      </c>
      <c r="F38" s="20" t="n">
        <v>4.80183436</v>
      </c>
      <c r="G38" s="18" t="n">
        <v>515.33629326</v>
      </c>
      <c r="H38" s="20" t="n">
        <v>6.3206095</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427.5375067</v>
      </c>
      <c r="F39" s="20" t="n">
        <v>4.42839379</v>
      </c>
      <c r="G39" s="18" t="n">
        <v>407.4125077</v>
      </c>
      <c r="H39" s="20" t="n">
        <v>9.75696834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519.37805309</v>
      </c>
      <c r="F40" s="20" t="n">
        <v>4.24044181</v>
      </c>
      <c r="G40" s="18" t="n">
        <v>498.67207895</v>
      </c>
      <c r="H40" s="20" t="n">
        <v>5.91957798</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497.28524755</v>
      </c>
      <c r="F41" s="20" t="n">
        <v>4.69500097</v>
      </c>
      <c r="G41" s="18" t="n">
        <v>496.58927043</v>
      </c>
      <c r="H41" s="20" t="n">
        <v>5.47194559</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428.26632378</v>
      </c>
      <c r="F44" s="20" t="n">
        <v>3.74560774</v>
      </c>
      <c r="G44" s="18" t="n">
        <v>426.31410639</v>
      </c>
      <c r="H44" s="20" t="n">
        <v>4.99827194</v>
      </c>
      <c r="I44" s="18" t="s">
        <v>404</v>
      </c>
      <c r="J44" s="20" t="s">
        <v>404</v>
      </c>
      <c r="K44" s="18" t="s">
        <v>404</v>
      </c>
      <c r="L44" s="20" t="s">
        <v>404</v>
      </c>
      <c r="M44" s="18" t="s">
        <v>404</v>
      </c>
      <c r="N44" s="20" t="s">
        <v>404</v>
      </c>
      <c r="O44" s="18" t="s">
        <v>404</v>
      </c>
      <c r="P44" s="20" t="s">
        <v>404</v>
      </c>
      <c r="Q44" s="18" t="n">
        <v>393.63440858</v>
      </c>
      <c r="R44" s="20" t="n">
        <v>18.00378</v>
      </c>
    </row>
    <row r="45" spans="1:18">
      <c r="A45" s="15" t="s">
        <v>442</v>
      </c>
      <c r="B45" s="17" t="n">
        <v>5519</v>
      </c>
      <c r="C45" s="18">
        <f>(0.0/B45*100)</f>
        <v/>
      </c>
      <c r="D45" s="19" t="n">
        <v>5519</v>
      </c>
      <c r="E45" s="18" t="n">
        <v>373.30145911</v>
      </c>
      <c r="F45" s="20" t="n">
        <v>3.17181599</v>
      </c>
      <c r="G45" s="18" t="n">
        <v>392.34436929</v>
      </c>
      <c r="H45" s="20" t="n">
        <v>9.736811700000001</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407.23129869</v>
      </c>
      <c r="F46" s="20" t="n">
        <v>3.31410182</v>
      </c>
      <c r="G46" s="18" t="n">
        <v>397.70066271</v>
      </c>
      <c r="H46" s="20" t="n">
        <v>5.67267134</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442.50819461</v>
      </c>
      <c r="F47" s="20" t="n">
        <v>5.8889862</v>
      </c>
      <c r="G47" s="18" t="n">
        <v>468.55346681</v>
      </c>
      <c r="H47" s="20" t="n">
        <v>17.86530793</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489.73496883</v>
      </c>
      <c r="F48" s="20" t="n">
        <v>8.70683627</v>
      </c>
      <c r="G48" s="18" t="n">
        <v>527.95663705</v>
      </c>
      <c r="H48" s="20" t="n">
        <v>6.53299933</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432.39983898</v>
      </c>
      <c r="F49" s="20" t="n">
        <v>3.62494899</v>
      </c>
      <c r="G49" s="18" t="n">
        <v>431.31776554</v>
      </c>
      <c r="H49" s="20" t="n">
        <v>5.23597511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417.19592605</v>
      </c>
      <c r="F50" s="20" t="n">
        <v>2.90460009</v>
      </c>
      <c r="G50" s="18" t="n">
        <v>422.32513043</v>
      </c>
      <c r="H50" s="20" t="n">
        <v>6.91389706</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419.03703373</v>
      </c>
      <c r="F51" s="20" t="n">
        <v>2.29103692</v>
      </c>
      <c r="G51" s="18" t="n">
        <v>429.94634035</v>
      </c>
      <c r="H51" s="20" t="n">
        <v>14.5095808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482.32386761</v>
      </c>
      <c r="F52" s="20" t="n">
        <v>6.54309113</v>
      </c>
      <c r="G52" s="18" t="n">
        <v>471.929991</v>
      </c>
      <c r="H52" s="20" t="n">
        <v>3.74347225</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432.5767659</v>
      </c>
      <c r="N53" s="20" t="n">
        <v>1.3789965</v>
      </c>
      <c r="O53" s="18" t="s">
        <v>404</v>
      </c>
      <c r="P53" s="20" t="s">
        <v>404</v>
      </c>
      <c r="Q53" s="18" t="s">
        <v>404</v>
      </c>
      <c r="R53" s="20" t="s">
        <v>404</v>
      </c>
    </row>
    <row r="54" spans="1:18">
      <c r="A54" s="15" t="s">
        <v>451</v>
      </c>
      <c r="B54" s="17" t="n">
        <v>4740</v>
      </c>
      <c r="C54" s="18">
        <f>(262.0/B54*100)</f>
        <v/>
      </c>
      <c r="D54" s="19" t="n">
        <v>4478</v>
      </c>
      <c r="E54" s="18" t="n">
        <v>331.93773183</v>
      </c>
      <c r="F54" s="20" t="n">
        <v>2.71383214</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411.2109748</v>
      </c>
      <c r="F55" s="20" t="n">
        <v>2.46736589</v>
      </c>
      <c r="G55" s="18" t="n">
        <v>349.6732978</v>
      </c>
      <c r="H55" s="20" t="n">
        <v>13.78435113</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523.27744776</v>
      </c>
      <c r="N56" s="20" t="n">
        <v>2.54722797</v>
      </c>
      <c r="O56" s="18" t="s">
        <v>404</v>
      </c>
      <c r="P56" s="20" t="s">
        <v>404</v>
      </c>
      <c r="Q56" s="18" t="s">
        <v>404</v>
      </c>
      <c r="R56" s="20" t="s">
        <v>404</v>
      </c>
    </row>
    <row r="57" spans="1:18">
      <c r="A57" s="15" t="s">
        <v>454</v>
      </c>
      <c r="B57" s="17" t="n">
        <v>6513</v>
      </c>
      <c r="C57" s="18">
        <f>(0.0/B57*100)</f>
        <v/>
      </c>
      <c r="D57" s="19" t="n">
        <v>6513</v>
      </c>
      <c r="E57" s="18" t="n">
        <v>398.34070173</v>
      </c>
      <c r="F57" s="20" t="n">
        <v>3.15439033</v>
      </c>
      <c r="G57" s="18" t="n">
        <v>417.82147765</v>
      </c>
      <c r="H57" s="20" t="n">
        <v>5.52704809</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409.37646642</v>
      </c>
      <c r="F58" s="20" t="n">
        <v>2.86276885</v>
      </c>
      <c r="G58" s="18" t="n">
        <v>399.11886309</v>
      </c>
      <c r="H58" s="20" t="n">
        <v>9.07825351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370.88832412</v>
      </c>
      <c r="F59" s="20" t="n">
        <v>2.19252367</v>
      </c>
      <c r="G59" s="18" t="n">
        <v>386.26903218</v>
      </c>
      <c r="H59" s="20" t="n">
        <v>2.23167656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389.80379164</v>
      </c>
      <c r="F60" s="20" t="n">
        <v>3.21736434</v>
      </c>
      <c r="G60" s="18" t="n">
        <v>366.80530891</v>
      </c>
      <c r="H60" s="20" t="n">
        <v>18.52392327</v>
      </c>
      <c r="I60" s="18" t="s">
        <v>404</v>
      </c>
      <c r="J60" s="20" t="s">
        <v>404</v>
      </c>
      <c r="K60" s="18" t="s">
        <v>404</v>
      </c>
      <c r="L60" s="20" t="s">
        <v>404</v>
      </c>
      <c r="M60" s="18" t="s">
        <v>404</v>
      </c>
      <c r="N60" s="20" t="s">
        <v>404</v>
      </c>
      <c r="O60" s="18" t="s">
        <v>404</v>
      </c>
      <c r="P60" s="20" t="s">
        <v>404</v>
      </c>
      <c r="Q60" s="18" t="n">
        <v>342.04480651</v>
      </c>
      <c r="R60" s="20" t="n">
        <v>25.66666614</v>
      </c>
    </row>
    <row r="61" spans="1:18">
      <c r="A61" s="15" t="s">
        <v>458</v>
      </c>
      <c r="B61" s="17" t="n">
        <v>6525</v>
      </c>
      <c r="C61" s="18">
        <f>(0.0/B61*100)</f>
        <v/>
      </c>
      <c r="D61" s="19" t="n">
        <v>6525</v>
      </c>
      <c r="E61" s="18" t="n">
        <v>475.32604806</v>
      </c>
      <c r="F61" s="20" t="n">
        <v>3.09983046</v>
      </c>
      <c r="G61" s="18" t="n">
        <v>475.99492225</v>
      </c>
      <c r="H61" s="20" t="n">
        <v>8.900042239999999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529.39202604</v>
      </c>
      <c r="F62" s="20" t="n">
        <v>1.1275086</v>
      </c>
      <c r="G62" s="18" t="n">
        <v>521.83295372</v>
      </c>
      <c r="H62" s="20" t="n">
        <v>2.92122468</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383.3901482</v>
      </c>
      <c r="F63" s="20" t="n">
        <v>1.72070195</v>
      </c>
      <c r="G63" s="18" t="n">
        <v>378.11478067</v>
      </c>
      <c r="H63" s="20" t="n">
        <v>2.02630363</v>
      </c>
      <c r="I63" s="18" t="s">
        <v>404</v>
      </c>
      <c r="J63" s="20" t="s">
        <v>404</v>
      </c>
      <c r="K63" s="18" t="s">
        <v>404</v>
      </c>
      <c r="L63" s="20" t="s">
        <v>404</v>
      </c>
      <c r="M63" s="18" t="s">
        <v>404</v>
      </c>
      <c r="N63" s="20" t="s">
        <v>404</v>
      </c>
      <c r="O63" s="18" t="s">
        <v>404</v>
      </c>
      <c r="P63" s="20" t="s">
        <v>404</v>
      </c>
      <c r="Q63" s="18" t="n">
        <v>414.20999919</v>
      </c>
      <c r="R63" s="20" t="n">
        <v>6.00606475</v>
      </c>
    </row>
    <row r="64" spans="1:18">
      <c r="A64" s="15" t="s">
        <v>461</v>
      </c>
      <c r="B64" s="17" t="n">
        <v>3634</v>
      </c>
      <c r="C64" s="18">
        <f>(27.0/B64*100)</f>
        <v/>
      </c>
      <c r="D64" s="19" t="n">
        <v>3607</v>
      </c>
      <c r="E64" s="18" t="n">
        <v>481.66327004</v>
      </c>
      <c r="F64" s="20" t="n">
        <v>2.24013501</v>
      </c>
      <c r="G64" s="18" t="n">
        <v>447.60962336</v>
      </c>
      <c r="H64" s="20" t="n">
        <v>2.3766993</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428.68351803</v>
      </c>
      <c r="F65" s="20" t="n">
        <v>2.11129561</v>
      </c>
      <c r="G65" s="18" t="n">
        <v>423.35362979</v>
      </c>
      <c r="H65" s="20" t="n">
        <v>9.56140152</v>
      </c>
      <c r="I65" s="18" t="s">
        <v>404</v>
      </c>
      <c r="J65" s="20" t="s">
        <v>404</v>
      </c>
      <c r="K65" s="18" t="s">
        <v>404</v>
      </c>
      <c r="L65" s="20" t="s">
        <v>404</v>
      </c>
      <c r="M65" s="18" t="s">
        <v>404</v>
      </c>
      <c r="N65" s="20" t="s">
        <v>404</v>
      </c>
      <c r="O65" s="18" t="s">
        <v>404</v>
      </c>
      <c r="P65" s="20" t="s">
        <v>404</v>
      </c>
      <c r="Q65" s="18" t="n">
        <v>427.59108846</v>
      </c>
      <c r="R65" s="20" t="n">
        <v>11.54313475</v>
      </c>
    </row>
    <row r="66" spans="1:18">
      <c r="A66" s="15" t="s">
        <v>463</v>
      </c>
      <c r="B66" s="17" t="n">
        <v>5665</v>
      </c>
      <c r="C66" s="18">
        <f>(0.0/B66*100)</f>
        <v/>
      </c>
      <c r="D66" s="19" t="n">
        <v>5665</v>
      </c>
      <c r="E66" s="18" t="n">
        <v>412.01381057</v>
      </c>
      <c r="F66" s="20" t="n">
        <v>1.05189044</v>
      </c>
      <c r="G66" s="18" t="n">
        <v>382.10570323</v>
      </c>
      <c r="H66" s="20" t="n">
        <v>7.59639144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397.80458975</v>
      </c>
      <c r="F67" s="20" t="n">
        <v>2.50221401</v>
      </c>
      <c r="G67" s="18" t="n">
        <v>384.70288503</v>
      </c>
      <c r="H67" s="20" t="n">
        <v>8.633224719999999</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422.3756861</v>
      </c>
      <c r="F68" s="20" t="n">
        <v>1.08498529</v>
      </c>
      <c r="G68" s="18" t="n">
        <v>395.09573958</v>
      </c>
      <c r="H68" s="20" t="n">
        <v>1.82768956</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434.98534953</v>
      </c>
      <c r="F69" s="20" t="n">
        <v>4.0866289</v>
      </c>
      <c r="G69" s="18" t="n">
        <v>434.74631217</v>
      </c>
      <c r="H69" s="20" t="n">
        <v>5.68920034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486.35133444</v>
      </c>
      <c r="F70" s="20" t="n">
        <v>3.17629117</v>
      </c>
      <c r="G70" s="18" t="n">
        <v>489.04555405</v>
      </c>
      <c r="H70" s="20" t="n">
        <v>11.0373649</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555.57467994</v>
      </c>
      <c r="N71" s="20" t="n">
        <v>1.19601801</v>
      </c>
      <c r="O71" s="18" t="s">
        <v>404</v>
      </c>
      <c r="P71" s="20" t="s">
        <v>404</v>
      </c>
      <c r="Q71" s="18" t="s">
        <v>404</v>
      </c>
      <c r="R71" s="20" t="s">
        <v>404</v>
      </c>
    </row>
    <row r="72" spans="1:18">
      <c r="A72" s="15" t="s">
        <v>469</v>
      </c>
      <c r="B72" s="17" t="n">
        <v>7708</v>
      </c>
      <c r="C72" s="18">
        <f>(0.0/B72*100)</f>
        <v/>
      </c>
      <c r="D72" s="19" t="n">
        <v>7708</v>
      </c>
      <c r="E72" s="18" t="n">
        <v>520.63309827</v>
      </c>
      <c r="F72" s="20" t="n">
        <v>4.4821139</v>
      </c>
      <c r="G72" s="18" t="n">
        <v>549.12728912</v>
      </c>
      <c r="H72" s="20" t="n">
        <v>5.06100919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417.83038692</v>
      </c>
      <c r="F73" s="20" t="n">
        <v>2.96725753</v>
      </c>
      <c r="G73" s="18" t="n">
        <v>449.85073492</v>
      </c>
      <c r="H73" s="20" t="n">
        <v>9.8246144</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427.37172374</v>
      </c>
      <c r="F74" s="20" t="n">
        <v>2.04690301</v>
      </c>
      <c r="G74" s="18" t="n">
        <v>416.1671724</v>
      </c>
      <c r="H74" s="20" t="n">
        <v>2.00350409</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388.24835492</v>
      </c>
      <c r="F75" s="20" t="n">
        <v>3.6982066</v>
      </c>
      <c r="G75" s="18" t="n">
        <v>385.84472443</v>
      </c>
      <c r="H75" s="20" t="n">
        <v>4.29466212</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448.58368792</v>
      </c>
      <c r="F76" s="20" t="n">
        <v>3.55344867</v>
      </c>
      <c r="G76" s="18" t="n">
        <v>415.18664088</v>
      </c>
      <c r="H76" s="20" t="n">
        <v>5.90548072</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437.87491461</v>
      </c>
      <c r="F77" s="20" t="n">
        <v>2.59527887</v>
      </c>
      <c r="G77" s="18" t="n">
        <v>410.64353113</v>
      </c>
      <c r="H77" s="20" t="n">
        <v>5.71724309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517.93945853</v>
      </c>
      <c r="F78" s="20" t="n">
        <v>5.59271317</v>
      </c>
      <c r="G78" s="18" t="n">
        <v>529.87134561</v>
      </c>
      <c r="H78" s="20" t="n">
        <v>5.4200531</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485.47706455</v>
      </c>
      <c r="F79" s="20" t="n">
        <v>8.930978959999999</v>
      </c>
      <c r="G79" s="18" t="n">
        <v>448.84329501</v>
      </c>
      <c r="H79" s="20" t="n">
        <v>8.330493069999999</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457.38311196</v>
      </c>
      <c r="F80" s="20" t="n">
        <v>3.81722936</v>
      </c>
      <c r="G80" s="18" t="n">
        <v>439.24740576</v>
      </c>
      <c r="H80" s="20" t="n">
        <v>14.28308313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457.51539008</v>
      </c>
      <c r="F81" s="20" t="n">
        <v>8.80857958</v>
      </c>
      <c r="G81" s="18" t="n">
        <v>437.95697259</v>
      </c>
      <c r="H81" s="20" t="n">
        <v>3.12437572</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590</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510.49911894</v>
      </c>
      <c r="F7" s="20" t="n">
        <v>1.69735008</v>
      </c>
      <c r="G7" s="18" t="n">
        <v>478.76423538</v>
      </c>
      <c r="H7" s="20" t="n">
        <v>7.27829785</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494.83930504</v>
      </c>
      <c r="F8" s="20" t="n">
        <v>2.47393656</v>
      </c>
      <c r="G8" s="18" t="n">
        <v>500.03075889</v>
      </c>
      <c r="H8" s="20" t="n">
        <v>17.57467937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503.67729744</v>
      </c>
      <c r="F9" s="20" t="n">
        <v>2.69084923</v>
      </c>
      <c r="G9" s="18" t="n">
        <v>507.14044872</v>
      </c>
      <c r="H9" s="20" t="n">
        <v>9.4912697</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530.11628718</v>
      </c>
      <c r="F10" s="20" t="n">
        <v>2.34057242</v>
      </c>
      <c r="G10" s="18" t="n">
        <v>520.3258429</v>
      </c>
      <c r="H10" s="20" t="n">
        <v>5.46130311</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449.07934539</v>
      </c>
      <c r="F11" s="20" t="n">
        <v>2.68456543</v>
      </c>
      <c r="G11" s="18" t="n">
        <v>440.34124246</v>
      </c>
      <c r="H11" s="20" t="n">
        <v>9.229465380000001</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491.83005155</v>
      </c>
      <c r="F12" s="20" t="n">
        <v>2.63393568</v>
      </c>
      <c r="G12" s="18" t="n">
        <v>547.36333618</v>
      </c>
      <c r="H12" s="20" t="n">
        <v>46.01784929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501.91150678</v>
      </c>
      <c r="F13" s="20" t="n">
        <v>2.39402643</v>
      </c>
      <c r="G13" s="18" t="n">
        <v>506.0428808</v>
      </c>
      <c r="H13" s="20" t="n">
        <v>19.81367862</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534.14264724</v>
      </c>
      <c r="F14" s="20" t="n">
        <v>2.13454671</v>
      </c>
      <c r="G14" s="18" t="n">
        <v>537.77672537</v>
      </c>
      <c r="H14" s="20" t="n">
        <v>9.836473509999999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531.08611854</v>
      </c>
      <c r="F15" s="20" t="n">
        <v>2.44599455</v>
      </c>
      <c r="G15" s="18" t="n">
        <v>504.57573718</v>
      </c>
      <c r="H15" s="20" t="n">
        <v>11.35947824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497.50516895</v>
      </c>
      <c r="F16" s="20" t="n">
        <v>2.35122355</v>
      </c>
      <c r="G16" s="18" t="n">
        <v>497.04560332</v>
      </c>
      <c r="H16" s="20" t="n">
        <v>26.59375293</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509.14064729</v>
      </c>
      <c r="N17" s="20" t="n">
        <v>2.69881938</v>
      </c>
      <c r="O17" s="18" t="s">
        <v>404</v>
      </c>
      <c r="P17" s="20" t="s">
        <v>404</v>
      </c>
      <c r="Q17" s="18" t="s">
        <v>404</v>
      </c>
      <c r="R17" s="20" t="s">
        <v>404</v>
      </c>
    </row>
    <row r="18" spans="1:18">
      <c r="A18" s="15" t="s">
        <v>415</v>
      </c>
      <c r="B18" s="17" t="n">
        <v>5532</v>
      </c>
      <c r="C18" s="18">
        <f>(0.0/B18*100)</f>
        <v/>
      </c>
      <c r="D18" s="19" t="n">
        <v>5532</v>
      </c>
      <c r="E18" s="18" t="n">
        <v>460.59373806</v>
      </c>
      <c r="F18" s="20" t="n">
        <v>4.61220176</v>
      </c>
      <c r="G18" s="18" t="n">
        <v>424.13049144</v>
      </c>
      <c r="H18" s="20" t="n">
        <v>10.0567663</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478.31777348</v>
      </c>
      <c r="F19" s="20" t="n">
        <v>2.85211584</v>
      </c>
      <c r="G19" s="18" t="n">
        <v>417.4767839</v>
      </c>
      <c r="H19" s="20" t="n">
        <v>43.78284437</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474.03434867</v>
      </c>
      <c r="F20" s="20" t="n">
        <v>1.72294991</v>
      </c>
      <c r="G20" s="18" t="n">
        <v>441.7316027</v>
      </c>
      <c r="H20" s="20" t="n">
        <v>11.22498092</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504.95620127</v>
      </c>
      <c r="F21" s="20" t="n">
        <v>2.43310959</v>
      </c>
      <c r="G21" s="18" t="n">
        <v>475.05477433</v>
      </c>
      <c r="H21" s="20" t="n">
        <v>20.85227717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468.64666453</v>
      </c>
      <c r="F22" s="20" t="n">
        <v>4.09832989</v>
      </c>
      <c r="G22" s="18" t="n">
        <v>446.70759559</v>
      </c>
      <c r="H22" s="20" t="n">
        <v>13.05205517</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484.15734876</v>
      </c>
      <c r="F23" s="20" t="n">
        <v>3.04070943</v>
      </c>
      <c r="G23" s="18" t="n">
        <v>482.58025245</v>
      </c>
      <c r="H23" s="20" t="n">
        <v>44.18479586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538.3947510199999</v>
      </c>
      <c r="F24" s="20" t="n">
        <v>2.96617877</v>
      </c>
      <c r="G24" s="18" t="s">
        <v>404</v>
      </c>
      <c r="H24" s="20" t="s">
        <v>404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515.47503518</v>
      </c>
      <c r="F25" s="20" t="n">
        <v>3.21637164</v>
      </c>
      <c r="G25" s="18" t="n">
        <v>524.83255195</v>
      </c>
      <c r="H25" s="20" t="n">
        <v>27.40347311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495.94044427</v>
      </c>
      <c r="F26" s="20" t="n">
        <v>1.72107367</v>
      </c>
      <c r="G26" s="18" t="n">
        <v>469.94829833</v>
      </c>
      <c r="H26" s="20" t="n">
        <v>3.99746045</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491.19512385</v>
      </c>
      <c r="F27" s="20" t="n">
        <v>1.34439202</v>
      </c>
      <c r="G27" s="18" t="n">
        <v>465.65841318</v>
      </c>
      <c r="H27" s="20" t="n">
        <v>1.83696185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416.15576167</v>
      </c>
      <c r="F28" s="20" t="n">
        <v>2.52890161</v>
      </c>
      <c r="G28" s="18" t="n">
        <v>413.542086</v>
      </c>
      <c r="H28" s="20" t="n">
        <v>5.31549838</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508.56042253</v>
      </c>
      <c r="F29" s="20" t="n">
        <v>4.92582385</v>
      </c>
      <c r="G29" s="18" t="n">
        <v>578.7819916</v>
      </c>
      <c r="H29" s="20" t="n">
        <v>52.79441463</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513.46375419</v>
      </c>
      <c r="F30" s="20" t="n">
        <v>3.48374602</v>
      </c>
      <c r="G30" s="18" t="n">
        <v>523.33033839</v>
      </c>
      <c r="H30" s="20" t="n">
        <v>7.3642871</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498.98665982</v>
      </c>
      <c r="F31" s="20" t="n">
        <v>2.38766951</v>
      </c>
      <c r="G31" s="18" t="n">
        <v>484.19983625</v>
      </c>
      <c r="H31" s="20" t="n">
        <v>5.53909269</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501.50488249</v>
      </c>
      <c r="F32" s="20" t="n">
        <v>2.55262568</v>
      </c>
      <c r="G32" s="18" t="n">
        <v>499.10503671</v>
      </c>
      <c r="H32" s="20" t="n">
        <v>16.93916748</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499.71357217</v>
      </c>
      <c r="F33" s="20" t="n">
        <v>3.34282756</v>
      </c>
      <c r="G33" s="18" t="n">
        <v>502.78080914</v>
      </c>
      <c r="H33" s="20" t="n">
        <v>4.85747327</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460.35143811</v>
      </c>
      <c r="F34" s="20" t="n">
        <v>2.64422055</v>
      </c>
      <c r="G34" s="18" t="n">
        <v>510.13263012</v>
      </c>
      <c r="H34" s="20" t="n">
        <v>23.97629753</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509.33607895</v>
      </c>
      <c r="F35" s="20" t="n">
        <v>2.50774598</v>
      </c>
      <c r="G35" s="18" t="n">
        <v>518.1328810700001</v>
      </c>
      <c r="H35" s="20" t="n">
        <v>1.67501519</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493.87073746</v>
      </c>
      <c r="F36" s="20" t="n">
        <v>2.10768924</v>
      </c>
      <c r="G36" s="18" t="n">
        <v>475.76460466</v>
      </c>
      <c r="H36" s="20" t="n">
        <v>10.72630066</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496.45587136</v>
      </c>
      <c r="F37" s="20" t="n">
        <v>3.91497454</v>
      </c>
      <c r="G37" s="18" t="n">
        <v>476.29308944</v>
      </c>
      <c r="H37" s="20" t="n">
        <v>8.594126839999999</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505.01822199</v>
      </c>
      <c r="F38" s="20" t="n">
        <v>3.08121342</v>
      </c>
      <c r="G38" s="18" t="n">
        <v>514.64204289</v>
      </c>
      <c r="H38" s="20" t="n">
        <v>23.77451905</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421.29642815</v>
      </c>
      <c r="F39" s="20" t="n">
        <v>5.55112599</v>
      </c>
      <c r="G39" s="18" t="n">
        <v>431.38645115</v>
      </c>
      <c r="H39" s="20" t="n">
        <v>8.4296965</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510.98761135</v>
      </c>
      <c r="F40" s="20" t="n">
        <v>3.378637</v>
      </c>
      <c r="G40" s="18" t="n">
        <v>514.41795293</v>
      </c>
      <c r="H40" s="20" t="n">
        <v>15.47555348</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497.22842674</v>
      </c>
      <c r="F41" s="20" t="n">
        <v>3.34382063</v>
      </c>
      <c r="G41" s="18" t="n">
        <v>488.17190299</v>
      </c>
      <c r="H41" s="20" t="n">
        <v>17.74397557</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428.63844563</v>
      </c>
      <c r="F44" s="20" t="n">
        <v>3.53814097</v>
      </c>
      <c r="G44" s="18" t="n">
        <v>422.77717393</v>
      </c>
      <c r="H44" s="20" t="n">
        <v>7.42135318</v>
      </c>
      <c r="I44" s="18" t="s">
        <v>404</v>
      </c>
      <c r="J44" s="20" t="s">
        <v>404</v>
      </c>
      <c r="K44" s="18" t="s">
        <v>404</v>
      </c>
      <c r="L44" s="20" t="s">
        <v>404</v>
      </c>
      <c r="M44" s="18" t="s">
        <v>404</v>
      </c>
      <c r="N44" s="20" t="s">
        <v>404</v>
      </c>
      <c r="O44" s="18" t="s">
        <v>404</v>
      </c>
      <c r="P44" s="20" t="s">
        <v>404</v>
      </c>
      <c r="Q44" s="18" t="n">
        <v>393.63440858</v>
      </c>
      <c r="R44" s="20" t="n">
        <v>18.00378</v>
      </c>
    </row>
    <row r="45" spans="1:18">
      <c r="A45" s="15" t="s">
        <v>442</v>
      </c>
      <c r="B45" s="17" t="n">
        <v>5519</v>
      </c>
      <c r="C45" s="18">
        <f>(0.0/B45*100)</f>
        <v/>
      </c>
      <c r="D45" s="19" t="n">
        <v>5519</v>
      </c>
      <c r="E45" s="18" t="n">
        <v>376.7901106</v>
      </c>
      <c r="F45" s="20" t="n">
        <v>2.74917688</v>
      </c>
      <c r="G45" s="18" t="n">
        <v>354.74269145</v>
      </c>
      <c r="H45" s="20" t="n">
        <v>7.01566791</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404.87508339</v>
      </c>
      <c r="F46" s="20" t="n">
        <v>2.93187607</v>
      </c>
      <c r="G46" s="18" t="n">
        <v>406.87762669</v>
      </c>
      <c r="H46" s="20" t="n">
        <v>9.62519356</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446.87525698</v>
      </c>
      <c r="F47" s="20" t="n">
        <v>4.59184112</v>
      </c>
      <c r="G47" s="18" t="n">
        <v>425.39557703</v>
      </c>
      <c r="H47" s="20" t="n">
        <v>17.75418763</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517.81384187</v>
      </c>
      <c r="F48" s="20" t="n">
        <v>4.66137524</v>
      </c>
      <c r="G48" s="18" t="n">
        <v>511.25795209</v>
      </c>
      <c r="H48" s="20" t="n">
        <v>14.97777163</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432.19002941</v>
      </c>
      <c r="F49" s="20" t="n">
        <v>2.85384088</v>
      </c>
      <c r="G49" s="18" t="n">
        <v>428.32206</v>
      </c>
      <c r="H49" s="20" t="n">
        <v>23.18429208</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417.71512081</v>
      </c>
      <c r="F50" s="20" t="n">
        <v>2.78178749</v>
      </c>
      <c r="G50" s="18" t="n">
        <v>416.67021632</v>
      </c>
      <c r="H50" s="20" t="n">
        <v>12.6980844</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418.88081824</v>
      </c>
      <c r="F51" s="20" t="n">
        <v>2.44837861</v>
      </c>
      <c r="G51" s="18" t="n">
        <v>425.48710456</v>
      </c>
      <c r="H51" s="20" t="n">
        <v>11.10297103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473.26247271</v>
      </c>
      <c r="F52" s="20" t="n">
        <v>9.309237510000001</v>
      </c>
      <c r="G52" s="18" t="n">
        <v>475.80150851</v>
      </c>
      <c r="H52" s="20" t="n">
        <v>3.06427385</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444.59754875</v>
      </c>
      <c r="F53" s="20" t="n">
        <v>2.7352864</v>
      </c>
      <c r="G53" s="18" t="n">
        <v>428.97932194</v>
      </c>
      <c r="H53" s="20" t="n">
        <v>1.50036066</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332.25358587</v>
      </c>
      <c r="F54" s="20" t="n">
        <v>2.87557592</v>
      </c>
      <c r="G54" s="18" t="n">
        <v>328.93793599</v>
      </c>
      <c r="H54" s="20" t="n">
        <v>10.23775825</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413.69857683</v>
      </c>
      <c r="F55" s="20" t="n">
        <v>2.66685824</v>
      </c>
      <c r="G55" s="18" t="n">
        <v>399.33886096</v>
      </c>
      <c r="H55" s="20" t="n">
        <v>7.6062389</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520.0988663099999</v>
      </c>
      <c r="F56" s="20" t="n">
        <v>3.02361194</v>
      </c>
      <c r="G56" s="18" t="n">
        <v>545.71091042</v>
      </c>
      <c r="H56" s="20" t="n">
        <v>9.100122069999999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402.760589</v>
      </c>
      <c r="F57" s="20" t="n">
        <v>2.6003617</v>
      </c>
      <c r="G57" s="18" t="n">
        <v>418.9711631</v>
      </c>
      <c r="H57" s="20" t="n">
        <v>43.46088515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409.43739567</v>
      </c>
      <c r="F58" s="20" t="n">
        <v>2.79652965</v>
      </c>
      <c r="G58" s="18" t="n">
        <v>401.7797819</v>
      </c>
      <c r="H58" s="20" t="n">
        <v>8.83404256</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380.31093663</v>
      </c>
      <c r="F59" s="20" t="n">
        <v>1.98265731</v>
      </c>
      <c r="G59" s="18" t="n">
        <v>369.98068466</v>
      </c>
      <c r="H59" s="20" t="n">
        <v>2.95911601</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392.37458121</v>
      </c>
      <c r="F60" s="20" t="n">
        <v>3.71840845</v>
      </c>
      <c r="G60" s="18" t="n">
        <v>363.51139971</v>
      </c>
      <c r="H60" s="20" t="n">
        <v>10.05843983</v>
      </c>
      <c r="I60" s="18" t="s">
        <v>404</v>
      </c>
      <c r="J60" s="20" t="s">
        <v>404</v>
      </c>
      <c r="K60" s="18" t="s">
        <v>404</v>
      </c>
      <c r="L60" s="20" t="s">
        <v>404</v>
      </c>
      <c r="M60" s="18" t="s">
        <v>404</v>
      </c>
      <c r="N60" s="20" t="s">
        <v>404</v>
      </c>
      <c r="O60" s="18" t="s">
        <v>404</v>
      </c>
      <c r="P60" s="20" t="s">
        <v>404</v>
      </c>
      <c r="Q60" s="18" t="n">
        <v>342.04480651</v>
      </c>
      <c r="R60" s="20" t="n">
        <v>25.66666614</v>
      </c>
    </row>
    <row r="61" spans="1:18">
      <c r="A61" s="15" t="s">
        <v>458</v>
      </c>
      <c r="B61" s="17" t="n">
        <v>6525</v>
      </c>
      <c r="C61" s="18">
        <f>(0.0/B61*100)</f>
        <v/>
      </c>
      <c r="D61" s="19" t="n">
        <v>6525</v>
      </c>
      <c r="E61" s="18" t="n">
        <v>475.44785179</v>
      </c>
      <c r="F61" s="20" t="n">
        <v>2.66547004</v>
      </c>
      <c r="G61" s="18" t="n">
        <v>465.29722358</v>
      </c>
      <c r="H61" s="20" t="n">
        <v>8.58371217</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528.46340405</v>
      </c>
      <c r="F62" s="20" t="n">
        <v>1.06216357</v>
      </c>
      <c r="G62" s="18" t="n">
        <v>535.61973529</v>
      </c>
      <c r="H62" s="20" t="n">
        <v>9.203816120000001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367.75382504</v>
      </c>
      <c r="F63" s="20" t="n">
        <v>2.14092912</v>
      </c>
      <c r="G63" s="18" t="n">
        <v>388.40527427</v>
      </c>
      <c r="H63" s="20" t="n">
        <v>1.73995543</v>
      </c>
      <c r="I63" s="18" t="s">
        <v>404</v>
      </c>
      <c r="J63" s="20" t="s">
        <v>404</v>
      </c>
      <c r="K63" s="18" t="s">
        <v>404</v>
      </c>
      <c r="L63" s="20" t="s">
        <v>404</v>
      </c>
      <c r="M63" s="18" t="s">
        <v>404</v>
      </c>
      <c r="N63" s="20" t="s">
        <v>404</v>
      </c>
      <c r="O63" s="18" t="s">
        <v>404</v>
      </c>
      <c r="P63" s="20" t="s">
        <v>404</v>
      </c>
      <c r="Q63" s="18" t="n">
        <v>414.20999919</v>
      </c>
      <c r="R63" s="20" t="n">
        <v>6.00606475</v>
      </c>
    </row>
    <row r="64" spans="1:18">
      <c r="A64" s="15" t="s">
        <v>461</v>
      </c>
      <c r="B64" s="17" t="n">
        <v>3634</v>
      </c>
      <c r="C64" s="18">
        <f>(27.0/B64*100)</f>
        <v/>
      </c>
      <c r="D64" s="19" t="n">
        <v>3607</v>
      </c>
      <c r="E64" s="18" t="n">
        <v>481.51007875</v>
      </c>
      <c r="F64" s="20" t="n">
        <v>2.06721102</v>
      </c>
      <c r="G64" s="18" t="n">
        <v>431.98245888</v>
      </c>
      <c r="H64" s="20" t="n">
        <v>2.58369717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427.24252821</v>
      </c>
      <c r="F65" s="20" t="n">
        <v>2.3398891</v>
      </c>
      <c r="G65" s="18" t="n">
        <v>431.11101008</v>
      </c>
      <c r="H65" s="20" t="n">
        <v>7.50888934</v>
      </c>
      <c r="I65" s="18" t="s">
        <v>404</v>
      </c>
      <c r="J65" s="20" t="s">
        <v>404</v>
      </c>
      <c r="K65" s="18" t="s">
        <v>404</v>
      </c>
      <c r="L65" s="20" t="s">
        <v>404</v>
      </c>
      <c r="M65" s="18" t="s">
        <v>404</v>
      </c>
      <c r="N65" s="20" t="s">
        <v>404</v>
      </c>
      <c r="O65" s="18" t="s">
        <v>404</v>
      </c>
      <c r="P65" s="20" t="s">
        <v>404</v>
      </c>
      <c r="Q65" s="18" t="n">
        <v>427.59108846</v>
      </c>
      <c r="R65" s="20" t="n">
        <v>11.54313475</v>
      </c>
    </row>
    <row r="66" spans="1:18">
      <c r="A66" s="15" t="s">
        <v>463</v>
      </c>
      <c r="B66" s="17" t="n">
        <v>5665</v>
      </c>
      <c r="C66" s="18">
        <f>(0.0/B66*100)</f>
        <v/>
      </c>
      <c r="D66" s="19" t="n">
        <v>5665</v>
      </c>
      <c r="E66" s="18" t="n">
        <v>396.99289193</v>
      </c>
      <c r="F66" s="20" t="n">
        <v>3.24386914</v>
      </c>
      <c r="G66" s="18" t="n">
        <v>413.07425923</v>
      </c>
      <c r="H66" s="20" t="n">
        <v>1.13171381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397.98040281</v>
      </c>
      <c r="F67" s="20" t="n">
        <v>2.55565451</v>
      </c>
      <c r="G67" s="18" t="n">
        <v>383.37045694</v>
      </c>
      <c r="H67" s="20" t="n">
        <v>6.16953131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454.42062584</v>
      </c>
      <c r="F68" s="20" t="n">
        <v>1.29748278</v>
      </c>
      <c r="G68" s="18" t="n">
        <v>383.36696888</v>
      </c>
      <c r="H68" s="20" t="n">
        <v>1.23574614</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417.64633797</v>
      </c>
      <c r="F69" s="20" t="n">
        <v>5.07419235</v>
      </c>
      <c r="G69" s="18" t="n">
        <v>447.25962302</v>
      </c>
      <c r="H69" s="20" t="n">
        <v>4.47384478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486.58241758</v>
      </c>
      <c r="F70" s="20" t="n">
        <v>2.88069288</v>
      </c>
      <c r="G70" s="18" t="n">
        <v>488.77454498</v>
      </c>
      <c r="H70" s="20" t="n">
        <v>14.78951317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550.4288963400001</v>
      </c>
      <c r="F71" s="20" t="n">
        <v>1.71789713</v>
      </c>
      <c r="G71" s="18" t="n">
        <v>560.4680972800001</v>
      </c>
      <c r="H71" s="20" t="n">
        <v>1.76168285</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532.37402425</v>
      </c>
      <c r="F72" s="20" t="n">
        <v>3.19317157</v>
      </c>
      <c r="G72" s="18" t="n">
        <v>532.28426691</v>
      </c>
      <c r="H72" s="20" t="n">
        <v>8.465169339999999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419.75954583</v>
      </c>
      <c r="F73" s="20" t="n">
        <v>2.91631567</v>
      </c>
      <c r="G73" s="18" t="n">
        <v>439.15646591</v>
      </c>
      <c r="H73" s="20" t="n">
        <v>12.29715257</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424.99534471</v>
      </c>
      <c r="F74" s="20" t="n">
        <v>2.59645315</v>
      </c>
      <c r="G74" s="18" t="n">
        <v>420.6758653</v>
      </c>
      <c r="H74" s="20" t="n">
        <v>1.87973759</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385.08652008</v>
      </c>
      <c r="F75" s="20" t="n">
        <v>2.22332842</v>
      </c>
      <c r="G75" s="18" t="n">
        <v>416.92666125</v>
      </c>
      <c r="H75" s="20" t="n">
        <v>25.44558206</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445.04933545</v>
      </c>
      <c r="F76" s="20" t="n">
        <v>3.00721863</v>
      </c>
      <c r="G76" s="18" t="n">
        <v>401.19465693</v>
      </c>
      <c r="H76" s="20" t="n">
        <v>6.48671943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438.73336599</v>
      </c>
      <c r="F77" s="20" t="n">
        <v>3.83680217</v>
      </c>
      <c r="G77" s="18" t="n">
        <v>430.90021299</v>
      </c>
      <c r="H77" s="20" t="n">
        <v>3.60202936</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524.3920702200001</v>
      </c>
      <c r="F78" s="20" t="n">
        <v>4.05359595</v>
      </c>
      <c r="G78" s="18" t="n">
        <v>535.26054992</v>
      </c>
      <c r="H78" s="20" t="n">
        <v>15.92201632</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475.9634499</v>
      </c>
      <c r="F79" s="20" t="n">
        <v>6.50488115</v>
      </c>
      <c r="G79" s="18" t="n">
        <v>408.13932787</v>
      </c>
      <c r="H79" s="20" t="n">
        <v>5.00162433</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456.88718824</v>
      </c>
      <c r="F80" s="20" t="n">
        <v>3.81319006</v>
      </c>
      <c r="G80" s="18" t="n">
        <v>440.59100972</v>
      </c>
      <c r="H80" s="20" t="n">
        <v>15.08772656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442.66362547</v>
      </c>
      <c r="F81" s="20" t="n">
        <v>3.65609521</v>
      </c>
      <c r="G81" s="18" t="n">
        <v>443.64123473</v>
      </c>
      <c r="H81" s="20" t="n">
        <v>5.18963236</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591</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511.59584073</v>
      </c>
      <c r="F7" s="20" t="n">
        <v>1.96512771</v>
      </c>
      <c r="G7" s="18" t="n">
        <v>505.62508261</v>
      </c>
      <c r="H7" s="20" t="n">
        <v>4.8592129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502.36366964</v>
      </c>
      <c r="F8" s="20" t="n">
        <v>3.87792545</v>
      </c>
      <c r="G8" s="18" t="n">
        <v>477.38213737</v>
      </c>
      <c r="H8" s="20" t="n">
        <v>8.032356139999999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498.89626316</v>
      </c>
      <c r="F9" s="20" t="n">
        <v>4.29667711</v>
      </c>
      <c r="G9" s="18" t="n">
        <v>512.93769829</v>
      </c>
      <c r="H9" s="20" t="n">
        <v>5.92914652</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529.01370196</v>
      </c>
      <c r="F10" s="20" t="n">
        <v>2.87517999</v>
      </c>
      <c r="G10" s="18" t="n">
        <v>529.31878937</v>
      </c>
      <c r="H10" s="20" t="n">
        <v>2.68157525</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446.29138415</v>
      </c>
      <c r="F11" s="20" t="n">
        <v>3.27422443</v>
      </c>
      <c r="G11" s="18" t="n">
        <v>451.08032029</v>
      </c>
      <c r="H11" s="20" t="n">
        <v>6.46597368</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494.25717495</v>
      </c>
      <c r="F12" s="20" t="n">
        <v>4.40516721</v>
      </c>
      <c r="G12" s="18" t="n">
        <v>491.80835787</v>
      </c>
      <c r="H12" s="20" t="n">
        <v>4.30341969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503.80432827</v>
      </c>
      <c r="F13" s="20" t="n">
        <v>4.61509177</v>
      </c>
      <c r="G13" s="18" t="n">
        <v>500.41494928</v>
      </c>
      <c r="H13" s="20" t="n">
        <v>2.86538454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534.83678063</v>
      </c>
      <c r="F14" s="20" t="n">
        <v>3.23827156</v>
      </c>
      <c r="G14" s="18" t="n">
        <v>533.50667872</v>
      </c>
      <c r="H14" s="20" t="n">
        <v>3.36248517</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532.56465236</v>
      </c>
      <c r="F15" s="20" t="n">
        <v>2.99748802</v>
      </c>
      <c r="G15" s="18" t="n">
        <v>528.19696375</v>
      </c>
      <c r="H15" s="20" t="n">
        <v>4.03729547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499.67546668</v>
      </c>
      <c r="F16" s="20" t="n">
        <v>4.0313573</v>
      </c>
      <c r="G16" s="18" t="n">
        <v>492.33526731</v>
      </c>
      <c r="H16" s="20" t="n">
        <v>8.99584685</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520.73765762</v>
      </c>
      <c r="F17" s="20" t="n">
        <v>4.38437724</v>
      </c>
      <c r="G17" s="18" t="n">
        <v>476.2280175</v>
      </c>
      <c r="H17" s="20" t="n">
        <v>7.5981326</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454.17666466</v>
      </c>
      <c r="F18" s="20" t="n">
        <v>4.05115577</v>
      </c>
      <c r="G18" s="18" t="n">
        <v>496.94639203</v>
      </c>
      <c r="H18" s="20" t="n">
        <v>23.25324002</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478.50575303</v>
      </c>
      <c r="F19" s="20" t="n">
        <v>3.61768672</v>
      </c>
      <c r="G19" s="18" t="n">
        <v>471.1658491</v>
      </c>
      <c r="H19" s="20" t="n">
        <v>8.863827240000001</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472.95979894</v>
      </c>
      <c r="F20" s="20" t="n">
        <v>2.32389321</v>
      </c>
      <c r="G20" s="18" t="n">
        <v>474.22749144</v>
      </c>
      <c r="H20" s="20" t="n">
        <v>2.84155552</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506.15409863</v>
      </c>
      <c r="F21" s="20" t="n">
        <v>2.93357063</v>
      </c>
      <c r="G21" s="18" t="n">
        <v>496.14522186</v>
      </c>
      <c r="H21" s="20" t="n">
        <v>5.20651761</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468.2737271</v>
      </c>
      <c r="F22" s="20" t="n">
        <v>5.2975413</v>
      </c>
      <c r="G22" s="18" t="n">
        <v>464.23825701</v>
      </c>
      <c r="H22" s="20" t="n">
        <v>7.17576124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483.63513585</v>
      </c>
      <c r="F23" s="20" t="n">
        <v>3.38484756</v>
      </c>
      <c r="G23" s="18" t="n">
        <v>489.89507025</v>
      </c>
      <c r="H23" s="20" t="n">
        <v>18.03920191</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544.85678136</v>
      </c>
      <c r="F24" s="20" t="n">
        <v>8.148479269999999</v>
      </c>
      <c r="G24" s="18" t="n">
        <v>536.3021451</v>
      </c>
      <c r="H24" s="20" t="n">
        <v>3.88008281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515.79277157</v>
      </c>
      <c r="F25" s="20" t="n">
        <v>4.37209879</v>
      </c>
      <c r="G25" s="18" t="n">
        <v>515.83653426</v>
      </c>
      <c r="H25" s="20" t="n">
        <v>6.07814795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489.16434389</v>
      </c>
      <c r="F26" s="20" t="n">
        <v>2.66060539</v>
      </c>
      <c r="G26" s="18" t="n">
        <v>491.77354175</v>
      </c>
      <c r="H26" s="20" t="n">
        <v>2.78852487</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480.67792191</v>
      </c>
      <c r="F27" s="20" t="n">
        <v>1.11080703</v>
      </c>
      <c r="G27" s="18" t="n">
        <v>592.78212199</v>
      </c>
      <c r="H27" s="20" t="n">
        <v>9.385721869999999</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416.20715132</v>
      </c>
      <c r="F28" s="20" t="n">
        <v>2.21958132</v>
      </c>
      <c r="G28" s="18" t="n">
        <v>410.20408398</v>
      </c>
      <c r="H28" s="20" t="n">
        <v>7.67583704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519.16116038</v>
      </c>
      <c r="F29" s="20" t="n">
        <v>8.48032545</v>
      </c>
      <c r="G29" s="18" t="n">
        <v>502.63409035</v>
      </c>
      <c r="H29" s="20" t="n">
        <v>8.59280931</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513.1613000900001</v>
      </c>
      <c r="F30" s="20" t="n">
        <v>3.18054819</v>
      </c>
      <c r="G30" s="18" t="n">
        <v>532.85007737</v>
      </c>
      <c r="H30" s="20" t="n">
        <v>11.30646921</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499.71982465</v>
      </c>
      <c r="F31" s="20" t="n">
        <v>5.46170767</v>
      </c>
      <c r="G31" s="18" t="n">
        <v>497.55814093</v>
      </c>
      <c r="H31" s="20" t="n">
        <v>2.52132468</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504.85044351</v>
      </c>
      <c r="F32" s="20" t="n">
        <v>4.03946466</v>
      </c>
      <c r="G32" s="18" t="n">
        <v>498.31712353</v>
      </c>
      <c r="H32" s="20" t="n">
        <v>3.21337637</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501.23737485</v>
      </c>
      <c r="F33" s="20" t="n">
        <v>2.56655439</v>
      </c>
      <c r="G33" s="18" t="n">
        <v>492.64507074</v>
      </c>
      <c r="H33" s="20" t="n">
        <v>14.77625244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458.86274256</v>
      </c>
      <c r="F34" s="20" t="n">
        <v>4.07666446</v>
      </c>
      <c r="G34" s="18" t="n">
        <v>464.75363579</v>
      </c>
      <c r="H34" s="20" t="n">
        <v>7.35915518</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516.55839758</v>
      </c>
      <c r="F35" s="20" t="n">
        <v>1.71548398</v>
      </c>
      <c r="G35" s="18" t="n">
        <v>509.56337639</v>
      </c>
      <c r="H35" s="20" t="n">
        <v>2.30078568</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489.84409949</v>
      </c>
      <c r="F36" s="20" t="n">
        <v>2.49203883</v>
      </c>
      <c r="G36" s="18" t="n">
        <v>504.28380595</v>
      </c>
      <c r="H36" s="20" t="n">
        <v>5.41780528</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495.46513383</v>
      </c>
      <c r="F37" s="20" t="n">
        <v>4.71424726</v>
      </c>
      <c r="G37" s="18" t="n">
        <v>489.09209514</v>
      </c>
      <c r="H37" s="20" t="n">
        <v>5.31894549</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516.11035129</v>
      </c>
      <c r="F38" s="20" t="n">
        <v>4.22716375</v>
      </c>
      <c r="G38" s="18" t="n">
        <v>480.56901959</v>
      </c>
      <c r="H38" s="20" t="n">
        <v>7.47958002</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425.70369902</v>
      </c>
      <c r="F39" s="20" t="n">
        <v>4.34685759</v>
      </c>
      <c r="G39" s="18" t="n">
        <v>422.3245395</v>
      </c>
      <c r="H39" s="20" t="n">
        <v>15.40453772</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514.78807764</v>
      </c>
      <c r="F40" s="20" t="n">
        <v>3.41175697</v>
      </c>
      <c r="G40" s="18" t="n">
        <v>489.15692309</v>
      </c>
      <c r="H40" s="20" t="n">
        <v>9.56219518</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495.28484371</v>
      </c>
      <c r="F41" s="20" t="n">
        <v>5.83499816</v>
      </c>
      <c r="G41" s="18" t="n">
        <v>498.92364695</v>
      </c>
      <c r="H41" s="20" t="n">
        <v>3.78794263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427.49618489</v>
      </c>
      <c r="F44" s="20" t="n">
        <v>3.40222667</v>
      </c>
      <c r="G44" s="18" t="n">
        <v>410.61416072</v>
      </c>
      <c r="H44" s="20" t="n">
        <v>12.68874997</v>
      </c>
      <c r="I44" s="18" t="s">
        <v>404</v>
      </c>
      <c r="J44" s="20" t="s">
        <v>404</v>
      </c>
      <c r="K44" s="18" t="s">
        <v>404</v>
      </c>
      <c r="L44" s="20" t="s">
        <v>404</v>
      </c>
      <c r="M44" s="18" t="s">
        <v>404</v>
      </c>
      <c r="N44" s="20" t="s">
        <v>404</v>
      </c>
      <c r="O44" s="18" t="s">
        <v>404</v>
      </c>
      <c r="P44" s="20" t="s">
        <v>404</v>
      </c>
      <c r="Q44" s="18" t="n">
        <v>490.41852966</v>
      </c>
      <c r="R44" s="20" t="n">
        <v>7.7540388</v>
      </c>
    </row>
    <row r="45" spans="1:18">
      <c r="A45" s="15" t="s">
        <v>442</v>
      </c>
      <c r="B45" s="17" t="n">
        <v>5519</v>
      </c>
      <c r="C45" s="18">
        <f>(0.0/B45*100)</f>
        <v/>
      </c>
      <c r="D45" s="19" t="n">
        <v>5519</v>
      </c>
      <c r="E45" s="18" t="n">
        <v>374.96785148</v>
      </c>
      <c r="F45" s="20" t="n">
        <v>2.72638161</v>
      </c>
      <c r="G45" s="18" t="n">
        <v>392.36642446</v>
      </c>
      <c r="H45" s="20" t="n">
        <v>16.01758265</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400.16799954</v>
      </c>
      <c r="F46" s="20" t="n">
        <v>3.0167016</v>
      </c>
      <c r="G46" s="18" t="n">
        <v>437.6838912</v>
      </c>
      <c r="H46" s="20" t="n">
        <v>8.15555228</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446.68786462</v>
      </c>
      <c r="F47" s="20" t="n">
        <v>4.25060144</v>
      </c>
      <c r="G47" s="18" t="n">
        <v>438.97322188</v>
      </c>
      <c r="H47" s="20" t="n">
        <v>16.79526966</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515.24224407</v>
      </c>
      <c r="F48" s="20" t="n">
        <v>5.56094088</v>
      </c>
      <c r="G48" s="18" t="n">
        <v>538.58101906</v>
      </c>
      <c r="H48" s="20" t="n">
        <v>12.64578162</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431.97207796</v>
      </c>
      <c r="F49" s="20" t="n">
        <v>3.12040058</v>
      </c>
      <c r="G49" s="18" t="n">
        <v>432.66350746</v>
      </c>
      <c r="H49" s="20" t="n">
        <v>9.348342329999999</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414.2568419</v>
      </c>
      <c r="F50" s="20" t="n">
        <v>3.03447757</v>
      </c>
      <c r="G50" s="18" t="n">
        <v>430.99191936</v>
      </c>
      <c r="H50" s="20" t="n">
        <v>7.87516895</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419.98468193</v>
      </c>
      <c r="F51" s="20" t="n">
        <v>2.4454505</v>
      </c>
      <c r="G51" s="18" t="n">
        <v>417.754832</v>
      </c>
      <c r="H51" s="20" t="n">
        <v>6.90279981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474.47256433</v>
      </c>
      <c r="F52" s="20" t="n">
        <v>2.73754038</v>
      </c>
      <c r="G52" s="18" t="n">
        <v>485.94603253</v>
      </c>
      <c r="H52" s="20" t="n">
        <v>16.20485231</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429.31626748</v>
      </c>
      <c r="F53" s="20" t="n">
        <v>1.3497298</v>
      </c>
      <c r="G53" s="18" t="n">
        <v>473.890642</v>
      </c>
      <c r="H53" s="20" t="n">
        <v>5.05342298</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327.79004396</v>
      </c>
      <c r="F54" s="20" t="n">
        <v>2.90245263</v>
      </c>
      <c r="G54" s="18" t="n">
        <v>356.46057657</v>
      </c>
      <c r="H54" s="20" t="n">
        <v>10.97891515</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412.56582232</v>
      </c>
      <c r="F55" s="20" t="n">
        <v>2.68318649</v>
      </c>
      <c r="G55" s="18" t="n">
        <v>399.51568905</v>
      </c>
      <c r="H55" s="20" t="n">
        <v>8.29648954</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525.84035964</v>
      </c>
      <c r="F56" s="20" t="n">
        <v>3.10870397</v>
      </c>
      <c r="G56" s="18" t="n">
        <v>516.7583347999999</v>
      </c>
      <c r="H56" s="20" t="n">
        <v>7.36550902</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401.10548372</v>
      </c>
      <c r="F57" s="20" t="n">
        <v>4.64561228</v>
      </c>
      <c r="G57" s="18" t="n">
        <v>404.29429486</v>
      </c>
      <c r="H57" s="20" t="n">
        <v>3.46927621</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406.79903746</v>
      </c>
      <c r="F58" s="20" t="n">
        <v>2.98250824</v>
      </c>
      <c r="G58" s="18" t="n">
        <v>430.20448396</v>
      </c>
      <c r="H58" s="20" t="n">
        <v>9.526958629999999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376.65526771</v>
      </c>
      <c r="F59" s="20" t="n">
        <v>1.71862278</v>
      </c>
      <c r="G59" s="18" t="n">
        <v>405.63747748</v>
      </c>
      <c r="H59" s="20" t="n">
        <v>7.45145195</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379.63468737</v>
      </c>
      <c r="F60" s="20" t="n">
        <v>4.45612496</v>
      </c>
      <c r="G60" s="18" t="n">
        <v>404.00517029</v>
      </c>
      <c r="H60" s="20" t="n">
        <v>6.15193121</v>
      </c>
      <c r="I60" s="18" t="s">
        <v>404</v>
      </c>
      <c r="J60" s="20" t="s">
        <v>404</v>
      </c>
      <c r="K60" s="18" t="s">
        <v>404</v>
      </c>
      <c r="L60" s="20" t="s">
        <v>404</v>
      </c>
      <c r="M60" s="18" t="s">
        <v>404</v>
      </c>
      <c r="N60" s="20" t="s">
        <v>404</v>
      </c>
      <c r="O60" s="18" t="s">
        <v>404</v>
      </c>
      <c r="P60" s="20" t="s">
        <v>404</v>
      </c>
      <c r="Q60" s="18" t="n">
        <v>340.95652276</v>
      </c>
      <c r="R60" s="20" t="n">
        <v>12.81656876</v>
      </c>
    </row>
    <row r="61" spans="1:18">
      <c r="A61" s="15" t="s">
        <v>458</v>
      </c>
      <c r="B61" s="17" t="n">
        <v>6525</v>
      </c>
      <c r="C61" s="18">
        <f>(0.0/B61*100)</f>
        <v/>
      </c>
      <c r="D61" s="19" t="n">
        <v>6525</v>
      </c>
      <c r="E61" s="18" t="n">
        <v>474.87477143</v>
      </c>
      <c r="F61" s="20" t="n">
        <v>3.4995935</v>
      </c>
      <c r="G61" s="18" t="n">
        <v>476.63698746</v>
      </c>
      <c r="H61" s="20" t="n">
        <v>4.29337691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533.4734382300001</v>
      </c>
      <c r="F62" s="20" t="n">
        <v>1.90572211</v>
      </c>
      <c r="G62" s="18" t="n">
        <v>526.24011773</v>
      </c>
      <c r="H62" s="20" t="n">
        <v>1.36539069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380.54077432</v>
      </c>
      <c r="F63" s="20" t="n">
        <v>1.51757709</v>
      </c>
      <c r="G63" s="18" t="n">
        <v>383.54272593</v>
      </c>
      <c r="H63" s="20" t="n">
        <v>2.26615125</v>
      </c>
      <c r="I63" s="18" t="s">
        <v>404</v>
      </c>
      <c r="J63" s="20" t="s">
        <v>404</v>
      </c>
      <c r="K63" s="18" t="s">
        <v>404</v>
      </c>
      <c r="L63" s="20" t="s">
        <v>404</v>
      </c>
      <c r="M63" s="18" t="s">
        <v>404</v>
      </c>
      <c r="N63" s="20" t="s">
        <v>404</v>
      </c>
      <c r="O63" s="18" t="s">
        <v>404</v>
      </c>
      <c r="P63" s="20" t="s">
        <v>404</v>
      </c>
      <c r="Q63" s="18" t="n">
        <v>408.28559006</v>
      </c>
      <c r="R63" s="20" t="n">
        <v>5.62220954</v>
      </c>
    </row>
    <row r="64" spans="1:18">
      <c r="A64" s="15" t="s">
        <v>461</v>
      </c>
      <c r="B64" s="17" t="n">
        <v>3634</v>
      </c>
      <c r="C64" s="18">
        <f>(27.0/B64*100)</f>
        <v/>
      </c>
      <c r="D64" s="19" t="n">
        <v>3607</v>
      </c>
      <c r="E64" s="18" t="n">
        <v>444.79937414</v>
      </c>
      <c r="F64" s="20" t="n">
        <v>2.09485282</v>
      </c>
      <c r="G64" s="18" t="n">
        <v>494.5653947</v>
      </c>
      <c r="H64" s="20" t="n">
        <v>2.57224301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428.82378541</v>
      </c>
      <c r="F65" s="20" t="n">
        <v>2.07484497</v>
      </c>
      <c r="G65" s="18" t="n">
        <v>412.13400638</v>
      </c>
      <c r="H65" s="20" t="n">
        <v>12.88871351</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411.32524421</v>
      </c>
      <c r="F66" s="20" t="n">
        <v>1.03103677</v>
      </c>
      <c r="G66" s="18" t="n">
        <v>410.3818487</v>
      </c>
      <c r="H66" s="20" t="n">
        <v>6.31061889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393.65728405</v>
      </c>
      <c r="F67" s="20" t="n">
        <v>3.11030344</v>
      </c>
      <c r="G67" s="18" t="n">
        <v>403.41765022</v>
      </c>
      <c r="H67" s="20" t="n">
        <v>5.66347003</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405.91814601</v>
      </c>
      <c r="F68" s="20" t="n">
        <v>1.15363017</v>
      </c>
      <c r="G68" s="18" t="n">
        <v>445.10761032</v>
      </c>
      <c r="H68" s="20" t="n">
        <v>1.47362282</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438.84431405</v>
      </c>
      <c r="F69" s="20" t="n">
        <v>3.83361984</v>
      </c>
      <c r="G69" s="18" t="n">
        <v>421.81632956</v>
      </c>
      <c r="H69" s="20" t="n">
        <v>7.68706453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481.6596728</v>
      </c>
      <c r="F70" s="20" t="n">
        <v>3.46845666</v>
      </c>
      <c r="G70" s="18" t="n">
        <v>499.90856492</v>
      </c>
      <c r="H70" s="20" t="n">
        <v>5.49021193</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553.66008272</v>
      </c>
      <c r="F71" s="20" t="n">
        <v>1.37051751</v>
      </c>
      <c r="G71" s="18" t="n">
        <v>561.7135941400001</v>
      </c>
      <c r="H71" s="20" t="n">
        <v>2.39750036</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533.4820650299999</v>
      </c>
      <c r="F72" s="20" t="n">
        <v>3.43834057</v>
      </c>
      <c r="G72" s="18" t="n">
        <v>523.01224192</v>
      </c>
      <c r="H72" s="20" t="n">
        <v>16.39671415</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416.86876574</v>
      </c>
      <c r="F73" s="20" t="n">
        <v>4.07325447</v>
      </c>
      <c r="G73" s="18" t="n">
        <v>425.97238743</v>
      </c>
      <c r="H73" s="20" t="n">
        <v>4.49383947</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408.88343426</v>
      </c>
      <c r="F74" s="20" t="n">
        <v>2.0661985</v>
      </c>
      <c r="G74" s="18" t="n">
        <v>435.63833308</v>
      </c>
      <c r="H74" s="20" t="n">
        <v>2.09509037</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388.43349221</v>
      </c>
      <c r="F75" s="20" t="n">
        <v>2.55374962</v>
      </c>
      <c r="G75" s="18" t="n">
        <v>355.12998683</v>
      </c>
      <c r="H75" s="20" t="n">
        <v>14.12146086</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420.19643029</v>
      </c>
      <c r="F76" s="20" t="n">
        <v>2.76793913</v>
      </c>
      <c r="G76" s="18" t="n">
        <v>469.22074786</v>
      </c>
      <c r="H76" s="20" t="n">
        <v>5.59231692</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433.57267852</v>
      </c>
      <c r="F77" s="20" t="n">
        <v>2.75952671</v>
      </c>
      <c r="G77" s="18" t="n">
        <v>448.13953173</v>
      </c>
      <c r="H77" s="20" t="n">
        <v>9.795806819999999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523.45322236</v>
      </c>
      <c r="F78" s="20" t="n">
        <v>4.16603958</v>
      </c>
      <c r="G78" s="18" t="n">
        <v>533.57976624</v>
      </c>
      <c r="H78" s="20" t="n">
        <v>12.84368585</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473.88953438</v>
      </c>
      <c r="F79" s="20" t="n">
        <v>6.67348478</v>
      </c>
      <c r="G79" s="18" t="n">
        <v>486.83646059</v>
      </c>
      <c r="H79" s="20" t="n">
        <v>22.11519526</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457.41217642</v>
      </c>
      <c r="F80" s="20" t="n">
        <v>4.02706317</v>
      </c>
      <c r="G80" s="18" t="n">
        <v>446.88922793</v>
      </c>
      <c r="H80" s="20" t="n">
        <v>11.2896118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444.42485844</v>
      </c>
      <c r="F81" s="20" t="n">
        <v>3.22900551</v>
      </c>
      <c r="G81" s="18" t="n">
        <v>435.35305307</v>
      </c>
      <c r="H81" s="20" t="n">
        <v>6.84553628</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592</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509.79340956</v>
      </c>
      <c r="F7" s="20" t="n">
        <v>7.85874571</v>
      </c>
      <c r="G7" s="18" t="n">
        <v>510.50953804</v>
      </c>
      <c r="H7" s="20" t="n">
        <v>1.81171655</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495.06870297</v>
      </c>
      <c r="F8" s="20" t="n">
        <v>16.67894637</v>
      </c>
      <c r="G8" s="18" t="n">
        <v>495.03415154</v>
      </c>
      <c r="H8" s="20" t="n">
        <v>2.57752298</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495.93726336</v>
      </c>
      <c r="F9" s="20" t="n">
        <v>13.44888039</v>
      </c>
      <c r="G9" s="18" t="n">
        <v>505.1926986</v>
      </c>
      <c r="H9" s="20" t="n">
        <v>2.94089494</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527.74433122</v>
      </c>
      <c r="F10" s="20" t="n">
        <v>5.1748949</v>
      </c>
      <c r="G10" s="18" t="n">
        <v>529.55028694</v>
      </c>
      <c r="H10" s="20" t="n">
        <v>2.23533447</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442.53016454</v>
      </c>
      <c r="F11" s="20" t="n">
        <v>7.92889103</v>
      </c>
      <c r="G11" s="18" t="n">
        <v>449.04410969</v>
      </c>
      <c r="H11" s="20" t="n">
        <v>3.56699818</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502.34176255</v>
      </c>
      <c r="F12" s="20" t="n">
        <v>14.68033096</v>
      </c>
      <c r="G12" s="18" t="n">
        <v>492.34866875</v>
      </c>
      <c r="H12" s="20" t="n">
        <v>2.54885275</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503.65579947</v>
      </c>
      <c r="F13" s="20" t="n">
        <v>10.60758372</v>
      </c>
      <c r="G13" s="18" t="n">
        <v>501.92989122</v>
      </c>
      <c r="H13" s="20" t="n">
        <v>2.68302504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534.3798514600001</v>
      </c>
      <c r="F14" s="20" t="n">
        <v>11.01854319</v>
      </c>
      <c r="G14" s="18" t="n">
        <v>534.18209089</v>
      </c>
      <c r="H14" s="20" t="n">
        <v>2.18729335</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555.43084328</v>
      </c>
      <c r="F15" s="20" t="n">
        <v>12.30881787</v>
      </c>
      <c r="G15" s="18" t="n">
        <v>529.67615434</v>
      </c>
      <c r="H15" s="20" t="n">
        <v>2.39981307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504.69274879</v>
      </c>
      <c r="F16" s="20" t="n">
        <v>14.02484395</v>
      </c>
      <c r="G16" s="18" t="n">
        <v>496.49798457</v>
      </c>
      <c r="H16" s="20" t="n">
        <v>2.89680715</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513.7206172</v>
      </c>
      <c r="F17" s="20" t="n">
        <v>12.253012</v>
      </c>
      <c r="G17" s="18" t="n">
        <v>507.65363199</v>
      </c>
      <c r="H17" s="20" t="n">
        <v>3.88621265</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454.45777677</v>
      </c>
      <c r="F18" s="20" t="n">
        <v>4.19135795</v>
      </c>
      <c r="G18" s="18" t="n">
        <v>461.22290228</v>
      </c>
      <c r="H18" s="20" t="n">
        <v>12.32603943</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476.74528131</v>
      </c>
      <c r="F19" s="20" t="n">
        <v>14.54638746</v>
      </c>
      <c r="G19" s="18" t="n">
        <v>477.18568621</v>
      </c>
      <c r="H19" s="20" t="n">
        <v>3.60226197</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434.39574137</v>
      </c>
      <c r="F20" s="20" t="n">
        <v>19.61777399</v>
      </c>
      <c r="G20" s="18" t="n">
        <v>473.63922289</v>
      </c>
      <c r="H20" s="20" t="n">
        <v>1.69415609</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518.12033795</v>
      </c>
      <c r="F21" s="20" t="n">
        <v>13.21328144</v>
      </c>
      <c r="G21" s="18" t="n">
        <v>503.14223112</v>
      </c>
      <c r="H21" s="20" t="n">
        <v>2.57598719</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453.12179593</v>
      </c>
      <c r="F22" s="20" t="n">
        <v>13.2864337</v>
      </c>
      <c r="G22" s="18" t="n">
        <v>468.87034596</v>
      </c>
      <c r="H22" s="20" t="n">
        <v>3.70587157</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462.18644123</v>
      </c>
      <c r="F23" s="20" t="n">
        <v>15.62629099</v>
      </c>
      <c r="G23" s="18" t="n">
        <v>486.31850336</v>
      </c>
      <c r="H23" s="20" t="n">
        <v>3.39451478</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534.74081257</v>
      </c>
      <c r="F24" s="20" t="n">
        <v>4.71046308</v>
      </c>
      <c r="G24" s="18" t="n">
        <v>542.68976539</v>
      </c>
      <c r="H24" s="20" t="n">
        <v>5.91122552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519.05974968</v>
      </c>
      <c r="F25" s="20" t="n">
        <v>7.10522288</v>
      </c>
      <c r="G25" s="18" t="n">
        <v>514.56352151</v>
      </c>
      <c r="H25" s="20" t="n">
        <v>4.38804779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489.78324414</v>
      </c>
      <c r="F26" s="20" t="n">
        <v>6.91002738</v>
      </c>
      <c r="G26" s="18" t="n">
        <v>490.45736141</v>
      </c>
      <c r="H26" s="20" t="n">
        <v>1.68291716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487.21592775</v>
      </c>
      <c r="F27" s="20" t="n">
        <v>2.70834793</v>
      </c>
      <c r="G27" s="18" t="n">
        <v>482.0136547</v>
      </c>
      <c r="H27" s="20" t="n">
        <v>1.17435854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410.38945481</v>
      </c>
      <c r="F28" s="20" t="n">
        <v>2.81523346</v>
      </c>
      <c r="G28" s="18" t="n">
        <v>420.67669909</v>
      </c>
      <c r="H28" s="20" t="n">
        <v>3.46983679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503.56942351</v>
      </c>
      <c r="F29" s="20" t="n">
        <v>20.35497869</v>
      </c>
      <c r="G29" s="18" t="n">
        <v>512.34060361</v>
      </c>
      <c r="H29" s="20" t="n">
        <v>5.63214772</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536.27539739</v>
      </c>
      <c r="F30" s="20" t="n">
        <v>13.71015945</v>
      </c>
      <c r="G30" s="18" t="n">
        <v>514.07455678</v>
      </c>
      <c r="H30" s="20" t="n">
        <v>3.00420916</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493.94921909</v>
      </c>
      <c r="F31" s="20" t="n">
        <v>7.0693544</v>
      </c>
      <c r="G31" s="18" t="n">
        <v>498.78669762</v>
      </c>
      <c r="H31" s="20" t="n">
        <v>2.45639226</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516.9132090099999</v>
      </c>
      <c r="F32" s="20" t="n">
        <v>17.28153036</v>
      </c>
      <c r="G32" s="18" t="n">
        <v>500.73257259</v>
      </c>
      <c r="H32" s="20" t="n">
        <v>2.55355348</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505.70698208</v>
      </c>
      <c r="F33" s="20" t="n">
        <v>16.30347632</v>
      </c>
      <c r="G33" s="18" t="n">
        <v>500.55346323</v>
      </c>
      <c r="H33" s="20" t="n">
        <v>2.50621779</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444.52744219</v>
      </c>
      <c r="F34" s="20" t="n">
        <v>32.39044259</v>
      </c>
      <c r="G34" s="18" t="n">
        <v>461.62596424</v>
      </c>
      <c r="H34" s="20" t="n">
        <v>2.99463576</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521.90086254</v>
      </c>
      <c r="F35" s="20" t="n">
        <v>3.90272712</v>
      </c>
      <c r="G35" s="18" t="n">
        <v>514.07386653</v>
      </c>
      <c r="H35" s="20" t="n">
        <v>1.46764901</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498.91148815</v>
      </c>
      <c r="F36" s="20" t="n">
        <v>9.67486794</v>
      </c>
      <c r="G36" s="18" t="n">
        <v>492.2662163</v>
      </c>
      <c r="H36" s="20" t="n">
        <v>2.24205192</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514.90118734</v>
      </c>
      <c r="F37" s="20" t="n">
        <v>10.80602152</v>
      </c>
      <c r="G37" s="18" t="n">
        <v>492.83172975</v>
      </c>
      <c r="H37" s="20" t="n">
        <v>3.70121356</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482.25660578</v>
      </c>
      <c r="F38" s="20" t="n">
        <v>5.83292972</v>
      </c>
      <c r="G38" s="18" t="n">
        <v>517.97690019</v>
      </c>
      <c r="H38" s="20" t="n">
        <v>4.92333979</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427.70247642</v>
      </c>
      <c r="F39" s="20" t="n">
        <v>4.41509966</v>
      </c>
      <c r="G39" s="18" t="n">
        <v>408.42027916</v>
      </c>
      <c r="H39" s="20" t="n">
        <v>11.29983573</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514.00804742</v>
      </c>
      <c r="F40" s="20" t="n">
        <v>8.16086726</v>
      </c>
      <c r="G40" s="18" t="n">
        <v>511.03027596</v>
      </c>
      <c r="H40" s="20" t="n">
        <v>3.31282084</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488.60911108</v>
      </c>
      <c r="F41" s="20" t="n">
        <v>5.98000742</v>
      </c>
      <c r="G41" s="18" t="n">
        <v>500.97929298</v>
      </c>
      <c r="H41" s="20" t="n">
        <v>4.10103685</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420.95311581</v>
      </c>
      <c r="F44" s="20" t="n">
        <v>10.62176663</v>
      </c>
      <c r="G44" s="18" t="n">
        <v>427.36909415</v>
      </c>
      <c r="H44" s="20" t="n">
        <v>3.72114145</v>
      </c>
      <c r="I44" s="18" t="s">
        <v>404</v>
      </c>
      <c r="J44" s="20" t="s">
        <v>404</v>
      </c>
      <c r="K44" s="18" t="s">
        <v>404</v>
      </c>
      <c r="L44" s="20" t="s">
        <v>404</v>
      </c>
      <c r="M44" s="18" t="s">
        <v>404</v>
      </c>
      <c r="N44" s="20" t="s">
        <v>404</v>
      </c>
      <c r="O44" s="18" t="s">
        <v>404</v>
      </c>
      <c r="P44" s="20" t="s">
        <v>404</v>
      </c>
      <c r="Q44" s="18" t="n">
        <v>490.41852966</v>
      </c>
      <c r="R44" s="20" t="n">
        <v>7.7540388</v>
      </c>
    </row>
    <row r="45" spans="1:18">
      <c r="A45" s="15" t="s">
        <v>442</v>
      </c>
      <c r="B45" s="17" t="n">
        <v>5519</v>
      </c>
      <c r="C45" s="18">
        <f>(0.0/B45*100)</f>
        <v/>
      </c>
      <c r="D45" s="19" t="n">
        <v>5519</v>
      </c>
      <c r="E45" s="18" t="n">
        <v>377.41078047</v>
      </c>
      <c r="F45" s="20" t="n">
        <v>3.28231032</v>
      </c>
      <c r="G45" s="18" t="n">
        <v>370.45327627</v>
      </c>
      <c r="H45" s="20" t="n">
        <v>7.74693098</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412.81148125</v>
      </c>
      <c r="F46" s="20" t="n">
        <v>8.599050310000001</v>
      </c>
      <c r="G46" s="18" t="n">
        <v>404.04952906</v>
      </c>
      <c r="H46" s="20" t="n">
        <v>2.7725297</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450.34769095</v>
      </c>
      <c r="F47" s="20" t="n">
        <v>11.39646421</v>
      </c>
      <c r="G47" s="18" t="n">
        <v>444.77577895</v>
      </c>
      <c r="H47" s="20" t="n">
        <v>5.03331648</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515.74362071</v>
      </c>
      <c r="F48" s="20" t="n">
        <v>5.47798917</v>
      </c>
      <c r="G48" s="18" t="n">
        <v>530.09829402</v>
      </c>
      <c r="H48" s="20" t="n">
        <v>14.65429726</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432.47452499</v>
      </c>
      <c r="F49" s="20" t="n">
        <v>8.004110409999999</v>
      </c>
      <c r="G49" s="18" t="n">
        <v>432.01594364</v>
      </c>
      <c r="H49" s="20" t="n">
        <v>3.11672502</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420.52184596</v>
      </c>
      <c r="F50" s="20" t="n">
        <v>4.87716664</v>
      </c>
      <c r="G50" s="18" t="n">
        <v>416.62906616</v>
      </c>
      <c r="H50" s="20" t="n">
        <v>3.54081671</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423.15696433</v>
      </c>
      <c r="F51" s="20" t="n">
        <v>6.93209022</v>
      </c>
      <c r="G51" s="18" t="n">
        <v>419.03895151</v>
      </c>
      <c r="H51" s="20" t="n">
        <v>2.54377859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492.49413147</v>
      </c>
      <c r="F52" s="20" t="n">
        <v>20.80463238</v>
      </c>
      <c r="G52" s="18" t="n">
        <v>474.94624271</v>
      </c>
      <c r="H52" s="20" t="n">
        <v>2.46123646</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426.93337929</v>
      </c>
      <c r="F53" s="20" t="n">
        <v>1.42983513</v>
      </c>
      <c r="G53" s="18" t="n">
        <v>466.39267133</v>
      </c>
      <c r="H53" s="20" t="n">
        <v>3.19600895</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325.00024817</v>
      </c>
      <c r="F54" s="20" t="n">
        <v>3.73755362</v>
      </c>
      <c r="G54" s="18" t="n">
        <v>352.60229685</v>
      </c>
      <c r="H54" s="20" t="n">
        <v>7.43460813</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378.92977871</v>
      </c>
      <c r="F55" s="20" t="n">
        <v>18.52871675</v>
      </c>
      <c r="G55" s="18" t="n">
        <v>412.66411178</v>
      </c>
      <c r="H55" s="20" t="n">
        <v>2.37328388</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523.2514089</v>
      </c>
      <c r="F56" s="20" t="n">
        <v>10.52352768</v>
      </c>
      <c r="G56" s="18" t="n">
        <v>523.28029212</v>
      </c>
      <c r="H56" s="20" t="n">
        <v>2.97970434</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402.4081048</v>
      </c>
      <c r="F57" s="20" t="n">
        <v>9.5566076</v>
      </c>
      <c r="G57" s="18" t="n">
        <v>403.20897444</v>
      </c>
      <c r="H57" s="20" t="n">
        <v>2.71081803</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406.55825208</v>
      </c>
      <c r="F58" s="20" t="n">
        <v>2.81094001</v>
      </c>
      <c r="G58" s="18" t="n">
        <v>442.45344021</v>
      </c>
      <c r="H58" s="20" t="n">
        <v>9.32390099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376.98834255</v>
      </c>
      <c r="F59" s="20" t="n">
        <v>1.67988273</v>
      </c>
      <c r="G59" s="18" t="n">
        <v>382.63087368</v>
      </c>
      <c r="H59" s="20" t="n">
        <v>3.39071738</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373.33557837</v>
      </c>
      <c r="F60" s="20" t="n">
        <v>5.38167515</v>
      </c>
      <c r="G60" s="18" t="n">
        <v>406.19546398</v>
      </c>
      <c r="H60" s="20" t="n">
        <v>5.44034621</v>
      </c>
      <c r="I60" s="18" t="s">
        <v>404</v>
      </c>
      <c r="J60" s="20" t="s">
        <v>404</v>
      </c>
      <c r="K60" s="18" t="s">
        <v>404</v>
      </c>
      <c r="L60" s="20" t="s">
        <v>404</v>
      </c>
      <c r="M60" s="18" t="s">
        <v>404</v>
      </c>
      <c r="N60" s="20" t="s">
        <v>404</v>
      </c>
      <c r="O60" s="18" t="s">
        <v>404</v>
      </c>
      <c r="P60" s="20" t="s">
        <v>404</v>
      </c>
      <c r="Q60" s="18" t="n">
        <v>340.95652276</v>
      </c>
      <c r="R60" s="20" t="n">
        <v>12.81656876</v>
      </c>
    </row>
    <row r="61" spans="1:18">
      <c r="A61" s="15" t="s">
        <v>458</v>
      </c>
      <c r="B61" s="17" t="n">
        <v>6525</v>
      </c>
      <c r="C61" s="18">
        <f>(0.0/B61*100)</f>
        <v/>
      </c>
      <c r="D61" s="19" t="n">
        <v>6525</v>
      </c>
      <c r="E61" s="18" t="n">
        <v>476.25432125</v>
      </c>
      <c r="F61" s="20" t="n">
        <v>11.12959627</v>
      </c>
      <c r="G61" s="18" t="n">
        <v>475.2952663</v>
      </c>
      <c r="H61" s="20" t="n">
        <v>2.75071796</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581.47093105</v>
      </c>
      <c r="F62" s="20" t="n">
        <v>4.79813301</v>
      </c>
      <c r="G62" s="18" t="n">
        <v>525.71232144</v>
      </c>
      <c r="H62" s="20" t="n">
        <v>1.10576522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368.78497397</v>
      </c>
      <c r="F63" s="20" t="n">
        <v>2.35124486</v>
      </c>
      <c r="G63" s="18" t="n">
        <v>387.24157379</v>
      </c>
      <c r="H63" s="20" t="n">
        <v>1.48248682</v>
      </c>
      <c r="I63" s="18" t="s">
        <v>404</v>
      </c>
      <c r="J63" s="20" t="s">
        <v>404</v>
      </c>
      <c r="K63" s="18" t="s">
        <v>404</v>
      </c>
      <c r="L63" s="20" t="s">
        <v>404</v>
      </c>
      <c r="M63" s="18" t="s">
        <v>404</v>
      </c>
      <c r="N63" s="20" t="s">
        <v>404</v>
      </c>
      <c r="O63" s="18" t="s">
        <v>404</v>
      </c>
      <c r="P63" s="20" t="s">
        <v>404</v>
      </c>
      <c r="Q63" s="18" t="n">
        <v>408.28559006</v>
      </c>
      <c r="R63" s="20" t="n">
        <v>5.62220954</v>
      </c>
    </row>
    <row r="64" spans="1:18">
      <c r="A64" s="15" t="s">
        <v>461</v>
      </c>
      <c r="B64" s="17" t="n">
        <v>3634</v>
      </c>
      <c r="C64" s="18">
        <f>(27.0/B64*100)</f>
        <v/>
      </c>
      <c r="D64" s="19" t="n">
        <v>3607</v>
      </c>
      <c r="E64" s="18" t="n">
        <v>426.90059424</v>
      </c>
      <c r="F64" s="20" t="n">
        <v>2.41206637</v>
      </c>
      <c r="G64" s="18" t="n">
        <v>498.00521138</v>
      </c>
      <c r="H64" s="20" t="n">
        <v>2.077165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433.95609957</v>
      </c>
      <c r="F65" s="20" t="n">
        <v>2.84190564</v>
      </c>
      <c r="G65" s="18" t="n">
        <v>420.89678788</v>
      </c>
      <c r="H65" s="20" t="n">
        <v>3.59492474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399.61757671</v>
      </c>
      <c r="F66" s="20" t="n">
        <v>1.30816605</v>
      </c>
      <c r="G66" s="18" t="n">
        <v>426.20867677</v>
      </c>
      <c r="H66" s="20" t="n">
        <v>1.50034708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392.06434581</v>
      </c>
      <c r="F67" s="20" t="n">
        <v>3.22950177</v>
      </c>
      <c r="G67" s="18" t="n">
        <v>402.16779928</v>
      </c>
      <c r="H67" s="20" t="n">
        <v>4.33071241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397.57171945</v>
      </c>
      <c r="F68" s="20" t="n">
        <v>1.28609251</v>
      </c>
      <c r="G68" s="18" t="n">
        <v>463.65172774</v>
      </c>
      <c r="H68" s="20" t="n">
        <v>1.56494163</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430.87089324</v>
      </c>
      <c r="F69" s="20" t="n">
        <v>7.65070288</v>
      </c>
      <c r="G69" s="18" t="n">
        <v>436.08880548</v>
      </c>
      <c r="H69" s="20" t="n">
        <v>3.81502267</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483.15224126</v>
      </c>
      <c r="F70" s="20" t="n">
        <v>6.57336213</v>
      </c>
      <c r="G70" s="18" t="n">
        <v>487.63386642</v>
      </c>
      <c r="H70" s="20" t="n">
        <v>3.29479781</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543.61697092</v>
      </c>
      <c r="F71" s="20" t="n">
        <v>1.86344438</v>
      </c>
      <c r="G71" s="18" t="n">
        <v>562.49084223</v>
      </c>
      <c r="H71" s="20" t="n">
        <v>1.68666743</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517.69724526</v>
      </c>
      <c r="F72" s="20" t="n">
        <v>6.35559313</v>
      </c>
      <c r="G72" s="18" t="n">
        <v>534.26987663</v>
      </c>
      <c r="H72" s="20" t="n">
        <v>3.15360523</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420.47254964</v>
      </c>
      <c r="F73" s="20" t="n">
        <v>10.46981178</v>
      </c>
      <c r="G73" s="18" t="n">
        <v>421.45181361</v>
      </c>
      <c r="H73" s="20" t="n">
        <v>2.97861535</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428.87947011</v>
      </c>
      <c r="F74" s="20" t="n">
        <v>3.7286973</v>
      </c>
      <c r="G74" s="18" t="n">
        <v>421.43623916</v>
      </c>
      <c r="H74" s="20" t="n">
        <v>1.61562796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388.6084746</v>
      </c>
      <c r="F75" s="20" t="n">
        <v>2.57197219</v>
      </c>
      <c r="G75" s="18" t="n">
        <v>353.90541915</v>
      </c>
      <c r="H75" s="20" t="n">
        <v>10.14423868</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412.62692494</v>
      </c>
      <c r="F76" s="20" t="n">
        <v>3.01286465</v>
      </c>
      <c r="G76" s="18" t="n">
        <v>484.413421</v>
      </c>
      <c r="H76" s="20" t="n">
        <v>4.68722979</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421.94104957</v>
      </c>
      <c r="F77" s="20" t="n">
        <v>3.45228813</v>
      </c>
      <c r="G77" s="18" t="n">
        <v>443.29933426</v>
      </c>
      <c r="H77" s="20" t="n">
        <v>3.40219895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525.0936983</v>
      </c>
      <c r="F78" s="20" t="n">
        <v>4.0084629</v>
      </c>
      <c r="G78" s="18" t="n">
        <v>521.32448041</v>
      </c>
      <c r="H78" s="20" t="n">
        <v>17.9020855</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434.38261345</v>
      </c>
      <c r="F79" s="20" t="n">
        <v>27.71247177</v>
      </c>
      <c r="G79" s="18" t="n">
        <v>477.95298303</v>
      </c>
      <c r="H79" s="20" t="n">
        <v>6.55126587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458.20871753</v>
      </c>
      <c r="F80" s="20" t="n">
        <v>4.42830431</v>
      </c>
      <c r="G80" s="18" t="n">
        <v>451.72868523</v>
      </c>
      <c r="H80" s="20" t="n">
        <v>8.466442219999999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439.80283405</v>
      </c>
      <c r="F81" s="20" t="n">
        <v>2.84196101</v>
      </c>
      <c r="G81" s="18" t="n">
        <v>460.24246305</v>
      </c>
      <c r="H81" s="20" t="n">
        <v>11.04060449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593</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510.61056395</v>
      </c>
      <c r="F7" s="20" t="n">
        <v>1.71622335</v>
      </c>
      <c r="G7" s="18" t="n">
        <v>499.87743812</v>
      </c>
      <c r="H7" s="20" t="n">
        <v>12.90110988</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496.00397562</v>
      </c>
      <c r="F8" s="20" t="n">
        <v>3.33572984</v>
      </c>
      <c r="G8" s="18" t="n">
        <v>491.68051158</v>
      </c>
      <c r="H8" s="20" t="n">
        <v>7.94023404</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504.20203086</v>
      </c>
      <c r="F9" s="20" t="n">
        <v>2.61979709</v>
      </c>
      <c r="G9" s="18" t="n">
        <v>505.40613194</v>
      </c>
      <c r="H9" s="20" t="n">
        <v>9.286069579999999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530.31860148</v>
      </c>
      <c r="F10" s="20" t="n">
        <v>2.29784958</v>
      </c>
      <c r="G10" s="18" t="n">
        <v>514.14130976</v>
      </c>
      <c r="H10" s="20" t="n">
        <v>7.87326192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447.82062034</v>
      </c>
      <c r="F11" s="20" t="n">
        <v>3.3658526</v>
      </c>
      <c r="G11" s="18" t="n">
        <v>446.71309797</v>
      </c>
      <c r="H11" s="20" t="n">
        <v>6.81387427</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493.61412194</v>
      </c>
      <c r="F12" s="20" t="n">
        <v>2.3080462</v>
      </c>
      <c r="G12" s="18" t="n">
        <v>443.11465427</v>
      </c>
      <c r="H12" s="20" t="n">
        <v>22.20712074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504.27361591</v>
      </c>
      <c r="F13" s="20" t="n">
        <v>3.04546931</v>
      </c>
      <c r="G13" s="18" t="n">
        <v>490.0442213</v>
      </c>
      <c r="H13" s="20" t="n">
        <v>5.45597558</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534.71436908</v>
      </c>
      <c r="F14" s="20" t="n">
        <v>2.11627667</v>
      </c>
      <c r="G14" s="18" t="n">
        <v>502.83266634</v>
      </c>
      <c r="H14" s="20" t="n">
        <v>39.50460542</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530.7259512000001</v>
      </c>
      <c r="F15" s="20" t="n">
        <v>2.41035522</v>
      </c>
      <c r="G15" s="18" t="n">
        <v>515.78458455</v>
      </c>
      <c r="H15" s="20" t="n">
        <v>7.11924984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500.6306902</v>
      </c>
      <c r="F16" s="20" t="n">
        <v>3.4806471</v>
      </c>
      <c r="G16" s="18" t="n">
        <v>484.87569637</v>
      </c>
      <c r="H16" s="20" t="n">
        <v>9.285682019999999</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512.92709096</v>
      </c>
      <c r="F17" s="20" t="n">
        <v>6.43206635</v>
      </c>
      <c r="G17" s="18" t="n">
        <v>504.78352703</v>
      </c>
      <c r="H17" s="20" t="n">
        <v>5.35778042</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454.82881661</v>
      </c>
      <c r="F18" s="20" t="n">
        <v>3.91731705</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474.82209344</v>
      </c>
      <c r="F19" s="20" t="n">
        <v>5.1889705</v>
      </c>
      <c r="G19" s="18" t="n">
        <v>480.49378871</v>
      </c>
      <c r="H19" s="20" t="n">
        <v>6.54004096</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473.37723278</v>
      </c>
      <c r="F20" s="20" t="n">
        <v>1.6892869</v>
      </c>
      <c r="G20" s="18" t="s">
        <v>404</v>
      </c>
      <c r="H20" s="20" t="s">
        <v>404</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503.53214542</v>
      </c>
      <c r="F21" s="20" t="n">
        <v>2.59505309</v>
      </c>
      <c r="G21" s="18" t="n">
        <v>488.8258205</v>
      </c>
      <c r="H21" s="20" t="n">
        <v>5.48687467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470.24925381</v>
      </c>
      <c r="F22" s="20" t="n">
        <v>4.00421192</v>
      </c>
      <c r="G22" s="18" t="n">
        <v>421.87134741</v>
      </c>
      <c r="H22" s="20" t="n">
        <v>16.46480712</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485.9932899</v>
      </c>
      <c r="F23" s="20" t="n">
        <v>3.57863814</v>
      </c>
      <c r="G23" s="18" t="n">
        <v>471.82343678</v>
      </c>
      <c r="H23" s="20" t="n">
        <v>11.8984133</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537.06593437</v>
      </c>
      <c r="F24" s="20" t="n">
        <v>3.08913821</v>
      </c>
      <c r="G24" s="18" t="n">
        <v>567.05800032</v>
      </c>
      <c r="H24" s="20" t="n">
        <v>17.90279322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511.73499153</v>
      </c>
      <c r="F25" s="20" t="n">
        <v>4.42852188</v>
      </c>
      <c r="G25" s="18" t="n">
        <v>520.04401552</v>
      </c>
      <c r="H25" s="20" t="n">
        <v>4.89301308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490.47588388</v>
      </c>
      <c r="F26" s="20" t="n">
        <v>1.98307464</v>
      </c>
      <c r="G26" s="18" t="n">
        <v>490.18089543</v>
      </c>
      <c r="H26" s="20" t="n">
        <v>4.31238344</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480.67792191</v>
      </c>
      <c r="F27" s="20" t="n">
        <v>1.11080703</v>
      </c>
      <c r="G27" s="18" t="n">
        <v>592.78212199</v>
      </c>
      <c r="H27" s="20" t="n">
        <v>9.385721869999999</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414.24918871</v>
      </c>
      <c r="F28" s="20" t="n">
        <v>2.33739068</v>
      </c>
      <c r="G28" s="18" t="n">
        <v>424.48928148</v>
      </c>
      <c r="H28" s="20" t="n">
        <v>6.33338094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512.92591884</v>
      </c>
      <c r="F29" s="20" t="n">
        <v>4.83034258</v>
      </c>
      <c r="G29" s="18" t="n">
        <v>429.39734343</v>
      </c>
      <c r="H29" s="20" t="n">
        <v>33.82290538</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515.38332117</v>
      </c>
      <c r="F30" s="20" t="n">
        <v>2.9754683</v>
      </c>
      <c r="G30" s="18" t="s">
        <v>404</v>
      </c>
      <c r="H30" s="20" t="s">
        <v>404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497.95404574</v>
      </c>
      <c r="F31" s="20" t="n">
        <v>2.29865978</v>
      </c>
      <c r="G31" s="18" t="n">
        <v>508.40838808</v>
      </c>
      <c r="H31" s="20" t="n">
        <v>14.86971539</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502.09964827</v>
      </c>
      <c r="F32" s="20" t="n">
        <v>2.92899664</v>
      </c>
      <c r="G32" s="18" t="n">
        <v>498.4769086</v>
      </c>
      <c r="H32" s="20" t="n">
        <v>6.70205475</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500.45963509</v>
      </c>
      <c r="F33" s="20" t="n">
        <v>2.80113089</v>
      </c>
      <c r="G33" s="18" t="n">
        <v>503.04427543</v>
      </c>
      <c r="H33" s="20" t="n">
        <v>7.69032743</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461.44675386</v>
      </c>
      <c r="F34" s="20" t="n">
        <v>2.65663566</v>
      </c>
      <c r="G34" s="18" t="n">
        <v>432.55366687</v>
      </c>
      <c r="H34" s="20" t="n">
        <v>8.353013430000001</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515.268489</v>
      </c>
      <c r="F35" s="20" t="n">
        <v>1.60851301</v>
      </c>
      <c r="G35" s="18" t="n">
        <v>510.89712656</v>
      </c>
      <c r="H35" s="20" t="n">
        <v>4.08287358</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495.3039568</v>
      </c>
      <c r="F36" s="20" t="n">
        <v>2.5125899</v>
      </c>
      <c r="G36" s="18" t="n">
        <v>482.92426016</v>
      </c>
      <c r="H36" s="20" t="n">
        <v>4.77750522</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493.1571255</v>
      </c>
      <c r="F37" s="20" t="n">
        <v>3.61728915</v>
      </c>
      <c r="G37" s="18" t="n">
        <v>503.61166323</v>
      </c>
      <c r="H37" s="20" t="n">
        <v>13.99133649</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508.02535209</v>
      </c>
      <c r="F38" s="20" t="n">
        <v>3.37976788</v>
      </c>
      <c r="G38" s="18" t="n">
        <v>471.59354298</v>
      </c>
      <c r="H38" s="20" t="n">
        <v>17.84032519</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427.36020605</v>
      </c>
      <c r="F39" s="20" t="n">
        <v>5.6676125</v>
      </c>
      <c r="G39" s="18" t="n">
        <v>421.03055921</v>
      </c>
      <c r="H39" s="20" t="n">
        <v>6.94422722</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511.73106931</v>
      </c>
      <c r="F40" s="20" t="n">
        <v>3.20116077</v>
      </c>
      <c r="G40" s="18" t="n">
        <v>459.79384998</v>
      </c>
      <c r="H40" s="20" t="n">
        <v>10.50598534</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493.77756561</v>
      </c>
      <c r="F41" s="20" t="n">
        <v>4.58297045</v>
      </c>
      <c r="G41" s="18" t="n">
        <v>501.55281119</v>
      </c>
      <c r="H41" s="20" t="n">
        <v>5.20410825</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425.82195162</v>
      </c>
      <c r="F44" s="20" t="n">
        <v>3.88916492</v>
      </c>
      <c r="G44" s="18" t="n">
        <v>431.27361578</v>
      </c>
      <c r="H44" s="20" t="n">
        <v>8.07038603</v>
      </c>
      <c r="I44" s="18" t="s">
        <v>404</v>
      </c>
      <c r="J44" s="20" t="s">
        <v>404</v>
      </c>
      <c r="K44" s="18" t="s">
        <v>404</v>
      </c>
      <c r="L44" s="20" t="s">
        <v>404</v>
      </c>
      <c r="M44" s="18" t="s">
        <v>404</v>
      </c>
      <c r="N44" s="20" t="s">
        <v>404</v>
      </c>
      <c r="O44" s="18" t="s">
        <v>404</v>
      </c>
      <c r="P44" s="20" t="s">
        <v>404</v>
      </c>
      <c r="Q44" s="18" t="n">
        <v>490.41852966</v>
      </c>
      <c r="R44" s="20" t="n">
        <v>7.7540388</v>
      </c>
    </row>
    <row r="45" spans="1:18">
      <c r="A45" s="15" t="s">
        <v>442</v>
      </c>
      <c r="B45" s="17" t="n">
        <v>5519</v>
      </c>
      <c r="C45" s="18">
        <f>(0.0/B45*100)</f>
        <v/>
      </c>
      <c r="D45" s="19" t="n">
        <v>5519</v>
      </c>
      <c r="E45" s="18" t="n">
        <v>375.52664402</v>
      </c>
      <c r="F45" s="20" t="n">
        <v>2.59899029</v>
      </c>
      <c r="G45" s="18" t="n">
        <v>386.57085043</v>
      </c>
      <c r="H45" s="20" t="n">
        <v>30.78019375</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401.44321594</v>
      </c>
      <c r="F46" s="20" t="n">
        <v>2.83488485</v>
      </c>
      <c r="G46" s="18" t="n">
        <v>424.3051734</v>
      </c>
      <c r="H46" s="20" t="n">
        <v>8.55952941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449.18673079</v>
      </c>
      <c r="F47" s="20" t="n">
        <v>6.25636296</v>
      </c>
      <c r="G47" s="18" t="n">
        <v>439.80231211</v>
      </c>
      <c r="H47" s="20" t="n">
        <v>8.58801113</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511.52491429</v>
      </c>
      <c r="F48" s="20" t="n">
        <v>5.26728427</v>
      </c>
      <c r="G48" s="18" t="n">
        <v>546.76041936</v>
      </c>
      <c r="H48" s="20" t="n">
        <v>14.09494297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432.08329331</v>
      </c>
      <c r="F49" s="20" t="n">
        <v>3.02991553</v>
      </c>
      <c r="G49" s="18" t="n">
        <v>431.14029997</v>
      </c>
      <c r="H49" s="20" t="n">
        <v>12.4779062</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416.02283568</v>
      </c>
      <c r="F50" s="20" t="n">
        <v>3.41518377</v>
      </c>
      <c r="G50" s="18" t="n">
        <v>421.68697926</v>
      </c>
      <c r="H50" s="20" t="n">
        <v>5.69772331</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419.73545175</v>
      </c>
      <c r="F51" s="20" t="n">
        <v>2.06074192</v>
      </c>
      <c r="G51" s="18" t="n">
        <v>409.96155045</v>
      </c>
      <c r="H51" s="20" t="n">
        <v>19.43390709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475.51575959</v>
      </c>
      <c r="F52" s="20" t="n">
        <v>2.48628685</v>
      </c>
      <c r="G52" s="18" t="n">
        <v>471.86011739</v>
      </c>
      <c r="H52" s="20" t="n">
        <v>15.3705838</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433.36351668</v>
      </c>
      <c r="F53" s="20" t="n">
        <v>1.38522819</v>
      </c>
      <c r="G53" s="18" t="n">
        <v>394.07902818</v>
      </c>
      <c r="H53" s="20" t="n">
        <v>7.61775457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326.40145956</v>
      </c>
      <c r="F54" s="20" t="n">
        <v>3.02774499</v>
      </c>
      <c r="G54" s="18" t="n">
        <v>364.98137458</v>
      </c>
      <c r="H54" s="20" t="n">
        <v>13.95954291</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409.95610674</v>
      </c>
      <c r="F55" s="20" t="n">
        <v>2.64260884</v>
      </c>
      <c r="G55" s="18" t="n">
        <v>415.30783028</v>
      </c>
      <c r="H55" s="20" t="n">
        <v>7.6468303</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524.3830321299999</v>
      </c>
      <c r="F56" s="20" t="n">
        <v>2.53276125</v>
      </c>
      <c r="G56" s="18" t="n">
        <v>507.52342241</v>
      </c>
      <c r="H56" s="20" t="n">
        <v>19.82160832</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401.44177299</v>
      </c>
      <c r="F57" s="20" t="n">
        <v>2.84114056</v>
      </c>
      <c r="G57" s="18" t="n">
        <v>417.98158032</v>
      </c>
      <c r="H57" s="20" t="n">
        <v>11.95751575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407.02920541</v>
      </c>
      <c r="F58" s="20" t="n">
        <v>3.04068075</v>
      </c>
      <c r="G58" s="18" t="n">
        <v>424.56052344</v>
      </c>
      <c r="H58" s="20" t="n">
        <v>10.42511938</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375.90642663</v>
      </c>
      <c r="F59" s="20" t="n">
        <v>1.75717228</v>
      </c>
      <c r="G59" s="18" t="n">
        <v>403.43744501</v>
      </c>
      <c r="H59" s="20" t="n">
        <v>6.56652168</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375.93776266</v>
      </c>
      <c r="F60" s="20" t="n">
        <v>4.28727323</v>
      </c>
      <c r="G60" s="18" t="n">
        <v>407.61383157</v>
      </c>
      <c r="H60" s="20" t="n">
        <v>8.123670880000001</v>
      </c>
      <c r="I60" s="18" t="s">
        <v>404</v>
      </c>
      <c r="J60" s="20" t="s">
        <v>404</v>
      </c>
      <c r="K60" s="18" t="s">
        <v>404</v>
      </c>
      <c r="L60" s="20" t="s">
        <v>404</v>
      </c>
      <c r="M60" s="18" t="s">
        <v>404</v>
      </c>
      <c r="N60" s="20" t="s">
        <v>404</v>
      </c>
      <c r="O60" s="18" t="s">
        <v>404</v>
      </c>
      <c r="P60" s="20" t="s">
        <v>404</v>
      </c>
      <c r="Q60" s="18" t="n">
        <v>340.95652276</v>
      </c>
      <c r="R60" s="20" t="n">
        <v>12.81656876</v>
      </c>
    </row>
    <row r="61" spans="1:18">
      <c r="A61" s="15" t="s">
        <v>458</v>
      </c>
      <c r="B61" s="17" t="n">
        <v>6525</v>
      </c>
      <c r="C61" s="18">
        <f>(0.0/B61*100)</f>
        <v/>
      </c>
      <c r="D61" s="19" t="n">
        <v>6525</v>
      </c>
      <c r="E61" s="18" t="n">
        <v>478.57715036</v>
      </c>
      <c r="F61" s="20" t="n">
        <v>4.33826289</v>
      </c>
      <c r="G61" s="18" t="n">
        <v>471.89672325</v>
      </c>
      <c r="H61" s="20" t="n">
        <v>4.08204752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529.1035702</v>
      </c>
      <c r="F62" s="20" t="n">
        <v>1.32609384</v>
      </c>
      <c r="G62" s="18" t="n">
        <v>527.24906046</v>
      </c>
      <c r="H62" s="20" t="n">
        <v>1.74149936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380.80665792</v>
      </c>
      <c r="F63" s="20" t="n">
        <v>1.44749353</v>
      </c>
      <c r="G63" s="18" t="n">
        <v>383.19026548</v>
      </c>
      <c r="H63" s="20" t="n">
        <v>2.26282489</v>
      </c>
      <c r="I63" s="18" t="s">
        <v>404</v>
      </c>
      <c r="J63" s="20" t="s">
        <v>404</v>
      </c>
      <c r="K63" s="18" t="s">
        <v>404</v>
      </c>
      <c r="L63" s="20" t="s">
        <v>404</v>
      </c>
      <c r="M63" s="18" t="s">
        <v>404</v>
      </c>
      <c r="N63" s="20" t="s">
        <v>404</v>
      </c>
      <c r="O63" s="18" t="s">
        <v>404</v>
      </c>
      <c r="P63" s="20" t="s">
        <v>404</v>
      </c>
      <c r="Q63" s="18" t="n">
        <v>408.28559006</v>
      </c>
      <c r="R63" s="20" t="n">
        <v>5.62220954</v>
      </c>
    </row>
    <row r="64" spans="1:18">
      <c r="A64" s="15" t="s">
        <v>461</v>
      </c>
      <c r="B64" s="17" t="n">
        <v>3634</v>
      </c>
      <c r="C64" s="18">
        <f>(27.0/B64*100)</f>
        <v/>
      </c>
      <c r="D64" s="19" t="n">
        <v>3607</v>
      </c>
      <c r="E64" s="18" t="n">
        <v>462.75392482</v>
      </c>
      <c r="F64" s="20" t="n">
        <v>1.67347418</v>
      </c>
      <c r="G64" s="18" t="n">
        <v>494.9757492</v>
      </c>
      <c r="H64" s="20" t="n">
        <v>6.38736628</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425.76961622</v>
      </c>
      <c r="F65" s="20" t="n">
        <v>2.13946934</v>
      </c>
      <c r="G65" s="18" t="n">
        <v>451.53696292</v>
      </c>
      <c r="H65" s="20" t="n">
        <v>7.42744842</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411.51934362</v>
      </c>
      <c r="F66" s="20" t="n">
        <v>1.02872209</v>
      </c>
      <c r="G66" s="18" t="n">
        <v>375.69402345</v>
      </c>
      <c r="H66" s="20" t="n">
        <v>12.83850928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394.32105227</v>
      </c>
      <c r="F67" s="20" t="n">
        <v>2.70538608</v>
      </c>
      <c r="G67" s="18" t="n">
        <v>414.62983311</v>
      </c>
      <c r="H67" s="20" t="n">
        <v>8.79742304</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415.31915253</v>
      </c>
      <c r="F68" s="20" t="n">
        <v>1.01540656</v>
      </c>
      <c r="G68" s="18" t="n">
        <v>438.92644573</v>
      </c>
      <c r="H68" s="20" t="n">
        <v>2.80306724</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436.6634097</v>
      </c>
      <c r="F69" s="20" t="n">
        <v>3.50297597</v>
      </c>
      <c r="G69" s="18" t="n">
        <v>423.94684844</v>
      </c>
      <c r="H69" s="20" t="n">
        <v>11.06139225</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483.99237552</v>
      </c>
      <c r="F70" s="20" t="n">
        <v>3.5154185</v>
      </c>
      <c r="G70" s="18" t="n">
        <v>490.28886101</v>
      </c>
      <c r="H70" s="20" t="n">
        <v>4.75101646</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575.8759678</v>
      </c>
      <c r="F71" s="20" t="n">
        <v>3.35013692</v>
      </c>
      <c r="G71" s="18" t="n">
        <v>548.66030085</v>
      </c>
      <c r="H71" s="20" t="n">
        <v>1.3640608</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532.2598693899999</v>
      </c>
      <c r="F72" s="20" t="n">
        <v>3.74183354</v>
      </c>
      <c r="G72" s="18" t="n">
        <v>532.66968948</v>
      </c>
      <c r="H72" s="20" t="n">
        <v>8.44487105</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415.89862471</v>
      </c>
      <c r="F73" s="20" t="n">
        <v>4.41760362</v>
      </c>
      <c r="G73" s="18" t="n">
        <v>427.37420514</v>
      </c>
      <c r="H73" s="20" t="n">
        <v>4.79627479</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420.90334425</v>
      </c>
      <c r="F74" s="20" t="n">
        <v>1.57116276</v>
      </c>
      <c r="G74" s="18" t="n">
        <v>441.63644697</v>
      </c>
      <c r="H74" s="20" t="n">
        <v>5.50719691</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387.26803875</v>
      </c>
      <c r="F75" s="20" t="n">
        <v>2.51416184</v>
      </c>
      <c r="G75" s="18" t="n">
        <v>432.19064036</v>
      </c>
      <c r="H75" s="20" t="n">
        <v>5.77779377</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434.04116978</v>
      </c>
      <c r="F76" s="20" t="n">
        <v>2.70821109</v>
      </c>
      <c r="G76" s="18" t="n">
        <v>480.77346683</v>
      </c>
      <c r="H76" s="20" t="n">
        <v>5.76251913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434.85380072</v>
      </c>
      <c r="F77" s="20" t="n">
        <v>2.46913534</v>
      </c>
      <c r="G77" s="18" t="n">
        <v>445.07702387</v>
      </c>
      <c r="H77" s="20" t="n">
        <v>15.4752796</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522.77000292</v>
      </c>
      <c r="F78" s="20" t="n">
        <v>4.31151829</v>
      </c>
      <c r="G78" s="18" t="n">
        <v>532.20604223</v>
      </c>
      <c r="H78" s="20" t="n">
        <v>9.941525929999999</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477.48443523</v>
      </c>
      <c r="F79" s="20" t="n">
        <v>6.918943</v>
      </c>
      <c r="G79" s="18" t="n">
        <v>451.27374801</v>
      </c>
      <c r="H79" s="20" t="n">
        <v>23.07983702</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458.75316478</v>
      </c>
      <c r="F80" s="20" t="n">
        <v>4.71092241</v>
      </c>
      <c r="G80" s="18" t="n">
        <v>450.88483761</v>
      </c>
      <c r="H80" s="20" t="n">
        <v>6.969823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443.40918793</v>
      </c>
      <c r="F81" s="20" t="n">
        <v>3.12749481</v>
      </c>
      <c r="G81" s="18" t="n">
        <v>431.80278699</v>
      </c>
      <c r="H81" s="20" t="n">
        <v>13.40117266</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511.22441224</v>
      </c>
      <c r="F7" s="20" t="n">
        <v>1.74864644</v>
      </c>
      <c r="G7" s="18" t="n">
        <v>493.46940366</v>
      </c>
      <c r="H7" s="20" t="n">
        <v>9.348022739999999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495.83978123</v>
      </c>
      <c r="F8" s="20" t="n">
        <v>2.47183572</v>
      </c>
      <c r="G8" s="18" t="n">
        <v>399.53454392</v>
      </c>
      <c r="H8" s="20" t="n">
        <v>25.83579082</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505.10546626</v>
      </c>
      <c r="F9" s="20" t="n">
        <v>2.42221818</v>
      </c>
      <c r="G9" s="18" t="n">
        <v>403.91342683</v>
      </c>
      <c r="H9" s="20" t="n">
        <v>8.148969709999999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530.04871842</v>
      </c>
      <c r="F10" s="20" t="n">
        <v>2.14434427</v>
      </c>
      <c r="G10" s="18" t="n">
        <v>526.93024527</v>
      </c>
      <c r="H10" s="20" t="n">
        <v>4.14231447</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447.95671346</v>
      </c>
      <c r="F11" s="20" t="n">
        <v>2.52827517</v>
      </c>
      <c r="G11" s="18" t="n">
        <v>403.51077913</v>
      </c>
      <c r="H11" s="20" t="n">
        <v>18.24743884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493.04771152</v>
      </c>
      <c r="F12" s="20" t="n">
        <v>2.27879427</v>
      </c>
      <c r="G12" s="18" t="s">
        <v>404</v>
      </c>
      <c r="H12" s="20" t="s">
        <v>404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502.12821924</v>
      </c>
      <c r="F13" s="20" t="n">
        <v>2.61782897</v>
      </c>
      <c r="G13" s="18" t="n">
        <v>468.42552949</v>
      </c>
      <c r="H13" s="20" t="n">
        <v>6.18072959</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534.1937421</v>
      </c>
      <c r="F14" s="20" t="n">
        <v>2.09480707</v>
      </c>
      <c r="G14" s="18" t="s">
        <v>404</v>
      </c>
      <c r="H14" s="20" t="s">
        <v>404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530.9004986899999</v>
      </c>
      <c r="F15" s="20" t="n">
        <v>2.41536241</v>
      </c>
      <c r="G15" s="18" t="n">
        <v>493.41979409</v>
      </c>
      <c r="H15" s="20" t="n">
        <v>4.77125819</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496.94364358</v>
      </c>
      <c r="F16" s="20" t="n">
        <v>2.42472857</v>
      </c>
      <c r="G16" s="18" t="n">
        <v>526.6469451299999</v>
      </c>
      <c r="H16" s="20" t="n">
        <v>32.26876568</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511.18458212</v>
      </c>
      <c r="F17" s="20" t="n">
        <v>4.18837768</v>
      </c>
      <c r="G17" s="18" t="n">
        <v>496.60905164</v>
      </c>
      <c r="H17" s="20" t="n">
        <v>12.33991179</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454.82881661</v>
      </c>
      <c r="F18" s="20" t="n">
        <v>3.91731705</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476.87756108</v>
      </c>
      <c r="F19" s="20" t="n">
        <v>3.11789045</v>
      </c>
      <c r="G19" s="18" t="n">
        <v>479.21879853</v>
      </c>
      <c r="H19" s="20" t="n">
        <v>14.28117524</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473.84368886</v>
      </c>
      <c r="F20" s="20" t="n">
        <v>1.74045316</v>
      </c>
      <c r="G20" s="18" t="n">
        <v>432.42128621</v>
      </c>
      <c r="H20" s="20" t="n">
        <v>17.73291409</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503.49093117</v>
      </c>
      <c r="F21" s="20" t="n">
        <v>2.58515892</v>
      </c>
      <c r="G21" s="18" t="n">
        <v>483.61233082</v>
      </c>
      <c r="H21" s="20" t="n">
        <v>3.99351966</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466.3205818</v>
      </c>
      <c r="F22" s="20" t="n">
        <v>3.46939064</v>
      </c>
      <c r="G22" s="18" t="n">
        <v>511.76420337</v>
      </c>
      <c r="H22" s="20" t="n">
        <v>5.8188987</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484.23242286</v>
      </c>
      <c r="F23" s="20" t="n">
        <v>3.03165698</v>
      </c>
      <c r="G23" s="18" t="n">
        <v>470.31237348</v>
      </c>
      <c r="H23" s="20" t="n">
        <v>22.74028525</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537.51644302</v>
      </c>
      <c r="F24" s="20" t="n">
        <v>3.97866252</v>
      </c>
      <c r="G24" s="18" t="n">
        <v>542.26027219</v>
      </c>
      <c r="H24" s="20" t="n">
        <v>8.93199727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515.94054277</v>
      </c>
      <c r="F25" s="20" t="n">
        <v>3.05055446</v>
      </c>
      <c r="G25" s="18" t="n">
        <v>512.44688589</v>
      </c>
      <c r="H25" s="20" t="n">
        <v>26.65831675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488.62150012</v>
      </c>
      <c r="F26" s="20" t="n">
        <v>1.71511791</v>
      </c>
      <c r="G26" s="18" t="n">
        <v>511.79332279</v>
      </c>
      <c r="H26" s="20" t="n">
        <v>7.07723938</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487.22486872</v>
      </c>
      <c r="F27" s="20" t="n">
        <v>1.1392185</v>
      </c>
      <c r="G27" s="18" t="n">
        <v>439.03902013</v>
      </c>
      <c r="H27" s="20" t="n">
        <v>3.83722235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416.85974034</v>
      </c>
      <c r="F28" s="20" t="n">
        <v>2.58879665</v>
      </c>
      <c r="G28" s="18" t="n">
        <v>412.2114084</v>
      </c>
      <c r="H28" s="20" t="n">
        <v>4.34546062</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511.12891606</v>
      </c>
      <c r="F29" s="20" t="n">
        <v>4.68529108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513.3035121299999</v>
      </c>
      <c r="N30" s="20" t="n">
        <v>2.38424846</v>
      </c>
      <c r="O30" s="18" t="s">
        <v>404</v>
      </c>
      <c r="P30" s="20" t="s">
        <v>404</v>
      </c>
      <c r="Q30" s="18" t="s">
        <v>404</v>
      </c>
      <c r="R30" s="20" t="s">
        <v>404</v>
      </c>
    </row>
    <row r="31" spans="1:18">
      <c r="A31" s="15" t="s">
        <v>428</v>
      </c>
      <c r="B31" s="17" t="n">
        <v>5456</v>
      </c>
      <c r="C31" s="18">
        <f>(808.0/B31*100)</f>
        <v/>
      </c>
      <c r="D31" s="19" t="n">
        <v>4648</v>
      </c>
      <c r="E31" s="18" t="n">
        <v>497.62097682</v>
      </c>
      <c r="F31" s="20" t="n">
        <v>2.28735813</v>
      </c>
      <c r="G31" s="18" t="n">
        <v>512.37440496</v>
      </c>
      <c r="H31" s="20" t="n">
        <v>11.49874749</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501.43533192</v>
      </c>
      <c r="F32" s="20" t="n">
        <v>2.50745183</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500.80966298</v>
      </c>
      <c r="F33" s="20" t="n">
        <v>2.43725508</v>
      </c>
      <c r="G33" s="18" t="n">
        <v>433.62826533</v>
      </c>
      <c r="H33" s="20" t="n">
        <v>10.15521753</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460.55665756</v>
      </c>
      <c r="F34" s="20" t="n">
        <v>2.6030259</v>
      </c>
      <c r="G34" s="18" t="n">
        <v>497.06724099</v>
      </c>
      <c r="H34" s="20" t="n">
        <v>3.5717961</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514.7124742</v>
      </c>
      <c r="F35" s="20" t="n">
        <v>1.41966055</v>
      </c>
      <c r="G35" s="18" t="s">
        <v>404</v>
      </c>
      <c r="H35" s="20" t="s">
        <v>404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492.24409478</v>
      </c>
      <c r="F36" s="20" t="n">
        <v>2.15656437</v>
      </c>
      <c r="G36" s="18" t="n">
        <v>501.82911882</v>
      </c>
      <c r="H36" s="20" t="n">
        <v>6.74799454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493.24407515</v>
      </c>
      <c r="F37" s="20" t="n">
        <v>3.65889272</v>
      </c>
      <c r="G37" s="18" t="n">
        <v>509.4896089</v>
      </c>
      <c r="H37" s="20" t="n">
        <v>21.89174335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543.33863453</v>
      </c>
      <c r="F38" s="20" t="n">
        <v>6.60187956</v>
      </c>
      <c r="G38" s="18" t="n">
        <v>480.80581667</v>
      </c>
      <c r="H38" s="20" t="n">
        <v>3.96153731</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426.4687259</v>
      </c>
      <c r="F39" s="20" t="n">
        <v>4.04596298</v>
      </c>
      <c r="G39" s="18" t="n">
        <v>402.30406985</v>
      </c>
      <c r="H39" s="20" t="n">
        <v>10.9960757</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511.2351657</v>
      </c>
      <c r="F40" s="20" t="n">
        <v>3.2165619</v>
      </c>
      <c r="G40" s="18" t="n">
        <v>491.74966801</v>
      </c>
      <c r="H40" s="20" t="n">
        <v>9.21316992</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501.30442209</v>
      </c>
      <c r="F41" s="20" t="n">
        <v>4.60046307</v>
      </c>
      <c r="G41" s="18" t="n">
        <v>492.23645669</v>
      </c>
      <c r="H41" s="20" t="n">
        <v>5.36468369</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426.51436749</v>
      </c>
      <c r="F44" s="20" t="n">
        <v>3.2999628</v>
      </c>
      <c r="G44" s="18" t="n">
        <v>444.27497062</v>
      </c>
      <c r="H44" s="20" t="n">
        <v>4.22735974</v>
      </c>
      <c r="I44" s="18" t="s">
        <v>404</v>
      </c>
      <c r="J44" s="20" t="s">
        <v>404</v>
      </c>
      <c r="K44" s="18" t="s">
        <v>404</v>
      </c>
      <c r="L44" s="20" t="s">
        <v>404</v>
      </c>
      <c r="M44" s="18" t="s">
        <v>404</v>
      </c>
      <c r="N44" s="20" t="s">
        <v>404</v>
      </c>
      <c r="O44" s="18" t="s">
        <v>404</v>
      </c>
      <c r="P44" s="20" t="s">
        <v>404</v>
      </c>
      <c r="Q44" s="18" t="n">
        <v>490.41852966</v>
      </c>
      <c r="R44" s="20" t="n">
        <v>7.7540388</v>
      </c>
    </row>
    <row r="45" spans="1:18">
      <c r="A45" s="15" t="s">
        <v>442</v>
      </c>
      <c r="B45" s="17" t="n">
        <v>5519</v>
      </c>
      <c r="C45" s="18">
        <f>(0.0/B45*100)</f>
        <v/>
      </c>
      <c r="D45" s="19" t="n">
        <v>5519</v>
      </c>
      <c r="E45" s="18" t="n">
        <v>376.21289886</v>
      </c>
      <c r="F45" s="20" t="n">
        <v>2.79120699</v>
      </c>
      <c r="G45" s="18" t="n">
        <v>366.37629987</v>
      </c>
      <c r="H45" s="20" t="n">
        <v>13.3828277</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406.58373338</v>
      </c>
      <c r="F46" s="20" t="n">
        <v>2.8702188</v>
      </c>
      <c r="G46" s="18" t="n">
        <v>377.04383974</v>
      </c>
      <c r="H46" s="20" t="n">
        <v>6.34605719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445.61966981</v>
      </c>
      <c r="F47" s="20" t="n">
        <v>4.29289148</v>
      </c>
      <c r="G47" s="18" t="n">
        <v>457.25306684</v>
      </c>
      <c r="H47" s="20" t="n">
        <v>57.88114612</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501.74174244</v>
      </c>
      <c r="F48" s="20" t="n">
        <v>16.85946914</v>
      </c>
      <c r="G48" s="18" t="n">
        <v>520.45485602</v>
      </c>
      <c r="H48" s="20" t="n">
        <v>5.08161324</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432.38749469</v>
      </c>
      <c r="F49" s="20" t="n">
        <v>2.92419853</v>
      </c>
      <c r="G49" s="18" t="n">
        <v>429.40032172</v>
      </c>
      <c r="H49" s="20" t="n">
        <v>10.03831606</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418.16204323</v>
      </c>
      <c r="F50" s="20" t="n">
        <v>2.76949588</v>
      </c>
      <c r="G50" s="18" t="n">
        <v>404.07973946</v>
      </c>
      <c r="H50" s="20" t="n">
        <v>27.17617765</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419.39397929</v>
      </c>
      <c r="F51" s="20" t="n">
        <v>2.03698448</v>
      </c>
      <c r="G51" s="18" t="n">
        <v>430.44933982</v>
      </c>
      <c r="H51" s="20" t="n">
        <v>19.81755171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474.13314139</v>
      </c>
      <c r="F52" s="20" t="n">
        <v>2.5593512</v>
      </c>
      <c r="G52" s="18" t="n">
        <v>550.68160137</v>
      </c>
      <c r="H52" s="20" t="n">
        <v>10.20333191</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432.5767659</v>
      </c>
      <c r="N53" s="20" t="n">
        <v>1.3789965</v>
      </c>
      <c r="O53" s="18" t="s">
        <v>404</v>
      </c>
      <c r="P53" s="20" t="s">
        <v>404</v>
      </c>
      <c r="Q53" s="18" t="s">
        <v>404</v>
      </c>
      <c r="R53" s="20" t="s">
        <v>404</v>
      </c>
    </row>
    <row r="54" spans="1:18">
      <c r="A54" s="15" t="s">
        <v>451</v>
      </c>
      <c r="B54" s="17" t="n">
        <v>4740</v>
      </c>
      <c r="C54" s="18">
        <f>(262.0/B54*100)</f>
        <v/>
      </c>
      <c r="D54" s="19" t="n">
        <v>4478</v>
      </c>
      <c r="E54" s="18" t="n">
        <v>331.98409299</v>
      </c>
      <c r="F54" s="20" t="n">
        <v>2.73749679</v>
      </c>
      <c r="G54" s="18" t="n">
        <v>325.10331078</v>
      </c>
      <c r="H54" s="20" t="n">
        <v>5.52191025</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411.09941862</v>
      </c>
      <c r="F55" s="20" t="n">
        <v>2.47388433</v>
      </c>
      <c r="G55" s="18" t="n">
        <v>381.868525</v>
      </c>
      <c r="H55" s="20" t="n">
        <v>23.11833774</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523.27744776</v>
      </c>
      <c r="N56" s="20" t="n">
        <v>2.54722797</v>
      </c>
      <c r="O56" s="18" t="s">
        <v>404</v>
      </c>
      <c r="P56" s="20" t="s">
        <v>404</v>
      </c>
      <c r="Q56" s="18" t="s">
        <v>404</v>
      </c>
      <c r="R56" s="20" t="s">
        <v>404</v>
      </c>
    </row>
    <row r="57" spans="1:18">
      <c r="A57" s="15" t="s">
        <v>454</v>
      </c>
      <c r="B57" s="17" t="n">
        <v>6513</v>
      </c>
      <c r="C57" s="18">
        <f>(0.0/B57*100)</f>
        <v/>
      </c>
      <c r="D57" s="19" t="n">
        <v>6513</v>
      </c>
      <c r="E57" s="18" t="n">
        <v>402.86042329</v>
      </c>
      <c r="F57" s="20" t="n">
        <v>3.6339314</v>
      </c>
      <c r="G57" s="18" t="n">
        <v>403.79228236</v>
      </c>
      <c r="H57" s="20" t="n">
        <v>5.16622967</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406.93082218</v>
      </c>
      <c r="F58" s="20" t="n">
        <v>2.99041966</v>
      </c>
      <c r="G58" s="18" t="n">
        <v>423.52945232</v>
      </c>
      <c r="H58" s="20" t="n">
        <v>7.85256592</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375.84367813</v>
      </c>
      <c r="F59" s="20" t="n">
        <v>1.8445694</v>
      </c>
      <c r="G59" s="18" t="n">
        <v>398.59690652</v>
      </c>
      <c r="H59" s="20" t="n">
        <v>5.08893937</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386.41426431</v>
      </c>
      <c r="F60" s="20" t="n">
        <v>3.48360249</v>
      </c>
      <c r="G60" s="18" t="n">
        <v>395.05310247</v>
      </c>
      <c r="H60" s="20" t="n">
        <v>18.91437069</v>
      </c>
      <c r="I60" s="18" t="s">
        <v>404</v>
      </c>
      <c r="J60" s="20" t="s">
        <v>404</v>
      </c>
      <c r="K60" s="18" t="s">
        <v>404</v>
      </c>
      <c r="L60" s="20" t="s">
        <v>404</v>
      </c>
      <c r="M60" s="18" t="s">
        <v>404</v>
      </c>
      <c r="N60" s="20" t="s">
        <v>404</v>
      </c>
      <c r="O60" s="18" t="s">
        <v>404</v>
      </c>
      <c r="P60" s="20" t="s">
        <v>404</v>
      </c>
      <c r="Q60" s="18" t="n">
        <v>340.95652276</v>
      </c>
      <c r="R60" s="20" t="n">
        <v>12.81656876</v>
      </c>
    </row>
    <row r="61" spans="1:18">
      <c r="A61" s="15" t="s">
        <v>458</v>
      </c>
      <c r="B61" s="17" t="n">
        <v>6525</v>
      </c>
      <c r="C61" s="18">
        <f>(0.0/B61*100)</f>
        <v/>
      </c>
      <c r="D61" s="19" t="n">
        <v>6525</v>
      </c>
      <c r="E61" s="18" t="n">
        <v>475.39962759</v>
      </c>
      <c r="F61" s="20" t="n">
        <v>2.6623598</v>
      </c>
      <c r="G61" s="18" t="n">
        <v>478.15913419</v>
      </c>
      <c r="H61" s="20" t="n">
        <v>8.69947202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528.0450704899999</v>
      </c>
      <c r="F62" s="20" t="n">
        <v>1.08088493</v>
      </c>
      <c r="G62" s="18" t="n">
        <v>558.6554687300001</v>
      </c>
      <c r="H62" s="20" t="n">
        <v>8.27328983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380.07143014</v>
      </c>
      <c r="F63" s="20" t="n">
        <v>1.42252732</v>
      </c>
      <c r="G63" s="18" t="n">
        <v>385.43265534</v>
      </c>
      <c r="H63" s="20" t="n">
        <v>2.47694989</v>
      </c>
      <c r="I63" s="18" t="s">
        <v>404</v>
      </c>
      <c r="J63" s="20" t="s">
        <v>404</v>
      </c>
      <c r="K63" s="18" t="s">
        <v>404</v>
      </c>
      <c r="L63" s="20" t="s">
        <v>404</v>
      </c>
      <c r="M63" s="18" t="s">
        <v>404</v>
      </c>
      <c r="N63" s="20" t="s">
        <v>404</v>
      </c>
      <c r="O63" s="18" t="s">
        <v>404</v>
      </c>
      <c r="P63" s="20" t="s">
        <v>404</v>
      </c>
      <c r="Q63" s="18" t="n">
        <v>408.28559006</v>
      </c>
      <c r="R63" s="20" t="n">
        <v>5.62220954</v>
      </c>
    </row>
    <row r="64" spans="1:18">
      <c r="A64" s="15" t="s">
        <v>461</v>
      </c>
      <c r="B64" s="17" t="n">
        <v>3634</v>
      </c>
      <c r="C64" s="18">
        <f>(27.0/B64*100)</f>
        <v/>
      </c>
      <c r="D64" s="19" t="n">
        <v>3607</v>
      </c>
      <c r="E64" s="18" t="n">
        <v>461.94439402</v>
      </c>
      <c r="F64" s="20" t="n">
        <v>1.67875483</v>
      </c>
      <c r="G64" s="18" t="n">
        <v>584.19415942</v>
      </c>
      <c r="H64" s="20" t="n">
        <v>9.560556160000001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429.30373665</v>
      </c>
      <c r="F65" s="20" t="n">
        <v>2.16223668</v>
      </c>
      <c r="G65" s="18" t="n">
        <v>412.76912598</v>
      </c>
      <c r="H65" s="20" t="n">
        <v>9.19412896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411.29903819</v>
      </c>
      <c r="F66" s="20" t="n">
        <v>1.02881603</v>
      </c>
      <c r="G66" s="18" t="n">
        <v>423.72346667</v>
      </c>
      <c r="H66" s="20" t="n">
        <v>16.77002365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398.9664978</v>
      </c>
      <c r="F67" s="20" t="n">
        <v>2.6466037</v>
      </c>
      <c r="G67" s="18" t="n">
        <v>384.00059608</v>
      </c>
      <c r="H67" s="20" t="n">
        <v>6.63246484</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419.12938975</v>
      </c>
      <c r="F68" s="20" t="n">
        <v>1.01018532</v>
      </c>
      <c r="G68" s="18" t="n">
        <v>404.96103479</v>
      </c>
      <c r="H68" s="20" t="n">
        <v>2.63306885</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433.11161362</v>
      </c>
      <c r="F69" s="20" t="n">
        <v>3.46968814</v>
      </c>
      <c r="G69" s="18" t="n">
        <v>445.86521916</v>
      </c>
      <c r="H69" s="20" t="n">
        <v>12.12221094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486.83669337</v>
      </c>
      <c r="F70" s="20" t="n">
        <v>2.89251773</v>
      </c>
      <c r="G70" s="18" t="n">
        <v>484.70302098</v>
      </c>
      <c r="H70" s="20" t="n">
        <v>9.61490027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555.57467994</v>
      </c>
      <c r="N71" s="20" t="n">
        <v>1.19601801</v>
      </c>
      <c r="O71" s="18" t="s">
        <v>404</v>
      </c>
      <c r="P71" s="20" t="s">
        <v>404</v>
      </c>
      <c r="Q71" s="18" t="s">
        <v>404</v>
      </c>
      <c r="R71" s="20" t="s">
        <v>404</v>
      </c>
    </row>
    <row r="72" spans="1:18">
      <c r="A72" s="15" t="s">
        <v>469</v>
      </c>
      <c r="B72" s="17" t="n">
        <v>7708</v>
      </c>
      <c r="C72" s="18">
        <f>(0.0/B72*100)</f>
        <v/>
      </c>
      <c r="D72" s="19" t="n">
        <v>7708</v>
      </c>
      <c r="E72" s="18" t="n">
        <v>533.15041706</v>
      </c>
      <c r="F72" s="20" t="n">
        <v>2.8359371</v>
      </c>
      <c r="G72" s="18" t="n">
        <v>514.64343438</v>
      </c>
      <c r="H72" s="20" t="n">
        <v>6.5536641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420.13745302</v>
      </c>
      <c r="F73" s="20" t="n">
        <v>2.85224879</v>
      </c>
      <c r="G73" s="18" t="n">
        <v>459.77809683</v>
      </c>
      <c r="H73" s="20" t="n">
        <v>20.37450543</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421.45230934</v>
      </c>
      <c r="F74" s="20" t="n">
        <v>1.58402337</v>
      </c>
      <c r="G74" s="18" t="n">
        <v>444.20732164</v>
      </c>
      <c r="H74" s="20" t="n">
        <v>6.06541397</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388.86122928</v>
      </c>
      <c r="F75" s="20" t="n">
        <v>2.64332875</v>
      </c>
      <c r="G75" s="18" t="n">
        <v>347.82578973</v>
      </c>
      <c r="H75" s="20" t="n">
        <v>10.72481895</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444.99444323</v>
      </c>
      <c r="F76" s="20" t="n">
        <v>3.04113502</v>
      </c>
      <c r="G76" s="18" t="n">
        <v>414.14822653</v>
      </c>
      <c r="H76" s="20" t="n">
        <v>5.42874085</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435.50478135</v>
      </c>
      <c r="F77" s="20" t="n">
        <v>3.20774905</v>
      </c>
      <c r="G77" s="18" t="n">
        <v>435.05547492</v>
      </c>
      <c r="H77" s="20" t="n">
        <v>4.89767707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525.26350103</v>
      </c>
      <c r="F78" s="20" t="n">
        <v>4.57283939</v>
      </c>
      <c r="G78" s="18" t="n">
        <v>521.82335786</v>
      </c>
      <c r="H78" s="20" t="n">
        <v>9.911448330000001</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477.7696325</v>
      </c>
      <c r="F79" s="20" t="n">
        <v>6.75936794</v>
      </c>
      <c r="G79" s="18" t="n">
        <v>423.20985481</v>
      </c>
      <c r="H79" s="20" t="n">
        <v>9.162020160000001</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459.10914638</v>
      </c>
      <c r="F80" s="20" t="n">
        <v>3.76524778</v>
      </c>
      <c r="G80" s="18" t="n">
        <v>439.21606532</v>
      </c>
      <c r="H80" s="20" t="n">
        <v>7.92506284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441.13028767</v>
      </c>
      <c r="F81" s="20" t="n">
        <v>3.30080387</v>
      </c>
      <c r="G81" s="18" t="n">
        <v>454.9819781</v>
      </c>
      <c r="H81" s="20" t="n">
        <v>10.27477372</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595</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510.49374286</v>
      </c>
      <c r="F7" s="20" t="n">
        <v>1.69502418</v>
      </c>
      <c r="G7" s="18" t="n">
        <v>495.01484388</v>
      </c>
      <c r="H7" s="20" t="n">
        <v>11.10458788</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494.2456898</v>
      </c>
      <c r="F8" s="20" t="n">
        <v>2.67377802</v>
      </c>
      <c r="G8" s="18" t="n">
        <v>508.44527893</v>
      </c>
      <c r="H8" s="20" t="n">
        <v>14.11238697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505.30595475</v>
      </c>
      <c r="F9" s="20" t="n">
        <v>2.41963506</v>
      </c>
      <c r="G9" s="18" t="n">
        <v>448.15548202</v>
      </c>
      <c r="H9" s="20" t="n">
        <v>26.996964</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531.8091412700001</v>
      </c>
      <c r="F10" s="20" t="n">
        <v>2.91438511</v>
      </c>
      <c r="G10" s="18" t="n">
        <v>523.89656681</v>
      </c>
      <c r="H10" s="20" t="n">
        <v>3.09577809</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447.62776649</v>
      </c>
      <c r="F11" s="20" t="n">
        <v>3.21840993</v>
      </c>
      <c r="G11" s="18" t="n">
        <v>447.32025279</v>
      </c>
      <c r="H11" s="20" t="n">
        <v>6.89168826</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492.84172169</v>
      </c>
      <c r="F12" s="20" t="n">
        <v>2.26574792</v>
      </c>
      <c r="G12" s="18" t="n">
        <v>496.26729297</v>
      </c>
      <c r="H12" s="20" t="n">
        <v>16.80317659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502.04430043</v>
      </c>
      <c r="F13" s="20" t="n">
        <v>2.5958432</v>
      </c>
      <c r="G13" s="18" t="s">
        <v>404</v>
      </c>
      <c r="H13" s="20" t="s">
        <v>404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535.36681646</v>
      </c>
      <c r="F14" s="20" t="n">
        <v>2.29711866</v>
      </c>
      <c r="G14" s="18" t="n">
        <v>520.6802821</v>
      </c>
      <c r="H14" s="20" t="n">
        <v>6.2718524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530.64442325</v>
      </c>
      <c r="F15" s="20" t="n">
        <v>2.41360438</v>
      </c>
      <c r="G15" s="18" t="s">
        <v>404</v>
      </c>
      <c r="H15" s="20" t="s">
        <v>404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497.70023965</v>
      </c>
      <c r="F16" s="20" t="n">
        <v>2.47043</v>
      </c>
      <c r="G16" s="18" t="n">
        <v>490.09383881</v>
      </c>
      <c r="H16" s="20" t="n">
        <v>34.09747004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509.14064729</v>
      </c>
      <c r="N17" s="20" t="n">
        <v>2.69881938</v>
      </c>
      <c r="O17" s="18" t="s">
        <v>404</v>
      </c>
      <c r="P17" s="20" t="s">
        <v>404</v>
      </c>
      <c r="Q17" s="18" t="s">
        <v>404</v>
      </c>
      <c r="R17" s="20" t="s">
        <v>404</v>
      </c>
    </row>
    <row r="18" spans="1:18">
      <c r="A18" s="15" t="s">
        <v>415</v>
      </c>
      <c r="B18" s="17" t="n">
        <v>5532</v>
      </c>
      <c r="C18" s="18">
        <f>(0.0/B18*100)</f>
        <v/>
      </c>
      <c r="D18" s="19" t="n">
        <v>5532</v>
      </c>
      <c r="E18" s="18" t="n">
        <v>463.6493109</v>
      </c>
      <c r="F18" s="20" t="n">
        <v>15.17790152</v>
      </c>
      <c r="G18" s="18" t="n">
        <v>454.45476513</v>
      </c>
      <c r="H18" s="20" t="n">
        <v>4.16341779</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472.28829741</v>
      </c>
      <c r="F19" s="20" t="n">
        <v>3.66564482</v>
      </c>
      <c r="G19" s="18" t="n">
        <v>500.48893853</v>
      </c>
      <c r="H19" s="20" t="n">
        <v>11.67615372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474.54985926</v>
      </c>
      <c r="F20" s="20" t="n">
        <v>1.77287048</v>
      </c>
      <c r="G20" s="18" t="n">
        <v>461.68224824</v>
      </c>
      <c r="H20" s="20" t="n">
        <v>5.22054154</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503.34520549</v>
      </c>
      <c r="F21" s="20" t="n">
        <v>2.55839685</v>
      </c>
      <c r="G21" s="18" t="s">
        <v>404</v>
      </c>
      <c r="H21" s="20" t="s">
        <v>404</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466.5954857</v>
      </c>
      <c r="F22" s="20" t="n">
        <v>5.50661539</v>
      </c>
      <c r="G22" s="18" t="n">
        <v>466.49384612</v>
      </c>
      <c r="H22" s="20" t="n">
        <v>6.89026127</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484.23283575</v>
      </c>
      <c r="F23" s="20" t="n">
        <v>3.05553418</v>
      </c>
      <c r="G23" s="18" t="n">
        <v>439.20016595</v>
      </c>
      <c r="H23" s="20" t="n">
        <v>8.601993849999999</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538.40876757</v>
      </c>
      <c r="F24" s="20" t="n">
        <v>2.99595955</v>
      </c>
      <c r="G24" s="18" t="n">
        <v>537.3749106499999</v>
      </c>
      <c r="H24" s="20" t="n">
        <v>25.69492482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515.60092795</v>
      </c>
      <c r="F25" s="20" t="n">
        <v>3.19063651</v>
      </c>
      <c r="G25" s="18" t="n">
        <v>522.10052143</v>
      </c>
      <c r="H25" s="20" t="n">
        <v>26.910103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489.00757633</v>
      </c>
      <c r="F26" s="20" t="n">
        <v>2.01105251</v>
      </c>
      <c r="G26" s="18" t="n">
        <v>494.71131127</v>
      </c>
      <c r="H26" s="20" t="n">
        <v>4.02426443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539.71192268</v>
      </c>
      <c r="F27" s="20" t="n">
        <v>3.16627915</v>
      </c>
      <c r="G27" s="18" t="n">
        <v>475.60995182</v>
      </c>
      <c r="H27" s="20" t="n">
        <v>1.14944505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420.42471411</v>
      </c>
      <c r="F28" s="20" t="n">
        <v>2.58108181</v>
      </c>
      <c r="G28" s="18" t="n">
        <v>393.3789049</v>
      </c>
      <c r="H28" s="20" t="n">
        <v>5.59474551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511.12891606</v>
      </c>
      <c r="F29" s="20" t="n">
        <v>4.68529108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515.22081615</v>
      </c>
      <c r="F30" s="20" t="n">
        <v>2.97955324</v>
      </c>
      <c r="G30" s="18" t="n">
        <v>522.10896399</v>
      </c>
      <c r="H30" s="20" t="n">
        <v>20.14489886</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498.26159967</v>
      </c>
      <c r="F31" s="20" t="n">
        <v>2.26582914</v>
      </c>
      <c r="G31" s="18" t="n">
        <v>490.24355915</v>
      </c>
      <c r="H31" s="20" t="n">
        <v>11.73574203</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501.91109162</v>
      </c>
      <c r="F32" s="20" t="n">
        <v>2.62468504</v>
      </c>
      <c r="G32" s="18" t="n">
        <v>494.30153371</v>
      </c>
      <c r="H32" s="20" t="n">
        <v>10.94124358</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501.42607201</v>
      </c>
      <c r="F33" s="20" t="n">
        <v>2.48635879</v>
      </c>
      <c r="G33" s="18" t="n">
        <v>491.46071369</v>
      </c>
      <c r="H33" s="20" t="n">
        <v>12.11417273</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455.19547133</v>
      </c>
      <c r="F34" s="20" t="n">
        <v>3.5493624</v>
      </c>
      <c r="G34" s="18" t="n">
        <v>483.91675466</v>
      </c>
      <c r="H34" s="20" t="n">
        <v>9.918488269999999</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514.1393935900001</v>
      </c>
      <c r="F35" s="20" t="n">
        <v>1.89920431</v>
      </c>
      <c r="G35" s="18" t="n">
        <v>515.9056769699999</v>
      </c>
      <c r="H35" s="20" t="n">
        <v>2.04723646</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492.71961729</v>
      </c>
      <c r="F36" s="20" t="n">
        <v>2.09850985</v>
      </c>
      <c r="G36" s="18" t="n">
        <v>504.35986871</v>
      </c>
      <c r="H36" s="20" t="n">
        <v>9.496017</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493.61315912</v>
      </c>
      <c r="F37" s="20" t="n">
        <v>3.64752297</v>
      </c>
      <c r="G37" s="18" t="n">
        <v>479.76554176</v>
      </c>
      <c r="H37" s="20" t="n">
        <v>16.45887429</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505.82622807</v>
      </c>
      <c r="F38" s="20" t="n">
        <v>3.04620851</v>
      </c>
      <c r="G38" s="18" t="n">
        <v>469.8134148</v>
      </c>
      <c r="H38" s="20" t="n">
        <v>33.34630694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426.47351964</v>
      </c>
      <c r="F39" s="20" t="n">
        <v>5.87968629</v>
      </c>
      <c r="G39" s="18" t="n">
        <v>425.1781783</v>
      </c>
      <c r="H39" s="20" t="n">
        <v>4.99075012</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511.67746097</v>
      </c>
      <c r="F40" s="20" t="n">
        <v>3.21457102</v>
      </c>
      <c r="G40" s="18" t="n">
        <v>469.93672926</v>
      </c>
      <c r="H40" s="20" t="n">
        <v>20.35869167</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497.44945701</v>
      </c>
      <c r="F41" s="20" t="n">
        <v>3.24852123</v>
      </c>
      <c r="G41" s="18" t="n">
        <v>487.39137743</v>
      </c>
      <c r="H41" s="20" t="n">
        <v>20.41458147</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425.75233072</v>
      </c>
      <c r="F44" s="20" t="n">
        <v>3.40250322</v>
      </c>
      <c r="G44" s="18" t="n">
        <v>444.46273039</v>
      </c>
      <c r="H44" s="20" t="n">
        <v>10.35632179</v>
      </c>
      <c r="I44" s="18" t="s">
        <v>404</v>
      </c>
      <c r="J44" s="20" t="s">
        <v>404</v>
      </c>
      <c r="K44" s="18" t="s">
        <v>404</v>
      </c>
      <c r="L44" s="20" t="s">
        <v>404</v>
      </c>
      <c r="M44" s="18" t="s">
        <v>404</v>
      </c>
      <c r="N44" s="20" t="s">
        <v>404</v>
      </c>
      <c r="O44" s="18" t="s">
        <v>404</v>
      </c>
      <c r="P44" s="20" t="s">
        <v>404</v>
      </c>
      <c r="Q44" s="18" t="n">
        <v>490.41852966</v>
      </c>
      <c r="R44" s="20" t="n">
        <v>7.7540388</v>
      </c>
    </row>
    <row r="45" spans="1:18">
      <c r="A45" s="15" t="s">
        <v>442</v>
      </c>
      <c r="B45" s="17" t="n">
        <v>5519</v>
      </c>
      <c r="C45" s="18">
        <f>(0.0/B45*100)</f>
        <v/>
      </c>
      <c r="D45" s="19" t="n">
        <v>5519</v>
      </c>
      <c r="E45" s="18" t="n">
        <v>371.09579606</v>
      </c>
      <c r="F45" s="20" t="n">
        <v>5.68122342</v>
      </c>
      <c r="G45" s="18" t="n">
        <v>378.18931086</v>
      </c>
      <c r="H45" s="20" t="n">
        <v>3.2064241</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405.16873959</v>
      </c>
      <c r="F46" s="20" t="n">
        <v>2.88717783</v>
      </c>
      <c r="G46" s="18" t="n">
        <v>400.19129908</v>
      </c>
      <c r="H46" s="20" t="n">
        <v>20.13403421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445.70521769</v>
      </c>
      <c r="F47" s="20" t="n">
        <v>4.59676849</v>
      </c>
      <c r="G47" s="18" t="n">
        <v>446.06452048</v>
      </c>
      <c r="H47" s="20" t="n">
        <v>15.01165547</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519.06754156</v>
      </c>
      <c r="F48" s="20" t="n">
        <v>5.29752853</v>
      </c>
      <c r="G48" s="18" t="n">
        <v>507.99183802</v>
      </c>
      <c r="H48" s="20" t="n">
        <v>18.20889994</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431.88352802</v>
      </c>
      <c r="F49" s="20" t="n">
        <v>2.96555931</v>
      </c>
      <c r="G49" s="18" t="n">
        <v>435.95935587</v>
      </c>
      <c r="H49" s="20" t="n">
        <v>14.21299725</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417.55304746</v>
      </c>
      <c r="F50" s="20" t="n">
        <v>2.79894251</v>
      </c>
      <c r="G50" s="18" t="n">
        <v>422.48305033</v>
      </c>
      <c r="H50" s="20" t="n">
        <v>12.64764844</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419.87190744</v>
      </c>
      <c r="F51" s="20" t="n">
        <v>2.69829348</v>
      </c>
      <c r="G51" s="18" t="n">
        <v>418.72937268</v>
      </c>
      <c r="H51" s="20" t="n">
        <v>5.07030607</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472.43211122</v>
      </c>
      <c r="F52" s="20" t="n">
        <v>4.98859587</v>
      </c>
      <c r="G52" s="18" t="n">
        <v>478.51093924</v>
      </c>
      <c r="H52" s="20" t="n">
        <v>5.61574987</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474.67320359</v>
      </c>
      <c r="F53" s="20" t="n">
        <v>3.14878284</v>
      </c>
      <c r="G53" s="18" t="n">
        <v>424.34895823</v>
      </c>
      <c r="H53" s="20" t="n">
        <v>1.43584895</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361.31935162</v>
      </c>
      <c r="F54" s="20" t="n">
        <v>8.87607408</v>
      </c>
      <c r="G54" s="18" t="n">
        <v>325.0032532</v>
      </c>
      <c r="H54" s="20" t="n">
        <v>2.82450156</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410.53267936</v>
      </c>
      <c r="F55" s="20" t="n">
        <v>2.52623705</v>
      </c>
      <c r="G55" s="18" t="n">
        <v>416.41980623</v>
      </c>
      <c r="H55" s="20" t="n">
        <v>15.06624783</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523.38324204</v>
      </c>
      <c r="F56" s="20" t="n">
        <v>2.70160431</v>
      </c>
      <c r="G56" s="18" t="n">
        <v>521.33419014</v>
      </c>
      <c r="H56" s="20" t="n">
        <v>16.75280864</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401.42148791</v>
      </c>
      <c r="F57" s="20" t="n">
        <v>3.15371838</v>
      </c>
      <c r="G57" s="18" t="n">
        <v>410.24724517</v>
      </c>
      <c r="H57" s="20" t="n">
        <v>7.25535356</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422.85495914</v>
      </c>
      <c r="F58" s="20" t="n">
        <v>6.31837953</v>
      </c>
      <c r="G58" s="18" t="n">
        <v>404.79727025</v>
      </c>
      <c r="H58" s="20" t="n">
        <v>3.4075148</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372.86893071</v>
      </c>
      <c r="F59" s="20" t="n">
        <v>5.08011593</v>
      </c>
      <c r="G59" s="18" t="n">
        <v>379.31367745</v>
      </c>
      <c r="H59" s="20" t="n">
        <v>1.64440877</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399.78701413</v>
      </c>
      <c r="F60" s="20" t="n">
        <v>4.66504061</v>
      </c>
      <c r="G60" s="18" t="n">
        <v>368.35590664</v>
      </c>
      <c r="H60" s="20" t="n">
        <v>6.51029721</v>
      </c>
      <c r="I60" s="18" t="s">
        <v>404</v>
      </c>
      <c r="J60" s="20" t="s">
        <v>404</v>
      </c>
      <c r="K60" s="18" t="s">
        <v>404</v>
      </c>
      <c r="L60" s="20" t="s">
        <v>404</v>
      </c>
      <c r="M60" s="18" t="s">
        <v>404</v>
      </c>
      <c r="N60" s="20" t="s">
        <v>404</v>
      </c>
      <c r="O60" s="18" t="s">
        <v>404</v>
      </c>
      <c r="P60" s="20" t="s">
        <v>404</v>
      </c>
      <c r="Q60" s="18" t="n">
        <v>340.95652276</v>
      </c>
      <c r="R60" s="20" t="n">
        <v>12.81656876</v>
      </c>
    </row>
    <row r="61" spans="1:18">
      <c r="A61" s="15" t="s">
        <v>458</v>
      </c>
      <c r="B61" s="17" t="n">
        <v>6525</v>
      </c>
      <c r="C61" s="18">
        <f>(0.0/B61*100)</f>
        <v/>
      </c>
      <c r="D61" s="19" t="n">
        <v>6525</v>
      </c>
      <c r="E61" s="18" t="n">
        <v>474.10429603</v>
      </c>
      <c r="F61" s="20" t="n">
        <v>2.77276054</v>
      </c>
      <c r="G61" s="18" t="n">
        <v>508.78752533</v>
      </c>
      <c r="H61" s="20" t="n">
        <v>16.05646908</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528.59506045</v>
      </c>
      <c r="F62" s="20" t="n">
        <v>1.06567071</v>
      </c>
      <c r="G62" s="18" t="n">
        <v>525.44291169</v>
      </c>
      <c r="H62" s="20" t="n">
        <v>9.72919484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390.14020342</v>
      </c>
      <c r="F63" s="20" t="n">
        <v>2.87106705</v>
      </c>
      <c r="G63" s="18" t="n">
        <v>378.96291663</v>
      </c>
      <c r="H63" s="20" t="n">
        <v>1.48815433</v>
      </c>
      <c r="I63" s="18" t="s">
        <v>404</v>
      </c>
      <c r="J63" s="20" t="s">
        <v>404</v>
      </c>
      <c r="K63" s="18" t="s">
        <v>404</v>
      </c>
      <c r="L63" s="20" t="s">
        <v>404</v>
      </c>
      <c r="M63" s="18" t="s">
        <v>404</v>
      </c>
      <c r="N63" s="20" t="s">
        <v>404</v>
      </c>
      <c r="O63" s="18" t="s">
        <v>404</v>
      </c>
      <c r="P63" s="20" t="s">
        <v>404</v>
      </c>
      <c r="Q63" s="18" t="n">
        <v>408.28559006</v>
      </c>
      <c r="R63" s="20" t="n">
        <v>5.62220954</v>
      </c>
    </row>
    <row r="64" spans="1:18">
      <c r="A64" s="15" t="s">
        <v>461</v>
      </c>
      <c r="B64" s="17" t="n">
        <v>3634</v>
      </c>
      <c r="C64" s="18">
        <f>(27.0/B64*100)</f>
        <v/>
      </c>
      <c r="D64" s="19" t="n">
        <v>3607</v>
      </c>
      <c r="E64" s="18" t="n">
        <v>509.62243408</v>
      </c>
      <c r="F64" s="20" t="n">
        <v>2.32549353</v>
      </c>
      <c r="G64" s="18" t="n">
        <v>424.55140412</v>
      </c>
      <c r="H64" s="20" t="n">
        <v>2.21217529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425.67556617</v>
      </c>
      <c r="F65" s="20" t="n">
        <v>5.77640237</v>
      </c>
      <c r="G65" s="18" t="n">
        <v>428.82887896</v>
      </c>
      <c r="H65" s="20" t="n">
        <v>2.80524389</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436.8409091</v>
      </c>
      <c r="F66" s="20" t="n">
        <v>2.88718521</v>
      </c>
      <c r="G66" s="18" t="n">
        <v>408.73935785</v>
      </c>
      <c r="H66" s="20" t="n">
        <v>1.09346335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404.87757502</v>
      </c>
      <c r="F67" s="20" t="n">
        <v>4.13129684</v>
      </c>
      <c r="G67" s="18" t="n">
        <v>389.75003053</v>
      </c>
      <c r="H67" s="20" t="n">
        <v>3.11526989</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465.63705454</v>
      </c>
      <c r="F68" s="20" t="n">
        <v>1.40858606</v>
      </c>
      <c r="G68" s="18" t="n">
        <v>383.65849585</v>
      </c>
      <c r="H68" s="20" t="n">
        <v>1.19764733</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432.95767719</v>
      </c>
      <c r="F69" s="20" t="n">
        <v>3.74768264</v>
      </c>
      <c r="G69" s="18" t="n">
        <v>441.77922516</v>
      </c>
      <c r="H69" s="20" t="n">
        <v>7.84644965</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484.73147132</v>
      </c>
      <c r="F70" s="20" t="n">
        <v>3.20268051</v>
      </c>
      <c r="G70" s="18" t="n">
        <v>491.22443189</v>
      </c>
      <c r="H70" s="20" t="n">
        <v>6.16075708</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553.01930342</v>
      </c>
      <c r="F71" s="20" t="n">
        <v>1.39263254</v>
      </c>
      <c r="G71" s="18" t="n">
        <v>561.69451507</v>
      </c>
      <c r="H71" s="20" t="n">
        <v>2.07356781</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533.27342839</v>
      </c>
      <c r="F72" s="20" t="n">
        <v>2.83578029</v>
      </c>
      <c r="G72" s="18" t="n">
        <v>515.62379126</v>
      </c>
      <c r="H72" s="20" t="n">
        <v>14.0573445</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419.18521645</v>
      </c>
      <c r="F73" s="20" t="n">
        <v>2.92546648</v>
      </c>
      <c r="G73" s="18" t="n">
        <v>457.70204788</v>
      </c>
      <c r="H73" s="20" t="n">
        <v>11.32333079</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410.83901963</v>
      </c>
      <c r="F74" s="20" t="n">
        <v>1.85739943</v>
      </c>
      <c r="G74" s="18" t="n">
        <v>434.40156301</v>
      </c>
      <c r="H74" s="20" t="n">
        <v>2.14314479</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365.8306448</v>
      </c>
      <c r="F75" s="20" t="n">
        <v>12.55703719</v>
      </c>
      <c r="G75" s="18" t="n">
        <v>388.78068423</v>
      </c>
      <c r="H75" s="20" t="n">
        <v>2.74291269</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458.95319782</v>
      </c>
      <c r="F76" s="20" t="n">
        <v>3.83330313</v>
      </c>
      <c r="G76" s="18" t="n">
        <v>410.36108914</v>
      </c>
      <c r="H76" s="20" t="n">
        <v>3.54998869</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441.49374391</v>
      </c>
      <c r="F77" s="20" t="n">
        <v>4.27516334</v>
      </c>
      <c r="G77" s="18" t="n">
        <v>428.7514614</v>
      </c>
      <c r="H77" s="20" t="n">
        <v>4.11865144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530.8099668</v>
      </c>
      <c r="F78" s="20" t="n">
        <v>6.0192855</v>
      </c>
      <c r="G78" s="18" t="n">
        <v>518.288089</v>
      </c>
      <c r="H78" s="20" t="n">
        <v>4.85314424</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475.84188141</v>
      </c>
      <c r="F79" s="20" t="n">
        <v>6.44580074</v>
      </c>
      <c r="G79" s="18" t="n">
        <v>414.57268489</v>
      </c>
      <c r="H79" s="20" t="n">
        <v>5.88125209</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447.35972481</v>
      </c>
      <c r="F80" s="20" t="n">
        <v>5.42716894</v>
      </c>
      <c r="G80" s="18" t="n">
        <v>464.82244055</v>
      </c>
      <c r="H80" s="20" t="n">
        <v>5.38468423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441.38777913</v>
      </c>
      <c r="F81" s="20" t="n">
        <v>8.664158560000001</v>
      </c>
      <c r="G81" s="18" t="n">
        <v>443.3477492</v>
      </c>
      <c r="H81" s="20" t="n">
        <v>2.93166568</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596</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511.59300069</v>
      </c>
      <c r="F7" s="20" t="n">
        <v>1.94500463</v>
      </c>
      <c r="G7" s="18" t="n">
        <v>505.29172722</v>
      </c>
      <c r="H7" s="20" t="n">
        <v>4.94759819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499.62839348</v>
      </c>
      <c r="F8" s="20" t="n">
        <v>4.01474734</v>
      </c>
      <c r="G8" s="18" t="n">
        <v>483.83427705</v>
      </c>
      <c r="H8" s="20" t="n">
        <v>8.026943129999999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502.92025726</v>
      </c>
      <c r="F9" s="20" t="n">
        <v>3.22765728</v>
      </c>
      <c r="G9" s="18" t="n">
        <v>510.12521811</v>
      </c>
      <c r="H9" s="20" t="n">
        <v>6.92377034</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527.1727634</v>
      </c>
      <c r="F10" s="20" t="n">
        <v>2.53793256</v>
      </c>
      <c r="G10" s="18" t="n">
        <v>535.54514051</v>
      </c>
      <c r="H10" s="20" t="n">
        <v>4.92618281</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448.31181119</v>
      </c>
      <c r="F11" s="20" t="n">
        <v>3.20767013</v>
      </c>
      <c r="G11" s="18" t="n">
        <v>445.49184625</v>
      </c>
      <c r="H11" s="20" t="n">
        <v>7.12669155</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488.76975809</v>
      </c>
      <c r="F12" s="20" t="n">
        <v>4.91673383</v>
      </c>
      <c r="G12" s="18" t="n">
        <v>495.19031887</v>
      </c>
      <c r="H12" s="20" t="n">
        <v>2.89619705</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501.17494549</v>
      </c>
      <c r="F13" s="20" t="n">
        <v>3.48301488</v>
      </c>
      <c r="G13" s="18" t="n">
        <v>503.17788737</v>
      </c>
      <c r="H13" s="20" t="n">
        <v>4.58380121</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537.25526283</v>
      </c>
      <c r="F14" s="20" t="n">
        <v>6.55743054</v>
      </c>
      <c r="G14" s="18" t="n">
        <v>533.94825666</v>
      </c>
      <c r="H14" s="20" t="n">
        <v>2.20230132</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532.18866455</v>
      </c>
      <c r="F15" s="20" t="n">
        <v>2.84915714</v>
      </c>
      <c r="G15" s="18" t="n">
        <v>525.6480176600001</v>
      </c>
      <c r="H15" s="20" t="n">
        <v>4.94631432</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499.51071797</v>
      </c>
      <c r="F16" s="20" t="n">
        <v>2.71193599</v>
      </c>
      <c r="G16" s="18" t="n">
        <v>465.67887845</v>
      </c>
      <c r="H16" s="20" t="n">
        <v>24.9627051</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519.7421925899999</v>
      </c>
      <c r="F17" s="20" t="n">
        <v>4.36121608</v>
      </c>
      <c r="G17" s="18" t="n">
        <v>472.02013593</v>
      </c>
      <c r="H17" s="20" t="n">
        <v>9.487117960000001</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454.74184222</v>
      </c>
      <c r="F18" s="20" t="n">
        <v>3.95621141</v>
      </c>
      <c r="G18" s="18" t="n">
        <v>463.04967874</v>
      </c>
      <c r="H18" s="20" t="n">
        <v>17.20823141</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474.49470026</v>
      </c>
      <c r="F19" s="20" t="n">
        <v>4.20475469</v>
      </c>
      <c r="G19" s="18" t="n">
        <v>486.85822146</v>
      </c>
      <c r="H19" s="20" t="n">
        <v>9.00619738</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472.42121447</v>
      </c>
      <c r="F20" s="20" t="n">
        <v>2.01696702</v>
      </c>
      <c r="G20" s="18" t="n">
        <v>475.7564533</v>
      </c>
      <c r="H20" s="20" t="n">
        <v>2.75916887</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503.27287308</v>
      </c>
      <c r="F21" s="20" t="n">
        <v>2.81718243</v>
      </c>
      <c r="G21" s="18" t="n">
        <v>503.64908889</v>
      </c>
      <c r="H21" s="20" t="n">
        <v>7.65059444</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467.13222916</v>
      </c>
      <c r="F22" s="20" t="n">
        <v>4.93356187</v>
      </c>
      <c r="G22" s="18" t="n">
        <v>465.76925045</v>
      </c>
      <c r="H22" s="20" t="n">
        <v>7.72395407</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483.53555364</v>
      </c>
      <c r="F23" s="20" t="n">
        <v>3.16913945</v>
      </c>
      <c r="G23" s="18" t="n">
        <v>488.95592268</v>
      </c>
      <c r="H23" s="20" t="n">
        <v>12.57845563</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556.2317880099999</v>
      </c>
      <c r="F24" s="20" t="n">
        <v>11.81119656</v>
      </c>
      <c r="G24" s="18" t="n">
        <v>534.46618831</v>
      </c>
      <c r="H24" s="20" t="n">
        <v>3.49814693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515.65040802</v>
      </c>
      <c r="F25" s="20" t="n">
        <v>3.71116282</v>
      </c>
      <c r="G25" s="18" t="n">
        <v>516.30586081</v>
      </c>
      <c r="H25" s="20" t="n">
        <v>9.51660409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488.9404366</v>
      </c>
      <c r="F26" s="20" t="n">
        <v>1.83152016</v>
      </c>
      <c r="G26" s="18" t="n">
        <v>495.37910565</v>
      </c>
      <c r="H26" s="20" t="n">
        <v>3.86488377</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480.67792191</v>
      </c>
      <c r="F27" s="20" t="n">
        <v>1.11080703</v>
      </c>
      <c r="G27" s="18" t="n">
        <v>592.78212199</v>
      </c>
      <c r="H27" s="20" t="n">
        <v>9.385721869999999</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415.35982023</v>
      </c>
      <c r="F28" s="20" t="n">
        <v>2.21823537</v>
      </c>
      <c r="G28" s="18" t="n">
        <v>423.36764831</v>
      </c>
      <c r="H28" s="20" t="n">
        <v>7.16037631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515.41896681</v>
      </c>
      <c r="F29" s="20" t="n">
        <v>6.07027266</v>
      </c>
      <c r="G29" s="18" t="n">
        <v>494.83922071</v>
      </c>
      <c r="H29" s="20" t="n">
        <v>15.48290941</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514.02869727</v>
      </c>
      <c r="F30" s="20" t="n">
        <v>3.48864643</v>
      </c>
      <c r="G30" s="18" t="n">
        <v>520.26603318</v>
      </c>
      <c r="H30" s="20" t="n">
        <v>6.76414086</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499.32393333</v>
      </c>
      <c r="F31" s="20" t="n">
        <v>2.92708931</v>
      </c>
      <c r="G31" s="18" t="n">
        <v>496.28192982</v>
      </c>
      <c r="H31" s="20" t="n">
        <v>4.04481931</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503.18867269</v>
      </c>
      <c r="F32" s="20" t="n">
        <v>3.78923697</v>
      </c>
      <c r="G32" s="18" t="n">
        <v>499.65031945</v>
      </c>
      <c r="H32" s="20" t="n">
        <v>3.44103748</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502.39715587</v>
      </c>
      <c r="F33" s="20" t="n">
        <v>2.72525934</v>
      </c>
      <c r="G33" s="18" t="n">
        <v>488.9610917</v>
      </c>
      <c r="H33" s="20" t="n">
        <v>10.81558004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461.48272661</v>
      </c>
      <c r="F34" s="20" t="n">
        <v>3.66806775</v>
      </c>
      <c r="G34" s="18" t="n">
        <v>459.15104854</v>
      </c>
      <c r="H34" s="20" t="n">
        <v>6.70259282</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519.8773143</v>
      </c>
      <c r="F35" s="20" t="n">
        <v>1.59301018</v>
      </c>
      <c r="G35" s="18" t="n">
        <v>490.66542964</v>
      </c>
      <c r="H35" s="20" t="n">
        <v>2.48905988</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490.01729693</v>
      </c>
      <c r="F36" s="20" t="n">
        <v>2.39140885</v>
      </c>
      <c r="G36" s="18" t="n">
        <v>507.95388612</v>
      </c>
      <c r="H36" s="20" t="n">
        <v>6.19780961</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492.88544614</v>
      </c>
      <c r="F37" s="20" t="n">
        <v>4.1220986</v>
      </c>
      <c r="G37" s="18" t="n">
        <v>495.59365318</v>
      </c>
      <c r="H37" s="20" t="n">
        <v>6.07564171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506.83374445</v>
      </c>
      <c r="F38" s="20" t="n">
        <v>4.6616925</v>
      </c>
      <c r="G38" s="18" t="n">
        <v>500.9218366</v>
      </c>
      <c r="H38" s="20" t="n">
        <v>7.70600311</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425.51080475</v>
      </c>
      <c r="F39" s="20" t="n">
        <v>4.02417145</v>
      </c>
      <c r="G39" s="18" t="n">
        <v>424.54292984</v>
      </c>
      <c r="H39" s="20" t="n">
        <v>11.27602164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513.26827528</v>
      </c>
      <c r="F40" s="20" t="n">
        <v>3.5579364</v>
      </c>
      <c r="G40" s="18" t="n">
        <v>502.14302253</v>
      </c>
      <c r="H40" s="20" t="n">
        <v>7.88224256</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493.80075834</v>
      </c>
      <c r="F41" s="20" t="n">
        <v>5.15680051</v>
      </c>
      <c r="G41" s="18" t="n">
        <v>501.82248198</v>
      </c>
      <c r="H41" s="20" t="n">
        <v>5.26535993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427.58100109</v>
      </c>
      <c r="F44" s="20" t="n">
        <v>3.36485198</v>
      </c>
      <c r="G44" s="18" t="n">
        <v>424.82128062</v>
      </c>
      <c r="H44" s="20" t="n">
        <v>8.336973179999999</v>
      </c>
      <c r="I44" s="18" t="s">
        <v>404</v>
      </c>
      <c r="J44" s="20" t="s">
        <v>404</v>
      </c>
      <c r="K44" s="18" t="s">
        <v>404</v>
      </c>
      <c r="L44" s="20" t="s">
        <v>404</v>
      </c>
      <c r="M44" s="18" t="s">
        <v>404</v>
      </c>
      <c r="N44" s="20" t="s">
        <v>404</v>
      </c>
      <c r="O44" s="18" t="s">
        <v>404</v>
      </c>
      <c r="P44" s="20" t="s">
        <v>404</v>
      </c>
      <c r="Q44" s="18" t="n">
        <v>428.18676208</v>
      </c>
      <c r="R44" s="20" t="n">
        <v>13.04976515</v>
      </c>
    </row>
    <row r="45" spans="1:18">
      <c r="A45" s="15" t="s">
        <v>442</v>
      </c>
      <c r="B45" s="17" t="n">
        <v>5519</v>
      </c>
      <c r="C45" s="18">
        <f>(0.0/B45*100)</f>
        <v/>
      </c>
      <c r="D45" s="19" t="n">
        <v>5519</v>
      </c>
      <c r="E45" s="18" t="n">
        <v>375.87230031</v>
      </c>
      <c r="F45" s="20" t="n">
        <v>2.66787973</v>
      </c>
      <c r="G45" s="18" t="n">
        <v>367.99529948</v>
      </c>
      <c r="H45" s="20" t="n">
        <v>9.484548330000001</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400.92910074</v>
      </c>
      <c r="F46" s="20" t="n">
        <v>3.20460193</v>
      </c>
      <c r="G46" s="18" t="n">
        <v>427.64983371</v>
      </c>
      <c r="H46" s="20" t="n">
        <v>6.54152802</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447.8720746</v>
      </c>
      <c r="F47" s="20" t="n">
        <v>4.35796135</v>
      </c>
      <c r="G47" s="18" t="n">
        <v>416.80122121</v>
      </c>
      <c r="H47" s="20" t="n">
        <v>29.18869211</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512.53087712</v>
      </c>
      <c r="F48" s="20" t="n">
        <v>5.66490402</v>
      </c>
      <c r="G48" s="18" t="n">
        <v>549.88866365</v>
      </c>
      <c r="H48" s="20" t="n">
        <v>11.06236397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431.04098068</v>
      </c>
      <c r="F49" s="20" t="n">
        <v>3.31931236</v>
      </c>
      <c r="G49" s="18" t="n">
        <v>438.19849983</v>
      </c>
      <c r="H49" s="20" t="n">
        <v>8.45115277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415.61210986</v>
      </c>
      <c r="F50" s="20" t="n">
        <v>3.31523186</v>
      </c>
      <c r="G50" s="18" t="n">
        <v>423.47448258</v>
      </c>
      <c r="H50" s="20" t="n">
        <v>7.21834076</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420.56954892</v>
      </c>
      <c r="F51" s="20" t="n">
        <v>2.05212847</v>
      </c>
      <c r="G51" s="18" t="n">
        <v>407.88347033</v>
      </c>
      <c r="H51" s="20" t="n">
        <v>10.89394115</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476.45710364</v>
      </c>
      <c r="F52" s="20" t="n">
        <v>2.55957184</v>
      </c>
      <c r="G52" s="18" t="n">
        <v>453.292317</v>
      </c>
      <c r="H52" s="20" t="n">
        <v>8.86745608</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426.22959507</v>
      </c>
      <c r="F53" s="20" t="n">
        <v>1.38578236</v>
      </c>
      <c r="G53" s="18" t="n">
        <v>510.424465</v>
      </c>
      <c r="H53" s="20" t="n">
        <v>5.14176569</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331.30939171</v>
      </c>
      <c r="F54" s="20" t="n">
        <v>2.91924035</v>
      </c>
      <c r="G54" s="18" t="n">
        <v>340.55703245</v>
      </c>
      <c r="H54" s="20" t="n">
        <v>12.43924515</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411.20761002</v>
      </c>
      <c r="F55" s="20" t="n">
        <v>2.97398933</v>
      </c>
      <c r="G55" s="18" t="n">
        <v>410.55320587</v>
      </c>
      <c r="H55" s="20" t="n">
        <v>7.39620096</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525.1475255</v>
      </c>
      <c r="F56" s="20" t="n">
        <v>3.1449277</v>
      </c>
      <c r="G56" s="18" t="n">
        <v>519.08054107</v>
      </c>
      <c r="H56" s="20" t="n">
        <v>7.72130102</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399.66155105</v>
      </c>
      <c r="F57" s="20" t="n">
        <v>3.44473664</v>
      </c>
      <c r="G57" s="18" t="n">
        <v>409.50270284</v>
      </c>
      <c r="H57" s="20" t="n">
        <v>5.17708575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406.96402654</v>
      </c>
      <c r="F58" s="20" t="n">
        <v>2.80057944</v>
      </c>
      <c r="G58" s="18" t="n">
        <v>435.79951913</v>
      </c>
      <c r="H58" s="20" t="n">
        <v>10.1888629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377.77059698</v>
      </c>
      <c r="F59" s="20" t="n">
        <v>1.8356112</v>
      </c>
      <c r="G59" s="18" t="n">
        <v>383.25821163</v>
      </c>
      <c r="H59" s="20" t="n">
        <v>4.33149048</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376.65882029</v>
      </c>
      <c r="F60" s="20" t="n">
        <v>4.22019856</v>
      </c>
      <c r="G60" s="18" t="n">
        <v>421.02716465</v>
      </c>
      <c r="H60" s="20" t="n">
        <v>7.41567334</v>
      </c>
      <c r="I60" s="18" t="s">
        <v>404</v>
      </c>
      <c r="J60" s="20" t="s">
        <v>404</v>
      </c>
      <c r="K60" s="18" t="s">
        <v>404</v>
      </c>
      <c r="L60" s="20" t="s">
        <v>404</v>
      </c>
      <c r="M60" s="18" t="s">
        <v>404</v>
      </c>
      <c r="N60" s="20" t="s">
        <v>404</v>
      </c>
      <c r="O60" s="18" t="s">
        <v>404</v>
      </c>
      <c r="P60" s="20" t="s">
        <v>404</v>
      </c>
      <c r="Q60" s="18" t="n">
        <v>367.50888949</v>
      </c>
      <c r="R60" s="20" t="n">
        <v>27.28351925</v>
      </c>
    </row>
    <row r="61" spans="1:18">
      <c r="A61" s="15" t="s">
        <v>458</v>
      </c>
      <c r="B61" s="17" t="n">
        <v>6525</v>
      </c>
      <c r="C61" s="18">
        <f>(0.0/B61*100)</f>
        <v/>
      </c>
      <c r="D61" s="19" t="n">
        <v>6525</v>
      </c>
      <c r="E61" s="18" t="n">
        <v>476.57346939</v>
      </c>
      <c r="F61" s="20" t="n">
        <v>3.09743569</v>
      </c>
      <c r="G61" s="18" t="n">
        <v>470.5545262</v>
      </c>
      <c r="H61" s="20" t="n">
        <v>6.08102374</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534.0576851</v>
      </c>
      <c r="F62" s="20" t="n">
        <v>1.51771315</v>
      </c>
      <c r="G62" s="18" t="n">
        <v>523.48743416</v>
      </c>
      <c r="H62" s="20" t="n">
        <v>1.56530941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380.45984753</v>
      </c>
      <c r="F63" s="20" t="n">
        <v>1.46943259</v>
      </c>
      <c r="G63" s="18" t="n">
        <v>384.81594884</v>
      </c>
      <c r="H63" s="20" t="n">
        <v>2.40003706</v>
      </c>
      <c r="I63" s="18" t="s">
        <v>404</v>
      </c>
      <c r="J63" s="20" t="s">
        <v>404</v>
      </c>
      <c r="K63" s="18" t="s">
        <v>404</v>
      </c>
      <c r="L63" s="20" t="s">
        <v>404</v>
      </c>
      <c r="M63" s="18" t="s">
        <v>404</v>
      </c>
      <c r="N63" s="20" t="s">
        <v>404</v>
      </c>
      <c r="O63" s="18" t="s">
        <v>404</v>
      </c>
      <c r="P63" s="20" t="s">
        <v>404</v>
      </c>
      <c r="Q63" s="18" t="n">
        <v>409.33750668</v>
      </c>
      <c r="R63" s="20" t="n">
        <v>6.2203699</v>
      </c>
    </row>
    <row r="64" spans="1:18">
      <c r="A64" s="15" t="s">
        <v>461</v>
      </c>
      <c r="B64" s="17" t="n">
        <v>3634</v>
      </c>
      <c r="C64" s="18">
        <f>(27.0/B64*100)</f>
        <v/>
      </c>
      <c r="D64" s="19" t="n">
        <v>3607</v>
      </c>
      <c r="E64" s="18" t="n">
        <v>444.86483781</v>
      </c>
      <c r="F64" s="20" t="n">
        <v>1.95425637</v>
      </c>
      <c r="G64" s="18" t="n">
        <v>505.02765655</v>
      </c>
      <c r="H64" s="20" t="n">
        <v>2.72544406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428.92219603</v>
      </c>
      <c r="F65" s="20" t="n">
        <v>2.04261359</v>
      </c>
      <c r="G65" s="18" t="n">
        <v>416.40049678</v>
      </c>
      <c r="H65" s="20" t="n">
        <v>10.74182409</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410.65275562</v>
      </c>
      <c r="F66" s="20" t="n">
        <v>1.06375718</v>
      </c>
      <c r="G66" s="18" t="n">
        <v>426.15838822</v>
      </c>
      <c r="H66" s="20" t="n">
        <v>5.12822619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388.46828867</v>
      </c>
      <c r="F67" s="20" t="n">
        <v>3.429891</v>
      </c>
      <c r="G67" s="18" t="n">
        <v>407.71206537</v>
      </c>
      <c r="H67" s="20" t="n">
        <v>4.46494787</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402.24062842</v>
      </c>
      <c r="F68" s="20" t="n">
        <v>1.15139169</v>
      </c>
      <c r="G68" s="18" t="n">
        <v>453.94837338</v>
      </c>
      <c r="H68" s="20" t="n">
        <v>1.45536351</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436.62958564</v>
      </c>
      <c r="F69" s="20" t="n">
        <v>3.55096038</v>
      </c>
      <c r="G69" s="18" t="n">
        <v>423.6377782</v>
      </c>
      <c r="H69" s="20" t="n">
        <v>10.13272636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481.44170492</v>
      </c>
      <c r="F70" s="20" t="n">
        <v>3.68994691</v>
      </c>
      <c r="G70" s="18" t="n">
        <v>495.26878875</v>
      </c>
      <c r="H70" s="20" t="n">
        <v>5.01638774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552.1776674</v>
      </c>
      <c r="F71" s="20" t="n">
        <v>1.42780495</v>
      </c>
      <c r="G71" s="18" t="n">
        <v>564.02392591</v>
      </c>
      <c r="H71" s="20" t="n">
        <v>2.09251394</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531.80924056</v>
      </c>
      <c r="F72" s="20" t="n">
        <v>3.39141677</v>
      </c>
      <c r="G72" s="18" t="n">
        <v>536.74002881</v>
      </c>
      <c r="H72" s="20" t="n">
        <v>12.98359424</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418.22977313</v>
      </c>
      <c r="F73" s="20" t="n">
        <v>3.85622388</v>
      </c>
      <c r="G73" s="18" t="n">
        <v>426.05986513</v>
      </c>
      <c r="H73" s="20" t="n">
        <v>4.57793246</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413.19496594</v>
      </c>
      <c r="F74" s="20" t="n">
        <v>1.51875823</v>
      </c>
      <c r="G74" s="18" t="n">
        <v>439.36412407</v>
      </c>
      <c r="H74" s="20" t="n">
        <v>2.90340745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387.54981323</v>
      </c>
      <c r="F75" s="20" t="n">
        <v>2.54137667</v>
      </c>
      <c r="G75" s="18" t="n">
        <v>349.3266137</v>
      </c>
      <c r="H75" s="20" t="n">
        <v>7.77514968</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418.6967887</v>
      </c>
      <c r="F76" s="20" t="n">
        <v>3.16405558</v>
      </c>
      <c r="G76" s="18" t="n">
        <v>474.92161756</v>
      </c>
      <c r="H76" s="20" t="n">
        <v>5.36231443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431.4016484</v>
      </c>
      <c r="F77" s="20" t="n">
        <v>2.52932025</v>
      </c>
      <c r="G77" s="18" t="n">
        <v>480.02276183</v>
      </c>
      <c r="H77" s="20" t="n">
        <v>12.2872517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524.5629499</v>
      </c>
      <c r="F78" s="20" t="n">
        <v>4.61167615</v>
      </c>
      <c r="G78" s="18" t="n">
        <v>525.03111661</v>
      </c>
      <c r="H78" s="20" t="n">
        <v>8.47827597</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471.47830399</v>
      </c>
      <c r="F79" s="20" t="n">
        <v>8.008842720000001</v>
      </c>
      <c r="G79" s="18" t="n">
        <v>484.19135844</v>
      </c>
      <c r="H79" s="20" t="n">
        <v>11.67004691</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457.61561317</v>
      </c>
      <c r="F80" s="20" t="n">
        <v>4.20489108</v>
      </c>
      <c r="G80" s="18" t="n">
        <v>447.8091716</v>
      </c>
      <c r="H80" s="20" t="n">
        <v>7.96242384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443.7062544</v>
      </c>
      <c r="F81" s="20" t="n">
        <v>3.110457</v>
      </c>
      <c r="G81" s="18" t="n">
        <v>437.5460889</v>
      </c>
      <c r="H81" s="20" t="n">
        <v>8.804827019999999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597</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502.291736</v>
      </c>
      <c r="F7" s="20" t="n">
        <v>3.10779127</v>
      </c>
      <c r="G7" s="18" t="n">
        <v>513.5857190200001</v>
      </c>
      <c r="H7" s="20" t="n">
        <v>2.34679255</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500.24323611</v>
      </c>
      <c r="F8" s="20" t="n">
        <v>6.67531106</v>
      </c>
      <c r="G8" s="18" t="n">
        <v>492.4784506</v>
      </c>
      <c r="H8" s="20" t="n">
        <v>3.69548726</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489.75020937</v>
      </c>
      <c r="F9" s="20" t="n">
        <v>6.14202007</v>
      </c>
      <c r="G9" s="18" t="n">
        <v>511.67694746</v>
      </c>
      <c r="H9" s="20" t="n">
        <v>3.59015108</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530.85704014</v>
      </c>
      <c r="F10" s="20" t="n">
        <v>3.40715848</v>
      </c>
      <c r="G10" s="18" t="n">
        <v>527.79645057</v>
      </c>
      <c r="H10" s="20" t="n">
        <v>2.98088867</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445.6972433</v>
      </c>
      <c r="F11" s="20" t="n">
        <v>4.59328844</v>
      </c>
      <c r="G11" s="18" t="n">
        <v>449.2235073</v>
      </c>
      <c r="H11" s="20" t="n">
        <v>5.33613676</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496.73977484</v>
      </c>
      <c r="F12" s="20" t="n">
        <v>13.58908533</v>
      </c>
      <c r="G12" s="18" t="n">
        <v>492.64526529</v>
      </c>
      <c r="H12" s="20" t="n">
        <v>2.59198295</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498.05787568</v>
      </c>
      <c r="F13" s="20" t="n">
        <v>8.316965</v>
      </c>
      <c r="G13" s="18" t="n">
        <v>502.52628774</v>
      </c>
      <c r="H13" s="20" t="n">
        <v>2.75156886</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528.64757768</v>
      </c>
      <c r="F14" s="20" t="n">
        <v>4.32585654</v>
      </c>
      <c r="G14" s="18" t="n">
        <v>537.02190533</v>
      </c>
      <c r="H14" s="20" t="n">
        <v>2.74550679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522.76087891</v>
      </c>
      <c r="F15" s="20" t="n">
        <v>6.30027968</v>
      </c>
      <c r="G15" s="18" t="n">
        <v>532.85289839</v>
      </c>
      <c r="H15" s="20" t="n">
        <v>2.53551191</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498.73953129</v>
      </c>
      <c r="F16" s="20" t="n">
        <v>8.494423060000001</v>
      </c>
      <c r="G16" s="18" t="n">
        <v>497.03147928</v>
      </c>
      <c r="H16" s="20" t="n">
        <v>3.87819417</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522.09282057</v>
      </c>
      <c r="F17" s="20" t="n">
        <v>6.739075</v>
      </c>
      <c r="G17" s="18" t="n">
        <v>501.31901839</v>
      </c>
      <c r="H17" s="20" t="n">
        <v>4.78248622</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454.97985193</v>
      </c>
      <c r="F18" s="20" t="n">
        <v>3.96747036</v>
      </c>
      <c r="G18" s="18" t="n">
        <v>444.31153516</v>
      </c>
      <c r="H18" s="20" t="n">
        <v>25.55865793</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467.34247274</v>
      </c>
      <c r="F19" s="20" t="n">
        <v>8.541788070000001</v>
      </c>
      <c r="G19" s="18" t="n">
        <v>482.14668015</v>
      </c>
      <c r="H19" s="20" t="n">
        <v>4.79879607</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470.51661923</v>
      </c>
      <c r="F20" s="20" t="n">
        <v>5.91598163</v>
      </c>
      <c r="G20" s="18" t="n">
        <v>473.63083126</v>
      </c>
      <c r="H20" s="20" t="n">
        <v>1.74514752</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504.16532918</v>
      </c>
      <c r="F21" s="20" t="n">
        <v>4.84708484</v>
      </c>
      <c r="G21" s="18" t="n">
        <v>503.06195432</v>
      </c>
      <c r="H21" s="20" t="n">
        <v>3.11986991</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450.22601764</v>
      </c>
      <c r="F22" s="20" t="n">
        <v>12.94415893</v>
      </c>
      <c r="G22" s="18" t="n">
        <v>469.25001471</v>
      </c>
      <c r="H22" s="20" t="n">
        <v>3.87362801</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471.04340288</v>
      </c>
      <c r="F23" s="20" t="n">
        <v>9.622863969999999</v>
      </c>
      <c r="G23" s="18" t="n">
        <v>488.08890455</v>
      </c>
      <c r="H23" s="20" t="n">
        <v>3.553018</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532.38761305</v>
      </c>
      <c r="F24" s="20" t="n">
        <v>5.26363008</v>
      </c>
      <c r="G24" s="18" t="n">
        <v>546.35963982</v>
      </c>
      <c r="H24" s="20" t="n">
        <v>5.8680906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521.72455786</v>
      </c>
      <c r="F25" s="20" t="n">
        <v>14.43627983</v>
      </c>
      <c r="G25" s="18" t="n">
        <v>515.18041744</v>
      </c>
      <c r="H25" s="20" t="n">
        <v>3.41176314</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490.32871776</v>
      </c>
      <c r="F26" s="20" t="n">
        <v>3.00651733</v>
      </c>
      <c r="G26" s="18" t="n">
        <v>490.47569269</v>
      </c>
      <c r="H26" s="20" t="n">
        <v>2.37824296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495.83290287</v>
      </c>
      <c r="F27" s="20" t="n">
        <v>2.10442117</v>
      </c>
      <c r="G27" s="18" t="n">
        <v>479.37487887</v>
      </c>
      <c r="H27" s="20" t="n">
        <v>1.21685306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416.47227688</v>
      </c>
      <c r="F28" s="20" t="n">
        <v>2.46050529</v>
      </c>
      <c r="G28" s="18" t="n">
        <v>410.63026164</v>
      </c>
      <c r="H28" s="20" t="n">
        <v>6.02692726</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512.0579604</v>
      </c>
      <c r="F29" s="20" t="n">
        <v>24.49629228</v>
      </c>
      <c r="G29" s="18" t="n">
        <v>511.01038281</v>
      </c>
      <c r="H29" s="20" t="n">
        <v>5.38660386</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525.68505275</v>
      </c>
      <c r="F30" s="20" t="n">
        <v>10.66031026</v>
      </c>
      <c r="G30" s="18" t="n">
        <v>514.8427341399999</v>
      </c>
      <c r="H30" s="20" t="n">
        <v>3.08355842</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496.85075754</v>
      </c>
      <c r="F31" s="20" t="n">
        <v>4.92363501</v>
      </c>
      <c r="G31" s="18" t="n">
        <v>498.54029661</v>
      </c>
      <c r="H31" s="20" t="n">
        <v>2.58856466</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520.3317868300001</v>
      </c>
      <c r="F32" s="20" t="n">
        <v>15.97688963</v>
      </c>
      <c r="G32" s="18" t="n">
        <v>500.31126353</v>
      </c>
      <c r="H32" s="20" t="n">
        <v>2.4894246</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504.42134976</v>
      </c>
      <c r="F33" s="20" t="n">
        <v>4.21914732</v>
      </c>
      <c r="G33" s="18" t="n">
        <v>496.06388097</v>
      </c>
      <c r="H33" s="20" t="n">
        <v>4.85006761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462.79064127</v>
      </c>
      <c r="F34" s="20" t="n">
        <v>15.13634234</v>
      </c>
      <c r="G34" s="18" t="n">
        <v>460.4969166</v>
      </c>
      <c r="H34" s="20" t="n">
        <v>3.48338803</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515.1248720999999</v>
      </c>
      <c r="F35" s="20" t="n">
        <v>2.97000329</v>
      </c>
      <c r="G35" s="18" t="n">
        <v>514.53301221</v>
      </c>
      <c r="H35" s="20" t="n">
        <v>1.57950094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493.57223117</v>
      </c>
      <c r="F36" s="20" t="n">
        <v>3.45893655</v>
      </c>
      <c r="G36" s="18" t="n">
        <v>492.18182221</v>
      </c>
      <c r="H36" s="20" t="n">
        <v>3.17395507</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493.61085084</v>
      </c>
      <c r="F37" s="20" t="n">
        <v>9.67571766</v>
      </c>
      <c r="G37" s="18" t="n">
        <v>493.37239291</v>
      </c>
      <c r="H37" s="20" t="n">
        <v>3.88202642</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487.26694148</v>
      </c>
      <c r="F38" s="20" t="n">
        <v>5.41386149</v>
      </c>
      <c r="G38" s="18" t="n">
        <v>518.55105812</v>
      </c>
      <c r="H38" s="20" t="n">
        <v>4.7206523</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427.06295279</v>
      </c>
      <c r="F39" s="20" t="n">
        <v>4.28757719</v>
      </c>
      <c r="G39" s="18" t="n">
        <v>409.46904565</v>
      </c>
      <c r="H39" s="20" t="n">
        <v>12.99848431</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509.30959973</v>
      </c>
      <c r="F40" s="20" t="n">
        <v>6.91907064</v>
      </c>
      <c r="G40" s="18" t="n">
        <v>511.3057594</v>
      </c>
      <c r="H40" s="20" t="n">
        <v>3.41575619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483.04538783</v>
      </c>
      <c r="F41" s="20" t="n">
        <v>6.5241155</v>
      </c>
      <c r="G41" s="18" t="n">
        <v>504.62805464</v>
      </c>
      <c r="H41" s="20" t="n">
        <v>3.71080026</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423.60112346</v>
      </c>
      <c r="F44" s="20" t="n">
        <v>3.61332837</v>
      </c>
      <c r="G44" s="18" t="n">
        <v>431.87124913</v>
      </c>
      <c r="H44" s="20" t="n">
        <v>6.75380217</v>
      </c>
      <c r="I44" s="18" t="s">
        <v>404</v>
      </c>
      <c r="J44" s="20" t="s">
        <v>404</v>
      </c>
      <c r="K44" s="18" t="s">
        <v>404</v>
      </c>
      <c r="L44" s="20" t="s">
        <v>404</v>
      </c>
      <c r="M44" s="18" t="s">
        <v>404</v>
      </c>
      <c r="N44" s="20" t="s">
        <v>404</v>
      </c>
      <c r="O44" s="18" t="s">
        <v>404</v>
      </c>
      <c r="P44" s="20" t="s">
        <v>404</v>
      </c>
      <c r="Q44" s="18" t="n">
        <v>428.18676208</v>
      </c>
      <c r="R44" s="20" t="n">
        <v>13.04976515</v>
      </c>
    </row>
    <row r="45" spans="1:18">
      <c r="A45" s="15" t="s">
        <v>442</v>
      </c>
      <c r="B45" s="17" t="n">
        <v>5519</v>
      </c>
      <c r="C45" s="18">
        <f>(0.0/B45*100)</f>
        <v/>
      </c>
      <c r="D45" s="19" t="n">
        <v>5519</v>
      </c>
      <c r="E45" s="18" t="n">
        <v>377.74824336</v>
      </c>
      <c r="F45" s="20" t="n">
        <v>3.04870144</v>
      </c>
      <c r="G45" s="18" t="n">
        <v>365.53476647</v>
      </c>
      <c r="H45" s="20" t="n">
        <v>7.22604122</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398.13691353</v>
      </c>
      <c r="F46" s="20" t="n">
        <v>3.62847459</v>
      </c>
      <c r="G46" s="18" t="n">
        <v>413.65569177</v>
      </c>
      <c r="H46" s="20" t="n">
        <v>4.35170707</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454.11930388</v>
      </c>
      <c r="F47" s="20" t="n">
        <v>5.19940548</v>
      </c>
      <c r="G47" s="18" t="n">
        <v>422.83668744</v>
      </c>
      <c r="H47" s="20" t="n">
        <v>11.62025276</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511.17706</v>
      </c>
      <c r="F48" s="20" t="n">
        <v>6.57602809</v>
      </c>
      <c r="G48" s="18" t="n">
        <v>539.52947799</v>
      </c>
      <c r="H48" s="20" t="n">
        <v>10.4469965</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429.66635845</v>
      </c>
      <c r="F49" s="20" t="n">
        <v>4.22929797</v>
      </c>
      <c r="G49" s="18" t="n">
        <v>434.6070454</v>
      </c>
      <c r="H49" s="20" t="n">
        <v>4.68872382</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418.16967359</v>
      </c>
      <c r="F50" s="20" t="n">
        <v>4.4512449</v>
      </c>
      <c r="G50" s="18" t="n">
        <v>417.43387367</v>
      </c>
      <c r="H50" s="20" t="n">
        <v>3.86123795</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422.33077133</v>
      </c>
      <c r="F51" s="20" t="n">
        <v>2.48042627</v>
      </c>
      <c r="G51" s="18" t="n">
        <v>411.7883418</v>
      </c>
      <c r="H51" s="20" t="n">
        <v>4.79703077</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480.09803564</v>
      </c>
      <c r="F52" s="20" t="n">
        <v>5.29641265</v>
      </c>
      <c r="G52" s="18" t="n">
        <v>472.57733488</v>
      </c>
      <c r="H52" s="20" t="n">
        <v>4.39580729</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427.63593165</v>
      </c>
      <c r="F53" s="20" t="n">
        <v>1.39748567</v>
      </c>
      <c r="G53" s="18" t="n">
        <v>471.39718312</v>
      </c>
      <c r="H53" s="20" t="n">
        <v>3.61724936</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328.19109493</v>
      </c>
      <c r="F54" s="20" t="n">
        <v>2.94039622</v>
      </c>
      <c r="G54" s="18" t="n">
        <v>347.73475963</v>
      </c>
      <c r="H54" s="20" t="n">
        <v>10.33030754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405.84890316</v>
      </c>
      <c r="F55" s="20" t="n">
        <v>3.28217249</v>
      </c>
      <c r="G55" s="18" t="n">
        <v>417.5970036</v>
      </c>
      <c r="H55" s="20" t="n">
        <v>5.00496952</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530.6118811699999</v>
      </c>
      <c r="F56" s="20" t="n">
        <v>9.938515089999999</v>
      </c>
      <c r="G56" s="18" t="n">
        <v>522.47496446</v>
      </c>
      <c r="H56" s="20" t="n">
        <v>2.92407295</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404.08973843</v>
      </c>
      <c r="F57" s="20" t="n">
        <v>7.34931695</v>
      </c>
      <c r="G57" s="18" t="n">
        <v>402.92536053</v>
      </c>
      <c r="H57" s="20" t="n">
        <v>2.81874318</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406.11910047</v>
      </c>
      <c r="F58" s="20" t="n">
        <v>2.89252001</v>
      </c>
      <c r="G58" s="18" t="n">
        <v>445.52744525</v>
      </c>
      <c r="H58" s="20" t="n">
        <v>10.55889431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381.1942646</v>
      </c>
      <c r="F59" s="20" t="n">
        <v>1.87138624</v>
      </c>
      <c r="G59" s="18" t="n">
        <v>364.31519058</v>
      </c>
      <c r="H59" s="20" t="n">
        <v>4.88751735</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374.08019049</v>
      </c>
      <c r="F60" s="20" t="n">
        <v>6.0819716</v>
      </c>
      <c r="G60" s="18" t="n">
        <v>401.6897242</v>
      </c>
      <c r="H60" s="20" t="n">
        <v>6.24611676</v>
      </c>
      <c r="I60" s="18" t="s">
        <v>404</v>
      </c>
      <c r="J60" s="20" t="s">
        <v>404</v>
      </c>
      <c r="K60" s="18" t="s">
        <v>404</v>
      </c>
      <c r="L60" s="20" t="s">
        <v>404</v>
      </c>
      <c r="M60" s="18" t="s">
        <v>404</v>
      </c>
      <c r="N60" s="20" t="s">
        <v>404</v>
      </c>
      <c r="O60" s="18" t="s">
        <v>404</v>
      </c>
      <c r="P60" s="20" t="s">
        <v>404</v>
      </c>
      <c r="Q60" s="18" t="n">
        <v>367.50888949</v>
      </c>
      <c r="R60" s="20" t="n">
        <v>27.28351925</v>
      </c>
    </row>
    <row r="61" spans="1:18">
      <c r="A61" s="15" t="s">
        <v>458</v>
      </c>
      <c r="B61" s="17" t="n">
        <v>6525</v>
      </c>
      <c r="C61" s="18">
        <f>(0.0/B61*100)</f>
        <v/>
      </c>
      <c r="D61" s="19" t="n">
        <v>6525</v>
      </c>
      <c r="E61" s="18" t="n">
        <v>477.28768693</v>
      </c>
      <c r="F61" s="20" t="n">
        <v>4.6422186</v>
      </c>
      <c r="G61" s="18" t="n">
        <v>474.96800059</v>
      </c>
      <c r="H61" s="20" t="n">
        <v>3.40795535</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574.38738481</v>
      </c>
      <c r="F62" s="20" t="n">
        <v>4.18831855</v>
      </c>
      <c r="G62" s="18" t="n">
        <v>525.54401796</v>
      </c>
      <c r="H62" s="20" t="n">
        <v>1.09792702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384.89597772</v>
      </c>
      <c r="F63" s="20" t="n">
        <v>1.74271114</v>
      </c>
      <c r="G63" s="18" t="n">
        <v>378.4793287</v>
      </c>
      <c r="H63" s="20" t="n">
        <v>1.79202604</v>
      </c>
      <c r="I63" s="18" t="s">
        <v>404</v>
      </c>
      <c r="J63" s="20" t="s">
        <v>404</v>
      </c>
      <c r="K63" s="18" t="s">
        <v>404</v>
      </c>
      <c r="L63" s="20" t="s">
        <v>404</v>
      </c>
      <c r="M63" s="18" t="s">
        <v>404</v>
      </c>
      <c r="N63" s="20" t="s">
        <v>404</v>
      </c>
      <c r="O63" s="18" t="s">
        <v>404</v>
      </c>
      <c r="P63" s="20" t="s">
        <v>404</v>
      </c>
      <c r="Q63" s="18" t="n">
        <v>409.33750668</v>
      </c>
      <c r="R63" s="20" t="n">
        <v>6.2203699</v>
      </c>
    </row>
    <row r="64" spans="1:18">
      <c r="A64" s="15" t="s">
        <v>461</v>
      </c>
      <c r="B64" s="17" t="n">
        <v>3634</v>
      </c>
      <c r="C64" s="18">
        <f>(27.0/B64*100)</f>
        <v/>
      </c>
      <c r="D64" s="19" t="n">
        <v>3607</v>
      </c>
      <c r="E64" s="18" t="n">
        <v>442.34041852</v>
      </c>
      <c r="F64" s="20" t="n">
        <v>1.92813225</v>
      </c>
      <c r="G64" s="18" t="n">
        <v>508.8052717</v>
      </c>
      <c r="H64" s="20" t="n">
        <v>2.60166925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432.75368622</v>
      </c>
      <c r="F65" s="20" t="n">
        <v>3.18863007</v>
      </c>
      <c r="G65" s="18" t="n">
        <v>423.69589732</v>
      </c>
      <c r="H65" s="20" t="n">
        <v>3.24696003</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402.91726557</v>
      </c>
      <c r="F66" s="20" t="n">
        <v>1.49560553</v>
      </c>
      <c r="G66" s="18" t="n">
        <v>420.37890496</v>
      </c>
      <c r="H66" s="20" t="n">
        <v>1.6451074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391.93497075</v>
      </c>
      <c r="F67" s="20" t="n">
        <v>4.08432001</v>
      </c>
      <c r="G67" s="18" t="n">
        <v>399.34155468</v>
      </c>
      <c r="H67" s="20" t="n">
        <v>3.55601717</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400.32430973</v>
      </c>
      <c r="F68" s="20" t="n">
        <v>1.2678457</v>
      </c>
      <c r="G68" s="18" t="n">
        <v>459.86753063</v>
      </c>
      <c r="H68" s="20" t="n">
        <v>1.59830675</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426.57414066</v>
      </c>
      <c r="F69" s="20" t="n">
        <v>6.31360846</v>
      </c>
      <c r="G69" s="18" t="n">
        <v>438.66488645</v>
      </c>
      <c r="H69" s="20" t="n">
        <v>4.32239965</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481.56723561</v>
      </c>
      <c r="F70" s="20" t="n">
        <v>3.89778438</v>
      </c>
      <c r="G70" s="18" t="n">
        <v>491.33630929</v>
      </c>
      <c r="H70" s="20" t="n">
        <v>4.39382882</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541.14312577</v>
      </c>
      <c r="F71" s="20" t="n">
        <v>1.79386878</v>
      </c>
      <c r="G71" s="18" t="n">
        <v>566.9602816300001</v>
      </c>
      <c r="H71" s="20" t="n">
        <v>1.93741306</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515.9330493</v>
      </c>
      <c r="F72" s="20" t="n">
        <v>7.89426396</v>
      </c>
      <c r="G72" s="18" t="n">
        <v>534.411171</v>
      </c>
      <c r="H72" s="20" t="n">
        <v>3.08545652</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417.74154568</v>
      </c>
      <c r="F73" s="20" t="n">
        <v>12.01829989</v>
      </c>
      <c r="G73" s="18" t="n">
        <v>421.68072745</v>
      </c>
      <c r="H73" s="20" t="n">
        <v>3.00358343</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401.10324462</v>
      </c>
      <c r="F74" s="20" t="n">
        <v>1.92708786</v>
      </c>
      <c r="G74" s="18" t="n">
        <v>439.1517296</v>
      </c>
      <c r="H74" s="20" t="n">
        <v>2.19317282</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386.0697688</v>
      </c>
      <c r="F75" s="20" t="n">
        <v>2.95475395</v>
      </c>
      <c r="G75" s="18" t="n">
        <v>394.29083628</v>
      </c>
      <c r="H75" s="20" t="n">
        <v>5.54155497</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415.45426925</v>
      </c>
      <c r="F76" s="20" t="n">
        <v>2.9193284</v>
      </c>
      <c r="G76" s="18" t="n">
        <v>480.03542203</v>
      </c>
      <c r="H76" s="20" t="n">
        <v>5.43903602</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426.8088457</v>
      </c>
      <c r="F77" s="20" t="n">
        <v>3.3234964</v>
      </c>
      <c r="G77" s="18" t="n">
        <v>450.36240477</v>
      </c>
      <c r="H77" s="20" t="n">
        <v>4.06051984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526.33223837</v>
      </c>
      <c r="F78" s="20" t="n">
        <v>4.25466557</v>
      </c>
      <c r="G78" s="18" t="n">
        <v>511.67001324</v>
      </c>
      <c r="H78" s="20" t="n">
        <v>8.97377702</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451.11371217</v>
      </c>
      <c r="F79" s="20" t="n">
        <v>9.18485347</v>
      </c>
      <c r="G79" s="18" t="n">
        <v>488.38110945</v>
      </c>
      <c r="H79" s="20" t="n">
        <v>8.029459170000001</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459.33369069</v>
      </c>
      <c r="F80" s="20" t="n">
        <v>4.14341987</v>
      </c>
      <c r="G80" s="18" t="n">
        <v>442.92607582</v>
      </c>
      <c r="H80" s="20" t="n">
        <v>11.02398508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440.23074986</v>
      </c>
      <c r="F81" s="20" t="n">
        <v>2.84023573</v>
      </c>
      <c r="G81" s="18" t="n">
        <v>459.34944357</v>
      </c>
      <c r="H81" s="20" t="n">
        <v>12.99607677</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598</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510.66915002</v>
      </c>
      <c r="F7" s="20" t="n">
        <v>1.72743126</v>
      </c>
      <c r="G7" s="18" t="n">
        <v>499.99479057</v>
      </c>
      <c r="H7" s="20" t="n">
        <v>11.15157345</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495.09583317</v>
      </c>
      <c r="F8" s="20" t="n">
        <v>2.47826081</v>
      </c>
      <c r="G8" s="18" t="n">
        <v>491.07922373</v>
      </c>
      <c r="H8" s="20" t="n">
        <v>18.41320564</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505.44998432</v>
      </c>
      <c r="F9" s="20" t="n">
        <v>2.43044407</v>
      </c>
      <c r="G9" s="18" t="n">
        <v>483.14420808</v>
      </c>
      <c r="H9" s="20" t="n">
        <v>9.83835045</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528.8076436699999</v>
      </c>
      <c r="F10" s="20" t="n">
        <v>2.21084248</v>
      </c>
      <c r="G10" s="18" t="n">
        <v>543.63253038</v>
      </c>
      <c r="H10" s="20" t="n">
        <v>9.31839898</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446.94517483</v>
      </c>
      <c r="F11" s="20" t="n">
        <v>3.0856272</v>
      </c>
      <c r="G11" s="18" t="n">
        <v>450.17486124</v>
      </c>
      <c r="H11" s="20" t="n">
        <v>8.731378060000001</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494.10170302</v>
      </c>
      <c r="F12" s="20" t="n">
        <v>2.41461753</v>
      </c>
      <c r="G12" s="18" t="n">
        <v>468.2056144</v>
      </c>
      <c r="H12" s="20" t="n">
        <v>17.18415315</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502.92226022</v>
      </c>
      <c r="F13" s="20" t="n">
        <v>2.5662798</v>
      </c>
      <c r="G13" s="18" t="n">
        <v>490.49253671</v>
      </c>
      <c r="H13" s="20" t="n">
        <v>10.29099128</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532.08908834</v>
      </c>
      <c r="F14" s="20" t="n">
        <v>4.27424804</v>
      </c>
      <c r="G14" s="18" t="n">
        <v>535.1216273700001</v>
      </c>
      <c r="H14" s="20" t="n">
        <v>2.69733855</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530.02234572</v>
      </c>
      <c r="F15" s="20" t="n">
        <v>2.51589306</v>
      </c>
      <c r="G15" s="18" t="n">
        <v>550.48965971</v>
      </c>
      <c r="H15" s="20" t="n">
        <v>16.92092009</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498.4173804</v>
      </c>
      <c r="F16" s="20" t="n">
        <v>2.36020413</v>
      </c>
      <c r="G16" s="18" t="n">
        <v>382.46152888</v>
      </c>
      <c r="H16" s="20" t="n">
        <v>30.6787481</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510.56681689</v>
      </c>
      <c r="F17" s="20" t="n">
        <v>4.35492833</v>
      </c>
      <c r="G17" s="18" t="n">
        <v>501.71037052</v>
      </c>
      <c r="H17" s="20" t="n">
        <v>9.959125</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454.68629502</v>
      </c>
      <c r="F18" s="20" t="n">
        <v>3.93783477</v>
      </c>
      <c r="G18" s="18" t="n">
        <v>479.45689356</v>
      </c>
      <c r="H18" s="20" t="n">
        <v>4.90063846</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475.70013299</v>
      </c>
      <c r="F19" s="20" t="n">
        <v>4.61838239</v>
      </c>
      <c r="G19" s="18" t="n">
        <v>479.93642092</v>
      </c>
      <c r="H19" s="20" t="n">
        <v>6.81184544</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473.41204656</v>
      </c>
      <c r="F20" s="20" t="n">
        <v>1.68896905</v>
      </c>
      <c r="G20" s="18" t="n">
        <v>418.15075</v>
      </c>
      <c r="H20" s="20" t="n">
        <v>36.00931595</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502.90526304</v>
      </c>
      <c r="F21" s="20" t="n">
        <v>2.58583834</v>
      </c>
      <c r="G21" s="18" t="n">
        <v>514.33456118</v>
      </c>
      <c r="H21" s="20" t="n">
        <v>18.13217048</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470.14175234</v>
      </c>
      <c r="F22" s="20" t="n">
        <v>3.87015978</v>
      </c>
      <c r="G22" s="18" t="n">
        <v>427.62459929</v>
      </c>
      <c r="H22" s="20" t="n">
        <v>18.04212354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483.96280113</v>
      </c>
      <c r="F23" s="20" t="n">
        <v>2.99155027</v>
      </c>
      <c r="G23" s="18" t="n">
        <v>489.76736303</v>
      </c>
      <c r="H23" s="20" t="n">
        <v>31.26180941</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539.66334681</v>
      </c>
      <c r="F24" s="20" t="n">
        <v>2.94534342</v>
      </c>
      <c r="G24" s="18" t="n">
        <v>507.51140154</v>
      </c>
      <c r="H24" s="20" t="n">
        <v>30.37106016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515.89185404</v>
      </c>
      <c r="F25" s="20" t="n">
        <v>3.29311282</v>
      </c>
      <c r="G25" s="18" t="n">
        <v>514.64203536</v>
      </c>
      <c r="H25" s="20" t="n">
        <v>13.20831664</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490.00103781</v>
      </c>
      <c r="F26" s="20" t="n">
        <v>1.74505704</v>
      </c>
      <c r="G26" s="18" t="n">
        <v>496.15709719</v>
      </c>
      <c r="H26" s="20" t="n">
        <v>9.15858957</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480.67792191</v>
      </c>
      <c r="F27" s="20" t="n">
        <v>1.11080703</v>
      </c>
      <c r="G27" s="18" t="n">
        <v>592.78212199</v>
      </c>
      <c r="H27" s="20" t="n">
        <v>9.385721869999999</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411.71335081</v>
      </c>
      <c r="F28" s="20" t="n">
        <v>2.24763299</v>
      </c>
      <c r="G28" s="18" t="n">
        <v>445.61247059</v>
      </c>
      <c r="H28" s="20" t="n">
        <v>8.509233350000001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511.4902136</v>
      </c>
      <c r="F29" s="20" t="n">
        <v>4.70422024</v>
      </c>
      <c r="G29" s="18" t="n">
        <v>455.25229722</v>
      </c>
      <c r="H29" s="20" t="n">
        <v>4.9326107</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515.34994212</v>
      </c>
      <c r="F30" s="20" t="n">
        <v>3.04977507</v>
      </c>
      <c r="G30" s="18" t="n">
        <v>516.93685748</v>
      </c>
      <c r="H30" s="20" t="n">
        <v>11.99817998</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498.31274653</v>
      </c>
      <c r="F31" s="20" t="n">
        <v>2.28363804</v>
      </c>
      <c r="G31" s="18" t="n">
        <v>476.68021751</v>
      </c>
      <c r="H31" s="20" t="n">
        <v>13.7089236</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501.05634668</v>
      </c>
      <c r="F32" s="20" t="n">
        <v>2.85012104</v>
      </c>
      <c r="G32" s="18" t="n">
        <v>503.74743729</v>
      </c>
      <c r="H32" s="20" t="n">
        <v>7.48599195</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502.61650116</v>
      </c>
      <c r="F33" s="20" t="n">
        <v>3.05025765</v>
      </c>
      <c r="G33" s="18" t="n">
        <v>494.50720076</v>
      </c>
      <c r="H33" s="20" t="n">
        <v>6.13030866</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462.70902071</v>
      </c>
      <c r="F34" s="20" t="n">
        <v>2.73178314</v>
      </c>
      <c r="G34" s="18" t="n">
        <v>423.11608913</v>
      </c>
      <c r="H34" s="20" t="n">
        <v>20.85812715</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517.21288745</v>
      </c>
      <c r="F35" s="20" t="n">
        <v>1.49626694</v>
      </c>
      <c r="G35" s="18" t="n">
        <v>479.4010857</v>
      </c>
      <c r="H35" s="20" t="n">
        <v>3.54187117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493.1397453</v>
      </c>
      <c r="F36" s="20" t="n">
        <v>2.10397114</v>
      </c>
      <c r="G36" s="18" t="n">
        <v>480.56647628</v>
      </c>
      <c r="H36" s="20" t="n">
        <v>15.49351568</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492.98539377</v>
      </c>
      <c r="F37" s="20" t="n">
        <v>3.58035431</v>
      </c>
      <c r="G37" s="18" t="n">
        <v>515.20863393</v>
      </c>
      <c r="H37" s="20" t="n">
        <v>17.0251571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504.64753159</v>
      </c>
      <c r="F38" s="20" t="n">
        <v>3.1209991</v>
      </c>
      <c r="G38" s="18" t="n">
        <v>511.03299575</v>
      </c>
      <c r="H38" s="20" t="n">
        <v>23.8403113</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425.28348969</v>
      </c>
      <c r="F39" s="20" t="n">
        <v>4.04603066</v>
      </c>
      <c r="G39" s="18" t="n">
        <v>432.07336832</v>
      </c>
      <c r="H39" s="20" t="n">
        <v>32.24122025</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511.72998997</v>
      </c>
      <c r="F40" s="20" t="n">
        <v>3.1633812</v>
      </c>
      <c r="G40" s="18" t="n">
        <v>463.62889968</v>
      </c>
      <c r="H40" s="20" t="n">
        <v>8.67105611</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496.44419995</v>
      </c>
      <c r="F41" s="20" t="n">
        <v>4.17690787</v>
      </c>
      <c r="G41" s="18" t="n">
        <v>498.2091238</v>
      </c>
      <c r="H41" s="20" t="n">
        <v>5.72616902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426.89349158</v>
      </c>
      <c r="F44" s="20" t="n">
        <v>4.39404137</v>
      </c>
      <c r="G44" s="18" t="n">
        <v>427.83775844</v>
      </c>
      <c r="H44" s="20" t="n">
        <v>5.22671914</v>
      </c>
      <c r="I44" s="18" t="s">
        <v>404</v>
      </c>
      <c r="J44" s="20" t="s">
        <v>404</v>
      </c>
      <c r="K44" s="18" t="s">
        <v>404</v>
      </c>
      <c r="L44" s="20" t="s">
        <v>404</v>
      </c>
      <c r="M44" s="18" t="s">
        <v>404</v>
      </c>
      <c r="N44" s="20" t="s">
        <v>404</v>
      </c>
      <c r="O44" s="18" t="s">
        <v>404</v>
      </c>
      <c r="P44" s="20" t="s">
        <v>404</v>
      </c>
      <c r="Q44" s="18" t="n">
        <v>428.18676208</v>
      </c>
      <c r="R44" s="20" t="n">
        <v>13.04976515</v>
      </c>
    </row>
    <row r="45" spans="1:18">
      <c r="A45" s="15" t="s">
        <v>442</v>
      </c>
      <c r="B45" s="17" t="n">
        <v>5519</v>
      </c>
      <c r="C45" s="18">
        <f>(0.0/B45*100)</f>
        <v/>
      </c>
      <c r="D45" s="19" t="n">
        <v>5519</v>
      </c>
      <c r="E45" s="18" t="n">
        <v>375.72272111</v>
      </c>
      <c r="F45" s="20" t="n">
        <v>2.65756793</v>
      </c>
      <c r="G45" s="18" t="n">
        <v>383.59206335</v>
      </c>
      <c r="H45" s="20" t="n">
        <v>11.62480506</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401.13876404</v>
      </c>
      <c r="F46" s="20" t="n">
        <v>2.85458594</v>
      </c>
      <c r="G46" s="18" t="n">
        <v>424.65670862</v>
      </c>
      <c r="H46" s="20" t="n">
        <v>8.46326485</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446.19745486</v>
      </c>
      <c r="F47" s="20" t="n">
        <v>4.80954966</v>
      </c>
      <c r="G47" s="18" t="n">
        <v>441.47531693</v>
      </c>
      <c r="H47" s="20" t="n">
        <v>22.97423563</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509.74330522</v>
      </c>
      <c r="F48" s="20" t="n">
        <v>5.66295222</v>
      </c>
      <c r="G48" s="18" t="n">
        <v>549.88681563</v>
      </c>
      <c r="H48" s="20" t="n">
        <v>12.1982037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431.31725199</v>
      </c>
      <c r="F49" s="20" t="n">
        <v>3.09362705</v>
      </c>
      <c r="G49" s="18" t="n">
        <v>442.56159306</v>
      </c>
      <c r="H49" s="20" t="n">
        <v>10.13409014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419.29055607</v>
      </c>
      <c r="F50" s="20" t="n">
        <v>3.51514427</v>
      </c>
      <c r="G50" s="18" t="n">
        <v>414.36017789</v>
      </c>
      <c r="H50" s="20" t="n">
        <v>5.30786245</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419.69829919</v>
      </c>
      <c r="F51" s="20" t="n">
        <v>2.09044779</v>
      </c>
      <c r="G51" s="18" t="n">
        <v>409.34905645</v>
      </c>
      <c r="H51" s="20" t="n">
        <v>12.42954412</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475.3911768</v>
      </c>
      <c r="F52" s="20" t="n">
        <v>2.45200806</v>
      </c>
      <c r="G52" s="18" t="s">
        <v>404</v>
      </c>
      <c r="H52" s="20" t="s">
        <v>404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431.90333342</v>
      </c>
      <c r="F53" s="20" t="n">
        <v>1.40113885</v>
      </c>
      <c r="G53" s="18" t="n">
        <v>462.07334519</v>
      </c>
      <c r="H53" s="20" t="n">
        <v>7.60373186</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331.08377856</v>
      </c>
      <c r="F54" s="20" t="n">
        <v>2.92696633</v>
      </c>
      <c r="G54" s="18" t="n">
        <v>344.18342752</v>
      </c>
      <c r="H54" s="20" t="n">
        <v>14.54256976</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410.04256403</v>
      </c>
      <c r="F55" s="20" t="n">
        <v>2.48721609</v>
      </c>
      <c r="G55" s="18" t="n">
        <v>417.2949057</v>
      </c>
      <c r="H55" s="20" t="n">
        <v>10.43525424</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523.27806031</v>
      </c>
      <c r="F56" s="20" t="n">
        <v>2.60125879</v>
      </c>
      <c r="G56" s="18" t="n">
        <v>523.2490173</v>
      </c>
      <c r="H56" s="20" t="n">
        <v>26.73701363</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402.93247404</v>
      </c>
      <c r="F57" s="20" t="n">
        <v>2.62203379</v>
      </c>
      <c r="G57" s="18" t="n">
        <v>406.36011835</v>
      </c>
      <c r="H57" s="20" t="n">
        <v>14.80279865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407.59000837</v>
      </c>
      <c r="F58" s="20" t="n">
        <v>2.90155522</v>
      </c>
      <c r="G58" s="18" t="n">
        <v>423.66057052</v>
      </c>
      <c r="H58" s="20" t="n">
        <v>11.94109873</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375.45699382</v>
      </c>
      <c r="F59" s="20" t="n">
        <v>1.68174435</v>
      </c>
      <c r="G59" s="18" t="n">
        <v>400.11081433</v>
      </c>
      <c r="H59" s="20" t="n">
        <v>5.4759871</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379.54222429</v>
      </c>
      <c r="F60" s="20" t="n">
        <v>3.891347</v>
      </c>
      <c r="G60" s="18" t="n">
        <v>406.6808508</v>
      </c>
      <c r="H60" s="20" t="n">
        <v>10.52549018</v>
      </c>
      <c r="I60" s="18" t="s">
        <v>404</v>
      </c>
      <c r="J60" s="20" t="s">
        <v>404</v>
      </c>
      <c r="K60" s="18" t="s">
        <v>404</v>
      </c>
      <c r="L60" s="20" t="s">
        <v>404</v>
      </c>
      <c r="M60" s="18" t="s">
        <v>404</v>
      </c>
      <c r="N60" s="20" t="s">
        <v>404</v>
      </c>
      <c r="O60" s="18" t="s">
        <v>404</v>
      </c>
      <c r="P60" s="20" t="s">
        <v>404</v>
      </c>
      <c r="Q60" s="18" t="n">
        <v>367.50888949</v>
      </c>
      <c r="R60" s="20" t="n">
        <v>27.28351925</v>
      </c>
    </row>
    <row r="61" spans="1:18">
      <c r="A61" s="15" t="s">
        <v>458</v>
      </c>
      <c r="B61" s="17" t="n">
        <v>6525</v>
      </c>
      <c r="C61" s="18">
        <f>(0.0/B61*100)</f>
        <v/>
      </c>
      <c r="D61" s="19" t="n">
        <v>6525</v>
      </c>
      <c r="E61" s="18" t="n">
        <v>476.90579221</v>
      </c>
      <c r="F61" s="20" t="n">
        <v>3.27521482</v>
      </c>
      <c r="G61" s="18" t="n">
        <v>469.46024466</v>
      </c>
      <c r="H61" s="20" t="n">
        <v>6.35291666</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528.58500449</v>
      </c>
      <c r="F62" s="20" t="n">
        <v>1.23251117</v>
      </c>
      <c r="G62" s="18" t="n">
        <v>528.42525084</v>
      </c>
      <c r="H62" s="20" t="n">
        <v>2.23491214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379.67225392</v>
      </c>
      <c r="F63" s="20" t="n">
        <v>1.45192768</v>
      </c>
      <c r="G63" s="18" t="n">
        <v>386.80191278</v>
      </c>
      <c r="H63" s="20" t="n">
        <v>2.30651234</v>
      </c>
      <c r="I63" s="18" t="s">
        <v>404</v>
      </c>
      <c r="J63" s="20" t="s">
        <v>404</v>
      </c>
      <c r="K63" s="18" t="s">
        <v>404</v>
      </c>
      <c r="L63" s="20" t="s">
        <v>404</v>
      </c>
      <c r="M63" s="18" t="s">
        <v>404</v>
      </c>
      <c r="N63" s="20" t="s">
        <v>404</v>
      </c>
      <c r="O63" s="18" t="s">
        <v>404</v>
      </c>
      <c r="P63" s="20" t="s">
        <v>404</v>
      </c>
      <c r="Q63" s="18" t="n">
        <v>409.33750668</v>
      </c>
      <c r="R63" s="20" t="n">
        <v>6.2203699</v>
      </c>
    </row>
    <row r="64" spans="1:18">
      <c r="A64" s="15" t="s">
        <v>461</v>
      </c>
      <c r="B64" s="17" t="n">
        <v>3634</v>
      </c>
      <c r="C64" s="18">
        <f>(27.0/B64*100)</f>
        <v/>
      </c>
      <c r="D64" s="19" t="n">
        <v>3607</v>
      </c>
      <c r="E64" s="18" t="n">
        <v>462.96566565</v>
      </c>
      <c r="F64" s="20" t="n">
        <v>1.67277918</v>
      </c>
      <c r="G64" s="18" t="n">
        <v>503.81805902</v>
      </c>
      <c r="H64" s="20" t="n">
        <v>7.57947425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428.49584537</v>
      </c>
      <c r="F65" s="20" t="n">
        <v>2.32324378</v>
      </c>
      <c r="G65" s="18" t="n">
        <v>423.66832321</v>
      </c>
      <c r="H65" s="20" t="n">
        <v>8.078373819999999</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411.51934362</v>
      </c>
      <c r="F66" s="20" t="n">
        <v>1.02872209</v>
      </c>
      <c r="G66" s="18" t="n">
        <v>375.69402345</v>
      </c>
      <c r="H66" s="20" t="n">
        <v>12.83850928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395.9232449</v>
      </c>
      <c r="F67" s="20" t="n">
        <v>2.55737891</v>
      </c>
      <c r="G67" s="18" t="n">
        <v>402.81540092</v>
      </c>
      <c r="H67" s="20" t="n">
        <v>7.9632112</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413.66927688</v>
      </c>
      <c r="F68" s="20" t="n">
        <v>1.04038982</v>
      </c>
      <c r="G68" s="18" t="n">
        <v>458.64069756</v>
      </c>
      <c r="H68" s="20" t="n">
        <v>2.71257942</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438.86683325</v>
      </c>
      <c r="F69" s="20" t="n">
        <v>3.8322911</v>
      </c>
      <c r="G69" s="18" t="n">
        <v>414.32012581</v>
      </c>
      <c r="H69" s="20" t="n">
        <v>7.33604592</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486.52626101</v>
      </c>
      <c r="F70" s="20" t="n">
        <v>3.51042596</v>
      </c>
      <c r="G70" s="18" t="n">
        <v>486.75183965</v>
      </c>
      <c r="H70" s="20" t="n">
        <v>4.37194303</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565.74580474</v>
      </c>
      <c r="F71" s="20" t="n">
        <v>2.43960581</v>
      </c>
      <c r="G71" s="18" t="n">
        <v>549.9238639599999</v>
      </c>
      <c r="H71" s="20" t="n">
        <v>1.39688985</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535.5198424599999</v>
      </c>
      <c r="F72" s="20" t="n">
        <v>3.7474554</v>
      </c>
      <c r="G72" s="18" t="n">
        <v>518.82483115</v>
      </c>
      <c r="H72" s="20" t="n">
        <v>7.78144446</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419.84444874</v>
      </c>
      <c r="F73" s="20" t="n">
        <v>3.33444325</v>
      </c>
      <c r="G73" s="18" t="n">
        <v>425.64700268</v>
      </c>
      <c r="H73" s="20" t="n">
        <v>6.56078352</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421.46913298</v>
      </c>
      <c r="F74" s="20" t="n">
        <v>1.63089312</v>
      </c>
      <c r="G74" s="18" t="n">
        <v>435.45657761</v>
      </c>
      <c r="H74" s="20" t="n">
        <v>5.43268654</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387.3427632</v>
      </c>
      <c r="F75" s="20" t="n">
        <v>2.51027743</v>
      </c>
      <c r="G75" s="18" t="s">
        <v>404</v>
      </c>
      <c r="H75" s="20" t="s">
        <v>404</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433.55192521</v>
      </c>
      <c r="F76" s="20" t="n">
        <v>2.49264557</v>
      </c>
      <c r="G76" s="18" t="n">
        <v>485.54185707</v>
      </c>
      <c r="H76" s="20" t="n">
        <v>8.17217134</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435.34425929</v>
      </c>
      <c r="F77" s="20" t="n">
        <v>2.20376749</v>
      </c>
      <c r="G77" s="18" t="n">
        <v>435.7859645</v>
      </c>
      <c r="H77" s="20" t="n">
        <v>16.70081239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518.53901755</v>
      </c>
      <c r="F78" s="20" t="n">
        <v>3.58364736</v>
      </c>
      <c r="G78" s="18" t="n">
        <v>551.675351</v>
      </c>
      <c r="H78" s="20" t="n">
        <v>13.90432373</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477.58169534</v>
      </c>
      <c r="F79" s="20" t="n">
        <v>7.5006605</v>
      </c>
      <c r="G79" s="18" t="n">
        <v>462.71593194</v>
      </c>
      <c r="H79" s="20" t="n">
        <v>13.36294822</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461.05888886</v>
      </c>
      <c r="F80" s="20" t="n">
        <v>4.56806433</v>
      </c>
      <c r="G80" s="18" t="n">
        <v>444.80132048</v>
      </c>
      <c r="H80" s="20" t="n">
        <v>6.47111758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442.72931341</v>
      </c>
      <c r="F81" s="20" t="n">
        <v>3.09467599</v>
      </c>
      <c r="G81" s="18" t="n">
        <v>448.89229444</v>
      </c>
      <c r="H81" s="20" t="n">
        <v>17.61692579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599</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511.56601736</v>
      </c>
      <c r="F7" s="20" t="n">
        <v>2.85403734</v>
      </c>
      <c r="G7" s="18" t="n">
        <v>509.10847994</v>
      </c>
      <c r="H7" s="20" t="n">
        <v>2.84902117</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501.89288541</v>
      </c>
      <c r="F8" s="20" t="n">
        <v>3.22559418</v>
      </c>
      <c r="G8" s="18" t="n">
        <v>453.97393114</v>
      </c>
      <c r="H8" s="20" t="n">
        <v>9.65416789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508.2048017</v>
      </c>
      <c r="F9" s="20" t="n">
        <v>2.87848884</v>
      </c>
      <c r="G9" s="18" t="n">
        <v>484.46457372</v>
      </c>
      <c r="H9" s="20" t="n">
        <v>10.05233534</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529.51768121</v>
      </c>
      <c r="F10" s="20" t="n">
        <v>2.53812365</v>
      </c>
      <c r="G10" s="18" t="n">
        <v>527.61452824</v>
      </c>
      <c r="H10" s="20" t="n">
        <v>5.19231252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447.55286957</v>
      </c>
      <c r="F11" s="20" t="n">
        <v>2.47686277</v>
      </c>
      <c r="G11" s="18" t="s">
        <v>404</v>
      </c>
      <c r="H11" s="20" t="s">
        <v>404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493.04771152</v>
      </c>
      <c r="F12" s="20" t="n">
        <v>2.27879427</v>
      </c>
      <c r="G12" s="18" t="s">
        <v>404</v>
      </c>
      <c r="H12" s="20" t="s">
        <v>404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503.06462347</v>
      </c>
      <c r="F13" s="20" t="n">
        <v>2.78696748</v>
      </c>
      <c r="G13" s="18" t="n">
        <v>488.67259295</v>
      </c>
      <c r="H13" s="20" t="n">
        <v>7.88996073</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533.13350662</v>
      </c>
      <c r="F14" s="20" t="n">
        <v>2.29905882</v>
      </c>
      <c r="G14" s="18" t="n">
        <v>542.3206513600001</v>
      </c>
      <c r="H14" s="20" t="n">
        <v>5.47591539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533.57766269</v>
      </c>
      <c r="F15" s="20" t="n">
        <v>2.69263857</v>
      </c>
      <c r="G15" s="18" t="n">
        <v>522.54083486</v>
      </c>
      <c r="H15" s="20" t="n">
        <v>5.75612417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492.95096968</v>
      </c>
      <c r="F16" s="20" t="n">
        <v>3.01073207</v>
      </c>
      <c r="G16" s="18" t="n">
        <v>523.2592661899999</v>
      </c>
      <c r="H16" s="20" t="n">
        <v>10.36152599</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497.28362575</v>
      </c>
      <c r="F17" s="20" t="n">
        <v>8.10250516</v>
      </c>
      <c r="G17" s="18" t="n">
        <v>513.2965054</v>
      </c>
      <c r="H17" s="20" t="n">
        <v>4.79600827</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454.82881661</v>
      </c>
      <c r="F18" s="20" t="n">
        <v>3.91731705</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477.3205955</v>
      </c>
      <c r="F19" s="20" t="n">
        <v>3.0484312</v>
      </c>
      <c r="G19" s="18" t="n">
        <v>474.08769625</v>
      </c>
      <c r="H19" s="20" t="n">
        <v>20.32408654</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473.58060823</v>
      </c>
      <c r="F20" s="20" t="n">
        <v>1.78235033</v>
      </c>
      <c r="G20" s="18" t="n">
        <v>469.91299517</v>
      </c>
      <c r="H20" s="20" t="n">
        <v>7.43850935</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503.38134629</v>
      </c>
      <c r="F21" s="20" t="n">
        <v>2.58445205</v>
      </c>
      <c r="G21" s="18" t="n">
        <v>498.87138182</v>
      </c>
      <c r="H21" s="20" t="n">
        <v>4.8158173</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467.04024054</v>
      </c>
      <c r="F22" s="20" t="n">
        <v>3.53204926</v>
      </c>
      <c r="G22" s="18" t="n">
        <v>333.95699615</v>
      </c>
      <c r="H22" s="20" t="n">
        <v>9.164113499999999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484.22886001</v>
      </c>
      <c r="F23" s="20" t="n">
        <v>3.07567666</v>
      </c>
      <c r="G23" s="18" t="n">
        <v>480.67362171</v>
      </c>
      <c r="H23" s="20" t="n">
        <v>25.32524143</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537.61927559</v>
      </c>
      <c r="F24" s="20" t="n">
        <v>3.30005081</v>
      </c>
      <c r="G24" s="18" t="n">
        <v>549.92302439</v>
      </c>
      <c r="H24" s="20" t="n">
        <v>16.66418913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514.35740656</v>
      </c>
      <c r="F25" s="20" t="n">
        <v>3.18166077</v>
      </c>
      <c r="G25" s="18" t="n">
        <v>531.44748824</v>
      </c>
      <c r="H25" s="20" t="n">
        <v>15.12611805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490.53236906</v>
      </c>
      <c r="F26" s="20" t="n">
        <v>1.69873887</v>
      </c>
      <c r="G26" s="18" t="n">
        <v>488.17460219</v>
      </c>
      <c r="H26" s="20" t="n">
        <v>7.58892549</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486.98045309</v>
      </c>
      <c r="F27" s="20" t="n">
        <v>1.14605289</v>
      </c>
      <c r="G27" s="18" t="n">
        <v>433.07757285</v>
      </c>
      <c r="H27" s="20" t="n">
        <v>3.68798406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414.54551454</v>
      </c>
      <c r="F28" s="20" t="n">
        <v>2.48663122</v>
      </c>
      <c r="G28" s="18" t="n">
        <v>418.75775458</v>
      </c>
      <c r="H28" s="20" t="n">
        <v>4.69421408</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511.12891606</v>
      </c>
      <c r="F29" s="20" t="n">
        <v>4.68529108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513.3035121299999</v>
      </c>
      <c r="N30" s="20" t="n">
        <v>2.38424846</v>
      </c>
      <c r="O30" s="18" t="s">
        <v>404</v>
      </c>
      <c r="P30" s="20" t="s">
        <v>404</v>
      </c>
      <c r="Q30" s="18" t="s">
        <v>404</v>
      </c>
      <c r="R30" s="20" t="s">
        <v>404</v>
      </c>
    </row>
    <row r="31" spans="1:18">
      <c r="A31" s="15" t="s">
        <v>428</v>
      </c>
      <c r="B31" s="17" t="n">
        <v>5456</v>
      </c>
      <c r="C31" s="18">
        <f>(808.0/B31*100)</f>
        <v/>
      </c>
      <c r="D31" s="19" t="n">
        <v>4648</v>
      </c>
      <c r="E31" s="18" t="n">
        <v>497.31438686</v>
      </c>
      <c r="F31" s="20" t="n">
        <v>2.55247851</v>
      </c>
      <c r="G31" s="18" t="n">
        <v>505.14825631</v>
      </c>
      <c r="H31" s="20" t="n">
        <v>8.545756620000001</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501.43533192</v>
      </c>
      <c r="F32" s="20" t="n">
        <v>2.50745183</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501.10986186</v>
      </c>
      <c r="F33" s="20" t="n">
        <v>2.60965138</v>
      </c>
      <c r="G33" s="18" t="n">
        <v>495.24056973</v>
      </c>
      <c r="H33" s="20" t="n">
        <v>7.61898568</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460.42033307</v>
      </c>
      <c r="F34" s="20" t="n">
        <v>2.65786797</v>
      </c>
      <c r="G34" s="18" t="n">
        <v>493.71573302</v>
      </c>
      <c r="H34" s="20" t="n">
        <v>29.85894494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516.89703994</v>
      </c>
      <c r="F35" s="20" t="n">
        <v>1.51730342</v>
      </c>
      <c r="G35" s="18" t="n">
        <v>486.29720428</v>
      </c>
      <c r="H35" s="20" t="n">
        <v>3.6024187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493.87039257</v>
      </c>
      <c r="F36" s="20" t="n">
        <v>4.28131148</v>
      </c>
      <c r="G36" s="18" t="n">
        <v>492.40671201</v>
      </c>
      <c r="H36" s="20" t="n">
        <v>2.664623</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493.43951626</v>
      </c>
      <c r="F37" s="20" t="n">
        <v>3.61070436</v>
      </c>
      <c r="G37" s="18" t="n">
        <v>492.5449113</v>
      </c>
      <c r="H37" s="20" t="n">
        <v>18.1378693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533.79495222</v>
      </c>
      <c r="F38" s="20" t="n">
        <v>7.90841309</v>
      </c>
      <c r="G38" s="18" t="n">
        <v>489.75487949</v>
      </c>
      <c r="H38" s="20" t="n">
        <v>4.76707213</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425.88603342</v>
      </c>
      <c r="F39" s="20" t="n">
        <v>4.04263799</v>
      </c>
      <c r="G39" s="18" t="n">
        <v>411.65601675</v>
      </c>
      <c r="H39" s="20" t="n">
        <v>13.97880607</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511.48137137</v>
      </c>
      <c r="F40" s="20" t="n">
        <v>3.25342096</v>
      </c>
      <c r="G40" s="18" t="n">
        <v>494.16191107</v>
      </c>
      <c r="H40" s="20" t="n">
        <v>5.76891914</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504.94022282</v>
      </c>
      <c r="F41" s="20" t="n">
        <v>5.17279398</v>
      </c>
      <c r="G41" s="18" t="n">
        <v>491.8843603</v>
      </c>
      <c r="H41" s="20" t="n">
        <v>4.62795981</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427.31954687</v>
      </c>
      <c r="F44" s="20" t="n">
        <v>3.53657997</v>
      </c>
      <c r="G44" s="18" t="n">
        <v>425.47710924</v>
      </c>
      <c r="H44" s="20" t="n">
        <v>7.80857913</v>
      </c>
      <c r="I44" s="18" t="s">
        <v>404</v>
      </c>
      <c r="J44" s="20" t="s">
        <v>404</v>
      </c>
      <c r="K44" s="18" t="s">
        <v>404</v>
      </c>
      <c r="L44" s="20" t="s">
        <v>404</v>
      </c>
      <c r="M44" s="18" t="s">
        <v>404</v>
      </c>
      <c r="N44" s="20" t="s">
        <v>404</v>
      </c>
      <c r="O44" s="18" t="s">
        <v>404</v>
      </c>
      <c r="P44" s="20" t="s">
        <v>404</v>
      </c>
      <c r="Q44" s="18" t="n">
        <v>428.18676208</v>
      </c>
      <c r="R44" s="20" t="n">
        <v>13.04976515</v>
      </c>
    </row>
    <row r="45" spans="1:18">
      <c r="A45" s="15" t="s">
        <v>442</v>
      </c>
      <c r="B45" s="17" t="n">
        <v>5519</v>
      </c>
      <c r="C45" s="18">
        <f>(0.0/B45*100)</f>
        <v/>
      </c>
      <c r="D45" s="19" t="n">
        <v>5519</v>
      </c>
      <c r="E45" s="18" t="n">
        <v>375.83247581</v>
      </c>
      <c r="F45" s="20" t="n">
        <v>2.64863769</v>
      </c>
      <c r="G45" s="18" t="s">
        <v>404</v>
      </c>
      <c r="H45" s="20" t="s">
        <v>404</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415.83650207</v>
      </c>
      <c r="F46" s="20" t="n">
        <v>4.39526161</v>
      </c>
      <c r="G46" s="18" t="n">
        <v>395.29847747</v>
      </c>
      <c r="H46" s="20" t="n">
        <v>3.30149051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449.21089995</v>
      </c>
      <c r="F47" s="20" t="n">
        <v>4.77156059</v>
      </c>
      <c r="G47" s="18" t="n">
        <v>406.29815375</v>
      </c>
      <c r="H47" s="20" t="n">
        <v>21.81898268</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519.92206342</v>
      </c>
      <c r="F48" s="20" t="n">
        <v>12.75885582</v>
      </c>
      <c r="G48" s="18" t="n">
        <v>517.17853628</v>
      </c>
      <c r="H48" s="20" t="n">
        <v>5.86269862</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428.64372657</v>
      </c>
      <c r="F49" s="20" t="n">
        <v>5.47883602</v>
      </c>
      <c r="G49" s="18" t="n">
        <v>433.76877038</v>
      </c>
      <c r="H49" s="20" t="n">
        <v>3.58816964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416.15309406</v>
      </c>
      <c r="F50" s="20" t="n">
        <v>2.91211396</v>
      </c>
      <c r="G50" s="18" t="n">
        <v>439.86577919</v>
      </c>
      <c r="H50" s="20" t="n">
        <v>11.8209632</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419.31237497</v>
      </c>
      <c r="F51" s="20" t="n">
        <v>2.19475847</v>
      </c>
      <c r="G51" s="18" t="n">
        <v>430.10477268</v>
      </c>
      <c r="H51" s="20" t="n">
        <v>26.26448361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475.74100872</v>
      </c>
      <c r="F52" s="20" t="n">
        <v>2.51103639</v>
      </c>
      <c r="G52" s="18" t="n">
        <v>449.37846511</v>
      </c>
      <c r="H52" s="20" t="n">
        <v>6.31517569</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432.5767659</v>
      </c>
      <c r="N53" s="20" t="n">
        <v>1.3789965</v>
      </c>
      <c r="O53" s="18" t="s">
        <v>404</v>
      </c>
      <c r="P53" s="20" t="s">
        <v>404</v>
      </c>
      <c r="Q53" s="18" t="s">
        <v>404</v>
      </c>
      <c r="R53" s="20" t="s">
        <v>404</v>
      </c>
    </row>
    <row r="54" spans="1:18">
      <c r="A54" s="15" t="s">
        <v>451</v>
      </c>
      <c r="B54" s="17" t="n">
        <v>4740</v>
      </c>
      <c r="C54" s="18">
        <f>(262.0/B54*100)</f>
        <v/>
      </c>
      <c r="D54" s="19" t="n">
        <v>4478</v>
      </c>
      <c r="E54" s="18" t="n">
        <v>331.98409299</v>
      </c>
      <c r="F54" s="20" t="n">
        <v>2.73749679</v>
      </c>
      <c r="G54" s="18" t="n">
        <v>325.10331078</v>
      </c>
      <c r="H54" s="20" t="n">
        <v>5.52191025</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411.15598923</v>
      </c>
      <c r="F55" s="20" t="n">
        <v>2.48583872</v>
      </c>
      <c r="G55" s="18" t="n">
        <v>396.13092282</v>
      </c>
      <c r="H55" s="20" t="n">
        <v>14.20227146</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523.27744776</v>
      </c>
      <c r="N56" s="20" t="n">
        <v>2.54722797</v>
      </c>
      <c r="O56" s="18" t="s">
        <v>404</v>
      </c>
      <c r="P56" s="20" t="s">
        <v>404</v>
      </c>
      <c r="Q56" s="18" t="s">
        <v>404</v>
      </c>
      <c r="R56" s="20" t="s">
        <v>404</v>
      </c>
    </row>
    <row r="57" spans="1:18">
      <c r="A57" s="15" t="s">
        <v>454</v>
      </c>
      <c r="B57" s="17" t="n">
        <v>6513</v>
      </c>
      <c r="C57" s="18">
        <f>(0.0/B57*100)</f>
        <v/>
      </c>
      <c r="D57" s="19" t="n">
        <v>6513</v>
      </c>
      <c r="E57" s="18" t="n">
        <v>400.09579499</v>
      </c>
      <c r="F57" s="20" t="n">
        <v>2.8964007</v>
      </c>
      <c r="G57" s="18" t="n">
        <v>417.62580672</v>
      </c>
      <c r="H57" s="20" t="n">
        <v>6.95646823</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407.67493682</v>
      </c>
      <c r="F58" s="20" t="n">
        <v>2.91298406</v>
      </c>
      <c r="G58" s="18" t="n">
        <v>419.5948083</v>
      </c>
      <c r="H58" s="20" t="n">
        <v>7.9650927</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382.459791</v>
      </c>
      <c r="F59" s="20" t="n">
        <v>2.16701707</v>
      </c>
      <c r="G59" s="18" t="n">
        <v>369.82397943</v>
      </c>
      <c r="H59" s="20" t="n">
        <v>2.37845483</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385.34907837</v>
      </c>
      <c r="F60" s="20" t="n">
        <v>3.54571767</v>
      </c>
      <c r="G60" s="18" t="n">
        <v>399.85572185</v>
      </c>
      <c r="H60" s="20" t="n">
        <v>16.24232522</v>
      </c>
      <c r="I60" s="18" t="s">
        <v>404</v>
      </c>
      <c r="J60" s="20" t="s">
        <v>404</v>
      </c>
      <c r="K60" s="18" t="s">
        <v>404</v>
      </c>
      <c r="L60" s="20" t="s">
        <v>404</v>
      </c>
      <c r="M60" s="18" t="s">
        <v>404</v>
      </c>
      <c r="N60" s="20" t="s">
        <v>404</v>
      </c>
      <c r="O60" s="18" t="s">
        <v>404</v>
      </c>
      <c r="P60" s="20" t="s">
        <v>404</v>
      </c>
      <c r="Q60" s="18" t="n">
        <v>367.50888949</v>
      </c>
      <c r="R60" s="20" t="n">
        <v>27.28351925</v>
      </c>
    </row>
    <row r="61" spans="1:18">
      <c r="A61" s="15" t="s">
        <v>458</v>
      </c>
      <c r="B61" s="17" t="n">
        <v>6525</v>
      </c>
      <c r="C61" s="18">
        <f>(0.0/B61*100)</f>
        <v/>
      </c>
      <c r="D61" s="19" t="n">
        <v>6525</v>
      </c>
      <c r="E61" s="18" t="n">
        <v>475.61825666</v>
      </c>
      <c r="F61" s="20" t="n">
        <v>2.65164595</v>
      </c>
      <c r="G61" s="18" t="n">
        <v>442.37323782</v>
      </c>
      <c r="H61" s="20" t="n">
        <v>7.77565598</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528.76856929</v>
      </c>
      <c r="F62" s="20" t="n">
        <v>1.11351206</v>
      </c>
      <c r="G62" s="18" t="n">
        <v>525.64621327</v>
      </c>
      <c r="H62" s="20" t="n">
        <v>3.8606286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380.40090045</v>
      </c>
      <c r="F63" s="20" t="n">
        <v>1.42356357</v>
      </c>
      <c r="G63" s="18" t="n">
        <v>385.43265534</v>
      </c>
      <c r="H63" s="20" t="n">
        <v>2.47694989</v>
      </c>
      <c r="I63" s="18" t="s">
        <v>404</v>
      </c>
      <c r="J63" s="20" t="s">
        <v>404</v>
      </c>
      <c r="K63" s="18" t="s">
        <v>404</v>
      </c>
      <c r="L63" s="20" t="s">
        <v>404</v>
      </c>
      <c r="M63" s="18" t="s">
        <v>404</v>
      </c>
      <c r="N63" s="20" t="s">
        <v>404</v>
      </c>
      <c r="O63" s="18" t="s">
        <v>404</v>
      </c>
      <c r="P63" s="20" t="s">
        <v>404</v>
      </c>
      <c r="Q63" s="18" t="n">
        <v>409.33750668</v>
      </c>
      <c r="R63" s="20" t="n">
        <v>6.2203699</v>
      </c>
    </row>
    <row r="64" spans="1:18">
      <c r="A64" s="15" t="s">
        <v>461</v>
      </c>
      <c r="B64" s="17" t="n">
        <v>3634</v>
      </c>
      <c r="C64" s="18">
        <f>(27.0/B64*100)</f>
        <v/>
      </c>
      <c r="D64" s="19" t="n">
        <v>3607</v>
      </c>
      <c r="E64" s="18" t="n">
        <v>460.49151254</v>
      </c>
      <c r="F64" s="20" t="n">
        <v>1.75197128</v>
      </c>
      <c r="G64" s="18" t="n">
        <v>542.06603247</v>
      </c>
      <c r="H64" s="20" t="n">
        <v>6.89646624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429.09738248</v>
      </c>
      <c r="F65" s="20" t="n">
        <v>2.19156294</v>
      </c>
      <c r="G65" s="18" t="n">
        <v>414.42492259</v>
      </c>
      <c r="H65" s="20" t="n">
        <v>10.44933527</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411.29903819</v>
      </c>
      <c r="F66" s="20" t="n">
        <v>1.02881603</v>
      </c>
      <c r="G66" s="18" t="n">
        <v>423.72346667</v>
      </c>
      <c r="H66" s="20" t="n">
        <v>16.77002365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397.93349399</v>
      </c>
      <c r="F67" s="20" t="n">
        <v>2.8283991</v>
      </c>
      <c r="G67" s="18" t="n">
        <v>391.31837801</v>
      </c>
      <c r="H67" s="20" t="n">
        <v>6.46399615</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416.12447872</v>
      </c>
      <c r="F68" s="20" t="n">
        <v>1.06506469</v>
      </c>
      <c r="G68" s="18" t="n">
        <v>426.27316144</v>
      </c>
      <c r="H68" s="20" t="n">
        <v>2.18468783</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435.35740323</v>
      </c>
      <c r="F69" s="20" t="n">
        <v>3.60169247</v>
      </c>
      <c r="G69" s="18" t="n">
        <v>432.04037777</v>
      </c>
      <c r="H69" s="20" t="n">
        <v>10.30543633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486.3894869</v>
      </c>
      <c r="F70" s="20" t="n">
        <v>3.13917571</v>
      </c>
      <c r="G70" s="18" t="n">
        <v>487.31096765</v>
      </c>
      <c r="H70" s="20" t="n">
        <v>5.68769755</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555.57467994</v>
      </c>
      <c r="N71" s="20" t="n">
        <v>1.19601801</v>
      </c>
      <c r="O71" s="18" t="s">
        <v>404</v>
      </c>
      <c r="P71" s="20" t="s">
        <v>404</v>
      </c>
      <c r="Q71" s="18" t="s">
        <v>404</v>
      </c>
      <c r="R71" s="20" t="s">
        <v>404</v>
      </c>
    </row>
    <row r="72" spans="1:18">
      <c r="A72" s="15" t="s">
        <v>469</v>
      </c>
      <c r="B72" s="17" t="n">
        <v>7708</v>
      </c>
      <c r="C72" s="18">
        <f>(0.0/B72*100)</f>
        <v/>
      </c>
      <c r="D72" s="19" t="n">
        <v>7708</v>
      </c>
      <c r="E72" s="18" t="n">
        <v>532.55080478</v>
      </c>
      <c r="F72" s="20" t="n">
        <v>2.89268177</v>
      </c>
      <c r="G72" s="18" t="n">
        <v>529.39298303</v>
      </c>
      <c r="H72" s="20" t="n">
        <v>8.530776210000001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420.16765697</v>
      </c>
      <c r="F73" s="20" t="n">
        <v>3.02679968</v>
      </c>
      <c r="G73" s="18" t="n">
        <v>445.83192461</v>
      </c>
      <c r="H73" s="20" t="n">
        <v>11.53930981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420.55456071</v>
      </c>
      <c r="F74" s="20" t="n">
        <v>1.61537299</v>
      </c>
      <c r="G74" s="18" t="n">
        <v>453.69803672</v>
      </c>
      <c r="H74" s="20" t="n">
        <v>4.99409498</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388.56570583</v>
      </c>
      <c r="F75" s="20" t="n">
        <v>2.59982058</v>
      </c>
      <c r="G75" s="18" t="n">
        <v>352.85249496</v>
      </c>
      <c r="H75" s="20" t="n">
        <v>13.61783698</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444.7032882</v>
      </c>
      <c r="F76" s="20" t="n">
        <v>2.95453317</v>
      </c>
      <c r="G76" s="18" t="n">
        <v>417.83752487</v>
      </c>
      <c r="H76" s="20" t="n">
        <v>5.1052696</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436.30021665</v>
      </c>
      <c r="F77" s="20" t="n">
        <v>3.09629854</v>
      </c>
      <c r="G77" s="18" t="n">
        <v>433.44378757</v>
      </c>
      <c r="H77" s="20" t="n">
        <v>5.57324399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527.44229567</v>
      </c>
      <c r="F78" s="20" t="n">
        <v>4.95013831</v>
      </c>
      <c r="G78" s="18" t="n">
        <v>516.40494025</v>
      </c>
      <c r="H78" s="20" t="n">
        <v>7.47750071</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487.20719944</v>
      </c>
      <c r="F79" s="20" t="n">
        <v>11.32437191</v>
      </c>
      <c r="G79" s="18" t="n">
        <v>466.63790752</v>
      </c>
      <c r="H79" s="20" t="n">
        <v>8.199580620000001</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457.25594569</v>
      </c>
      <c r="F80" s="20" t="n">
        <v>4.12702449</v>
      </c>
      <c r="G80" s="18" t="n">
        <v>451.26812303</v>
      </c>
      <c r="H80" s="20" t="n">
        <v>12.44020958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443.76349108</v>
      </c>
      <c r="F81" s="20" t="n">
        <v>3.26300969</v>
      </c>
      <c r="G81" s="18" t="n">
        <v>432.57341781</v>
      </c>
      <c r="H81" s="20" t="n">
        <v>11.11567198</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600</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511.55088122</v>
      </c>
      <c r="F7" s="20" t="n">
        <v>2.22738784</v>
      </c>
      <c r="G7" s="18" t="n">
        <v>507.14956727</v>
      </c>
      <c r="H7" s="20" t="n">
        <v>4.41760353</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482.84632692</v>
      </c>
      <c r="F8" s="20" t="n">
        <v>5.47353036</v>
      </c>
      <c r="G8" s="18" t="n">
        <v>506.12394551</v>
      </c>
      <c r="H8" s="20" t="n">
        <v>4.92891637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511.63612955</v>
      </c>
      <c r="F9" s="20" t="n">
        <v>3.75884558</v>
      </c>
      <c r="G9" s="18" t="n">
        <v>495.27532894</v>
      </c>
      <c r="H9" s="20" t="n">
        <v>5.98440566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536.47511701</v>
      </c>
      <c r="F10" s="20" t="n">
        <v>5.07306216</v>
      </c>
      <c r="G10" s="18" t="n">
        <v>526.9724079699999</v>
      </c>
      <c r="H10" s="20" t="n">
        <v>2.50425974</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449.7545976</v>
      </c>
      <c r="F11" s="20" t="n">
        <v>5.65285968</v>
      </c>
      <c r="G11" s="18" t="n">
        <v>445.94249185</v>
      </c>
      <c r="H11" s="20" t="n">
        <v>3.85093154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491.17221641</v>
      </c>
      <c r="F12" s="20" t="n">
        <v>2.40130987</v>
      </c>
      <c r="G12" s="18" t="n">
        <v>500.63270752</v>
      </c>
      <c r="H12" s="20" t="n">
        <v>6.98557016</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502.40741821</v>
      </c>
      <c r="F13" s="20" t="n">
        <v>3.29266419</v>
      </c>
      <c r="G13" s="18" t="n">
        <v>501.10361654</v>
      </c>
      <c r="H13" s="20" t="n">
        <v>4.89931659</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532.95134212</v>
      </c>
      <c r="F14" s="20" t="n">
        <v>2.19183211</v>
      </c>
      <c r="G14" s="18" t="n">
        <v>554.04489724</v>
      </c>
      <c r="H14" s="20" t="n">
        <v>5.96571525</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532.19465963</v>
      </c>
      <c r="F15" s="20" t="n">
        <v>3.19418191</v>
      </c>
      <c r="G15" s="18" t="n">
        <v>528.0630790500001</v>
      </c>
      <c r="H15" s="20" t="n">
        <v>4.04197337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484.84877717</v>
      </c>
      <c r="F16" s="20" t="n">
        <v>5.31030214</v>
      </c>
      <c r="G16" s="18" t="n">
        <v>511.3458738</v>
      </c>
      <c r="H16" s="20" t="n">
        <v>5.21641442</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509.14064729</v>
      </c>
      <c r="N17" s="20" t="n">
        <v>2.69881938</v>
      </c>
      <c r="O17" s="18" t="s">
        <v>404</v>
      </c>
      <c r="P17" s="20" t="s">
        <v>404</v>
      </c>
      <c r="Q17" s="18" t="s">
        <v>404</v>
      </c>
      <c r="R17" s="20" t="s">
        <v>404</v>
      </c>
    </row>
    <row r="18" spans="1:18">
      <c r="A18" s="15" t="s">
        <v>415</v>
      </c>
      <c r="B18" s="17" t="n">
        <v>5532</v>
      </c>
      <c r="C18" s="18">
        <f>(0.0/B18*100)</f>
        <v/>
      </c>
      <c r="D18" s="19" t="n">
        <v>5532</v>
      </c>
      <c r="E18" s="18" t="n">
        <v>429.74988334</v>
      </c>
      <c r="F18" s="20" t="n">
        <v>18.68925167</v>
      </c>
      <c r="G18" s="18" t="n">
        <v>455.21949399</v>
      </c>
      <c r="H18" s="20" t="n">
        <v>3.98844766</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470.21205871</v>
      </c>
      <c r="F19" s="20" t="n">
        <v>5.78156916</v>
      </c>
      <c r="G19" s="18" t="n">
        <v>483.28063293</v>
      </c>
      <c r="H19" s="20" t="n">
        <v>5.52292787</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474.7525358</v>
      </c>
      <c r="F20" s="20" t="n">
        <v>1.94824988</v>
      </c>
      <c r="G20" s="18" t="n">
        <v>470.17947691</v>
      </c>
      <c r="H20" s="20" t="n">
        <v>3.0512729</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503.02221547</v>
      </c>
      <c r="F21" s="20" t="n">
        <v>4.11030628</v>
      </c>
      <c r="G21" s="18" t="n">
        <v>503.59930967</v>
      </c>
      <c r="H21" s="20" t="n">
        <v>3.81168302</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470.109374</v>
      </c>
      <c r="F22" s="20" t="n">
        <v>5.75560234</v>
      </c>
      <c r="G22" s="18" t="n">
        <v>460.85351831</v>
      </c>
      <c r="H22" s="20" t="n">
        <v>7.08138295</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481.85632959</v>
      </c>
      <c r="F23" s="20" t="n">
        <v>3.85261983</v>
      </c>
      <c r="G23" s="18" t="n">
        <v>488.5745734</v>
      </c>
      <c r="H23" s="20" t="n">
        <v>6.81706256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536.81706934</v>
      </c>
      <c r="F24" s="20" t="n">
        <v>3.11150077</v>
      </c>
      <c r="G24" s="18" t="n">
        <v>630.03305015</v>
      </c>
      <c r="H24" s="20" t="n">
        <v>24.13554528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516.68305976</v>
      </c>
      <c r="F25" s="20" t="n">
        <v>3.19128991</v>
      </c>
      <c r="G25" s="18" t="n">
        <v>499.58499645</v>
      </c>
      <c r="H25" s="20" t="n">
        <v>16.07093881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489.10948791</v>
      </c>
      <c r="F26" s="20" t="n">
        <v>3.57266063</v>
      </c>
      <c r="G26" s="18" t="n">
        <v>490.90644605</v>
      </c>
      <c r="H26" s="20" t="n">
        <v>2.00223261</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473.78531962</v>
      </c>
      <c r="F27" s="20" t="n">
        <v>2.98758067</v>
      </c>
      <c r="G27" s="18" t="n">
        <v>484.61793648</v>
      </c>
      <c r="H27" s="20" t="n">
        <v>1.14955827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426.85931409</v>
      </c>
      <c r="F28" s="20" t="n">
        <v>4.05017335</v>
      </c>
      <c r="G28" s="18" t="n">
        <v>407.84061292</v>
      </c>
      <c r="H28" s="20" t="n">
        <v>2.89807343</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509.42846371</v>
      </c>
      <c r="F29" s="20" t="n">
        <v>5.21519035</v>
      </c>
      <c r="G29" s="18" t="n">
        <v>531.91492335</v>
      </c>
      <c r="H29" s="20" t="n">
        <v>21.46817858</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515.75483873</v>
      </c>
      <c r="F30" s="20" t="n">
        <v>3.81376366</v>
      </c>
      <c r="G30" s="18" t="n">
        <v>514.04853625</v>
      </c>
      <c r="H30" s="20" t="n">
        <v>7.31681407</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494.3711392</v>
      </c>
      <c r="F31" s="20" t="n">
        <v>4.03109051</v>
      </c>
      <c r="G31" s="18" t="n">
        <v>501.38836464</v>
      </c>
      <c r="H31" s="20" t="n">
        <v>3.10629734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501.25762615</v>
      </c>
      <c r="F32" s="20" t="n">
        <v>2.50465311</v>
      </c>
      <c r="G32" s="18" t="n">
        <v>508.65496411</v>
      </c>
      <c r="H32" s="20" t="n">
        <v>26.04149799</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495.58003578</v>
      </c>
      <c r="F33" s="20" t="n">
        <v>5.27737452</v>
      </c>
      <c r="G33" s="18" t="n">
        <v>503.26982567</v>
      </c>
      <c r="H33" s="20" t="n">
        <v>3.47726671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451.82339116</v>
      </c>
      <c r="F34" s="20" t="n">
        <v>4.7583133</v>
      </c>
      <c r="G34" s="18" t="n">
        <v>472.68888813</v>
      </c>
      <c r="H34" s="20" t="n">
        <v>6.27752088</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501.88405598</v>
      </c>
      <c r="F35" s="20" t="n">
        <v>2.36798146</v>
      </c>
      <c r="G35" s="18" t="n">
        <v>519.39575584</v>
      </c>
      <c r="H35" s="20" t="n">
        <v>1.65730394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491.45072082</v>
      </c>
      <c r="F36" s="20" t="n">
        <v>2.51889066</v>
      </c>
      <c r="G36" s="18" t="n">
        <v>497.28267755</v>
      </c>
      <c r="H36" s="20" t="n">
        <v>5.13322292</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492.72859173</v>
      </c>
      <c r="F37" s="20" t="n">
        <v>4.60703141</v>
      </c>
      <c r="G37" s="18" t="n">
        <v>494.26058189</v>
      </c>
      <c r="H37" s="20" t="n">
        <v>5.50476485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502.2474501</v>
      </c>
      <c r="F38" s="20" t="n">
        <v>3.84790737</v>
      </c>
      <c r="G38" s="18" t="n">
        <v>517.86071755</v>
      </c>
      <c r="H38" s="20" t="n">
        <v>9.73377297</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404.45145539</v>
      </c>
      <c r="F39" s="20" t="n">
        <v>7.89238055</v>
      </c>
      <c r="G39" s="18" t="n">
        <v>426.38617609</v>
      </c>
      <c r="H39" s="20" t="n">
        <v>4.10110779</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512.78607804</v>
      </c>
      <c r="F40" s="20" t="n">
        <v>3.52147382</v>
      </c>
      <c r="G40" s="18" t="n">
        <v>503.82866607</v>
      </c>
      <c r="H40" s="20" t="n">
        <v>8.645334780000001</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497.93008714</v>
      </c>
      <c r="F41" s="20" t="n">
        <v>3.48895892</v>
      </c>
      <c r="G41" s="18" t="n">
        <v>488.25856812</v>
      </c>
      <c r="H41" s="20" t="n">
        <v>10.52596697</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428.03570395</v>
      </c>
      <c r="F44" s="20" t="n">
        <v>4.44840757</v>
      </c>
      <c r="G44" s="18" t="n">
        <v>425.24932722</v>
      </c>
      <c r="H44" s="20" t="n">
        <v>4.83505139</v>
      </c>
      <c r="I44" s="18" t="s">
        <v>404</v>
      </c>
      <c r="J44" s="20" t="s">
        <v>404</v>
      </c>
      <c r="K44" s="18" t="s">
        <v>404</v>
      </c>
      <c r="L44" s="20" t="s">
        <v>404</v>
      </c>
      <c r="M44" s="18" t="s">
        <v>404</v>
      </c>
      <c r="N44" s="20" t="s">
        <v>404</v>
      </c>
      <c r="O44" s="18" t="s">
        <v>404</v>
      </c>
      <c r="P44" s="20" t="s">
        <v>404</v>
      </c>
      <c r="Q44" s="18" t="n">
        <v>428.18676208</v>
      </c>
      <c r="R44" s="20" t="n">
        <v>13.04976515</v>
      </c>
    </row>
    <row r="45" spans="1:18">
      <c r="A45" s="15" t="s">
        <v>442</v>
      </c>
      <c r="B45" s="17" t="n">
        <v>5519</v>
      </c>
      <c r="C45" s="18">
        <f>(0.0/B45*100)</f>
        <v/>
      </c>
      <c r="D45" s="19" t="n">
        <v>5519</v>
      </c>
      <c r="E45" s="18" t="n">
        <v>372.59646558</v>
      </c>
      <c r="F45" s="20" t="n">
        <v>6.6088695</v>
      </c>
      <c r="G45" s="18" t="n">
        <v>376.53946106</v>
      </c>
      <c r="H45" s="20" t="n">
        <v>3.05586247</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402.86900196</v>
      </c>
      <c r="F46" s="20" t="n">
        <v>2.8636223</v>
      </c>
      <c r="G46" s="18" t="n">
        <v>419.07622614</v>
      </c>
      <c r="H46" s="20" t="n">
        <v>9.35976417</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435.07788904</v>
      </c>
      <c r="F47" s="20" t="n">
        <v>16.48625476</v>
      </c>
      <c r="G47" s="18" t="n">
        <v>448.08049458</v>
      </c>
      <c r="H47" s="20" t="n">
        <v>4.60378619</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521.21276568</v>
      </c>
      <c r="F48" s="20" t="n">
        <v>5.85373595</v>
      </c>
      <c r="G48" s="18" t="n">
        <v>506.75462099</v>
      </c>
      <c r="H48" s="20" t="n">
        <v>10.80007626</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432.56204614</v>
      </c>
      <c r="F49" s="20" t="n">
        <v>3.34729023</v>
      </c>
      <c r="G49" s="18" t="n">
        <v>429.55465582</v>
      </c>
      <c r="H49" s="20" t="n">
        <v>8.968577270000001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413.48695729</v>
      </c>
      <c r="F50" s="20" t="n">
        <v>3.31793943</v>
      </c>
      <c r="G50" s="18" t="n">
        <v>435.26026828</v>
      </c>
      <c r="H50" s="20" t="n">
        <v>6.46980504</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407.04393779</v>
      </c>
      <c r="F51" s="20" t="n">
        <v>6.15141102</v>
      </c>
      <c r="G51" s="18" t="n">
        <v>421.51937188</v>
      </c>
      <c r="H51" s="20" t="n">
        <v>2.2059098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452.07394147</v>
      </c>
      <c r="F52" s="20" t="n">
        <v>11.14245157</v>
      </c>
      <c r="G52" s="18" t="n">
        <v>477.76117237</v>
      </c>
      <c r="H52" s="20" t="n">
        <v>2.7179737</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483.78657829</v>
      </c>
      <c r="F53" s="20" t="n">
        <v>3.12240797</v>
      </c>
      <c r="G53" s="18" t="n">
        <v>423.09061248</v>
      </c>
      <c r="H53" s="20" t="n">
        <v>1.42435741</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331.68733683</v>
      </c>
      <c r="F54" s="20" t="n">
        <v>10.25844119</v>
      </c>
      <c r="G54" s="18" t="n">
        <v>331.9740773</v>
      </c>
      <c r="H54" s="20" t="n">
        <v>2.99138031</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409.3023182</v>
      </c>
      <c r="F55" s="20" t="n">
        <v>4.47046231</v>
      </c>
      <c r="G55" s="18" t="n">
        <v>412.5187623</v>
      </c>
      <c r="H55" s="20" t="n">
        <v>3.3353218</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523.14979553</v>
      </c>
      <c r="F56" s="20" t="n">
        <v>2.97764836</v>
      </c>
      <c r="G56" s="18" t="n">
        <v>524.14312293</v>
      </c>
      <c r="H56" s="20" t="n">
        <v>12.45613656</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401.05524468</v>
      </c>
      <c r="F57" s="20" t="n">
        <v>3.06940932</v>
      </c>
      <c r="G57" s="18" t="n">
        <v>408.80627793</v>
      </c>
      <c r="H57" s="20" t="n">
        <v>6.16041319</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425.90725972</v>
      </c>
      <c r="F58" s="20" t="n">
        <v>7.07544409</v>
      </c>
      <c r="G58" s="18" t="n">
        <v>404.78484176</v>
      </c>
      <c r="H58" s="20" t="n">
        <v>3.23748797</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379.95424281</v>
      </c>
      <c r="F59" s="20" t="n">
        <v>2.61937266</v>
      </c>
      <c r="G59" s="18" t="n">
        <v>376.85546127</v>
      </c>
      <c r="H59" s="20" t="n">
        <v>2.27108107</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393.83152674</v>
      </c>
      <c r="F60" s="20" t="n">
        <v>5.63977685</v>
      </c>
      <c r="G60" s="18" t="n">
        <v>380.03039378</v>
      </c>
      <c r="H60" s="20" t="n">
        <v>5.43550916</v>
      </c>
      <c r="I60" s="18" t="s">
        <v>404</v>
      </c>
      <c r="J60" s="20" t="s">
        <v>404</v>
      </c>
      <c r="K60" s="18" t="s">
        <v>404</v>
      </c>
      <c r="L60" s="20" t="s">
        <v>404</v>
      </c>
      <c r="M60" s="18" t="s">
        <v>404</v>
      </c>
      <c r="N60" s="20" t="s">
        <v>404</v>
      </c>
      <c r="O60" s="18" t="s">
        <v>404</v>
      </c>
      <c r="P60" s="20" t="s">
        <v>404</v>
      </c>
      <c r="Q60" s="18" t="n">
        <v>367.50888949</v>
      </c>
      <c r="R60" s="20" t="n">
        <v>27.28351925</v>
      </c>
    </row>
    <row r="61" spans="1:18">
      <c r="A61" s="15" t="s">
        <v>458</v>
      </c>
      <c r="B61" s="17" t="n">
        <v>6525</v>
      </c>
      <c r="C61" s="18">
        <f>(0.0/B61*100)</f>
        <v/>
      </c>
      <c r="D61" s="19" t="n">
        <v>6525</v>
      </c>
      <c r="E61" s="18" t="n">
        <v>475.37792441</v>
      </c>
      <c r="F61" s="20" t="n">
        <v>3.64754822</v>
      </c>
      <c r="G61" s="18" t="n">
        <v>475.47294092</v>
      </c>
      <c r="H61" s="20" t="n">
        <v>4.60581936</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528.46454259</v>
      </c>
      <c r="F62" s="20" t="n">
        <v>1.06126422</v>
      </c>
      <c r="G62" s="18" t="n">
        <v>531.85706625</v>
      </c>
      <c r="H62" s="20" t="n">
        <v>7.32382546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370.61971183</v>
      </c>
      <c r="F63" s="20" t="n">
        <v>3.33781</v>
      </c>
      <c r="G63" s="18" t="n">
        <v>383.47854412</v>
      </c>
      <c r="H63" s="20" t="n">
        <v>1.40290891</v>
      </c>
      <c r="I63" s="18" t="s">
        <v>404</v>
      </c>
      <c r="J63" s="20" t="s">
        <v>404</v>
      </c>
      <c r="K63" s="18" t="s">
        <v>404</v>
      </c>
      <c r="L63" s="20" t="s">
        <v>404</v>
      </c>
      <c r="M63" s="18" t="s">
        <v>404</v>
      </c>
      <c r="N63" s="20" t="s">
        <v>404</v>
      </c>
      <c r="O63" s="18" t="s">
        <v>404</v>
      </c>
      <c r="P63" s="20" t="s">
        <v>404</v>
      </c>
      <c r="Q63" s="18" t="n">
        <v>409.33750668</v>
      </c>
      <c r="R63" s="20" t="n">
        <v>6.2203699</v>
      </c>
    </row>
    <row r="64" spans="1:18">
      <c r="A64" s="15" t="s">
        <v>461</v>
      </c>
      <c r="B64" s="17" t="n">
        <v>3634</v>
      </c>
      <c r="C64" s="18">
        <f>(27.0/B64*100)</f>
        <v/>
      </c>
      <c r="D64" s="19" t="n">
        <v>3607</v>
      </c>
      <c r="E64" s="18" t="n">
        <v>526.43782609</v>
      </c>
      <c r="F64" s="20" t="n">
        <v>3.43013972</v>
      </c>
      <c r="G64" s="18" t="n">
        <v>446.87123415</v>
      </c>
      <c r="H64" s="20" t="n">
        <v>1.90221948</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423.62905922</v>
      </c>
      <c r="F65" s="20" t="n">
        <v>4.069188</v>
      </c>
      <c r="G65" s="18" t="n">
        <v>430.37672134</v>
      </c>
      <c r="H65" s="20" t="n">
        <v>2.60738562</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412.279499</v>
      </c>
      <c r="F66" s="20" t="n">
        <v>2.36832751</v>
      </c>
      <c r="G66" s="18" t="n">
        <v>411.12465078</v>
      </c>
      <c r="H66" s="20" t="n">
        <v>1.1580027</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403.10314031</v>
      </c>
      <c r="F67" s="20" t="n">
        <v>3.9444024</v>
      </c>
      <c r="G67" s="18" t="n">
        <v>389.99194731</v>
      </c>
      <c r="H67" s="20" t="n">
        <v>3.64864644</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468.24411256</v>
      </c>
      <c r="F68" s="20" t="n">
        <v>1.59030484</v>
      </c>
      <c r="G68" s="18" t="n">
        <v>391.69711027</v>
      </c>
      <c r="H68" s="20" t="n">
        <v>1.16545945</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434.95935074</v>
      </c>
      <c r="F69" s="20" t="n">
        <v>4.26965866</v>
      </c>
      <c r="G69" s="18" t="n">
        <v>434.78084753</v>
      </c>
      <c r="H69" s="20" t="n">
        <v>6.07648804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485.15264579</v>
      </c>
      <c r="F70" s="20" t="n">
        <v>4.15653598</v>
      </c>
      <c r="G70" s="18" t="n">
        <v>488.18673802</v>
      </c>
      <c r="H70" s="20" t="n">
        <v>4.16205642</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560.62040092</v>
      </c>
      <c r="F71" s="20" t="n">
        <v>1.86999519</v>
      </c>
      <c r="G71" s="18" t="n">
        <v>551.71603635</v>
      </c>
      <c r="H71" s="20" t="n">
        <v>1.63880118</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532.42904359</v>
      </c>
      <c r="F72" s="20" t="n">
        <v>2.77284842</v>
      </c>
      <c r="G72" s="18" t="n">
        <v>531.75434145</v>
      </c>
      <c r="H72" s="20" t="n">
        <v>14.07840099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419.92833894</v>
      </c>
      <c r="F73" s="20" t="n">
        <v>3.06489146</v>
      </c>
      <c r="G73" s="18" t="n">
        <v>439.87412326</v>
      </c>
      <c r="H73" s="20" t="n">
        <v>10.72845418</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429.04769057</v>
      </c>
      <c r="F74" s="20" t="n">
        <v>3.56786813</v>
      </c>
      <c r="G74" s="18" t="n">
        <v>420.60516443</v>
      </c>
      <c r="H74" s="20" t="n">
        <v>1.65409839</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392.3000827</v>
      </c>
      <c r="F75" s="20" t="n">
        <v>7.99365087</v>
      </c>
      <c r="G75" s="18" t="n">
        <v>386.7186215</v>
      </c>
      <c r="H75" s="20" t="n">
        <v>2.82886057</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454.66857579</v>
      </c>
      <c r="F76" s="20" t="n">
        <v>4.28540058</v>
      </c>
      <c r="G76" s="18" t="n">
        <v>418.85033537</v>
      </c>
      <c r="H76" s="20" t="n">
        <v>3.87632757</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438.78925139</v>
      </c>
      <c r="F77" s="20" t="n">
        <v>5.80948929</v>
      </c>
      <c r="G77" s="18" t="n">
        <v>434.01123</v>
      </c>
      <c r="H77" s="20" t="n">
        <v>3.01295182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527.50472654</v>
      </c>
      <c r="F78" s="20" t="n">
        <v>5.40442227</v>
      </c>
      <c r="G78" s="18" t="n">
        <v>520.4646686999999</v>
      </c>
      <c r="H78" s="20" t="n">
        <v>5.28267769</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478.18366795</v>
      </c>
      <c r="F79" s="20" t="n">
        <v>7.35847244</v>
      </c>
      <c r="G79" s="18" t="n">
        <v>465.3016038</v>
      </c>
      <c r="H79" s="20" t="n">
        <v>15.39849359</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443.03411205</v>
      </c>
      <c r="F80" s="20" t="n">
        <v>6.54763933</v>
      </c>
      <c r="G80" s="18" t="n">
        <v>465.03911227</v>
      </c>
      <c r="H80" s="20" t="n">
        <v>4.94978589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442.67048289</v>
      </c>
      <c r="F81" s="20" t="n">
        <v>8.9676309</v>
      </c>
      <c r="G81" s="18" t="n">
        <v>442.97088445</v>
      </c>
      <c r="H81" s="20" t="n">
        <v>3.02836774</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601</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506.64173014</v>
      </c>
      <c r="F7" s="20" t="n">
        <v>4.51442553</v>
      </c>
      <c r="G7" s="18" t="n">
        <v>511.36137079</v>
      </c>
      <c r="H7" s="20" t="n">
        <v>1.99918181</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477.71076936</v>
      </c>
      <c r="F8" s="20" t="n">
        <v>5.71670181</v>
      </c>
      <c r="G8" s="18" t="n">
        <v>506.06840517</v>
      </c>
      <c r="H8" s="20" t="n">
        <v>4.32285546</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498.21618724</v>
      </c>
      <c r="F9" s="20" t="n">
        <v>5.99336939</v>
      </c>
      <c r="G9" s="18" t="n">
        <v>508.1152353</v>
      </c>
      <c r="H9" s="20" t="n">
        <v>3.83950055</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540.85617814</v>
      </c>
      <c r="F10" s="20" t="n">
        <v>7.77812496</v>
      </c>
      <c r="G10" s="18" t="n">
        <v>527.99771343</v>
      </c>
      <c r="H10" s="20" t="n">
        <v>2.21908994</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439.30905546</v>
      </c>
      <c r="F11" s="20" t="n">
        <v>5.20682063</v>
      </c>
      <c r="G11" s="18" t="n">
        <v>452.09066229</v>
      </c>
      <c r="H11" s="20" t="n">
        <v>3.76329904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488.34049116</v>
      </c>
      <c r="F12" s="20" t="n">
        <v>9.90583569</v>
      </c>
      <c r="G12" s="18" t="n">
        <v>493.36593441</v>
      </c>
      <c r="H12" s="20" t="n">
        <v>2.36654788</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494.1432317</v>
      </c>
      <c r="F13" s="20" t="n">
        <v>6.4936685</v>
      </c>
      <c r="G13" s="18" t="n">
        <v>503.77267868</v>
      </c>
      <c r="H13" s="20" t="n">
        <v>2.94331409</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528.98695059</v>
      </c>
      <c r="F14" s="20" t="n">
        <v>7.02796796</v>
      </c>
      <c r="G14" s="18" t="n">
        <v>535.03358</v>
      </c>
      <c r="H14" s="20" t="n">
        <v>2.41056298</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529.69413752</v>
      </c>
      <c r="F15" s="20" t="n">
        <v>5.0723904</v>
      </c>
      <c r="G15" s="18" t="n">
        <v>530.89699936</v>
      </c>
      <c r="H15" s="20" t="n">
        <v>2.79397543</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492.63038546</v>
      </c>
      <c r="F16" s="20" t="n">
        <v>3.90474765</v>
      </c>
      <c r="G16" s="18" t="n">
        <v>506.55036251</v>
      </c>
      <c r="H16" s="20" t="n">
        <v>5.95914706</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479.10348269</v>
      </c>
      <c r="F17" s="20" t="n">
        <v>10.46165375</v>
      </c>
      <c r="G17" s="18" t="n">
        <v>512.46011573</v>
      </c>
      <c r="H17" s="20" t="n">
        <v>3.75856145</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454.10111907</v>
      </c>
      <c r="F18" s="20" t="n">
        <v>4.01373647</v>
      </c>
      <c r="G18" s="18" t="n">
        <v>481.52125448</v>
      </c>
      <c r="H18" s="20" t="n">
        <v>10.99061674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470.9522204</v>
      </c>
      <c r="F19" s="20" t="n">
        <v>4.65616447</v>
      </c>
      <c r="G19" s="18" t="n">
        <v>490.85447203</v>
      </c>
      <c r="H19" s="20" t="n">
        <v>7.30157242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460.42353568</v>
      </c>
      <c r="F20" s="20" t="n">
        <v>5.10523236</v>
      </c>
      <c r="G20" s="18" t="n">
        <v>475.11321325</v>
      </c>
      <c r="H20" s="20" t="n">
        <v>1.70603747</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497.11238824</v>
      </c>
      <c r="F21" s="20" t="n">
        <v>7.172482</v>
      </c>
      <c r="G21" s="18" t="n">
        <v>504.36301509</v>
      </c>
      <c r="H21" s="20" t="n">
        <v>2.77639092</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450.18826057</v>
      </c>
      <c r="F22" s="20" t="n">
        <v>15.9595143</v>
      </c>
      <c r="G22" s="18" t="n">
        <v>468.69909898</v>
      </c>
      <c r="H22" s="20" t="n">
        <v>3.59470543</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482.82551116</v>
      </c>
      <c r="F23" s="20" t="n">
        <v>3.75798766</v>
      </c>
      <c r="G23" s="18" t="n">
        <v>486.87122873</v>
      </c>
      <c r="H23" s="20" t="n">
        <v>8.31079542</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553.20352417</v>
      </c>
      <c r="F24" s="20" t="n">
        <v>9.871344089999999</v>
      </c>
      <c r="G24" s="18" t="n">
        <v>534.63542104</v>
      </c>
      <c r="H24" s="20" t="n">
        <v>3.64219052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516.54181149</v>
      </c>
      <c r="F25" s="20" t="n">
        <v>5.77619135</v>
      </c>
      <c r="G25" s="18" t="n">
        <v>515.39697877</v>
      </c>
      <c r="H25" s="20" t="n">
        <v>4.61658639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486.73642758</v>
      </c>
      <c r="F26" s="20" t="n">
        <v>3.2853229</v>
      </c>
      <c r="G26" s="18" t="n">
        <v>492.07909832</v>
      </c>
      <c r="H26" s="20" t="n">
        <v>2.31336895</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476.53539623</v>
      </c>
      <c r="F27" s="20" t="n">
        <v>1.46486214</v>
      </c>
      <c r="G27" s="18" t="n">
        <v>487.54215179</v>
      </c>
      <c r="H27" s="20" t="n">
        <v>1.52773487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414.72841374</v>
      </c>
      <c r="F28" s="20" t="n">
        <v>2.29786412</v>
      </c>
      <c r="G28" s="18" t="n">
        <v>430.24774526</v>
      </c>
      <c r="H28" s="20" t="n">
        <v>7.02017194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526.6091852</v>
      </c>
      <c r="F29" s="20" t="n">
        <v>23.30621682</v>
      </c>
      <c r="G29" s="18" t="n">
        <v>509.57289937</v>
      </c>
      <c r="H29" s="20" t="n">
        <v>5.11422594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513.14534699</v>
      </c>
      <c r="F30" s="20" t="n">
        <v>9.393172270000001</v>
      </c>
      <c r="G30" s="18" t="n">
        <v>515.8451672800001</v>
      </c>
      <c r="H30" s="20" t="n">
        <v>3.44701536</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500.40577232</v>
      </c>
      <c r="F31" s="20" t="n">
        <v>5.80116057</v>
      </c>
      <c r="G31" s="18" t="n">
        <v>497.62179909</v>
      </c>
      <c r="H31" s="20" t="n">
        <v>2.45422311</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503.04147904</v>
      </c>
      <c r="F32" s="20" t="n">
        <v>4.21572334</v>
      </c>
      <c r="G32" s="18" t="n">
        <v>500.49652404</v>
      </c>
      <c r="H32" s="20" t="n">
        <v>3.63071186</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502.16880798</v>
      </c>
      <c r="F33" s="20" t="n">
        <v>4.23100293</v>
      </c>
      <c r="G33" s="18" t="n">
        <v>498.68694918</v>
      </c>
      <c r="H33" s="20" t="n">
        <v>5.28622548</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444.19790937</v>
      </c>
      <c r="F34" s="20" t="n">
        <v>8.86980835</v>
      </c>
      <c r="G34" s="18" t="n">
        <v>465.79134249</v>
      </c>
      <c r="H34" s="20" t="n">
        <v>3.69883782</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503.33782967</v>
      </c>
      <c r="F35" s="20" t="n">
        <v>2.33318425</v>
      </c>
      <c r="G35" s="18" t="n">
        <v>522.51660164</v>
      </c>
      <c r="H35" s="20" t="n">
        <v>1.62841127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486.50195288</v>
      </c>
      <c r="F36" s="20" t="n">
        <v>2.83428905</v>
      </c>
      <c r="G36" s="18" t="n">
        <v>498.94034303</v>
      </c>
      <c r="H36" s="20" t="n">
        <v>3.29603883</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492.27723006</v>
      </c>
      <c r="F37" s="20" t="n">
        <v>4.31632927</v>
      </c>
      <c r="G37" s="18" t="n">
        <v>494.96185015</v>
      </c>
      <c r="H37" s="20" t="n">
        <v>5.74821453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511.33291815</v>
      </c>
      <c r="F38" s="20" t="n">
        <v>5.31590133</v>
      </c>
      <c r="G38" s="18" t="n">
        <v>498.65949399</v>
      </c>
      <c r="H38" s="20" t="n">
        <v>5.59921131</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424.67125322</v>
      </c>
      <c r="F39" s="20" t="n">
        <v>4.7060838</v>
      </c>
      <c r="G39" s="18" t="n">
        <v>434.3264869</v>
      </c>
      <c r="H39" s="20" t="n">
        <v>21.63762332</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513.52082856</v>
      </c>
      <c r="F40" s="20" t="n">
        <v>7.66224434</v>
      </c>
      <c r="G40" s="18" t="n">
        <v>510.59538465</v>
      </c>
      <c r="H40" s="20" t="n">
        <v>3.55618299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475.04098587</v>
      </c>
      <c r="F41" s="20" t="n">
        <v>7.93209516</v>
      </c>
      <c r="G41" s="18" t="n">
        <v>501.81722184</v>
      </c>
      <c r="H41" s="20" t="n">
        <v>3.65225469</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422.91865914</v>
      </c>
      <c r="F44" s="20" t="n">
        <v>3.2407179</v>
      </c>
      <c r="G44" s="18" t="n">
        <v>434.82374315</v>
      </c>
      <c r="H44" s="20" t="n">
        <v>7.63945078</v>
      </c>
      <c r="I44" s="18" t="s">
        <v>404</v>
      </c>
      <c r="J44" s="20" t="s">
        <v>404</v>
      </c>
      <c r="K44" s="18" t="s">
        <v>404</v>
      </c>
      <c r="L44" s="20" t="s">
        <v>404</v>
      </c>
      <c r="M44" s="18" t="s">
        <v>404</v>
      </c>
      <c r="N44" s="20" t="s">
        <v>404</v>
      </c>
      <c r="O44" s="18" t="n">
        <v>367.39579401</v>
      </c>
      <c r="P44" s="20" t="n">
        <v>10.94693951</v>
      </c>
      <c r="Q44" s="18" t="n">
        <v>432.33339349</v>
      </c>
      <c r="R44" s="20" t="n">
        <v>10.50092019</v>
      </c>
    </row>
    <row r="45" spans="1:18">
      <c r="A45" s="15" t="s">
        <v>442</v>
      </c>
      <c r="B45" s="17" t="n">
        <v>5519</v>
      </c>
      <c r="C45" s="18">
        <f>(0.0/B45*100)</f>
        <v/>
      </c>
      <c r="D45" s="19" t="n">
        <v>5519</v>
      </c>
      <c r="E45" s="18" t="n">
        <v>376.27533427</v>
      </c>
      <c r="F45" s="20" t="n">
        <v>2.74491706</v>
      </c>
      <c r="G45" s="18" t="n">
        <v>364.85534027</v>
      </c>
      <c r="H45" s="20" t="n">
        <v>13.44705473</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395.3734237</v>
      </c>
      <c r="F46" s="20" t="n">
        <v>3.18355551</v>
      </c>
      <c r="G46" s="18" t="n">
        <v>429.60657805</v>
      </c>
      <c r="H46" s="20" t="n">
        <v>5.58479617</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444.87102954</v>
      </c>
      <c r="F47" s="20" t="n">
        <v>4.34909293</v>
      </c>
      <c r="G47" s="18" t="n">
        <v>450.85480326</v>
      </c>
      <c r="H47" s="20" t="n">
        <v>15.227663</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507.56441531</v>
      </c>
      <c r="F48" s="20" t="n">
        <v>5.99380391</v>
      </c>
      <c r="G48" s="18" t="n">
        <v>547.9685574600001</v>
      </c>
      <c r="H48" s="20" t="n">
        <v>12.44153477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429.41679773</v>
      </c>
      <c r="F49" s="20" t="n">
        <v>3.15335161</v>
      </c>
      <c r="G49" s="18" t="n">
        <v>449.67836066</v>
      </c>
      <c r="H49" s="20" t="n">
        <v>9.28173805</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409.30837757</v>
      </c>
      <c r="F50" s="20" t="n">
        <v>3.58400266</v>
      </c>
      <c r="G50" s="18" t="n">
        <v>425.18584673</v>
      </c>
      <c r="H50" s="20" t="n">
        <v>4.08961636</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423.24776725</v>
      </c>
      <c r="F51" s="20" t="n">
        <v>2.36142631</v>
      </c>
      <c r="G51" s="18" t="n">
        <v>405.19373991</v>
      </c>
      <c r="H51" s="20" t="n">
        <v>5.21154781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475.64945469</v>
      </c>
      <c r="F52" s="20" t="n">
        <v>3.32131542</v>
      </c>
      <c r="G52" s="18" t="n">
        <v>474.40889794</v>
      </c>
      <c r="H52" s="20" t="n">
        <v>8.258166470000001</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423.06233536</v>
      </c>
      <c r="F53" s="20" t="n">
        <v>1.41723834</v>
      </c>
      <c r="G53" s="18" t="n">
        <v>480.83938215</v>
      </c>
      <c r="H53" s="20" t="n">
        <v>3.48906401</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332.356248</v>
      </c>
      <c r="F54" s="20" t="n">
        <v>2.93530007</v>
      </c>
      <c r="G54" s="18" t="n">
        <v>327.24278663</v>
      </c>
      <c r="H54" s="20" t="n">
        <v>9.244993620000001</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410.29799295</v>
      </c>
      <c r="F55" s="20" t="n">
        <v>3.44258766</v>
      </c>
      <c r="G55" s="18" t="n">
        <v>412.06115514</v>
      </c>
      <c r="H55" s="20" t="n">
        <v>4.44931227</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541.55153626</v>
      </c>
      <c r="F56" s="20" t="n">
        <v>6.44110949</v>
      </c>
      <c r="G56" s="18" t="n">
        <v>518.83284816</v>
      </c>
      <c r="H56" s="20" t="n">
        <v>3.42661069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399.01269339</v>
      </c>
      <c r="F57" s="20" t="n">
        <v>5.53352621</v>
      </c>
      <c r="G57" s="18" t="n">
        <v>405.40451678</v>
      </c>
      <c r="H57" s="20" t="n">
        <v>2.89558849</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406.92157278</v>
      </c>
      <c r="F58" s="20" t="n">
        <v>2.96413201</v>
      </c>
      <c r="G58" s="18" t="n">
        <v>427.57769222</v>
      </c>
      <c r="H58" s="20" t="n">
        <v>10.23411054</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377.4826851</v>
      </c>
      <c r="F59" s="20" t="n">
        <v>1.79762482</v>
      </c>
      <c r="G59" s="18" t="n">
        <v>383.05522955</v>
      </c>
      <c r="H59" s="20" t="n">
        <v>4.01584088</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370.57208753</v>
      </c>
      <c r="F60" s="20" t="n">
        <v>4.99125058</v>
      </c>
      <c r="G60" s="18" t="n">
        <v>413.90966717</v>
      </c>
      <c r="H60" s="20" t="n">
        <v>6.57960817</v>
      </c>
      <c r="I60" s="18" t="s">
        <v>404</v>
      </c>
      <c r="J60" s="20" t="s">
        <v>404</v>
      </c>
      <c r="K60" s="18" t="s">
        <v>404</v>
      </c>
      <c r="L60" s="20" t="s">
        <v>404</v>
      </c>
      <c r="M60" s="18" t="s">
        <v>404</v>
      </c>
      <c r="N60" s="20" t="s">
        <v>404</v>
      </c>
      <c r="O60" s="18" t="s">
        <v>404</v>
      </c>
      <c r="P60" s="20" t="s">
        <v>404</v>
      </c>
      <c r="Q60" s="18" t="n">
        <v>365.12860545</v>
      </c>
      <c r="R60" s="20" t="n">
        <v>31.05314608</v>
      </c>
    </row>
    <row r="61" spans="1:18">
      <c r="A61" s="15" t="s">
        <v>458</v>
      </c>
      <c r="B61" s="17" t="n">
        <v>6525</v>
      </c>
      <c r="C61" s="18">
        <f>(0.0/B61*100)</f>
        <v/>
      </c>
      <c r="D61" s="19" t="n">
        <v>6525</v>
      </c>
      <c r="E61" s="18" t="n">
        <v>480.29244632</v>
      </c>
      <c r="F61" s="20" t="n">
        <v>3.83122088</v>
      </c>
      <c r="G61" s="18" t="n">
        <v>470.04558562</v>
      </c>
      <c r="H61" s="20" t="n">
        <v>4.17108292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537.2801292</v>
      </c>
      <c r="F62" s="20" t="n">
        <v>3.68043004</v>
      </c>
      <c r="G62" s="18" t="n">
        <v>527.60969235</v>
      </c>
      <c r="H62" s="20" t="n">
        <v>1.1118111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378.83533835</v>
      </c>
      <c r="F63" s="20" t="n">
        <v>1.65123657</v>
      </c>
      <c r="G63" s="18" t="n">
        <v>386.25089258</v>
      </c>
      <c r="H63" s="20" t="n">
        <v>2.07314462</v>
      </c>
      <c r="I63" s="18" t="s">
        <v>404</v>
      </c>
      <c r="J63" s="20" t="s">
        <v>404</v>
      </c>
      <c r="K63" s="18" t="s">
        <v>404</v>
      </c>
      <c r="L63" s="20" t="s">
        <v>404</v>
      </c>
      <c r="M63" s="18" t="s">
        <v>404</v>
      </c>
      <c r="N63" s="20" t="s">
        <v>404</v>
      </c>
      <c r="O63" s="18" t="s">
        <v>404</v>
      </c>
      <c r="P63" s="20" t="s">
        <v>404</v>
      </c>
      <c r="Q63" s="18" t="n">
        <v>408.03757159</v>
      </c>
      <c r="R63" s="20" t="n">
        <v>6.02472552</v>
      </c>
    </row>
    <row r="64" spans="1:18">
      <c r="A64" s="15" t="s">
        <v>461</v>
      </c>
      <c r="B64" s="17" t="n">
        <v>3634</v>
      </c>
      <c r="C64" s="18">
        <f>(27.0/B64*100)</f>
        <v/>
      </c>
      <c r="D64" s="19" t="n">
        <v>3607</v>
      </c>
      <c r="E64" s="18" t="n">
        <v>433.82020934</v>
      </c>
      <c r="F64" s="20" t="n">
        <v>2.09238738</v>
      </c>
      <c r="G64" s="18" t="n">
        <v>513.05065479</v>
      </c>
      <c r="H64" s="20" t="n">
        <v>2.70609198</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428.81427967</v>
      </c>
      <c r="F65" s="20" t="n">
        <v>2.23004689</v>
      </c>
      <c r="G65" s="18" t="n">
        <v>425.69708091</v>
      </c>
      <c r="H65" s="20" t="n">
        <v>5.40173434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407.20821622</v>
      </c>
      <c r="F66" s="20" t="n">
        <v>1.21935726</v>
      </c>
      <c r="G66" s="18" t="n">
        <v>422.87584135</v>
      </c>
      <c r="H66" s="20" t="n">
        <v>2.6792715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390.22969108</v>
      </c>
      <c r="F67" s="20" t="n">
        <v>3.5996887</v>
      </c>
      <c r="G67" s="18" t="n">
        <v>403.42444554</v>
      </c>
      <c r="H67" s="20" t="n">
        <v>4.10522252</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388.35556597</v>
      </c>
      <c r="F68" s="20" t="n">
        <v>1.33655938</v>
      </c>
      <c r="G68" s="18" t="n">
        <v>441.18320335</v>
      </c>
      <c r="H68" s="20" t="n">
        <v>1.15966495</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434.42048708</v>
      </c>
      <c r="F69" s="20" t="n">
        <v>4.38239264</v>
      </c>
      <c r="G69" s="18" t="n">
        <v>435.80420893</v>
      </c>
      <c r="H69" s="20" t="n">
        <v>6.47402267</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484.74184866</v>
      </c>
      <c r="F70" s="20" t="n">
        <v>5.15922497</v>
      </c>
      <c r="G70" s="18" t="n">
        <v>488.47309483</v>
      </c>
      <c r="H70" s="20" t="n">
        <v>4.25971974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557.51951402</v>
      </c>
      <c r="F71" s="20" t="n">
        <v>2.53062855</v>
      </c>
      <c r="G71" s="18" t="n">
        <v>554.68825965</v>
      </c>
      <c r="H71" s="20" t="n">
        <v>1.36309989</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528.08430505</v>
      </c>
      <c r="F72" s="20" t="n">
        <v>3.56092106</v>
      </c>
      <c r="G72" s="18" t="n">
        <v>550.64377029</v>
      </c>
      <c r="H72" s="20" t="n">
        <v>11.39462674</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414.75400994</v>
      </c>
      <c r="F73" s="20" t="n">
        <v>4.06169345</v>
      </c>
      <c r="G73" s="18" t="n">
        <v>426.23228272</v>
      </c>
      <c r="H73" s="20" t="n">
        <v>4.18733086</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387.61367143</v>
      </c>
      <c r="F74" s="20" t="n">
        <v>3.75159576</v>
      </c>
      <c r="G74" s="18" t="n">
        <v>429.85238226</v>
      </c>
      <c r="H74" s="20" t="n">
        <v>1.6201608</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387.68355986</v>
      </c>
      <c r="F75" s="20" t="n">
        <v>2.54893261</v>
      </c>
      <c r="G75" s="18" t="n">
        <v>355.56421997</v>
      </c>
      <c r="H75" s="20" t="n">
        <v>7.91750956</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407.92783402</v>
      </c>
      <c r="F76" s="20" t="n">
        <v>2.99384099</v>
      </c>
      <c r="G76" s="18" t="n">
        <v>480.1885103</v>
      </c>
      <c r="H76" s="20" t="n">
        <v>5.05824465</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430.96882772</v>
      </c>
      <c r="F77" s="20" t="n">
        <v>3.24245601</v>
      </c>
      <c r="G77" s="18" t="n">
        <v>444.21611121</v>
      </c>
      <c r="H77" s="20" t="n">
        <v>4.82894097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525.3472193600001</v>
      </c>
      <c r="F78" s="20" t="n">
        <v>3.97427367</v>
      </c>
      <c r="G78" s="18" t="n">
        <v>522.39088995</v>
      </c>
      <c r="H78" s="20" t="n">
        <v>11.07148341</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460.86025473</v>
      </c>
      <c r="F79" s="20" t="n">
        <v>6.19953607</v>
      </c>
      <c r="G79" s="18" t="n">
        <v>499.88923724</v>
      </c>
      <c r="H79" s="20" t="n">
        <v>12.48805192</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456.73449349</v>
      </c>
      <c r="F80" s="20" t="n">
        <v>4.47002019</v>
      </c>
      <c r="G80" s="18" t="n">
        <v>455.5199179</v>
      </c>
      <c r="H80" s="20" t="n">
        <v>7.27953088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442.46688592</v>
      </c>
      <c r="F81" s="20" t="n">
        <v>5.24228668</v>
      </c>
      <c r="G81" s="18" t="n">
        <v>443.13240285</v>
      </c>
      <c r="H81" s="20" t="n">
        <v>3.74207601</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602</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513.22331166</v>
      </c>
      <c r="F7" s="20" t="n">
        <v>3.03018172</v>
      </c>
      <c r="G7" s="18" t="n">
        <v>508.79328193</v>
      </c>
      <c r="H7" s="20" t="n">
        <v>2.36872808</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495.90970833</v>
      </c>
      <c r="F8" s="20" t="n">
        <v>4.23455503</v>
      </c>
      <c r="G8" s="18" t="n">
        <v>493.4729905</v>
      </c>
      <c r="H8" s="20" t="n">
        <v>6.59391758</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502.10590943</v>
      </c>
      <c r="F9" s="20" t="n">
        <v>4.086754</v>
      </c>
      <c r="G9" s="18" t="n">
        <v>507.3255551</v>
      </c>
      <c r="H9" s="20" t="n">
        <v>5.37803917</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527.4168612</v>
      </c>
      <c r="F10" s="20" t="n">
        <v>3.65310372</v>
      </c>
      <c r="G10" s="18" t="n">
        <v>530.66740782</v>
      </c>
      <c r="H10" s="20" t="n">
        <v>2.80870398</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446.12011639</v>
      </c>
      <c r="F11" s="20" t="n">
        <v>3.13737404</v>
      </c>
      <c r="G11" s="18" t="n">
        <v>452.72321236</v>
      </c>
      <c r="H11" s="20" t="n">
        <v>9.71834314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490.98356981</v>
      </c>
      <c r="F12" s="20" t="n">
        <v>5.48155692</v>
      </c>
      <c r="G12" s="18" t="n">
        <v>494.35530447</v>
      </c>
      <c r="H12" s="20" t="n">
        <v>4.28568237</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501.59838661</v>
      </c>
      <c r="F13" s="20" t="n">
        <v>4.02888568</v>
      </c>
      <c r="G13" s="18" t="n">
        <v>502.56700878</v>
      </c>
      <c r="H13" s="20" t="n">
        <v>3.32301651</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535.11031293</v>
      </c>
      <c r="F14" s="20" t="n">
        <v>5.32283807</v>
      </c>
      <c r="G14" s="18" t="n">
        <v>533.9775016999999</v>
      </c>
      <c r="H14" s="20" t="n">
        <v>2.47795097</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534.27810444</v>
      </c>
      <c r="F15" s="20" t="n">
        <v>4.30235369</v>
      </c>
      <c r="G15" s="18" t="n">
        <v>528.65892859</v>
      </c>
      <c r="H15" s="20" t="n">
        <v>3.14635103</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503.42091184</v>
      </c>
      <c r="F16" s="20" t="n">
        <v>5.77150788</v>
      </c>
      <c r="G16" s="18" t="n">
        <v>493.61739421</v>
      </c>
      <c r="H16" s="20" t="n">
        <v>4.38544844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528.95541509</v>
      </c>
      <c r="F17" s="20" t="n">
        <v>5.23225633</v>
      </c>
      <c r="G17" s="18" t="n">
        <v>486.35950792</v>
      </c>
      <c r="H17" s="20" t="n">
        <v>6.66954061</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453.99939983</v>
      </c>
      <c r="F18" s="20" t="n">
        <v>4.11736111</v>
      </c>
      <c r="G18" s="18" t="n">
        <v>467.41381618</v>
      </c>
      <c r="H18" s="20" t="n">
        <v>13.46329527</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465.40179093</v>
      </c>
      <c r="F19" s="20" t="n">
        <v>4.79832303</v>
      </c>
      <c r="G19" s="18" t="n">
        <v>492.23062973</v>
      </c>
      <c r="H19" s="20" t="n">
        <v>5.84617631</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470.53373987</v>
      </c>
      <c r="F20" s="20" t="n">
        <v>2.87326982</v>
      </c>
      <c r="G20" s="18" t="n">
        <v>475.4660839</v>
      </c>
      <c r="H20" s="20" t="n">
        <v>2.02514172</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505.87545074</v>
      </c>
      <c r="F21" s="20" t="n">
        <v>3.80000587</v>
      </c>
      <c r="G21" s="18" t="n">
        <v>501.3513018</v>
      </c>
      <c r="H21" s="20" t="n">
        <v>3.57679517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466.13269198</v>
      </c>
      <c r="F22" s="20" t="n">
        <v>5.96179902</v>
      </c>
      <c r="G22" s="18" t="n">
        <v>467.30323734</v>
      </c>
      <c r="H22" s="20" t="n">
        <v>6.30650635</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478.11727972</v>
      </c>
      <c r="F23" s="20" t="n">
        <v>6.90787837</v>
      </c>
      <c r="G23" s="18" t="n">
        <v>488.30175664</v>
      </c>
      <c r="H23" s="20" t="n">
        <v>5.51729325</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530.8888322400001</v>
      </c>
      <c r="F24" s="20" t="n">
        <v>5.01713185</v>
      </c>
      <c r="G24" s="18" t="n">
        <v>549.7664629</v>
      </c>
      <c r="H24" s="20" t="n">
        <v>6.08879166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517.94953778</v>
      </c>
      <c r="F25" s="20" t="n">
        <v>6.3558046</v>
      </c>
      <c r="G25" s="18" t="n">
        <v>514.44351856</v>
      </c>
      <c r="H25" s="20" t="n">
        <v>4.372252</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489.15794259</v>
      </c>
      <c r="F26" s="20" t="n">
        <v>2.70102501</v>
      </c>
      <c r="G26" s="18" t="n">
        <v>491.73804236</v>
      </c>
      <c r="H26" s="20" t="n">
        <v>2.57047617</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479.71527996</v>
      </c>
      <c r="F27" s="20" t="n">
        <v>1.56325888</v>
      </c>
      <c r="G27" s="18" t="n">
        <v>485.20210517</v>
      </c>
      <c r="H27" s="20" t="n">
        <v>1.46245293</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415.45978665</v>
      </c>
      <c r="F28" s="20" t="n">
        <v>2.18506337</v>
      </c>
      <c r="G28" s="18" t="n">
        <v>428.40932472</v>
      </c>
      <c r="H28" s="20" t="n">
        <v>15.43797004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527.6277904999999</v>
      </c>
      <c r="F29" s="20" t="n">
        <v>7.49295257</v>
      </c>
      <c r="G29" s="18" t="n">
        <v>485.61879615</v>
      </c>
      <c r="H29" s="20" t="n">
        <v>9.748580329999999</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524.39858882</v>
      </c>
      <c r="F30" s="20" t="n">
        <v>6.96551514</v>
      </c>
      <c r="G30" s="18" t="n">
        <v>511.87645505</v>
      </c>
      <c r="H30" s="20" t="n">
        <v>3.34014434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501.03022368</v>
      </c>
      <c r="F31" s="20" t="n">
        <v>2.69259584</v>
      </c>
      <c r="G31" s="18" t="n">
        <v>493.30208574</v>
      </c>
      <c r="H31" s="20" t="n">
        <v>3.97164162</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497.99287113</v>
      </c>
      <c r="F32" s="20" t="n">
        <v>3.13553043</v>
      </c>
      <c r="G32" s="18" t="n">
        <v>508.35794209</v>
      </c>
      <c r="H32" s="20" t="n">
        <v>5.37556947</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503.29668213</v>
      </c>
      <c r="F33" s="20" t="n">
        <v>3.512347</v>
      </c>
      <c r="G33" s="18" t="n">
        <v>495.32348579</v>
      </c>
      <c r="H33" s="20" t="n">
        <v>6.25700805</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458.30685748</v>
      </c>
      <c r="F34" s="20" t="n">
        <v>7.83425176</v>
      </c>
      <c r="G34" s="18" t="n">
        <v>461.63440339</v>
      </c>
      <c r="H34" s="20" t="n">
        <v>3.77188756</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516.05520702</v>
      </c>
      <c r="F35" s="20" t="n">
        <v>1.7065468</v>
      </c>
      <c r="G35" s="18" t="n">
        <v>513.32095312</v>
      </c>
      <c r="H35" s="20" t="n">
        <v>2.18204275</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492.72311537</v>
      </c>
      <c r="F36" s="20" t="n">
        <v>2.50695184</v>
      </c>
      <c r="G36" s="18" t="n">
        <v>493.07951165</v>
      </c>
      <c r="H36" s="20" t="n">
        <v>4.84345657</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490.64443797</v>
      </c>
      <c r="F37" s="20" t="n">
        <v>5.45981832</v>
      </c>
      <c r="G37" s="18" t="n">
        <v>495.96696016</v>
      </c>
      <c r="H37" s="20" t="n">
        <v>4.39148812</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515.36086058</v>
      </c>
      <c r="F38" s="20" t="n">
        <v>4.23945931</v>
      </c>
      <c r="G38" s="18" t="n">
        <v>483.65617879</v>
      </c>
      <c r="H38" s="20" t="n">
        <v>6.14375829</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427.72990236</v>
      </c>
      <c r="F39" s="20" t="n">
        <v>4.39668989</v>
      </c>
      <c r="G39" s="18" t="n">
        <v>409.13351568</v>
      </c>
      <c r="H39" s="20" t="n">
        <v>12.12069537</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519.90845273</v>
      </c>
      <c r="F40" s="20" t="n">
        <v>7.29382442</v>
      </c>
      <c r="G40" s="18" t="n">
        <v>509.02936655</v>
      </c>
      <c r="H40" s="20" t="n">
        <v>3.77123249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481.52297909</v>
      </c>
      <c r="F41" s="20" t="n">
        <v>6.39948764</v>
      </c>
      <c r="G41" s="18" t="n">
        <v>506.77995927</v>
      </c>
      <c r="H41" s="20" t="n">
        <v>3.62530097</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426.06382731</v>
      </c>
      <c r="F44" s="20" t="n">
        <v>3.98668088</v>
      </c>
      <c r="G44" s="18" t="n">
        <v>429.80465935</v>
      </c>
      <c r="H44" s="20" t="n">
        <v>6.04093068</v>
      </c>
      <c r="I44" s="18" t="s">
        <v>404</v>
      </c>
      <c r="J44" s="20" t="s">
        <v>404</v>
      </c>
      <c r="K44" s="18" t="s">
        <v>404</v>
      </c>
      <c r="L44" s="20" t="s">
        <v>404</v>
      </c>
      <c r="M44" s="18" t="s">
        <v>404</v>
      </c>
      <c r="N44" s="20" t="s">
        <v>404</v>
      </c>
      <c r="O44" s="18" t="n">
        <v>367.39579401</v>
      </c>
      <c r="P44" s="20" t="n">
        <v>10.94693951</v>
      </c>
      <c r="Q44" s="18" t="n">
        <v>432.33339349</v>
      </c>
      <c r="R44" s="20" t="n">
        <v>10.50092019</v>
      </c>
    </row>
    <row r="45" spans="1:18">
      <c r="A45" s="15" t="s">
        <v>442</v>
      </c>
      <c r="B45" s="17" t="n">
        <v>5519</v>
      </c>
      <c r="C45" s="18">
        <f>(0.0/B45*100)</f>
        <v/>
      </c>
      <c r="D45" s="19" t="n">
        <v>5519</v>
      </c>
      <c r="E45" s="18" t="n">
        <v>377.72456254</v>
      </c>
      <c r="F45" s="20" t="n">
        <v>2.96744612</v>
      </c>
      <c r="G45" s="18" t="n">
        <v>369.19642533</v>
      </c>
      <c r="H45" s="20" t="n">
        <v>6.20872547</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403.72886914</v>
      </c>
      <c r="F46" s="20" t="n">
        <v>3.0660292</v>
      </c>
      <c r="G46" s="18" t="n">
        <v>412.02084777</v>
      </c>
      <c r="H46" s="20" t="n">
        <v>7.01803675</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447.24046905</v>
      </c>
      <c r="F47" s="20" t="n">
        <v>4.58411114</v>
      </c>
      <c r="G47" s="18" t="n">
        <v>432.63844053</v>
      </c>
      <c r="H47" s="20" t="n">
        <v>12.99958245</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507.9594182</v>
      </c>
      <c r="F48" s="20" t="n">
        <v>5.2639239</v>
      </c>
      <c r="G48" s="18" t="n">
        <v>562.53285343</v>
      </c>
      <c r="H48" s="20" t="n">
        <v>14.37453341</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431.22666998</v>
      </c>
      <c r="F49" s="20" t="n">
        <v>2.96535081</v>
      </c>
      <c r="G49" s="18" t="n">
        <v>448.23075322</v>
      </c>
      <c r="H49" s="20" t="n">
        <v>17.01451261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419.09502429</v>
      </c>
      <c r="F50" s="20" t="n">
        <v>2.86385712</v>
      </c>
      <c r="G50" s="18" t="n">
        <v>412.03197528</v>
      </c>
      <c r="H50" s="20" t="n">
        <v>7.92775316</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419.99796164</v>
      </c>
      <c r="F51" s="20" t="n">
        <v>2.07635067</v>
      </c>
      <c r="G51" s="18" t="n">
        <v>407.57276214</v>
      </c>
      <c r="H51" s="20" t="n">
        <v>10.84348243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478.18804781</v>
      </c>
      <c r="F52" s="20" t="n">
        <v>3.36362252</v>
      </c>
      <c r="G52" s="18" t="n">
        <v>466.15312998</v>
      </c>
      <c r="H52" s="20" t="n">
        <v>8.58339205</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429.24311463</v>
      </c>
      <c r="F53" s="20" t="n">
        <v>1.39886204</v>
      </c>
      <c r="G53" s="18" t="n">
        <v>464.38320523</v>
      </c>
      <c r="H53" s="20" t="n">
        <v>3.98764914</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332.22031882</v>
      </c>
      <c r="F54" s="20" t="n">
        <v>2.82801556</v>
      </c>
      <c r="G54" s="18" t="n">
        <v>324.97708213</v>
      </c>
      <c r="H54" s="20" t="n">
        <v>12.10857922</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404.7198553</v>
      </c>
      <c r="F55" s="20" t="n">
        <v>3.30208975</v>
      </c>
      <c r="G55" s="18" t="n">
        <v>419.98754029</v>
      </c>
      <c r="H55" s="20" t="n">
        <v>4.68029755</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529.67679919</v>
      </c>
      <c r="F56" s="20" t="n">
        <v>7.23481154</v>
      </c>
      <c r="G56" s="18" t="n">
        <v>521.9469443199999</v>
      </c>
      <c r="H56" s="20" t="n">
        <v>3.079287</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404.47881406</v>
      </c>
      <c r="F57" s="20" t="n">
        <v>6.15471274</v>
      </c>
      <c r="G57" s="18" t="n">
        <v>402.32998612</v>
      </c>
      <c r="H57" s="20" t="n">
        <v>3.54099842</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407.8814146</v>
      </c>
      <c r="F58" s="20" t="n">
        <v>2.66060744</v>
      </c>
      <c r="G58" s="18" t="n">
        <v>422.27152912</v>
      </c>
      <c r="H58" s="20" t="n">
        <v>20.51980495</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380.10667188</v>
      </c>
      <c r="F59" s="20" t="n">
        <v>1.83434166</v>
      </c>
      <c r="G59" s="18" t="n">
        <v>364.04686265</v>
      </c>
      <c r="H59" s="20" t="n">
        <v>4.62726626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383.86386027</v>
      </c>
      <c r="F60" s="20" t="n">
        <v>5.81464717</v>
      </c>
      <c r="G60" s="18" t="n">
        <v>390.06765184</v>
      </c>
      <c r="H60" s="20" t="n">
        <v>5.32731604</v>
      </c>
      <c r="I60" s="18" t="s">
        <v>404</v>
      </c>
      <c r="J60" s="20" t="s">
        <v>404</v>
      </c>
      <c r="K60" s="18" t="s">
        <v>404</v>
      </c>
      <c r="L60" s="20" t="s">
        <v>404</v>
      </c>
      <c r="M60" s="18" t="s">
        <v>404</v>
      </c>
      <c r="N60" s="20" t="s">
        <v>404</v>
      </c>
      <c r="O60" s="18" t="s">
        <v>404</v>
      </c>
      <c r="P60" s="20" t="s">
        <v>404</v>
      </c>
      <c r="Q60" s="18" t="n">
        <v>365.12860545</v>
      </c>
      <c r="R60" s="20" t="n">
        <v>31.05314608</v>
      </c>
    </row>
    <row r="61" spans="1:18">
      <c r="A61" s="15" t="s">
        <v>458</v>
      </c>
      <c r="B61" s="17" t="n">
        <v>6525</v>
      </c>
      <c r="C61" s="18">
        <f>(0.0/B61*100)</f>
        <v/>
      </c>
      <c r="D61" s="19" t="n">
        <v>6525</v>
      </c>
      <c r="E61" s="18" t="n">
        <v>455.56075335</v>
      </c>
      <c r="F61" s="20" t="n">
        <v>5.7101845</v>
      </c>
      <c r="G61" s="18" t="n">
        <v>479.73491565</v>
      </c>
      <c r="H61" s="20" t="n">
        <v>3.29780333</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521.65289329</v>
      </c>
      <c r="F62" s="20" t="n">
        <v>2.02354293</v>
      </c>
      <c r="G62" s="18" t="n">
        <v>530.8212376499999</v>
      </c>
      <c r="H62" s="20" t="n">
        <v>1.26265381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383.21752106</v>
      </c>
      <c r="F63" s="20" t="n">
        <v>1.66918038</v>
      </c>
      <c r="G63" s="18" t="n">
        <v>380.0677954</v>
      </c>
      <c r="H63" s="20" t="n">
        <v>1.91365058</v>
      </c>
      <c r="I63" s="18" t="s">
        <v>404</v>
      </c>
      <c r="J63" s="20" t="s">
        <v>404</v>
      </c>
      <c r="K63" s="18" t="s">
        <v>404</v>
      </c>
      <c r="L63" s="20" t="s">
        <v>404</v>
      </c>
      <c r="M63" s="18" t="s">
        <v>404</v>
      </c>
      <c r="N63" s="20" t="s">
        <v>404</v>
      </c>
      <c r="O63" s="18" t="s">
        <v>404</v>
      </c>
      <c r="P63" s="20" t="s">
        <v>404</v>
      </c>
      <c r="Q63" s="18" t="n">
        <v>408.03757159</v>
      </c>
      <c r="R63" s="20" t="n">
        <v>6.02472552</v>
      </c>
    </row>
    <row r="64" spans="1:18">
      <c r="A64" s="15" t="s">
        <v>461</v>
      </c>
      <c r="B64" s="17" t="n">
        <v>3634</v>
      </c>
      <c r="C64" s="18">
        <f>(27.0/B64*100)</f>
        <v/>
      </c>
      <c r="D64" s="19" t="n">
        <v>3607</v>
      </c>
      <c r="E64" s="18" t="n">
        <v>461.15871086</v>
      </c>
      <c r="F64" s="20" t="n">
        <v>1.82267313</v>
      </c>
      <c r="G64" s="18" t="n">
        <v>478.14260608</v>
      </c>
      <c r="H64" s="20" t="n">
        <v>3.36039526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426.58138035</v>
      </c>
      <c r="F65" s="20" t="n">
        <v>2.81584559</v>
      </c>
      <c r="G65" s="18" t="n">
        <v>430.07550362</v>
      </c>
      <c r="H65" s="20" t="n">
        <v>4.2464576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405.28320941</v>
      </c>
      <c r="F66" s="20" t="n">
        <v>1.14058446</v>
      </c>
      <c r="G66" s="18" t="n">
        <v>424.51364749</v>
      </c>
      <c r="H66" s="20" t="n">
        <v>2.17821472</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396.30850856</v>
      </c>
      <c r="F67" s="20" t="n">
        <v>3.13685508</v>
      </c>
      <c r="G67" s="18" t="n">
        <v>397.39250094</v>
      </c>
      <c r="H67" s="20" t="n">
        <v>4.38118161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415.91259747</v>
      </c>
      <c r="F68" s="20" t="n">
        <v>1.17266086</v>
      </c>
      <c r="G68" s="18" t="n">
        <v>422.61327995</v>
      </c>
      <c r="H68" s="20" t="n">
        <v>1.49785255</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432.82529983</v>
      </c>
      <c r="F69" s="20" t="n">
        <v>5.34458227</v>
      </c>
      <c r="G69" s="18" t="n">
        <v>436.8707686</v>
      </c>
      <c r="H69" s="20" t="n">
        <v>5.11874204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472.8231095</v>
      </c>
      <c r="F70" s="20" t="n">
        <v>5.1552585</v>
      </c>
      <c r="G70" s="18" t="n">
        <v>495.94294994</v>
      </c>
      <c r="H70" s="20" t="n">
        <v>3.86434874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550.24157494</v>
      </c>
      <c r="F71" s="20" t="n">
        <v>1.33825856</v>
      </c>
      <c r="G71" s="18" t="n">
        <v>568.2288731800001</v>
      </c>
      <c r="H71" s="20" t="n">
        <v>2.84803816</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528.79078644</v>
      </c>
      <c r="F72" s="20" t="n">
        <v>6.50411897</v>
      </c>
      <c r="G72" s="18" t="n">
        <v>533.58043222</v>
      </c>
      <c r="H72" s="20" t="n">
        <v>3.91432339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409.09276252</v>
      </c>
      <c r="F73" s="20" t="n">
        <v>9.817044259999999</v>
      </c>
      <c r="G73" s="18" t="n">
        <v>423.5292945</v>
      </c>
      <c r="H73" s="20" t="n">
        <v>3.13971632</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408.53754105</v>
      </c>
      <c r="F74" s="20" t="n">
        <v>2.59686291</v>
      </c>
      <c r="G74" s="18" t="n">
        <v>429.85671486</v>
      </c>
      <c r="H74" s="20" t="n">
        <v>1.66127125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387.18993022</v>
      </c>
      <c r="F75" s="20" t="n">
        <v>2.63065298</v>
      </c>
      <c r="G75" s="18" t="n">
        <v>392.41451005</v>
      </c>
      <c r="H75" s="20" t="n">
        <v>14.47634226</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420.14167158</v>
      </c>
      <c r="F76" s="20" t="n">
        <v>2.88438508</v>
      </c>
      <c r="G76" s="18" t="n">
        <v>489.43195073</v>
      </c>
      <c r="H76" s="20" t="n">
        <v>6.59049234</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439.18277126</v>
      </c>
      <c r="F77" s="20" t="n">
        <v>2.3921468</v>
      </c>
      <c r="G77" s="18" t="n">
        <v>412.15925652</v>
      </c>
      <c r="H77" s="20" t="n">
        <v>8.343334110000001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525.92971066</v>
      </c>
      <c r="F78" s="20" t="n">
        <v>3.9009945</v>
      </c>
      <c r="G78" s="18" t="n">
        <v>488.2310432</v>
      </c>
      <c r="H78" s="20" t="n">
        <v>17.97736575</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474.43331106</v>
      </c>
      <c r="F79" s="20" t="n">
        <v>6.64895764</v>
      </c>
      <c r="G79" s="18" t="n">
        <v>481.35926704</v>
      </c>
      <c r="H79" s="20" t="n">
        <v>18.40430238</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457.78568666</v>
      </c>
      <c r="F80" s="20" t="n">
        <v>3.78227765</v>
      </c>
      <c r="G80" s="18" t="n">
        <v>448.68358539</v>
      </c>
      <c r="H80" s="20" t="n">
        <v>10.77190132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442.89741545</v>
      </c>
      <c r="F81" s="20" t="n">
        <v>3.10154051</v>
      </c>
      <c r="G81" s="18" t="n">
        <v>443.0450378</v>
      </c>
      <c r="H81" s="20" t="n">
        <v>8.12209461</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603</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509.48306267</v>
      </c>
      <c r="F7" s="20" t="n">
        <v>1.86511605</v>
      </c>
      <c r="G7" s="18" t="n">
        <v>520.67731199</v>
      </c>
      <c r="H7" s="20" t="n">
        <v>5.58682941</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486.64563926</v>
      </c>
      <c r="F8" s="20" t="n">
        <v>4.02640543</v>
      </c>
      <c r="G8" s="18" t="n">
        <v>508.17010723</v>
      </c>
      <c r="H8" s="20" t="n">
        <v>5.89703703</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500.00498571</v>
      </c>
      <c r="F9" s="20" t="n">
        <v>3.28093645</v>
      </c>
      <c r="G9" s="18" t="n">
        <v>515.33996712</v>
      </c>
      <c r="H9" s="20" t="n">
        <v>6.97315971</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529.3339858000001</v>
      </c>
      <c r="F10" s="20" t="n">
        <v>2.33840412</v>
      </c>
      <c r="G10" s="18" t="n">
        <v>527.73184427</v>
      </c>
      <c r="H10" s="20" t="n">
        <v>5.46577322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448.35880791</v>
      </c>
      <c r="F11" s="20" t="n">
        <v>4.18015443</v>
      </c>
      <c r="G11" s="18" t="n">
        <v>446.60033996</v>
      </c>
      <c r="H11" s="20" t="n">
        <v>5.74489174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495.09043617</v>
      </c>
      <c r="F12" s="20" t="n">
        <v>2.57661831</v>
      </c>
      <c r="G12" s="18" t="n">
        <v>474.37619453</v>
      </c>
      <c r="H12" s="20" t="n">
        <v>9.199451180000001</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500.784628</v>
      </c>
      <c r="F13" s="20" t="n">
        <v>3.71030544</v>
      </c>
      <c r="G13" s="18" t="n">
        <v>503.21402151</v>
      </c>
      <c r="H13" s="20" t="n">
        <v>4.23877844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535.98741884</v>
      </c>
      <c r="F14" s="20" t="n">
        <v>3.04584366</v>
      </c>
      <c r="G14" s="18" t="n">
        <v>531.9440595999999</v>
      </c>
      <c r="H14" s="20" t="n">
        <v>3.4175845</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529.36457353</v>
      </c>
      <c r="F15" s="20" t="n">
        <v>2.42752992</v>
      </c>
      <c r="G15" s="18" t="n">
        <v>548.76123093</v>
      </c>
      <c r="H15" s="20" t="n">
        <v>12.89737099</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497.69428388</v>
      </c>
      <c r="F16" s="20" t="n">
        <v>2.85225053</v>
      </c>
      <c r="G16" s="18" t="n">
        <v>495.94560437</v>
      </c>
      <c r="H16" s="20" t="n">
        <v>11.49514717</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511.97230605</v>
      </c>
      <c r="F17" s="20" t="n">
        <v>4.82679187</v>
      </c>
      <c r="G17" s="18" t="n">
        <v>499.33229428</v>
      </c>
      <c r="H17" s="20" t="n">
        <v>6.95159085</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454.68629502</v>
      </c>
      <c r="F18" s="20" t="n">
        <v>3.93783477</v>
      </c>
      <c r="G18" s="18" t="n">
        <v>479.45689356</v>
      </c>
      <c r="H18" s="20" t="n">
        <v>4.90063846</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472.9242543</v>
      </c>
      <c r="F19" s="20" t="n">
        <v>5.75318197</v>
      </c>
      <c r="G19" s="18" t="n">
        <v>480.89467505</v>
      </c>
      <c r="H19" s="20" t="n">
        <v>4.96152886</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473.50800299</v>
      </c>
      <c r="F20" s="20" t="n">
        <v>1.70853808</v>
      </c>
      <c r="G20" s="18" t="n">
        <v>461.67605558</v>
      </c>
      <c r="H20" s="20" t="n">
        <v>13.25781777</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505.71291683</v>
      </c>
      <c r="F21" s="20" t="n">
        <v>6.2177858</v>
      </c>
      <c r="G21" s="18" t="n">
        <v>502.34799043</v>
      </c>
      <c r="H21" s="20" t="n">
        <v>3.31751245</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469.39824607</v>
      </c>
      <c r="F22" s="20" t="n">
        <v>4.36181712</v>
      </c>
      <c r="G22" s="18" t="n">
        <v>447.4609989</v>
      </c>
      <c r="H22" s="20" t="n">
        <v>13.05688939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477.63067068</v>
      </c>
      <c r="F23" s="20" t="n">
        <v>5.04734393</v>
      </c>
      <c r="G23" s="18" t="n">
        <v>492.32893483</v>
      </c>
      <c r="H23" s="20" t="n">
        <v>5.99296613</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539.8157693000001</v>
      </c>
      <c r="F24" s="20" t="n">
        <v>3.01421529</v>
      </c>
      <c r="G24" s="18" t="n">
        <v>514.8647316</v>
      </c>
      <c r="H24" s="20" t="n">
        <v>22.21530736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514.12519533</v>
      </c>
      <c r="F25" s="20" t="n">
        <v>4.01426973</v>
      </c>
      <c r="G25" s="18" t="n">
        <v>519.5968142</v>
      </c>
      <c r="H25" s="20" t="n">
        <v>6.24948528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489.8796237</v>
      </c>
      <c r="F26" s="20" t="n">
        <v>2.29800525</v>
      </c>
      <c r="G26" s="18" t="n">
        <v>491.44785361</v>
      </c>
      <c r="H26" s="20" t="n">
        <v>3.22548724</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475.29580444</v>
      </c>
      <c r="F27" s="20" t="n">
        <v>1.32947518</v>
      </c>
      <c r="G27" s="18" t="n">
        <v>500.39745021</v>
      </c>
      <c r="H27" s="20" t="n">
        <v>1.93017502</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411.69413399</v>
      </c>
      <c r="F28" s="20" t="n">
        <v>2.32643823</v>
      </c>
      <c r="G28" s="18" t="n">
        <v>447.29679507</v>
      </c>
      <c r="H28" s="20" t="n">
        <v>9.52581545</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509.47489494</v>
      </c>
      <c r="F29" s="20" t="n">
        <v>5.93329095</v>
      </c>
      <c r="G29" s="18" t="n">
        <v>518.17529214</v>
      </c>
      <c r="H29" s="20" t="n">
        <v>13.30938042</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515.24473822</v>
      </c>
      <c r="F30" s="20" t="n">
        <v>3.49339435</v>
      </c>
      <c r="G30" s="18" t="n">
        <v>516.04842431</v>
      </c>
      <c r="H30" s="20" t="n">
        <v>8.572253310000001</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498.16172789</v>
      </c>
      <c r="F31" s="20" t="n">
        <v>2.2763006</v>
      </c>
      <c r="G31" s="18" t="n">
        <v>498.38136186</v>
      </c>
      <c r="H31" s="20" t="n">
        <v>13.30053995</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502.97674489</v>
      </c>
      <c r="F32" s="20" t="n">
        <v>2.72006689</v>
      </c>
      <c r="G32" s="18" t="n">
        <v>488.35090392</v>
      </c>
      <c r="H32" s="20" t="n">
        <v>6.84366651</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499.48422238</v>
      </c>
      <c r="F33" s="20" t="n">
        <v>4.79771527</v>
      </c>
      <c r="G33" s="18" t="n">
        <v>501.78818776</v>
      </c>
      <c r="H33" s="20" t="n">
        <v>4.11047959</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461.20645404</v>
      </c>
      <c r="F34" s="20" t="n">
        <v>2.60604706</v>
      </c>
      <c r="G34" s="18" t="n">
        <v>457.31485283</v>
      </c>
      <c r="H34" s="20" t="n">
        <v>13.2622325</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507.09263031</v>
      </c>
      <c r="F35" s="20" t="n">
        <v>1.85498146</v>
      </c>
      <c r="G35" s="18" t="n">
        <v>525.63479336</v>
      </c>
      <c r="H35" s="20" t="n">
        <v>1.80382999</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495.6503909</v>
      </c>
      <c r="F36" s="20" t="n">
        <v>2.68049457</v>
      </c>
      <c r="G36" s="18" t="n">
        <v>480.39227382</v>
      </c>
      <c r="H36" s="20" t="n">
        <v>6.44859971</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493.08614982</v>
      </c>
      <c r="F37" s="20" t="n">
        <v>3.60992337</v>
      </c>
      <c r="G37" s="18" t="n">
        <v>514.35738922</v>
      </c>
      <c r="H37" s="20" t="n">
        <v>9.479978340000001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509.89843067</v>
      </c>
      <c r="F38" s="20" t="n">
        <v>4.30620499</v>
      </c>
      <c r="G38" s="18" t="n">
        <v>492.86488747</v>
      </c>
      <c r="H38" s="20" t="n">
        <v>7.90604557</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424.86236474</v>
      </c>
      <c r="F39" s="20" t="n">
        <v>5.20565409</v>
      </c>
      <c r="G39" s="18" t="n">
        <v>426.90492629</v>
      </c>
      <c r="H39" s="20" t="n">
        <v>6.97248266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507.24815145</v>
      </c>
      <c r="F40" s="20" t="n">
        <v>4.28437718</v>
      </c>
      <c r="G40" s="18" t="n">
        <v>520.5973666899999</v>
      </c>
      <c r="H40" s="20" t="n">
        <v>6.13768187</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495.31296295</v>
      </c>
      <c r="F41" s="20" t="n">
        <v>3.57419201</v>
      </c>
      <c r="G41" s="18" t="n">
        <v>499.04930201</v>
      </c>
      <c r="H41" s="20" t="n">
        <v>6.65316609</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425.28969214</v>
      </c>
      <c r="F44" s="20" t="n">
        <v>4.66297001</v>
      </c>
      <c r="G44" s="18" t="n">
        <v>430.51520529</v>
      </c>
      <c r="H44" s="20" t="n">
        <v>5.17243913</v>
      </c>
      <c r="I44" s="18" t="s">
        <v>404</v>
      </c>
      <c r="J44" s="20" t="s">
        <v>404</v>
      </c>
      <c r="K44" s="18" t="s">
        <v>404</v>
      </c>
      <c r="L44" s="20" t="s">
        <v>404</v>
      </c>
      <c r="M44" s="18" t="s">
        <v>404</v>
      </c>
      <c r="N44" s="20" t="s">
        <v>404</v>
      </c>
      <c r="O44" s="18" t="n">
        <v>367.39579401</v>
      </c>
      <c r="P44" s="20" t="n">
        <v>10.94693951</v>
      </c>
      <c r="Q44" s="18" t="n">
        <v>432.33339349</v>
      </c>
      <c r="R44" s="20" t="n">
        <v>10.50092019</v>
      </c>
    </row>
    <row r="45" spans="1:18">
      <c r="A45" s="15" t="s">
        <v>442</v>
      </c>
      <c r="B45" s="17" t="n">
        <v>5519</v>
      </c>
      <c r="C45" s="18">
        <f>(0.0/B45*100)</f>
        <v/>
      </c>
      <c r="D45" s="19" t="n">
        <v>5519</v>
      </c>
      <c r="E45" s="18" t="n">
        <v>377.10403405</v>
      </c>
      <c r="F45" s="20" t="n">
        <v>2.71448491</v>
      </c>
      <c r="G45" s="18" t="n">
        <v>352.61780075</v>
      </c>
      <c r="H45" s="20" t="n">
        <v>10.32417683</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396.37660464</v>
      </c>
      <c r="F46" s="20" t="n">
        <v>3.09879213</v>
      </c>
      <c r="G46" s="18" t="n">
        <v>425.00323487</v>
      </c>
      <c r="H46" s="20" t="n">
        <v>5.86929565</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444.04045461</v>
      </c>
      <c r="F47" s="20" t="n">
        <v>6.77668303</v>
      </c>
      <c r="G47" s="18" t="n">
        <v>447.20868801</v>
      </c>
      <c r="H47" s="20" t="n">
        <v>7.4912368</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503.34850526</v>
      </c>
      <c r="F48" s="20" t="n">
        <v>6.16358462</v>
      </c>
      <c r="G48" s="18" t="n">
        <v>552.67989214</v>
      </c>
      <c r="H48" s="20" t="n">
        <v>9.26275257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430.65989287</v>
      </c>
      <c r="F49" s="20" t="n">
        <v>3.04239248</v>
      </c>
      <c r="G49" s="18" t="n">
        <v>444.80126047</v>
      </c>
      <c r="H49" s="20" t="n">
        <v>11.3174376</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422.15832771</v>
      </c>
      <c r="F50" s="20" t="n">
        <v>3.80703378</v>
      </c>
      <c r="G50" s="18" t="n">
        <v>411.87046245</v>
      </c>
      <c r="H50" s="20" t="n">
        <v>4.16164805</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419.93749883</v>
      </c>
      <c r="F51" s="20" t="n">
        <v>2.08101467</v>
      </c>
      <c r="G51" s="18" t="n">
        <v>412.60062937</v>
      </c>
      <c r="H51" s="20" t="n">
        <v>9.669935430000001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476.37658427</v>
      </c>
      <c r="F52" s="20" t="n">
        <v>3.00359924</v>
      </c>
      <c r="G52" s="18" t="n">
        <v>464.63013949</v>
      </c>
      <c r="H52" s="20" t="n">
        <v>15.13295775</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429.1091203</v>
      </c>
      <c r="F53" s="20" t="n">
        <v>1.3952265</v>
      </c>
      <c r="G53" s="18" t="n">
        <v>469.25606838</v>
      </c>
      <c r="H53" s="20" t="n">
        <v>4.16853859</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329.35859027</v>
      </c>
      <c r="F54" s="20" t="n">
        <v>2.70396971</v>
      </c>
      <c r="G54" s="18" t="n">
        <v>363.58569227</v>
      </c>
      <c r="H54" s="20" t="n">
        <v>15.46814572</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408.71440968</v>
      </c>
      <c r="F55" s="20" t="n">
        <v>2.67714272</v>
      </c>
      <c r="G55" s="18" t="n">
        <v>419.5548178</v>
      </c>
      <c r="H55" s="20" t="n">
        <v>7.24789629</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525.80001272</v>
      </c>
      <c r="F56" s="20" t="n">
        <v>3.81484501</v>
      </c>
      <c r="G56" s="18" t="n">
        <v>518.0122352</v>
      </c>
      <c r="H56" s="20" t="n">
        <v>6.39221109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401.55804664</v>
      </c>
      <c r="F57" s="20" t="n">
        <v>2.93215345</v>
      </c>
      <c r="G57" s="18" t="n">
        <v>416.5620778</v>
      </c>
      <c r="H57" s="20" t="n">
        <v>11.66525353</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406.14897928</v>
      </c>
      <c r="F58" s="20" t="n">
        <v>2.9073033</v>
      </c>
      <c r="G58" s="18" t="n">
        <v>431.1197718</v>
      </c>
      <c r="H58" s="20" t="n">
        <v>9.41186551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375.09692166</v>
      </c>
      <c r="F59" s="20" t="n">
        <v>1.58148341</v>
      </c>
      <c r="G59" s="18" t="n">
        <v>397.78809097</v>
      </c>
      <c r="H59" s="20" t="n">
        <v>5.94600241</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374.31337865</v>
      </c>
      <c r="F60" s="20" t="n">
        <v>3.75938266</v>
      </c>
      <c r="G60" s="18" t="n">
        <v>415.52255709</v>
      </c>
      <c r="H60" s="20" t="n">
        <v>9.445953919999999</v>
      </c>
      <c r="I60" s="18" t="s">
        <v>404</v>
      </c>
      <c r="J60" s="20" t="s">
        <v>404</v>
      </c>
      <c r="K60" s="18" t="s">
        <v>404</v>
      </c>
      <c r="L60" s="20" t="s">
        <v>404</v>
      </c>
      <c r="M60" s="18" t="s">
        <v>404</v>
      </c>
      <c r="N60" s="20" t="s">
        <v>404</v>
      </c>
      <c r="O60" s="18" t="s">
        <v>404</v>
      </c>
      <c r="P60" s="20" t="s">
        <v>404</v>
      </c>
      <c r="Q60" s="18" t="n">
        <v>365.12860545</v>
      </c>
      <c r="R60" s="20" t="n">
        <v>31.05314608</v>
      </c>
    </row>
    <row r="61" spans="1:18">
      <c r="A61" s="15" t="s">
        <v>458</v>
      </c>
      <c r="B61" s="17" t="n">
        <v>6525</v>
      </c>
      <c r="C61" s="18">
        <f>(0.0/B61*100)</f>
        <v/>
      </c>
      <c r="D61" s="19" t="n">
        <v>6525</v>
      </c>
      <c r="E61" s="18" t="n">
        <v>475.72489888</v>
      </c>
      <c r="F61" s="20" t="n">
        <v>4.12903425</v>
      </c>
      <c r="G61" s="18" t="n">
        <v>475.02505445</v>
      </c>
      <c r="H61" s="20" t="n">
        <v>4.47647848</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533.74058379</v>
      </c>
      <c r="F62" s="20" t="n">
        <v>1.41086578</v>
      </c>
      <c r="G62" s="18" t="n">
        <v>519.4281779299999</v>
      </c>
      <c r="H62" s="20" t="n">
        <v>1.50034088</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381.12253165</v>
      </c>
      <c r="F63" s="20" t="n">
        <v>1.45416011</v>
      </c>
      <c r="G63" s="18" t="n">
        <v>383.1985717</v>
      </c>
      <c r="H63" s="20" t="n">
        <v>2.15925854</v>
      </c>
      <c r="I63" s="18" t="s">
        <v>404</v>
      </c>
      <c r="J63" s="20" t="s">
        <v>404</v>
      </c>
      <c r="K63" s="18" t="s">
        <v>404</v>
      </c>
      <c r="L63" s="20" t="s">
        <v>404</v>
      </c>
      <c r="M63" s="18" t="s">
        <v>404</v>
      </c>
      <c r="N63" s="20" t="s">
        <v>404</v>
      </c>
      <c r="O63" s="18" t="s">
        <v>404</v>
      </c>
      <c r="P63" s="20" t="s">
        <v>404</v>
      </c>
      <c r="Q63" s="18" t="n">
        <v>408.03757159</v>
      </c>
      <c r="R63" s="20" t="n">
        <v>6.02472552</v>
      </c>
    </row>
    <row r="64" spans="1:18">
      <c r="A64" s="15" t="s">
        <v>461</v>
      </c>
      <c r="B64" s="17" t="n">
        <v>3634</v>
      </c>
      <c r="C64" s="18">
        <f>(27.0/B64*100)</f>
        <v/>
      </c>
      <c r="D64" s="19" t="n">
        <v>3607</v>
      </c>
      <c r="E64" s="18" t="n">
        <v>458.53657952</v>
      </c>
      <c r="F64" s="20" t="n">
        <v>1.7262836</v>
      </c>
      <c r="G64" s="18" t="n">
        <v>511.17524522</v>
      </c>
      <c r="H64" s="20" t="n">
        <v>4.73540925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426.22838853</v>
      </c>
      <c r="F65" s="20" t="n">
        <v>3.72242899</v>
      </c>
      <c r="G65" s="18" t="n">
        <v>429.4121814</v>
      </c>
      <c r="H65" s="20" t="n">
        <v>2.81257688</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406.05170152</v>
      </c>
      <c r="F66" s="20" t="n">
        <v>1.2738114</v>
      </c>
      <c r="G66" s="18" t="n">
        <v>420.03971111</v>
      </c>
      <c r="H66" s="20" t="n">
        <v>1.75259395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395.11768086</v>
      </c>
      <c r="F67" s="20" t="n">
        <v>2.6890208</v>
      </c>
      <c r="G67" s="18" t="n">
        <v>405.54542276</v>
      </c>
      <c r="H67" s="20" t="n">
        <v>7.65797783</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410.55759467</v>
      </c>
      <c r="F68" s="20" t="n">
        <v>1.13619308</v>
      </c>
      <c r="G68" s="18" t="n">
        <v>440.45676492</v>
      </c>
      <c r="H68" s="20" t="n">
        <v>1.69447887</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432.81197201</v>
      </c>
      <c r="F69" s="20" t="n">
        <v>5.10867318</v>
      </c>
      <c r="G69" s="18" t="n">
        <v>436.40454126</v>
      </c>
      <c r="H69" s="20" t="n">
        <v>4.72247661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495.02706111</v>
      </c>
      <c r="F70" s="20" t="n">
        <v>4.0328056</v>
      </c>
      <c r="G70" s="18" t="n">
        <v>481.34442981</v>
      </c>
      <c r="H70" s="20" t="n">
        <v>3.4725575</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572.0973320000001</v>
      </c>
      <c r="F71" s="20" t="n">
        <v>3.50855032</v>
      </c>
      <c r="G71" s="18" t="n">
        <v>551.81233753</v>
      </c>
      <c r="H71" s="20" t="n">
        <v>1.48689772</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532.89345418</v>
      </c>
      <c r="F72" s="20" t="n">
        <v>4.54545491</v>
      </c>
      <c r="G72" s="18" t="n">
        <v>531.44343686</v>
      </c>
      <c r="H72" s="20" t="n">
        <v>5.56153866</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420.37922351</v>
      </c>
      <c r="F73" s="20" t="n">
        <v>3.53379441</v>
      </c>
      <c r="G73" s="18" t="n">
        <v>422.56803128</v>
      </c>
      <c r="H73" s="20" t="n">
        <v>4.79950421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417.25844351</v>
      </c>
      <c r="F74" s="20" t="n">
        <v>1.47590282</v>
      </c>
      <c r="G74" s="18" t="n">
        <v>447.33647275</v>
      </c>
      <c r="H74" s="20" t="n">
        <v>3.84787477</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387.58408154</v>
      </c>
      <c r="F75" s="20" t="n">
        <v>2.5612108</v>
      </c>
      <c r="G75" s="18" t="n">
        <v>356.4483834</v>
      </c>
      <c r="H75" s="20" t="n">
        <v>8.62660374</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425.8384362</v>
      </c>
      <c r="F76" s="20" t="n">
        <v>2.86907895</v>
      </c>
      <c r="G76" s="18" t="n">
        <v>485.79762123</v>
      </c>
      <c r="H76" s="20" t="n">
        <v>6.88766368</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427.06441361</v>
      </c>
      <c r="F77" s="20" t="n">
        <v>2.44729585</v>
      </c>
      <c r="G77" s="18" t="n">
        <v>459.20604285</v>
      </c>
      <c r="H77" s="20" t="n">
        <v>5.84431609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523.55071114</v>
      </c>
      <c r="F78" s="20" t="n">
        <v>4.30829357</v>
      </c>
      <c r="G78" s="18" t="n">
        <v>529.74629934</v>
      </c>
      <c r="H78" s="20" t="n">
        <v>8.990071009999999</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472.26887098</v>
      </c>
      <c r="F79" s="20" t="n">
        <v>8.19739665</v>
      </c>
      <c r="G79" s="18" t="n">
        <v>484.62731122</v>
      </c>
      <c r="H79" s="20" t="n">
        <v>13.03683942</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459.24964695</v>
      </c>
      <c r="F80" s="20" t="n">
        <v>5.99016371</v>
      </c>
      <c r="G80" s="18" t="n">
        <v>454.0620352</v>
      </c>
      <c r="H80" s="20" t="n">
        <v>4.73097609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443.31263339</v>
      </c>
      <c r="F81" s="20" t="n">
        <v>3.36454955</v>
      </c>
      <c r="G81" s="18" t="n">
        <v>440.36070088</v>
      </c>
      <c r="H81" s="20" t="n">
        <v>8.28772478</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511.93130975</v>
      </c>
      <c r="F7" s="20" t="n">
        <v>2.16040708</v>
      </c>
      <c r="G7" s="18" t="n">
        <v>503.9090726</v>
      </c>
      <c r="H7" s="20" t="n">
        <v>5.19997079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500.66643956</v>
      </c>
      <c r="F8" s="20" t="n">
        <v>3.39199707</v>
      </c>
      <c r="G8" s="18" t="n">
        <v>477.86734887</v>
      </c>
      <c r="H8" s="20" t="n">
        <v>7.3116159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509.51166709</v>
      </c>
      <c r="F9" s="20" t="n">
        <v>2.79575705</v>
      </c>
      <c r="G9" s="18" t="n">
        <v>488.98260816</v>
      </c>
      <c r="H9" s="20" t="n">
        <v>7.70212374</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530.7307728</v>
      </c>
      <c r="F10" s="20" t="n">
        <v>2.83408978</v>
      </c>
      <c r="G10" s="18" t="n">
        <v>525.20690697</v>
      </c>
      <c r="H10" s="20" t="n">
        <v>3.9335279</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451.09152213</v>
      </c>
      <c r="F11" s="20" t="n">
        <v>3.07493481</v>
      </c>
      <c r="G11" s="18" t="n">
        <v>418.98939421</v>
      </c>
      <c r="H11" s="20" t="n">
        <v>10.92092358</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493.29488009</v>
      </c>
      <c r="F12" s="20" t="n">
        <v>2.28946458</v>
      </c>
      <c r="G12" s="18" t="n">
        <v>445.18314902</v>
      </c>
      <c r="H12" s="20" t="n">
        <v>45.77614212</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503.9756712</v>
      </c>
      <c r="F13" s="20" t="n">
        <v>3.09625988</v>
      </c>
      <c r="G13" s="18" t="n">
        <v>493.64710778</v>
      </c>
      <c r="H13" s="20" t="n">
        <v>5.80877394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534.2063273700001</v>
      </c>
      <c r="F14" s="20" t="n">
        <v>2.14015656</v>
      </c>
      <c r="G14" s="18" t="n">
        <v>533.83333284</v>
      </c>
      <c r="H14" s="20" t="n">
        <v>4.99683408</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536.48840631</v>
      </c>
      <c r="F15" s="20" t="n">
        <v>2.64936077</v>
      </c>
      <c r="G15" s="18" t="n">
        <v>518.40438083</v>
      </c>
      <c r="H15" s="20" t="n">
        <v>4.75418556</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490.0343448</v>
      </c>
      <c r="F16" s="20" t="n">
        <v>3.5952213</v>
      </c>
      <c r="G16" s="18" t="n">
        <v>520.49346766</v>
      </c>
      <c r="H16" s="20" t="n">
        <v>7.41364133</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507.11542867</v>
      </c>
      <c r="F17" s="20" t="n">
        <v>3.7897138</v>
      </c>
      <c r="G17" s="18" t="n">
        <v>513.70541855</v>
      </c>
      <c r="H17" s="20" t="n">
        <v>11.45703682</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454.82881661</v>
      </c>
      <c r="F18" s="20" t="n">
        <v>3.91731705</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477.66457433</v>
      </c>
      <c r="F19" s="20" t="n">
        <v>3.22262304</v>
      </c>
      <c r="G19" s="18" t="n">
        <v>471.93075099</v>
      </c>
      <c r="H19" s="20" t="n">
        <v>15.08998479</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474.02762746</v>
      </c>
      <c r="F20" s="20" t="n">
        <v>1.79631087</v>
      </c>
      <c r="G20" s="18" t="n">
        <v>465.56109207</v>
      </c>
      <c r="H20" s="20" t="n">
        <v>5.89970081</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506.38263722</v>
      </c>
      <c r="F21" s="20" t="n">
        <v>2.44756048</v>
      </c>
      <c r="G21" s="18" t="n">
        <v>466.27062027</v>
      </c>
      <c r="H21" s="20" t="n">
        <v>15.77247202</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466.497934</v>
      </c>
      <c r="F22" s="20" t="n">
        <v>4.1537016</v>
      </c>
      <c r="G22" s="18" t="n">
        <v>466.93493768</v>
      </c>
      <c r="H22" s="20" t="n">
        <v>15.9500846</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481.19390357</v>
      </c>
      <c r="F23" s="20" t="n">
        <v>3.36923038</v>
      </c>
      <c r="G23" s="18" t="n">
        <v>499.90853175</v>
      </c>
      <c r="H23" s="20" t="n">
        <v>7.58600852</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538.60072856</v>
      </c>
      <c r="F24" s="20" t="n">
        <v>3.33906501</v>
      </c>
      <c r="G24" s="18" t="n">
        <v>536.16885831</v>
      </c>
      <c r="H24" s="20" t="n">
        <v>11.5386656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515.29592188</v>
      </c>
      <c r="F25" s="20" t="n">
        <v>3.35677925</v>
      </c>
      <c r="G25" s="18" t="n">
        <v>518.41583059</v>
      </c>
      <c r="H25" s="20" t="n">
        <v>9.79658064</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489.82296638</v>
      </c>
      <c r="F26" s="20" t="n">
        <v>1.69384551</v>
      </c>
      <c r="G26" s="18" t="n">
        <v>495.39484954</v>
      </c>
      <c r="H26" s="20" t="n">
        <v>5.89618229</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486.38546594</v>
      </c>
      <c r="F27" s="20" t="n">
        <v>1.14217073</v>
      </c>
      <c r="G27" s="18" t="n">
        <v>423.23863617</v>
      </c>
      <c r="H27" s="20" t="n">
        <v>4.10996124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417.13579083</v>
      </c>
      <c r="F28" s="20" t="n">
        <v>2.73009473</v>
      </c>
      <c r="G28" s="18" t="n">
        <v>412.67722358</v>
      </c>
      <c r="H28" s="20" t="n">
        <v>4.02731198</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511.12891606</v>
      </c>
      <c r="F29" s="20" t="n">
        <v>4.68529108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513.3035121299999</v>
      </c>
      <c r="N30" s="20" t="n">
        <v>2.38424846</v>
      </c>
      <c r="O30" s="18" t="s">
        <v>404</v>
      </c>
      <c r="P30" s="20" t="s">
        <v>404</v>
      </c>
      <c r="Q30" s="18" t="s">
        <v>404</v>
      </c>
      <c r="R30" s="20" t="s">
        <v>404</v>
      </c>
    </row>
    <row r="31" spans="1:18">
      <c r="A31" s="15" t="s">
        <v>428</v>
      </c>
      <c r="B31" s="17" t="n">
        <v>5456</v>
      </c>
      <c r="C31" s="18">
        <f>(808.0/B31*100)</f>
        <v/>
      </c>
      <c r="D31" s="19" t="n">
        <v>4648</v>
      </c>
      <c r="E31" s="18" t="n">
        <v>496.46107402</v>
      </c>
      <c r="F31" s="20" t="n">
        <v>2.37374778</v>
      </c>
      <c r="G31" s="18" t="n">
        <v>506.89091842</v>
      </c>
      <c r="H31" s="20" t="n">
        <v>6.12444289</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503.40248224</v>
      </c>
      <c r="F32" s="20" t="n">
        <v>2.68427353</v>
      </c>
      <c r="G32" s="18" t="n">
        <v>489.2380021</v>
      </c>
      <c r="H32" s="20" t="n">
        <v>4.94227708</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501.5962799</v>
      </c>
      <c r="F33" s="20" t="n">
        <v>3.55098349</v>
      </c>
      <c r="G33" s="18" t="n">
        <v>498.93223932</v>
      </c>
      <c r="H33" s="20" t="n">
        <v>4.02809778</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459.59913816</v>
      </c>
      <c r="F34" s="20" t="n">
        <v>2.72766303</v>
      </c>
      <c r="G34" s="18" t="n">
        <v>542.12898488</v>
      </c>
      <c r="H34" s="20" t="n">
        <v>6.1523556</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515.8157863599999</v>
      </c>
      <c r="F35" s="20" t="n">
        <v>1.60985175</v>
      </c>
      <c r="G35" s="18" t="n">
        <v>504.65784328</v>
      </c>
      <c r="H35" s="20" t="n">
        <v>3.87091247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491.64382344</v>
      </c>
      <c r="F36" s="20" t="n">
        <v>3.61839777</v>
      </c>
      <c r="G36" s="18" t="n">
        <v>493.68622704</v>
      </c>
      <c r="H36" s="20" t="n">
        <v>2.68378029</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493.39327223</v>
      </c>
      <c r="F37" s="20" t="n">
        <v>3.58162046</v>
      </c>
      <c r="G37" s="18" t="n">
        <v>493.71697806</v>
      </c>
      <c r="H37" s="20" t="n">
        <v>13.44568807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511.00710382</v>
      </c>
      <c r="F38" s="20" t="n">
        <v>6.31282782</v>
      </c>
      <c r="G38" s="18" t="n">
        <v>502.57119062</v>
      </c>
      <c r="H38" s="20" t="n">
        <v>4.17323327</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426.52043697</v>
      </c>
      <c r="F39" s="20" t="n">
        <v>4.0438594</v>
      </c>
      <c r="G39" s="18" t="n">
        <v>389.28633112</v>
      </c>
      <c r="H39" s="20" t="n">
        <v>8.587156029999999</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511.6150799</v>
      </c>
      <c r="F40" s="20" t="n">
        <v>3.29174449</v>
      </c>
      <c r="G40" s="18" t="n">
        <v>494.96171866</v>
      </c>
      <c r="H40" s="20" t="n">
        <v>5.60358295</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501.43053551</v>
      </c>
      <c r="F41" s="20" t="n">
        <v>5.27522121</v>
      </c>
      <c r="G41" s="18" t="n">
        <v>492.2351664</v>
      </c>
      <c r="H41" s="20" t="n">
        <v>3.89777454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428.84703377</v>
      </c>
      <c r="F44" s="20" t="n">
        <v>3.77895622</v>
      </c>
      <c r="G44" s="18" t="n">
        <v>418.01350663</v>
      </c>
      <c r="H44" s="20" t="n">
        <v>4.94412179</v>
      </c>
      <c r="I44" s="18" t="s">
        <v>404</v>
      </c>
      <c r="J44" s="20" t="s">
        <v>404</v>
      </c>
      <c r="K44" s="18" t="s">
        <v>404</v>
      </c>
      <c r="L44" s="20" t="s">
        <v>404</v>
      </c>
      <c r="M44" s="18" t="s">
        <v>404</v>
      </c>
      <c r="N44" s="20" t="s">
        <v>404</v>
      </c>
      <c r="O44" s="18" t="n">
        <v>367.39579401</v>
      </c>
      <c r="P44" s="20" t="n">
        <v>10.94693951</v>
      </c>
      <c r="Q44" s="18" t="n">
        <v>432.33339349</v>
      </c>
      <c r="R44" s="20" t="n">
        <v>10.50092019</v>
      </c>
    </row>
    <row r="45" spans="1:18">
      <c r="A45" s="15" t="s">
        <v>442</v>
      </c>
      <c r="B45" s="17" t="n">
        <v>5519</v>
      </c>
      <c r="C45" s="18">
        <f>(0.0/B45*100)</f>
        <v/>
      </c>
      <c r="D45" s="19" t="n">
        <v>5519</v>
      </c>
      <c r="E45" s="18" t="n">
        <v>375.73058861</v>
      </c>
      <c r="F45" s="20" t="n">
        <v>2.68862272</v>
      </c>
      <c r="G45" s="18" t="n">
        <v>382.35387481</v>
      </c>
      <c r="H45" s="20" t="n">
        <v>9.440044110000001</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427.32036875</v>
      </c>
      <c r="F46" s="20" t="n">
        <v>5.1072786</v>
      </c>
      <c r="G46" s="18" t="n">
        <v>390.67116764</v>
      </c>
      <c r="H46" s="20" t="n">
        <v>2.6586801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448.93882998</v>
      </c>
      <c r="F47" s="20" t="n">
        <v>4.45185416</v>
      </c>
      <c r="G47" s="18" t="n">
        <v>394.06009768</v>
      </c>
      <c r="H47" s="20" t="n">
        <v>23.20136753</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531.5880254800001</v>
      </c>
      <c r="F48" s="20" t="n">
        <v>18.72554917</v>
      </c>
      <c r="G48" s="18" t="n">
        <v>514.98070349</v>
      </c>
      <c r="H48" s="20" t="n">
        <v>4.79143968</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436.33646282</v>
      </c>
      <c r="F49" s="20" t="n">
        <v>9.10822162</v>
      </c>
      <c r="G49" s="18" t="n">
        <v>431.34689711</v>
      </c>
      <c r="H49" s="20" t="n">
        <v>3.08380614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419.50319191</v>
      </c>
      <c r="F50" s="20" t="n">
        <v>2.96906492</v>
      </c>
      <c r="G50" s="18" t="n">
        <v>410.21597402</v>
      </c>
      <c r="H50" s="20" t="n">
        <v>7.74861368</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419.61826325</v>
      </c>
      <c r="F51" s="20" t="n">
        <v>2.09222554</v>
      </c>
      <c r="G51" s="18" t="n">
        <v>419.0487295</v>
      </c>
      <c r="H51" s="20" t="n">
        <v>25.01252218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476.09355439</v>
      </c>
      <c r="F52" s="20" t="n">
        <v>2.49023296</v>
      </c>
      <c r="G52" s="18" t="n">
        <v>445.01479547</v>
      </c>
      <c r="H52" s="20" t="n">
        <v>16.25250708</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432.5767659</v>
      </c>
      <c r="N53" s="20" t="n">
        <v>1.3789965</v>
      </c>
      <c r="O53" s="18" t="s">
        <v>404</v>
      </c>
      <c r="P53" s="20" t="s">
        <v>404</v>
      </c>
      <c r="Q53" s="18" t="s">
        <v>404</v>
      </c>
      <c r="R53" s="20" t="s">
        <v>404</v>
      </c>
    </row>
    <row r="54" spans="1:18">
      <c r="A54" s="15" t="s">
        <v>451</v>
      </c>
      <c r="B54" s="17" t="n">
        <v>4740</v>
      </c>
      <c r="C54" s="18">
        <f>(262.0/B54*100)</f>
        <v/>
      </c>
      <c r="D54" s="19" t="n">
        <v>4478</v>
      </c>
      <c r="E54" s="18" t="n">
        <v>331.93773183</v>
      </c>
      <c r="F54" s="20" t="n">
        <v>2.71383214</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411.15598923</v>
      </c>
      <c r="F55" s="20" t="n">
        <v>2.48583872</v>
      </c>
      <c r="G55" s="18" t="n">
        <v>396.13092282</v>
      </c>
      <c r="H55" s="20" t="n">
        <v>14.20227146</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523.27744776</v>
      </c>
      <c r="N56" s="20" t="n">
        <v>2.54722797</v>
      </c>
      <c r="O56" s="18" t="s">
        <v>404</v>
      </c>
      <c r="P56" s="20" t="s">
        <v>404</v>
      </c>
      <c r="Q56" s="18" t="s">
        <v>404</v>
      </c>
      <c r="R56" s="20" t="s">
        <v>404</v>
      </c>
    </row>
    <row r="57" spans="1:18">
      <c r="A57" s="15" t="s">
        <v>454</v>
      </c>
      <c r="B57" s="17" t="n">
        <v>6513</v>
      </c>
      <c r="C57" s="18">
        <f>(0.0/B57*100)</f>
        <v/>
      </c>
      <c r="D57" s="19" t="n">
        <v>6513</v>
      </c>
      <c r="E57" s="18" t="n">
        <v>402.19469138</v>
      </c>
      <c r="F57" s="20" t="n">
        <v>3.08729262</v>
      </c>
      <c r="G57" s="18" t="n">
        <v>406.56649792</v>
      </c>
      <c r="H57" s="20" t="n">
        <v>5.27926718</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407.79891006</v>
      </c>
      <c r="F58" s="20" t="n">
        <v>2.870259</v>
      </c>
      <c r="G58" s="18" t="n">
        <v>417.11913417</v>
      </c>
      <c r="H58" s="20" t="n">
        <v>9.340438860000001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382.7770438</v>
      </c>
      <c r="F59" s="20" t="n">
        <v>2.18598343</v>
      </c>
      <c r="G59" s="18" t="n">
        <v>371.68757619</v>
      </c>
      <c r="H59" s="20" t="n">
        <v>2.50409148</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387.06152115</v>
      </c>
      <c r="F60" s="20" t="n">
        <v>3.54266458</v>
      </c>
      <c r="G60" s="18" t="n">
        <v>385.66092644</v>
      </c>
      <c r="H60" s="20" t="n">
        <v>13.86339989</v>
      </c>
      <c r="I60" s="18" t="s">
        <v>404</v>
      </c>
      <c r="J60" s="20" t="s">
        <v>404</v>
      </c>
      <c r="K60" s="18" t="s">
        <v>404</v>
      </c>
      <c r="L60" s="20" t="s">
        <v>404</v>
      </c>
      <c r="M60" s="18" t="s">
        <v>404</v>
      </c>
      <c r="N60" s="20" t="s">
        <v>404</v>
      </c>
      <c r="O60" s="18" t="s">
        <v>404</v>
      </c>
      <c r="P60" s="20" t="s">
        <v>404</v>
      </c>
      <c r="Q60" s="18" t="n">
        <v>365.12860545</v>
      </c>
      <c r="R60" s="20" t="n">
        <v>31.05314608</v>
      </c>
    </row>
    <row r="61" spans="1:18">
      <c r="A61" s="15" t="s">
        <v>458</v>
      </c>
      <c r="B61" s="17" t="n">
        <v>6525</v>
      </c>
      <c r="C61" s="18">
        <f>(0.0/B61*100)</f>
        <v/>
      </c>
      <c r="D61" s="19" t="n">
        <v>6525</v>
      </c>
      <c r="E61" s="18" t="n">
        <v>476.30149028</v>
      </c>
      <c r="F61" s="20" t="n">
        <v>2.69352239</v>
      </c>
      <c r="G61" s="18" t="n">
        <v>436.29740392</v>
      </c>
      <c r="H61" s="20" t="n">
        <v>9.669763140000001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530.35746599</v>
      </c>
      <c r="F62" s="20" t="n">
        <v>1.22950968</v>
      </c>
      <c r="G62" s="18" t="n">
        <v>524.3486789900001</v>
      </c>
      <c r="H62" s="20" t="n">
        <v>1.839832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380.46568034</v>
      </c>
      <c r="F63" s="20" t="n">
        <v>1.43658616</v>
      </c>
      <c r="G63" s="18" t="n">
        <v>385.43265534</v>
      </c>
      <c r="H63" s="20" t="n">
        <v>2.47694989</v>
      </c>
      <c r="I63" s="18" t="s">
        <v>404</v>
      </c>
      <c r="J63" s="20" t="s">
        <v>404</v>
      </c>
      <c r="K63" s="18" t="s">
        <v>404</v>
      </c>
      <c r="L63" s="20" t="s">
        <v>404</v>
      </c>
      <c r="M63" s="18" t="s">
        <v>404</v>
      </c>
      <c r="N63" s="20" t="s">
        <v>404</v>
      </c>
      <c r="O63" s="18" t="s">
        <v>404</v>
      </c>
      <c r="P63" s="20" t="s">
        <v>404</v>
      </c>
      <c r="Q63" s="18" t="n">
        <v>408.03757159</v>
      </c>
      <c r="R63" s="20" t="n">
        <v>6.02472552</v>
      </c>
    </row>
    <row r="64" spans="1:18">
      <c r="A64" s="15" t="s">
        <v>461</v>
      </c>
      <c r="B64" s="17" t="n">
        <v>3634</v>
      </c>
      <c r="C64" s="18">
        <f>(27.0/B64*100)</f>
        <v/>
      </c>
      <c r="D64" s="19" t="n">
        <v>3607</v>
      </c>
      <c r="E64" s="18" t="n">
        <v>459.76457061</v>
      </c>
      <c r="F64" s="20" t="n">
        <v>1.81555516</v>
      </c>
      <c r="G64" s="18" t="n">
        <v>507.88446677</v>
      </c>
      <c r="H64" s="20" t="n">
        <v>5.40157031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429.75331277</v>
      </c>
      <c r="F65" s="20" t="n">
        <v>2.27999803</v>
      </c>
      <c r="G65" s="18" t="n">
        <v>418.11763229</v>
      </c>
      <c r="H65" s="20" t="n">
        <v>6.90160148</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411.81040673</v>
      </c>
      <c r="F66" s="20" t="n">
        <v>1.02855453</v>
      </c>
      <c r="G66" s="18" t="n">
        <v>388.46638693</v>
      </c>
      <c r="H66" s="20" t="n">
        <v>6.41901739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399.01852729</v>
      </c>
      <c r="F67" s="20" t="n">
        <v>2.64917422</v>
      </c>
      <c r="G67" s="18" t="n">
        <v>386.46116741</v>
      </c>
      <c r="H67" s="20" t="n">
        <v>6.01206063</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422.36382184</v>
      </c>
      <c r="F68" s="20" t="n">
        <v>1.09367806</v>
      </c>
      <c r="G68" s="18" t="n">
        <v>393.62489353</v>
      </c>
      <c r="H68" s="20" t="n">
        <v>2.18643626</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436.75098419</v>
      </c>
      <c r="F69" s="20" t="n">
        <v>4.32140941</v>
      </c>
      <c r="G69" s="18" t="n">
        <v>431.23425426</v>
      </c>
      <c r="H69" s="20" t="n">
        <v>5.45203126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487.03453649</v>
      </c>
      <c r="F70" s="20" t="n">
        <v>2.99022493</v>
      </c>
      <c r="G70" s="18" t="n">
        <v>484.95996821</v>
      </c>
      <c r="H70" s="20" t="n">
        <v>5.67888826</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555.57467994</v>
      </c>
      <c r="N71" s="20" t="n">
        <v>1.19601801</v>
      </c>
      <c r="O71" s="18" t="s">
        <v>404</v>
      </c>
      <c r="P71" s="20" t="s">
        <v>404</v>
      </c>
      <c r="Q71" s="18" t="s">
        <v>404</v>
      </c>
      <c r="R71" s="20" t="s">
        <v>404</v>
      </c>
    </row>
    <row r="72" spans="1:18">
      <c r="A72" s="15" t="s">
        <v>469</v>
      </c>
      <c r="B72" s="17" t="n">
        <v>7708</v>
      </c>
      <c r="C72" s="18">
        <f>(0.0/B72*100)</f>
        <v/>
      </c>
      <c r="D72" s="19" t="n">
        <v>7708</v>
      </c>
      <c r="E72" s="18" t="n">
        <v>532.03326625</v>
      </c>
      <c r="F72" s="20" t="n">
        <v>2.99177504</v>
      </c>
      <c r="G72" s="18" t="n">
        <v>535.46924301</v>
      </c>
      <c r="H72" s="20" t="n">
        <v>6.78928572</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420.4616978</v>
      </c>
      <c r="F73" s="20" t="n">
        <v>3.00262209</v>
      </c>
      <c r="G73" s="18" t="n">
        <v>433.94552045</v>
      </c>
      <c r="H73" s="20" t="n">
        <v>12.5302725</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420.1880811</v>
      </c>
      <c r="F74" s="20" t="n">
        <v>1.55512712</v>
      </c>
      <c r="G74" s="18" t="n">
        <v>451.61010047</v>
      </c>
      <c r="H74" s="20" t="n">
        <v>5.96917012</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388.44330384</v>
      </c>
      <c r="F75" s="20" t="n">
        <v>2.60165102</v>
      </c>
      <c r="G75" s="18" t="n">
        <v>343.85173433</v>
      </c>
      <c r="H75" s="20" t="n">
        <v>13.18541344</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446.25782639</v>
      </c>
      <c r="F76" s="20" t="n">
        <v>2.94128682</v>
      </c>
      <c r="G76" s="18" t="n">
        <v>410.68337507</v>
      </c>
      <c r="H76" s="20" t="n">
        <v>6.06886767</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439.33221596</v>
      </c>
      <c r="F77" s="20" t="n">
        <v>2.6393813</v>
      </c>
      <c r="G77" s="18" t="n">
        <v>418.54285592</v>
      </c>
      <c r="H77" s="20" t="n">
        <v>7.11407618</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526.46301558</v>
      </c>
      <c r="F78" s="20" t="n">
        <v>7.06195762</v>
      </c>
      <c r="G78" s="18" t="n">
        <v>523.4421794</v>
      </c>
      <c r="H78" s="20" t="n">
        <v>4.67969411</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493.87355019</v>
      </c>
      <c r="F79" s="20" t="n">
        <v>14.34981183</v>
      </c>
      <c r="G79" s="18" t="n">
        <v>466.80409964</v>
      </c>
      <c r="H79" s="20" t="n">
        <v>6.9674691</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458.19866428</v>
      </c>
      <c r="F80" s="20" t="n">
        <v>4.18801844</v>
      </c>
      <c r="G80" s="18" t="n">
        <v>449.3436604</v>
      </c>
      <c r="H80" s="20" t="n">
        <v>6.88759912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445.61702922</v>
      </c>
      <c r="F81" s="20" t="n">
        <v>3.59253116</v>
      </c>
      <c r="G81" s="18" t="n">
        <v>432.29915378</v>
      </c>
      <c r="H81" s="20" t="n">
        <v>6.50649226</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605</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510.74853467</v>
      </c>
      <c r="F7" s="20" t="n">
        <v>1.8673895</v>
      </c>
      <c r="G7" s="18" t="n">
        <v>506.37723647</v>
      </c>
      <c r="H7" s="20" t="n">
        <v>9.12580007</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487.59794141</v>
      </c>
      <c r="F8" s="20" t="n">
        <v>5.5833784</v>
      </c>
      <c r="G8" s="18" t="n">
        <v>503.51674026</v>
      </c>
      <c r="H8" s="20" t="n">
        <v>4.53951307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513.44908516</v>
      </c>
      <c r="F9" s="20" t="n">
        <v>3.42964821</v>
      </c>
      <c r="G9" s="18" t="n">
        <v>488.2866615</v>
      </c>
      <c r="H9" s="20" t="n">
        <v>5.98683465</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530.5617622</v>
      </c>
      <c r="F10" s="20" t="n">
        <v>2.82107948</v>
      </c>
      <c r="G10" s="18" t="n">
        <v>525.7573734699999</v>
      </c>
      <c r="H10" s="20" t="n">
        <v>3.28922152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446.09850494</v>
      </c>
      <c r="F11" s="20" t="n">
        <v>3.47024804</v>
      </c>
      <c r="G11" s="18" t="n">
        <v>453.76365379</v>
      </c>
      <c r="H11" s="20" t="n">
        <v>8.182429859999999</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492.40494341</v>
      </c>
      <c r="F12" s="20" t="n">
        <v>2.51138058</v>
      </c>
      <c r="G12" s="18" t="n">
        <v>498.459324</v>
      </c>
      <c r="H12" s="20" t="n">
        <v>10.88467198</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502.31325917</v>
      </c>
      <c r="F13" s="20" t="n">
        <v>3.99425502</v>
      </c>
      <c r="G13" s="18" t="n">
        <v>501.69222263</v>
      </c>
      <c r="H13" s="20" t="n">
        <v>3.792802</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534.36275342</v>
      </c>
      <c r="F14" s="20" t="n">
        <v>2.15705112</v>
      </c>
      <c r="G14" s="18" t="n">
        <v>531.7194823</v>
      </c>
      <c r="H14" s="20" t="n">
        <v>10.58655264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531.4210690899999</v>
      </c>
      <c r="F15" s="20" t="n">
        <v>2.50377038</v>
      </c>
      <c r="G15" s="18" t="n">
        <v>525.92754157</v>
      </c>
      <c r="H15" s="20" t="n">
        <v>7.47743596</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488.39703739</v>
      </c>
      <c r="F16" s="20" t="n">
        <v>4.91640249</v>
      </c>
      <c r="G16" s="18" t="n">
        <v>509.83375062</v>
      </c>
      <c r="H16" s="20" t="n">
        <v>5.63653442</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509.14064729</v>
      </c>
      <c r="N17" s="20" t="n">
        <v>2.69881938</v>
      </c>
      <c r="O17" s="18" t="s">
        <v>404</v>
      </c>
      <c r="P17" s="20" t="s">
        <v>404</v>
      </c>
      <c r="Q17" s="18" t="s">
        <v>404</v>
      </c>
      <c r="R17" s="20" t="s">
        <v>404</v>
      </c>
    </row>
    <row r="18" spans="1:18">
      <c r="A18" s="15" t="s">
        <v>415</v>
      </c>
      <c r="B18" s="17" t="n">
        <v>5532</v>
      </c>
      <c r="C18" s="18">
        <f>(0.0/B18*100)</f>
        <v/>
      </c>
      <c r="D18" s="19" t="n">
        <v>5532</v>
      </c>
      <c r="E18" s="18" t="n">
        <v>457.69942306</v>
      </c>
      <c r="F18" s="20" t="n">
        <v>28.75014877</v>
      </c>
      <c r="G18" s="18" t="n">
        <v>454.74095601</v>
      </c>
      <c r="H18" s="20" t="n">
        <v>3.96625235</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474.68380599</v>
      </c>
      <c r="F19" s="20" t="n">
        <v>6.22218366</v>
      </c>
      <c r="G19" s="18" t="n">
        <v>479.17888885</v>
      </c>
      <c r="H19" s="20" t="n">
        <v>5.37524817</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475.89335311</v>
      </c>
      <c r="F20" s="20" t="n">
        <v>2.43999702</v>
      </c>
      <c r="G20" s="18" t="n">
        <v>471.52903974</v>
      </c>
      <c r="H20" s="20" t="n">
        <v>2.35112253</v>
      </c>
      <c r="I20" s="18" t="s">
        <v>404</v>
      </c>
      <c r="J20" s="20" t="s">
        <v>404</v>
      </c>
      <c r="K20" s="18" t="s">
        <v>404</v>
      </c>
      <c r="L20" s="20" t="s">
        <v>404</v>
      </c>
      <c r="M20" s="18" t="s">
        <v>404</v>
      </c>
      <c r="N20" s="20" t="s">
        <v>404</v>
      </c>
      <c r="O20" s="18" t="s">
        <v>404</v>
      </c>
      <c r="P20" s="20" t="s">
        <v>404</v>
      </c>
      <c r="Q20" s="18" t="n">
        <v>410.56622805</v>
      </c>
      <c r="R20" s="20" t="n">
        <v>24.86130227</v>
      </c>
    </row>
    <row r="21" spans="1:18">
      <c r="A21" s="15" t="s">
        <v>418</v>
      </c>
      <c r="B21" s="17" t="n">
        <v>5741</v>
      </c>
      <c r="C21" s="18">
        <f>(338.0/B21*100)</f>
        <v/>
      </c>
      <c r="D21" s="19" t="n">
        <v>5403</v>
      </c>
      <c r="E21" s="18" t="n">
        <v>504.18377369</v>
      </c>
      <c r="F21" s="20" t="n">
        <v>2.6538957</v>
      </c>
      <c r="G21" s="18" t="n">
        <v>498.46866493</v>
      </c>
      <c r="H21" s="20" t="n">
        <v>10.21563188</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469.20469269</v>
      </c>
      <c r="F22" s="20" t="n">
        <v>6.29920499</v>
      </c>
      <c r="G22" s="18" t="n">
        <v>463.96497445</v>
      </c>
      <c r="H22" s="20" t="n">
        <v>6.63980112</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478.31941279</v>
      </c>
      <c r="F23" s="20" t="n">
        <v>4.16341565</v>
      </c>
      <c r="G23" s="18" t="n">
        <v>499.26252172</v>
      </c>
      <c r="H23" s="20" t="n">
        <v>8.161896690000001</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538.3947510199999</v>
      </c>
      <c r="F24" s="20" t="n">
        <v>2.96617877</v>
      </c>
      <c r="G24" s="18" t="s">
        <v>404</v>
      </c>
      <c r="H24" s="20" t="s">
        <v>404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516.30621382</v>
      </c>
      <c r="F25" s="20" t="n">
        <v>3.06454599</v>
      </c>
      <c r="G25" s="18" t="n">
        <v>508.58756663</v>
      </c>
      <c r="H25" s="20" t="n">
        <v>17.97002313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489.06438806</v>
      </c>
      <c r="F26" s="20" t="n">
        <v>2.07153486</v>
      </c>
      <c r="G26" s="18" t="n">
        <v>493.1120889</v>
      </c>
      <c r="H26" s="20" t="n">
        <v>3.46833551</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487.03411679</v>
      </c>
      <c r="F27" s="20" t="n">
        <v>1.97517356</v>
      </c>
      <c r="G27" s="18" t="n">
        <v>480.75930853</v>
      </c>
      <c r="H27" s="20" t="n">
        <v>1.4257239</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427.7858089</v>
      </c>
      <c r="F28" s="20" t="n">
        <v>3.99933525</v>
      </c>
      <c r="G28" s="18" t="n">
        <v>408.17347303</v>
      </c>
      <c r="H28" s="20" t="n">
        <v>2.85859147</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511.20938097</v>
      </c>
      <c r="F29" s="20" t="n">
        <v>5.59371567</v>
      </c>
      <c r="G29" s="18" t="n">
        <v>510.64051852</v>
      </c>
      <c r="H29" s="20" t="n">
        <v>22.38091381</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516.0752290200001</v>
      </c>
      <c r="F30" s="20" t="n">
        <v>3.33494508</v>
      </c>
      <c r="G30" s="18" t="n">
        <v>502.17481449</v>
      </c>
      <c r="H30" s="20" t="n">
        <v>13.23271495</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494.13747794</v>
      </c>
      <c r="F31" s="20" t="n">
        <v>3.91590208</v>
      </c>
      <c r="G31" s="18" t="n">
        <v>501.55661683</v>
      </c>
      <c r="H31" s="20" t="n">
        <v>2.71286586</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503.46574482</v>
      </c>
      <c r="F32" s="20" t="n">
        <v>4.22689313</v>
      </c>
      <c r="G32" s="18" t="n">
        <v>499.39414581</v>
      </c>
      <c r="H32" s="20" t="n">
        <v>3.82776886</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501.46215222</v>
      </c>
      <c r="F33" s="20" t="n">
        <v>3.60199037</v>
      </c>
      <c r="G33" s="18" t="n">
        <v>499.89562862</v>
      </c>
      <c r="H33" s="20" t="n">
        <v>4.29949301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454.63676462</v>
      </c>
      <c r="F34" s="20" t="n">
        <v>4.27133491</v>
      </c>
      <c r="G34" s="18" t="n">
        <v>472.34646579</v>
      </c>
      <c r="H34" s="20" t="n">
        <v>7.68202973</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497.67818011</v>
      </c>
      <c r="F35" s="20" t="n">
        <v>3.11445732</v>
      </c>
      <c r="G35" s="18" t="n">
        <v>520.05841982</v>
      </c>
      <c r="H35" s="20" t="n">
        <v>1.51950972</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492.91355752</v>
      </c>
      <c r="F36" s="20" t="n">
        <v>2.28604479</v>
      </c>
      <c r="G36" s="18" t="n">
        <v>492.26292944</v>
      </c>
      <c r="H36" s="20" t="n">
        <v>7.47304686</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493.06713323</v>
      </c>
      <c r="F37" s="20" t="n">
        <v>4.65706277</v>
      </c>
      <c r="G37" s="18" t="n">
        <v>493.85366711</v>
      </c>
      <c r="H37" s="20" t="n">
        <v>5.23153267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501.72859446</v>
      </c>
      <c r="F38" s="20" t="n">
        <v>3.70363819</v>
      </c>
      <c r="G38" s="18" t="n">
        <v>524.56613328</v>
      </c>
      <c r="H38" s="20" t="n">
        <v>11.08651683</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441.82040282</v>
      </c>
      <c r="F39" s="20" t="n">
        <v>8.47647731</v>
      </c>
      <c r="G39" s="18" t="n">
        <v>421.71123765</v>
      </c>
      <c r="H39" s="20" t="n">
        <v>4.58728506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510.77281432</v>
      </c>
      <c r="F40" s="20" t="n">
        <v>3.22642024</v>
      </c>
      <c r="G40" s="18" t="n">
        <v>515.6875290200001</v>
      </c>
      <c r="H40" s="20" t="n">
        <v>15.41313751</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497.11778458</v>
      </c>
      <c r="F41" s="20" t="n">
        <v>3.36916215</v>
      </c>
      <c r="G41" s="18" t="n">
        <v>494.15314447</v>
      </c>
      <c r="H41" s="20" t="n">
        <v>11.79881542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429.1715842</v>
      </c>
      <c r="F44" s="20" t="n">
        <v>4.43452009</v>
      </c>
      <c r="G44" s="18" t="n">
        <v>420.27688742</v>
      </c>
      <c r="H44" s="20" t="n">
        <v>5.63137249</v>
      </c>
      <c r="I44" s="18" t="s">
        <v>404</v>
      </c>
      <c r="J44" s="20" t="s">
        <v>404</v>
      </c>
      <c r="K44" s="18" t="s">
        <v>404</v>
      </c>
      <c r="L44" s="20" t="s">
        <v>404</v>
      </c>
      <c r="M44" s="18" t="s">
        <v>404</v>
      </c>
      <c r="N44" s="20" t="s">
        <v>404</v>
      </c>
      <c r="O44" s="18" t="n">
        <v>367.39579401</v>
      </c>
      <c r="P44" s="20" t="n">
        <v>10.94693951</v>
      </c>
      <c r="Q44" s="18" t="n">
        <v>432.33339349</v>
      </c>
      <c r="R44" s="20" t="n">
        <v>10.50092019</v>
      </c>
    </row>
    <row r="45" spans="1:18">
      <c r="A45" s="15" t="s">
        <v>442</v>
      </c>
      <c r="B45" s="17" t="n">
        <v>5519</v>
      </c>
      <c r="C45" s="18">
        <f>(0.0/B45*100)</f>
        <v/>
      </c>
      <c r="D45" s="19" t="n">
        <v>5519</v>
      </c>
      <c r="E45" s="18" t="n">
        <v>367.77520798</v>
      </c>
      <c r="F45" s="20" t="n">
        <v>5.49354244</v>
      </c>
      <c r="G45" s="18" t="n">
        <v>378.76229567</v>
      </c>
      <c r="H45" s="20" t="n">
        <v>3.09155983</v>
      </c>
      <c r="I45" s="18" t="s">
        <v>404</v>
      </c>
      <c r="J45" s="20" t="s">
        <v>404</v>
      </c>
      <c r="K45" s="18" t="s">
        <v>404</v>
      </c>
      <c r="L45" s="20" t="s">
        <v>404</v>
      </c>
      <c r="M45" s="18" t="s">
        <v>404</v>
      </c>
      <c r="N45" s="20" t="s">
        <v>404</v>
      </c>
      <c r="O45" s="18" t="s">
        <v>404</v>
      </c>
      <c r="P45" s="20" t="s">
        <v>404</v>
      </c>
      <c r="Q45" s="18" t="n">
        <v>325.11557566</v>
      </c>
      <c r="R45" s="20" t="n">
        <v>7.25891257</v>
      </c>
    </row>
    <row r="46" spans="1:18">
      <c r="A46" s="15" t="s">
        <v>443</v>
      </c>
      <c r="B46" s="17" t="n">
        <v>23141</v>
      </c>
      <c r="C46" s="18">
        <f>(5205.0/B46*100)</f>
        <v/>
      </c>
      <c r="D46" s="19" t="n">
        <v>17936</v>
      </c>
      <c r="E46" s="18" t="n">
        <v>404.45405754</v>
      </c>
      <c r="F46" s="20" t="n">
        <v>2.90359564</v>
      </c>
      <c r="G46" s="18" t="n">
        <v>408.84595275</v>
      </c>
      <c r="H46" s="20" t="n">
        <v>8.031510880000001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449.78778795</v>
      </c>
      <c r="F47" s="20" t="n">
        <v>14.58440701</v>
      </c>
      <c r="G47" s="18" t="n">
        <v>444.62351615</v>
      </c>
      <c r="H47" s="20" t="n">
        <v>5.25441955</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514.07176581</v>
      </c>
      <c r="F48" s="20" t="n">
        <v>5.97517481</v>
      </c>
      <c r="G48" s="18" t="n">
        <v>526.3402525</v>
      </c>
      <c r="H48" s="20" t="n">
        <v>11.99374038</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432.35258117</v>
      </c>
      <c r="F49" s="20" t="n">
        <v>3.33136553</v>
      </c>
      <c r="G49" s="18" t="n">
        <v>430.79145705</v>
      </c>
      <c r="H49" s="20" t="n">
        <v>7.4244807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418.10258802</v>
      </c>
      <c r="F50" s="20" t="n">
        <v>2.92357809</v>
      </c>
      <c r="G50" s="18" t="n">
        <v>414.70874304</v>
      </c>
      <c r="H50" s="20" t="n">
        <v>11.41451391</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406.97704094</v>
      </c>
      <c r="F51" s="20" t="n">
        <v>5.13764969</v>
      </c>
      <c r="G51" s="18" t="n">
        <v>421.21105433</v>
      </c>
      <c r="H51" s="20" t="n">
        <v>2.15378196</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450.44304424</v>
      </c>
      <c r="F52" s="20" t="n">
        <v>11.4947114</v>
      </c>
      <c r="G52" s="18" t="n">
        <v>476.43280066</v>
      </c>
      <c r="H52" s="20" t="n">
        <v>2.54266418</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477.3163569</v>
      </c>
      <c r="F53" s="20" t="n">
        <v>3.00674841</v>
      </c>
      <c r="G53" s="18" t="n">
        <v>422.6880823</v>
      </c>
      <c r="H53" s="20" t="n">
        <v>1.43995057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341.05341698</v>
      </c>
      <c r="F54" s="20" t="n">
        <v>13.09351319</v>
      </c>
      <c r="G54" s="18" t="n">
        <v>330.85204432</v>
      </c>
      <c r="H54" s="20" t="n">
        <v>3.03625379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409.58950227</v>
      </c>
      <c r="F55" s="20" t="n">
        <v>4.46019781</v>
      </c>
      <c r="G55" s="18" t="n">
        <v>412.21653698</v>
      </c>
      <c r="H55" s="20" t="n">
        <v>3.46009429</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522.08546462</v>
      </c>
      <c r="F56" s="20" t="n">
        <v>3.04990368</v>
      </c>
      <c r="G56" s="18" t="n">
        <v>535.05100248</v>
      </c>
      <c r="H56" s="20" t="n">
        <v>14.29216598</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401.41020872</v>
      </c>
      <c r="F57" s="20" t="n">
        <v>3.12526638</v>
      </c>
      <c r="G57" s="18" t="n">
        <v>408.23589007</v>
      </c>
      <c r="H57" s="20" t="n">
        <v>6.09527465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420.07882754</v>
      </c>
      <c r="F58" s="20" t="n">
        <v>8.01072935</v>
      </c>
      <c r="G58" s="18" t="n">
        <v>405.3782956</v>
      </c>
      <c r="H58" s="20" t="n">
        <v>3.2648525</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380.74846211</v>
      </c>
      <c r="F59" s="20" t="n">
        <v>2.56386474</v>
      </c>
      <c r="G59" s="18" t="n">
        <v>376.4957401</v>
      </c>
      <c r="H59" s="20" t="n">
        <v>2.00889157</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392.0972225</v>
      </c>
      <c r="F60" s="20" t="n">
        <v>4.58129325</v>
      </c>
      <c r="G60" s="18" t="n">
        <v>378.33865886</v>
      </c>
      <c r="H60" s="20" t="n">
        <v>6.50241981</v>
      </c>
      <c r="I60" s="18" t="s">
        <v>404</v>
      </c>
      <c r="J60" s="20" t="s">
        <v>404</v>
      </c>
      <c r="K60" s="18" t="s">
        <v>404</v>
      </c>
      <c r="L60" s="20" t="s">
        <v>404</v>
      </c>
      <c r="M60" s="18" t="s">
        <v>404</v>
      </c>
      <c r="N60" s="20" t="s">
        <v>404</v>
      </c>
      <c r="O60" s="18" t="s">
        <v>404</v>
      </c>
      <c r="P60" s="20" t="s">
        <v>404</v>
      </c>
      <c r="Q60" s="18" t="n">
        <v>365.12860545</v>
      </c>
      <c r="R60" s="20" t="n">
        <v>31.05314608</v>
      </c>
    </row>
    <row r="61" spans="1:18">
      <c r="A61" s="15" t="s">
        <v>458</v>
      </c>
      <c r="B61" s="17" t="n">
        <v>6525</v>
      </c>
      <c r="C61" s="18">
        <f>(0.0/B61*100)</f>
        <v/>
      </c>
      <c r="D61" s="19" t="n">
        <v>6525</v>
      </c>
      <c r="E61" s="18" t="n">
        <v>477.72501133</v>
      </c>
      <c r="F61" s="20" t="n">
        <v>2.76500265</v>
      </c>
      <c r="G61" s="18" t="n">
        <v>452.52358142</v>
      </c>
      <c r="H61" s="20" t="n">
        <v>10.11904443</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527.9453521299999</v>
      </c>
      <c r="F62" s="20" t="n">
        <v>1.08205954</v>
      </c>
      <c r="G62" s="18" t="n">
        <v>542.48649614</v>
      </c>
      <c r="H62" s="20" t="n">
        <v>5.90555256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381.65091434</v>
      </c>
      <c r="F63" s="20" t="n">
        <v>3.32174058</v>
      </c>
      <c r="G63" s="18" t="n">
        <v>381.8956701</v>
      </c>
      <c r="H63" s="20" t="n">
        <v>1.51062703</v>
      </c>
      <c r="I63" s="18" t="s">
        <v>404</v>
      </c>
      <c r="J63" s="20" t="s">
        <v>404</v>
      </c>
      <c r="K63" s="18" t="s">
        <v>404</v>
      </c>
      <c r="L63" s="20" t="s">
        <v>404</v>
      </c>
      <c r="M63" s="18" t="s">
        <v>404</v>
      </c>
      <c r="N63" s="20" t="s">
        <v>404</v>
      </c>
      <c r="O63" s="18" t="s">
        <v>404</v>
      </c>
      <c r="P63" s="20" t="s">
        <v>404</v>
      </c>
      <c r="Q63" s="18" t="n">
        <v>408.03757159</v>
      </c>
      <c r="R63" s="20" t="n">
        <v>6.02472552</v>
      </c>
    </row>
    <row r="64" spans="1:18">
      <c r="A64" s="15" t="s">
        <v>461</v>
      </c>
      <c r="B64" s="17" t="n">
        <v>3634</v>
      </c>
      <c r="C64" s="18">
        <f>(27.0/B64*100)</f>
        <v/>
      </c>
      <c r="D64" s="19" t="n">
        <v>3607</v>
      </c>
      <c r="E64" s="18" t="n">
        <v>518.55384688</v>
      </c>
      <c r="F64" s="20" t="n">
        <v>2.92733074</v>
      </c>
      <c r="G64" s="18" t="n">
        <v>437.47218501</v>
      </c>
      <c r="H64" s="20" t="n">
        <v>2.04782809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427.24792744</v>
      </c>
      <c r="F65" s="20" t="n">
        <v>3.09812701</v>
      </c>
      <c r="G65" s="18" t="n">
        <v>429.41503404</v>
      </c>
      <c r="H65" s="20" t="n">
        <v>5.24630415</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398.64447419</v>
      </c>
      <c r="F66" s="20" t="n">
        <v>1.98469838</v>
      </c>
      <c r="G66" s="18" t="n">
        <v>415.23320966</v>
      </c>
      <c r="H66" s="20" t="n">
        <v>1.22615378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409.09203368</v>
      </c>
      <c r="F67" s="20" t="n">
        <v>4.37525409</v>
      </c>
      <c r="G67" s="18" t="n">
        <v>387.86968266</v>
      </c>
      <c r="H67" s="20" t="n">
        <v>3.02380594</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446.60865724</v>
      </c>
      <c r="F68" s="20" t="n">
        <v>1.16479814</v>
      </c>
      <c r="G68" s="18" t="n">
        <v>386.55221466</v>
      </c>
      <c r="H68" s="20" t="n">
        <v>1.28917568</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432.29498461</v>
      </c>
      <c r="F69" s="20" t="n">
        <v>4.12845195</v>
      </c>
      <c r="G69" s="18" t="n">
        <v>441.26216128</v>
      </c>
      <c r="H69" s="20" t="n">
        <v>6.69907622</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487.29786327</v>
      </c>
      <c r="F70" s="20" t="n">
        <v>3.29743328</v>
      </c>
      <c r="G70" s="18" t="n">
        <v>484.05337531</v>
      </c>
      <c r="H70" s="20" t="n">
        <v>6.85373708</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551.98711898</v>
      </c>
      <c r="F71" s="20" t="n">
        <v>1.38957369</v>
      </c>
      <c r="G71" s="18" t="n">
        <v>563.25285166</v>
      </c>
      <c r="H71" s="20" t="n">
        <v>1.9447932</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533.49213564</v>
      </c>
      <c r="F72" s="20" t="n">
        <v>3.3366371</v>
      </c>
      <c r="G72" s="18" t="n">
        <v>525.74404715</v>
      </c>
      <c r="H72" s="20" t="n">
        <v>9.450302150000001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419.09802238</v>
      </c>
      <c r="F73" s="20" t="n">
        <v>2.89511308</v>
      </c>
      <c r="G73" s="18" t="n">
        <v>450.09986786</v>
      </c>
      <c r="H73" s="20" t="n">
        <v>18.48785581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413.62375046</v>
      </c>
      <c r="F74" s="20" t="n">
        <v>2.05240175</v>
      </c>
      <c r="G74" s="18" t="n">
        <v>429.33823158</v>
      </c>
      <c r="H74" s="20" t="n">
        <v>1.95057235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383.38500749</v>
      </c>
      <c r="F75" s="20" t="n">
        <v>18.39464192</v>
      </c>
      <c r="G75" s="18" t="n">
        <v>387.48888107</v>
      </c>
      <c r="H75" s="20" t="n">
        <v>2.63669062</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458.0854471</v>
      </c>
      <c r="F76" s="20" t="n">
        <v>4.04454269</v>
      </c>
      <c r="G76" s="18" t="n">
        <v>412.58889047</v>
      </c>
      <c r="H76" s="20" t="n">
        <v>4.15077853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453.56489339</v>
      </c>
      <c r="F77" s="20" t="n">
        <v>6.82449542</v>
      </c>
      <c r="G77" s="18" t="n">
        <v>428.3555506</v>
      </c>
      <c r="H77" s="20" t="n">
        <v>3.26557521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525.35243311</v>
      </c>
      <c r="F78" s="20" t="n">
        <v>4.10208434</v>
      </c>
      <c r="G78" s="18" t="n">
        <v>512.73285097</v>
      </c>
      <c r="H78" s="20" t="n">
        <v>11.77775178</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472.24893601</v>
      </c>
      <c r="F79" s="20" t="n">
        <v>8.057035000000001</v>
      </c>
      <c r="G79" s="18" t="n">
        <v>484.52114938</v>
      </c>
      <c r="H79" s="20" t="n">
        <v>10.94157914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452.92537154</v>
      </c>
      <c r="F80" s="20" t="n">
        <v>4.04726409</v>
      </c>
      <c r="G80" s="18" t="n">
        <v>465.95296664</v>
      </c>
      <c r="H80" s="20" t="n">
        <v>7.42230266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441.66051439</v>
      </c>
      <c r="F81" s="20" t="n">
        <v>3.85604797</v>
      </c>
      <c r="G81" s="18" t="n">
        <v>445.0600214</v>
      </c>
      <c r="H81" s="20" t="n">
        <v>4.78689782</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606</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505.16404591</v>
      </c>
      <c r="F7" s="20" t="n">
        <v>4.29184137</v>
      </c>
      <c r="G7" s="18" t="n">
        <v>511.08704957</v>
      </c>
      <c r="H7" s="20" t="n">
        <v>3.24352087</v>
      </c>
      <c r="I7" s="18" t="n">
        <v>514.7284903</v>
      </c>
      <c r="J7" s="20" t="n">
        <v>3.73515775</v>
      </c>
      <c r="K7" s="18" t="s">
        <v>404</v>
      </c>
      <c r="L7" s="20" t="s">
        <v>404</v>
      </c>
      <c r="M7" s="18" t="s">
        <v>404</v>
      </c>
      <c r="N7" s="20" t="s">
        <v>404</v>
      </c>
      <c r="O7" s="18" t="s">
        <v>404</v>
      </c>
      <c r="P7" s="20" t="s">
        <v>404</v>
      </c>
      <c r="Q7" s="18" t="s">
        <v>404</v>
      </c>
      <c r="R7" s="20" t="s">
        <v>404</v>
      </c>
      <c r="S7" s="18" t="n">
        <v>501.63458421</v>
      </c>
      <c r="T7" s="20" t="n">
        <v>9.470705669999999</v>
      </c>
    </row>
    <row r="8" spans="1:20">
      <c r="A8" s="15" t="s">
        <v>405</v>
      </c>
      <c r="B8" s="17" t="n">
        <v>7007</v>
      </c>
      <c r="C8" s="18">
        <f>(0.0/B8*100)</f>
        <v/>
      </c>
      <c r="D8" s="19" t="n">
        <v>7007</v>
      </c>
      <c r="E8" s="18" t="n">
        <v>418.85337797</v>
      </c>
      <c r="F8" s="20" t="n">
        <v>4.91348058</v>
      </c>
      <c r="G8" s="18" t="n">
        <v>489.05009374</v>
      </c>
      <c r="H8" s="20" t="n">
        <v>16.60622863</v>
      </c>
      <c r="I8" s="18" t="n">
        <v>513.86744358</v>
      </c>
      <c r="J8" s="20" t="n">
        <v>3.64739815</v>
      </c>
      <c r="K8" s="18" t="s">
        <v>404</v>
      </c>
      <c r="L8" s="20" t="s">
        <v>404</v>
      </c>
      <c r="M8" s="18" t="s">
        <v>404</v>
      </c>
      <c r="N8" s="20" t="s">
        <v>404</v>
      </c>
      <c r="O8" s="18" t="s">
        <v>404</v>
      </c>
      <c r="P8" s="20" t="s">
        <v>404</v>
      </c>
      <c r="Q8" s="18" t="s">
        <v>404</v>
      </c>
      <c r="R8" s="20" t="s">
        <v>404</v>
      </c>
      <c r="S8" s="18" t="n">
        <v>434.70867224</v>
      </c>
      <c r="T8" s="20" t="n">
        <v>11.01745316</v>
      </c>
    </row>
    <row r="9" spans="1:20">
      <c r="A9" s="15" t="s">
        <v>406</v>
      </c>
      <c r="B9" s="17" t="n">
        <v>9651</v>
      </c>
      <c r="C9" s="18">
        <f>(200.0/B9*100)</f>
        <v/>
      </c>
      <c r="D9" s="19" t="n">
        <v>9451</v>
      </c>
      <c r="E9" s="18" t="n">
        <v>499.11456474</v>
      </c>
      <c r="F9" s="20" t="n">
        <v>6.02096505</v>
      </c>
      <c r="G9" s="18" t="n">
        <v>505.23341873</v>
      </c>
      <c r="H9" s="20" t="n">
        <v>8.28879442</v>
      </c>
      <c r="I9" s="18" t="n">
        <v>509.29580487</v>
      </c>
      <c r="J9" s="20" t="n">
        <v>7.39848389</v>
      </c>
      <c r="K9" s="18" t="s">
        <v>404</v>
      </c>
      <c r="L9" s="20" t="s">
        <v>404</v>
      </c>
      <c r="M9" s="18" t="s">
        <v>404</v>
      </c>
      <c r="N9" s="20" t="s">
        <v>404</v>
      </c>
      <c r="O9" s="18" t="s">
        <v>404</v>
      </c>
      <c r="P9" s="20" t="s">
        <v>404</v>
      </c>
      <c r="Q9" s="18" t="s">
        <v>404</v>
      </c>
      <c r="R9" s="20" t="s">
        <v>404</v>
      </c>
      <c r="S9" s="18" t="n">
        <v>480.32512007</v>
      </c>
      <c r="T9" s="20" t="n">
        <v>17.08944388</v>
      </c>
    </row>
    <row r="10" spans="1:20">
      <c r="A10" s="15" t="s">
        <v>407</v>
      </c>
      <c r="B10" s="17" t="n">
        <v>20058</v>
      </c>
      <c r="C10" s="18">
        <f>(2893.0/B10*100)</f>
        <v/>
      </c>
      <c r="D10" s="19" t="n">
        <v>17165</v>
      </c>
      <c r="E10" s="18" t="n">
        <v>521.0617817900001</v>
      </c>
      <c r="F10" s="20" t="n">
        <v>2.95559187</v>
      </c>
      <c r="G10" s="18" t="n">
        <v>525.2420653299999</v>
      </c>
      <c r="H10" s="20" t="n">
        <v>3.81883586</v>
      </c>
      <c r="I10" s="18" t="n">
        <v>540.69612575</v>
      </c>
      <c r="J10" s="20" t="n">
        <v>4.6160903</v>
      </c>
      <c r="K10" s="18" t="s">
        <v>404</v>
      </c>
      <c r="L10" s="20" t="s">
        <v>404</v>
      </c>
      <c r="M10" s="18" t="s">
        <v>404</v>
      </c>
      <c r="N10" s="20" t="s">
        <v>404</v>
      </c>
      <c r="O10" s="18" t="s">
        <v>404</v>
      </c>
      <c r="P10" s="20" t="s">
        <v>404</v>
      </c>
      <c r="Q10" s="18" t="s">
        <v>404</v>
      </c>
      <c r="R10" s="20" t="s">
        <v>404</v>
      </c>
      <c r="S10" s="18" t="n">
        <v>556.78287789</v>
      </c>
      <c r="T10" s="20" t="n">
        <v>14.17910574</v>
      </c>
    </row>
    <row r="11" spans="1:20">
      <c r="A11" s="15" t="s">
        <v>408</v>
      </c>
      <c r="B11" s="17" t="n">
        <v>7053</v>
      </c>
      <c r="C11" s="18">
        <f>(137.0/B11*100)</f>
        <v/>
      </c>
      <c r="D11" s="19" t="n">
        <v>6916</v>
      </c>
      <c r="E11" s="18" t="n">
        <v>426.17428748</v>
      </c>
      <c r="F11" s="20" t="n">
        <v>4.03134468</v>
      </c>
      <c r="G11" s="18" t="n">
        <v>461.78408608</v>
      </c>
      <c r="H11" s="20" t="n">
        <v>5.67126259</v>
      </c>
      <c r="I11" s="18" t="n">
        <v>483.30355211</v>
      </c>
      <c r="J11" s="20" t="n">
        <v>8.09173262</v>
      </c>
      <c r="K11" s="18" t="s">
        <v>404</v>
      </c>
      <c r="L11" s="20" t="s">
        <v>404</v>
      </c>
      <c r="M11" s="18" t="s">
        <v>404</v>
      </c>
      <c r="N11" s="20" t="s">
        <v>404</v>
      </c>
      <c r="O11" s="18" t="s">
        <v>404</v>
      </c>
      <c r="P11" s="20" t="s">
        <v>404</v>
      </c>
      <c r="Q11" s="18" t="s">
        <v>404</v>
      </c>
      <c r="R11" s="20" t="s">
        <v>404</v>
      </c>
      <c r="S11" s="18" t="n">
        <v>426.13231959</v>
      </c>
      <c r="T11" s="20" t="n">
        <v>9.45750445</v>
      </c>
    </row>
    <row r="12" spans="1:20">
      <c r="A12" s="15" t="s">
        <v>409</v>
      </c>
      <c r="B12" s="17" t="n">
        <v>6894</v>
      </c>
      <c r="C12" s="18">
        <f>(106.0/B12*100)</f>
        <v/>
      </c>
      <c r="D12" s="19" t="n">
        <v>6788</v>
      </c>
      <c r="E12" s="18" t="n">
        <v>465.9226977</v>
      </c>
      <c r="F12" s="20" t="n">
        <v>4.17666867</v>
      </c>
      <c r="G12" s="18" t="n">
        <v>457.98012711</v>
      </c>
      <c r="H12" s="20" t="n">
        <v>6.85682228</v>
      </c>
      <c r="I12" s="18" t="n">
        <v>519.12544597</v>
      </c>
      <c r="J12" s="20" t="n">
        <v>3.41599798</v>
      </c>
      <c r="K12" s="18" t="s">
        <v>404</v>
      </c>
      <c r="L12" s="20" t="s">
        <v>404</v>
      </c>
      <c r="M12" s="18" t="s">
        <v>404</v>
      </c>
      <c r="N12" s="20" t="s">
        <v>404</v>
      </c>
      <c r="O12" s="18" t="s">
        <v>404</v>
      </c>
      <c r="P12" s="20" t="s">
        <v>404</v>
      </c>
      <c r="Q12" s="18" t="s">
        <v>404</v>
      </c>
      <c r="R12" s="20" t="s">
        <v>404</v>
      </c>
      <c r="S12" s="18" t="n">
        <v>467.19833584</v>
      </c>
      <c r="T12" s="20" t="n">
        <v>21.65602255</v>
      </c>
    </row>
    <row r="13" spans="1:20">
      <c r="A13" s="15" t="s">
        <v>410</v>
      </c>
      <c r="B13" s="17" t="n">
        <v>7161</v>
      </c>
      <c r="C13" s="18">
        <f>(1175.0/B13*100)</f>
        <v/>
      </c>
      <c r="D13" s="19" t="n">
        <v>5986</v>
      </c>
      <c r="E13" s="18" t="n">
        <v>501.26688887</v>
      </c>
      <c r="F13" s="20" t="n">
        <v>2.83694159</v>
      </c>
      <c r="G13" s="18" t="n">
        <v>503.76431211</v>
      </c>
      <c r="H13" s="20" t="n">
        <v>6.09614786</v>
      </c>
      <c r="I13" s="18" t="n">
        <v>504.95036048</v>
      </c>
      <c r="J13" s="20" t="n">
        <v>9.894436130000001</v>
      </c>
      <c r="K13" s="18" t="s">
        <v>404</v>
      </c>
      <c r="L13" s="20" t="s">
        <v>404</v>
      </c>
      <c r="M13" s="18" t="s">
        <v>404</v>
      </c>
      <c r="N13" s="20" t="s">
        <v>404</v>
      </c>
      <c r="O13" s="18" t="s">
        <v>404</v>
      </c>
      <c r="P13" s="20" t="s">
        <v>404</v>
      </c>
      <c r="Q13" s="18" t="s">
        <v>404</v>
      </c>
      <c r="R13" s="20" t="s">
        <v>404</v>
      </c>
      <c r="S13" s="18" t="n">
        <v>495.51508067</v>
      </c>
      <c r="T13" s="20" t="n">
        <v>6.13278507</v>
      </c>
    </row>
    <row r="14" spans="1:20">
      <c r="A14" s="15" t="s">
        <v>411</v>
      </c>
      <c r="B14" s="17" t="n">
        <v>5587</v>
      </c>
      <c r="C14" s="18">
        <f>(0.0/B14*100)</f>
        <v/>
      </c>
      <c r="D14" s="19" t="n">
        <v>5587</v>
      </c>
      <c r="E14" s="18" t="n">
        <v>520.81268897</v>
      </c>
      <c r="F14" s="20" t="n">
        <v>4.66066483</v>
      </c>
      <c r="G14" s="18" t="n">
        <v>535.30175852</v>
      </c>
      <c r="H14" s="20" t="n">
        <v>3.38438425</v>
      </c>
      <c r="I14" s="18" t="n">
        <v>545.39099505</v>
      </c>
      <c r="J14" s="20" t="n">
        <v>4.79492327</v>
      </c>
      <c r="K14" s="18" t="s">
        <v>404</v>
      </c>
      <c r="L14" s="20" t="s">
        <v>404</v>
      </c>
      <c r="M14" s="18" t="s">
        <v>404</v>
      </c>
      <c r="N14" s="20" t="s">
        <v>404</v>
      </c>
      <c r="O14" s="18" t="s">
        <v>404</v>
      </c>
      <c r="P14" s="20" t="s">
        <v>404</v>
      </c>
      <c r="Q14" s="18" t="s">
        <v>404</v>
      </c>
      <c r="R14" s="20" t="s">
        <v>404</v>
      </c>
      <c r="S14" s="18" t="n">
        <v>552.38838808</v>
      </c>
      <c r="T14" s="20" t="n">
        <v>17.00004763</v>
      </c>
    </row>
    <row r="15" spans="1:20">
      <c r="A15" s="15" t="s">
        <v>412</v>
      </c>
      <c r="B15" s="17" t="n">
        <v>5882</v>
      </c>
      <c r="C15" s="18">
        <f>(0.0/B15*100)</f>
        <v/>
      </c>
      <c r="D15" s="19" t="n">
        <v>5882</v>
      </c>
      <c r="E15" s="18" t="n">
        <v>529.88904583</v>
      </c>
      <c r="F15" s="20" t="n">
        <v>2.52291237</v>
      </c>
      <c r="G15" s="18" t="n">
        <v>533.28106519</v>
      </c>
      <c r="H15" s="20" t="n">
        <v>6.74763484</v>
      </c>
      <c r="I15" s="18" t="n">
        <v>529.54947353</v>
      </c>
      <c r="J15" s="20" t="n">
        <v>16.93968032</v>
      </c>
      <c r="K15" s="18" t="s">
        <v>404</v>
      </c>
      <c r="L15" s="20" t="s">
        <v>404</v>
      </c>
      <c r="M15" s="18" t="s">
        <v>404</v>
      </c>
      <c r="N15" s="20" t="s">
        <v>404</v>
      </c>
      <c r="O15" s="18" t="s">
        <v>404</v>
      </c>
      <c r="P15" s="20" t="s">
        <v>404</v>
      </c>
      <c r="Q15" s="18" t="s">
        <v>404</v>
      </c>
      <c r="R15" s="20" t="s">
        <v>404</v>
      </c>
      <c r="S15" s="18" t="n">
        <v>541.6714039</v>
      </c>
      <c r="T15" s="20" t="n">
        <v>22.18985034</v>
      </c>
    </row>
    <row r="16" spans="1:20">
      <c r="A16" s="15" t="s">
        <v>413</v>
      </c>
      <c r="B16" s="17" t="n">
        <v>6108</v>
      </c>
      <c r="C16" s="18">
        <f>(390.0/B16*100)</f>
        <v/>
      </c>
      <c r="D16" s="19" t="n">
        <v>5718</v>
      </c>
      <c r="E16" s="18" t="n">
        <v>467.63043129</v>
      </c>
      <c r="F16" s="20" t="n">
        <v>7.16191803</v>
      </c>
      <c r="G16" s="18" t="n">
        <v>515.74557364</v>
      </c>
      <c r="H16" s="20" t="n">
        <v>5.26696096</v>
      </c>
      <c r="I16" s="18" t="n">
        <v>512.66235237</v>
      </c>
      <c r="J16" s="20" t="n">
        <v>6.62171918</v>
      </c>
      <c r="K16" s="18" t="s">
        <v>404</v>
      </c>
      <c r="L16" s="20" t="s">
        <v>404</v>
      </c>
      <c r="M16" s="18" t="s">
        <v>404</v>
      </c>
      <c r="N16" s="20" t="s">
        <v>404</v>
      </c>
      <c r="O16" s="18" t="s">
        <v>404</v>
      </c>
      <c r="P16" s="20" t="s">
        <v>404</v>
      </c>
      <c r="Q16" s="18" t="s">
        <v>404</v>
      </c>
      <c r="R16" s="20" t="s">
        <v>404</v>
      </c>
      <c r="S16" s="18" t="n">
        <v>461.36658896</v>
      </c>
      <c r="T16" s="20" t="n">
        <v>39.92233599</v>
      </c>
    </row>
    <row r="17" spans="1:20">
      <c r="A17" s="15" t="s">
        <v>414</v>
      </c>
      <c r="B17" s="17" t="n">
        <v>6504</v>
      </c>
      <c r="C17" s="18">
        <f>(1325.0/B17*100)</f>
        <v/>
      </c>
      <c r="D17" s="19" t="n">
        <v>5179</v>
      </c>
      <c r="E17" s="18" t="n">
        <v>476.51817478</v>
      </c>
      <c r="F17" s="20" t="n">
        <v>12.07321151</v>
      </c>
      <c r="G17" s="18" t="n">
        <v>511.77289406</v>
      </c>
      <c r="H17" s="20" t="n">
        <v>6.8995872</v>
      </c>
      <c r="I17" s="18" t="n">
        <v>520.24618069</v>
      </c>
      <c r="J17" s="20" t="n">
        <v>5.62438376</v>
      </c>
      <c r="K17" s="18" t="s">
        <v>404</v>
      </c>
      <c r="L17" s="20" t="s">
        <v>404</v>
      </c>
      <c r="M17" s="18" t="s">
        <v>404</v>
      </c>
      <c r="N17" s="20" t="s">
        <v>404</v>
      </c>
      <c r="O17" s="18" t="s">
        <v>404</v>
      </c>
      <c r="P17" s="20" t="s">
        <v>404</v>
      </c>
      <c r="Q17" s="18" t="s">
        <v>404</v>
      </c>
      <c r="R17" s="20" t="s">
        <v>404</v>
      </c>
      <c r="S17" s="18" t="n">
        <v>553.95862402</v>
      </c>
      <c r="T17" s="20" t="n">
        <v>14.90927731</v>
      </c>
    </row>
    <row r="18" spans="1:20">
      <c r="A18" s="15" t="s">
        <v>415</v>
      </c>
      <c r="B18" s="17" t="n">
        <v>5532</v>
      </c>
      <c r="C18" s="18">
        <f>(0.0/B18*100)</f>
        <v/>
      </c>
      <c r="D18" s="19" t="n">
        <v>5532</v>
      </c>
      <c r="E18" s="18" t="n">
        <v>446.757133</v>
      </c>
      <c r="F18" s="20" t="n">
        <v>4.81803693</v>
      </c>
      <c r="G18" s="18" t="n">
        <v>474.74152736</v>
      </c>
      <c r="H18" s="20" t="n">
        <v>6.95882266</v>
      </c>
      <c r="I18" s="18" t="n">
        <v>506.88270012</v>
      </c>
      <c r="J18" s="20" t="n">
        <v>14.36712919</v>
      </c>
      <c r="K18" s="18" t="s">
        <v>404</v>
      </c>
      <c r="L18" s="20" t="s">
        <v>404</v>
      </c>
      <c r="M18" s="18" t="s">
        <v>404</v>
      </c>
      <c r="N18" s="20" t="s">
        <v>404</v>
      </c>
      <c r="O18" s="18" t="s">
        <v>404</v>
      </c>
      <c r="P18" s="20" t="s">
        <v>404</v>
      </c>
      <c r="Q18" s="18" t="s">
        <v>404</v>
      </c>
      <c r="R18" s="20" t="s">
        <v>404</v>
      </c>
      <c r="S18" s="18" t="n">
        <v>411.92882338</v>
      </c>
      <c r="T18" s="20" t="n">
        <v>18.26031318</v>
      </c>
    </row>
    <row r="19" spans="1:20">
      <c r="A19" s="15" t="s">
        <v>416</v>
      </c>
      <c r="B19" s="17" t="n">
        <v>5658</v>
      </c>
      <c r="C19" s="18">
        <f>(327.0/B19*100)</f>
        <v/>
      </c>
      <c r="D19" s="19" t="n">
        <v>5331</v>
      </c>
      <c r="E19" s="18" t="n">
        <v>379.52216484</v>
      </c>
      <c r="F19" s="20" t="n">
        <v>13.39071172</v>
      </c>
      <c r="G19" s="18" t="n">
        <v>441.9879265</v>
      </c>
      <c r="H19" s="20" t="n">
        <v>9.48476428</v>
      </c>
      <c r="I19" s="18" t="n">
        <v>490.935154</v>
      </c>
      <c r="J19" s="20" t="n">
        <v>3.22465231</v>
      </c>
      <c r="K19" s="18" t="s">
        <v>404</v>
      </c>
      <c r="L19" s="20" t="s">
        <v>404</v>
      </c>
      <c r="M19" s="18" t="s">
        <v>404</v>
      </c>
      <c r="N19" s="20" t="s">
        <v>404</v>
      </c>
      <c r="O19" s="18" t="s">
        <v>404</v>
      </c>
      <c r="P19" s="20" t="s">
        <v>404</v>
      </c>
      <c r="Q19" s="18" t="s">
        <v>404</v>
      </c>
      <c r="R19" s="20" t="s">
        <v>404</v>
      </c>
      <c r="S19" s="18" t="n">
        <v>409.59028858</v>
      </c>
      <c r="T19" s="20" t="n">
        <v>33.85111616</v>
      </c>
    </row>
    <row r="20" spans="1:20">
      <c r="A20" s="15" t="s">
        <v>417</v>
      </c>
      <c r="B20" s="17" t="n">
        <v>3371</v>
      </c>
      <c r="C20" s="18">
        <f>(24.0/B20*100)</f>
        <v/>
      </c>
      <c r="D20" s="19" t="n">
        <v>3347</v>
      </c>
      <c r="E20" s="18" t="n">
        <v>473.71770013</v>
      </c>
      <c r="F20" s="20" t="n">
        <v>2.12409638</v>
      </c>
      <c r="G20" s="18" t="n">
        <v>470.75884605</v>
      </c>
      <c r="H20" s="20" t="n">
        <v>3.3436452</v>
      </c>
      <c r="I20" s="18" t="n">
        <v>475.2973869</v>
      </c>
      <c r="J20" s="20" t="n">
        <v>4.17000741</v>
      </c>
      <c r="K20" s="18" t="s">
        <v>404</v>
      </c>
      <c r="L20" s="20" t="s">
        <v>404</v>
      </c>
      <c r="M20" s="18" t="s">
        <v>404</v>
      </c>
      <c r="N20" s="20" t="s">
        <v>404</v>
      </c>
      <c r="O20" s="18" t="s">
        <v>404</v>
      </c>
      <c r="P20" s="20" t="s">
        <v>404</v>
      </c>
      <c r="Q20" s="18" t="s">
        <v>404</v>
      </c>
      <c r="R20" s="20" t="s">
        <v>404</v>
      </c>
      <c r="S20" s="18" t="n">
        <v>411.1988147</v>
      </c>
      <c r="T20" s="20" t="n">
        <v>22.57055682</v>
      </c>
    </row>
    <row r="21" spans="1:20">
      <c r="A21" s="15" t="s">
        <v>418</v>
      </c>
      <c r="B21" s="17" t="n">
        <v>5741</v>
      </c>
      <c r="C21" s="18">
        <f>(0.0/B21*100)</f>
        <v/>
      </c>
      <c r="D21" s="19" t="n">
        <v>5741</v>
      </c>
      <c r="E21" s="18" t="n">
        <v>506.94181111</v>
      </c>
      <c r="F21" s="20" t="n">
        <v>3.59921262</v>
      </c>
      <c r="G21" s="18" t="n">
        <v>504.50046466</v>
      </c>
      <c r="H21" s="20" t="n">
        <v>7.70113175</v>
      </c>
      <c r="I21" s="18" t="n">
        <v>492.56639834</v>
      </c>
      <c r="J21" s="20" t="n">
        <v>5.86920604</v>
      </c>
      <c r="K21" s="18" t="s">
        <v>404</v>
      </c>
      <c r="L21" s="20" t="s">
        <v>404</v>
      </c>
      <c r="M21" s="18" t="s">
        <v>404</v>
      </c>
      <c r="N21" s="20" t="s">
        <v>404</v>
      </c>
      <c r="O21" s="18" t="s">
        <v>404</v>
      </c>
      <c r="P21" s="20" t="s">
        <v>404</v>
      </c>
      <c r="Q21" s="18" t="s">
        <v>404</v>
      </c>
      <c r="R21" s="20" t="s">
        <v>404</v>
      </c>
      <c r="S21" s="18" t="n">
        <v>491.40414857</v>
      </c>
      <c r="T21" s="20" t="n">
        <v>7.6651868</v>
      </c>
    </row>
    <row r="22" spans="1:20">
      <c r="A22" s="15" t="s">
        <v>419</v>
      </c>
      <c r="B22" s="17" t="n">
        <v>6598</v>
      </c>
      <c r="C22" s="18">
        <f>(0.0/B22*100)</f>
        <v/>
      </c>
      <c r="D22" s="19" t="n">
        <v>6598</v>
      </c>
      <c r="E22" s="18" t="n">
        <v>471.85789241</v>
      </c>
      <c r="F22" s="20" t="n">
        <v>13.15473844</v>
      </c>
      <c r="G22" s="18" t="n">
        <v>467.89303167</v>
      </c>
      <c r="H22" s="20" t="n">
        <v>7.64873795</v>
      </c>
      <c r="I22" s="18" t="n">
        <v>463.50292257</v>
      </c>
      <c r="J22" s="20" t="n">
        <v>4.9156554</v>
      </c>
      <c r="K22" s="18" t="s">
        <v>404</v>
      </c>
      <c r="L22" s="20" t="s">
        <v>404</v>
      </c>
      <c r="M22" s="18" t="s">
        <v>404</v>
      </c>
      <c r="N22" s="20" t="s">
        <v>404</v>
      </c>
      <c r="O22" s="18" t="s">
        <v>404</v>
      </c>
      <c r="P22" s="20" t="s">
        <v>404</v>
      </c>
      <c r="Q22" s="18" t="s">
        <v>404</v>
      </c>
      <c r="R22" s="20" t="s">
        <v>404</v>
      </c>
      <c r="S22" s="18" t="n">
        <v>510.10608943</v>
      </c>
      <c r="T22" s="20" t="n">
        <v>3.96221415</v>
      </c>
    </row>
    <row r="23" spans="1:20">
      <c r="A23" s="15" t="s">
        <v>420</v>
      </c>
      <c r="B23" s="17" t="n">
        <v>11583</v>
      </c>
      <c r="C23" s="18">
        <f>(3151.0/B23*100)</f>
        <v/>
      </c>
      <c r="D23" s="19" t="n">
        <v>8432</v>
      </c>
      <c r="E23" s="18" t="n">
        <v>484.84751335</v>
      </c>
      <c r="F23" s="20" t="n">
        <v>7.16714713</v>
      </c>
      <c r="G23" s="18" t="n">
        <v>490.32717209</v>
      </c>
      <c r="H23" s="20" t="n">
        <v>8.3210003</v>
      </c>
      <c r="I23" s="18" t="n">
        <v>482.1539332</v>
      </c>
      <c r="J23" s="20" t="n">
        <v>5.80619983</v>
      </c>
      <c r="K23" s="18" t="s">
        <v>404</v>
      </c>
      <c r="L23" s="20" t="s">
        <v>404</v>
      </c>
      <c r="M23" s="18" t="s">
        <v>404</v>
      </c>
      <c r="N23" s="20" t="s">
        <v>404</v>
      </c>
      <c r="O23" s="18" t="s">
        <v>404</v>
      </c>
      <c r="P23" s="20" t="s">
        <v>404</v>
      </c>
      <c r="Q23" s="18" t="s">
        <v>404</v>
      </c>
      <c r="R23" s="20" t="s">
        <v>404</v>
      </c>
      <c r="S23" s="18" t="n">
        <v>466.54937664</v>
      </c>
      <c r="T23" s="20" t="n">
        <v>28.80391384</v>
      </c>
    </row>
    <row r="24" spans="1:20">
      <c r="A24" s="15" t="s">
        <v>421</v>
      </c>
      <c r="B24" s="17" t="n">
        <v>6647</v>
      </c>
      <c r="C24" s="18">
        <f>(0.0/B24*100)</f>
        <v/>
      </c>
      <c r="D24" s="19" t="n">
        <v>6647</v>
      </c>
      <c r="E24" s="18" t="n">
        <v>673.8731</v>
      </c>
      <c r="F24" s="20" t="n">
        <v>8.42089665</v>
      </c>
      <c r="G24" s="18" t="n">
        <v>536.5323878</v>
      </c>
      <c r="H24" s="20" t="n">
        <v>16.82030641</v>
      </c>
      <c r="I24" s="18" t="n">
        <v>537.8192021900001</v>
      </c>
      <c r="J24" s="20" t="n">
        <v>3.19339468</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529.08735219</v>
      </c>
      <c r="F25" s="20" t="n">
        <v>3.86753421</v>
      </c>
      <c r="G25" s="18" t="n">
        <v>507.09604019</v>
      </c>
      <c r="H25" s="20" t="n">
        <v>8.38265266</v>
      </c>
      <c r="I25" s="18" t="n">
        <v>505.45882861</v>
      </c>
      <c r="J25" s="20" t="n">
        <v>6.26931153</v>
      </c>
      <c r="K25" s="18" t="s">
        <v>404</v>
      </c>
      <c r="L25" s="20" t="s">
        <v>404</v>
      </c>
      <c r="M25" s="18" t="s">
        <v>404</v>
      </c>
      <c r="N25" s="20" t="s">
        <v>404</v>
      </c>
      <c r="O25" s="18" t="s">
        <v>404</v>
      </c>
      <c r="P25" s="20" t="s">
        <v>404</v>
      </c>
      <c r="Q25" s="18" t="s">
        <v>404</v>
      </c>
      <c r="R25" s="20" t="s">
        <v>404</v>
      </c>
      <c r="S25" s="18" t="s">
        <v>404</v>
      </c>
      <c r="T25" s="20" t="s">
        <v>404</v>
      </c>
    </row>
    <row r="26" spans="1:20">
      <c r="A26" s="15" t="s">
        <v>423</v>
      </c>
      <c r="B26" s="17" t="n">
        <v>4869</v>
      </c>
      <c r="C26" s="18">
        <f>(11.0/B26*100)</f>
        <v/>
      </c>
      <c r="D26" s="19" t="n">
        <v>4858</v>
      </c>
      <c r="E26" s="18" t="n">
        <v>470.90694211</v>
      </c>
      <c r="F26" s="20" t="n">
        <v>3.24133355</v>
      </c>
      <c r="G26" s="18" t="n">
        <v>494.32473469</v>
      </c>
      <c r="H26" s="20" t="n">
        <v>3.48314171</v>
      </c>
      <c r="I26" s="18" t="n">
        <v>511.60083712</v>
      </c>
      <c r="J26" s="20" t="n">
        <v>3.37010559</v>
      </c>
      <c r="K26" s="18" t="s">
        <v>404</v>
      </c>
      <c r="L26" s="20" t="s">
        <v>404</v>
      </c>
      <c r="M26" s="18" t="s">
        <v>404</v>
      </c>
      <c r="N26" s="20" t="s">
        <v>404</v>
      </c>
      <c r="O26" s="18" t="s">
        <v>404</v>
      </c>
      <c r="P26" s="20" t="s">
        <v>404</v>
      </c>
      <c r="Q26" s="18" t="s">
        <v>404</v>
      </c>
      <c r="R26" s="20" t="s">
        <v>404</v>
      </c>
      <c r="S26" s="18" t="n">
        <v>485.06756614</v>
      </c>
      <c r="T26" s="20" t="n">
        <v>11.77162146</v>
      </c>
    </row>
    <row r="27" spans="1:20">
      <c r="A27" s="15" t="s">
        <v>424</v>
      </c>
      <c r="B27" s="17" t="n">
        <v>5299</v>
      </c>
      <c r="C27" s="18">
        <f>(0.0/B27*100)</f>
        <v/>
      </c>
      <c r="D27" s="19" t="n">
        <v>5299</v>
      </c>
      <c r="E27" s="18" t="n">
        <v>471.71440231</v>
      </c>
      <c r="F27" s="20" t="n">
        <v>3.41165193</v>
      </c>
      <c r="G27" s="18" t="n">
        <v>488.51666374</v>
      </c>
      <c r="H27" s="20" t="n">
        <v>2.81000736</v>
      </c>
      <c r="I27" s="18" t="n">
        <v>482.8214819</v>
      </c>
      <c r="J27" s="20" t="n">
        <v>1.19833683</v>
      </c>
      <c r="K27" s="18" t="s">
        <v>404</v>
      </c>
      <c r="L27" s="20" t="s">
        <v>404</v>
      </c>
      <c r="M27" s="18" t="s">
        <v>404</v>
      </c>
      <c r="N27" s="20" t="s">
        <v>404</v>
      </c>
      <c r="O27" s="18" t="s">
        <v>404</v>
      </c>
      <c r="P27" s="20" t="s">
        <v>404</v>
      </c>
      <c r="Q27" s="18" t="s">
        <v>404</v>
      </c>
      <c r="R27" s="20" t="s">
        <v>404</v>
      </c>
      <c r="S27" s="18" t="n">
        <v>460.40997821</v>
      </c>
      <c r="T27" s="20" t="n">
        <v>29.69276754</v>
      </c>
    </row>
    <row r="28" spans="1:20">
      <c r="A28" s="15" t="s">
        <v>425</v>
      </c>
      <c r="B28" s="17" t="n">
        <v>7568</v>
      </c>
      <c r="C28" s="18">
        <f>(0.0/B28*100)</f>
        <v/>
      </c>
      <c r="D28" s="19" t="n">
        <v>7568</v>
      </c>
      <c r="E28" s="18" t="n">
        <v>401.30420226</v>
      </c>
      <c r="F28" s="20" t="n">
        <v>4.94750647</v>
      </c>
      <c r="G28" s="18" t="n">
        <v>402.44510232</v>
      </c>
      <c r="H28" s="20" t="n">
        <v>4.7324529</v>
      </c>
      <c r="I28" s="18" t="n">
        <v>424.88748113</v>
      </c>
      <c r="J28" s="20" t="n">
        <v>3.41404414</v>
      </c>
      <c r="K28" s="18" t="s">
        <v>404</v>
      </c>
      <c r="L28" s="20" t="s">
        <v>404</v>
      </c>
      <c r="M28" s="18" t="s">
        <v>404</v>
      </c>
      <c r="N28" s="20" t="s">
        <v>404</v>
      </c>
      <c r="O28" s="18" t="s">
        <v>404</v>
      </c>
      <c r="P28" s="20" t="s">
        <v>404</v>
      </c>
      <c r="Q28" s="18" t="s">
        <v>404</v>
      </c>
      <c r="R28" s="20" t="s">
        <v>404</v>
      </c>
      <c r="S28" s="18" t="n">
        <v>446.76496507</v>
      </c>
      <c r="T28" s="20" t="n">
        <v>13.34545445</v>
      </c>
    </row>
    <row r="29" spans="1:20">
      <c r="A29" s="15" t="s">
        <v>426</v>
      </c>
      <c r="B29" s="17" t="n">
        <v>5385</v>
      </c>
      <c r="C29" s="18">
        <f>(1123.0/B29*100)</f>
        <v/>
      </c>
      <c r="D29" s="19" t="n">
        <v>4262</v>
      </c>
      <c r="E29" s="18" t="n">
        <v>546.84800223</v>
      </c>
      <c r="F29" s="20" t="n">
        <v>24.506535</v>
      </c>
      <c r="G29" s="18" t="n">
        <v>535.4760606900001</v>
      </c>
      <c r="H29" s="20" t="n">
        <v>15.80517591</v>
      </c>
      <c r="I29" s="18" t="n">
        <v>500.91084335</v>
      </c>
      <c r="J29" s="20" t="n">
        <v>6.2310367</v>
      </c>
      <c r="K29" s="18" t="s">
        <v>404</v>
      </c>
      <c r="L29" s="20" t="s">
        <v>404</v>
      </c>
      <c r="M29" s="18" t="s">
        <v>404</v>
      </c>
      <c r="N29" s="20" t="s">
        <v>404</v>
      </c>
      <c r="O29" s="18" t="s">
        <v>404</v>
      </c>
      <c r="P29" s="20" t="s">
        <v>404</v>
      </c>
      <c r="Q29" s="18" t="s">
        <v>404</v>
      </c>
      <c r="R29" s="20" t="s">
        <v>404</v>
      </c>
      <c r="S29" s="18" t="n">
        <v>492.90310087</v>
      </c>
      <c r="T29" s="20" t="n">
        <v>14.76207892</v>
      </c>
    </row>
    <row r="30" spans="1:20">
      <c r="A30" s="15" t="s">
        <v>427</v>
      </c>
      <c r="B30" s="17" t="n">
        <v>4520</v>
      </c>
      <c r="C30" s="18">
        <f>(957.0/B30*100)</f>
        <v/>
      </c>
      <c r="D30" s="19" t="n">
        <v>3563</v>
      </c>
      <c r="E30" s="18" t="n">
        <v>519.89355885</v>
      </c>
      <c r="F30" s="20" t="n">
        <v>5.06800004</v>
      </c>
      <c r="G30" s="18" t="n">
        <v>514.16943944</v>
      </c>
      <c r="H30" s="20" t="n">
        <v>5.44191603</v>
      </c>
      <c r="I30" s="18" t="n">
        <v>512.38567396</v>
      </c>
      <c r="J30" s="20" t="n">
        <v>6.64411993</v>
      </c>
      <c r="K30" s="18" t="s">
        <v>404</v>
      </c>
      <c r="L30" s="20" t="s">
        <v>404</v>
      </c>
      <c r="M30" s="18" t="s">
        <v>404</v>
      </c>
      <c r="N30" s="20" t="s">
        <v>404</v>
      </c>
      <c r="O30" s="18" t="s">
        <v>404</v>
      </c>
      <c r="P30" s="20" t="s">
        <v>404</v>
      </c>
      <c r="Q30" s="18" t="s">
        <v>404</v>
      </c>
      <c r="R30" s="20" t="s">
        <v>404</v>
      </c>
      <c r="S30" s="18" t="n">
        <v>504.72446081</v>
      </c>
      <c r="T30" s="20" t="n">
        <v>14.83851753</v>
      </c>
    </row>
    <row r="31" spans="1:20">
      <c r="A31" s="15" t="s">
        <v>428</v>
      </c>
      <c r="B31" s="17" t="n">
        <v>5456</v>
      </c>
      <c r="C31" s="18">
        <f>(502.0/B31*100)</f>
        <v/>
      </c>
      <c r="D31" s="19" t="n">
        <v>4954</v>
      </c>
      <c r="E31" s="18" t="n">
        <v>498.01599442</v>
      </c>
      <c r="F31" s="20" t="n">
        <v>2.32293015</v>
      </c>
      <c r="G31" s="18" t="n">
        <v>512.25702071</v>
      </c>
      <c r="H31" s="20" t="n">
        <v>15.35924247</v>
      </c>
      <c r="I31" s="18" t="n">
        <v>506.12555635</v>
      </c>
      <c r="J31" s="20" t="n">
        <v>11.50785743</v>
      </c>
      <c r="K31" s="18" t="s">
        <v>404</v>
      </c>
      <c r="L31" s="20" t="s">
        <v>404</v>
      </c>
      <c r="M31" s="18" t="s">
        <v>404</v>
      </c>
      <c r="N31" s="20" t="s">
        <v>404</v>
      </c>
      <c r="O31" s="18" t="s">
        <v>404</v>
      </c>
      <c r="P31" s="20" t="s">
        <v>404</v>
      </c>
      <c r="Q31" s="18" t="s">
        <v>404</v>
      </c>
      <c r="R31" s="20" t="s">
        <v>404</v>
      </c>
      <c r="S31" s="18" t="n">
        <v>496.2824986</v>
      </c>
      <c r="T31" s="20" t="n">
        <v>9.66462664</v>
      </c>
    </row>
    <row r="32" spans="1:20">
      <c r="A32" s="15" t="s">
        <v>429</v>
      </c>
      <c r="B32" s="17" t="n">
        <v>4478</v>
      </c>
      <c r="C32" s="18">
        <f>(0.0/B32*100)</f>
        <v/>
      </c>
      <c r="D32" s="19" t="n">
        <v>4478</v>
      </c>
      <c r="E32" s="18" t="n">
        <v>483.85870495</v>
      </c>
      <c r="F32" s="20" t="n">
        <v>3.45396986</v>
      </c>
      <c r="G32" s="18" t="n">
        <v>508.35786588</v>
      </c>
      <c r="H32" s="20" t="n">
        <v>4.25860031</v>
      </c>
      <c r="I32" s="18" t="n">
        <v>524.1246692</v>
      </c>
      <c r="J32" s="20" t="n">
        <v>8.29493514</v>
      </c>
      <c r="K32" s="18" t="s">
        <v>404</v>
      </c>
      <c r="L32" s="20" t="s">
        <v>404</v>
      </c>
      <c r="M32" s="18" t="s">
        <v>404</v>
      </c>
      <c r="N32" s="20" t="s">
        <v>404</v>
      </c>
      <c r="O32" s="18" t="s">
        <v>404</v>
      </c>
      <c r="P32" s="20" t="s">
        <v>404</v>
      </c>
      <c r="Q32" s="18" t="s">
        <v>404</v>
      </c>
      <c r="R32" s="20" t="s">
        <v>404</v>
      </c>
      <c r="S32" s="18" t="n">
        <v>547.14195091</v>
      </c>
      <c r="T32" s="20" t="n">
        <v>11.5400302</v>
      </c>
    </row>
    <row r="33" spans="1:20">
      <c r="A33" s="15" t="s">
        <v>430</v>
      </c>
      <c r="B33" s="17" t="n">
        <v>7325</v>
      </c>
      <c r="C33" s="18">
        <f>(29.0/B33*100)</f>
        <v/>
      </c>
      <c r="D33" s="19" t="n">
        <v>7296</v>
      </c>
      <c r="E33" s="18" t="n">
        <v>492.58365372</v>
      </c>
      <c r="F33" s="20" t="n">
        <v>5.20469046</v>
      </c>
      <c r="G33" s="18" t="n">
        <v>507.48781582</v>
      </c>
      <c r="H33" s="20" t="n">
        <v>5.97160433</v>
      </c>
      <c r="I33" s="18" t="n">
        <v>501.80566747</v>
      </c>
      <c r="J33" s="20" t="n">
        <v>6.17278511</v>
      </c>
      <c r="K33" s="18" t="s">
        <v>404</v>
      </c>
      <c r="L33" s="20" t="s">
        <v>404</v>
      </c>
      <c r="M33" s="18" t="s">
        <v>404</v>
      </c>
      <c r="N33" s="20" t="s">
        <v>404</v>
      </c>
      <c r="O33" s="18" t="s">
        <v>404</v>
      </c>
      <c r="P33" s="20" t="s">
        <v>404</v>
      </c>
      <c r="Q33" s="18" t="s">
        <v>404</v>
      </c>
      <c r="R33" s="20" t="s">
        <v>404</v>
      </c>
      <c r="S33" s="18" t="n">
        <v>542.171319</v>
      </c>
      <c r="T33" s="20" t="n">
        <v>33.34589091</v>
      </c>
    </row>
    <row r="34" spans="1:20">
      <c r="A34" s="15" t="s">
        <v>431</v>
      </c>
      <c r="B34" s="17" t="n">
        <v>6350</v>
      </c>
      <c r="C34" s="18">
        <f>(0.0/B34*100)</f>
        <v/>
      </c>
      <c r="D34" s="19" t="n">
        <v>6350</v>
      </c>
      <c r="E34" s="18" t="n">
        <v>424.0849884</v>
      </c>
      <c r="F34" s="20" t="n">
        <v>5.33934514</v>
      </c>
      <c r="G34" s="18" t="n">
        <v>440.09943296</v>
      </c>
      <c r="H34" s="20" t="n">
        <v>11.67306836</v>
      </c>
      <c r="I34" s="18" t="n">
        <v>486.28768731</v>
      </c>
      <c r="J34" s="20" t="n">
        <v>3.54387</v>
      </c>
      <c r="K34" s="18" t="s">
        <v>404</v>
      </c>
      <c r="L34" s="20" t="s">
        <v>404</v>
      </c>
      <c r="M34" s="18" t="s">
        <v>404</v>
      </c>
      <c r="N34" s="20" t="s">
        <v>404</v>
      </c>
      <c r="O34" s="18" t="s">
        <v>404</v>
      </c>
      <c r="P34" s="20" t="s">
        <v>404</v>
      </c>
      <c r="Q34" s="18" t="s">
        <v>404</v>
      </c>
      <c r="R34" s="20" t="s">
        <v>404</v>
      </c>
      <c r="S34" s="18" t="n">
        <v>421.51644171</v>
      </c>
      <c r="T34" s="20" t="n">
        <v>25.70989808</v>
      </c>
    </row>
    <row r="35" spans="1:20">
      <c r="A35" s="15" t="s">
        <v>432</v>
      </c>
      <c r="B35" s="17" t="n">
        <v>6406</v>
      </c>
      <c r="C35" s="18">
        <f>(443.0/B35*100)</f>
        <v/>
      </c>
      <c r="D35" s="19" t="n">
        <v>5963</v>
      </c>
      <c r="E35" s="18" t="n">
        <v>487.43314397</v>
      </c>
      <c r="F35" s="20" t="n">
        <v>2.68325836</v>
      </c>
      <c r="G35" s="18" t="n">
        <v>506.07609609</v>
      </c>
      <c r="H35" s="20" t="n">
        <v>1.86343832</v>
      </c>
      <c r="I35" s="18" t="n">
        <v>550.0289503</v>
      </c>
      <c r="J35" s="20" t="n">
        <v>2.71562666</v>
      </c>
      <c r="K35" s="18" t="s">
        <v>404</v>
      </c>
      <c r="L35" s="20" t="s">
        <v>404</v>
      </c>
      <c r="M35" s="18" t="s">
        <v>404</v>
      </c>
      <c r="N35" s="20" t="s">
        <v>404</v>
      </c>
      <c r="O35" s="18" t="s">
        <v>404</v>
      </c>
      <c r="P35" s="20" t="s">
        <v>404</v>
      </c>
      <c r="Q35" s="18" t="s">
        <v>404</v>
      </c>
      <c r="R35" s="20" t="s">
        <v>404</v>
      </c>
      <c r="S35" s="18" t="n">
        <v>494.52666139</v>
      </c>
      <c r="T35" s="20" t="n">
        <v>8.28732183</v>
      </c>
    </row>
    <row r="36" spans="1:20">
      <c r="A36" s="15" t="s">
        <v>433</v>
      </c>
      <c r="B36" s="17" t="n">
        <v>6736</v>
      </c>
      <c r="C36" s="18">
        <f>(10.0/B36*100)</f>
        <v/>
      </c>
      <c r="D36" s="19" t="n">
        <v>6726</v>
      </c>
      <c r="E36" s="18" t="n">
        <v>490.23369137</v>
      </c>
      <c r="F36" s="20" t="n">
        <v>2.34620113</v>
      </c>
      <c r="G36" s="18" t="n">
        <v>506.57997197</v>
      </c>
      <c r="H36" s="20" t="n">
        <v>5.51572572</v>
      </c>
      <c r="I36" s="18" t="n">
        <v>490.06510444</v>
      </c>
      <c r="J36" s="20" t="n">
        <v>14.01434488</v>
      </c>
      <c r="K36" s="18" t="s">
        <v>404</v>
      </c>
      <c r="L36" s="20" t="s">
        <v>404</v>
      </c>
      <c r="M36" s="18" t="s">
        <v>404</v>
      </c>
      <c r="N36" s="20" t="s">
        <v>404</v>
      </c>
      <c r="O36" s="18" t="s">
        <v>404</v>
      </c>
      <c r="P36" s="20" t="s">
        <v>404</v>
      </c>
      <c r="Q36" s="18" t="s">
        <v>404</v>
      </c>
      <c r="R36" s="20" t="s">
        <v>404</v>
      </c>
      <c r="S36" s="18" t="n">
        <v>551.1004950400001</v>
      </c>
      <c r="T36" s="20" t="n">
        <v>7.07496322</v>
      </c>
    </row>
    <row r="37" spans="1:20">
      <c r="A37" s="15" t="s">
        <v>434</v>
      </c>
      <c r="B37" s="17" t="n">
        <v>5458</v>
      </c>
      <c r="C37" s="18">
        <f>(0.0/B37*100)</f>
        <v/>
      </c>
      <c r="D37" s="19" t="n">
        <v>5458</v>
      </c>
      <c r="E37" s="18" t="n">
        <v>491.05289836</v>
      </c>
      <c r="F37" s="20" t="n">
        <v>3.6674074</v>
      </c>
      <c r="G37" s="18" t="n">
        <v>500.11986352</v>
      </c>
      <c r="H37" s="20" t="n">
        <v>12.48554429</v>
      </c>
      <c r="I37" s="18" t="n">
        <v>536.2890485299999</v>
      </c>
      <c r="J37" s="20" t="n">
        <v>20.5079222</v>
      </c>
      <c r="K37" s="18" t="s">
        <v>404</v>
      </c>
      <c r="L37" s="20" t="s">
        <v>404</v>
      </c>
      <c r="M37" s="18" t="s">
        <v>404</v>
      </c>
      <c r="N37" s="20" t="s">
        <v>404</v>
      </c>
      <c r="O37" s="18" t="s">
        <v>404</v>
      </c>
      <c r="P37" s="20" t="s">
        <v>404</v>
      </c>
      <c r="Q37" s="18" t="s">
        <v>404</v>
      </c>
      <c r="R37" s="20" t="s">
        <v>404</v>
      </c>
      <c r="S37" s="18" t="n">
        <v>459.76025543</v>
      </c>
      <c r="T37" s="20" t="n">
        <v>9.83137266</v>
      </c>
    </row>
    <row r="38" spans="1:20">
      <c r="A38" s="15" t="s">
        <v>435</v>
      </c>
      <c r="B38" s="17" t="n">
        <v>5860</v>
      </c>
      <c r="C38" s="18">
        <f>(268.0/B38*100)</f>
        <v/>
      </c>
      <c r="D38" s="19" t="n">
        <v>5592</v>
      </c>
      <c r="E38" s="18" t="n">
        <v>492.79565514</v>
      </c>
      <c r="F38" s="20" t="n">
        <v>8.352280609999999</v>
      </c>
      <c r="G38" s="18" t="n">
        <v>511.98540323</v>
      </c>
      <c r="H38" s="20" t="n">
        <v>10.78804361</v>
      </c>
      <c r="I38" s="18" t="n">
        <v>508.02951537</v>
      </c>
      <c r="J38" s="20" t="n">
        <v>4.8066968</v>
      </c>
      <c r="K38" s="18" t="s">
        <v>404</v>
      </c>
      <c r="L38" s="20" t="s">
        <v>404</v>
      </c>
      <c r="M38" s="18" t="s">
        <v>404</v>
      </c>
      <c r="N38" s="20" t="s">
        <v>404</v>
      </c>
      <c r="O38" s="18" t="s">
        <v>404</v>
      </c>
      <c r="P38" s="20" t="s">
        <v>404</v>
      </c>
      <c r="Q38" s="18" t="s">
        <v>404</v>
      </c>
      <c r="R38" s="20" t="s">
        <v>404</v>
      </c>
      <c r="S38" s="18" t="n">
        <v>505.27535626</v>
      </c>
      <c r="T38" s="20" t="n">
        <v>30.02982921</v>
      </c>
    </row>
    <row r="39" spans="1:20">
      <c r="A39" s="15" t="s">
        <v>436</v>
      </c>
      <c r="B39" s="17" t="n">
        <v>5895</v>
      </c>
      <c r="C39" s="18">
        <f>(0.0/B39*100)</f>
        <v/>
      </c>
      <c r="D39" s="19" t="n">
        <v>5895</v>
      </c>
      <c r="E39" s="18" t="n">
        <v>371.74854144</v>
      </c>
      <c r="F39" s="20" t="n">
        <v>8.84909322</v>
      </c>
      <c r="G39" s="18" t="n">
        <v>392.27738027</v>
      </c>
      <c r="H39" s="20" t="n">
        <v>4.98295961</v>
      </c>
      <c r="I39" s="18" t="n">
        <v>437.66435577</v>
      </c>
      <c r="J39" s="20" t="n">
        <v>5.12656332</v>
      </c>
      <c r="K39" s="18" t="s">
        <v>404</v>
      </c>
      <c r="L39" s="20" t="s">
        <v>404</v>
      </c>
      <c r="M39" s="18" t="s">
        <v>404</v>
      </c>
      <c r="N39" s="20" t="s">
        <v>404</v>
      </c>
      <c r="O39" s="18" t="s">
        <v>404</v>
      </c>
      <c r="P39" s="20" t="s">
        <v>404</v>
      </c>
      <c r="Q39" s="18" t="s">
        <v>404</v>
      </c>
      <c r="R39" s="20" t="s">
        <v>404</v>
      </c>
      <c r="S39" s="18" t="n">
        <v>380.47909094</v>
      </c>
      <c r="T39" s="20" t="n">
        <v>6.55250458</v>
      </c>
    </row>
    <row r="40" spans="1:20">
      <c r="A40" s="15" t="s">
        <v>437</v>
      </c>
      <c r="B40" s="17" t="n">
        <v>14157</v>
      </c>
      <c r="C40" s="18">
        <f>(2728.0/B40*100)</f>
        <v/>
      </c>
      <c r="D40" s="19" t="n">
        <v>11429</v>
      </c>
      <c r="E40" s="18" t="n">
        <v>503.24480738</v>
      </c>
      <c r="F40" s="20" t="n">
        <v>3.41510973</v>
      </c>
      <c r="G40" s="18" t="n">
        <v>495.26603027</v>
      </c>
      <c r="H40" s="20" t="n">
        <v>9.88259047</v>
      </c>
      <c r="I40" s="18" t="n">
        <v>540.57548948</v>
      </c>
      <c r="J40" s="20" t="n">
        <v>9.3325382</v>
      </c>
      <c r="K40" s="18" t="s">
        <v>404</v>
      </c>
      <c r="L40" s="20" t="s">
        <v>404</v>
      </c>
      <c r="M40" s="18" t="s">
        <v>404</v>
      </c>
      <c r="N40" s="20" t="s">
        <v>404</v>
      </c>
      <c r="O40" s="18" t="s">
        <v>404</v>
      </c>
      <c r="P40" s="20" t="s">
        <v>404</v>
      </c>
      <c r="Q40" s="18" t="s">
        <v>404</v>
      </c>
      <c r="R40" s="20" t="s">
        <v>404</v>
      </c>
      <c r="S40" s="18" t="n">
        <v>524.98865757</v>
      </c>
      <c r="T40" s="20" t="n">
        <v>10.50002007</v>
      </c>
    </row>
    <row r="41" spans="1:20">
      <c r="A41" s="15" t="s">
        <v>438</v>
      </c>
      <c r="B41" s="17" t="n">
        <v>5712</v>
      </c>
      <c r="C41" s="18">
        <f>(99.0/B41*100)</f>
        <v/>
      </c>
      <c r="D41" s="19" t="n">
        <v>5613</v>
      </c>
      <c r="E41" s="18" t="n">
        <v>493.38700548</v>
      </c>
      <c r="F41" s="20" t="n">
        <v>5.06341465</v>
      </c>
      <c r="G41" s="18" t="n">
        <v>500.71928328</v>
      </c>
      <c r="H41" s="20" t="n">
        <v>8.13334004</v>
      </c>
      <c r="I41" s="18" t="n">
        <v>498.85318792</v>
      </c>
      <c r="J41" s="20" t="n">
        <v>6.29228803</v>
      </c>
      <c r="K41" s="18" t="s">
        <v>404</v>
      </c>
      <c r="L41" s="20" t="s">
        <v>404</v>
      </c>
      <c r="M41" s="18" t="s">
        <v>404</v>
      </c>
      <c r="N41" s="20" t="s">
        <v>404</v>
      </c>
      <c r="O41" s="18" t="s">
        <v>404</v>
      </c>
      <c r="P41" s="20" t="s">
        <v>404</v>
      </c>
      <c r="Q41" s="18" t="s">
        <v>404</v>
      </c>
      <c r="R41" s="20" t="s">
        <v>404</v>
      </c>
      <c r="S41" s="18" t="n">
        <v>504.41195019</v>
      </c>
      <c r="T41" s="20" t="n">
        <v>14.7046582</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420.1243035</v>
      </c>
      <c r="F44" s="20" t="n">
        <v>5.79678761</v>
      </c>
      <c r="G44" s="18" t="n">
        <v>430.53789724</v>
      </c>
      <c r="H44" s="20" t="n">
        <v>4.44685779</v>
      </c>
      <c r="I44" s="18" t="n">
        <v>427.886284</v>
      </c>
      <c r="J44" s="20" t="n">
        <v>4.74900612</v>
      </c>
      <c r="K44" s="18" t="s">
        <v>404</v>
      </c>
      <c r="L44" s="20" t="s">
        <v>404</v>
      </c>
      <c r="M44" s="18" t="s">
        <v>404</v>
      </c>
      <c r="N44" s="20" t="s">
        <v>404</v>
      </c>
      <c r="O44" s="18" t="s">
        <v>404</v>
      </c>
      <c r="P44" s="20" t="s">
        <v>404</v>
      </c>
      <c r="Q44" s="18" t="s">
        <v>404</v>
      </c>
      <c r="R44" s="20" t="s">
        <v>404</v>
      </c>
      <c r="S44" s="18" t="n">
        <v>410.17800455</v>
      </c>
      <c r="T44" s="20" t="n">
        <v>31.29879546</v>
      </c>
    </row>
    <row r="45" spans="1:20">
      <c r="A45" s="15" t="s">
        <v>442</v>
      </c>
      <c r="B45" s="17" t="n">
        <v>5519</v>
      </c>
      <c r="C45" s="18">
        <f>(0.0/B45*100)</f>
        <v/>
      </c>
      <c r="D45" s="19" t="n">
        <v>5519</v>
      </c>
      <c r="E45" s="18" t="n">
        <v>367.60541736</v>
      </c>
      <c r="F45" s="20" t="n">
        <v>6.6555578</v>
      </c>
      <c r="G45" s="18" t="n">
        <v>383.07796646</v>
      </c>
      <c r="H45" s="20" t="n">
        <v>6.22380486</v>
      </c>
      <c r="I45" s="18" t="n">
        <v>374.70838946</v>
      </c>
      <c r="J45" s="20" t="n">
        <v>4.06143856</v>
      </c>
      <c r="K45" s="18" t="s">
        <v>404</v>
      </c>
      <c r="L45" s="20" t="s">
        <v>404</v>
      </c>
      <c r="M45" s="18" t="s">
        <v>404</v>
      </c>
      <c r="N45" s="20" t="s">
        <v>404</v>
      </c>
      <c r="O45" s="18" t="s">
        <v>404</v>
      </c>
      <c r="P45" s="20" t="s">
        <v>404</v>
      </c>
      <c r="Q45" s="18" t="s">
        <v>404</v>
      </c>
      <c r="R45" s="20" t="s">
        <v>404</v>
      </c>
      <c r="S45" s="18" t="n">
        <v>372.75560378</v>
      </c>
      <c r="T45" s="20" t="n">
        <v>21.06063516</v>
      </c>
    </row>
    <row r="46" spans="1:20">
      <c r="A46" s="15" t="s">
        <v>443</v>
      </c>
      <c r="B46" s="17" t="n">
        <v>23141</v>
      </c>
      <c r="C46" s="18">
        <f>(4196.0/B46*100)</f>
        <v/>
      </c>
      <c r="D46" s="19" t="n">
        <v>18945</v>
      </c>
      <c r="E46" s="18" t="n">
        <v>399.69979552</v>
      </c>
      <c r="F46" s="20" t="n">
        <v>3.27922977</v>
      </c>
      <c r="G46" s="18" t="n">
        <v>413.48286937</v>
      </c>
      <c r="H46" s="20" t="n">
        <v>8.511037610000001</v>
      </c>
      <c r="I46" s="18" t="n">
        <v>412.06630982</v>
      </c>
      <c r="J46" s="20" t="n">
        <v>7.60773219</v>
      </c>
      <c r="K46" s="18" t="s">
        <v>404</v>
      </c>
      <c r="L46" s="20" t="s">
        <v>404</v>
      </c>
      <c r="M46" s="18" t="s">
        <v>404</v>
      </c>
      <c r="N46" s="20" t="s">
        <v>404</v>
      </c>
      <c r="O46" s="18" t="s">
        <v>404</v>
      </c>
      <c r="P46" s="20" t="s">
        <v>404</v>
      </c>
      <c r="Q46" s="18" t="s">
        <v>404</v>
      </c>
      <c r="R46" s="20" t="s">
        <v>404</v>
      </c>
      <c r="S46" s="18" t="n">
        <v>378.67968522</v>
      </c>
      <c r="T46" s="20" t="n">
        <v>6.99719171</v>
      </c>
    </row>
    <row r="47" spans="1:20">
      <c r="A47" s="15" t="s">
        <v>444</v>
      </c>
      <c r="B47" s="17" t="n">
        <v>5928</v>
      </c>
      <c r="C47" s="18">
        <f>(0.0/B47*100)</f>
        <v/>
      </c>
      <c r="D47" s="19" t="n">
        <v>5928</v>
      </c>
      <c r="E47" s="18" t="n">
        <v>358.68911346</v>
      </c>
      <c r="F47" s="20" t="n">
        <v>20.34763762</v>
      </c>
      <c r="G47" s="18" t="n">
        <v>416.34534096</v>
      </c>
      <c r="H47" s="20" t="n">
        <v>7.72829053</v>
      </c>
      <c r="I47" s="18" t="n">
        <v>453.35812634</v>
      </c>
      <c r="J47" s="20" t="n">
        <v>4.76186592</v>
      </c>
      <c r="K47" s="18" t="s">
        <v>404</v>
      </c>
      <c r="L47" s="20" t="s">
        <v>404</v>
      </c>
      <c r="M47" s="18" t="s">
        <v>404</v>
      </c>
      <c r="N47" s="20" t="s">
        <v>404</v>
      </c>
      <c r="O47" s="18" t="s">
        <v>404</v>
      </c>
      <c r="P47" s="20" t="s">
        <v>404</v>
      </c>
      <c r="Q47" s="18" t="s">
        <v>404</v>
      </c>
      <c r="R47" s="20" t="s">
        <v>404</v>
      </c>
      <c r="S47" s="18" t="n">
        <v>516.80041123</v>
      </c>
      <c r="T47" s="20" t="n">
        <v>15.35293081</v>
      </c>
    </row>
    <row r="48" spans="1:20">
      <c r="A48" s="15" t="s">
        <v>445</v>
      </c>
      <c r="B48" s="17" t="n">
        <v>9841</v>
      </c>
      <c r="C48" s="18">
        <f>(40.0/B48*100)</f>
        <v/>
      </c>
      <c r="D48" s="19" t="n">
        <v>9801</v>
      </c>
      <c r="E48" s="18" t="n">
        <v>479.36748191</v>
      </c>
      <c r="F48" s="20" t="n">
        <v>6.34563063</v>
      </c>
      <c r="G48" s="18" t="n">
        <v>499.35991744</v>
      </c>
      <c r="H48" s="20" t="n">
        <v>9.320997</v>
      </c>
      <c r="I48" s="18" t="n">
        <v>563.43667736</v>
      </c>
      <c r="J48" s="20" t="n">
        <v>8.46410283</v>
      </c>
      <c r="K48" s="18" t="s">
        <v>404</v>
      </c>
      <c r="L48" s="20" t="s">
        <v>404</v>
      </c>
      <c r="M48" s="18" t="s">
        <v>404</v>
      </c>
      <c r="N48" s="20" t="s">
        <v>404</v>
      </c>
      <c r="O48" s="18" t="s">
        <v>404</v>
      </c>
      <c r="P48" s="20" t="s">
        <v>404</v>
      </c>
      <c r="Q48" s="18" t="s">
        <v>404</v>
      </c>
      <c r="R48" s="20" t="s">
        <v>404</v>
      </c>
      <c r="S48" s="18" t="n">
        <v>487.77226489</v>
      </c>
      <c r="T48" s="20" t="n">
        <v>53.77609472</v>
      </c>
    </row>
    <row r="49" spans="1:20">
      <c r="A49" s="15" t="s">
        <v>446</v>
      </c>
      <c r="B49" s="17" t="n">
        <v>6349</v>
      </c>
      <c r="C49" s="18">
        <f>(52.0/B49*100)</f>
        <v/>
      </c>
      <c r="D49" s="19" t="n">
        <v>6297</v>
      </c>
      <c r="E49" s="18" t="n">
        <v>424.48237973</v>
      </c>
      <c r="F49" s="20" t="n">
        <v>3.77218732</v>
      </c>
      <c r="G49" s="18" t="n">
        <v>450.8327542</v>
      </c>
      <c r="H49" s="20" t="n">
        <v>6.87293716</v>
      </c>
      <c r="I49" s="18" t="n">
        <v>455.63838234</v>
      </c>
      <c r="J49" s="20" t="n">
        <v>9.69033875</v>
      </c>
      <c r="K49" s="18" t="s">
        <v>404</v>
      </c>
      <c r="L49" s="20" t="s">
        <v>404</v>
      </c>
      <c r="M49" s="18" t="s">
        <v>404</v>
      </c>
      <c r="N49" s="20" t="s">
        <v>404</v>
      </c>
      <c r="O49" s="18" t="s">
        <v>404</v>
      </c>
      <c r="P49" s="20" t="s">
        <v>404</v>
      </c>
      <c r="Q49" s="18" t="s">
        <v>404</v>
      </c>
      <c r="R49" s="20" t="s">
        <v>404</v>
      </c>
      <c r="S49" s="18" t="n">
        <v>401.74780834</v>
      </c>
      <c r="T49" s="20" t="n">
        <v>9.55193849</v>
      </c>
    </row>
    <row r="50" spans="1:20">
      <c r="A50" s="15" t="s">
        <v>447</v>
      </c>
      <c r="B50" s="17" t="n">
        <v>11795</v>
      </c>
      <c r="C50" s="18">
        <f>(1031.0/B50*100)</f>
        <v/>
      </c>
      <c r="D50" s="19" t="n">
        <v>10764</v>
      </c>
      <c r="E50" s="18" t="n">
        <v>408.11812122</v>
      </c>
      <c r="F50" s="20" t="n">
        <v>5.08035673</v>
      </c>
      <c r="G50" s="18" t="n">
        <v>415.30534261</v>
      </c>
      <c r="H50" s="20" t="n">
        <v>6.80879579</v>
      </c>
      <c r="I50" s="18" t="n">
        <v>423.81702736</v>
      </c>
      <c r="J50" s="20" t="n">
        <v>4.62047373</v>
      </c>
      <c r="K50" s="18" t="s">
        <v>404</v>
      </c>
      <c r="L50" s="20" t="s">
        <v>404</v>
      </c>
      <c r="M50" s="18" t="s">
        <v>404</v>
      </c>
      <c r="N50" s="20" t="s">
        <v>404</v>
      </c>
      <c r="O50" s="18" t="s">
        <v>404</v>
      </c>
      <c r="P50" s="20" t="s">
        <v>404</v>
      </c>
      <c r="Q50" s="18" t="s">
        <v>404</v>
      </c>
      <c r="R50" s="20" t="s">
        <v>404</v>
      </c>
      <c r="S50" s="18" t="n">
        <v>417.8509409</v>
      </c>
      <c r="T50" s="20" t="n">
        <v>14.35263667</v>
      </c>
    </row>
    <row r="51" spans="1:20">
      <c r="A51" s="15" t="s">
        <v>448</v>
      </c>
      <c r="B51" s="17" t="n">
        <v>6866</v>
      </c>
      <c r="C51" s="18">
        <f>(0.0/B51*100)</f>
        <v/>
      </c>
      <c r="D51" s="19" t="n">
        <v>6866</v>
      </c>
      <c r="E51" s="18" t="n">
        <v>429.39761368</v>
      </c>
      <c r="F51" s="20" t="n">
        <v>7.34662208</v>
      </c>
      <c r="G51" s="18" t="n">
        <v>416.32854772</v>
      </c>
      <c r="H51" s="20" t="n">
        <v>4.19142452</v>
      </c>
      <c r="I51" s="18" t="n">
        <v>418.0390716</v>
      </c>
      <c r="J51" s="20" t="n">
        <v>4.4072741</v>
      </c>
      <c r="K51" s="18" t="s">
        <v>404</v>
      </c>
      <c r="L51" s="20" t="s">
        <v>404</v>
      </c>
      <c r="M51" s="18" t="s">
        <v>404</v>
      </c>
      <c r="N51" s="20" t="s">
        <v>404</v>
      </c>
      <c r="O51" s="18" t="s">
        <v>404</v>
      </c>
      <c r="P51" s="20" t="s">
        <v>404</v>
      </c>
      <c r="Q51" s="18" t="s">
        <v>404</v>
      </c>
      <c r="R51" s="20" t="s">
        <v>404</v>
      </c>
      <c r="S51" s="18" t="n">
        <v>417.00703898</v>
      </c>
      <c r="T51" s="20" t="n">
        <v>23.84437912</v>
      </c>
    </row>
    <row r="52" spans="1:20">
      <c r="A52" s="15" t="s">
        <v>449</v>
      </c>
      <c r="B52" s="17" t="n">
        <v>5809</v>
      </c>
      <c r="C52" s="18">
        <f>(0.0/B52*100)</f>
        <v/>
      </c>
      <c r="D52" s="19" t="n">
        <v>5809</v>
      </c>
      <c r="E52" s="18" t="n">
        <v>466.82738357</v>
      </c>
      <c r="F52" s="20" t="n">
        <v>33.45488868</v>
      </c>
      <c r="G52" s="18" t="n">
        <v>406.24911434</v>
      </c>
      <c r="H52" s="20" t="n">
        <v>7.83140546</v>
      </c>
      <c r="I52" s="18" t="n">
        <v>476.97590739</v>
      </c>
      <c r="J52" s="20" t="n">
        <v>2.67605812</v>
      </c>
      <c r="K52" s="18" t="s">
        <v>404</v>
      </c>
      <c r="L52" s="20" t="s">
        <v>404</v>
      </c>
      <c r="M52" s="18" t="s">
        <v>404</v>
      </c>
      <c r="N52" s="20" t="s">
        <v>404</v>
      </c>
      <c r="O52" s="18" t="s">
        <v>404</v>
      </c>
      <c r="P52" s="20" t="s">
        <v>404</v>
      </c>
      <c r="Q52" s="18" t="s">
        <v>404</v>
      </c>
      <c r="R52" s="20" t="s">
        <v>404</v>
      </c>
      <c r="S52" s="18" t="n">
        <v>501.45561802</v>
      </c>
      <c r="T52" s="20" t="n">
        <v>16.377769</v>
      </c>
    </row>
    <row r="53" spans="1:20">
      <c r="A53" s="15" t="s">
        <v>450</v>
      </c>
      <c r="B53" s="17" t="n">
        <v>5571</v>
      </c>
      <c r="C53" s="18">
        <f>(0.0/B53*100)</f>
        <v/>
      </c>
      <c r="D53" s="19" t="n">
        <v>5571</v>
      </c>
      <c r="E53" s="18" t="n">
        <v>429.05693559</v>
      </c>
      <c r="F53" s="20" t="n">
        <v>1.66519766</v>
      </c>
      <c r="G53" s="18" t="n">
        <v>412.80891728</v>
      </c>
      <c r="H53" s="20" t="n">
        <v>2.9546856</v>
      </c>
      <c r="I53" s="18" t="n">
        <v>458.27526879</v>
      </c>
      <c r="J53" s="20" t="n">
        <v>2.700018</v>
      </c>
      <c r="K53" s="18" t="s">
        <v>404</v>
      </c>
      <c r="L53" s="20" t="s">
        <v>404</v>
      </c>
      <c r="M53" s="18" t="s">
        <v>404</v>
      </c>
      <c r="N53" s="20" t="s">
        <v>404</v>
      </c>
      <c r="O53" s="18" t="s">
        <v>404</v>
      </c>
      <c r="P53" s="20" t="s">
        <v>404</v>
      </c>
      <c r="Q53" s="18" t="s">
        <v>404</v>
      </c>
      <c r="R53" s="20" t="s">
        <v>404</v>
      </c>
      <c r="S53" s="18" t="n">
        <v>359.29853517</v>
      </c>
      <c r="T53" s="20" t="n">
        <v>11.62700315</v>
      </c>
    </row>
    <row r="54" spans="1:20">
      <c r="A54" s="15" t="s">
        <v>451</v>
      </c>
      <c r="B54" s="17" t="n">
        <v>4740</v>
      </c>
      <c r="C54" s="18">
        <f>(199.0/B54*100)</f>
        <v/>
      </c>
      <c r="D54" s="19" t="n">
        <v>4541</v>
      </c>
      <c r="E54" s="18" t="n">
        <v>313.87252868</v>
      </c>
      <c r="F54" s="20" t="n">
        <v>3.64514227</v>
      </c>
      <c r="G54" s="18" t="n">
        <v>342.94623839</v>
      </c>
      <c r="H54" s="20" t="n">
        <v>8.9025385</v>
      </c>
      <c r="I54" s="18" t="n">
        <v>354.0411072</v>
      </c>
      <c r="J54" s="20" t="n">
        <v>6.31135692</v>
      </c>
      <c r="K54" s="18" t="s">
        <v>404</v>
      </c>
      <c r="L54" s="20" t="s">
        <v>404</v>
      </c>
      <c r="M54" s="18" t="s">
        <v>404</v>
      </c>
      <c r="N54" s="20" t="s">
        <v>404</v>
      </c>
      <c r="O54" s="18" t="s">
        <v>404</v>
      </c>
      <c r="P54" s="20" t="s">
        <v>404</v>
      </c>
      <c r="Q54" s="18" t="s">
        <v>404</v>
      </c>
      <c r="R54" s="20" t="s">
        <v>404</v>
      </c>
      <c r="S54" s="18" t="n">
        <v>312.04308174</v>
      </c>
      <c r="T54" s="20" t="n">
        <v>12.90556521</v>
      </c>
    </row>
    <row r="55" spans="1:20">
      <c r="A55" s="15" t="s">
        <v>452</v>
      </c>
      <c r="B55" s="17" t="n">
        <v>5316</v>
      </c>
      <c r="C55" s="18">
        <f>(43.0/B55*100)</f>
        <v/>
      </c>
      <c r="D55" s="19" t="n">
        <v>5273</v>
      </c>
      <c r="E55" s="18" t="n">
        <v>400.83993614</v>
      </c>
      <c r="F55" s="20" t="n">
        <v>3.88597022</v>
      </c>
      <c r="G55" s="18" t="n">
        <v>417.32898338</v>
      </c>
      <c r="H55" s="20" t="n">
        <v>3.29457815</v>
      </c>
      <c r="I55" s="18" t="n">
        <v>419.53407475</v>
      </c>
      <c r="J55" s="20" t="n">
        <v>6.23658443</v>
      </c>
      <c r="K55" s="18" t="s">
        <v>404</v>
      </c>
      <c r="L55" s="20" t="s">
        <v>404</v>
      </c>
      <c r="M55" s="18" t="s">
        <v>404</v>
      </c>
      <c r="N55" s="20" t="s">
        <v>404</v>
      </c>
      <c r="O55" s="18" t="s">
        <v>404</v>
      </c>
      <c r="P55" s="20" t="s">
        <v>404</v>
      </c>
      <c r="Q55" s="18" t="s">
        <v>404</v>
      </c>
      <c r="R55" s="20" t="s">
        <v>404</v>
      </c>
      <c r="S55" s="18" t="n">
        <v>379.41938604</v>
      </c>
      <c r="T55" s="20" t="n">
        <v>16.3392893</v>
      </c>
    </row>
    <row r="56" spans="1:20">
      <c r="A56" s="15" t="s">
        <v>453</v>
      </c>
      <c r="B56" s="17" t="n">
        <v>5359</v>
      </c>
      <c r="C56" s="18">
        <f>(0.0/B56*100)</f>
        <v/>
      </c>
      <c r="D56" s="19" t="n">
        <v>5359</v>
      </c>
      <c r="E56" s="18" t="s">
        <v>404</v>
      </c>
      <c r="F56" s="20" t="s">
        <v>404</v>
      </c>
      <c r="G56" s="18" t="n">
        <v>451.53239119</v>
      </c>
      <c r="H56" s="20" t="n">
        <v>14.6350629</v>
      </c>
      <c r="I56" s="18" t="n">
        <v>527.87448147</v>
      </c>
      <c r="J56" s="20" t="n">
        <v>2.99223194</v>
      </c>
      <c r="K56" s="18" t="s">
        <v>404</v>
      </c>
      <c r="L56" s="20" t="s">
        <v>404</v>
      </c>
      <c r="M56" s="18" t="s">
        <v>404</v>
      </c>
      <c r="N56" s="20" t="s">
        <v>404</v>
      </c>
      <c r="O56" s="18" t="s">
        <v>404</v>
      </c>
      <c r="P56" s="20" t="s">
        <v>404</v>
      </c>
      <c r="Q56" s="18" t="s">
        <v>404</v>
      </c>
      <c r="R56" s="20" t="s">
        <v>404</v>
      </c>
      <c r="S56" s="18" t="n">
        <v>525.55557975</v>
      </c>
      <c r="T56" s="20" t="n">
        <v>11.79600383</v>
      </c>
    </row>
    <row r="57" spans="1:20">
      <c r="A57" s="15" t="s">
        <v>454</v>
      </c>
      <c r="B57" s="17" t="n">
        <v>6513</v>
      </c>
      <c r="C57" s="18">
        <f>(0.0/B57*100)</f>
        <v/>
      </c>
      <c r="D57" s="19" t="n">
        <v>6513</v>
      </c>
      <c r="E57" s="18" t="n">
        <v>387.14056874</v>
      </c>
      <c r="F57" s="20" t="n">
        <v>8.74243759</v>
      </c>
      <c r="G57" s="18" t="n">
        <v>379.31999149</v>
      </c>
      <c r="H57" s="20" t="n">
        <v>6.1406137</v>
      </c>
      <c r="I57" s="18" t="n">
        <v>415.09649318</v>
      </c>
      <c r="J57" s="20" t="n">
        <v>3.38139539</v>
      </c>
      <c r="K57" s="18" t="s">
        <v>404</v>
      </c>
      <c r="L57" s="20" t="s">
        <v>404</v>
      </c>
      <c r="M57" s="18" t="s">
        <v>404</v>
      </c>
      <c r="N57" s="20" t="s">
        <v>404</v>
      </c>
      <c r="O57" s="18" t="s">
        <v>404</v>
      </c>
      <c r="P57" s="20" t="s">
        <v>404</v>
      </c>
      <c r="Q57" s="18" t="s">
        <v>404</v>
      </c>
      <c r="R57" s="20" t="s">
        <v>404</v>
      </c>
      <c r="S57" s="18" t="n">
        <v>371.90809273</v>
      </c>
      <c r="T57" s="20" t="n">
        <v>8.4202502</v>
      </c>
    </row>
    <row r="58" spans="1:20">
      <c r="A58" s="15" t="s">
        <v>455</v>
      </c>
      <c r="B58" s="17" t="n">
        <v>7267</v>
      </c>
      <c r="C58" s="18">
        <f>(0.0/B58*100)</f>
        <v/>
      </c>
      <c r="D58" s="19" t="n">
        <v>7267</v>
      </c>
      <c r="E58" s="18" t="n">
        <v>403.47602014</v>
      </c>
      <c r="F58" s="20" t="n">
        <v>8.463928839999999</v>
      </c>
      <c r="G58" s="18" t="n">
        <v>404.57837367</v>
      </c>
      <c r="H58" s="20" t="n">
        <v>3.90111604</v>
      </c>
      <c r="I58" s="18" t="n">
        <v>418.90850031</v>
      </c>
      <c r="J58" s="20" t="n">
        <v>6.28166703</v>
      </c>
      <c r="K58" s="18" t="s">
        <v>404</v>
      </c>
      <c r="L58" s="20" t="s">
        <v>404</v>
      </c>
      <c r="M58" s="18" t="s">
        <v>404</v>
      </c>
      <c r="N58" s="20" t="s">
        <v>404</v>
      </c>
      <c r="O58" s="18" t="s">
        <v>404</v>
      </c>
      <c r="P58" s="20" t="s">
        <v>404</v>
      </c>
      <c r="Q58" s="18" t="s">
        <v>404</v>
      </c>
      <c r="R58" s="20" t="s">
        <v>404</v>
      </c>
      <c r="S58" s="18" t="n">
        <v>436.27240872</v>
      </c>
      <c r="T58" s="20" t="n">
        <v>9.018424039999999</v>
      </c>
    </row>
    <row r="59" spans="1:20">
      <c r="A59" s="15" t="s">
        <v>456</v>
      </c>
      <c r="B59" s="17" t="n">
        <v>4826</v>
      </c>
      <c r="C59" s="18">
        <f>(0.0/B59*100)</f>
        <v/>
      </c>
      <c r="D59" s="19" t="n">
        <v>4826</v>
      </c>
      <c r="E59" s="18" t="n">
        <v>363.57615376</v>
      </c>
      <c r="F59" s="20" t="n">
        <v>5.98910357</v>
      </c>
      <c r="G59" s="18" t="n">
        <v>378.25237916</v>
      </c>
      <c r="H59" s="20" t="n">
        <v>3.80478111</v>
      </c>
      <c r="I59" s="18" t="n">
        <v>380.30755714</v>
      </c>
      <c r="J59" s="20" t="n">
        <v>1.96287349</v>
      </c>
      <c r="K59" s="18" t="s">
        <v>404</v>
      </c>
      <c r="L59" s="20" t="s">
        <v>404</v>
      </c>
      <c r="M59" s="18" t="s">
        <v>404</v>
      </c>
      <c r="N59" s="20" t="s">
        <v>404</v>
      </c>
      <c r="O59" s="18" t="s">
        <v>404</v>
      </c>
      <c r="P59" s="20" t="s">
        <v>404</v>
      </c>
      <c r="Q59" s="18" t="s">
        <v>404</v>
      </c>
      <c r="R59" s="20" t="s">
        <v>404</v>
      </c>
      <c r="S59" s="18" t="n">
        <v>350.60894307</v>
      </c>
      <c r="T59" s="20" t="n">
        <v>11.16316811</v>
      </c>
    </row>
    <row r="60" spans="1:20">
      <c r="A60" s="15" t="s">
        <v>457</v>
      </c>
      <c r="B60" s="17" t="n">
        <v>4546</v>
      </c>
      <c r="C60" s="18">
        <f>(0.0/B60*100)</f>
        <v/>
      </c>
      <c r="D60" s="19" t="n">
        <v>4546</v>
      </c>
      <c r="E60" s="18" t="n">
        <v>382.57742584</v>
      </c>
      <c r="F60" s="20" t="n">
        <v>9.965557840000001</v>
      </c>
      <c r="G60" s="18" t="n">
        <v>384.58031056</v>
      </c>
      <c r="H60" s="20" t="n">
        <v>11.18354378</v>
      </c>
      <c r="I60" s="18" t="n">
        <v>387.50758385</v>
      </c>
      <c r="J60" s="20" t="n">
        <v>4.31078013</v>
      </c>
      <c r="K60" s="18" t="s">
        <v>404</v>
      </c>
      <c r="L60" s="20" t="s">
        <v>404</v>
      </c>
      <c r="M60" s="18" t="s">
        <v>404</v>
      </c>
      <c r="N60" s="20" t="s">
        <v>404</v>
      </c>
      <c r="O60" s="18" t="s">
        <v>404</v>
      </c>
      <c r="P60" s="20" t="s">
        <v>404</v>
      </c>
      <c r="Q60" s="18" t="s">
        <v>404</v>
      </c>
      <c r="R60" s="20" t="s">
        <v>404</v>
      </c>
      <c r="S60" s="18" t="n">
        <v>372.35232072</v>
      </c>
      <c r="T60" s="20" t="n">
        <v>14.77418414</v>
      </c>
    </row>
    <row r="61" spans="1:20">
      <c r="A61" s="15" t="s">
        <v>458</v>
      </c>
      <c r="B61" s="17" t="n">
        <v>6525</v>
      </c>
      <c r="C61" s="18">
        <f>(0.0/B61*100)</f>
        <v/>
      </c>
      <c r="D61" s="19" t="n">
        <v>6525</v>
      </c>
      <c r="E61" s="18" t="n">
        <v>451.02980399</v>
      </c>
      <c r="F61" s="20" t="n">
        <v>3.83211682</v>
      </c>
      <c r="G61" s="18" t="n">
        <v>469.3220039</v>
      </c>
      <c r="H61" s="20" t="n">
        <v>4.29491788</v>
      </c>
      <c r="I61" s="18" t="n">
        <v>518.68818878</v>
      </c>
      <c r="J61" s="20" t="n">
        <v>6.96035797</v>
      </c>
      <c r="K61" s="18" t="s">
        <v>404</v>
      </c>
      <c r="L61" s="20" t="s">
        <v>404</v>
      </c>
      <c r="M61" s="18" t="s">
        <v>404</v>
      </c>
      <c r="N61" s="20" t="s">
        <v>404</v>
      </c>
      <c r="O61" s="18" t="s">
        <v>404</v>
      </c>
      <c r="P61" s="20" t="s">
        <v>404</v>
      </c>
      <c r="Q61" s="18" t="s">
        <v>404</v>
      </c>
      <c r="R61" s="20" t="s">
        <v>404</v>
      </c>
      <c r="S61" s="18" t="n">
        <v>486.52258221</v>
      </c>
      <c r="T61" s="20" t="n">
        <v>4.22265103</v>
      </c>
    </row>
    <row r="62" spans="1:20">
      <c r="A62" s="15" t="s">
        <v>459</v>
      </c>
      <c r="B62" s="17" t="n">
        <v>4476</v>
      </c>
      <c r="C62" s="18">
        <f>(0.0/B62*100)</f>
        <v/>
      </c>
      <c r="D62" s="19" t="n">
        <v>4476</v>
      </c>
      <c r="E62" s="18" t="n">
        <v>469.88195552</v>
      </c>
      <c r="F62" s="20" t="n">
        <v>7.33974303</v>
      </c>
      <c r="G62" s="18" t="n">
        <v>518.70619583</v>
      </c>
      <c r="H62" s="20" t="n">
        <v>2.37327695</v>
      </c>
      <c r="I62" s="18" t="n">
        <v>532.5406848</v>
      </c>
      <c r="J62" s="20" t="n">
        <v>1.24606113</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374.63452744</v>
      </c>
      <c r="F63" s="20" t="n">
        <v>3.3127529</v>
      </c>
      <c r="G63" s="18" t="n">
        <v>390.12627941</v>
      </c>
      <c r="H63" s="20" t="n">
        <v>3.35123908</v>
      </c>
      <c r="I63" s="18" t="n">
        <v>378.29521961</v>
      </c>
      <c r="J63" s="20" t="n">
        <v>1.50051541</v>
      </c>
      <c r="K63" s="18" t="s">
        <v>404</v>
      </c>
      <c r="L63" s="20" t="s">
        <v>404</v>
      </c>
      <c r="M63" s="18" t="s">
        <v>404</v>
      </c>
      <c r="N63" s="20" t="s">
        <v>404</v>
      </c>
      <c r="O63" s="18" t="s">
        <v>404</v>
      </c>
      <c r="P63" s="20" t="s">
        <v>404</v>
      </c>
      <c r="Q63" s="18" t="s">
        <v>404</v>
      </c>
      <c r="R63" s="20" t="s">
        <v>404</v>
      </c>
      <c r="S63" s="18" t="n">
        <v>413.1530296</v>
      </c>
      <c r="T63" s="20" t="n">
        <v>4.1492273</v>
      </c>
    </row>
    <row r="64" spans="1:20">
      <c r="A64" s="15" t="s">
        <v>461</v>
      </c>
      <c r="B64" s="17" t="n">
        <v>3634</v>
      </c>
      <c r="C64" s="18">
        <f>(27.0/B64*100)</f>
        <v/>
      </c>
      <c r="D64" s="19" t="n">
        <v>3607</v>
      </c>
      <c r="E64" s="18" t="n">
        <v>465.77755633</v>
      </c>
      <c r="F64" s="20" t="n">
        <v>2.15440338</v>
      </c>
      <c r="G64" s="18" t="n">
        <v>467.13044381</v>
      </c>
      <c r="H64" s="20" t="n">
        <v>4.67022542</v>
      </c>
      <c r="I64" s="18" t="n">
        <v>452.58918464</v>
      </c>
      <c r="J64" s="20" t="n">
        <v>2.85261718</v>
      </c>
      <c r="K64" s="18" t="s">
        <v>404</v>
      </c>
      <c r="L64" s="20" t="s">
        <v>404</v>
      </c>
      <c r="M64" s="18" t="s">
        <v>404</v>
      </c>
      <c r="N64" s="20" t="s">
        <v>404</v>
      </c>
      <c r="O64" s="18" t="n">
        <v>512.63754277</v>
      </c>
      <c r="P64" s="20" t="n">
        <v>13.25796666</v>
      </c>
      <c r="Q64" s="18" t="s">
        <v>404</v>
      </c>
      <c r="R64" s="20" t="s">
        <v>404</v>
      </c>
      <c r="S64" s="18" t="n">
        <v>525.28055149</v>
      </c>
      <c r="T64" s="20" t="n">
        <v>8.68998098</v>
      </c>
    </row>
    <row r="65" spans="1:20">
      <c r="A65" s="15" t="s">
        <v>462</v>
      </c>
      <c r="B65" s="17" t="n">
        <v>5325</v>
      </c>
      <c r="C65" s="18">
        <f>(0.0/B65*100)</f>
        <v/>
      </c>
      <c r="D65" s="19" t="n">
        <v>5325</v>
      </c>
      <c r="E65" s="18" t="n">
        <v>419.20161819</v>
      </c>
      <c r="F65" s="20" t="n">
        <v>3.8778136</v>
      </c>
      <c r="G65" s="18" t="n">
        <v>440.58088717</v>
      </c>
      <c r="H65" s="20" t="n">
        <v>8.407863280000001</v>
      </c>
      <c r="I65" s="18" t="n">
        <v>430.94781082</v>
      </c>
      <c r="J65" s="20" t="n">
        <v>4.03163074</v>
      </c>
      <c r="K65" s="18" t="s">
        <v>404</v>
      </c>
      <c r="L65" s="20" t="s">
        <v>404</v>
      </c>
      <c r="M65" s="18" t="s">
        <v>404</v>
      </c>
      <c r="N65" s="20" t="s">
        <v>404</v>
      </c>
      <c r="O65" s="18" t="s">
        <v>404</v>
      </c>
      <c r="P65" s="20" t="s">
        <v>404</v>
      </c>
      <c r="Q65" s="18" t="s">
        <v>404</v>
      </c>
      <c r="R65" s="20" t="s">
        <v>404</v>
      </c>
      <c r="S65" s="18" t="n">
        <v>437.80033752</v>
      </c>
      <c r="T65" s="20" t="n">
        <v>7.13470537</v>
      </c>
    </row>
    <row r="66" spans="1:20">
      <c r="A66" s="15" t="s">
        <v>463</v>
      </c>
      <c r="B66" s="17" t="n">
        <v>5665</v>
      </c>
      <c r="C66" s="18">
        <f>(0.0/B66*100)</f>
        <v/>
      </c>
      <c r="D66" s="19" t="n">
        <v>5665</v>
      </c>
      <c r="E66" s="18" t="n">
        <v>413.35814231</v>
      </c>
      <c r="F66" s="20" t="n">
        <v>2.31722703</v>
      </c>
      <c r="G66" s="18" t="n">
        <v>395.04834456</v>
      </c>
      <c r="H66" s="20" t="n">
        <v>2.33814414</v>
      </c>
      <c r="I66" s="18" t="n">
        <v>415.64117062</v>
      </c>
      <c r="J66" s="20" t="n">
        <v>1.27468262</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386.10128088</v>
      </c>
      <c r="F67" s="20" t="n">
        <v>3.15203529</v>
      </c>
      <c r="G67" s="18" t="n">
        <v>395.31963076</v>
      </c>
      <c r="H67" s="20" t="n">
        <v>6.6836491</v>
      </c>
      <c r="I67" s="18" t="n">
        <v>425.87540136</v>
      </c>
      <c r="J67" s="20" t="n">
        <v>6.84030247</v>
      </c>
      <c r="K67" s="18" t="s">
        <v>404</v>
      </c>
      <c r="L67" s="20" t="s">
        <v>404</v>
      </c>
      <c r="M67" s="18" t="s">
        <v>404</v>
      </c>
      <c r="N67" s="20" t="s">
        <v>404</v>
      </c>
      <c r="O67" s="18" t="s">
        <v>404</v>
      </c>
      <c r="P67" s="20" t="s">
        <v>404</v>
      </c>
      <c r="Q67" s="18" t="s">
        <v>404</v>
      </c>
      <c r="R67" s="20" t="s">
        <v>404</v>
      </c>
      <c r="S67" s="18" t="n">
        <v>413.28054349</v>
      </c>
      <c r="T67" s="20" t="n">
        <v>16.04526939</v>
      </c>
    </row>
    <row r="68" spans="1:20">
      <c r="A68" s="15" t="s">
        <v>465</v>
      </c>
      <c r="B68" s="17" t="n">
        <v>12083</v>
      </c>
      <c r="C68" s="18">
        <f>(0.0/B68*100)</f>
        <v/>
      </c>
      <c r="D68" s="19" t="n">
        <v>12083</v>
      </c>
      <c r="E68" s="18" t="n">
        <v>383.09025474</v>
      </c>
      <c r="F68" s="20" t="n">
        <v>1.91564174</v>
      </c>
      <c r="G68" s="18" t="n">
        <v>409.62581968</v>
      </c>
      <c r="H68" s="20" t="n">
        <v>1.52738275</v>
      </c>
      <c r="I68" s="18" t="n">
        <v>435.42560564</v>
      </c>
      <c r="J68" s="20" t="n">
        <v>1.22069364</v>
      </c>
      <c r="K68" s="18" t="s">
        <v>404</v>
      </c>
      <c r="L68" s="20" t="s">
        <v>404</v>
      </c>
      <c r="M68" s="18" t="s">
        <v>404</v>
      </c>
      <c r="N68" s="20" t="s">
        <v>404</v>
      </c>
      <c r="O68" s="18" t="s">
        <v>404</v>
      </c>
      <c r="P68" s="20" t="s">
        <v>404</v>
      </c>
      <c r="Q68" s="18" t="s">
        <v>404</v>
      </c>
      <c r="R68" s="20" t="s">
        <v>404</v>
      </c>
      <c r="S68" s="18" t="n">
        <v>439.84475592</v>
      </c>
      <c r="T68" s="20" t="n">
        <v>12.49637931</v>
      </c>
    </row>
    <row r="69" spans="1:20">
      <c r="A69" s="15" t="s">
        <v>466</v>
      </c>
      <c r="B69" s="17" t="n">
        <v>4876</v>
      </c>
      <c r="C69" s="18">
        <f>(0.0/B69*100)</f>
        <v/>
      </c>
      <c r="D69" s="19" t="n">
        <v>4876</v>
      </c>
      <c r="E69" s="18" t="n">
        <v>435.2999656</v>
      </c>
      <c r="F69" s="20" t="n">
        <v>7.2503964</v>
      </c>
      <c r="G69" s="18" t="n">
        <v>434.7897964</v>
      </c>
      <c r="H69" s="20" t="n">
        <v>7.32918088</v>
      </c>
      <c r="I69" s="18" t="n">
        <v>435.63782199</v>
      </c>
      <c r="J69" s="20" t="n">
        <v>4.6965272</v>
      </c>
      <c r="K69" s="18" t="s">
        <v>404</v>
      </c>
      <c r="L69" s="20" t="s">
        <v>404</v>
      </c>
      <c r="M69" s="18" t="s">
        <v>404</v>
      </c>
      <c r="N69" s="20" t="s">
        <v>404</v>
      </c>
      <c r="O69" s="18" t="s">
        <v>404</v>
      </c>
      <c r="P69" s="20" t="s">
        <v>404</v>
      </c>
      <c r="Q69" s="18" t="s">
        <v>404</v>
      </c>
      <c r="R69" s="20" t="s">
        <v>404</v>
      </c>
      <c r="S69" s="18" t="n">
        <v>364.12548857</v>
      </c>
      <c r="T69" s="20" t="n">
        <v>9.653684569999999</v>
      </c>
    </row>
    <row r="70" spans="1:20">
      <c r="A70" s="15" t="s">
        <v>467</v>
      </c>
      <c r="B70" s="17" t="n">
        <v>6036</v>
      </c>
      <c r="C70" s="18">
        <f>(0.0/B70*100)</f>
        <v/>
      </c>
      <c r="D70" s="19" t="n">
        <v>6036</v>
      </c>
      <c r="E70" s="18" t="n">
        <v>481.83716898</v>
      </c>
      <c r="F70" s="20" t="n">
        <v>3.46500587</v>
      </c>
      <c r="G70" s="18" t="n">
        <v>490.97792559</v>
      </c>
      <c r="H70" s="20" t="n">
        <v>6.36976771</v>
      </c>
      <c r="I70" s="18" t="n">
        <v>495.10012666</v>
      </c>
      <c r="J70" s="20" t="n">
        <v>5.54343208</v>
      </c>
      <c r="K70" s="18" t="s">
        <v>404</v>
      </c>
      <c r="L70" s="20" t="s">
        <v>404</v>
      </c>
      <c r="M70" s="18" t="s">
        <v>404</v>
      </c>
      <c r="N70" s="20" t="s">
        <v>404</v>
      </c>
      <c r="O70" s="18" t="s">
        <v>404</v>
      </c>
      <c r="P70" s="20" t="s">
        <v>404</v>
      </c>
      <c r="Q70" s="18" t="s">
        <v>404</v>
      </c>
      <c r="R70" s="20" t="s">
        <v>404</v>
      </c>
      <c r="S70" s="18" t="n">
        <v>465.78045714</v>
      </c>
      <c r="T70" s="20" t="n">
        <v>14.98967057</v>
      </c>
    </row>
    <row r="71" spans="1:20">
      <c r="A71" s="15" t="s">
        <v>468</v>
      </c>
      <c r="B71" s="17" t="n">
        <v>6115</v>
      </c>
      <c r="C71" s="18">
        <f>(0.0/B71*100)</f>
        <v/>
      </c>
      <c r="D71" s="19" t="n">
        <v>6115</v>
      </c>
      <c r="E71" s="18" t="s">
        <v>404</v>
      </c>
      <c r="F71" s="20" t="s">
        <v>404</v>
      </c>
      <c r="G71" s="18" t="n">
        <v>567.91442364</v>
      </c>
      <c r="H71" s="20" t="n">
        <v>3.38610193</v>
      </c>
      <c r="I71" s="18" t="n">
        <v>554.2254258200001</v>
      </c>
      <c r="J71" s="20" t="n">
        <v>1.34348036</v>
      </c>
      <c r="K71" s="18" t="s">
        <v>404</v>
      </c>
      <c r="L71" s="20" t="s">
        <v>404</v>
      </c>
      <c r="M71" s="18" t="s">
        <v>404</v>
      </c>
      <c r="N71" s="20" t="s">
        <v>404</v>
      </c>
      <c r="O71" s="18" t="s">
        <v>404</v>
      </c>
      <c r="P71" s="20" t="s">
        <v>404</v>
      </c>
      <c r="Q71" s="18" t="s">
        <v>404</v>
      </c>
      <c r="R71" s="20" t="s">
        <v>404</v>
      </c>
      <c r="S71" s="18" t="n">
        <v>496.28387474</v>
      </c>
      <c r="T71" s="20" t="n">
        <v>15.61464699</v>
      </c>
    </row>
    <row r="72" spans="1:20">
      <c r="A72" s="15" t="s">
        <v>469</v>
      </c>
      <c r="B72" s="17" t="n">
        <v>7708</v>
      </c>
      <c r="C72" s="18">
        <f>(0.0/B72*100)</f>
        <v/>
      </c>
      <c r="D72" s="19" t="n">
        <v>7708</v>
      </c>
      <c r="E72" s="18" t="n">
        <v>510.8899644</v>
      </c>
      <c r="F72" s="20" t="n">
        <v>4.41429599</v>
      </c>
      <c r="G72" s="18" t="n">
        <v>520.4436696499999</v>
      </c>
      <c r="H72" s="20" t="n">
        <v>7.53341696</v>
      </c>
      <c r="I72" s="18" t="n">
        <v>554.16299483</v>
      </c>
      <c r="J72" s="20" t="n">
        <v>5.81608019</v>
      </c>
      <c r="K72" s="18" t="s">
        <v>404</v>
      </c>
      <c r="L72" s="20" t="s">
        <v>404</v>
      </c>
      <c r="M72" s="18" t="s">
        <v>404</v>
      </c>
      <c r="N72" s="20" t="s">
        <v>404</v>
      </c>
      <c r="O72" s="18" t="s">
        <v>404</v>
      </c>
      <c r="P72" s="20" t="s">
        <v>404</v>
      </c>
      <c r="Q72" s="18" t="s">
        <v>404</v>
      </c>
      <c r="R72" s="20" t="s">
        <v>404</v>
      </c>
      <c r="S72" s="18" t="n">
        <v>511.84553443</v>
      </c>
      <c r="T72" s="20" t="n">
        <v>39.32386824</v>
      </c>
    </row>
    <row r="73" spans="1:20">
      <c r="A73" s="15" t="s">
        <v>470</v>
      </c>
      <c r="B73" s="17" t="n">
        <v>8249</v>
      </c>
      <c r="C73" s="18">
        <f>(0.0/B73*100)</f>
        <v/>
      </c>
      <c r="D73" s="19" t="n">
        <v>8249</v>
      </c>
      <c r="E73" s="18" t="n">
        <v>386.13039735</v>
      </c>
      <c r="F73" s="20" t="n">
        <v>23.27719241</v>
      </c>
      <c r="G73" s="18" t="n">
        <v>381.13327929</v>
      </c>
      <c r="H73" s="20" t="n">
        <v>6.89931977</v>
      </c>
      <c r="I73" s="18" t="n">
        <v>426.0166768</v>
      </c>
      <c r="J73" s="20" t="n">
        <v>3.23005418</v>
      </c>
      <c r="K73" s="18" t="s">
        <v>404</v>
      </c>
      <c r="L73" s="20" t="s">
        <v>404</v>
      </c>
      <c r="M73" s="18" t="s">
        <v>404</v>
      </c>
      <c r="N73" s="20" t="s">
        <v>404</v>
      </c>
      <c r="O73" s="18" t="s">
        <v>404</v>
      </c>
      <c r="P73" s="20" t="s">
        <v>404</v>
      </c>
      <c r="Q73" s="18" t="s">
        <v>404</v>
      </c>
      <c r="R73" s="20" t="s">
        <v>404</v>
      </c>
      <c r="S73" s="18" t="n">
        <v>415.711352</v>
      </c>
      <c r="T73" s="20" t="n">
        <v>16.08981822</v>
      </c>
    </row>
    <row r="74" spans="1:20">
      <c r="A74" s="15" t="s">
        <v>471</v>
      </c>
      <c r="B74" s="17" t="n">
        <v>4692</v>
      </c>
      <c r="C74" s="18">
        <f>(484.0/B74*100)</f>
        <v/>
      </c>
      <c r="D74" s="19" t="n">
        <v>4208</v>
      </c>
      <c r="E74" s="18" t="n">
        <v>391.43545627</v>
      </c>
      <c r="F74" s="20" t="n">
        <v>5.80375834</v>
      </c>
      <c r="G74" s="18" t="n">
        <v>412.56067534</v>
      </c>
      <c r="H74" s="20" t="n">
        <v>2.81446638</v>
      </c>
      <c r="I74" s="18" t="n">
        <v>428.26763798</v>
      </c>
      <c r="J74" s="20" t="n">
        <v>1.95965194</v>
      </c>
      <c r="K74" s="18" t="s">
        <v>404</v>
      </c>
      <c r="L74" s="20" t="s">
        <v>404</v>
      </c>
      <c r="M74" s="18" t="s">
        <v>404</v>
      </c>
      <c r="N74" s="20" t="s">
        <v>404</v>
      </c>
      <c r="O74" s="18" t="s">
        <v>404</v>
      </c>
      <c r="P74" s="20" t="s">
        <v>404</v>
      </c>
      <c r="Q74" s="18" t="s">
        <v>404</v>
      </c>
      <c r="R74" s="20" t="s">
        <v>404</v>
      </c>
      <c r="S74" s="18" t="n">
        <v>307.95838895</v>
      </c>
      <c r="T74" s="20" t="n">
        <v>22.94851675</v>
      </c>
    </row>
    <row r="75" spans="1:20">
      <c r="A75" s="15" t="s">
        <v>472</v>
      </c>
      <c r="B75" s="17" t="n">
        <v>5375</v>
      </c>
      <c r="C75" s="18">
        <f>(483.0/B75*100)</f>
        <v/>
      </c>
      <c r="D75" s="19" t="n">
        <v>4892</v>
      </c>
      <c r="E75" s="18" t="n">
        <v>352.99387683</v>
      </c>
      <c r="F75" s="20" t="n">
        <v>11.085621</v>
      </c>
      <c r="G75" s="18" t="n">
        <v>388.51373692</v>
      </c>
      <c r="H75" s="20" t="n">
        <v>5.51230261</v>
      </c>
      <c r="I75" s="18" t="n">
        <v>388.49755024</v>
      </c>
      <c r="J75" s="20" t="n">
        <v>3.15500741</v>
      </c>
      <c r="K75" s="18" t="s">
        <v>404</v>
      </c>
      <c r="L75" s="20" t="s">
        <v>404</v>
      </c>
      <c r="M75" s="18" t="s">
        <v>404</v>
      </c>
      <c r="N75" s="20" t="s">
        <v>404</v>
      </c>
      <c r="O75" s="18" t="s">
        <v>404</v>
      </c>
      <c r="P75" s="20" t="s">
        <v>404</v>
      </c>
      <c r="Q75" s="18" t="s">
        <v>404</v>
      </c>
      <c r="R75" s="20" t="s">
        <v>404</v>
      </c>
      <c r="S75" s="18" t="n">
        <v>395.20342068</v>
      </c>
      <c r="T75" s="20" t="n">
        <v>22.02458341</v>
      </c>
    </row>
    <row r="76" spans="1:20">
      <c r="A76" s="15" t="s">
        <v>473</v>
      </c>
      <c r="B76" s="17" t="n">
        <v>14167</v>
      </c>
      <c r="C76" s="18">
        <f>(1400.0/B76*100)</f>
        <v/>
      </c>
      <c r="D76" s="19" t="n">
        <v>12767</v>
      </c>
      <c r="E76" s="18" t="n">
        <v>398.93794362</v>
      </c>
      <c r="F76" s="20" t="n">
        <v>10.82408284</v>
      </c>
      <c r="G76" s="18" t="n">
        <v>419.90854433</v>
      </c>
      <c r="H76" s="20" t="n">
        <v>4.10090501</v>
      </c>
      <c r="I76" s="18" t="n">
        <v>448.95711089</v>
      </c>
      <c r="J76" s="20" t="n">
        <v>3.75002568</v>
      </c>
      <c r="K76" s="18" t="s">
        <v>404</v>
      </c>
      <c r="L76" s="20" t="s">
        <v>404</v>
      </c>
      <c r="M76" s="18" t="s">
        <v>404</v>
      </c>
      <c r="N76" s="20" t="s">
        <v>404</v>
      </c>
      <c r="O76" s="18" t="s">
        <v>404</v>
      </c>
      <c r="P76" s="20" t="s">
        <v>404</v>
      </c>
      <c r="Q76" s="18" t="s">
        <v>404</v>
      </c>
      <c r="R76" s="20" t="s">
        <v>404</v>
      </c>
      <c r="S76" s="18" t="n">
        <v>438.18899477</v>
      </c>
      <c r="T76" s="20" t="n">
        <v>9.22528438</v>
      </c>
    </row>
    <row r="77" spans="1:20">
      <c r="A77" s="15" t="s">
        <v>474</v>
      </c>
      <c r="B77" s="17" t="n">
        <v>6062</v>
      </c>
      <c r="C77" s="18">
        <f>(0.0/B77*100)</f>
        <v/>
      </c>
      <c r="D77" s="19" t="n">
        <v>6062</v>
      </c>
      <c r="E77" s="18" t="n">
        <v>427.05127143</v>
      </c>
      <c r="F77" s="20" t="n">
        <v>3.40416506</v>
      </c>
      <c r="G77" s="18" t="n">
        <v>444.5826823</v>
      </c>
      <c r="H77" s="20" t="n">
        <v>8.415886390000001</v>
      </c>
      <c r="I77" s="18" t="n">
        <v>448.76602599</v>
      </c>
      <c r="J77" s="20" t="n">
        <v>6.9677817</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500.61538054</v>
      </c>
      <c r="F78" s="20" t="n">
        <v>11.17139609</v>
      </c>
      <c r="G78" s="18" t="n">
        <v>506.69860548</v>
      </c>
      <c r="H78" s="20" t="n">
        <v>8.87540675</v>
      </c>
      <c r="I78" s="18" t="n">
        <v>529.12125525</v>
      </c>
      <c r="J78" s="20" t="n">
        <v>4.52184672</v>
      </c>
      <c r="K78" s="18" t="s">
        <v>404</v>
      </c>
      <c r="L78" s="20" t="s">
        <v>404</v>
      </c>
      <c r="M78" s="18" t="s">
        <v>404</v>
      </c>
      <c r="N78" s="20" t="s">
        <v>404</v>
      </c>
      <c r="O78" s="18" t="s">
        <v>404</v>
      </c>
      <c r="P78" s="20" t="s">
        <v>404</v>
      </c>
      <c r="Q78" s="18" t="s">
        <v>404</v>
      </c>
      <c r="R78" s="20" t="s">
        <v>404</v>
      </c>
      <c r="S78" s="18" t="n">
        <v>529.60370131</v>
      </c>
      <c r="T78" s="20" t="n">
        <v>19.17502972</v>
      </c>
    </row>
    <row customHeight="1" ht="25" r="79" spans="1:20">
      <c r="A79" s="15" t="s">
        <v>476</v>
      </c>
      <c r="B79" s="17" t="n">
        <v>1657</v>
      </c>
      <c r="C79" s="18">
        <f>(21.0/B79*100)</f>
        <v/>
      </c>
      <c r="D79" s="19" t="n">
        <v>1636</v>
      </c>
      <c r="E79" s="18" t="n">
        <v>444.93544616</v>
      </c>
      <c r="F79" s="20" t="n">
        <v>11.22333642</v>
      </c>
      <c r="G79" s="18" t="n">
        <v>478.12733097</v>
      </c>
      <c r="H79" s="20" t="n">
        <v>11.11015692</v>
      </c>
      <c r="I79" s="18" t="n">
        <v>503.82943725</v>
      </c>
      <c r="J79" s="20" t="n">
        <v>12.77768884</v>
      </c>
      <c r="K79" s="18" t="s">
        <v>404</v>
      </c>
      <c r="L79" s="20" t="s">
        <v>404</v>
      </c>
      <c r="M79" s="18" t="s">
        <v>404</v>
      </c>
      <c r="N79" s="20" t="s">
        <v>404</v>
      </c>
      <c r="O79" s="18" t="s">
        <v>404</v>
      </c>
      <c r="P79" s="20" t="s">
        <v>404</v>
      </c>
      <c r="Q79" s="18" t="s">
        <v>404</v>
      </c>
      <c r="R79" s="20" t="s">
        <v>404</v>
      </c>
      <c r="S79" s="18" t="s">
        <v>404</v>
      </c>
      <c r="T79" s="20" t="s">
        <v>404</v>
      </c>
    </row>
    <row r="80" spans="1:20">
      <c r="A80" s="15" t="s">
        <v>477</v>
      </c>
      <c r="B80" s="17" t="n">
        <v>7841</v>
      </c>
      <c r="C80" s="18">
        <f>(0.0/B80*100)</f>
        <v/>
      </c>
      <c r="D80" s="19" t="n">
        <v>7841</v>
      </c>
      <c r="E80" s="18" t="n">
        <v>457.53188397</v>
      </c>
      <c r="F80" s="20" t="n">
        <v>6.68061829</v>
      </c>
      <c r="G80" s="18" t="n">
        <v>463.6595586</v>
      </c>
      <c r="H80" s="20" t="n">
        <v>5.74152378</v>
      </c>
      <c r="I80" s="18" t="n">
        <v>453.16985435</v>
      </c>
      <c r="J80" s="20" t="n">
        <v>6.1255946</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430.94717524</v>
      </c>
      <c r="F81" s="20" t="n">
        <v>4.81572301</v>
      </c>
      <c r="G81" s="18" t="n">
        <v>425.85709254</v>
      </c>
      <c r="H81" s="20" t="n">
        <v>4.78322045</v>
      </c>
      <c r="I81" s="18" t="n">
        <v>451.99834314</v>
      </c>
      <c r="J81" s="20" t="n">
        <v>4.27032611</v>
      </c>
      <c r="K81" s="18" t="s">
        <v>404</v>
      </c>
      <c r="L81" s="20" t="s">
        <v>404</v>
      </c>
      <c r="M81" s="18" t="s">
        <v>404</v>
      </c>
      <c r="N81" s="20" t="s">
        <v>404</v>
      </c>
      <c r="O81" s="18" t="s">
        <v>404</v>
      </c>
      <c r="P81" s="20" t="s">
        <v>404</v>
      </c>
      <c r="Q81" s="18" t="s">
        <v>404</v>
      </c>
      <c r="R81" s="20" t="s">
        <v>404</v>
      </c>
      <c r="S81" s="18" t="n">
        <v>432.03635655</v>
      </c>
      <c r="T81" s="20" t="n">
        <v>10.70953936</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610</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513.8284832000001</v>
      </c>
      <c r="F7" s="20" t="n">
        <v>4.85129378</v>
      </c>
      <c r="G7" s="18" t="n">
        <v>517.80530557</v>
      </c>
      <c r="H7" s="20" t="n">
        <v>2.65235246</v>
      </c>
      <c r="I7" s="18" t="n">
        <v>500.10721491</v>
      </c>
      <c r="J7" s="20" t="n">
        <v>4.09251429</v>
      </c>
      <c r="K7" s="18" t="s">
        <v>404</v>
      </c>
      <c r="L7" s="20" t="s">
        <v>404</v>
      </c>
      <c r="M7" s="18" t="s">
        <v>404</v>
      </c>
      <c r="N7" s="20" t="s">
        <v>404</v>
      </c>
      <c r="O7" s="18" t="s">
        <v>404</v>
      </c>
      <c r="P7" s="20" t="s">
        <v>404</v>
      </c>
      <c r="Q7" s="18" t="s">
        <v>404</v>
      </c>
      <c r="R7" s="20" t="s">
        <v>404</v>
      </c>
      <c r="S7" s="18" t="n">
        <v>500.08043069</v>
      </c>
      <c r="T7" s="20" t="n">
        <v>8.876617980000001</v>
      </c>
    </row>
    <row r="8" spans="1:20">
      <c r="A8" s="15" t="s">
        <v>405</v>
      </c>
      <c r="B8" s="17" t="n">
        <v>7007</v>
      </c>
      <c r="C8" s="18">
        <f>(0.0/B8*100)</f>
        <v/>
      </c>
      <c r="D8" s="19" t="n">
        <v>7007</v>
      </c>
      <c r="E8" s="18" t="n">
        <v>480.14135182</v>
      </c>
      <c r="F8" s="20" t="n">
        <v>5.21051642</v>
      </c>
      <c r="G8" s="18" t="n">
        <v>514.34875507</v>
      </c>
      <c r="H8" s="20" t="n">
        <v>5.72613185</v>
      </c>
      <c r="I8" s="18" t="n">
        <v>504.85791896</v>
      </c>
      <c r="J8" s="20" t="n">
        <v>13.96139285</v>
      </c>
      <c r="K8" s="18" t="s">
        <v>404</v>
      </c>
      <c r="L8" s="20" t="s">
        <v>404</v>
      </c>
      <c r="M8" s="18" t="s">
        <v>404</v>
      </c>
      <c r="N8" s="20" t="s">
        <v>404</v>
      </c>
      <c r="O8" s="18" t="s">
        <v>404</v>
      </c>
      <c r="P8" s="20" t="s">
        <v>404</v>
      </c>
      <c r="Q8" s="18" t="s">
        <v>404</v>
      </c>
      <c r="R8" s="20" t="s">
        <v>404</v>
      </c>
      <c r="S8" s="18" t="n">
        <v>437.3487104</v>
      </c>
      <c r="T8" s="20" t="n">
        <v>9.80180084</v>
      </c>
    </row>
    <row r="9" spans="1:20">
      <c r="A9" s="15" t="s">
        <v>406</v>
      </c>
      <c r="B9" s="17" t="n">
        <v>9651</v>
      </c>
      <c r="C9" s="18">
        <f>(200.0/B9*100)</f>
        <v/>
      </c>
      <c r="D9" s="19" t="n">
        <v>9451</v>
      </c>
      <c r="E9" s="18" t="n">
        <v>497.50743927</v>
      </c>
      <c r="F9" s="20" t="n">
        <v>5.43274799</v>
      </c>
      <c r="G9" s="18" t="n">
        <v>507.70088958</v>
      </c>
      <c r="H9" s="20" t="n">
        <v>5.76727275</v>
      </c>
      <c r="I9" s="18" t="n">
        <v>527.51943564</v>
      </c>
      <c r="J9" s="20" t="n">
        <v>14.12596221</v>
      </c>
      <c r="K9" s="18" t="s">
        <v>404</v>
      </c>
      <c r="L9" s="20" t="s">
        <v>404</v>
      </c>
      <c r="M9" s="18" t="s">
        <v>404</v>
      </c>
      <c r="N9" s="20" t="s">
        <v>404</v>
      </c>
      <c r="O9" s="18" t="s">
        <v>404</v>
      </c>
      <c r="P9" s="20" t="s">
        <v>404</v>
      </c>
      <c r="Q9" s="18" t="s">
        <v>404</v>
      </c>
      <c r="R9" s="20" t="s">
        <v>404</v>
      </c>
      <c r="S9" s="18" t="n">
        <v>485.09420992</v>
      </c>
      <c r="T9" s="20" t="n">
        <v>14.90222137</v>
      </c>
    </row>
    <row r="10" spans="1:20">
      <c r="A10" s="15" t="s">
        <v>407</v>
      </c>
      <c r="B10" s="17" t="n">
        <v>20058</v>
      </c>
      <c r="C10" s="18">
        <f>(2893.0/B10*100)</f>
        <v/>
      </c>
      <c r="D10" s="19" t="n">
        <v>17165</v>
      </c>
      <c r="E10" s="18" t="n">
        <v>528.20497492</v>
      </c>
      <c r="F10" s="20" t="n">
        <v>3.47069746</v>
      </c>
      <c r="G10" s="18" t="n">
        <v>528.88117616</v>
      </c>
      <c r="H10" s="20" t="n">
        <v>3.28473084</v>
      </c>
      <c r="I10" s="18" t="n">
        <v>527.14833301</v>
      </c>
      <c r="J10" s="20" t="n">
        <v>4.23966835</v>
      </c>
      <c r="K10" s="18" t="s">
        <v>404</v>
      </c>
      <c r="L10" s="20" t="s">
        <v>404</v>
      </c>
      <c r="M10" s="18" t="s">
        <v>404</v>
      </c>
      <c r="N10" s="20" t="s">
        <v>404</v>
      </c>
      <c r="O10" s="18" t="s">
        <v>404</v>
      </c>
      <c r="P10" s="20" t="s">
        <v>404</v>
      </c>
      <c r="Q10" s="18" t="s">
        <v>404</v>
      </c>
      <c r="R10" s="20" t="s">
        <v>404</v>
      </c>
      <c r="S10" s="18" t="n">
        <v>551.01413252</v>
      </c>
      <c r="T10" s="20" t="n">
        <v>13.7096093</v>
      </c>
    </row>
    <row r="11" spans="1:20">
      <c r="A11" s="15" t="s">
        <v>408</v>
      </c>
      <c r="B11" s="17" t="n">
        <v>7053</v>
      </c>
      <c r="C11" s="18">
        <f>(137.0/B11*100)</f>
        <v/>
      </c>
      <c r="D11" s="19" t="n">
        <v>6916</v>
      </c>
      <c r="E11" s="18" t="n">
        <v>440.89688235</v>
      </c>
      <c r="F11" s="20" t="n">
        <v>4.1269115</v>
      </c>
      <c r="G11" s="18" t="n">
        <v>456.28537212</v>
      </c>
      <c r="H11" s="20" t="n">
        <v>6.97771319</v>
      </c>
      <c r="I11" s="18" t="n">
        <v>482.77083163</v>
      </c>
      <c r="J11" s="20" t="n">
        <v>20.50158432</v>
      </c>
      <c r="K11" s="18" t="s">
        <v>404</v>
      </c>
      <c r="L11" s="20" t="s">
        <v>404</v>
      </c>
      <c r="M11" s="18" t="s">
        <v>404</v>
      </c>
      <c r="N11" s="20" t="s">
        <v>404</v>
      </c>
      <c r="O11" s="18" t="s">
        <v>404</v>
      </c>
      <c r="P11" s="20" t="s">
        <v>404</v>
      </c>
      <c r="Q11" s="18" t="s">
        <v>404</v>
      </c>
      <c r="R11" s="20" t="s">
        <v>404</v>
      </c>
      <c r="S11" s="18" t="n">
        <v>426.13231959</v>
      </c>
      <c r="T11" s="20" t="n">
        <v>9.45750445</v>
      </c>
    </row>
    <row r="12" spans="1:20">
      <c r="A12" s="15" t="s">
        <v>409</v>
      </c>
      <c r="B12" s="17" t="n">
        <v>6894</v>
      </c>
      <c r="C12" s="18">
        <f>(106.0/B12*100)</f>
        <v/>
      </c>
      <c r="D12" s="19" t="n">
        <v>6788</v>
      </c>
      <c r="E12" s="18" t="n">
        <v>500.00875422</v>
      </c>
      <c r="F12" s="20" t="n">
        <v>4.31142248</v>
      </c>
      <c r="G12" s="18" t="n">
        <v>483.98927272</v>
      </c>
      <c r="H12" s="20" t="n">
        <v>5.40087446</v>
      </c>
      <c r="I12" s="18" t="n">
        <v>487.83349862</v>
      </c>
      <c r="J12" s="20" t="n">
        <v>13.69700906</v>
      </c>
      <c r="K12" s="18" t="s">
        <v>404</v>
      </c>
      <c r="L12" s="20" t="s">
        <v>404</v>
      </c>
      <c r="M12" s="18" t="s">
        <v>404</v>
      </c>
      <c r="N12" s="20" t="s">
        <v>404</v>
      </c>
      <c r="O12" s="18" t="s">
        <v>404</v>
      </c>
      <c r="P12" s="20" t="s">
        <v>404</v>
      </c>
      <c r="Q12" s="18" t="s">
        <v>404</v>
      </c>
      <c r="R12" s="20" t="s">
        <v>404</v>
      </c>
      <c r="S12" s="18" t="n">
        <v>467.19833584</v>
      </c>
      <c r="T12" s="20" t="n">
        <v>21.65602255</v>
      </c>
    </row>
    <row r="13" spans="1:20">
      <c r="A13" s="15" t="s">
        <v>410</v>
      </c>
      <c r="B13" s="17" t="n">
        <v>7161</v>
      </c>
      <c r="C13" s="18">
        <f>(1175.0/B13*100)</f>
        <v/>
      </c>
      <c r="D13" s="19" t="n">
        <v>5986</v>
      </c>
      <c r="E13" s="18" t="n">
        <v>502.84555099</v>
      </c>
      <c r="F13" s="20" t="n">
        <v>3.94934549</v>
      </c>
      <c r="G13" s="18" t="n">
        <v>502.24525364</v>
      </c>
      <c r="H13" s="20" t="n">
        <v>4.02264938</v>
      </c>
      <c r="I13" s="18" t="n">
        <v>496.19832041</v>
      </c>
      <c r="J13" s="20" t="n">
        <v>9.888601510000001</v>
      </c>
      <c r="K13" s="18" t="s">
        <v>404</v>
      </c>
      <c r="L13" s="20" t="s">
        <v>404</v>
      </c>
      <c r="M13" s="18" t="s">
        <v>404</v>
      </c>
      <c r="N13" s="20" t="s">
        <v>404</v>
      </c>
      <c r="O13" s="18" t="s">
        <v>404</v>
      </c>
      <c r="P13" s="20" t="s">
        <v>404</v>
      </c>
      <c r="Q13" s="18" t="s">
        <v>404</v>
      </c>
      <c r="R13" s="20" t="s">
        <v>404</v>
      </c>
      <c r="S13" s="18" t="n">
        <v>497.70829117</v>
      </c>
      <c r="T13" s="20" t="n">
        <v>5.70130178</v>
      </c>
    </row>
    <row r="14" spans="1:20">
      <c r="A14" s="15" t="s">
        <v>411</v>
      </c>
      <c r="B14" s="17" t="n">
        <v>5587</v>
      </c>
      <c r="C14" s="18">
        <f>(0.0/B14*100)</f>
        <v/>
      </c>
      <c r="D14" s="19" t="n">
        <v>5587</v>
      </c>
      <c r="E14" s="18" t="n">
        <v>533.71737411</v>
      </c>
      <c r="F14" s="20" t="n">
        <v>3.59287376</v>
      </c>
      <c r="G14" s="18" t="n">
        <v>534.56152089</v>
      </c>
      <c r="H14" s="20" t="n">
        <v>3.04123072</v>
      </c>
      <c r="I14" s="18" t="n">
        <v>522.33069016</v>
      </c>
      <c r="J14" s="20" t="n">
        <v>10.84619291</v>
      </c>
      <c r="K14" s="18" t="s">
        <v>404</v>
      </c>
      <c r="L14" s="20" t="s">
        <v>404</v>
      </c>
      <c r="M14" s="18" t="s">
        <v>404</v>
      </c>
      <c r="N14" s="20" t="s">
        <v>404</v>
      </c>
      <c r="O14" s="18" t="s">
        <v>404</v>
      </c>
      <c r="P14" s="20" t="s">
        <v>404</v>
      </c>
      <c r="Q14" s="18" t="s">
        <v>404</v>
      </c>
      <c r="R14" s="20" t="s">
        <v>404</v>
      </c>
      <c r="S14" s="18" t="n">
        <v>552.38838808</v>
      </c>
      <c r="T14" s="20" t="n">
        <v>17.00004763</v>
      </c>
    </row>
    <row r="15" spans="1:20">
      <c r="A15" s="15" t="s">
        <v>412</v>
      </c>
      <c r="B15" s="17" t="n">
        <v>5882</v>
      </c>
      <c r="C15" s="18">
        <f>(0.0/B15*100)</f>
        <v/>
      </c>
      <c r="D15" s="19" t="n">
        <v>5882</v>
      </c>
      <c r="E15" s="18" t="n">
        <v>529.49024286</v>
      </c>
      <c r="F15" s="20" t="n">
        <v>2.6896127</v>
      </c>
      <c r="G15" s="18" t="n">
        <v>534.2225625900001</v>
      </c>
      <c r="H15" s="20" t="n">
        <v>6.24907317</v>
      </c>
      <c r="I15" s="18" t="n">
        <v>530.83556735</v>
      </c>
      <c r="J15" s="20" t="n">
        <v>18.44651354</v>
      </c>
      <c r="K15" s="18" t="s">
        <v>404</v>
      </c>
      <c r="L15" s="20" t="s">
        <v>404</v>
      </c>
      <c r="M15" s="18" t="s">
        <v>404</v>
      </c>
      <c r="N15" s="20" t="s">
        <v>404</v>
      </c>
      <c r="O15" s="18" t="s">
        <v>404</v>
      </c>
      <c r="P15" s="20" t="s">
        <v>404</v>
      </c>
      <c r="Q15" s="18" t="s">
        <v>404</v>
      </c>
      <c r="R15" s="20" t="s">
        <v>404</v>
      </c>
      <c r="S15" s="18" t="n">
        <v>536.727188</v>
      </c>
      <c r="T15" s="20" t="n">
        <v>18.59172147</v>
      </c>
    </row>
    <row r="16" spans="1:20">
      <c r="A16" s="15" t="s">
        <v>413</v>
      </c>
      <c r="B16" s="17" t="n">
        <v>6108</v>
      </c>
      <c r="C16" s="18">
        <f>(390.0/B16*100)</f>
        <v/>
      </c>
      <c r="D16" s="19" t="n">
        <v>5718</v>
      </c>
      <c r="E16" s="18" t="n">
        <v>486.05914821</v>
      </c>
      <c r="F16" s="20" t="n">
        <v>5.29314626</v>
      </c>
      <c r="G16" s="18" t="n">
        <v>511.62232346</v>
      </c>
      <c r="H16" s="20" t="n">
        <v>5.6639636</v>
      </c>
      <c r="I16" s="18" t="n">
        <v>507.2336474</v>
      </c>
      <c r="J16" s="20" t="n">
        <v>20.69618119</v>
      </c>
      <c r="K16" s="18" t="s">
        <v>404</v>
      </c>
      <c r="L16" s="20" t="s">
        <v>404</v>
      </c>
      <c r="M16" s="18" t="s">
        <v>404</v>
      </c>
      <c r="N16" s="20" t="s">
        <v>404</v>
      </c>
      <c r="O16" s="18" t="s">
        <v>404</v>
      </c>
      <c r="P16" s="20" t="s">
        <v>404</v>
      </c>
      <c r="Q16" s="18" t="s">
        <v>404</v>
      </c>
      <c r="R16" s="20" t="s">
        <v>404</v>
      </c>
      <c r="S16" s="18" t="n">
        <v>486.54878847</v>
      </c>
      <c r="T16" s="20" t="n">
        <v>22.47242823</v>
      </c>
    </row>
    <row r="17" spans="1:20">
      <c r="A17" s="15" t="s">
        <v>414</v>
      </c>
      <c r="B17" s="17" t="n">
        <v>6504</v>
      </c>
      <c r="C17" s="18">
        <f>(1325.0/B17*100)</f>
        <v/>
      </c>
      <c r="D17" s="19" t="n">
        <v>5179</v>
      </c>
      <c r="E17" s="18" t="n">
        <v>487.39275868</v>
      </c>
      <c r="F17" s="20" t="n">
        <v>11.74728959</v>
      </c>
      <c r="G17" s="18" t="n">
        <v>507.07609654</v>
      </c>
      <c r="H17" s="20" t="n">
        <v>5.36077952</v>
      </c>
      <c r="I17" s="18" t="n">
        <v>520.02045034</v>
      </c>
      <c r="J17" s="20" t="n">
        <v>7.85034842</v>
      </c>
      <c r="K17" s="18" t="s">
        <v>404</v>
      </c>
      <c r="L17" s="20" t="s">
        <v>404</v>
      </c>
      <c r="M17" s="18" t="s">
        <v>404</v>
      </c>
      <c r="N17" s="20" t="s">
        <v>404</v>
      </c>
      <c r="O17" s="18" t="s">
        <v>404</v>
      </c>
      <c r="P17" s="20" t="s">
        <v>404</v>
      </c>
      <c r="Q17" s="18" t="s">
        <v>404</v>
      </c>
      <c r="R17" s="20" t="s">
        <v>404</v>
      </c>
      <c r="S17" s="18" t="n">
        <v>555.15151676</v>
      </c>
      <c r="T17" s="20" t="n">
        <v>16.05405083</v>
      </c>
    </row>
    <row r="18" spans="1:20">
      <c r="A18" s="15" t="s">
        <v>415</v>
      </c>
      <c r="B18" s="17" t="n">
        <v>5532</v>
      </c>
      <c r="C18" s="18">
        <f>(0.0/B18*100)</f>
        <v/>
      </c>
      <c r="D18" s="19" t="n">
        <v>5532</v>
      </c>
      <c r="E18" s="18" t="n">
        <v>447.82961036</v>
      </c>
      <c r="F18" s="20" t="n">
        <v>5.86743959</v>
      </c>
      <c r="G18" s="18" t="n">
        <v>467.37858073</v>
      </c>
      <c r="H18" s="20" t="n">
        <v>6.1609434</v>
      </c>
      <c r="I18" s="18" t="n">
        <v>470.14742704</v>
      </c>
      <c r="J18" s="20" t="n">
        <v>10.65001192</v>
      </c>
      <c r="K18" s="18" t="s">
        <v>404</v>
      </c>
      <c r="L18" s="20" t="s">
        <v>404</v>
      </c>
      <c r="M18" s="18" t="s">
        <v>404</v>
      </c>
      <c r="N18" s="20" t="s">
        <v>404</v>
      </c>
      <c r="O18" s="18" t="s">
        <v>404</v>
      </c>
      <c r="P18" s="20" t="s">
        <v>404</v>
      </c>
      <c r="Q18" s="18" t="s">
        <v>404</v>
      </c>
      <c r="R18" s="20" t="s">
        <v>404</v>
      </c>
      <c r="S18" s="18" t="n">
        <v>399.58463352</v>
      </c>
      <c r="T18" s="20" t="n">
        <v>14.70032507</v>
      </c>
    </row>
    <row r="19" spans="1:20">
      <c r="A19" s="15" t="s">
        <v>416</v>
      </c>
      <c r="B19" s="17" t="n">
        <v>5658</v>
      </c>
      <c r="C19" s="18">
        <f>(327.0/B19*100)</f>
        <v/>
      </c>
      <c r="D19" s="19" t="n">
        <v>5331</v>
      </c>
      <c r="E19" s="18" t="n">
        <v>481.38912969</v>
      </c>
      <c r="F19" s="20" t="n">
        <v>5.74961965</v>
      </c>
      <c r="G19" s="18" t="n">
        <v>479.48406481</v>
      </c>
      <c r="H19" s="20" t="n">
        <v>5.69054003</v>
      </c>
      <c r="I19" s="18" t="n">
        <v>436.50897322</v>
      </c>
      <c r="J19" s="20" t="n">
        <v>16.78373361</v>
      </c>
      <c r="K19" s="18" t="s">
        <v>404</v>
      </c>
      <c r="L19" s="20" t="s">
        <v>404</v>
      </c>
      <c r="M19" s="18" t="s">
        <v>404</v>
      </c>
      <c r="N19" s="20" t="s">
        <v>404</v>
      </c>
      <c r="O19" s="18" t="s">
        <v>404</v>
      </c>
      <c r="P19" s="20" t="s">
        <v>404</v>
      </c>
      <c r="Q19" s="18" t="s">
        <v>404</v>
      </c>
      <c r="R19" s="20" t="s">
        <v>404</v>
      </c>
      <c r="S19" s="18" t="n">
        <v>477.27175791</v>
      </c>
      <c r="T19" s="20" t="n">
        <v>42.07652166</v>
      </c>
    </row>
    <row r="20" spans="1:20">
      <c r="A20" s="15" t="s">
        <v>417</v>
      </c>
      <c r="B20" s="17" t="n">
        <v>3371</v>
      </c>
      <c r="C20" s="18">
        <f>(24.0/B20*100)</f>
        <v/>
      </c>
      <c r="D20" s="19" t="n">
        <v>3347</v>
      </c>
      <c r="E20" s="18" t="n">
        <v>468.78566794</v>
      </c>
      <c r="F20" s="20" t="n">
        <v>3.33517179</v>
      </c>
      <c r="G20" s="18" t="n">
        <v>473.227263</v>
      </c>
      <c r="H20" s="20" t="n">
        <v>2.12106232</v>
      </c>
      <c r="I20" s="18" t="n">
        <v>479.92902357</v>
      </c>
      <c r="J20" s="20" t="n">
        <v>3.87143816</v>
      </c>
      <c r="K20" s="18" t="s">
        <v>404</v>
      </c>
      <c r="L20" s="20" t="s">
        <v>404</v>
      </c>
      <c r="M20" s="18" t="s">
        <v>404</v>
      </c>
      <c r="N20" s="20" t="s">
        <v>404</v>
      </c>
      <c r="O20" s="18" t="s">
        <v>404</v>
      </c>
      <c r="P20" s="20" t="s">
        <v>404</v>
      </c>
      <c r="Q20" s="18" t="s">
        <v>404</v>
      </c>
      <c r="R20" s="20" t="s">
        <v>404</v>
      </c>
      <c r="S20" s="18" t="n">
        <v>439.59289284</v>
      </c>
      <c r="T20" s="20" t="n">
        <v>18.75781477</v>
      </c>
    </row>
    <row r="21" spans="1:20">
      <c r="A21" s="15" t="s">
        <v>418</v>
      </c>
      <c r="B21" s="17" t="n">
        <v>5741</v>
      </c>
      <c r="C21" s="18">
        <f>(0.0/B21*100)</f>
        <v/>
      </c>
      <c r="D21" s="19" t="n">
        <v>5741</v>
      </c>
      <c r="E21" s="18" t="n">
        <v>511.1218292</v>
      </c>
      <c r="F21" s="20" t="n">
        <v>3.67060219</v>
      </c>
      <c r="G21" s="18" t="n">
        <v>501.9909842</v>
      </c>
      <c r="H21" s="20" t="n">
        <v>5.98393322</v>
      </c>
      <c r="I21" s="18" t="n">
        <v>489.8985139</v>
      </c>
      <c r="J21" s="20" t="n">
        <v>6.36400248</v>
      </c>
      <c r="K21" s="18" t="s">
        <v>404</v>
      </c>
      <c r="L21" s="20" t="s">
        <v>404</v>
      </c>
      <c r="M21" s="18" t="s">
        <v>404</v>
      </c>
      <c r="N21" s="20" t="s">
        <v>404</v>
      </c>
      <c r="O21" s="18" t="s">
        <v>404</v>
      </c>
      <c r="P21" s="20" t="s">
        <v>404</v>
      </c>
      <c r="Q21" s="18" t="s">
        <v>404</v>
      </c>
      <c r="R21" s="20" t="s">
        <v>404</v>
      </c>
      <c r="S21" s="18" t="n">
        <v>490.93200125</v>
      </c>
      <c r="T21" s="20" t="n">
        <v>8.406604079999999</v>
      </c>
    </row>
    <row r="22" spans="1:20">
      <c r="A22" s="15" t="s">
        <v>419</v>
      </c>
      <c r="B22" s="17" t="n">
        <v>6598</v>
      </c>
      <c r="C22" s="18">
        <f>(0.0/B22*100)</f>
        <v/>
      </c>
      <c r="D22" s="19" t="n">
        <v>6598</v>
      </c>
      <c r="E22" s="18" t="n">
        <v>453.03915984</v>
      </c>
      <c r="F22" s="20" t="n">
        <v>14.75361324</v>
      </c>
      <c r="G22" s="18" t="n">
        <v>466.07246518</v>
      </c>
      <c r="H22" s="20" t="n">
        <v>5.93055692</v>
      </c>
      <c r="I22" s="18" t="n">
        <v>470.80150951</v>
      </c>
      <c r="J22" s="20" t="n">
        <v>8.209704820000001</v>
      </c>
      <c r="K22" s="18" t="s">
        <v>404</v>
      </c>
      <c r="L22" s="20" t="s">
        <v>404</v>
      </c>
      <c r="M22" s="18" t="s">
        <v>404</v>
      </c>
      <c r="N22" s="20" t="s">
        <v>404</v>
      </c>
      <c r="O22" s="18" t="s">
        <v>404</v>
      </c>
      <c r="P22" s="20" t="s">
        <v>404</v>
      </c>
      <c r="Q22" s="18" t="s">
        <v>404</v>
      </c>
      <c r="R22" s="20" t="s">
        <v>404</v>
      </c>
      <c r="S22" s="18" t="n">
        <v>498.17088824</v>
      </c>
      <c r="T22" s="20" t="n">
        <v>11.48976999</v>
      </c>
    </row>
    <row r="23" spans="1:20">
      <c r="A23" s="15" t="s">
        <v>420</v>
      </c>
      <c r="B23" s="17" t="n">
        <v>11583</v>
      </c>
      <c r="C23" s="18">
        <f>(3151.0/B23*100)</f>
        <v/>
      </c>
      <c r="D23" s="19" t="n">
        <v>8432</v>
      </c>
      <c r="E23" s="18" t="n">
        <v>472.47621986</v>
      </c>
      <c r="F23" s="20" t="n">
        <v>8.43401139</v>
      </c>
      <c r="G23" s="18" t="n">
        <v>486.63827808</v>
      </c>
      <c r="H23" s="20" t="n">
        <v>7.24334058</v>
      </c>
      <c r="I23" s="18" t="n">
        <v>487.17122727</v>
      </c>
      <c r="J23" s="20" t="n">
        <v>5.53942613</v>
      </c>
      <c r="K23" s="18" t="s">
        <v>404</v>
      </c>
      <c r="L23" s="20" t="s">
        <v>404</v>
      </c>
      <c r="M23" s="18" t="s">
        <v>404</v>
      </c>
      <c r="N23" s="20" t="s">
        <v>404</v>
      </c>
      <c r="O23" s="18" t="s">
        <v>404</v>
      </c>
      <c r="P23" s="20" t="s">
        <v>404</v>
      </c>
      <c r="Q23" s="18" t="s">
        <v>404</v>
      </c>
      <c r="R23" s="20" t="s">
        <v>404</v>
      </c>
      <c r="S23" s="18" t="n">
        <v>472.55353813</v>
      </c>
      <c r="T23" s="20" t="n">
        <v>27.98509124</v>
      </c>
    </row>
    <row r="24" spans="1:20">
      <c r="A24" s="15" t="s">
        <v>421</v>
      </c>
      <c r="B24" s="17" t="n">
        <v>6647</v>
      </c>
      <c r="C24" s="18">
        <f>(0.0/B24*100)</f>
        <v/>
      </c>
      <c r="D24" s="19" t="n">
        <v>6647</v>
      </c>
      <c r="E24" s="18" t="n">
        <v>549.56869963</v>
      </c>
      <c r="F24" s="20" t="n">
        <v>6.86445577</v>
      </c>
      <c r="G24" s="18" t="n">
        <v>546.86586722</v>
      </c>
      <c r="H24" s="20" t="n">
        <v>8.2016431</v>
      </c>
      <c r="I24" s="18" t="n">
        <v>518.81522774</v>
      </c>
      <c r="J24" s="20" t="n">
        <v>7.1841866</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516.74326139</v>
      </c>
      <c r="F25" s="20" t="n">
        <v>4.25222758</v>
      </c>
      <c r="G25" s="18" t="n">
        <v>506.58812959</v>
      </c>
      <c r="H25" s="20" t="n">
        <v>8.071658490000001</v>
      </c>
      <c r="I25" s="18" t="n">
        <v>523.2565118799999</v>
      </c>
      <c r="J25" s="20" t="n">
        <v>12.11576111</v>
      </c>
      <c r="K25" s="18" t="s">
        <v>404</v>
      </c>
      <c r="L25" s="20" t="s">
        <v>404</v>
      </c>
      <c r="M25" s="18" t="s">
        <v>404</v>
      </c>
      <c r="N25" s="20" t="s">
        <v>404</v>
      </c>
      <c r="O25" s="18" t="s">
        <v>404</v>
      </c>
      <c r="P25" s="20" t="s">
        <v>404</v>
      </c>
      <c r="Q25" s="18" t="s">
        <v>404</v>
      </c>
      <c r="R25" s="20" t="s">
        <v>404</v>
      </c>
      <c r="S25" s="18" t="n">
        <v>614.17151452</v>
      </c>
      <c r="T25" s="20" t="n">
        <v>5.46334091</v>
      </c>
    </row>
    <row r="26" spans="1:20">
      <c r="A26" s="15" t="s">
        <v>423</v>
      </c>
      <c r="B26" s="17" t="n">
        <v>4869</v>
      </c>
      <c r="C26" s="18">
        <f>(11.0/B26*100)</f>
        <v/>
      </c>
      <c r="D26" s="19" t="n">
        <v>4858</v>
      </c>
      <c r="E26" s="18" t="n">
        <v>484.49047631</v>
      </c>
      <c r="F26" s="20" t="n">
        <v>2.6416673</v>
      </c>
      <c r="G26" s="18" t="n">
        <v>499.64535711</v>
      </c>
      <c r="H26" s="20" t="n">
        <v>2.30332066</v>
      </c>
      <c r="I26" s="18" t="n">
        <v>476.04501894</v>
      </c>
      <c r="J26" s="20" t="n">
        <v>10.73367424</v>
      </c>
      <c r="K26" s="18" t="s">
        <v>404</v>
      </c>
      <c r="L26" s="20" t="s">
        <v>404</v>
      </c>
      <c r="M26" s="18" t="s">
        <v>404</v>
      </c>
      <c r="N26" s="20" t="s">
        <v>404</v>
      </c>
      <c r="O26" s="18" t="s">
        <v>404</v>
      </c>
      <c r="P26" s="20" t="s">
        <v>404</v>
      </c>
      <c r="Q26" s="18" t="s">
        <v>404</v>
      </c>
      <c r="R26" s="20" t="s">
        <v>404</v>
      </c>
      <c r="S26" s="18" t="n">
        <v>491.00480872</v>
      </c>
      <c r="T26" s="20" t="n">
        <v>17.54937936</v>
      </c>
    </row>
    <row r="27" spans="1:20">
      <c r="A27" s="15" t="s">
        <v>424</v>
      </c>
      <c r="B27" s="17" t="n">
        <v>5299</v>
      </c>
      <c r="C27" s="18">
        <f>(0.0/B27*100)</f>
        <v/>
      </c>
      <c r="D27" s="19" t="n">
        <v>5299</v>
      </c>
      <c r="E27" s="18" t="n">
        <v>477.79641302</v>
      </c>
      <c r="F27" s="20" t="n">
        <v>2.48164526</v>
      </c>
      <c r="G27" s="18" t="n">
        <v>491.9668031</v>
      </c>
      <c r="H27" s="20" t="n">
        <v>1.44804849</v>
      </c>
      <c r="I27" s="18" t="n">
        <v>463.81558479</v>
      </c>
      <c r="J27" s="20" t="n">
        <v>1.93474547</v>
      </c>
      <c r="K27" s="18" t="s">
        <v>404</v>
      </c>
      <c r="L27" s="20" t="s">
        <v>404</v>
      </c>
      <c r="M27" s="18" t="s">
        <v>404</v>
      </c>
      <c r="N27" s="20" t="s">
        <v>404</v>
      </c>
      <c r="O27" s="18" t="s">
        <v>404</v>
      </c>
      <c r="P27" s="20" t="s">
        <v>404</v>
      </c>
      <c r="Q27" s="18" t="s">
        <v>404</v>
      </c>
      <c r="R27" s="20" t="s">
        <v>404</v>
      </c>
      <c r="S27" s="18" t="n">
        <v>460.40997821</v>
      </c>
      <c r="T27" s="20" t="n">
        <v>29.69276754</v>
      </c>
    </row>
    <row r="28" spans="1:20">
      <c r="A28" s="15" t="s">
        <v>425</v>
      </c>
      <c r="B28" s="17" t="n">
        <v>7568</v>
      </c>
      <c r="C28" s="18">
        <f>(0.0/B28*100)</f>
        <v/>
      </c>
      <c r="D28" s="19" t="n">
        <v>7568</v>
      </c>
      <c r="E28" s="18" t="n">
        <v>416.2275688</v>
      </c>
      <c r="F28" s="20" t="n">
        <v>2.78513243</v>
      </c>
      <c r="G28" s="18" t="n">
        <v>417.8827777</v>
      </c>
      <c r="H28" s="20" t="n">
        <v>4.21236058</v>
      </c>
      <c r="I28" s="18" t="n">
        <v>407.06581925</v>
      </c>
      <c r="J28" s="20" t="n">
        <v>6.84127263</v>
      </c>
      <c r="K28" s="18" t="s">
        <v>404</v>
      </c>
      <c r="L28" s="20" t="s">
        <v>404</v>
      </c>
      <c r="M28" s="18" t="s">
        <v>404</v>
      </c>
      <c r="N28" s="20" t="s">
        <v>404</v>
      </c>
      <c r="O28" s="18" t="s">
        <v>404</v>
      </c>
      <c r="P28" s="20" t="s">
        <v>404</v>
      </c>
      <c r="Q28" s="18" t="s">
        <v>404</v>
      </c>
      <c r="R28" s="20" t="s">
        <v>404</v>
      </c>
      <c r="S28" s="18" t="n">
        <v>440.47716438</v>
      </c>
      <c r="T28" s="20" t="n">
        <v>8.5047196</v>
      </c>
    </row>
    <row r="29" spans="1:20">
      <c r="A29" s="15" t="s">
        <v>426</v>
      </c>
      <c r="B29" s="17" t="n">
        <v>5385</v>
      </c>
      <c r="C29" s="18">
        <f>(1123.0/B29*100)</f>
        <v/>
      </c>
      <c r="D29" s="19" t="n">
        <v>4262</v>
      </c>
      <c r="E29" s="18" t="n">
        <v>540.51690525</v>
      </c>
      <c r="F29" s="20" t="n">
        <v>36.68533964</v>
      </c>
      <c r="G29" s="18" t="n">
        <v>515.55367327</v>
      </c>
      <c r="H29" s="20" t="n">
        <v>21.98744098</v>
      </c>
      <c r="I29" s="18" t="n">
        <v>508.93543884</v>
      </c>
      <c r="J29" s="20" t="n">
        <v>5.65892842</v>
      </c>
      <c r="K29" s="18" t="s">
        <v>404</v>
      </c>
      <c r="L29" s="20" t="s">
        <v>404</v>
      </c>
      <c r="M29" s="18" t="s">
        <v>404</v>
      </c>
      <c r="N29" s="20" t="s">
        <v>404</v>
      </c>
      <c r="O29" s="18" t="s">
        <v>404</v>
      </c>
      <c r="P29" s="20" t="s">
        <v>404</v>
      </c>
      <c r="Q29" s="18" t="s">
        <v>404</v>
      </c>
      <c r="R29" s="20" t="s">
        <v>404</v>
      </c>
      <c r="S29" s="18" t="n">
        <v>492.90310087</v>
      </c>
      <c r="T29" s="20" t="n">
        <v>14.76207892</v>
      </c>
    </row>
    <row r="30" spans="1:20">
      <c r="A30" s="15" t="s">
        <v>427</v>
      </c>
      <c r="B30" s="17" t="n">
        <v>4520</v>
      </c>
      <c r="C30" s="18">
        <f>(957.0/B30*100)</f>
        <v/>
      </c>
      <c r="D30" s="19" t="n">
        <v>3563</v>
      </c>
      <c r="E30" s="18" t="n">
        <v>528.110829</v>
      </c>
      <c r="F30" s="20" t="n">
        <v>4.89539477</v>
      </c>
      <c r="G30" s="18" t="n">
        <v>503.77431515</v>
      </c>
      <c r="H30" s="20" t="n">
        <v>6.54786492</v>
      </c>
      <c r="I30" s="18" t="n">
        <v>514.7623704</v>
      </c>
      <c r="J30" s="20" t="n">
        <v>5.85523567</v>
      </c>
      <c r="K30" s="18" t="s">
        <v>404</v>
      </c>
      <c r="L30" s="20" t="s">
        <v>404</v>
      </c>
      <c r="M30" s="18" t="s">
        <v>404</v>
      </c>
      <c r="N30" s="20" t="s">
        <v>404</v>
      </c>
      <c r="O30" s="18" t="s">
        <v>404</v>
      </c>
      <c r="P30" s="20" t="s">
        <v>404</v>
      </c>
      <c r="Q30" s="18" t="s">
        <v>404</v>
      </c>
      <c r="R30" s="20" t="s">
        <v>404</v>
      </c>
      <c r="S30" s="18" t="n">
        <v>504.72446081</v>
      </c>
      <c r="T30" s="20" t="n">
        <v>14.83851753</v>
      </c>
    </row>
    <row r="31" spans="1:20">
      <c r="A31" s="15" t="s">
        <v>428</v>
      </c>
      <c r="B31" s="17" t="n">
        <v>5456</v>
      </c>
      <c r="C31" s="18">
        <f>(502.0/B31*100)</f>
        <v/>
      </c>
      <c r="D31" s="19" t="n">
        <v>4954</v>
      </c>
      <c r="E31" s="18" t="n">
        <v>498.30691267</v>
      </c>
      <c r="F31" s="20" t="n">
        <v>2.68508139</v>
      </c>
      <c r="G31" s="18" t="n">
        <v>495.93100876</v>
      </c>
      <c r="H31" s="20" t="n">
        <v>7.48136339</v>
      </c>
      <c r="I31" s="18" t="n">
        <v>515.68893825</v>
      </c>
      <c r="J31" s="20" t="n">
        <v>9.05003125</v>
      </c>
      <c r="K31" s="18" t="s">
        <v>404</v>
      </c>
      <c r="L31" s="20" t="s">
        <v>404</v>
      </c>
      <c r="M31" s="18" t="s">
        <v>404</v>
      </c>
      <c r="N31" s="20" t="s">
        <v>404</v>
      </c>
      <c r="O31" s="18" t="s">
        <v>404</v>
      </c>
      <c r="P31" s="20" t="s">
        <v>404</v>
      </c>
      <c r="Q31" s="18" t="s">
        <v>404</v>
      </c>
      <c r="R31" s="20" t="s">
        <v>404</v>
      </c>
      <c r="S31" s="18" t="n">
        <v>496.2824986</v>
      </c>
      <c r="T31" s="20" t="n">
        <v>9.66462664</v>
      </c>
    </row>
    <row r="32" spans="1:20">
      <c r="A32" s="15" t="s">
        <v>429</v>
      </c>
      <c r="B32" s="17" t="n">
        <v>4478</v>
      </c>
      <c r="C32" s="18">
        <f>(0.0/B32*100)</f>
        <v/>
      </c>
      <c r="D32" s="19" t="n">
        <v>4478</v>
      </c>
      <c r="E32" s="18" t="n">
        <v>493.4199948</v>
      </c>
      <c r="F32" s="20" t="n">
        <v>4.36026858</v>
      </c>
      <c r="G32" s="18" t="n">
        <v>507.67533639</v>
      </c>
      <c r="H32" s="20" t="n">
        <v>4.05438668</v>
      </c>
      <c r="I32" s="18" t="n">
        <v>502.42584072</v>
      </c>
      <c r="J32" s="20" t="n">
        <v>15.26741023</v>
      </c>
      <c r="K32" s="18" t="s">
        <v>404</v>
      </c>
      <c r="L32" s="20" t="s">
        <v>404</v>
      </c>
      <c r="M32" s="18" t="s">
        <v>404</v>
      </c>
      <c r="N32" s="20" t="s">
        <v>404</v>
      </c>
      <c r="O32" s="18" t="s">
        <v>404</v>
      </c>
      <c r="P32" s="20" t="s">
        <v>404</v>
      </c>
      <c r="Q32" s="18" t="s">
        <v>404</v>
      </c>
      <c r="R32" s="20" t="s">
        <v>404</v>
      </c>
      <c r="S32" s="18" t="n">
        <v>547.14195091</v>
      </c>
      <c r="T32" s="20" t="n">
        <v>11.5400302</v>
      </c>
    </row>
    <row r="33" spans="1:20">
      <c r="A33" s="15" t="s">
        <v>430</v>
      </c>
      <c r="B33" s="17" t="n">
        <v>7325</v>
      </c>
      <c r="C33" s="18">
        <f>(29.0/B33*100)</f>
        <v/>
      </c>
      <c r="D33" s="19" t="n">
        <v>7296</v>
      </c>
      <c r="E33" s="18" t="n">
        <v>500.04048903</v>
      </c>
      <c r="F33" s="20" t="n">
        <v>3.36796921</v>
      </c>
      <c r="G33" s="18" t="n">
        <v>501.6990591</v>
      </c>
      <c r="H33" s="20" t="n">
        <v>5.7861288</v>
      </c>
      <c r="I33" s="18" t="n">
        <v>488.30954169</v>
      </c>
      <c r="J33" s="20" t="n">
        <v>17.4011647</v>
      </c>
      <c r="K33" s="18" t="s">
        <v>404</v>
      </c>
      <c r="L33" s="20" t="s">
        <v>404</v>
      </c>
      <c r="M33" s="18" t="s">
        <v>404</v>
      </c>
      <c r="N33" s="20" t="s">
        <v>404</v>
      </c>
      <c r="O33" s="18" t="s">
        <v>404</v>
      </c>
      <c r="P33" s="20" t="s">
        <v>404</v>
      </c>
      <c r="Q33" s="18" t="s">
        <v>404</v>
      </c>
      <c r="R33" s="20" t="s">
        <v>404</v>
      </c>
      <c r="S33" s="18" t="n">
        <v>546.37245612</v>
      </c>
      <c r="T33" s="20" t="n">
        <v>16.48868092</v>
      </c>
    </row>
    <row r="34" spans="1:20">
      <c r="A34" s="15" t="s">
        <v>431</v>
      </c>
      <c r="B34" s="17" t="n">
        <v>6350</v>
      </c>
      <c r="C34" s="18">
        <f>(0.0/B34*100)</f>
        <v/>
      </c>
      <c r="D34" s="19" t="n">
        <v>6350</v>
      </c>
      <c r="E34" s="18" t="n">
        <v>461.09046362</v>
      </c>
      <c r="F34" s="20" t="n">
        <v>6.1245114</v>
      </c>
      <c r="G34" s="18" t="n">
        <v>463.10720425</v>
      </c>
      <c r="H34" s="20" t="n">
        <v>5.10747518</v>
      </c>
      <c r="I34" s="18" t="n">
        <v>452.40830929</v>
      </c>
      <c r="J34" s="20" t="n">
        <v>14.8010681</v>
      </c>
      <c r="K34" s="18" t="s">
        <v>404</v>
      </c>
      <c r="L34" s="20" t="s">
        <v>404</v>
      </c>
      <c r="M34" s="18" t="s">
        <v>404</v>
      </c>
      <c r="N34" s="20" t="s">
        <v>404</v>
      </c>
      <c r="O34" s="18" t="s">
        <v>404</v>
      </c>
      <c r="P34" s="20" t="s">
        <v>404</v>
      </c>
      <c r="Q34" s="18" t="s">
        <v>404</v>
      </c>
      <c r="R34" s="20" t="s">
        <v>404</v>
      </c>
      <c r="S34" s="18" t="n">
        <v>441.24033649</v>
      </c>
      <c r="T34" s="20" t="n">
        <v>27.84604102</v>
      </c>
    </row>
    <row r="35" spans="1:20">
      <c r="A35" s="15" t="s">
        <v>432</v>
      </c>
      <c r="B35" s="17" t="n">
        <v>6406</v>
      </c>
      <c r="C35" s="18">
        <f>(443.0/B35*100)</f>
        <v/>
      </c>
      <c r="D35" s="19" t="n">
        <v>5963</v>
      </c>
      <c r="E35" s="18" t="n">
        <v>520.67644937</v>
      </c>
      <c r="F35" s="20" t="n">
        <v>1.94748495</v>
      </c>
      <c r="G35" s="18" t="n">
        <v>504.30364834</v>
      </c>
      <c r="H35" s="20" t="n">
        <v>2.6871922</v>
      </c>
      <c r="I35" s="18" t="n">
        <v>505.19676934</v>
      </c>
      <c r="J35" s="20" t="n">
        <v>5.66543428</v>
      </c>
      <c r="K35" s="18" t="s">
        <v>404</v>
      </c>
      <c r="L35" s="20" t="s">
        <v>404</v>
      </c>
      <c r="M35" s="18" t="s">
        <v>404</v>
      </c>
      <c r="N35" s="20" t="s">
        <v>404</v>
      </c>
      <c r="O35" s="18" t="s">
        <v>404</v>
      </c>
      <c r="P35" s="20" t="s">
        <v>404</v>
      </c>
      <c r="Q35" s="18" t="s">
        <v>404</v>
      </c>
      <c r="R35" s="20" t="s">
        <v>404</v>
      </c>
      <c r="S35" s="18" t="n">
        <v>491.4093234</v>
      </c>
      <c r="T35" s="20" t="n">
        <v>7.47225444</v>
      </c>
    </row>
    <row r="36" spans="1:20">
      <c r="A36" s="15" t="s">
        <v>433</v>
      </c>
      <c r="B36" s="17" t="n">
        <v>6736</v>
      </c>
      <c r="C36" s="18">
        <f>(10.0/B36*100)</f>
        <v/>
      </c>
      <c r="D36" s="19" t="n">
        <v>6726</v>
      </c>
      <c r="E36" s="18" t="n">
        <v>490.38196929</v>
      </c>
      <c r="F36" s="20" t="n">
        <v>2.2796422</v>
      </c>
      <c r="G36" s="18" t="n">
        <v>510.16680075</v>
      </c>
      <c r="H36" s="20" t="n">
        <v>6.0889454</v>
      </c>
      <c r="I36" s="18" t="n">
        <v>486.25336627</v>
      </c>
      <c r="J36" s="20" t="n">
        <v>10.13550936</v>
      </c>
      <c r="K36" s="18" t="s">
        <v>404</v>
      </c>
      <c r="L36" s="20" t="s">
        <v>404</v>
      </c>
      <c r="M36" s="18" t="s">
        <v>404</v>
      </c>
      <c r="N36" s="20" t="s">
        <v>404</v>
      </c>
      <c r="O36" s="18" t="s">
        <v>404</v>
      </c>
      <c r="P36" s="20" t="s">
        <v>404</v>
      </c>
      <c r="Q36" s="18" t="s">
        <v>404</v>
      </c>
      <c r="R36" s="20" t="s">
        <v>404</v>
      </c>
      <c r="S36" s="18" t="n">
        <v>530.23994667</v>
      </c>
      <c r="T36" s="20" t="n">
        <v>15.71278206</v>
      </c>
    </row>
    <row r="37" spans="1:20">
      <c r="A37" s="15" t="s">
        <v>434</v>
      </c>
      <c r="B37" s="17" t="n">
        <v>5458</v>
      </c>
      <c r="C37" s="18">
        <f>(0.0/B37*100)</f>
        <v/>
      </c>
      <c r="D37" s="19" t="n">
        <v>5458</v>
      </c>
      <c r="E37" s="18" t="n">
        <v>496.14607448</v>
      </c>
      <c r="F37" s="20" t="n">
        <v>3.88286848</v>
      </c>
      <c r="G37" s="18" t="n">
        <v>492.63723134</v>
      </c>
      <c r="H37" s="20" t="n">
        <v>9.680593959999999</v>
      </c>
      <c r="I37" s="18" t="n">
        <v>482.53152054</v>
      </c>
      <c r="J37" s="20" t="n">
        <v>15.86014095</v>
      </c>
      <c r="K37" s="18" t="s">
        <v>404</v>
      </c>
      <c r="L37" s="20" t="s">
        <v>404</v>
      </c>
      <c r="M37" s="18" t="s">
        <v>404</v>
      </c>
      <c r="N37" s="20" t="s">
        <v>404</v>
      </c>
      <c r="O37" s="18" t="s">
        <v>404</v>
      </c>
      <c r="P37" s="20" t="s">
        <v>404</v>
      </c>
      <c r="Q37" s="18" t="s">
        <v>404</v>
      </c>
      <c r="R37" s="20" t="s">
        <v>404</v>
      </c>
      <c r="S37" s="18" t="n">
        <v>458.99549026</v>
      </c>
      <c r="T37" s="20" t="n">
        <v>7.05507715</v>
      </c>
    </row>
    <row r="38" spans="1:20">
      <c r="A38" s="15" t="s">
        <v>435</v>
      </c>
      <c r="B38" s="17" t="n">
        <v>5860</v>
      </c>
      <c r="C38" s="18">
        <f>(268.0/B38*100)</f>
        <v/>
      </c>
      <c r="D38" s="19" t="n">
        <v>5592</v>
      </c>
      <c r="E38" s="18" t="n">
        <v>516.02660212</v>
      </c>
      <c r="F38" s="20" t="n">
        <v>6.39421934</v>
      </c>
      <c r="G38" s="18" t="n">
        <v>505.16717734</v>
      </c>
      <c r="H38" s="20" t="n">
        <v>8.24149609</v>
      </c>
      <c r="I38" s="18" t="n">
        <v>496.32127703</v>
      </c>
      <c r="J38" s="20" t="n">
        <v>7.4786521</v>
      </c>
      <c r="K38" s="18" t="s">
        <v>404</v>
      </c>
      <c r="L38" s="20" t="s">
        <v>404</v>
      </c>
      <c r="M38" s="18" t="s">
        <v>404</v>
      </c>
      <c r="N38" s="20" t="s">
        <v>404</v>
      </c>
      <c r="O38" s="18" t="s">
        <v>404</v>
      </c>
      <c r="P38" s="20" t="s">
        <v>404</v>
      </c>
      <c r="Q38" s="18" t="s">
        <v>404</v>
      </c>
      <c r="R38" s="20" t="s">
        <v>404</v>
      </c>
      <c r="S38" s="18" t="n">
        <v>501.75127299</v>
      </c>
      <c r="T38" s="20" t="n">
        <v>29.39784151</v>
      </c>
    </row>
    <row r="39" spans="1:20">
      <c r="A39" s="15" t="s">
        <v>436</v>
      </c>
      <c r="B39" s="17" t="n">
        <v>5895</v>
      </c>
      <c r="C39" s="18">
        <f>(0.0/B39*100)</f>
        <v/>
      </c>
      <c r="D39" s="19" t="n">
        <v>5895</v>
      </c>
      <c r="E39" s="18" t="n">
        <v>432.43575941</v>
      </c>
      <c r="F39" s="20" t="n">
        <v>5.91199018</v>
      </c>
      <c r="G39" s="18" t="n">
        <v>408.2512238</v>
      </c>
      <c r="H39" s="20" t="n">
        <v>9.44441379</v>
      </c>
      <c r="I39" s="18" t="n">
        <v>414.24202035</v>
      </c>
      <c r="J39" s="20" t="n">
        <v>13.88369838</v>
      </c>
      <c r="K39" s="18" t="s">
        <v>404</v>
      </c>
      <c r="L39" s="20" t="s">
        <v>404</v>
      </c>
      <c r="M39" s="18" t="s">
        <v>404</v>
      </c>
      <c r="N39" s="20" t="s">
        <v>404</v>
      </c>
      <c r="O39" s="18" t="s">
        <v>404</v>
      </c>
      <c r="P39" s="20" t="s">
        <v>404</v>
      </c>
      <c r="Q39" s="18" t="s">
        <v>404</v>
      </c>
      <c r="R39" s="20" t="s">
        <v>404</v>
      </c>
      <c r="S39" s="18" t="n">
        <v>380.47909094</v>
      </c>
      <c r="T39" s="20" t="n">
        <v>6.55250458</v>
      </c>
    </row>
    <row r="40" spans="1:20">
      <c r="A40" s="15" t="s">
        <v>437</v>
      </c>
      <c r="B40" s="17" t="n">
        <v>14157</v>
      </c>
      <c r="C40" s="18">
        <f>(2728.0/B40*100)</f>
        <v/>
      </c>
      <c r="D40" s="19" t="n">
        <v>11429</v>
      </c>
      <c r="E40" s="18" t="n">
        <v>508.1026021</v>
      </c>
      <c r="F40" s="20" t="n">
        <v>4.18870238</v>
      </c>
      <c r="G40" s="18" t="n">
        <v>515.27183679</v>
      </c>
      <c r="H40" s="20" t="n">
        <v>9.01296381</v>
      </c>
      <c r="I40" s="18" t="n">
        <v>511.47899587</v>
      </c>
      <c r="J40" s="20" t="n">
        <v>9.169327689999999</v>
      </c>
      <c r="K40" s="18" t="s">
        <v>404</v>
      </c>
      <c r="L40" s="20" t="s">
        <v>404</v>
      </c>
      <c r="M40" s="18" t="s">
        <v>404</v>
      </c>
      <c r="N40" s="20" t="s">
        <v>404</v>
      </c>
      <c r="O40" s="18" t="s">
        <v>404</v>
      </c>
      <c r="P40" s="20" t="s">
        <v>404</v>
      </c>
      <c r="Q40" s="18" t="s">
        <v>404</v>
      </c>
      <c r="R40" s="20" t="s">
        <v>404</v>
      </c>
      <c r="S40" s="18" t="n">
        <v>527.24559116</v>
      </c>
      <c r="T40" s="20" t="n">
        <v>9.7576608</v>
      </c>
    </row>
    <row r="41" spans="1:20">
      <c r="A41" s="15" t="s">
        <v>438</v>
      </c>
      <c r="B41" s="17" t="n">
        <v>5712</v>
      </c>
      <c r="C41" s="18">
        <f>(99.0/B41*100)</f>
        <v/>
      </c>
      <c r="D41" s="19" t="n">
        <v>5613</v>
      </c>
      <c r="E41" s="18" t="n">
        <v>495.1452834</v>
      </c>
      <c r="F41" s="20" t="n">
        <v>4.43299556</v>
      </c>
      <c r="G41" s="18" t="n">
        <v>492.58538397</v>
      </c>
      <c r="H41" s="20" t="n">
        <v>8.571087070000001</v>
      </c>
      <c r="I41" s="18" t="n">
        <v>503.53308544</v>
      </c>
      <c r="J41" s="20" t="n">
        <v>7.56575214</v>
      </c>
      <c r="K41" s="18" t="s">
        <v>404</v>
      </c>
      <c r="L41" s="20" t="s">
        <v>404</v>
      </c>
      <c r="M41" s="18" t="s">
        <v>404</v>
      </c>
      <c r="N41" s="20" t="s">
        <v>404</v>
      </c>
      <c r="O41" s="18" t="s">
        <v>404</v>
      </c>
      <c r="P41" s="20" t="s">
        <v>404</v>
      </c>
      <c r="Q41" s="18" t="s">
        <v>404</v>
      </c>
      <c r="R41" s="20" t="s">
        <v>404</v>
      </c>
      <c r="S41" s="18" t="n">
        <v>518.89020257</v>
      </c>
      <c r="T41" s="20" t="n">
        <v>16.23333419</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421.60130515</v>
      </c>
      <c r="F44" s="20" t="n">
        <v>7.06529805</v>
      </c>
      <c r="G44" s="18" t="n">
        <v>431.76061578</v>
      </c>
      <c r="H44" s="20" t="n">
        <v>6.16680017</v>
      </c>
      <c r="I44" s="18" t="n">
        <v>427.41009857</v>
      </c>
      <c r="J44" s="20" t="n">
        <v>3.87125371</v>
      </c>
      <c r="K44" s="18" t="s">
        <v>404</v>
      </c>
      <c r="L44" s="20" t="s">
        <v>404</v>
      </c>
      <c r="M44" s="18" t="s">
        <v>404</v>
      </c>
      <c r="N44" s="20" t="s">
        <v>404</v>
      </c>
      <c r="O44" s="18" t="s">
        <v>404</v>
      </c>
      <c r="P44" s="20" t="s">
        <v>404</v>
      </c>
      <c r="Q44" s="18" t="s">
        <v>404</v>
      </c>
      <c r="R44" s="20" t="s">
        <v>404</v>
      </c>
      <c r="S44" s="18" t="n">
        <v>414.95398544</v>
      </c>
      <c r="T44" s="20" t="n">
        <v>13.27193269</v>
      </c>
    </row>
    <row r="45" spans="1:20">
      <c r="A45" s="15" t="s">
        <v>442</v>
      </c>
      <c r="B45" s="17" t="n">
        <v>5519</v>
      </c>
      <c r="C45" s="18">
        <f>(0.0/B45*100)</f>
        <v/>
      </c>
      <c r="D45" s="19" t="n">
        <v>5519</v>
      </c>
      <c r="E45" s="18" t="n">
        <v>385.16133108</v>
      </c>
      <c r="F45" s="20" t="n">
        <v>6.48724037</v>
      </c>
      <c r="G45" s="18" t="n">
        <v>368.76277638</v>
      </c>
      <c r="H45" s="20" t="n">
        <v>4.20904504</v>
      </c>
      <c r="I45" s="18" t="n">
        <v>374.1698727</v>
      </c>
      <c r="J45" s="20" t="n">
        <v>7.16556723</v>
      </c>
      <c r="K45" s="18" t="s">
        <v>404</v>
      </c>
      <c r="L45" s="20" t="s">
        <v>404</v>
      </c>
      <c r="M45" s="18" t="s">
        <v>404</v>
      </c>
      <c r="N45" s="20" t="s">
        <v>404</v>
      </c>
      <c r="O45" s="18" t="s">
        <v>404</v>
      </c>
      <c r="P45" s="20" t="s">
        <v>404</v>
      </c>
      <c r="Q45" s="18" t="s">
        <v>404</v>
      </c>
      <c r="R45" s="20" t="s">
        <v>404</v>
      </c>
      <c r="S45" s="18" t="n">
        <v>373.98614594</v>
      </c>
      <c r="T45" s="20" t="n">
        <v>24.39936545</v>
      </c>
    </row>
    <row r="46" spans="1:20">
      <c r="A46" s="15" t="s">
        <v>443</v>
      </c>
      <c r="B46" s="17" t="n">
        <v>23141</v>
      </c>
      <c r="C46" s="18">
        <f>(4196.0/B46*100)</f>
        <v/>
      </c>
      <c r="D46" s="19" t="n">
        <v>18945</v>
      </c>
      <c r="E46" s="18" t="n">
        <v>407.49786692</v>
      </c>
      <c r="F46" s="20" t="n">
        <v>3.23017193</v>
      </c>
      <c r="G46" s="18" t="n">
        <v>405.75548681</v>
      </c>
      <c r="H46" s="20" t="n">
        <v>5.99808979</v>
      </c>
      <c r="I46" s="18" t="n">
        <v>386.3527873</v>
      </c>
      <c r="J46" s="20" t="n">
        <v>9.09031207</v>
      </c>
      <c r="K46" s="18" t="s">
        <v>404</v>
      </c>
      <c r="L46" s="20" t="s">
        <v>404</v>
      </c>
      <c r="M46" s="18" t="s">
        <v>404</v>
      </c>
      <c r="N46" s="20" t="s">
        <v>404</v>
      </c>
      <c r="O46" s="18" t="s">
        <v>404</v>
      </c>
      <c r="P46" s="20" t="s">
        <v>404</v>
      </c>
      <c r="Q46" s="18" t="s">
        <v>404</v>
      </c>
      <c r="R46" s="20" t="s">
        <v>404</v>
      </c>
      <c r="S46" s="18" t="n">
        <v>377.54729574</v>
      </c>
      <c r="T46" s="20" t="n">
        <v>6.86412415</v>
      </c>
    </row>
    <row r="47" spans="1:20">
      <c r="A47" s="15" t="s">
        <v>444</v>
      </c>
      <c r="B47" s="17" t="n">
        <v>5928</v>
      </c>
      <c r="C47" s="18">
        <f>(0.0/B47*100)</f>
        <v/>
      </c>
      <c r="D47" s="19" t="n">
        <v>5928</v>
      </c>
      <c r="E47" s="18" t="n">
        <v>458.45392373</v>
      </c>
      <c r="F47" s="20" t="n">
        <v>8.48796952</v>
      </c>
      <c r="G47" s="18" t="n">
        <v>427.66362691</v>
      </c>
      <c r="H47" s="20" t="n">
        <v>7.39227798</v>
      </c>
      <c r="I47" s="18" t="n">
        <v>458.11216351</v>
      </c>
      <c r="J47" s="20" t="n">
        <v>12.45988653</v>
      </c>
      <c r="K47" s="18" t="s">
        <v>404</v>
      </c>
      <c r="L47" s="20" t="s">
        <v>404</v>
      </c>
      <c r="M47" s="18" t="s">
        <v>404</v>
      </c>
      <c r="N47" s="20" t="s">
        <v>404</v>
      </c>
      <c r="O47" s="18" t="s">
        <v>404</v>
      </c>
      <c r="P47" s="20" t="s">
        <v>404</v>
      </c>
      <c r="Q47" s="18" t="s">
        <v>404</v>
      </c>
      <c r="R47" s="20" t="s">
        <v>404</v>
      </c>
      <c r="S47" s="18" t="n">
        <v>478.35971157</v>
      </c>
      <c r="T47" s="20" t="n">
        <v>38.11201788</v>
      </c>
    </row>
    <row r="48" spans="1:20">
      <c r="A48" s="15" t="s">
        <v>445</v>
      </c>
      <c r="B48" s="17" t="n">
        <v>9841</v>
      </c>
      <c r="C48" s="18">
        <f>(40.0/B48*100)</f>
        <v/>
      </c>
      <c r="D48" s="19" t="n">
        <v>9801</v>
      </c>
      <c r="E48" s="18" t="n">
        <v>500.69429434</v>
      </c>
      <c r="F48" s="20" t="n">
        <v>8.44279543</v>
      </c>
      <c r="G48" s="18" t="n">
        <v>534.26332131</v>
      </c>
      <c r="H48" s="20" t="n">
        <v>8.346383769999999</v>
      </c>
      <c r="I48" s="18" t="n">
        <v>518.82854946</v>
      </c>
      <c r="J48" s="20" t="n">
        <v>21.49062829</v>
      </c>
      <c r="K48" s="18" t="s">
        <v>404</v>
      </c>
      <c r="L48" s="20" t="s">
        <v>404</v>
      </c>
      <c r="M48" s="18" t="s">
        <v>404</v>
      </c>
      <c r="N48" s="20" t="s">
        <v>404</v>
      </c>
      <c r="O48" s="18" t="s">
        <v>404</v>
      </c>
      <c r="P48" s="20" t="s">
        <v>404</v>
      </c>
      <c r="Q48" s="18" t="s">
        <v>404</v>
      </c>
      <c r="R48" s="20" t="s">
        <v>404</v>
      </c>
      <c r="S48" s="18" t="n">
        <v>426.17323264</v>
      </c>
      <c r="T48" s="20" t="n">
        <v>6.766915</v>
      </c>
    </row>
    <row r="49" spans="1:20">
      <c r="A49" s="15" t="s">
        <v>446</v>
      </c>
      <c r="B49" s="17" t="n">
        <v>6349</v>
      </c>
      <c r="C49" s="18">
        <f>(52.0/B49*100)</f>
        <v/>
      </c>
      <c r="D49" s="19" t="n">
        <v>6297</v>
      </c>
      <c r="E49" s="18" t="n">
        <v>426.17731506</v>
      </c>
      <c r="F49" s="20" t="n">
        <v>4.39205838</v>
      </c>
      <c r="G49" s="18" t="n">
        <v>443.19056071</v>
      </c>
      <c r="H49" s="20" t="n">
        <v>4.52192044</v>
      </c>
      <c r="I49" s="18" t="n">
        <v>410.14851592</v>
      </c>
      <c r="J49" s="20" t="n">
        <v>21.54449877</v>
      </c>
      <c r="K49" s="18" t="s">
        <v>404</v>
      </c>
      <c r="L49" s="20" t="s">
        <v>404</v>
      </c>
      <c r="M49" s="18" t="s">
        <v>404</v>
      </c>
      <c r="N49" s="20" t="s">
        <v>404</v>
      </c>
      <c r="O49" s="18" t="s">
        <v>404</v>
      </c>
      <c r="P49" s="20" t="s">
        <v>404</v>
      </c>
      <c r="Q49" s="18" t="s">
        <v>404</v>
      </c>
      <c r="R49" s="20" t="s">
        <v>404</v>
      </c>
      <c r="S49" s="18" t="n">
        <v>401.74780834</v>
      </c>
      <c r="T49" s="20" t="n">
        <v>9.55193849</v>
      </c>
    </row>
    <row r="50" spans="1:20">
      <c r="A50" s="15" t="s">
        <v>447</v>
      </c>
      <c r="B50" s="17" t="n">
        <v>11795</v>
      </c>
      <c r="C50" s="18">
        <f>(1031.0/B50*100)</f>
        <v/>
      </c>
      <c r="D50" s="19" t="n">
        <v>10764</v>
      </c>
      <c r="E50" s="18" t="n">
        <v>418.6276212</v>
      </c>
      <c r="F50" s="20" t="n">
        <v>3.77082484</v>
      </c>
      <c r="G50" s="18" t="n">
        <v>411.7230375</v>
      </c>
      <c r="H50" s="20" t="n">
        <v>6.18378578</v>
      </c>
      <c r="I50" s="18" t="n">
        <v>428.25076136</v>
      </c>
      <c r="J50" s="20" t="n">
        <v>10.49560633</v>
      </c>
      <c r="K50" s="18" t="s">
        <v>404</v>
      </c>
      <c r="L50" s="20" t="s">
        <v>404</v>
      </c>
      <c r="M50" s="18" t="s">
        <v>404</v>
      </c>
      <c r="N50" s="20" t="s">
        <v>404</v>
      </c>
      <c r="O50" s="18" t="s">
        <v>404</v>
      </c>
      <c r="P50" s="20" t="s">
        <v>404</v>
      </c>
      <c r="Q50" s="18" t="s">
        <v>404</v>
      </c>
      <c r="R50" s="20" t="s">
        <v>404</v>
      </c>
      <c r="S50" s="18" t="n">
        <v>414.81764159</v>
      </c>
      <c r="T50" s="20" t="n">
        <v>13.87787082</v>
      </c>
    </row>
    <row r="51" spans="1:20">
      <c r="A51" s="15" t="s">
        <v>448</v>
      </c>
      <c r="B51" s="17" t="n">
        <v>6866</v>
      </c>
      <c r="C51" s="18">
        <f>(0.0/B51*100)</f>
        <v/>
      </c>
      <c r="D51" s="19" t="n">
        <v>6866</v>
      </c>
      <c r="E51" s="18" t="n">
        <v>418.5419986</v>
      </c>
      <c r="F51" s="20" t="n">
        <v>4.98229244</v>
      </c>
      <c r="G51" s="18" t="n">
        <v>423.90597199</v>
      </c>
      <c r="H51" s="20" t="n">
        <v>4.68260902</v>
      </c>
      <c r="I51" s="18" t="n">
        <v>414.85480664</v>
      </c>
      <c r="J51" s="20" t="n">
        <v>5.45500533</v>
      </c>
      <c r="K51" s="18" t="s">
        <v>404</v>
      </c>
      <c r="L51" s="20" t="s">
        <v>404</v>
      </c>
      <c r="M51" s="18" t="s">
        <v>404</v>
      </c>
      <c r="N51" s="20" t="s">
        <v>404</v>
      </c>
      <c r="O51" s="18" t="s">
        <v>404</v>
      </c>
      <c r="P51" s="20" t="s">
        <v>404</v>
      </c>
      <c r="Q51" s="18" t="s">
        <v>404</v>
      </c>
      <c r="R51" s="20" t="s">
        <v>404</v>
      </c>
      <c r="S51" s="18" t="n">
        <v>408.46592617</v>
      </c>
      <c r="T51" s="20" t="n">
        <v>9.58786151</v>
      </c>
    </row>
    <row r="52" spans="1:20">
      <c r="A52" s="15" t="s">
        <v>449</v>
      </c>
      <c r="B52" s="17" t="n">
        <v>5809</v>
      </c>
      <c r="C52" s="18">
        <f>(0.0/B52*100)</f>
        <v/>
      </c>
      <c r="D52" s="19" t="n">
        <v>5809</v>
      </c>
      <c r="E52" s="18" t="n">
        <v>478.87841819</v>
      </c>
      <c r="F52" s="20" t="n">
        <v>4.84257197</v>
      </c>
      <c r="G52" s="18" t="n">
        <v>473.82192318</v>
      </c>
      <c r="H52" s="20" t="n">
        <v>6.42685413</v>
      </c>
      <c r="I52" s="18" t="n">
        <v>459.42175745</v>
      </c>
      <c r="J52" s="20" t="n">
        <v>10.80901684</v>
      </c>
      <c r="K52" s="18" t="s">
        <v>404</v>
      </c>
      <c r="L52" s="20" t="s">
        <v>404</v>
      </c>
      <c r="M52" s="18" t="s">
        <v>404</v>
      </c>
      <c r="N52" s="20" t="s">
        <v>404</v>
      </c>
      <c r="O52" s="18" t="s">
        <v>404</v>
      </c>
      <c r="P52" s="20" t="s">
        <v>404</v>
      </c>
      <c r="Q52" s="18" t="s">
        <v>404</v>
      </c>
      <c r="R52" s="20" t="s">
        <v>404</v>
      </c>
      <c r="S52" s="18" t="n">
        <v>502.81451929</v>
      </c>
      <c r="T52" s="20" t="n">
        <v>19.0669408</v>
      </c>
    </row>
    <row r="53" spans="1:20">
      <c r="A53" s="15" t="s">
        <v>450</v>
      </c>
      <c r="B53" s="17" t="n">
        <v>5571</v>
      </c>
      <c r="C53" s="18">
        <f>(0.0/B53*100)</f>
        <v/>
      </c>
      <c r="D53" s="19" t="n">
        <v>5571</v>
      </c>
      <c r="E53" s="18" t="n">
        <v>432.82089708</v>
      </c>
      <c r="F53" s="20" t="n">
        <v>1.48037064</v>
      </c>
      <c r="G53" s="18" t="n">
        <v>433.24512915</v>
      </c>
      <c r="H53" s="20" t="n">
        <v>3.30590028</v>
      </c>
      <c r="I53" s="18" t="n">
        <v>431.4538727</v>
      </c>
      <c r="J53" s="20" t="n">
        <v>3.80309828</v>
      </c>
      <c r="K53" s="18" t="s">
        <v>404</v>
      </c>
      <c r="L53" s="20" t="s">
        <v>404</v>
      </c>
      <c r="M53" s="18" t="s">
        <v>404</v>
      </c>
      <c r="N53" s="20" t="s">
        <v>404</v>
      </c>
      <c r="O53" s="18" t="s">
        <v>404</v>
      </c>
      <c r="P53" s="20" t="s">
        <v>404</v>
      </c>
      <c r="Q53" s="18" t="s">
        <v>404</v>
      </c>
      <c r="R53" s="20" t="s">
        <v>404</v>
      </c>
      <c r="S53" s="18" t="n">
        <v>366.75749134</v>
      </c>
      <c r="T53" s="20" t="n">
        <v>14.13318382</v>
      </c>
    </row>
    <row r="54" spans="1:20">
      <c r="A54" s="15" t="s">
        <v>451</v>
      </c>
      <c r="B54" s="17" t="n">
        <v>4740</v>
      </c>
      <c r="C54" s="18">
        <f>(199.0/B54*100)</f>
        <v/>
      </c>
      <c r="D54" s="19" t="n">
        <v>4541</v>
      </c>
      <c r="E54" s="18" t="n">
        <v>327.38202778</v>
      </c>
      <c r="F54" s="20" t="n">
        <v>8.3680071</v>
      </c>
      <c r="G54" s="18" t="n">
        <v>347.61601557</v>
      </c>
      <c r="H54" s="20" t="n">
        <v>8.044505669999999</v>
      </c>
      <c r="I54" s="18" t="n">
        <v>325.31958597</v>
      </c>
      <c r="J54" s="20" t="n">
        <v>4.243605</v>
      </c>
      <c r="K54" s="18" t="s">
        <v>404</v>
      </c>
      <c r="L54" s="20" t="s">
        <v>404</v>
      </c>
      <c r="M54" s="18" t="s">
        <v>404</v>
      </c>
      <c r="N54" s="20" t="s">
        <v>404</v>
      </c>
      <c r="O54" s="18" t="s">
        <v>404</v>
      </c>
      <c r="P54" s="20" t="s">
        <v>404</v>
      </c>
      <c r="Q54" s="18" t="s">
        <v>404</v>
      </c>
      <c r="R54" s="20" t="s">
        <v>404</v>
      </c>
      <c r="S54" s="18" t="n">
        <v>323.01405752</v>
      </c>
      <c r="T54" s="20" t="n">
        <v>11.07926664</v>
      </c>
    </row>
    <row r="55" spans="1:20">
      <c r="A55" s="15" t="s">
        <v>452</v>
      </c>
      <c r="B55" s="17" t="n">
        <v>5316</v>
      </c>
      <c r="C55" s="18">
        <f>(43.0/B55*100)</f>
        <v/>
      </c>
      <c r="D55" s="19" t="n">
        <v>5273</v>
      </c>
      <c r="E55" s="18" t="n">
        <v>406.92077333</v>
      </c>
      <c r="F55" s="20" t="n">
        <v>4.38709348</v>
      </c>
      <c r="G55" s="18" t="n">
        <v>420.35942357</v>
      </c>
      <c r="H55" s="20" t="n">
        <v>5.58711318</v>
      </c>
      <c r="I55" s="18" t="n">
        <v>403.80506733</v>
      </c>
      <c r="J55" s="20" t="n">
        <v>5.53020522</v>
      </c>
      <c r="K55" s="18" t="s">
        <v>404</v>
      </c>
      <c r="L55" s="20" t="s">
        <v>404</v>
      </c>
      <c r="M55" s="18" t="s">
        <v>404</v>
      </c>
      <c r="N55" s="20" t="s">
        <v>404</v>
      </c>
      <c r="O55" s="18" t="s">
        <v>404</v>
      </c>
      <c r="P55" s="20" t="s">
        <v>404</v>
      </c>
      <c r="Q55" s="18" t="n">
        <v>428.27041964</v>
      </c>
      <c r="R55" s="20" t="n">
        <v>10.73423101</v>
      </c>
      <c r="S55" s="18" t="n">
        <v>370.98230105</v>
      </c>
      <c r="T55" s="20" t="n">
        <v>19.22248121</v>
      </c>
    </row>
    <row r="56" spans="1:20">
      <c r="A56" s="15" t="s">
        <v>453</v>
      </c>
      <c r="B56" s="17" t="n">
        <v>5359</v>
      </c>
      <c r="C56" s="18">
        <f>(0.0/B56*100)</f>
        <v/>
      </c>
      <c r="D56" s="19" t="n">
        <v>5359</v>
      </c>
      <c r="E56" s="18" t="n">
        <v>536.76650112</v>
      </c>
      <c r="F56" s="20" t="n">
        <v>15.65374818</v>
      </c>
      <c r="G56" s="18" t="n">
        <v>530.0571790400001</v>
      </c>
      <c r="H56" s="20" t="n">
        <v>4.46623203</v>
      </c>
      <c r="I56" s="18" t="n">
        <v>512.18927129</v>
      </c>
      <c r="J56" s="20" t="n">
        <v>6.22288152</v>
      </c>
      <c r="K56" s="18" t="s">
        <v>404</v>
      </c>
      <c r="L56" s="20" t="s">
        <v>404</v>
      </c>
      <c r="M56" s="18" t="s">
        <v>404</v>
      </c>
      <c r="N56" s="20" t="s">
        <v>404</v>
      </c>
      <c r="O56" s="18" t="s">
        <v>404</v>
      </c>
      <c r="P56" s="20" t="s">
        <v>404</v>
      </c>
      <c r="Q56" s="18" t="s">
        <v>404</v>
      </c>
      <c r="R56" s="20" t="s">
        <v>404</v>
      </c>
      <c r="S56" s="18" t="n">
        <v>524.31320809</v>
      </c>
      <c r="T56" s="20" t="n">
        <v>10.58483326</v>
      </c>
    </row>
    <row r="57" spans="1:20">
      <c r="A57" s="15" t="s">
        <v>454</v>
      </c>
      <c r="B57" s="17" t="n">
        <v>6513</v>
      </c>
      <c r="C57" s="18">
        <f>(0.0/B57*100)</f>
        <v/>
      </c>
      <c r="D57" s="19" t="n">
        <v>6513</v>
      </c>
      <c r="E57" s="18" t="n">
        <v>404.49164264</v>
      </c>
      <c r="F57" s="20" t="n">
        <v>4.82783392</v>
      </c>
      <c r="G57" s="18" t="n">
        <v>408.10763531</v>
      </c>
      <c r="H57" s="20" t="n">
        <v>5.37868966</v>
      </c>
      <c r="I57" s="18" t="n">
        <v>398.99022735</v>
      </c>
      <c r="J57" s="20" t="n">
        <v>5.31868069</v>
      </c>
      <c r="K57" s="18" t="s">
        <v>404</v>
      </c>
      <c r="L57" s="20" t="s">
        <v>404</v>
      </c>
      <c r="M57" s="18" t="s">
        <v>404</v>
      </c>
      <c r="N57" s="20" t="s">
        <v>404</v>
      </c>
      <c r="O57" s="18" t="s">
        <v>404</v>
      </c>
      <c r="P57" s="20" t="s">
        <v>404</v>
      </c>
      <c r="Q57" s="18" t="s">
        <v>404</v>
      </c>
      <c r="R57" s="20" t="s">
        <v>404</v>
      </c>
      <c r="S57" s="18" t="s">
        <v>404</v>
      </c>
      <c r="T57" s="20" t="s">
        <v>404</v>
      </c>
    </row>
    <row r="58" spans="1:20">
      <c r="A58" s="15" t="s">
        <v>455</v>
      </c>
      <c r="B58" s="17" t="n">
        <v>7267</v>
      </c>
      <c r="C58" s="18">
        <f>(0.0/B58*100)</f>
        <v/>
      </c>
      <c r="D58" s="19" t="n">
        <v>7267</v>
      </c>
      <c r="E58" s="18" t="n">
        <v>411.54769607</v>
      </c>
      <c r="F58" s="20" t="n">
        <v>6.00043034</v>
      </c>
      <c r="G58" s="18" t="n">
        <v>407.89174769</v>
      </c>
      <c r="H58" s="20" t="n">
        <v>4.12641224</v>
      </c>
      <c r="I58" s="18" t="n">
        <v>404.18656954</v>
      </c>
      <c r="J58" s="20" t="n">
        <v>7.9784181</v>
      </c>
      <c r="K58" s="18" t="s">
        <v>404</v>
      </c>
      <c r="L58" s="20" t="s">
        <v>404</v>
      </c>
      <c r="M58" s="18" t="s">
        <v>404</v>
      </c>
      <c r="N58" s="20" t="s">
        <v>404</v>
      </c>
      <c r="O58" s="18" t="s">
        <v>404</v>
      </c>
      <c r="P58" s="20" t="s">
        <v>404</v>
      </c>
      <c r="Q58" s="18" t="n">
        <v>427.60123933</v>
      </c>
      <c r="R58" s="20" t="n">
        <v>7.28158993</v>
      </c>
      <c r="S58" s="18" t="n">
        <v>425.2068041</v>
      </c>
      <c r="T58" s="20" t="n">
        <v>30.6992932</v>
      </c>
    </row>
    <row r="59" spans="1:20">
      <c r="A59" s="15" t="s">
        <v>456</v>
      </c>
      <c r="B59" s="17" t="n">
        <v>4826</v>
      </c>
      <c r="C59" s="18">
        <f>(0.0/B59*100)</f>
        <v/>
      </c>
      <c r="D59" s="19" t="n">
        <v>4826</v>
      </c>
      <c r="E59" s="18" t="n">
        <v>388.01124348</v>
      </c>
      <c r="F59" s="20" t="n">
        <v>3.10269505</v>
      </c>
      <c r="G59" s="18" t="n">
        <v>390.74757022</v>
      </c>
      <c r="H59" s="20" t="n">
        <v>2.64869082</v>
      </c>
      <c r="I59" s="18" t="n">
        <v>362.97714179</v>
      </c>
      <c r="J59" s="20" t="n">
        <v>2.24891433</v>
      </c>
      <c r="K59" s="18" t="s">
        <v>404</v>
      </c>
      <c r="L59" s="20" t="s">
        <v>404</v>
      </c>
      <c r="M59" s="18" t="s">
        <v>404</v>
      </c>
      <c r="N59" s="20" t="s">
        <v>404</v>
      </c>
      <c r="O59" s="18" t="s">
        <v>404</v>
      </c>
      <c r="P59" s="20" t="s">
        <v>404</v>
      </c>
      <c r="Q59" s="18" t="s">
        <v>404</v>
      </c>
      <c r="R59" s="20" t="s">
        <v>404</v>
      </c>
      <c r="S59" s="18" t="n">
        <v>370.61952987</v>
      </c>
      <c r="T59" s="20" t="n">
        <v>5.6270797</v>
      </c>
    </row>
    <row r="60" spans="1:20">
      <c r="A60" s="15" t="s">
        <v>457</v>
      </c>
      <c r="B60" s="17" t="n">
        <v>4546</v>
      </c>
      <c r="C60" s="18">
        <f>(0.0/B60*100)</f>
        <v/>
      </c>
      <c r="D60" s="19" t="n">
        <v>4546</v>
      </c>
      <c r="E60" s="18" t="n">
        <v>371.98097912</v>
      </c>
      <c r="F60" s="20" t="n">
        <v>9.141595860000001</v>
      </c>
      <c r="G60" s="18" t="n">
        <v>393.84054434</v>
      </c>
      <c r="H60" s="20" t="n">
        <v>7.00742872</v>
      </c>
      <c r="I60" s="18" t="n">
        <v>384.28592667</v>
      </c>
      <c r="J60" s="20" t="n">
        <v>5.57451741</v>
      </c>
      <c r="K60" s="18" t="s">
        <v>404</v>
      </c>
      <c r="L60" s="20" t="s">
        <v>404</v>
      </c>
      <c r="M60" s="18" t="s">
        <v>404</v>
      </c>
      <c r="N60" s="20" t="s">
        <v>404</v>
      </c>
      <c r="O60" s="18" t="s">
        <v>404</v>
      </c>
      <c r="P60" s="20" t="s">
        <v>404</v>
      </c>
      <c r="Q60" s="18" t="s">
        <v>404</v>
      </c>
      <c r="R60" s="20" t="s">
        <v>404</v>
      </c>
      <c r="S60" s="18" t="n">
        <v>419.51679304</v>
      </c>
      <c r="T60" s="20" t="n">
        <v>29.51903027</v>
      </c>
    </row>
    <row r="61" spans="1:20">
      <c r="A61" s="15" t="s">
        <v>458</v>
      </c>
      <c r="B61" s="17" t="n">
        <v>6525</v>
      </c>
      <c r="C61" s="18">
        <f>(0.0/B61*100)</f>
        <v/>
      </c>
      <c r="D61" s="19" t="n">
        <v>6525</v>
      </c>
      <c r="E61" s="18" t="n">
        <v>471.88136712</v>
      </c>
      <c r="F61" s="20" t="n">
        <v>4.38843639</v>
      </c>
      <c r="G61" s="18" t="n">
        <v>479.45345637</v>
      </c>
      <c r="H61" s="20" t="n">
        <v>3.33142508</v>
      </c>
      <c r="I61" s="18" t="n">
        <v>461.12078676</v>
      </c>
      <c r="J61" s="20" t="n">
        <v>32.80264759</v>
      </c>
      <c r="K61" s="18" t="s">
        <v>404</v>
      </c>
      <c r="L61" s="20" t="s">
        <v>404</v>
      </c>
      <c r="M61" s="18" t="s">
        <v>404</v>
      </c>
      <c r="N61" s="20" t="s">
        <v>404</v>
      </c>
      <c r="O61" s="18" t="s">
        <v>404</v>
      </c>
      <c r="P61" s="20" t="s">
        <v>404</v>
      </c>
      <c r="Q61" s="18" t="s">
        <v>404</v>
      </c>
      <c r="R61" s="20" t="s">
        <v>404</v>
      </c>
      <c r="S61" s="18" t="n">
        <v>486.52258221</v>
      </c>
      <c r="T61" s="20" t="n">
        <v>4.22265103</v>
      </c>
    </row>
    <row r="62" spans="1:20">
      <c r="A62" s="15" t="s">
        <v>459</v>
      </c>
      <c r="B62" s="17" t="n">
        <v>4476</v>
      </c>
      <c r="C62" s="18">
        <f>(0.0/B62*100)</f>
        <v/>
      </c>
      <c r="D62" s="19" t="n">
        <v>4476</v>
      </c>
      <c r="E62" s="18" t="n">
        <v>463.34253754</v>
      </c>
      <c r="F62" s="20" t="n">
        <v>6.22452661</v>
      </c>
      <c r="G62" s="18" t="n">
        <v>538.95511437</v>
      </c>
      <c r="H62" s="20" t="n">
        <v>1.27135824</v>
      </c>
      <c r="I62" s="18" t="n">
        <v>514.38021478</v>
      </c>
      <c r="J62" s="20" t="n">
        <v>1.89297729</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383.11773125</v>
      </c>
      <c r="F63" s="20" t="n">
        <v>2.37665319</v>
      </c>
      <c r="G63" s="18" t="n">
        <v>378.04357975</v>
      </c>
      <c r="H63" s="20" t="n">
        <v>1.93229929</v>
      </c>
      <c r="I63" s="18" t="n">
        <v>383.39728533</v>
      </c>
      <c r="J63" s="20" t="n">
        <v>2.6470064</v>
      </c>
      <c r="K63" s="18" t="s">
        <v>404</v>
      </c>
      <c r="L63" s="20" t="s">
        <v>404</v>
      </c>
      <c r="M63" s="18" t="s">
        <v>404</v>
      </c>
      <c r="N63" s="20" t="s">
        <v>404</v>
      </c>
      <c r="O63" s="18" t="s">
        <v>404</v>
      </c>
      <c r="P63" s="20" t="s">
        <v>404</v>
      </c>
      <c r="Q63" s="18" t="s">
        <v>404</v>
      </c>
      <c r="R63" s="20" t="s">
        <v>404</v>
      </c>
      <c r="S63" s="18" t="n">
        <v>411.6775383</v>
      </c>
      <c r="T63" s="20" t="n">
        <v>5.0594706</v>
      </c>
    </row>
    <row r="64" spans="1:20">
      <c r="A64" s="15" t="s">
        <v>461</v>
      </c>
      <c r="B64" s="17" t="n">
        <v>3634</v>
      </c>
      <c r="C64" s="18">
        <f>(27.0/B64*100)</f>
        <v/>
      </c>
      <c r="D64" s="19" t="n">
        <v>3607</v>
      </c>
      <c r="E64" s="18" t="n">
        <v>461.01197978</v>
      </c>
      <c r="F64" s="20" t="n">
        <v>2.24671739</v>
      </c>
      <c r="G64" s="18" t="n">
        <v>465.53215021</v>
      </c>
      <c r="H64" s="20" t="n">
        <v>3.3290414</v>
      </c>
      <c r="I64" s="18" t="n">
        <v>460.25668464</v>
      </c>
      <c r="J64" s="20" t="n">
        <v>3.33518234</v>
      </c>
      <c r="K64" s="18" t="s">
        <v>404</v>
      </c>
      <c r="L64" s="20" t="s">
        <v>404</v>
      </c>
      <c r="M64" s="18" t="s">
        <v>404</v>
      </c>
      <c r="N64" s="20" t="s">
        <v>404</v>
      </c>
      <c r="O64" s="18" t="n">
        <v>512.63754277</v>
      </c>
      <c r="P64" s="20" t="n">
        <v>13.25796666</v>
      </c>
      <c r="Q64" s="18" t="s">
        <v>404</v>
      </c>
      <c r="R64" s="20" t="s">
        <v>404</v>
      </c>
      <c r="S64" s="18" t="n">
        <v>498.69109164</v>
      </c>
      <c r="T64" s="20" t="n">
        <v>8.449481710000001</v>
      </c>
    </row>
    <row r="65" spans="1:20">
      <c r="A65" s="15" t="s">
        <v>462</v>
      </c>
      <c r="B65" s="17" t="n">
        <v>5325</v>
      </c>
      <c r="C65" s="18">
        <f>(0.0/B65*100)</f>
        <v/>
      </c>
      <c r="D65" s="19" t="n">
        <v>5325</v>
      </c>
      <c r="E65" s="18" t="n">
        <v>418.52419774</v>
      </c>
      <c r="F65" s="20" t="n">
        <v>2.95199865</v>
      </c>
      <c r="G65" s="18" t="n">
        <v>437.22572458</v>
      </c>
      <c r="H65" s="20" t="n">
        <v>4.19095636</v>
      </c>
      <c r="I65" s="18" t="n">
        <v>433.58323715</v>
      </c>
      <c r="J65" s="20" t="n">
        <v>6.47693203</v>
      </c>
      <c r="K65" s="18" t="s">
        <v>404</v>
      </c>
      <c r="L65" s="20" t="s">
        <v>404</v>
      </c>
      <c r="M65" s="18" t="s">
        <v>404</v>
      </c>
      <c r="N65" s="20" t="s">
        <v>404</v>
      </c>
      <c r="O65" s="18" t="s">
        <v>404</v>
      </c>
      <c r="P65" s="20" t="s">
        <v>404</v>
      </c>
      <c r="Q65" s="18" t="s">
        <v>404</v>
      </c>
      <c r="R65" s="20" t="s">
        <v>404</v>
      </c>
      <c r="S65" s="18" t="s">
        <v>404</v>
      </c>
      <c r="T65" s="20" t="s">
        <v>404</v>
      </c>
    </row>
    <row r="66" spans="1:20">
      <c r="A66" s="15" t="s">
        <v>463</v>
      </c>
      <c r="B66" s="17" t="n">
        <v>5665</v>
      </c>
      <c r="C66" s="18">
        <f>(0.0/B66*100)</f>
        <v/>
      </c>
      <c r="D66" s="19" t="n">
        <v>5665</v>
      </c>
      <c r="E66" s="18" t="n">
        <v>411.41503977</v>
      </c>
      <c r="F66" s="20" t="n">
        <v>1.57824364</v>
      </c>
      <c r="G66" s="18" t="n">
        <v>411.2908379</v>
      </c>
      <c r="H66" s="20" t="n">
        <v>2.0072841</v>
      </c>
      <c r="I66" s="18" t="n">
        <v>411.13871118</v>
      </c>
      <c r="J66" s="20" t="n">
        <v>1.98387542</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392.22478577</v>
      </c>
      <c r="F67" s="20" t="n">
        <v>3.22758991</v>
      </c>
      <c r="G67" s="18" t="n">
        <v>402.80037325</v>
      </c>
      <c r="H67" s="20" t="n">
        <v>5.39904845</v>
      </c>
      <c r="I67" s="18" t="n">
        <v>413.68616558</v>
      </c>
      <c r="J67" s="20" t="n">
        <v>12.34180819</v>
      </c>
      <c r="K67" s="18" t="s">
        <v>404</v>
      </c>
      <c r="L67" s="20" t="s">
        <v>404</v>
      </c>
      <c r="M67" s="18" t="s">
        <v>404</v>
      </c>
      <c r="N67" s="20" t="s">
        <v>404</v>
      </c>
      <c r="O67" s="18" t="s">
        <v>404</v>
      </c>
      <c r="P67" s="20" t="s">
        <v>404</v>
      </c>
      <c r="Q67" s="18" t="s">
        <v>404</v>
      </c>
      <c r="R67" s="20" t="s">
        <v>404</v>
      </c>
      <c r="S67" s="18" t="n">
        <v>421.02447266</v>
      </c>
      <c r="T67" s="20" t="n">
        <v>12.07623042</v>
      </c>
    </row>
    <row r="68" spans="1:20">
      <c r="A68" s="15" t="s">
        <v>465</v>
      </c>
      <c r="B68" s="17" t="n">
        <v>12083</v>
      </c>
      <c r="C68" s="18">
        <f>(0.0/B68*100)</f>
        <v/>
      </c>
      <c r="D68" s="19" t="n">
        <v>12083</v>
      </c>
      <c r="E68" s="18" t="n">
        <v>400.88084161</v>
      </c>
      <c r="F68" s="20" t="n">
        <v>1.73943097</v>
      </c>
      <c r="G68" s="18" t="n">
        <v>411.61224064</v>
      </c>
      <c r="H68" s="20" t="n">
        <v>1.23926179</v>
      </c>
      <c r="I68" s="18" t="n">
        <v>439.12748163</v>
      </c>
      <c r="J68" s="20" t="n">
        <v>1.74529539</v>
      </c>
      <c r="K68" s="18" t="s">
        <v>404</v>
      </c>
      <c r="L68" s="20" t="s">
        <v>404</v>
      </c>
      <c r="M68" s="18" t="s">
        <v>404</v>
      </c>
      <c r="N68" s="20" t="s">
        <v>404</v>
      </c>
      <c r="O68" s="18" t="s">
        <v>404</v>
      </c>
      <c r="P68" s="20" t="s">
        <v>404</v>
      </c>
      <c r="Q68" s="18" t="s">
        <v>404</v>
      </c>
      <c r="R68" s="20" t="s">
        <v>404</v>
      </c>
      <c r="S68" s="18" t="n">
        <v>439.84475592</v>
      </c>
      <c r="T68" s="20" t="n">
        <v>12.49637931</v>
      </c>
    </row>
    <row r="69" spans="1:20">
      <c r="A69" s="15" t="s">
        <v>466</v>
      </c>
      <c r="B69" s="17" t="n">
        <v>4876</v>
      </c>
      <c r="C69" s="18">
        <f>(0.0/B69*100)</f>
        <v/>
      </c>
      <c r="D69" s="19" t="n">
        <v>4876</v>
      </c>
      <c r="E69" s="18" t="n">
        <v>435.53465869</v>
      </c>
      <c r="F69" s="20" t="n">
        <v>4.67395059</v>
      </c>
      <c r="G69" s="18" t="n">
        <v>431.58556575</v>
      </c>
      <c r="H69" s="20" t="n">
        <v>6.38409019</v>
      </c>
      <c r="I69" s="18" t="n">
        <v>445.00532132</v>
      </c>
      <c r="J69" s="20" t="n">
        <v>11.67870128</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491.85117115</v>
      </c>
      <c r="F70" s="20" t="n">
        <v>3.42626392</v>
      </c>
      <c r="G70" s="18" t="n">
        <v>482.83229788</v>
      </c>
      <c r="H70" s="20" t="n">
        <v>4.4398172</v>
      </c>
      <c r="I70" s="18" t="n">
        <v>478.30671246</v>
      </c>
      <c r="J70" s="20" t="n">
        <v>10.50684398</v>
      </c>
      <c r="K70" s="18" t="s">
        <v>404</v>
      </c>
      <c r="L70" s="20" t="s">
        <v>404</v>
      </c>
      <c r="M70" s="18" t="s">
        <v>404</v>
      </c>
      <c r="N70" s="20" t="s">
        <v>404</v>
      </c>
      <c r="O70" s="18" t="s">
        <v>404</v>
      </c>
      <c r="P70" s="20" t="s">
        <v>404</v>
      </c>
      <c r="Q70" s="18" t="s">
        <v>404</v>
      </c>
      <c r="R70" s="20" t="s">
        <v>404</v>
      </c>
      <c r="S70" s="18" t="n">
        <v>465.78045714</v>
      </c>
      <c r="T70" s="20" t="n">
        <v>14.98967057</v>
      </c>
    </row>
    <row r="71" spans="1:20">
      <c r="A71" s="15" t="s">
        <v>468</v>
      </c>
      <c r="B71" s="17" t="n">
        <v>6115</v>
      </c>
      <c r="C71" s="18">
        <f>(0.0/B71*100)</f>
        <v/>
      </c>
      <c r="D71" s="19" t="n">
        <v>6115</v>
      </c>
      <c r="E71" s="18" t="n">
        <v>535.48817014</v>
      </c>
      <c r="F71" s="20" t="n">
        <v>2.50129616</v>
      </c>
      <c r="G71" s="18" t="n">
        <v>564.46966531</v>
      </c>
      <c r="H71" s="20" t="n">
        <v>1.7296139</v>
      </c>
      <c r="I71" s="18" t="n">
        <v>552.82865193</v>
      </c>
      <c r="J71" s="20" t="n">
        <v>2.1692573</v>
      </c>
      <c r="K71" s="18" t="s">
        <v>404</v>
      </c>
      <c r="L71" s="20" t="s">
        <v>404</v>
      </c>
      <c r="M71" s="18" t="s">
        <v>404</v>
      </c>
      <c r="N71" s="20" t="s">
        <v>404</v>
      </c>
      <c r="O71" s="18" t="s">
        <v>404</v>
      </c>
      <c r="P71" s="20" t="s">
        <v>404</v>
      </c>
      <c r="Q71" s="18" t="s">
        <v>404</v>
      </c>
      <c r="R71" s="20" t="s">
        <v>404</v>
      </c>
      <c r="S71" s="18" t="n">
        <v>496.28387474</v>
      </c>
      <c r="T71" s="20" t="n">
        <v>15.61464699</v>
      </c>
    </row>
    <row r="72" spans="1:20">
      <c r="A72" s="15" t="s">
        <v>469</v>
      </c>
      <c r="B72" s="17" t="n">
        <v>7708</v>
      </c>
      <c r="C72" s="18">
        <f>(0.0/B72*100)</f>
        <v/>
      </c>
      <c r="D72" s="19" t="n">
        <v>7708</v>
      </c>
      <c r="E72" s="18" t="n">
        <v>543.6561865899999</v>
      </c>
      <c r="F72" s="20" t="n">
        <v>7.12887575</v>
      </c>
      <c r="G72" s="18" t="n">
        <v>530.8922712</v>
      </c>
      <c r="H72" s="20" t="n">
        <v>5.1236604</v>
      </c>
      <c r="I72" s="18" t="n">
        <v>510.68353328</v>
      </c>
      <c r="J72" s="20" t="n">
        <v>9.716002080000001</v>
      </c>
      <c r="K72" s="18" t="s">
        <v>404</v>
      </c>
      <c r="L72" s="20" t="s">
        <v>404</v>
      </c>
      <c r="M72" s="18" t="s">
        <v>404</v>
      </c>
      <c r="N72" s="20" t="s">
        <v>404</v>
      </c>
      <c r="O72" s="18" t="s">
        <v>404</v>
      </c>
      <c r="P72" s="20" t="s">
        <v>404</v>
      </c>
      <c r="Q72" s="18" t="s">
        <v>404</v>
      </c>
      <c r="R72" s="20" t="s">
        <v>404</v>
      </c>
      <c r="S72" s="18" t="n">
        <v>539.6315571</v>
      </c>
      <c r="T72" s="20" t="n">
        <v>37.90707486</v>
      </c>
    </row>
    <row r="73" spans="1:20">
      <c r="A73" s="15" t="s">
        <v>470</v>
      </c>
      <c r="B73" s="17" t="n">
        <v>8249</v>
      </c>
      <c r="C73" s="18">
        <f>(0.0/B73*100)</f>
        <v/>
      </c>
      <c r="D73" s="19" t="n">
        <v>8249</v>
      </c>
      <c r="E73" s="18" t="n">
        <v>425.25723629</v>
      </c>
      <c r="F73" s="20" t="n">
        <v>35.70674662</v>
      </c>
      <c r="G73" s="18" t="n">
        <v>427.799413</v>
      </c>
      <c r="H73" s="20" t="n">
        <v>8.30141527</v>
      </c>
      <c r="I73" s="18" t="n">
        <v>420.64837891</v>
      </c>
      <c r="J73" s="20" t="n">
        <v>3.43859704</v>
      </c>
      <c r="K73" s="18" t="s">
        <v>404</v>
      </c>
      <c r="L73" s="20" t="s">
        <v>404</v>
      </c>
      <c r="M73" s="18" t="s">
        <v>404</v>
      </c>
      <c r="N73" s="20" t="s">
        <v>404</v>
      </c>
      <c r="O73" s="18" t="s">
        <v>404</v>
      </c>
      <c r="P73" s="20" t="s">
        <v>404</v>
      </c>
      <c r="Q73" s="18" t="s">
        <v>404</v>
      </c>
      <c r="R73" s="20" t="s">
        <v>404</v>
      </c>
      <c r="S73" s="18" t="n">
        <v>415.711352</v>
      </c>
      <c r="T73" s="20" t="n">
        <v>16.08981822</v>
      </c>
    </row>
    <row r="74" spans="1:20">
      <c r="A74" s="15" t="s">
        <v>471</v>
      </c>
      <c r="B74" s="17" t="n">
        <v>4692</v>
      </c>
      <c r="C74" s="18">
        <f>(484.0/B74*100)</f>
        <v/>
      </c>
      <c r="D74" s="19" t="n">
        <v>4208</v>
      </c>
      <c r="E74" s="18" t="n">
        <v>395.10650662</v>
      </c>
      <c r="F74" s="20" t="n">
        <v>3.22213402</v>
      </c>
      <c r="G74" s="18" t="n">
        <v>434.21361921</v>
      </c>
      <c r="H74" s="20" t="n">
        <v>2.22110809</v>
      </c>
      <c r="I74" s="18" t="n">
        <v>424.73793745</v>
      </c>
      <c r="J74" s="20" t="n">
        <v>2.36249542</v>
      </c>
      <c r="K74" s="18" t="s">
        <v>404</v>
      </c>
      <c r="L74" s="20" t="s">
        <v>404</v>
      </c>
      <c r="M74" s="18" t="s">
        <v>404</v>
      </c>
      <c r="N74" s="20" t="s">
        <v>404</v>
      </c>
      <c r="O74" s="18" t="s">
        <v>404</v>
      </c>
      <c r="P74" s="20" t="s">
        <v>404</v>
      </c>
      <c r="Q74" s="18" t="s">
        <v>404</v>
      </c>
      <c r="R74" s="20" t="s">
        <v>404</v>
      </c>
      <c r="S74" s="18" t="n">
        <v>303.52436848</v>
      </c>
      <c r="T74" s="20" t="n">
        <v>15.44818388</v>
      </c>
    </row>
    <row r="75" spans="1:20">
      <c r="A75" s="15" t="s">
        <v>472</v>
      </c>
      <c r="B75" s="17" t="n">
        <v>5375</v>
      </c>
      <c r="C75" s="18">
        <f>(483.0/B75*100)</f>
        <v/>
      </c>
      <c r="D75" s="19" t="n">
        <v>4892</v>
      </c>
      <c r="E75" s="18" t="n">
        <v>393.8501128</v>
      </c>
      <c r="F75" s="20" t="n">
        <v>7.46642762</v>
      </c>
      <c r="G75" s="18" t="n">
        <v>383.25708652</v>
      </c>
      <c r="H75" s="20" t="n">
        <v>3.79058435</v>
      </c>
      <c r="I75" s="18" t="n">
        <v>388.75634482</v>
      </c>
      <c r="J75" s="20" t="n">
        <v>6.22833083</v>
      </c>
      <c r="K75" s="18" t="s">
        <v>404</v>
      </c>
      <c r="L75" s="20" t="s">
        <v>404</v>
      </c>
      <c r="M75" s="18" t="s">
        <v>404</v>
      </c>
      <c r="N75" s="20" t="s">
        <v>404</v>
      </c>
      <c r="O75" s="18" t="s">
        <v>404</v>
      </c>
      <c r="P75" s="20" t="s">
        <v>404</v>
      </c>
      <c r="Q75" s="18" t="s">
        <v>404</v>
      </c>
      <c r="R75" s="20" t="s">
        <v>404</v>
      </c>
      <c r="S75" s="18" t="n">
        <v>371.8449269</v>
      </c>
      <c r="T75" s="20" t="n">
        <v>17.12015166</v>
      </c>
    </row>
    <row r="76" spans="1:20">
      <c r="A76" s="15" t="s">
        <v>473</v>
      </c>
      <c r="B76" s="17" t="n">
        <v>14167</v>
      </c>
      <c r="C76" s="18">
        <f>(1400.0/B76*100)</f>
        <v/>
      </c>
      <c r="D76" s="19" t="n">
        <v>12767</v>
      </c>
      <c r="E76" s="18" t="n">
        <v>414.54626546</v>
      </c>
      <c r="F76" s="20" t="n">
        <v>10.34044044</v>
      </c>
      <c r="G76" s="18" t="n">
        <v>440.04367804</v>
      </c>
      <c r="H76" s="20" t="n">
        <v>4.18345434</v>
      </c>
      <c r="I76" s="18" t="n">
        <v>447.90769609</v>
      </c>
      <c r="J76" s="20" t="n">
        <v>5.10316315</v>
      </c>
      <c r="K76" s="18" t="s">
        <v>404</v>
      </c>
      <c r="L76" s="20" t="s">
        <v>404</v>
      </c>
      <c r="M76" s="18" t="s">
        <v>404</v>
      </c>
      <c r="N76" s="20" t="s">
        <v>404</v>
      </c>
      <c r="O76" s="18" t="s">
        <v>404</v>
      </c>
      <c r="P76" s="20" t="s">
        <v>404</v>
      </c>
      <c r="Q76" s="18" t="s">
        <v>404</v>
      </c>
      <c r="R76" s="20" t="s">
        <v>404</v>
      </c>
      <c r="S76" s="18" t="n">
        <v>438.50533924</v>
      </c>
      <c r="T76" s="20" t="n">
        <v>9.345996059999999</v>
      </c>
    </row>
    <row r="77" spans="1:20">
      <c r="A77" s="15" t="s">
        <v>474</v>
      </c>
      <c r="B77" s="17" t="n">
        <v>6062</v>
      </c>
      <c r="C77" s="18">
        <f>(0.0/B77*100)</f>
        <v/>
      </c>
      <c r="D77" s="19" t="n">
        <v>6062</v>
      </c>
      <c r="E77" s="18" t="n">
        <v>430.94428069</v>
      </c>
      <c r="F77" s="20" t="n">
        <v>3.78389975</v>
      </c>
      <c r="G77" s="18" t="n">
        <v>446.23704783</v>
      </c>
      <c r="H77" s="20" t="n">
        <v>6.53038317</v>
      </c>
      <c r="I77" s="18" t="n">
        <v>431.90830267</v>
      </c>
      <c r="J77" s="20" t="n">
        <v>11.45261619</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521.14136916</v>
      </c>
      <c r="F78" s="20" t="n">
        <v>8.71473497</v>
      </c>
      <c r="G78" s="18" t="n">
        <v>524.0877368599999</v>
      </c>
      <c r="H78" s="20" t="n">
        <v>4.91617145</v>
      </c>
      <c r="I78" s="18" t="n">
        <v>525.62555677</v>
      </c>
      <c r="J78" s="20" t="n">
        <v>7.57389398</v>
      </c>
      <c r="K78" s="18" t="s">
        <v>404</v>
      </c>
      <c r="L78" s="20" t="s">
        <v>404</v>
      </c>
      <c r="M78" s="18" t="s">
        <v>404</v>
      </c>
      <c r="N78" s="20" t="s">
        <v>404</v>
      </c>
      <c r="O78" s="18" t="s">
        <v>404</v>
      </c>
      <c r="P78" s="20" t="s">
        <v>404</v>
      </c>
      <c r="Q78" s="18" t="s">
        <v>404</v>
      </c>
      <c r="R78" s="20" t="s">
        <v>404</v>
      </c>
      <c r="S78" s="18" t="n">
        <v>549.48664808</v>
      </c>
      <c r="T78" s="20" t="n">
        <v>18.78852647</v>
      </c>
    </row>
    <row customHeight="1" ht="25" r="79" spans="1:20">
      <c r="A79" s="15" t="s">
        <v>476</v>
      </c>
      <c r="B79" s="17" t="n">
        <v>1657</v>
      </c>
      <c r="C79" s="18">
        <f>(21.0/B79*100)</f>
        <v/>
      </c>
      <c r="D79" s="19" t="n">
        <v>1636</v>
      </c>
      <c r="E79" s="18" t="n">
        <v>475.53873028</v>
      </c>
      <c r="F79" s="20" t="n">
        <v>11.72701393</v>
      </c>
      <c r="G79" s="18" t="n">
        <v>476.63909606</v>
      </c>
      <c r="H79" s="20" t="n">
        <v>7.02658803</v>
      </c>
      <c r="I79" s="18" t="n">
        <v>458.10141183</v>
      </c>
      <c r="J79" s="20" t="n">
        <v>32.84704986</v>
      </c>
      <c r="K79" s="18" t="s">
        <v>404</v>
      </c>
      <c r="L79" s="20" t="s">
        <v>404</v>
      </c>
      <c r="M79" s="18" t="s">
        <v>404</v>
      </c>
      <c r="N79" s="20" t="s">
        <v>404</v>
      </c>
      <c r="O79" s="18" t="s">
        <v>404</v>
      </c>
      <c r="P79" s="20" t="s">
        <v>404</v>
      </c>
      <c r="Q79" s="18" t="s">
        <v>404</v>
      </c>
      <c r="R79" s="20" t="s">
        <v>404</v>
      </c>
      <c r="S79" s="18" t="s">
        <v>404</v>
      </c>
      <c r="T79" s="20" t="s">
        <v>404</v>
      </c>
    </row>
    <row r="80" spans="1:20">
      <c r="A80" s="15" t="s">
        <v>477</v>
      </c>
      <c r="B80" s="17" t="n">
        <v>7841</v>
      </c>
      <c r="C80" s="18">
        <f>(0.0/B80*100)</f>
        <v/>
      </c>
      <c r="D80" s="19" t="n">
        <v>7841</v>
      </c>
      <c r="E80" s="18" t="n">
        <v>459.61990102</v>
      </c>
      <c r="F80" s="20" t="n">
        <v>6.76528807</v>
      </c>
      <c r="G80" s="18" t="n">
        <v>453.37308607</v>
      </c>
      <c r="H80" s="20" t="n">
        <v>5.00360113</v>
      </c>
      <c r="I80" s="18" t="n">
        <v>457.59840722</v>
      </c>
      <c r="J80" s="20" t="n">
        <v>7.72363416</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447.4110102</v>
      </c>
      <c r="F81" s="20" t="n">
        <v>6.68752463</v>
      </c>
      <c r="G81" s="18" t="n">
        <v>443.40284415</v>
      </c>
      <c r="H81" s="20" t="n">
        <v>5.03187851</v>
      </c>
      <c r="I81" s="18" t="n">
        <v>439.54960459</v>
      </c>
      <c r="J81" s="20" t="n">
        <v>4.95151165</v>
      </c>
      <c r="K81" s="18" t="s">
        <v>404</v>
      </c>
      <c r="L81" s="20" t="s">
        <v>404</v>
      </c>
      <c r="M81" s="18" t="s">
        <v>404</v>
      </c>
      <c r="N81" s="20" t="s">
        <v>404</v>
      </c>
      <c r="O81" s="18" t="s">
        <v>404</v>
      </c>
      <c r="P81" s="20" t="s">
        <v>404</v>
      </c>
      <c r="Q81" s="18" t="s">
        <v>404</v>
      </c>
      <c r="R81" s="20" t="s">
        <v>404</v>
      </c>
      <c r="S81" s="18" t="n">
        <v>432.03635655</v>
      </c>
      <c r="T81" s="20" t="n">
        <v>10.70953936</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611</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498.99927652</v>
      </c>
      <c r="F7" s="20" t="n">
        <v>2.77292743</v>
      </c>
      <c r="G7" s="18" t="n">
        <v>520.16471389</v>
      </c>
      <c r="H7" s="20" t="n">
        <v>3.23659563</v>
      </c>
      <c r="I7" s="18" t="n">
        <v>521.16053979</v>
      </c>
      <c r="J7" s="20" t="n">
        <v>3.09383522</v>
      </c>
      <c r="K7" s="18" t="s">
        <v>404</v>
      </c>
      <c r="L7" s="20" t="s">
        <v>404</v>
      </c>
      <c r="M7" s="18" t="s">
        <v>404</v>
      </c>
      <c r="N7" s="20" t="s">
        <v>404</v>
      </c>
      <c r="O7" s="18" t="s">
        <v>404</v>
      </c>
      <c r="P7" s="20" t="s">
        <v>404</v>
      </c>
      <c r="Q7" s="18" t="s">
        <v>404</v>
      </c>
      <c r="R7" s="20" t="s">
        <v>404</v>
      </c>
      <c r="S7" s="18" t="n">
        <v>501.68204262</v>
      </c>
      <c r="T7" s="20" t="n">
        <v>8.457226159999999</v>
      </c>
    </row>
    <row r="8" spans="1:20">
      <c r="A8" s="15" t="s">
        <v>405</v>
      </c>
      <c r="B8" s="17" t="n">
        <v>7007</v>
      </c>
      <c r="C8" s="18">
        <f>(0.0/B8*100)</f>
        <v/>
      </c>
      <c r="D8" s="19" t="n">
        <v>7007</v>
      </c>
      <c r="E8" s="18" t="n">
        <v>495.51939188</v>
      </c>
      <c r="F8" s="20" t="n">
        <v>3.43230006</v>
      </c>
      <c r="G8" s="18" t="n">
        <v>489.45387839</v>
      </c>
      <c r="H8" s="20" t="n">
        <v>8.90502863</v>
      </c>
      <c r="I8" s="18" t="n">
        <v>511.06224585</v>
      </c>
      <c r="J8" s="20" t="n">
        <v>14.06784176</v>
      </c>
      <c r="K8" s="18" t="s">
        <v>404</v>
      </c>
      <c r="L8" s="20" t="s">
        <v>404</v>
      </c>
      <c r="M8" s="18" t="s">
        <v>404</v>
      </c>
      <c r="N8" s="20" t="s">
        <v>404</v>
      </c>
      <c r="O8" s="18" t="s">
        <v>404</v>
      </c>
      <c r="P8" s="20" t="s">
        <v>404</v>
      </c>
      <c r="Q8" s="18" t="s">
        <v>404</v>
      </c>
      <c r="R8" s="20" t="s">
        <v>404</v>
      </c>
      <c r="S8" s="18" t="n">
        <v>471.98126976</v>
      </c>
      <c r="T8" s="20" t="n">
        <v>19.40051744</v>
      </c>
    </row>
    <row r="9" spans="1:20">
      <c r="A9" s="15" t="s">
        <v>406</v>
      </c>
      <c r="B9" s="17" t="n">
        <v>9651</v>
      </c>
      <c r="C9" s="18">
        <f>(200.0/B9*100)</f>
        <v/>
      </c>
      <c r="D9" s="19" t="n">
        <v>9451</v>
      </c>
      <c r="E9" s="18" t="n">
        <v>505.41095251</v>
      </c>
      <c r="F9" s="20" t="n">
        <v>6.06506324</v>
      </c>
      <c r="G9" s="18" t="n">
        <v>508.96733426</v>
      </c>
      <c r="H9" s="20" t="n">
        <v>9.737369449999999</v>
      </c>
      <c r="I9" s="18" t="n">
        <v>497.90123745</v>
      </c>
      <c r="J9" s="20" t="n">
        <v>5.14692155</v>
      </c>
      <c r="K9" s="18" t="s">
        <v>404</v>
      </c>
      <c r="L9" s="20" t="s">
        <v>404</v>
      </c>
      <c r="M9" s="18" t="s">
        <v>404</v>
      </c>
      <c r="N9" s="20" t="s">
        <v>404</v>
      </c>
      <c r="O9" s="18" t="s">
        <v>404</v>
      </c>
      <c r="P9" s="20" t="s">
        <v>404</v>
      </c>
      <c r="Q9" s="18" t="s">
        <v>404</v>
      </c>
      <c r="R9" s="20" t="s">
        <v>404</v>
      </c>
      <c r="S9" s="18" t="n">
        <v>493.53432023</v>
      </c>
      <c r="T9" s="20" t="n">
        <v>15.02742871</v>
      </c>
    </row>
    <row r="10" spans="1:20">
      <c r="A10" s="15" t="s">
        <v>407</v>
      </c>
      <c r="B10" s="17" t="n">
        <v>20058</v>
      </c>
      <c r="C10" s="18">
        <f>(2893.0/B10*100)</f>
        <v/>
      </c>
      <c r="D10" s="19" t="n">
        <v>17165</v>
      </c>
      <c r="E10" s="18" t="n">
        <v>527.01721869</v>
      </c>
      <c r="F10" s="20" t="n">
        <v>2.81692334</v>
      </c>
      <c r="G10" s="18" t="n">
        <v>526.60775883</v>
      </c>
      <c r="H10" s="20" t="n">
        <v>4.60522745</v>
      </c>
      <c r="I10" s="18" t="n">
        <v>532.85451784</v>
      </c>
      <c r="J10" s="20" t="n">
        <v>4.46289843</v>
      </c>
      <c r="K10" s="18" t="s">
        <v>404</v>
      </c>
      <c r="L10" s="20" t="s">
        <v>404</v>
      </c>
      <c r="M10" s="18" t="s">
        <v>404</v>
      </c>
      <c r="N10" s="20" t="s">
        <v>404</v>
      </c>
      <c r="O10" s="18" t="s">
        <v>404</v>
      </c>
      <c r="P10" s="20" t="s">
        <v>404</v>
      </c>
      <c r="Q10" s="18" t="s">
        <v>404</v>
      </c>
      <c r="R10" s="20" t="s">
        <v>404</v>
      </c>
      <c r="S10" s="18" t="n">
        <v>563.82967389</v>
      </c>
      <c r="T10" s="20" t="n">
        <v>13.69543941</v>
      </c>
    </row>
    <row r="11" spans="1:20">
      <c r="A11" s="15" t="s">
        <v>408</v>
      </c>
      <c r="B11" s="17" t="n">
        <v>7053</v>
      </c>
      <c r="C11" s="18">
        <f>(137.0/B11*100)</f>
        <v/>
      </c>
      <c r="D11" s="19" t="n">
        <v>6916</v>
      </c>
      <c r="E11" s="18" t="n">
        <v>439.20453585</v>
      </c>
      <c r="F11" s="20" t="n">
        <v>3.68075191</v>
      </c>
      <c r="G11" s="18" t="n">
        <v>450.0346636</v>
      </c>
      <c r="H11" s="20" t="n">
        <v>8.955023819999999</v>
      </c>
      <c r="I11" s="18" t="n">
        <v>484.08693892</v>
      </c>
      <c r="J11" s="20" t="n">
        <v>10.05936956</v>
      </c>
      <c r="K11" s="18" t="s">
        <v>404</v>
      </c>
      <c r="L11" s="20" t="s">
        <v>404</v>
      </c>
      <c r="M11" s="18" t="s">
        <v>404</v>
      </c>
      <c r="N11" s="20" t="s">
        <v>404</v>
      </c>
      <c r="O11" s="18" t="s">
        <v>404</v>
      </c>
      <c r="P11" s="20" t="s">
        <v>404</v>
      </c>
      <c r="Q11" s="18" t="s">
        <v>404</v>
      </c>
      <c r="R11" s="20" t="s">
        <v>404</v>
      </c>
      <c r="S11" s="18" t="n">
        <v>427.07492575</v>
      </c>
      <c r="T11" s="20" t="n">
        <v>6.68235381</v>
      </c>
    </row>
    <row r="12" spans="1:20">
      <c r="A12" s="15" t="s">
        <v>409</v>
      </c>
      <c r="B12" s="17" t="n">
        <v>6894</v>
      </c>
      <c r="C12" s="18">
        <f>(106.0/B12*100)</f>
        <v/>
      </c>
      <c r="D12" s="19" t="n">
        <v>6788</v>
      </c>
      <c r="E12" s="18" t="n">
        <v>499.80284557</v>
      </c>
      <c r="F12" s="20" t="n">
        <v>3.04374389</v>
      </c>
      <c r="G12" s="18" t="n">
        <v>476.46208513</v>
      </c>
      <c r="H12" s="20" t="n">
        <v>7.86453492</v>
      </c>
      <c r="I12" s="18" t="n">
        <v>480.48272205</v>
      </c>
      <c r="J12" s="20" t="n">
        <v>6.48733382</v>
      </c>
      <c r="K12" s="18" t="s">
        <v>404</v>
      </c>
      <c r="L12" s="20" t="s">
        <v>404</v>
      </c>
      <c r="M12" s="18" t="s">
        <v>404</v>
      </c>
      <c r="N12" s="20" t="s">
        <v>404</v>
      </c>
      <c r="O12" s="18" t="s">
        <v>404</v>
      </c>
      <c r="P12" s="20" t="s">
        <v>404</v>
      </c>
      <c r="Q12" s="18" t="s">
        <v>404</v>
      </c>
      <c r="R12" s="20" t="s">
        <v>404</v>
      </c>
      <c r="S12" s="18" t="n">
        <v>445.90045834</v>
      </c>
      <c r="T12" s="20" t="n">
        <v>29.83838045</v>
      </c>
    </row>
    <row r="13" spans="1:20">
      <c r="A13" s="15" t="s">
        <v>410</v>
      </c>
      <c r="B13" s="17" t="n">
        <v>7161</v>
      </c>
      <c r="C13" s="18">
        <f>(1175.0/B13*100)</f>
        <v/>
      </c>
      <c r="D13" s="19" t="n">
        <v>5986</v>
      </c>
      <c r="E13" s="18" t="n">
        <v>498.06784907</v>
      </c>
      <c r="F13" s="20" t="n">
        <v>3.34638048</v>
      </c>
      <c r="G13" s="18" t="n">
        <v>504.79670345</v>
      </c>
      <c r="H13" s="20" t="n">
        <v>4.86150836</v>
      </c>
      <c r="I13" s="18" t="n">
        <v>508.1908093</v>
      </c>
      <c r="J13" s="20" t="n">
        <v>7.41783898</v>
      </c>
      <c r="K13" s="18" t="s">
        <v>404</v>
      </c>
      <c r="L13" s="20" t="s">
        <v>404</v>
      </c>
      <c r="M13" s="18" t="s">
        <v>404</v>
      </c>
      <c r="N13" s="20" t="s">
        <v>404</v>
      </c>
      <c r="O13" s="18" t="s">
        <v>404</v>
      </c>
      <c r="P13" s="20" t="s">
        <v>404</v>
      </c>
      <c r="Q13" s="18" t="s">
        <v>404</v>
      </c>
      <c r="R13" s="20" t="s">
        <v>404</v>
      </c>
      <c r="S13" s="18" t="n">
        <v>500.70917587</v>
      </c>
      <c r="T13" s="20" t="n">
        <v>6.5618361</v>
      </c>
    </row>
    <row r="14" spans="1:20">
      <c r="A14" s="15" t="s">
        <v>411</v>
      </c>
      <c r="B14" s="17" t="n">
        <v>5587</v>
      </c>
      <c r="C14" s="18">
        <f>(0.0/B14*100)</f>
        <v/>
      </c>
      <c r="D14" s="19" t="n">
        <v>5587</v>
      </c>
      <c r="E14" s="18" t="n">
        <v>539.33926231</v>
      </c>
      <c r="F14" s="20" t="n">
        <v>3.65229273</v>
      </c>
      <c r="G14" s="18" t="n">
        <v>528.59906243</v>
      </c>
      <c r="H14" s="20" t="n">
        <v>3.84172783</v>
      </c>
      <c r="I14" s="18" t="n">
        <v>527.35289747</v>
      </c>
      <c r="J14" s="20" t="n">
        <v>5.94778767</v>
      </c>
      <c r="K14" s="18" t="s">
        <v>404</v>
      </c>
      <c r="L14" s="20" t="s">
        <v>404</v>
      </c>
      <c r="M14" s="18" t="s">
        <v>404</v>
      </c>
      <c r="N14" s="20" t="s">
        <v>404</v>
      </c>
      <c r="O14" s="18" t="s">
        <v>404</v>
      </c>
      <c r="P14" s="20" t="s">
        <v>404</v>
      </c>
      <c r="Q14" s="18" t="s">
        <v>404</v>
      </c>
      <c r="R14" s="20" t="s">
        <v>404</v>
      </c>
      <c r="S14" s="18" t="n">
        <v>547.42450582</v>
      </c>
      <c r="T14" s="20" t="n">
        <v>11.72460269</v>
      </c>
    </row>
    <row r="15" spans="1:20">
      <c r="A15" s="15" t="s">
        <v>412</v>
      </c>
      <c r="B15" s="17" t="n">
        <v>5882</v>
      </c>
      <c r="C15" s="18">
        <f>(0.0/B15*100)</f>
        <v/>
      </c>
      <c r="D15" s="19" t="n">
        <v>5882</v>
      </c>
      <c r="E15" s="18" t="n">
        <v>528.24952158</v>
      </c>
      <c r="F15" s="20" t="n">
        <v>2.83678426</v>
      </c>
      <c r="G15" s="18" t="n">
        <v>531.97410041</v>
      </c>
      <c r="H15" s="20" t="n">
        <v>6.24837335</v>
      </c>
      <c r="I15" s="18" t="n">
        <v>550.56946472</v>
      </c>
      <c r="J15" s="20" t="n">
        <v>12.93607155</v>
      </c>
      <c r="K15" s="18" t="s">
        <v>404</v>
      </c>
      <c r="L15" s="20" t="s">
        <v>404</v>
      </c>
      <c r="M15" s="18" t="s">
        <v>404</v>
      </c>
      <c r="N15" s="20" t="s">
        <v>404</v>
      </c>
      <c r="O15" s="18" t="s">
        <v>404</v>
      </c>
      <c r="P15" s="20" t="s">
        <v>404</v>
      </c>
      <c r="Q15" s="18" t="s">
        <v>404</v>
      </c>
      <c r="R15" s="20" t="s">
        <v>404</v>
      </c>
      <c r="S15" s="18" t="n">
        <v>545.0814307099999</v>
      </c>
      <c r="T15" s="20" t="n">
        <v>21.57013214</v>
      </c>
    </row>
    <row r="16" spans="1:20">
      <c r="A16" s="15" t="s">
        <v>413</v>
      </c>
      <c r="B16" s="17" t="n">
        <v>6108</v>
      </c>
      <c r="C16" s="18">
        <f>(390.0/B16*100)</f>
        <v/>
      </c>
      <c r="D16" s="19" t="n">
        <v>5718</v>
      </c>
      <c r="E16" s="18" t="n">
        <v>493.79412899</v>
      </c>
      <c r="F16" s="20" t="n">
        <v>3.63650461</v>
      </c>
      <c r="G16" s="18" t="n">
        <v>489.92711181</v>
      </c>
      <c r="H16" s="20" t="n">
        <v>12.2877533</v>
      </c>
      <c r="I16" s="18" t="n">
        <v>522.86632107</v>
      </c>
      <c r="J16" s="20" t="n">
        <v>9.95680516</v>
      </c>
      <c r="K16" s="18" t="s">
        <v>404</v>
      </c>
      <c r="L16" s="20" t="s">
        <v>404</v>
      </c>
      <c r="M16" s="18" t="s">
        <v>404</v>
      </c>
      <c r="N16" s="20" t="s">
        <v>404</v>
      </c>
      <c r="O16" s="18" t="s">
        <v>404</v>
      </c>
      <c r="P16" s="20" t="s">
        <v>404</v>
      </c>
      <c r="Q16" s="18" t="s">
        <v>404</v>
      </c>
      <c r="R16" s="20" t="s">
        <v>404</v>
      </c>
      <c r="S16" s="18" t="n">
        <v>476.97081864</v>
      </c>
      <c r="T16" s="20" t="n">
        <v>25.19622624</v>
      </c>
    </row>
    <row r="17" spans="1:20">
      <c r="A17" s="15" t="s">
        <v>414</v>
      </c>
      <c r="B17" s="17" t="n">
        <v>6504</v>
      </c>
      <c r="C17" s="18">
        <f>(1325.0/B17*100)</f>
        <v/>
      </c>
      <c r="D17" s="19" t="n">
        <v>5179</v>
      </c>
      <c r="E17" s="18" t="n">
        <v>502.35885357</v>
      </c>
      <c r="F17" s="20" t="n">
        <v>5.57442307</v>
      </c>
      <c r="G17" s="18" t="n">
        <v>515.60648951</v>
      </c>
      <c r="H17" s="20" t="n">
        <v>9.92797785</v>
      </c>
      <c r="I17" s="18" t="n">
        <v>523.68062208</v>
      </c>
      <c r="J17" s="20" t="n">
        <v>8.68051638</v>
      </c>
      <c r="K17" s="18" t="s">
        <v>404</v>
      </c>
      <c r="L17" s="20" t="s">
        <v>404</v>
      </c>
      <c r="M17" s="18" t="s">
        <v>404</v>
      </c>
      <c r="N17" s="20" t="s">
        <v>404</v>
      </c>
      <c r="O17" s="18" t="s">
        <v>404</v>
      </c>
      <c r="P17" s="20" t="s">
        <v>404</v>
      </c>
      <c r="Q17" s="18" t="s">
        <v>404</v>
      </c>
      <c r="R17" s="20" t="s">
        <v>404</v>
      </c>
      <c r="S17" s="18" t="n">
        <v>556.14633219</v>
      </c>
      <c r="T17" s="20" t="n">
        <v>20.57245031</v>
      </c>
    </row>
    <row r="18" spans="1:20">
      <c r="A18" s="15" t="s">
        <v>415</v>
      </c>
      <c r="B18" s="17" t="n">
        <v>5532</v>
      </c>
      <c r="C18" s="18">
        <f>(0.0/B18*100)</f>
        <v/>
      </c>
      <c r="D18" s="19" t="n">
        <v>5532</v>
      </c>
      <c r="E18" s="18" t="n">
        <v>451.48748106</v>
      </c>
      <c r="F18" s="20" t="n">
        <v>4.57665868</v>
      </c>
      <c r="G18" s="18" t="n">
        <v>475.0396962</v>
      </c>
      <c r="H18" s="20" t="n">
        <v>8.15902092</v>
      </c>
      <c r="I18" s="18" t="n">
        <v>470.20648521</v>
      </c>
      <c r="J18" s="20" t="n">
        <v>10.76669149</v>
      </c>
      <c r="K18" s="18" t="s">
        <v>404</v>
      </c>
      <c r="L18" s="20" t="s">
        <v>404</v>
      </c>
      <c r="M18" s="18" t="s">
        <v>404</v>
      </c>
      <c r="N18" s="20" t="s">
        <v>404</v>
      </c>
      <c r="O18" s="18" t="s">
        <v>404</v>
      </c>
      <c r="P18" s="20" t="s">
        <v>404</v>
      </c>
      <c r="Q18" s="18" t="s">
        <v>404</v>
      </c>
      <c r="R18" s="20" t="s">
        <v>404</v>
      </c>
      <c r="S18" s="18" t="n">
        <v>411.92882338</v>
      </c>
      <c r="T18" s="20" t="n">
        <v>18.26031318</v>
      </c>
    </row>
    <row r="19" spans="1:20">
      <c r="A19" s="15" t="s">
        <v>416</v>
      </c>
      <c r="B19" s="17" t="n">
        <v>5658</v>
      </c>
      <c r="C19" s="18">
        <f>(327.0/B19*100)</f>
        <v/>
      </c>
      <c r="D19" s="19" t="n">
        <v>5331</v>
      </c>
      <c r="E19" s="18" t="n">
        <v>489.39871259</v>
      </c>
      <c r="F19" s="20" t="n">
        <v>5.23652699</v>
      </c>
      <c r="G19" s="18" t="n">
        <v>452.44375928</v>
      </c>
      <c r="H19" s="20" t="n">
        <v>7.83551273</v>
      </c>
      <c r="I19" s="18" t="n">
        <v>478.00656213</v>
      </c>
      <c r="J19" s="20" t="n">
        <v>7.84363117</v>
      </c>
      <c r="K19" s="18" t="s">
        <v>404</v>
      </c>
      <c r="L19" s="20" t="s">
        <v>404</v>
      </c>
      <c r="M19" s="18" t="s">
        <v>404</v>
      </c>
      <c r="N19" s="20" t="s">
        <v>404</v>
      </c>
      <c r="O19" s="18" t="s">
        <v>404</v>
      </c>
      <c r="P19" s="20" t="s">
        <v>404</v>
      </c>
      <c r="Q19" s="18" t="s">
        <v>404</v>
      </c>
      <c r="R19" s="20" t="s">
        <v>404</v>
      </c>
      <c r="S19" s="18" t="n">
        <v>409.59028858</v>
      </c>
      <c r="T19" s="20" t="n">
        <v>33.85111616</v>
      </c>
    </row>
    <row r="20" spans="1:20">
      <c r="A20" s="15" t="s">
        <v>417</v>
      </c>
      <c r="B20" s="17" t="n">
        <v>3371</v>
      </c>
      <c r="C20" s="18">
        <f>(24.0/B20*100)</f>
        <v/>
      </c>
      <c r="D20" s="19" t="n">
        <v>3347</v>
      </c>
      <c r="E20" s="18" t="n">
        <v>473.98666646</v>
      </c>
      <c r="F20" s="20" t="n">
        <v>1.97773952</v>
      </c>
      <c r="G20" s="18" t="n">
        <v>474.6201394</v>
      </c>
      <c r="H20" s="20" t="n">
        <v>4.08066027</v>
      </c>
      <c r="I20" s="18" t="n">
        <v>463.96187101</v>
      </c>
      <c r="J20" s="20" t="n">
        <v>6.36136007</v>
      </c>
      <c r="K20" s="18" t="s">
        <v>404</v>
      </c>
      <c r="L20" s="20" t="s">
        <v>404</v>
      </c>
      <c r="M20" s="18" t="s">
        <v>404</v>
      </c>
      <c r="N20" s="20" t="s">
        <v>404</v>
      </c>
      <c r="O20" s="18" t="s">
        <v>404</v>
      </c>
      <c r="P20" s="20" t="s">
        <v>404</v>
      </c>
      <c r="Q20" s="18" t="s">
        <v>404</v>
      </c>
      <c r="R20" s="20" t="s">
        <v>404</v>
      </c>
      <c r="S20" s="18" t="n">
        <v>411.1988147</v>
      </c>
      <c r="T20" s="20" t="n">
        <v>22.57055682</v>
      </c>
    </row>
    <row r="21" spans="1:20">
      <c r="A21" s="15" t="s">
        <v>418</v>
      </c>
      <c r="B21" s="17" t="n">
        <v>5741</v>
      </c>
      <c r="C21" s="18">
        <f>(0.0/B21*100)</f>
        <v/>
      </c>
      <c r="D21" s="19" t="n">
        <v>5741</v>
      </c>
      <c r="E21" s="18" t="n">
        <v>501.00731929</v>
      </c>
      <c r="F21" s="20" t="n">
        <v>3.94610083</v>
      </c>
      <c r="G21" s="18" t="n">
        <v>507.03576815</v>
      </c>
      <c r="H21" s="20" t="n">
        <v>6.27086873</v>
      </c>
      <c r="I21" s="18" t="n">
        <v>505.7402061</v>
      </c>
      <c r="J21" s="20" t="n">
        <v>5.58829213</v>
      </c>
      <c r="K21" s="18" t="s">
        <v>404</v>
      </c>
      <c r="L21" s="20" t="s">
        <v>404</v>
      </c>
      <c r="M21" s="18" t="s">
        <v>404</v>
      </c>
      <c r="N21" s="20" t="s">
        <v>404</v>
      </c>
      <c r="O21" s="18" t="s">
        <v>404</v>
      </c>
      <c r="P21" s="20" t="s">
        <v>404</v>
      </c>
      <c r="Q21" s="18" t="s">
        <v>404</v>
      </c>
      <c r="R21" s="20" t="s">
        <v>404</v>
      </c>
      <c r="S21" s="18" t="n">
        <v>488.64211987</v>
      </c>
      <c r="T21" s="20" t="n">
        <v>8.12688629</v>
      </c>
    </row>
    <row r="22" spans="1:20">
      <c r="A22" s="15" t="s">
        <v>419</v>
      </c>
      <c r="B22" s="17" t="n">
        <v>6598</v>
      </c>
      <c r="C22" s="18">
        <f>(0.0/B22*100)</f>
        <v/>
      </c>
      <c r="D22" s="19" t="n">
        <v>6598</v>
      </c>
      <c r="E22" s="18" t="n">
        <v>476.72289828</v>
      </c>
      <c r="F22" s="20" t="n">
        <v>7.20198629</v>
      </c>
      <c r="G22" s="18" t="n">
        <v>441.61767426</v>
      </c>
      <c r="H22" s="20" t="n">
        <v>11.22642319</v>
      </c>
      <c r="I22" s="18" t="n">
        <v>471.6336992</v>
      </c>
      <c r="J22" s="20" t="n">
        <v>7.62031525</v>
      </c>
      <c r="K22" s="18" t="s">
        <v>404</v>
      </c>
      <c r="L22" s="20" t="s">
        <v>404</v>
      </c>
      <c r="M22" s="18" t="s">
        <v>404</v>
      </c>
      <c r="N22" s="20" t="s">
        <v>404</v>
      </c>
      <c r="O22" s="18" t="s">
        <v>404</v>
      </c>
      <c r="P22" s="20" t="s">
        <v>404</v>
      </c>
      <c r="Q22" s="18" t="s">
        <v>404</v>
      </c>
      <c r="R22" s="20" t="s">
        <v>404</v>
      </c>
      <c r="S22" s="18" t="n">
        <v>432.07784466</v>
      </c>
      <c r="T22" s="20" t="n">
        <v>39.51911672</v>
      </c>
    </row>
    <row r="23" spans="1:20">
      <c r="A23" s="15" t="s">
        <v>420</v>
      </c>
      <c r="B23" s="17" t="n">
        <v>11583</v>
      </c>
      <c r="C23" s="18">
        <f>(3151.0/B23*100)</f>
        <v/>
      </c>
      <c r="D23" s="19" t="n">
        <v>8432</v>
      </c>
      <c r="E23" s="18" t="n">
        <v>485.38924837</v>
      </c>
      <c r="F23" s="20" t="n">
        <v>6.03009268</v>
      </c>
      <c r="G23" s="18" t="n">
        <v>481.53044229</v>
      </c>
      <c r="H23" s="20" t="n">
        <v>11.43965849</v>
      </c>
      <c r="I23" s="18" t="n">
        <v>485.72126927</v>
      </c>
      <c r="J23" s="20" t="n">
        <v>5.04239771</v>
      </c>
      <c r="K23" s="18" t="s">
        <v>404</v>
      </c>
      <c r="L23" s="20" t="s">
        <v>404</v>
      </c>
      <c r="M23" s="18" t="s">
        <v>404</v>
      </c>
      <c r="N23" s="20" t="s">
        <v>404</v>
      </c>
      <c r="O23" s="18" t="s">
        <v>404</v>
      </c>
      <c r="P23" s="20" t="s">
        <v>404</v>
      </c>
      <c r="Q23" s="18" t="s">
        <v>404</v>
      </c>
      <c r="R23" s="20" t="s">
        <v>404</v>
      </c>
      <c r="S23" s="18" t="n">
        <v>466.54937664</v>
      </c>
      <c r="T23" s="20" t="n">
        <v>28.80391384</v>
      </c>
    </row>
    <row r="24" spans="1:20">
      <c r="A24" s="15" t="s">
        <v>421</v>
      </c>
      <c r="B24" s="17" t="n">
        <v>6647</v>
      </c>
      <c r="C24" s="18">
        <f>(0.0/B24*100)</f>
        <v/>
      </c>
      <c r="D24" s="19" t="n">
        <v>6647</v>
      </c>
      <c r="E24" s="18" t="n">
        <v>541.24043818</v>
      </c>
      <c r="F24" s="20" t="n">
        <v>3.5264448</v>
      </c>
      <c r="G24" s="18" t="n">
        <v>531.48202703</v>
      </c>
      <c r="H24" s="20" t="n">
        <v>13.93619656</v>
      </c>
      <c r="I24" s="18" t="n">
        <v>529.70672523</v>
      </c>
      <c r="J24" s="20" t="n">
        <v>13.47445617</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511.17112597</v>
      </c>
      <c r="F25" s="20" t="n">
        <v>3.41099391</v>
      </c>
      <c r="G25" s="18" t="n">
        <v>512.43810749</v>
      </c>
      <c r="H25" s="20" t="n">
        <v>9.888352960000001</v>
      </c>
      <c r="I25" s="18" t="n">
        <v>532.4322572</v>
      </c>
      <c r="J25" s="20" t="n">
        <v>8.08520704</v>
      </c>
      <c r="K25" s="18" t="s">
        <v>404</v>
      </c>
      <c r="L25" s="20" t="s">
        <v>404</v>
      </c>
      <c r="M25" s="18" t="s">
        <v>404</v>
      </c>
      <c r="N25" s="20" t="s">
        <v>404</v>
      </c>
      <c r="O25" s="18" t="s">
        <v>404</v>
      </c>
      <c r="P25" s="20" t="s">
        <v>404</v>
      </c>
      <c r="Q25" s="18" t="s">
        <v>404</v>
      </c>
      <c r="R25" s="20" t="s">
        <v>404</v>
      </c>
      <c r="S25" s="18" t="n">
        <v>513.73380571</v>
      </c>
      <c r="T25" s="20" t="n">
        <v>9.80277691</v>
      </c>
    </row>
    <row r="26" spans="1:20">
      <c r="A26" s="15" t="s">
        <v>423</v>
      </c>
      <c r="B26" s="17" t="n">
        <v>4869</v>
      </c>
      <c r="C26" s="18">
        <f>(11.0/B26*100)</f>
        <v/>
      </c>
      <c r="D26" s="19" t="n">
        <v>4858</v>
      </c>
      <c r="E26" s="18" t="n">
        <v>490.09079182</v>
      </c>
      <c r="F26" s="20" t="n">
        <v>2.1698554</v>
      </c>
      <c r="G26" s="18" t="n">
        <v>496.52768131</v>
      </c>
      <c r="H26" s="20" t="n">
        <v>5.68820112</v>
      </c>
      <c r="I26" s="18" t="n">
        <v>478.41989864</v>
      </c>
      <c r="J26" s="20" t="n">
        <v>11.06780859</v>
      </c>
      <c r="K26" s="18" t="s">
        <v>404</v>
      </c>
      <c r="L26" s="20" t="s">
        <v>404</v>
      </c>
      <c r="M26" s="18" t="s">
        <v>404</v>
      </c>
      <c r="N26" s="20" t="s">
        <v>404</v>
      </c>
      <c r="O26" s="18" t="s">
        <v>404</v>
      </c>
      <c r="P26" s="20" t="s">
        <v>404</v>
      </c>
      <c r="Q26" s="18" t="s">
        <v>404</v>
      </c>
      <c r="R26" s="20" t="s">
        <v>404</v>
      </c>
      <c r="S26" s="18" t="n">
        <v>488.36914095</v>
      </c>
      <c r="T26" s="20" t="n">
        <v>12.47277207</v>
      </c>
    </row>
    <row r="27" spans="1:20">
      <c r="A27" s="15" t="s">
        <v>424</v>
      </c>
      <c r="B27" s="17" t="n">
        <v>5299</v>
      </c>
      <c r="C27" s="18">
        <f>(0.0/B27*100)</f>
        <v/>
      </c>
      <c r="D27" s="19" t="n">
        <v>5299</v>
      </c>
      <c r="E27" s="18" t="n">
        <v>484.62347753</v>
      </c>
      <c r="F27" s="20" t="n">
        <v>1.4075727</v>
      </c>
      <c r="G27" s="18" t="n">
        <v>479.25649254</v>
      </c>
      <c r="H27" s="20" t="n">
        <v>2.30107422</v>
      </c>
      <c r="I27" s="18" t="n">
        <v>483.26921569</v>
      </c>
      <c r="J27" s="20" t="n">
        <v>2.23184145</v>
      </c>
      <c r="K27" s="18" t="s">
        <v>404</v>
      </c>
      <c r="L27" s="20" t="s">
        <v>404</v>
      </c>
      <c r="M27" s="18" t="s">
        <v>404</v>
      </c>
      <c r="N27" s="20" t="s">
        <v>404</v>
      </c>
      <c r="O27" s="18" t="s">
        <v>404</v>
      </c>
      <c r="P27" s="20" t="s">
        <v>404</v>
      </c>
      <c r="Q27" s="18" t="s">
        <v>404</v>
      </c>
      <c r="R27" s="20" t="s">
        <v>404</v>
      </c>
      <c r="S27" s="18" t="n">
        <v>460.40997821</v>
      </c>
      <c r="T27" s="20" t="n">
        <v>29.69276754</v>
      </c>
    </row>
    <row r="28" spans="1:20">
      <c r="A28" s="15" t="s">
        <v>425</v>
      </c>
      <c r="B28" s="17" t="n">
        <v>7568</v>
      </c>
      <c r="C28" s="18">
        <f>(0.0/B28*100)</f>
        <v/>
      </c>
      <c r="D28" s="19" t="n">
        <v>7568</v>
      </c>
      <c r="E28" s="18" t="n">
        <v>413.21383786</v>
      </c>
      <c r="F28" s="20" t="n">
        <v>2.36920617</v>
      </c>
      <c r="G28" s="18" t="n">
        <v>420.65960209</v>
      </c>
      <c r="H28" s="20" t="n">
        <v>8.949148510000001</v>
      </c>
      <c r="I28" s="18" t="n">
        <v>427.64710927</v>
      </c>
      <c r="J28" s="20" t="n">
        <v>6.57521343</v>
      </c>
      <c r="K28" s="18" t="s">
        <v>404</v>
      </c>
      <c r="L28" s="20" t="s">
        <v>404</v>
      </c>
      <c r="M28" s="18" t="s">
        <v>404</v>
      </c>
      <c r="N28" s="20" t="s">
        <v>404</v>
      </c>
      <c r="O28" s="18" t="s">
        <v>404</v>
      </c>
      <c r="P28" s="20" t="s">
        <v>404</v>
      </c>
      <c r="Q28" s="18" t="s">
        <v>404</v>
      </c>
      <c r="R28" s="20" t="s">
        <v>404</v>
      </c>
      <c r="S28" s="18" t="n">
        <v>446.76496507</v>
      </c>
      <c r="T28" s="20" t="n">
        <v>13.34545445</v>
      </c>
    </row>
    <row r="29" spans="1:20">
      <c r="A29" s="15" t="s">
        <v>426</v>
      </c>
      <c r="B29" s="17" t="n">
        <v>5385</v>
      </c>
      <c r="C29" s="18">
        <f>(1123.0/B29*100)</f>
        <v/>
      </c>
      <c r="D29" s="19" t="n">
        <v>4262</v>
      </c>
      <c r="E29" s="18" t="n">
        <v>528.1191839099999</v>
      </c>
      <c r="F29" s="20" t="n">
        <v>10.62548226</v>
      </c>
      <c r="G29" s="18" t="n">
        <v>511.51169399</v>
      </c>
      <c r="H29" s="20" t="n">
        <v>10.21518276</v>
      </c>
      <c r="I29" s="18" t="n">
        <v>479.41488557</v>
      </c>
      <c r="J29" s="20" t="n">
        <v>12.28903653</v>
      </c>
      <c r="K29" s="18" t="s">
        <v>404</v>
      </c>
      <c r="L29" s="20" t="s">
        <v>404</v>
      </c>
      <c r="M29" s="18" t="s">
        <v>404</v>
      </c>
      <c r="N29" s="20" t="s">
        <v>404</v>
      </c>
      <c r="O29" s="18" t="s">
        <v>404</v>
      </c>
      <c r="P29" s="20" t="s">
        <v>404</v>
      </c>
      <c r="Q29" s="18" t="s">
        <v>404</v>
      </c>
      <c r="R29" s="20" t="s">
        <v>404</v>
      </c>
      <c r="S29" s="18" t="n">
        <v>491.39949072</v>
      </c>
      <c r="T29" s="20" t="n">
        <v>14.19620699</v>
      </c>
    </row>
    <row r="30" spans="1:20">
      <c r="A30" s="15" t="s">
        <v>427</v>
      </c>
      <c r="B30" s="17" t="n">
        <v>4520</v>
      </c>
      <c r="C30" s="18">
        <f>(957.0/B30*100)</f>
        <v/>
      </c>
      <c r="D30" s="19" t="n">
        <v>3563</v>
      </c>
      <c r="E30" s="18" t="n">
        <v>517.47065758</v>
      </c>
      <c r="F30" s="20" t="n">
        <v>4.61321495</v>
      </c>
      <c r="G30" s="18" t="n">
        <v>517.27653689</v>
      </c>
      <c r="H30" s="20" t="n">
        <v>8.200965630000001</v>
      </c>
      <c r="I30" s="18" t="n">
        <v>511.94476348</v>
      </c>
      <c r="J30" s="20" t="n">
        <v>7.90760242</v>
      </c>
      <c r="K30" s="18" t="s">
        <v>404</v>
      </c>
      <c r="L30" s="20" t="s">
        <v>404</v>
      </c>
      <c r="M30" s="18" t="s">
        <v>404</v>
      </c>
      <c r="N30" s="20" t="s">
        <v>404</v>
      </c>
      <c r="O30" s="18" t="s">
        <v>404</v>
      </c>
      <c r="P30" s="20" t="s">
        <v>404</v>
      </c>
      <c r="Q30" s="18" t="s">
        <v>404</v>
      </c>
      <c r="R30" s="20" t="s">
        <v>404</v>
      </c>
      <c r="S30" s="18" t="n">
        <v>500.58453236</v>
      </c>
      <c r="T30" s="20" t="n">
        <v>12.93908954</v>
      </c>
    </row>
    <row r="31" spans="1:20">
      <c r="A31" s="15" t="s">
        <v>428</v>
      </c>
      <c r="B31" s="17" t="n">
        <v>5456</v>
      </c>
      <c r="C31" s="18">
        <f>(502.0/B31*100)</f>
        <v/>
      </c>
      <c r="D31" s="19" t="n">
        <v>4954</v>
      </c>
      <c r="E31" s="18" t="n">
        <v>498.791102</v>
      </c>
      <c r="F31" s="20" t="n">
        <v>2.36482013</v>
      </c>
      <c r="G31" s="18" t="s">
        <v>404</v>
      </c>
      <c r="H31" s="20" t="s">
        <v>404</v>
      </c>
      <c r="I31" s="18" t="n">
        <v>501.99607164</v>
      </c>
      <c r="J31" s="20" t="n">
        <v>18.18713606</v>
      </c>
      <c r="K31" s="18" t="s">
        <v>404</v>
      </c>
      <c r="L31" s="20" t="s">
        <v>404</v>
      </c>
      <c r="M31" s="18" t="s">
        <v>404</v>
      </c>
      <c r="N31" s="20" t="s">
        <v>404</v>
      </c>
      <c r="O31" s="18" t="s">
        <v>404</v>
      </c>
      <c r="P31" s="20" t="s">
        <v>404</v>
      </c>
      <c r="Q31" s="18" t="s">
        <v>404</v>
      </c>
      <c r="R31" s="20" t="s">
        <v>404</v>
      </c>
      <c r="S31" s="18" t="n">
        <v>496.41655013</v>
      </c>
      <c r="T31" s="20" t="n">
        <v>9.246401280000001</v>
      </c>
    </row>
    <row r="32" spans="1:20">
      <c r="A32" s="15" t="s">
        <v>429</v>
      </c>
      <c r="B32" s="17" t="n">
        <v>4478</v>
      </c>
      <c r="C32" s="18">
        <f>(0.0/B32*100)</f>
        <v/>
      </c>
      <c r="D32" s="19" t="n">
        <v>4478</v>
      </c>
      <c r="E32" s="18" t="n">
        <v>497.63198398</v>
      </c>
      <c r="F32" s="20" t="n">
        <v>3.07912745</v>
      </c>
      <c r="G32" s="18" t="n">
        <v>504.21918964</v>
      </c>
      <c r="H32" s="20" t="n">
        <v>7.23118698</v>
      </c>
      <c r="I32" s="18" t="n">
        <v>538.9064653</v>
      </c>
      <c r="J32" s="20" t="n">
        <v>16.95341299</v>
      </c>
      <c r="K32" s="18" t="s">
        <v>404</v>
      </c>
      <c r="L32" s="20" t="s">
        <v>404</v>
      </c>
      <c r="M32" s="18" t="s">
        <v>404</v>
      </c>
      <c r="N32" s="20" t="s">
        <v>404</v>
      </c>
      <c r="O32" s="18" t="s">
        <v>404</v>
      </c>
      <c r="P32" s="20" t="s">
        <v>404</v>
      </c>
      <c r="Q32" s="18" t="s">
        <v>404</v>
      </c>
      <c r="R32" s="20" t="s">
        <v>404</v>
      </c>
      <c r="S32" s="18" t="n">
        <v>547.14195091</v>
      </c>
      <c r="T32" s="20" t="n">
        <v>11.5400302</v>
      </c>
    </row>
    <row r="33" spans="1:20">
      <c r="A33" s="15" t="s">
        <v>430</v>
      </c>
      <c r="B33" s="17" t="n">
        <v>7325</v>
      </c>
      <c r="C33" s="18">
        <f>(29.0/B33*100)</f>
        <v/>
      </c>
      <c r="D33" s="19" t="n">
        <v>7296</v>
      </c>
      <c r="E33" s="18" t="n">
        <v>490.00600743</v>
      </c>
      <c r="F33" s="20" t="n">
        <v>4.73893783</v>
      </c>
      <c r="G33" s="18" t="n">
        <v>502.90886806</v>
      </c>
      <c r="H33" s="20" t="n">
        <v>7.49014856</v>
      </c>
      <c r="I33" s="18" t="n">
        <v>510.29435296</v>
      </c>
      <c r="J33" s="20" t="n">
        <v>4.58327262</v>
      </c>
      <c r="K33" s="18" t="s">
        <v>404</v>
      </c>
      <c r="L33" s="20" t="s">
        <v>404</v>
      </c>
      <c r="M33" s="18" t="s">
        <v>404</v>
      </c>
      <c r="N33" s="20" t="s">
        <v>404</v>
      </c>
      <c r="O33" s="18" t="s">
        <v>404</v>
      </c>
      <c r="P33" s="20" t="s">
        <v>404</v>
      </c>
      <c r="Q33" s="18" t="s">
        <v>404</v>
      </c>
      <c r="R33" s="20" t="s">
        <v>404</v>
      </c>
      <c r="S33" s="18" t="n">
        <v>494.82262014</v>
      </c>
      <c r="T33" s="20" t="n">
        <v>25.9943167</v>
      </c>
    </row>
    <row r="34" spans="1:20">
      <c r="A34" s="15" t="s">
        <v>431</v>
      </c>
      <c r="B34" s="17" t="n">
        <v>6350</v>
      </c>
      <c r="C34" s="18">
        <f>(0.0/B34*100)</f>
        <v/>
      </c>
      <c r="D34" s="19" t="n">
        <v>6350</v>
      </c>
      <c r="E34" s="18" t="n">
        <v>458.111978</v>
      </c>
      <c r="F34" s="20" t="n">
        <v>5.29758039</v>
      </c>
      <c r="G34" s="18" t="n">
        <v>466.83385942</v>
      </c>
      <c r="H34" s="20" t="n">
        <v>10.62408576</v>
      </c>
      <c r="I34" s="18" t="n">
        <v>464.87478487</v>
      </c>
      <c r="J34" s="20" t="n">
        <v>7.9946315</v>
      </c>
      <c r="K34" s="18" t="s">
        <v>404</v>
      </c>
      <c r="L34" s="20" t="s">
        <v>404</v>
      </c>
      <c r="M34" s="18" t="s">
        <v>404</v>
      </c>
      <c r="N34" s="20" t="s">
        <v>404</v>
      </c>
      <c r="O34" s="18" t="s">
        <v>404</v>
      </c>
      <c r="P34" s="20" t="s">
        <v>404</v>
      </c>
      <c r="Q34" s="18" t="s">
        <v>404</v>
      </c>
      <c r="R34" s="20" t="s">
        <v>404</v>
      </c>
      <c r="S34" s="18" t="n">
        <v>458.77312731</v>
      </c>
      <c r="T34" s="20" t="n">
        <v>32.17745575</v>
      </c>
    </row>
    <row r="35" spans="1:20">
      <c r="A35" s="15" t="s">
        <v>432</v>
      </c>
      <c r="B35" s="17" t="n">
        <v>6406</v>
      </c>
      <c r="C35" s="18">
        <f>(443.0/B35*100)</f>
        <v/>
      </c>
      <c r="D35" s="19" t="n">
        <v>5963</v>
      </c>
      <c r="E35" s="18" t="n">
        <v>514.22993932</v>
      </c>
      <c r="F35" s="20" t="n">
        <v>1.47470089</v>
      </c>
      <c r="G35" s="18" t="n">
        <v>492.24054129</v>
      </c>
      <c r="H35" s="20" t="n">
        <v>5.62388406</v>
      </c>
      <c r="I35" s="18" t="n">
        <v>578.12165134</v>
      </c>
      <c r="J35" s="20" t="n">
        <v>9.109725210000001</v>
      </c>
      <c r="K35" s="18" t="s">
        <v>404</v>
      </c>
      <c r="L35" s="20" t="s">
        <v>404</v>
      </c>
      <c r="M35" s="18" t="s">
        <v>404</v>
      </c>
      <c r="N35" s="20" t="s">
        <v>404</v>
      </c>
      <c r="O35" s="18" t="s">
        <v>404</v>
      </c>
      <c r="P35" s="20" t="s">
        <v>404</v>
      </c>
      <c r="Q35" s="18" t="s">
        <v>404</v>
      </c>
      <c r="R35" s="20" t="s">
        <v>404</v>
      </c>
      <c r="S35" s="18" t="n">
        <v>501.29002749</v>
      </c>
      <c r="T35" s="20" t="n">
        <v>8.28985617</v>
      </c>
    </row>
    <row r="36" spans="1:20">
      <c r="A36" s="15" t="s">
        <v>433</v>
      </c>
      <c r="B36" s="17" t="n">
        <v>6736</v>
      </c>
      <c r="C36" s="18">
        <f>(10.0/B36*100)</f>
        <v/>
      </c>
      <c r="D36" s="19" t="n">
        <v>6726</v>
      </c>
      <c r="E36" s="18" t="n">
        <v>487.27750454</v>
      </c>
      <c r="F36" s="20" t="n">
        <v>2.32461247</v>
      </c>
      <c r="G36" s="18" t="n">
        <v>505.11472946</v>
      </c>
      <c r="H36" s="20" t="n">
        <v>7.03140986</v>
      </c>
      <c r="I36" s="18" t="n">
        <v>513.1521801599999</v>
      </c>
      <c r="J36" s="20" t="n">
        <v>5.11047079</v>
      </c>
      <c r="K36" s="18" t="s">
        <v>404</v>
      </c>
      <c r="L36" s="20" t="s">
        <v>404</v>
      </c>
      <c r="M36" s="18" t="s">
        <v>404</v>
      </c>
      <c r="N36" s="20" t="s">
        <v>404</v>
      </c>
      <c r="O36" s="18" t="s">
        <v>404</v>
      </c>
      <c r="P36" s="20" t="s">
        <v>404</v>
      </c>
      <c r="Q36" s="18" t="s">
        <v>404</v>
      </c>
      <c r="R36" s="20" t="s">
        <v>404</v>
      </c>
      <c r="S36" s="18" t="n">
        <v>551.1004950400001</v>
      </c>
      <c r="T36" s="20" t="n">
        <v>7.07496322</v>
      </c>
    </row>
    <row r="37" spans="1:20">
      <c r="A37" s="15" t="s">
        <v>434</v>
      </c>
      <c r="B37" s="17" t="n">
        <v>5458</v>
      </c>
      <c r="C37" s="18">
        <f>(0.0/B37*100)</f>
        <v/>
      </c>
      <c r="D37" s="19" t="n">
        <v>5458</v>
      </c>
      <c r="E37" s="18" t="n">
        <v>496.53640743</v>
      </c>
      <c r="F37" s="20" t="n">
        <v>4.30505912</v>
      </c>
      <c r="G37" s="18" t="n">
        <v>482.96435662</v>
      </c>
      <c r="H37" s="20" t="n">
        <v>8.071577100000001</v>
      </c>
      <c r="I37" s="18" t="n">
        <v>491.00676187</v>
      </c>
      <c r="J37" s="20" t="n">
        <v>12.851717</v>
      </c>
      <c r="K37" s="18" t="s">
        <v>404</v>
      </c>
      <c r="L37" s="20" t="s">
        <v>404</v>
      </c>
      <c r="M37" s="18" t="s">
        <v>404</v>
      </c>
      <c r="N37" s="20" t="s">
        <v>404</v>
      </c>
      <c r="O37" s="18" t="s">
        <v>404</v>
      </c>
      <c r="P37" s="20" t="s">
        <v>404</v>
      </c>
      <c r="Q37" s="18" t="s">
        <v>404</v>
      </c>
      <c r="R37" s="20" t="s">
        <v>404</v>
      </c>
      <c r="S37" s="18" t="n">
        <v>464.33061888</v>
      </c>
      <c r="T37" s="20" t="n">
        <v>7.70149835</v>
      </c>
    </row>
    <row r="38" spans="1:20">
      <c r="A38" s="15" t="s">
        <v>435</v>
      </c>
      <c r="B38" s="17" t="n">
        <v>5860</v>
      </c>
      <c r="C38" s="18">
        <f>(268.0/B38*100)</f>
        <v/>
      </c>
      <c r="D38" s="19" t="n">
        <v>5592</v>
      </c>
      <c r="E38" s="18" t="n">
        <v>508.31821721</v>
      </c>
      <c r="F38" s="20" t="n">
        <v>3.9971732</v>
      </c>
      <c r="G38" s="18" t="n">
        <v>491.88163384</v>
      </c>
      <c r="H38" s="20" t="n">
        <v>12.52482284</v>
      </c>
      <c r="I38" s="18" t="n">
        <v>482.30917776</v>
      </c>
      <c r="J38" s="20" t="n">
        <v>7.16859326</v>
      </c>
      <c r="K38" s="18" t="s">
        <v>404</v>
      </c>
      <c r="L38" s="20" t="s">
        <v>404</v>
      </c>
      <c r="M38" s="18" t="s">
        <v>404</v>
      </c>
      <c r="N38" s="20" t="s">
        <v>404</v>
      </c>
      <c r="O38" s="18" t="s">
        <v>404</v>
      </c>
      <c r="P38" s="20" t="s">
        <v>404</v>
      </c>
      <c r="Q38" s="18" t="s">
        <v>404</v>
      </c>
      <c r="R38" s="20" t="s">
        <v>404</v>
      </c>
      <c r="S38" s="18" t="n">
        <v>505.27535626</v>
      </c>
      <c r="T38" s="20" t="n">
        <v>30.02982921</v>
      </c>
    </row>
    <row r="39" spans="1:20">
      <c r="A39" s="15" t="s">
        <v>436</v>
      </c>
      <c r="B39" s="17" t="n">
        <v>5895</v>
      </c>
      <c r="C39" s="18">
        <f>(0.0/B39*100)</f>
        <v/>
      </c>
      <c r="D39" s="19" t="n">
        <v>5895</v>
      </c>
      <c r="E39" s="18" t="n">
        <v>428.54377589</v>
      </c>
      <c r="F39" s="20" t="n">
        <v>10.53868465</v>
      </c>
      <c r="G39" s="18" t="n">
        <v>427.32333914</v>
      </c>
      <c r="H39" s="20" t="n">
        <v>6.71212048</v>
      </c>
      <c r="I39" s="18" t="n">
        <v>419.91324275</v>
      </c>
      <c r="J39" s="20" t="n">
        <v>11.01445447</v>
      </c>
      <c r="K39" s="18" t="s">
        <v>404</v>
      </c>
      <c r="L39" s="20" t="s">
        <v>404</v>
      </c>
      <c r="M39" s="18" t="s">
        <v>404</v>
      </c>
      <c r="N39" s="20" t="s">
        <v>404</v>
      </c>
      <c r="O39" s="18" t="s">
        <v>404</v>
      </c>
      <c r="P39" s="20" t="s">
        <v>404</v>
      </c>
      <c r="Q39" s="18" t="s">
        <v>404</v>
      </c>
      <c r="R39" s="20" t="s">
        <v>404</v>
      </c>
      <c r="S39" s="18" t="n">
        <v>370.20958069</v>
      </c>
      <c r="T39" s="20" t="n">
        <v>8.829526510000001</v>
      </c>
    </row>
    <row r="40" spans="1:20">
      <c r="A40" s="15" t="s">
        <v>437</v>
      </c>
      <c r="B40" s="17" t="n">
        <v>14157</v>
      </c>
      <c r="C40" s="18">
        <f>(2728.0/B40*100)</f>
        <v/>
      </c>
      <c r="D40" s="19" t="n">
        <v>11429</v>
      </c>
      <c r="E40" s="18" t="n">
        <v>508.87572013</v>
      </c>
      <c r="F40" s="20" t="n">
        <v>4.02740463</v>
      </c>
      <c r="G40" s="18" t="n">
        <v>519.35723412</v>
      </c>
      <c r="H40" s="20" t="n">
        <v>9.5098927</v>
      </c>
      <c r="I40" s="18" t="n">
        <v>500.66234057</v>
      </c>
      <c r="J40" s="20" t="n">
        <v>9.344885440000001</v>
      </c>
      <c r="K40" s="18" t="s">
        <v>404</v>
      </c>
      <c r="L40" s="20" t="s">
        <v>404</v>
      </c>
      <c r="M40" s="18" t="s">
        <v>404</v>
      </c>
      <c r="N40" s="20" t="s">
        <v>404</v>
      </c>
      <c r="O40" s="18" t="s">
        <v>404</v>
      </c>
      <c r="P40" s="20" t="s">
        <v>404</v>
      </c>
      <c r="Q40" s="18" t="s">
        <v>404</v>
      </c>
      <c r="R40" s="20" t="s">
        <v>404</v>
      </c>
      <c r="S40" s="18" t="n">
        <v>536.32311193</v>
      </c>
      <c r="T40" s="20" t="n">
        <v>11.25796928</v>
      </c>
    </row>
    <row r="41" spans="1:20">
      <c r="A41" s="15" t="s">
        <v>438</v>
      </c>
      <c r="B41" s="17" t="n">
        <v>5712</v>
      </c>
      <c r="C41" s="18">
        <f>(99.0/B41*100)</f>
        <v/>
      </c>
      <c r="D41" s="19" t="n">
        <v>5613</v>
      </c>
      <c r="E41" s="18" t="n">
        <v>498.2848571</v>
      </c>
      <c r="F41" s="20" t="n">
        <v>3.70173582</v>
      </c>
      <c r="G41" s="18" t="n">
        <v>487.99829367</v>
      </c>
      <c r="H41" s="20" t="n">
        <v>7.90149084</v>
      </c>
      <c r="I41" s="18" t="n">
        <v>496.59845155</v>
      </c>
      <c r="J41" s="20" t="n">
        <v>14.77417264</v>
      </c>
      <c r="K41" s="18" t="s">
        <v>404</v>
      </c>
      <c r="L41" s="20" t="s">
        <v>404</v>
      </c>
      <c r="M41" s="18" t="s">
        <v>404</v>
      </c>
      <c r="N41" s="20" t="s">
        <v>404</v>
      </c>
      <c r="O41" s="18" t="s">
        <v>404</v>
      </c>
      <c r="P41" s="20" t="s">
        <v>404</v>
      </c>
      <c r="Q41" s="18" t="s">
        <v>404</v>
      </c>
      <c r="R41" s="20" t="s">
        <v>404</v>
      </c>
      <c r="S41" s="18" t="n">
        <v>518.89020257</v>
      </c>
      <c r="T41" s="20" t="n">
        <v>16.23333419</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422.04276924</v>
      </c>
      <c r="F44" s="20" t="n">
        <v>3.89791948</v>
      </c>
      <c r="G44" s="18" t="n">
        <v>419.23191131</v>
      </c>
      <c r="H44" s="20" t="n">
        <v>5.3107894</v>
      </c>
      <c r="I44" s="18" t="n">
        <v>432.53284216</v>
      </c>
      <c r="J44" s="20" t="n">
        <v>5.92452319</v>
      </c>
      <c r="K44" s="18" t="s">
        <v>404</v>
      </c>
      <c r="L44" s="20" t="s">
        <v>404</v>
      </c>
      <c r="M44" s="18" t="s">
        <v>404</v>
      </c>
      <c r="N44" s="20" t="s">
        <v>404</v>
      </c>
      <c r="O44" s="18" t="s">
        <v>404</v>
      </c>
      <c r="P44" s="20" t="s">
        <v>404</v>
      </c>
      <c r="Q44" s="18" t="s">
        <v>404</v>
      </c>
      <c r="R44" s="20" t="s">
        <v>404</v>
      </c>
      <c r="S44" s="18" t="n">
        <v>444.06378107</v>
      </c>
      <c r="T44" s="20" t="n">
        <v>13.65529117</v>
      </c>
    </row>
    <row r="45" spans="1:20">
      <c r="A45" s="15" t="s">
        <v>442</v>
      </c>
      <c r="B45" s="17" t="n">
        <v>5519</v>
      </c>
      <c r="C45" s="18">
        <f>(0.0/B45*100)</f>
        <v/>
      </c>
      <c r="D45" s="19" t="n">
        <v>5519</v>
      </c>
      <c r="E45" s="18" t="n">
        <v>377.38355558</v>
      </c>
      <c r="F45" s="20" t="n">
        <v>3.4413357</v>
      </c>
      <c r="G45" s="18" t="n">
        <v>369.20689113</v>
      </c>
      <c r="H45" s="20" t="n">
        <v>7.13207278</v>
      </c>
      <c r="I45" s="18" t="n">
        <v>383.01531013</v>
      </c>
      <c r="J45" s="20" t="n">
        <v>15.00557166</v>
      </c>
      <c r="K45" s="18" t="s">
        <v>404</v>
      </c>
      <c r="L45" s="20" t="s">
        <v>404</v>
      </c>
      <c r="M45" s="18" t="s">
        <v>404</v>
      </c>
      <c r="N45" s="20" t="s">
        <v>404</v>
      </c>
      <c r="O45" s="18" t="s">
        <v>404</v>
      </c>
      <c r="P45" s="20" t="s">
        <v>404</v>
      </c>
      <c r="Q45" s="18" t="s">
        <v>404</v>
      </c>
      <c r="R45" s="20" t="s">
        <v>404</v>
      </c>
      <c r="S45" s="18" t="n">
        <v>364.06346027</v>
      </c>
      <c r="T45" s="20" t="n">
        <v>17.1443302</v>
      </c>
    </row>
    <row r="46" spans="1:20">
      <c r="A46" s="15" t="s">
        <v>443</v>
      </c>
      <c r="B46" s="17" t="n">
        <v>23141</v>
      </c>
      <c r="C46" s="18">
        <f>(4196.0/B46*100)</f>
        <v/>
      </c>
      <c r="D46" s="19" t="n">
        <v>18945</v>
      </c>
      <c r="E46" s="18" t="n">
        <v>398.52325259</v>
      </c>
      <c r="F46" s="20" t="n">
        <v>3.50900343</v>
      </c>
      <c r="G46" s="18" t="n">
        <v>408.82545716</v>
      </c>
      <c r="H46" s="20" t="n">
        <v>6.63071425</v>
      </c>
      <c r="I46" s="18" t="n">
        <v>423.05290289</v>
      </c>
      <c r="J46" s="20" t="n">
        <v>7.10402111</v>
      </c>
      <c r="K46" s="18" t="s">
        <v>404</v>
      </c>
      <c r="L46" s="20" t="s">
        <v>404</v>
      </c>
      <c r="M46" s="18" t="s">
        <v>404</v>
      </c>
      <c r="N46" s="20" t="s">
        <v>404</v>
      </c>
      <c r="O46" s="18" t="s">
        <v>404</v>
      </c>
      <c r="P46" s="20" t="s">
        <v>404</v>
      </c>
      <c r="Q46" s="18" t="s">
        <v>404</v>
      </c>
      <c r="R46" s="20" t="s">
        <v>404</v>
      </c>
      <c r="S46" s="18" t="n">
        <v>378.7853878</v>
      </c>
      <c r="T46" s="20" t="n">
        <v>7.92314372</v>
      </c>
    </row>
    <row r="47" spans="1:20">
      <c r="A47" s="15" t="s">
        <v>444</v>
      </c>
      <c r="B47" s="17" t="n">
        <v>5928</v>
      </c>
      <c r="C47" s="18">
        <f>(0.0/B47*100)</f>
        <v/>
      </c>
      <c r="D47" s="19" t="n">
        <v>5928</v>
      </c>
      <c r="E47" s="18" t="n">
        <v>470.87309815</v>
      </c>
      <c r="F47" s="20" t="n">
        <v>8.20798212</v>
      </c>
      <c r="G47" s="18" t="n">
        <v>441.65942488</v>
      </c>
      <c r="H47" s="20" t="n">
        <v>12.58434322</v>
      </c>
      <c r="I47" s="18" t="n">
        <v>419.74023511</v>
      </c>
      <c r="J47" s="20" t="n">
        <v>7.66772844</v>
      </c>
      <c r="K47" s="18" t="s">
        <v>404</v>
      </c>
      <c r="L47" s="20" t="s">
        <v>404</v>
      </c>
      <c r="M47" s="18" t="s">
        <v>404</v>
      </c>
      <c r="N47" s="20" t="s">
        <v>404</v>
      </c>
      <c r="O47" s="18" t="s">
        <v>404</v>
      </c>
      <c r="P47" s="20" t="s">
        <v>404</v>
      </c>
      <c r="Q47" s="18" t="s">
        <v>404</v>
      </c>
      <c r="R47" s="20" t="s">
        <v>404</v>
      </c>
      <c r="S47" s="18" t="n">
        <v>481.57479351</v>
      </c>
      <c r="T47" s="20" t="n">
        <v>27.30560904</v>
      </c>
    </row>
    <row r="48" spans="1:20">
      <c r="A48" s="15" t="s">
        <v>445</v>
      </c>
      <c r="B48" s="17" t="n">
        <v>9841</v>
      </c>
      <c r="C48" s="18">
        <f>(40.0/B48*100)</f>
        <v/>
      </c>
      <c r="D48" s="19" t="n">
        <v>9801</v>
      </c>
      <c r="E48" s="18" t="n">
        <v>505.98475833</v>
      </c>
      <c r="F48" s="20" t="n">
        <v>11.41373817</v>
      </c>
      <c r="G48" s="18" t="n">
        <v>519.99775976</v>
      </c>
      <c r="H48" s="20" t="n">
        <v>8.34699827</v>
      </c>
      <c r="I48" s="18" t="n">
        <v>521.16378658</v>
      </c>
      <c r="J48" s="20" t="n">
        <v>9.94683124</v>
      </c>
      <c r="K48" s="18" t="s">
        <v>404</v>
      </c>
      <c r="L48" s="20" t="s">
        <v>404</v>
      </c>
      <c r="M48" s="18" t="s">
        <v>404</v>
      </c>
      <c r="N48" s="20" t="s">
        <v>404</v>
      </c>
      <c r="O48" s="18" t="s">
        <v>404</v>
      </c>
      <c r="P48" s="20" t="s">
        <v>404</v>
      </c>
      <c r="Q48" s="18" t="s">
        <v>404</v>
      </c>
      <c r="R48" s="20" t="s">
        <v>404</v>
      </c>
      <c r="S48" s="18" t="n">
        <v>426.17323264</v>
      </c>
      <c r="T48" s="20" t="n">
        <v>6.766915</v>
      </c>
    </row>
    <row r="49" spans="1:20">
      <c r="A49" s="15" t="s">
        <v>446</v>
      </c>
      <c r="B49" s="17" t="n">
        <v>6349</v>
      </c>
      <c r="C49" s="18">
        <f>(52.0/B49*100)</f>
        <v/>
      </c>
      <c r="D49" s="19" t="n">
        <v>6297</v>
      </c>
      <c r="E49" s="18" t="n">
        <v>425.01543243</v>
      </c>
      <c r="F49" s="20" t="n">
        <v>4.47922784</v>
      </c>
      <c r="G49" s="18" t="n">
        <v>431.35682178</v>
      </c>
      <c r="H49" s="20" t="n">
        <v>5.6575219</v>
      </c>
      <c r="I49" s="18" t="n">
        <v>446.25917245</v>
      </c>
      <c r="J49" s="20" t="n">
        <v>5.76539356</v>
      </c>
      <c r="K49" s="18" t="s">
        <v>404</v>
      </c>
      <c r="L49" s="20" t="s">
        <v>404</v>
      </c>
      <c r="M49" s="18" t="s">
        <v>404</v>
      </c>
      <c r="N49" s="20" t="s">
        <v>404</v>
      </c>
      <c r="O49" s="18" t="s">
        <v>404</v>
      </c>
      <c r="P49" s="20" t="s">
        <v>404</v>
      </c>
      <c r="Q49" s="18" t="s">
        <v>404</v>
      </c>
      <c r="R49" s="20" t="s">
        <v>404</v>
      </c>
      <c r="S49" s="18" t="n">
        <v>412.74116286</v>
      </c>
      <c r="T49" s="20" t="n">
        <v>14.52906185</v>
      </c>
    </row>
    <row r="50" spans="1:20">
      <c r="A50" s="15" t="s">
        <v>447</v>
      </c>
      <c r="B50" s="17" t="n">
        <v>11795</v>
      </c>
      <c r="C50" s="18">
        <f>(1031.0/B50*100)</f>
        <v/>
      </c>
      <c r="D50" s="19" t="n">
        <v>10764</v>
      </c>
      <c r="E50" s="18" t="n">
        <v>407.40381877</v>
      </c>
      <c r="F50" s="20" t="n">
        <v>3.53921126</v>
      </c>
      <c r="G50" s="18" t="n">
        <v>421.6921165</v>
      </c>
      <c r="H50" s="20" t="n">
        <v>11.11664209</v>
      </c>
      <c r="I50" s="18" t="n">
        <v>445.15907228</v>
      </c>
      <c r="J50" s="20" t="n">
        <v>7.49384357</v>
      </c>
      <c r="K50" s="18" t="s">
        <v>404</v>
      </c>
      <c r="L50" s="20" t="s">
        <v>404</v>
      </c>
      <c r="M50" s="18" t="s">
        <v>404</v>
      </c>
      <c r="N50" s="20" t="s">
        <v>404</v>
      </c>
      <c r="O50" s="18" t="s">
        <v>404</v>
      </c>
      <c r="P50" s="20" t="s">
        <v>404</v>
      </c>
      <c r="Q50" s="18" t="s">
        <v>404</v>
      </c>
      <c r="R50" s="20" t="s">
        <v>404</v>
      </c>
      <c r="S50" s="18" t="n">
        <v>416.88687963</v>
      </c>
      <c r="T50" s="20" t="n">
        <v>12.68588623</v>
      </c>
    </row>
    <row r="51" spans="1:20">
      <c r="A51" s="15" t="s">
        <v>448</v>
      </c>
      <c r="B51" s="17" t="n">
        <v>6866</v>
      </c>
      <c r="C51" s="18">
        <f>(0.0/B51*100)</f>
        <v/>
      </c>
      <c r="D51" s="19" t="n">
        <v>6866</v>
      </c>
      <c r="E51" s="18" t="n">
        <v>421.07090685</v>
      </c>
      <c r="F51" s="20" t="n">
        <v>3.10436391</v>
      </c>
      <c r="G51" s="18" t="n">
        <v>414.7194859</v>
      </c>
      <c r="H51" s="20" t="n">
        <v>5.36063711</v>
      </c>
      <c r="I51" s="18" t="n">
        <v>422.60271533</v>
      </c>
      <c r="J51" s="20" t="n">
        <v>7.72998846</v>
      </c>
      <c r="K51" s="18" t="s">
        <v>404</v>
      </c>
      <c r="L51" s="20" t="s">
        <v>404</v>
      </c>
      <c r="M51" s="18" t="s">
        <v>404</v>
      </c>
      <c r="N51" s="20" t="s">
        <v>404</v>
      </c>
      <c r="O51" s="18" t="s">
        <v>404</v>
      </c>
      <c r="P51" s="20" t="s">
        <v>404</v>
      </c>
      <c r="Q51" s="18" t="s">
        <v>404</v>
      </c>
      <c r="R51" s="20" t="s">
        <v>404</v>
      </c>
      <c r="S51" s="18" t="n">
        <v>411.9553663</v>
      </c>
      <c r="T51" s="20" t="n">
        <v>12.58552913</v>
      </c>
    </row>
    <row r="52" spans="1:20">
      <c r="A52" s="15" t="s">
        <v>449</v>
      </c>
      <c r="B52" s="17" t="n">
        <v>5809</v>
      </c>
      <c r="C52" s="18">
        <f>(0.0/B52*100)</f>
        <v/>
      </c>
      <c r="D52" s="19" t="n">
        <v>5809</v>
      </c>
      <c r="E52" s="18" t="n">
        <v>476.80638323</v>
      </c>
      <c r="F52" s="20" t="n">
        <v>3.98193563</v>
      </c>
      <c r="G52" s="18" t="n">
        <v>479.06607592</v>
      </c>
      <c r="H52" s="20" t="n">
        <v>9.95056372</v>
      </c>
      <c r="I52" s="18" t="n">
        <v>468.79410006</v>
      </c>
      <c r="J52" s="20" t="n">
        <v>7.61734648</v>
      </c>
      <c r="K52" s="18" t="s">
        <v>404</v>
      </c>
      <c r="L52" s="20" t="s">
        <v>404</v>
      </c>
      <c r="M52" s="18" t="s">
        <v>404</v>
      </c>
      <c r="N52" s="20" t="s">
        <v>404</v>
      </c>
      <c r="O52" s="18" t="s">
        <v>404</v>
      </c>
      <c r="P52" s="20" t="s">
        <v>404</v>
      </c>
      <c r="Q52" s="18" t="s">
        <v>404</v>
      </c>
      <c r="R52" s="20" t="s">
        <v>404</v>
      </c>
      <c r="S52" s="18" t="n">
        <v>408.5339</v>
      </c>
      <c r="T52" s="20" t="n">
        <v>17.24550512</v>
      </c>
    </row>
    <row r="53" spans="1:20">
      <c r="A53" s="15" t="s">
        <v>450</v>
      </c>
      <c r="B53" s="17" t="n">
        <v>5571</v>
      </c>
      <c r="C53" s="18">
        <f>(0.0/B53*100)</f>
        <v/>
      </c>
      <c r="D53" s="19" t="n">
        <v>5571</v>
      </c>
      <c r="E53" s="18" t="n">
        <v>431.76816047</v>
      </c>
      <c r="F53" s="20" t="n">
        <v>1.4976061</v>
      </c>
      <c r="G53" s="18" t="n">
        <v>431.66912939</v>
      </c>
      <c r="H53" s="20" t="n">
        <v>5.12130318</v>
      </c>
      <c r="I53" s="18" t="n">
        <v>443.0151878</v>
      </c>
      <c r="J53" s="20" t="n">
        <v>3.60964427</v>
      </c>
      <c r="K53" s="18" t="s">
        <v>404</v>
      </c>
      <c r="L53" s="20" t="s">
        <v>404</v>
      </c>
      <c r="M53" s="18" t="s">
        <v>404</v>
      </c>
      <c r="N53" s="20" t="s">
        <v>404</v>
      </c>
      <c r="O53" s="18" t="s">
        <v>404</v>
      </c>
      <c r="P53" s="20" t="s">
        <v>404</v>
      </c>
      <c r="Q53" s="18" t="s">
        <v>404</v>
      </c>
      <c r="R53" s="20" t="s">
        <v>404</v>
      </c>
      <c r="S53" s="18" t="n">
        <v>365.00518734</v>
      </c>
      <c r="T53" s="20" t="n">
        <v>12.6870377</v>
      </c>
    </row>
    <row r="54" spans="1:20">
      <c r="A54" s="15" t="s">
        <v>451</v>
      </c>
      <c r="B54" s="17" t="n">
        <v>4740</v>
      </c>
      <c r="C54" s="18">
        <f>(199.0/B54*100)</f>
        <v/>
      </c>
      <c r="D54" s="19" t="n">
        <v>4541</v>
      </c>
      <c r="E54" s="18" t="n">
        <v>328.70158096</v>
      </c>
      <c r="F54" s="20" t="n">
        <v>3.17300104</v>
      </c>
      <c r="G54" s="18" t="n">
        <v>362.36280767</v>
      </c>
      <c r="H54" s="20" t="n">
        <v>16.37978273</v>
      </c>
      <c r="I54" s="18" t="n">
        <v>333.91496107</v>
      </c>
      <c r="J54" s="20" t="n">
        <v>13.85566853</v>
      </c>
      <c r="K54" s="18" t="s">
        <v>404</v>
      </c>
      <c r="L54" s="20" t="s">
        <v>404</v>
      </c>
      <c r="M54" s="18" t="s">
        <v>404</v>
      </c>
      <c r="N54" s="20" t="s">
        <v>404</v>
      </c>
      <c r="O54" s="18" t="s">
        <v>404</v>
      </c>
      <c r="P54" s="20" t="s">
        <v>404</v>
      </c>
      <c r="Q54" s="18" t="s">
        <v>404</v>
      </c>
      <c r="R54" s="20" t="s">
        <v>404</v>
      </c>
      <c r="S54" s="18" t="n">
        <v>323.01405752</v>
      </c>
      <c r="T54" s="20" t="n">
        <v>11.07926664</v>
      </c>
    </row>
    <row r="55" spans="1:20">
      <c r="A55" s="15" t="s">
        <v>452</v>
      </c>
      <c r="B55" s="17" t="n">
        <v>5316</v>
      </c>
      <c r="C55" s="18">
        <f>(43.0/B55*100)</f>
        <v/>
      </c>
      <c r="D55" s="19" t="n">
        <v>5273</v>
      </c>
      <c r="E55" s="18" t="n">
        <v>412.61673712</v>
      </c>
      <c r="F55" s="20" t="n">
        <v>3.54437422</v>
      </c>
      <c r="G55" s="18" t="n">
        <v>401.3720539</v>
      </c>
      <c r="H55" s="20" t="n">
        <v>10.202925</v>
      </c>
      <c r="I55" s="18" t="n">
        <v>417.82729052</v>
      </c>
      <c r="J55" s="20" t="n">
        <v>5.80395862</v>
      </c>
      <c r="K55" s="18" t="s">
        <v>404</v>
      </c>
      <c r="L55" s="20" t="s">
        <v>404</v>
      </c>
      <c r="M55" s="18" t="s">
        <v>404</v>
      </c>
      <c r="N55" s="20" t="s">
        <v>404</v>
      </c>
      <c r="O55" s="18" t="s">
        <v>404</v>
      </c>
      <c r="P55" s="20" t="s">
        <v>404</v>
      </c>
      <c r="Q55" s="18" t="s">
        <v>404</v>
      </c>
      <c r="R55" s="20" t="s">
        <v>404</v>
      </c>
      <c r="S55" s="18" t="n">
        <v>390.26415824</v>
      </c>
      <c r="T55" s="20" t="n">
        <v>18.28257866</v>
      </c>
    </row>
    <row r="56" spans="1:20">
      <c r="A56" s="15" t="s">
        <v>453</v>
      </c>
      <c r="B56" s="17" t="n">
        <v>5359</v>
      </c>
      <c r="C56" s="18">
        <f>(0.0/B56*100)</f>
        <v/>
      </c>
      <c r="D56" s="19" t="n">
        <v>5359</v>
      </c>
      <c r="E56" s="18" t="n">
        <v>539.19810355</v>
      </c>
      <c r="F56" s="20" t="n">
        <v>9.08052923</v>
      </c>
      <c r="G56" s="18" t="n">
        <v>523.14525507</v>
      </c>
      <c r="H56" s="20" t="n">
        <v>4.06820221</v>
      </c>
      <c r="I56" s="18" t="n">
        <v>511.22127293</v>
      </c>
      <c r="J56" s="20" t="n">
        <v>7.51664878</v>
      </c>
      <c r="K56" s="18" t="s">
        <v>404</v>
      </c>
      <c r="L56" s="20" t="s">
        <v>404</v>
      </c>
      <c r="M56" s="18" t="s">
        <v>404</v>
      </c>
      <c r="N56" s="20" t="s">
        <v>404</v>
      </c>
      <c r="O56" s="18" t="s">
        <v>404</v>
      </c>
      <c r="P56" s="20" t="s">
        <v>404</v>
      </c>
      <c r="Q56" s="18" t="s">
        <v>404</v>
      </c>
      <c r="R56" s="20" t="s">
        <v>404</v>
      </c>
      <c r="S56" s="18" t="n">
        <v>525.55557975</v>
      </c>
      <c r="T56" s="20" t="n">
        <v>11.79600383</v>
      </c>
    </row>
    <row r="57" spans="1:20">
      <c r="A57" s="15" t="s">
        <v>454</v>
      </c>
      <c r="B57" s="17" t="n">
        <v>6513</v>
      </c>
      <c r="C57" s="18">
        <f>(0.0/B57*100)</f>
        <v/>
      </c>
      <c r="D57" s="19" t="n">
        <v>6513</v>
      </c>
      <c r="E57" s="18" t="n">
        <v>407.20373859</v>
      </c>
      <c r="F57" s="20" t="n">
        <v>8.191141979999999</v>
      </c>
      <c r="G57" s="18" t="n">
        <v>406.30492218</v>
      </c>
      <c r="H57" s="20" t="n">
        <v>8.62256266</v>
      </c>
      <c r="I57" s="18" t="n">
        <v>400.37454461</v>
      </c>
      <c r="J57" s="20" t="n">
        <v>3.79436538</v>
      </c>
      <c r="K57" s="18" t="s">
        <v>404</v>
      </c>
      <c r="L57" s="20" t="s">
        <v>404</v>
      </c>
      <c r="M57" s="18" t="s">
        <v>404</v>
      </c>
      <c r="N57" s="20" t="s">
        <v>404</v>
      </c>
      <c r="O57" s="18" t="s">
        <v>404</v>
      </c>
      <c r="P57" s="20" t="s">
        <v>404</v>
      </c>
      <c r="Q57" s="18" t="s">
        <v>404</v>
      </c>
      <c r="R57" s="20" t="s">
        <v>404</v>
      </c>
      <c r="S57" s="18" t="n">
        <v>405.85045241</v>
      </c>
      <c r="T57" s="20" t="n">
        <v>9.93559501</v>
      </c>
    </row>
    <row r="58" spans="1:20">
      <c r="A58" s="15" t="s">
        <v>455</v>
      </c>
      <c r="B58" s="17" t="n">
        <v>7267</v>
      </c>
      <c r="C58" s="18">
        <f>(0.0/B58*100)</f>
        <v/>
      </c>
      <c r="D58" s="19" t="n">
        <v>7267</v>
      </c>
      <c r="E58" s="18" t="n">
        <v>400.06638803</v>
      </c>
      <c r="F58" s="20" t="n">
        <v>5.4146502</v>
      </c>
      <c r="G58" s="18" t="n">
        <v>407.62406394</v>
      </c>
      <c r="H58" s="20" t="n">
        <v>5.01405983</v>
      </c>
      <c r="I58" s="18" t="n">
        <v>424.00459061</v>
      </c>
      <c r="J58" s="20" t="n">
        <v>5.85649773</v>
      </c>
      <c r="K58" s="18" t="s">
        <v>404</v>
      </c>
      <c r="L58" s="20" t="s">
        <v>404</v>
      </c>
      <c r="M58" s="18" t="s">
        <v>404</v>
      </c>
      <c r="N58" s="20" t="s">
        <v>404</v>
      </c>
      <c r="O58" s="18" t="s">
        <v>404</v>
      </c>
      <c r="P58" s="20" t="s">
        <v>404</v>
      </c>
      <c r="Q58" s="18" t="n">
        <v>377.60155938</v>
      </c>
      <c r="R58" s="20" t="n">
        <v>6.75545857</v>
      </c>
      <c r="S58" s="18" t="n">
        <v>416.86578909</v>
      </c>
      <c r="T58" s="20" t="n">
        <v>17.1953918</v>
      </c>
    </row>
    <row r="59" spans="1:20">
      <c r="A59" s="15" t="s">
        <v>456</v>
      </c>
      <c r="B59" s="17" t="n">
        <v>4826</v>
      </c>
      <c r="C59" s="18">
        <f>(0.0/B59*100)</f>
        <v/>
      </c>
      <c r="D59" s="19" t="n">
        <v>4826</v>
      </c>
      <c r="E59" s="18" t="n">
        <v>380.51172376</v>
      </c>
      <c r="F59" s="20" t="n">
        <v>2.04790259</v>
      </c>
      <c r="G59" s="18" t="n">
        <v>383.63490527</v>
      </c>
      <c r="H59" s="20" t="n">
        <v>2.60154373</v>
      </c>
      <c r="I59" s="18" t="n">
        <v>365.06832376</v>
      </c>
      <c r="J59" s="20" t="n">
        <v>3.61144954</v>
      </c>
      <c r="K59" s="18" t="s">
        <v>404</v>
      </c>
      <c r="L59" s="20" t="s">
        <v>404</v>
      </c>
      <c r="M59" s="18" t="s">
        <v>404</v>
      </c>
      <c r="N59" s="20" t="s">
        <v>404</v>
      </c>
      <c r="O59" s="18" t="s">
        <v>404</v>
      </c>
      <c r="P59" s="20" t="s">
        <v>404</v>
      </c>
      <c r="Q59" s="18" t="s">
        <v>404</v>
      </c>
      <c r="R59" s="20" t="s">
        <v>404</v>
      </c>
      <c r="S59" s="18" t="n">
        <v>368.09432698</v>
      </c>
      <c r="T59" s="20" t="n">
        <v>5.58952034</v>
      </c>
    </row>
    <row r="60" spans="1:20">
      <c r="A60" s="15" t="s">
        <v>457</v>
      </c>
      <c r="B60" s="17" t="n">
        <v>4546</v>
      </c>
      <c r="C60" s="18">
        <f>(0.0/B60*100)</f>
        <v/>
      </c>
      <c r="D60" s="19" t="n">
        <v>4546</v>
      </c>
      <c r="E60" s="18" t="n">
        <v>372.89606673</v>
      </c>
      <c r="F60" s="20" t="n">
        <v>5.32205713</v>
      </c>
      <c r="G60" s="18" t="n">
        <v>388.68496641</v>
      </c>
      <c r="H60" s="20" t="n">
        <v>7.07285468</v>
      </c>
      <c r="I60" s="18" t="n">
        <v>415.0139537</v>
      </c>
      <c r="J60" s="20" t="n">
        <v>11.66711808</v>
      </c>
      <c r="K60" s="18" t="s">
        <v>404</v>
      </c>
      <c r="L60" s="20" t="s">
        <v>404</v>
      </c>
      <c r="M60" s="18" t="s">
        <v>404</v>
      </c>
      <c r="N60" s="20" t="s">
        <v>404</v>
      </c>
      <c r="O60" s="18" t="s">
        <v>404</v>
      </c>
      <c r="P60" s="20" t="s">
        <v>404</v>
      </c>
      <c r="Q60" s="18" t="s">
        <v>404</v>
      </c>
      <c r="R60" s="20" t="s">
        <v>404</v>
      </c>
      <c r="S60" s="18" t="n">
        <v>398.85143876</v>
      </c>
      <c r="T60" s="20" t="n">
        <v>24.2026287</v>
      </c>
    </row>
    <row r="61" spans="1:20">
      <c r="A61" s="15" t="s">
        <v>458</v>
      </c>
      <c r="B61" s="17" t="n">
        <v>6525</v>
      </c>
      <c r="C61" s="18">
        <f>(0.0/B61*100)</f>
        <v/>
      </c>
      <c r="D61" s="19" t="n">
        <v>6525</v>
      </c>
      <c r="E61" s="18" t="n">
        <v>481.95844296</v>
      </c>
      <c r="F61" s="20" t="n">
        <v>5.02431739</v>
      </c>
      <c r="G61" s="18" t="n">
        <v>468.87070546</v>
      </c>
      <c r="H61" s="20" t="n">
        <v>4.66085325</v>
      </c>
      <c r="I61" s="18" t="n">
        <v>473.99935444</v>
      </c>
      <c r="J61" s="20" t="n">
        <v>5.06966421</v>
      </c>
      <c r="K61" s="18" t="s">
        <v>404</v>
      </c>
      <c r="L61" s="20" t="s">
        <v>404</v>
      </c>
      <c r="M61" s="18" t="s">
        <v>404</v>
      </c>
      <c r="N61" s="20" t="s">
        <v>404</v>
      </c>
      <c r="O61" s="18" t="s">
        <v>404</v>
      </c>
      <c r="P61" s="20" t="s">
        <v>404</v>
      </c>
      <c r="Q61" s="18" t="s">
        <v>404</v>
      </c>
      <c r="R61" s="20" t="s">
        <v>404</v>
      </c>
      <c r="S61" s="18" t="n">
        <v>486.52258221</v>
      </c>
      <c r="T61" s="20" t="n">
        <v>4.22265103</v>
      </c>
    </row>
    <row r="62" spans="1:20">
      <c r="A62" s="15" t="s">
        <v>459</v>
      </c>
      <c r="B62" s="17" t="n">
        <v>4476</v>
      </c>
      <c r="C62" s="18">
        <f>(0.0/B62*100)</f>
        <v/>
      </c>
      <c r="D62" s="19" t="n">
        <v>4476</v>
      </c>
      <c r="E62" s="18" t="n">
        <v>517.79415102</v>
      </c>
      <c r="F62" s="20" t="n">
        <v>2.77816595</v>
      </c>
      <c r="G62" s="18" t="n">
        <v>535.57701356</v>
      </c>
      <c r="H62" s="20" t="n">
        <v>1.24360939</v>
      </c>
      <c r="I62" s="18" t="n">
        <v>510.303804</v>
      </c>
      <c r="J62" s="20" t="n">
        <v>2.31427524</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385.76002878</v>
      </c>
      <c r="F63" s="20" t="n">
        <v>1.81079032</v>
      </c>
      <c r="G63" s="18" t="n">
        <v>375.52307537</v>
      </c>
      <c r="H63" s="20" t="n">
        <v>2.87155848</v>
      </c>
      <c r="I63" s="18" t="n">
        <v>374.67993068</v>
      </c>
      <c r="J63" s="20" t="n">
        <v>2.63622748</v>
      </c>
      <c r="K63" s="18" t="s">
        <v>404</v>
      </c>
      <c r="L63" s="20" t="s">
        <v>404</v>
      </c>
      <c r="M63" s="18" t="s">
        <v>404</v>
      </c>
      <c r="N63" s="20" t="s">
        <v>404</v>
      </c>
      <c r="O63" s="18" t="s">
        <v>404</v>
      </c>
      <c r="P63" s="20" t="s">
        <v>404</v>
      </c>
      <c r="Q63" s="18" t="s">
        <v>404</v>
      </c>
      <c r="R63" s="20" t="s">
        <v>404</v>
      </c>
      <c r="S63" s="18" t="n">
        <v>404.73401218</v>
      </c>
      <c r="T63" s="20" t="n">
        <v>4.61970277</v>
      </c>
    </row>
    <row r="64" spans="1:20">
      <c r="A64" s="15" t="s">
        <v>461</v>
      </c>
      <c r="B64" s="17" t="n">
        <v>3634</v>
      </c>
      <c r="C64" s="18">
        <f>(27.0/B64*100)</f>
        <v/>
      </c>
      <c r="D64" s="19" t="n">
        <v>3607</v>
      </c>
      <c r="E64" s="18" t="n">
        <v>443.64679635</v>
      </c>
      <c r="F64" s="20" t="n">
        <v>1.9417013</v>
      </c>
      <c r="G64" s="18" t="n">
        <v>489.77135868</v>
      </c>
      <c r="H64" s="20" t="n">
        <v>4.85487873</v>
      </c>
      <c r="I64" s="18" t="n">
        <v>485.57729194</v>
      </c>
      <c r="J64" s="20" t="n">
        <v>2.85435459</v>
      </c>
      <c r="K64" s="18" t="s">
        <v>404</v>
      </c>
      <c r="L64" s="20" t="s">
        <v>404</v>
      </c>
      <c r="M64" s="18" t="s">
        <v>404</v>
      </c>
      <c r="N64" s="20" t="s">
        <v>404</v>
      </c>
      <c r="O64" s="18" t="n">
        <v>512.63754277</v>
      </c>
      <c r="P64" s="20" t="n">
        <v>13.25796666</v>
      </c>
      <c r="Q64" s="18" t="s">
        <v>404</v>
      </c>
      <c r="R64" s="20" t="s">
        <v>404</v>
      </c>
      <c r="S64" s="18" t="n">
        <v>498.69109164</v>
      </c>
      <c r="T64" s="20" t="n">
        <v>8.449481710000001</v>
      </c>
    </row>
    <row r="65" spans="1:20">
      <c r="A65" s="15" t="s">
        <v>462</v>
      </c>
      <c r="B65" s="17" t="n">
        <v>5325</v>
      </c>
      <c r="C65" s="18">
        <f>(0.0/B65*100)</f>
        <v/>
      </c>
      <c r="D65" s="19" t="n">
        <v>5325</v>
      </c>
      <c r="E65" s="18" t="n">
        <v>423.44515111</v>
      </c>
      <c r="F65" s="20" t="n">
        <v>3.05052515</v>
      </c>
      <c r="G65" s="18" t="n">
        <v>431.4558857</v>
      </c>
      <c r="H65" s="20" t="n">
        <v>8.29930631</v>
      </c>
      <c r="I65" s="18" t="n">
        <v>448.87845725</v>
      </c>
      <c r="J65" s="20" t="n">
        <v>7.83920277</v>
      </c>
      <c r="K65" s="18" t="s">
        <v>404</v>
      </c>
      <c r="L65" s="20" t="s">
        <v>404</v>
      </c>
      <c r="M65" s="18" t="s">
        <v>404</v>
      </c>
      <c r="N65" s="20" t="s">
        <v>404</v>
      </c>
      <c r="O65" s="18" t="s">
        <v>404</v>
      </c>
      <c r="P65" s="20" t="s">
        <v>404</v>
      </c>
      <c r="Q65" s="18" t="s">
        <v>404</v>
      </c>
      <c r="R65" s="20" t="s">
        <v>404</v>
      </c>
      <c r="S65" s="18" t="n">
        <v>417.77181844</v>
      </c>
      <c r="T65" s="20" t="n">
        <v>7.67536645</v>
      </c>
    </row>
    <row r="66" spans="1:20">
      <c r="A66" s="15" t="s">
        <v>463</v>
      </c>
      <c r="B66" s="17" t="n">
        <v>5665</v>
      </c>
      <c r="C66" s="18">
        <f>(0.0/B66*100)</f>
        <v/>
      </c>
      <c r="D66" s="19" t="n">
        <v>5665</v>
      </c>
      <c r="E66" s="18" t="n">
        <v>415.24998337</v>
      </c>
      <c r="F66" s="20" t="n">
        <v>1.62723947</v>
      </c>
      <c r="G66" s="18" t="n">
        <v>403.17132092</v>
      </c>
      <c r="H66" s="20" t="n">
        <v>1.60736792</v>
      </c>
      <c r="I66" s="18" t="n">
        <v>421.29674787</v>
      </c>
      <c r="J66" s="20" t="n">
        <v>3.14481595</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385.13827781</v>
      </c>
      <c r="F67" s="20" t="n">
        <v>2.75887671</v>
      </c>
      <c r="G67" s="18" t="n">
        <v>412.18029799</v>
      </c>
      <c r="H67" s="20" t="n">
        <v>7.09490506</v>
      </c>
      <c r="I67" s="18" t="n">
        <v>429.62753169</v>
      </c>
      <c r="J67" s="20" t="n">
        <v>8.45130058</v>
      </c>
      <c r="K67" s="18" t="s">
        <v>404</v>
      </c>
      <c r="L67" s="20" t="s">
        <v>404</v>
      </c>
      <c r="M67" s="18" t="s">
        <v>404</v>
      </c>
      <c r="N67" s="20" t="s">
        <v>404</v>
      </c>
      <c r="O67" s="18" t="s">
        <v>404</v>
      </c>
      <c r="P67" s="20" t="s">
        <v>404</v>
      </c>
      <c r="Q67" s="18" t="s">
        <v>404</v>
      </c>
      <c r="R67" s="20" t="s">
        <v>404</v>
      </c>
      <c r="S67" s="18" t="n">
        <v>421.02447266</v>
      </c>
      <c r="T67" s="20" t="n">
        <v>12.07623042</v>
      </c>
    </row>
    <row r="68" spans="1:20">
      <c r="A68" s="15" t="s">
        <v>465</v>
      </c>
      <c r="B68" s="17" t="n">
        <v>12083</v>
      </c>
      <c r="C68" s="18">
        <f>(0.0/B68*100)</f>
        <v/>
      </c>
      <c r="D68" s="19" t="n">
        <v>12083</v>
      </c>
      <c r="E68" s="18" t="n">
        <v>420.82112375</v>
      </c>
      <c r="F68" s="20" t="n">
        <v>1.65370871</v>
      </c>
      <c r="G68" s="18" t="n">
        <v>431.54548788</v>
      </c>
      <c r="H68" s="20" t="n">
        <v>1.54876084</v>
      </c>
      <c r="I68" s="18" t="n">
        <v>401.69061503</v>
      </c>
      <c r="J68" s="20" t="n">
        <v>1.40307817</v>
      </c>
      <c r="K68" s="18" t="s">
        <v>404</v>
      </c>
      <c r="L68" s="20" t="s">
        <v>404</v>
      </c>
      <c r="M68" s="18" t="s">
        <v>404</v>
      </c>
      <c r="N68" s="20" t="s">
        <v>404</v>
      </c>
      <c r="O68" s="18" t="s">
        <v>404</v>
      </c>
      <c r="P68" s="20" t="s">
        <v>404</v>
      </c>
      <c r="Q68" s="18" t="s">
        <v>404</v>
      </c>
      <c r="R68" s="20" t="s">
        <v>404</v>
      </c>
      <c r="S68" s="18" t="n">
        <v>439.84475592</v>
      </c>
      <c r="T68" s="20" t="n">
        <v>12.49637931</v>
      </c>
    </row>
    <row r="69" spans="1:20">
      <c r="A69" s="15" t="s">
        <v>466</v>
      </c>
      <c r="B69" s="17" t="n">
        <v>4876</v>
      </c>
      <c r="C69" s="18">
        <f>(0.0/B69*100)</f>
        <v/>
      </c>
      <c r="D69" s="19" t="n">
        <v>4876</v>
      </c>
      <c r="E69" s="18" t="n">
        <v>436.59423512</v>
      </c>
      <c r="F69" s="20" t="n">
        <v>5.41406543</v>
      </c>
      <c r="G69" s="18" t="n">
        <v>427.47034152</v>
      </c>
      <c r="H69" s="20" t="n">
        <v>9.451472620000001</v>
      </c>
      <c r="I69" s="18" t="n">
        <v>436.96491047</v>
      </c>
      <c r="J69" s="20" t="n">
        <v>5.81669172</v>
      </c>
      <c r="K69" s="18" t="s">
        <v>404</v>
      </c>
      <c r="L69" s="20" t="s">
        <v>404</v>
      </c>
      <c r="M69" s="18" t="s">
        <v>404</v>
      </c>
      <c r="N69" s="20" t="s">
        <v>404</v>
      </c>
      <c r="O69" s="18" t="s">
        <v>404</v>
      </c>
      <c r="P69" s="20" t="s">
        <v>404</v>
      </c>
      <c r="Q69" s="18" t="s">
        <v>404</v>
      </c>
      <c r="R69" s="20" t="s">
        <v>404</v>
      </c>
      <c r="S69" s="18" t="n">
        <v>419.95849143</v>
      </c>
      <c r="T69" s="20" t="n">
        <v>3.92625919</v>
      </c>
    </row>
    <row r="70" spans="1:20">
      <c r="A70" s="15" t="s">
        <v>467</v>
      </c>
      <c r="B70" s="17" t="n">
        <v>6036</v>
      </c>
      <c r="C70" s="18">
        <f>(0.0/B70*100)</f>
        <v/>
      </c>
      <c r="D70" s="19" t="n">
        <v>6036</v>
      </c>
      <c r="E70" s="18" t="n">
        <v>485.38377148</v>
      </c>
      <c r="F70" s="20" t="n">
        <v>6.29336063</v>
      </c>
      <c r="G70" s="18" t="n">
        <v>492.36800415</v>
      </c>
      <c r="H70" s="20" t="n">
        <v>4.44749339</v>
      </c>
      <c r="I70" s="18" t="n">
        <v>482.7278265</v>
      </c>
      <c r="J70" s="20" t="n">
        <v>4.37792759</v>
      </c>
      <c r="K70" s="18" t="s">
        <v>404</v>
      </c>
      <c r="L70" s="20" t="s">
        <v>404</v>
      </c>
      <c r="M70" s="18" t="s">
        <v>404</v>
      </c>
      <c r="N70" s="20" t="s">
        <v>404</v>
      </c>
      <c r="O70" s="18" t="s">
        <v>404</v>
      </c>
      <c r="P70" s="20" t="s">
        <v>404</v>
      </c>
      <c r="Q70" s="18" t="s">
        <v>404</v>
      </c>
      <c r="R70" s="20" t="s">
        <v>404</v>
      </c>
      <c r="S70" s="18" t="n">
        <v>462.05011536</v>
      </c>
      <c r="T70" s="20" t="n">
        <v>14.61741531</v>
      </c>
    </row>
    <row r="71" spans="1:20">
      <c r="A71" s="15" t="s">
        <v>468</v>
      </c>
      <c r="B71" s="17" t="n">
        <v>6115</v>
      </c>
      <c r="C71" s="18">
        <f>(0.0/B71*100)</f>
        <v/>
      </c>
      <c r="D71" s="19" t="n">
        <v>6115</v>
      </c>
      <c r="E71" s="18" t="n">
        <v>555.19379183</v>
      </c>
      <c r="F71" s="20" t="n">
        <v>1.47203305</v>
      </c>
      <c r="G71" s="18" t="n">
        <v>560.1214404999999</v>
      </c>
      <c r="H71" s="20" t="n">
        <v>3.23825948</v>
      </c>
      <c r="I71" s="18" t="n">
        <v>549.72475707</v>
      </c>
      <c r="J71" s="20" t="n">
        <v>3.56228917</v>
      </c>
      <c r="K71" s="18" t="s">
        <v>404</v>
      </c>
      <c r="L71" s="20" t="s">
        <v>404</v>
      </c>
      <c r="M71" s="18" t="s">
        <v>404</v>
      </c>
      <c r="N71" s="20" t="s">
        <v>404</v>
      </c>
      <c r="O71" s="18" t="s">
        <v>404</v>
      </c>
      <c r="P71" s="20" t="s">
        <v>404</v>
      </c>
      <c r="Q71" s="18" t="s">
        <v>404</v>
      </c>
      <c r="R71" s="20" t="s">
        <v>404</v>
      </c>
      <c r="S71" s="18" t="n">
        <v>496.28387474</v>
      </c>
      <c r="T71" s="20" t="n">
        <v>15.61464699</v>
      </c>
    </row>
    <row r="72" spans="1:20">
      <c r="A72" s="15" t="s">
        <v>469</v>
      </c>
      <c r="B72" s="17" t="n">
        <v>7708</v>
      </c>
      <c r="C72" s="18">
        <f>(0.0/B72*100)</f>
        <v/>
      </c>
      <c r="D72" s="19" t="n">
        <v>7708</v>
      </c>
      <c r="E72" s="18" t="n">
        <v>536.92595076</v>
      </c>
      <c r="F72" s="20" t="n">
        <v>8.485812190000001</v>
      </c>
      <c r="G72" s="18" t="n">
        <v>539.89898654</v>
      </c>
      <c r="H72" s="20" t="n">
        <v>6.15922043</v>
      </c>
      <c r="I72" s="18" t="n">
        <v>522.5136872</v>
      </c>
      <c r="J72" s="20" t="n">
        <v>6.52948507</v>
      </c>
      <c r="K72" s="18" t="s">
        <v>404</v>
      </c>
      <c r="L72" s="20" t="s">
        <v>404</v>
      </c>
      <c r="M72" s="18" t="s">
        <v>404</v>
      </c>
      <c r="N72" s="20" t="s">
        <v>404</v>
      </c>
      <c r="O72" s="18" t="s">
        <v>404</v>
      </c>
      <c r="P72" s="20" t="s">
        <v>404</v>
      </c>
      <c r="Q72" s="18" t="s">
        <v>404</v>
      </c>
      <c r="R72" s="20" t="s">
        <v>404</v>
      </c>
      <c r="S72" s="18" t="n">
        <v>546.66010576</v>
      </c>
      <c r="T72" s="20" t="n">
        <v>25.74504333</v>
      </c>
    </row>
    <row r="73" spans="1:20">
      <c r="A73" s="15" t="s">
        <v>470</v>
      </c>
      <c r="B73" s="17" t="n">
        <v>8249</v>
      </c>
      <c r="C73" s="18">
        <f>(0.0/B73*100)</f>
        <v/>
      </c>
      <c r="D73" s="19" t="n">
        <v>8249</v>
      </c>
      <c r="E73" s="18" t="n">
        <v>419.21184717</v>
      </c>
      <c r="F73" s="20" t="n">
        <v>16.96378001</v>
      </c>
      <c r="G73" s="18" t="n">
        <v>413.05167077</v>
      </c>
      <c r="H73" s="20" t="n">
        <v>6.01800111</v>
      </c>
      <c r="I73" s="18" t="n">
        <v>423.99320873</v>
      </c>
      <c r="J73" s="20" t="n">
        <v>3.76942834</v>
      </c>
      <c r="K73" s="18" t="s">
        <v>404</v>
      </c>
      <c r="L73" s="20" t="s">
        <v>404</v>
      </c>
      <c r="M73" s="18" t="s">
        <v>404</v>
      </c>
      <c r="N73" s="20" t="s">
        <v>404</v>
      </c>
      <c r="O73" s="18" t="s">
        <v>404</v>
      </c>
      <c r="P73" s="20" t="s">
        <v>404</v>
      </c>
      <c r="Q73" s="18" t="s">
        <v>404</v>
      </c>
      <c r="R73" s="20" t="s">
        <v>404</v>
      </c>
      <c r="S73" s="18" t="n">
        <v>415.64334355</v>
      </c>
      <c r="T73" s="20" t="n">
        <v>15.70006612</v>
      </c>
    </row>
    <row r="74" spans="1:20">
      <c r="A74" s="15" t="s">
        <v>471</v>
      </c>
      <c r="B74" s="17" t="n">
        <v>4692</v>
      </c>
      <c r="C74" s="18">
        <f>(484.0/B74*100)</f>
        <v/>
      </c>
      <c r="D74" s="19" t="n">
        <v>4208</v>
      </c>
      <c r="E74" s="18" t="n">
        <v>398.05297801</v>
      </c>
      <c r="F74" s="20" t="n">
        <v>2.67279203</v>
      </c>
      <c r="G74" s="18" t="n">
        <v>423.73771648</v>
      </c>
      <c r="H74" s="20" t="n">
        <v>2.13445903</v>
      </c>
      <c r="I74" s="18" t="n">
        <v>456.64161217</v>
      </c>
      <c r="J74" s="20" t="n">
        <v>2.55289476</v>
      </c>
      <c r="K74" s="18" t="s">
        <v>404</v>
      </c>
      <c r="L74" s="20" t="s">
        <v>404</v>
      </c>
      <c r="M74" s="18" t="s">
        <v>404</v>
      </c>
      <c r="N74" s="20" t="s">
        <v>404</v>
      </c>
      <c r="O74" s="18" t="s">
        <v>404</v>
      </c>
      <c r="P74" s="20" t="s">
        <v>404</v>
      </c>
      <c r="Q74" s="18" t="s">
        <v>404</v>
      </c>
      <c r="R74" s="20" t="s">
        <v>404</v>
      </c>
      <c r="S74" s="18" t="n">
        <v>516.76467871</v>
      </c>
      <c r="T74" s="20" t="n">
        <v>6.84878773</v>
      </c>
    </row>
    <row r="75" spans="1:20">
      <c r="A75" s="15" t="s">
        <v>472</v>
      </c>
      <c r="B75" s="17" t="n">
        <v>5375</v>
      </c>
      <c r="C75" s="18">
        <f>(483.0/B75*100)</f>
        <v/>
      </c>
      <c r="D75" s="19" t="n">
        <v>4892</v>
      </c>
      <c r="E75" s="18" t="n">
        <v>391.83473472</v>
      </c>
      <c r="F75" s="20" t="n">
        <v>3.45367564</v>
      </c>
      <c r="G75" s="18" t="n">
        <v>377.8904379</v>
      </c>
      <c r="H75" s="20" t="n">
        <v>5.98966431</v>
      </c>
      <c r="I75" s="18" t="n">
        <v>366.57024898</v>
      </c>
      <c r="J75" s="20" t="n">
        <v>15.52296049</v>
      </c>
      <c r="K75" s="18" t="s">
        <v>404</v>
      </c>
      <c r="L75" s="20" t="s">
        <v>404</v>
      </c>
      <c r="M75" s="18" t="s">
        <v>404</v>
      </c>
      <c r="N75" s="20" t="s">
        <v>404</v>
      </c>
      <c r="O75" s="18" t="s">
        <v>404</v>
      </c>
      <c r="P75" s="20" t="s">
        <v>404</v>
      </c>
      <c r="Q75" s="18" t="s">
        <v>404</v>
      </c>
      <c r="R75" s="20" t="s">
        <v>404</v>
      </c>
      <c r="S75" s="18" t="n">
        <v>371.38430491</v>
      </c>
      <c r="T75" s="20" t="n">
        <v>16.41370973</v>
      </c>
    </row>
    <row r="76" spans="1:20">
      <c r="A76" s="15" t="s">
        <v>473</v>
      </c>
      <c r="B76" s="17" t="n">
        <v>14167</v>
      </c>
      <c r="C76" s="18">
        <f>(1400.0/B76*100)</f>
        <v/>
      </c>
      <c r="D76" s="19" t="n">
        <v>12767</v>
      </c>
      <c r="E76" s="18" t="n">
        <v>447.63470994</v>
      </c>
      <c r="F76" s="20" t="n">
        <v>6.35519942</v>
      </c>
      <c r="G76" s="18" t="n">
        <v>429.20943529</v>
      </c>
      <c r="H76" s="20" t="n">
        <v>5.69271893</v>
      </c>
      <c r="I76" s="18" t="n">
        <v>436.08761474</v>
      </c>
      <c r="J76" s="20" t="n">
        <v>5.58465948</v>
      </c>
      <c r="K76" s="18" t="s">
        <v>404</v>
      </c>
      <c r="L76" s="20" t="s">
        <v>404</v>
      </c>
      <c r="M76" s="18" t="s">
        <v>404</v>
      </c>
      <c r="N76" s="20" t="s">
        <v>404</v>
      </c>
      <c r="O76" s="18" t="s">
        <v>404</v>
      </c>
      <c r="P76" s="20" t="s">
        <v>404</v>
      </c>
      <c r="Q76" s="18" t="s">
        <v>404</v>
      </c>
      <c r="R76" s="20" t="s">
        <v>404</v>
      </c>
      <c r="S76" s="18" t="n">
        <v>437.06996396</v>
      </c>
      <c r="T76" s="20" t="n">
        <v>8.83484022</v>
      </c>
    </row>
    <row r="77" spans="1:20">
      <c r="A77" s="15" t="s">
        <v>474</v>
      </c>
      <c r="B77" s="17" t="n">
        <v>6062</v>
      </c>
      <c r="C77" s="18">
        <f>(0.0/B77*100)</f>
        <v/>
      </c>
      <c r="D77" s="19" t="n">
        <v>6062</v>
      </c>
      <c r="E77" s="18" t="n">
        <v>424.90764746</v>
      </c>
      <c r="F77" s="20" t="n">
        <v>2.70663429</v>
      </c>
      <c r="G77" s="18" t="n">
        <v>430.18515115</v>
      </c>
      <c r="H77" s="20" t="n">
        <v>23.95662683</v>
      </c>
      <c r="I77" s="18" t="n">
        <v>485.27270103</v>
      </c>
      <c r="J77" s="20" t="n">
        <v>8.09599296</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506.54994428</v>
      </c>
      <c r="F78" s="20" t="n">
        <v>7.22028547</v>
      </c>
      <c r="G78" s="18" t="n">
        <v>513.72644941</v>
      </c>
      <c r="H78" s="20" t="n">
        <v>6.4780025</v>
      </c>
      <c r="I78" s="18" t="n">
        <v>533.52647704</v>
      </c>
      <c r="J78" s="20" t="n">
        <v>5.33843073</v>
      </c>
      <c r="K78" s="18" t="s">
        <v>404</v>
      </c>
      <c r="L78" s="20" t="s">
        <v>404</v>
      </c>
      <c r="M78" s="18" t="s">
        <v>404</v>
      </c>
      <c r="N78" s="20" t="s">
        <v>404</v>
      </c>
      <c r="O78" s="18" t="s">
        <v>404</v>
      </c>
      <c r="P78" s="20" t="s">
        <v>404</v>
      </c>
      <c r="Q78" s="18" t="s">
        <v>404</v>
      </c>
      <c r="R78" s="20" t="s">
        <v>404</v>
      </c>
      <c r="S78" s="18" t="n">
        <v>522.3535382</v>
      </c>
      <c r="T78" s="20" t="n">
        <v>15.8335563</v>
      </c>
    </row>
    <row customHeight="1" ht="25" r="79" spans="1:20">
      <c r="A79" s="15" t="s">
        <v>476</v>
      </c>
      <c r="B79" s="17" t="n">
        <v>1657</v>
      </c>
      <c r="C79" s="18">
        <f>(21.0/B79*100)</f>
        <v/>
      </c>
      <c r="D79" s="19" t="n">
        <v>1636</v>
      </c>
      <c r="E79" s="18" t="n">
        <v>462.08821121</v>
      </c>
      <c r="F79" s="20" t="n">
        <v>11.16287815</v>
      </c>
      <c r="G79" s="18" t="n">
        <v>460.13824476</v>
      </c>
      <c r="H79" s="20" t="n">
        <v>11.35738916</v>
      </c>
      <c r="I79" s="18" t="n">
        <v>491.72274343</v>
      </c>
      <c r="J79" s="20" t="n">
        <v>9.39921215</v>
      </c>
      <c r="K79" s="18" t="s">
        <v>404</v>
      </c>
      <c r="L79" s="20" t="s">
        <v>404</v>
      </c>
      <c r="M79" s="18" t="s">
        <v>404</v>
      </c>
      <c r="N79" s="20" t="s">
        <v>404</v>
      </c>
      <c r="O79" s="18" t="s">
        <v>404</v>
      </c>
      <c r="P79" s="20" t="s">
        <v>404</v>
      </c>
      <c r="Q79" s="18" t="s">
        <v>404</v>
      </c>
      <c r="R79" s="20" t="s">
        <v>404</v>
      </c>
      <c r="S79" s="18" t="n">
        <v>528.97186286</v>
      </c>
      <c r="T79" s="20" t="n">
        <v>9.722320209999999</v>
      </c>
    </row>
    <row r="80" spans="1:20">
      <c r="A80" s="15" t="s">
        <v>477</v>
      </c>
      <c r="B80" s="17" t="n">
        <v>7841</v>
      </c>
      <c r="C80" s="18">
        <f>(0.0/B80*100)</f>
        <v/>
      </c>
      <c r="D80" s="19" t="n">
        <v>7841</v>
      </c>
      <c r="E80" s="18" t="n">
        <v>457.45937695</v>
      </c>
      <c r="F80" s="20" t="n">
        <v>5.58157997</v>
      </c>
      <c r="G80" s="18" t="n">
        <v>447.27079963</v>
      </c>
      <c r="H80" s="20" t="n">
        <v>6.48288261</v>
      </c>
      <c r="I80" s="18" t="n">
        <v>461.78032691</v>
      </c>
      <c r="J80" s="20" t="n">
        <v>8.459373340000001</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448.7319157</v>
      </c>
      <c r="F81" s="20" t="n">
        <v>8.038808879999999</v>
      </c>
      <c r="G81" s="18" t="n">
        <v>437.05903489</v>
      </c>
      <c r="H81" s="20" t="n">
        <v>4.61374724</v>
      </c>
      <c r="I81" s="18" t="n">
        <v>443.95469421</v>
      </c>
      <c r="J81" s="20" t="n">
        <v>5.23516029</v>
      </c>
      <c r="K81" s="18" t="s">
        <v>404</v>
      </c>
      <c r="L81" s="20" t="s">
        <v>404</v>
      </c>
      <c r="M81" s="18" t="s">
        <v>404</v>
      </c>
      <c r="N81" s="20" t="s">
        <v>404</v>
      </c>
      <c r="O81" s="18" t="s">
        <v>404</v>
      </c>
      <c r="P81" s="20" t="s">
        <v>404</v>
      </c>
      <c r="Q81" s="18" t="s">
        <v>404</v>
      </c>
      <c r="R81" s="20" t="s">
        <v>404</v>
      </c>
      <c r="S81" s="18" t="n">
        <v>478.47520447</v>
      </c>
      <c r="T81" s="20" t="n">
        <v>50.46728631</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612</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509.75131222</v>
      </c>
      <c r="F7" s="20" t="n">
        <v>5.98582621</v>
      </c>
      <c r="G7" s="18" t="n">
        <v>515.8107238600001</v>
      </c>
      <c r="H7" s="20" t="n">
        <v>2.69177903</v>
      </c>
      <c r="I7" s="18" t="n">
        <v>501.31857196</v>
      </c>
      <c r="J7" s="20" t="n">
        <v>3.59275139</v>
      </c>
      <c r="K7" s="18" t="s">
        <v>404</v>
      </c>
      <c r="L7" s="20" t="s">
        <v>404</v>
      </c>
      <c r="M7" s="18" t="s">
        <v>404</v>
      </c>
      <c r="N7" s="20" t="s">
        <v>404</v>
      </c>
      <c r="O7" s="18" t="s">
        <v>404</v>
      </c>
      <c r="P7" s="20" t="s">
        <v>404</v>
      </c>
      <c r="Q7" s="18" t="s">
        <v>404</v>
      </c>
      <c r="R7" s="20" t="s">
        <v>404</v>
      </c>
      <c r="S7" s="18" t="n">
        <v>502.04199705</v>
      </c>
      <c r="T7" s="20" t="n">
        <v>8.599227040000001</v>
      </c>
    </row>
    <row r="8" spans="1:20">
      <c r="A8" s="15" t="s">
        <v>405</v>
      </c>
      <c r="B8" s="17" t="n">
        <v>7007</v>
      </c>
      <c r="C8" s="18">
        <f>(0.0/B8*100)</f>
        <v/>
      </c>
      <c r="D8" s="19" t="n">
        <v>7007</v>
      </c>
      <c r="E8" s="18" t="n">
        <v>482.76978033</v>
      </c>
      <c r="F8" s="20" t="n">
        <v>6.96740449</v>
      </c>
      <c r="G8" s="18" t="n">
        <v>509.96611827</v>
      </c>
      <c r="H8" s="20" t="n">
        <v>6.98742093</v>
      </c>
      <c r="I8" s="18" t="n">
        <v>495.98123184</v>
      </c>
      <c r="J8" s="20" t="n">
        <v>6.91380973</v>
      </c>
      <c r="K8" s="18" t="s">
        <v>404</v>
      </c>
      <c r="L8" s="20" t="s">
        <v>404</v>
      </c>
      <c r="M8" s="18" t="s">
        <v>404</v>
      </c>
      <c r="N8" s="20" t="s">
        <v>404</v>
      </c>
      <c r="O8" s="18" t="s">
        <v>404</v>
      </c>
      <c r="P8" s="20" t="s">
        <v>404</v>
      </c>
      <c r="Q8" s="18" t="s">
        <v>404</v>
      </c>
      <c r="R8" s="20" t="s">
        <v>404</v>
      </c>
      <c r="S8" s="18" t="n">
        <v>456.75730409</v>
      </c>
      <c r="T8" s="20" t="n">
        <v>12.78293953</v>
      </c>
    </row>
    <row r="9" spans="1:20">
      <c r="A9" s="15" t="s">
        <v>406</v>
      </c>
      <c r="B9" s="17" t="n">
        <v>9651</v>
      </c>
      <c r="C9" s="18">
        <f>(200.0/B9*100)</f>
        <v/>
      </c>
      <c r="D9" s="19" t="n">
        <v>9451</v>
      </c>
      <c r="E9" s="18" t="n">
        <v>518.6722273300001</v>
      </c>
      <c r="F9" s="20" t="n">
        <v>7.50873114</v>
      </c>
      <c r="G9" s="18" t="n">
        <v>500.41163739</v>
      </c>
      <c r="H9" s="20" t="n">
        <v>4.03822933</v>
      </c>
      <c r="I9" s="18" t="n">
        <v>491.9869861</v>
      </c>
      <c r="J9" s="20" t="n">
        <v>9.608531279999999</v>
      </c>
      <c r="K9" s="18" t="s">
        <v>404</v>
      </c>
      <c r="L9" s="20" t="s">
        <v>404</v>
      </c>
      <c r="M9" s="18" t="s">
        <v>404</v>
      </c>
      <c r="N9" s="20" t="s">
        <v>404</v>
      </c>
      <c r="O9" s="18" t="s">
        <v>404</v>
      </c>
      <c r="P9" s="20" t="s">
        <v>404</v>
      </c>
      <c r="Q9" s="18" t="s">
        <v>404</v>
      </c>
      <c r="R9" s="20" t="s">
        <v>404</v>
      </c>
      <c r="S9" s="18" t="n">
        <v>488.66089336</v>
      </c>
      <c r="T9" s="20" t="n">
        <v>13.57258759</v>
      </c>
    </row>
    <row r="10" spans="1:20">
      <c r="A10" s="15" t="s">
        <v>407</v>
      </c>
      <c r="B10" s="17" t="n">
        <v>20058</v>
      </c>
      <c r="C10" s="18">
        <f>(2893.0/B10*100)</f>
        <v/>
      </c>
      <c r="D10" s="19" t="n">
        <v>17165</v>
      </c>
      <c r="E10" s="18" t="n">
        <v>521.47448448</v>
      </c>
      <c r="F10" s="20" t="n">
        <v>4.94697671</v>
      </c>
      <c r="G10" s="18" t="n">
        <v>528.58020896</v>
      </c>
      <c r="H10" s="20" t="n">
        <v>2.9455605</v>
      </c>
      <c r="I10" s="18" t="n">
        <v>531.5161962</v>
      </c>
      <c r="J10" s="20" t="n">
        <v>4.8407021</v>
      </c>
      <c r="K10" s="18" t="s">
        <v>404</v>
      </c>
      <c r="L10" s="20" t="s">
        <v>404</v>
      </c>
      <c r="M10" s="18" t="s">
        <v>404</v>
      </c>
      <c r="N10" s="20" t="s">
        <v>404</v>
      </c>
      <c r="O10" s="18" t="s">
        <v>404</v>
      </c>
      <c r="P10" s="20" t="s">
        <v>404</v>
      </c>
      <c r="Q10" s="18" t="s">
        <v>404</v>
      </c>
      <c r="R10" s="20" t="s">
        <v>404</v>
      </c>
      <c r="S10" s="18" t="n">
        <v>557.03266178</v>
      </c>
      <c r="T10" s="20" t="n">
        <v>13.43116631</v>
      </c>
    </row>
    <row r="11" spans="1:20">
      <c r="A11" s="15" t="s">
        <v>408</v>
      </c>
      <c r="B11" s="17" t="n">
        <v>7053</v>
      </c>
      <c r="C11" s="18">
        <f>(137.0/B11*100)</f>
        <v/>
      </c>
      <c r="D11" s="19" t="n">
        <v>6916</v>
      </c>
      <c r="E11" s="18" t="n">
        <v>454.61792331</v>
      </c>
      <c r="F11" s="20" t="n">
        <v>4.69391121</v>
      </c>
      <c r="G11" s="18" t="n">
        <v>443.07716172</v>
      </c>
      <c r="H11" s="20" t="n">
        <v>4.79855745</v>
      </c>
      <c r="I11" s="18" t="n">
        <v>439.39207725</v>
      </c>
      <c r="J11" s="20" t="n">
        <v>8.275415000000001</v>
      </c>
      <c r="K11" s="18" t="s">
        <v>404</v>
      </c>
      <c r="L11" s="20" t="s">
        <v>404</v>
      </c>
      <c r="M11" s="18" t="s">
        <v>404</v>
      </c>
      <c r="N11" s="20" t="s">
        <v>404</v>
      </c>
      <c r="O11" s="18" t="s">
        <v>404</v>
      </c>
      <c r="P11" s="20" t="s">
        <v>404</v>
      </c>
      <c r="Q11" s="18" t="s">
        <v>404</v>
      </c>
      <c r="R11" s="20" t="s">
        <v>404</v>
      </c>
      <c r="S11" s="18" t="n">
        <v>426.13231959</v>
      </c>
      <c r="T11" s="20" t="n">
        <v>9.45750445</v>
      </c>
    </row>
    <row r="12" spans="1:20">
      <c r="A12" s="15" t="s">
        <v>409</v>
      </c>
      <c r="B12" s="17" t="n">
        <v>6894</v>
      </c>
      <c r="C12" s="18">
        <f>(106.0/B12*100)</f>
        <v/>
      </c>
      <c r="D12" s="19" t="n">
        <v>6788</v>
      </c>
      <c r="E12" s="18" t="n">
        <v>499.58439412</v>
      </c>
      <c r="F12" s="20" t="n">
        <v>4.58080339</v>
      </c>
      <c r="G12" s="18" t="n">
        <v>500.65497312</v>
      </c>
      <c r="H12" s="20" t="n">
        <v>5.42527047</v>
      </c>
      <c r="I12" s="18" t="n">
        <v>481.44322406</v>
      </c>
      <c r="J12" s="20" t="n">
        <v>6.67210105</v>
      </c>
      <c r="K12" s="18" t="s">
        <v>404</v>
      </c>
      <c r="L12" s="20" t="s">
        <v>404</v>
      </c>
      <c r="M12" s="18" t="s">
        <v>404</v>
      </c>
      <c r="N12" s="20" t="s">
        <v>404</v>
      </c>
      <c r="O12" s="18" t="s">
        <v>404</v>
      </c>
      <c r="P12" s="20" t="s">
        <v>404</v>
      </c>
      <c r="Q12" s="18" t="s">
        <v>404</v>
      </c>
      <c r="R12" s="20" t="s">
        <v>404</v>
      </c>
      <c r="S12" s="18" t="n">
        <v>474.20094521</v>
      </c>
      <c r="T12" s="20" t="n">
        <v>17.20305837</v>
      </c>
    </row>
    <row r="13" spans="1:20">
      <c r="A13" s="15" t="s">
        <v>410</v>
      </c>
      <c r="B13" s="17" t="n">
        <v>7161</v>
      </c>
      <c r="C13" s="18">
        <f>(1175.0/B13*100)</f>
        <v/>
      </c>
      <c r="D13" s="19" t="n">
        <v>5986</v>
      </c>
      <c r="E13" s="18" t="n">
        <v>503.90918609</v>
      </c>
      <c r="F13" s="20" t="n">
        <v>3.84091353</v>
      </c>
      <c r="G13" s="18" t="n">
        <v>500.87430467</v>
      </c>
      <c r="H13" s="20" t="n">
        <v>3.37758449</v>
      </c>
      <c r="I13" s="18" t="n">
        <v>503.44097112</v>
      </c>
      <c r="J13" s="20" t="n">
        <v>9.445070080000001</v>
      </c>
      <c r="K13" s="18" t="s">
        <v>404</v>
      </c>
      <c r="L13" s="20" t="s">
        <v>404</v>
      </c>
      <c r="M13" s="18" t="s">
        <v>404</v>
      </c>
      <c r="N13" s="20" t="s">
        <v>404</v>
      </c>
      <c r="O13" s="18" t="s">
        <v>404</v>
      </c>
      <c r="P13" s="20" t="s">
        <v>404</v>
      </c>
      <c r="Q13" s="18" t="s">
        <v>404</v>
      </c>
      <c r="R13" s="20" t="s">
        <v>404</v>
      </c>
      <c r="S13" s="18" t="n">
        <v>493.67704891</v>
      </c>
      <c r="T13" s="20" t="n">
        <v>6.0199607</v>
      </c>
    </row>
    <row r="14" spans="1:20">
      <c r="A14" s="15" t="s">
        <v>411</v>
      </c>
      <c r="B14" s="17" t="n">
        <v>5587</v>
      </c>
      <c r="C14" s="18">
        <f>(0.0/B14*100)</f>
        <v/>
      </c>
      <c r="D14" s="19" t="n">
        <v>5587</v>
      </c>
      <c r="E14" s="18" t="n">
        <v>537.2182261299999</v>
      </c>
      <c r="F14" s="20" t="n">
        <v>7.556592</v>
      </c>
      <c r="G14" s="18" t="n">
        <v>535.95491111</v>
      </c>
      <c r="H14" s="20" t="n">
        <v>3.46539755</v>
      </c>
      <c r="I14" s="18" t="n">
        <v>528.82424144</v>
      </c>
      <c r="J14" s="20" t="n">
        <v>4.27095944</v>
      </c>
      <c r="K14" s="18" t="s">
        <v>404</v>
      </c>
      <c r="L14" s="20" t="s">
        <v>404</v>
      </c>
      <c r="M14" s="18" t="s">
        <v>404</v>
      </c>
      <c r="N14" s="20" t="s">
        <v>404</v>
      </c>
      <c r="O14" s="18" t="s">
        <v>404</v>
      </c>
      <c r="P14" s="20" t="s">
        <v>404</v>
      </c>
      <c r="Q14" s="18" t="s">
        <v>404</v>
      </c>
      <c r="R14" s="20" t="s">
        <v>404</v>
      </c>
      <c r="S14" s="18" t="n">
        <v>542.40079871</v>
      </c>
      <c r="T14" s="20" t="n">
        <v>8.4601016</v>
      </c>
    </row>
    <row r="15" spans="1:20">
      <c r="A15" s="15" t="s">
        <v>412</v>
      </c>
      <c r="B15" s="17" t="n">
        <v>5882</v>
      </c>
      <c r="C15" s="18">
        <f>(0.0/B15*100)</f>
        <v/>
      </c>
      <c r="D15" s="19" t="n">
        <v>5882</v>
      </c>
      <c r="E15" s="18" t="n">
        <v>522.91721996</v>
      </c>
      <c r="F15" s="20" t="n">
        <v>3.06912652</v>
      </c>
      <c r="G15" s="18" t="n">
        <v>538.57428271</v>
      </c>
      <c r="H15" s="20" t="n">
        <v>3.82646515</v>
      </c>
      <c r="I15" s="18" t="n">
        <v>549.01508122</v>
      </c>
      <c r="J15" s="20" t="n">
        <v>15.60335813</v>
      </c>
      <c r="K15" s="18" t="s">
        <v>404</v>
      </c>
      <c r="L15" s="20" t="s">
        <v>404</v>
      </c>
      <c r="M15" s="18" t="s">
        <v>404</v>
      </c>
      <c r="N15" s="20" t="s">
        <v>404</v>
      </c>
      <c r="O15" s="18" t="s">
        <v>404</v>
      </c>
      <c r="P15" s="20" t="s">
        <v>404</v>
      </c>
      <c r="Q15" s="18" t="s">
        <v>404</v>
      </c>
      <c r="R15" s="20" t="s">
        <v>404</v>
      </c>
      <c r="S15" s="18" t="n">
        <v>541.6714039</v>
      </c>
      <c r="T15" s="20" t="n">
        <v>22.18985034</v>
      </c>
    </row>
    <row r="16" spans="1:20">
      <c r="A16" s="15" t="s">
        <v>413</v>
      </c>
      <c r="B16" s="17" t="n">
        <v>6108</v>
      </c>
      <c r="C16" s="18">
        <f>(390.0/B16*100)</f>
        <v/>
      </c>
      <c r="D16" s="19" t="n">
        <v>5718</v>
      </c>
      <c r="E16" s="18" t="n">
        <v>484.251355</v>
      </c>
      <c r="F16" s="20" t="n">
        <v>7.54968716</v>
      </c>
      <c r="G16" s="18" t="n">
        <v>504.71185974</v>
      </c>
      <c r="H16" s="20" t="n">
        <v>4.83069491</v>
      </c>
      <c r="I16" s="18" t="n">
        <v>504.94298599</v>
      </c>
      <c r="J16" s="20" t="n">
        <v>10.47035329</v>
      </c>
      <c r="K16" s="18" t="s">
        <v>404</v>
      </c>
      <c r="L16" s="20" t="s">
        <v>404</v>
      </c>
      <c r="M16" s="18" t="s">
        <v>404</v>
      </c>
      <c r="N16" s="20" t="s">
        <v>404</v>
      </c>
      <c r="O16" s="18" t="s">
        <v>404</v>
      </c>
      <c r="P16" s="20" t="s">
        <v>404</v>
      </c>
      <c r="Q16" s="18" t="s">
        <v>404</v>
      </c>
      <c r="R16" s="20" t="s">
        <v>404</v>
      </c>
      <c r="S16" s="18" t="n">
        <v>471.60223497</v>
      </c>
      <c r="T16" s="20" t="n">
        <v>30.72551757</v>
      </c>
    </row>
    <row r="17" spans="1:20">
      <c r="A17" s="15" t="s">
        <v>414</v>
      </c>
      <c r="B17" s="17" t="n">
        <v>6504</v>
      </c>
      <c r="C17" s="18">
        <f>(1325.0/B17*100)</f>
        <v/>
      </c>
      <c r="D17" s="19" t="n">
        <v>5179</v>
      </c>
      <c r="E17" s="18" t="n">
        <v>497.49927648</v>
      </c>
      <c r="F17" s="20" t="n">
        <v>13.38175763</v>
      </c>
      <c r="G17" s="18" t="n">
        <v>514.10618662</v>
      </c>
      <c r="H17" s="20" t="n">
        <v>7.47579494</v>
      </c>
      <c r="I17" s="18" t="n">
        <v>508.69871891</v>
      </c>
      <c r="J17" s="20" t="n">
        <v>6.32582135</v>
      </c>
      <c r="K17" s="18" t="s">
        <v>404</v>
      </c>
      <c r="L17" s="20" t="s">
        <v>404</v>
      </c>
      <c r="M17" s="18" t="s">
        <v>404</v>
      </c>
      <c r="N17" s="20" t="s">
        <v>404</v>
      </c>
      <c r="O17" s="18" t="s">
        <v>404</v>
      </c>
      <c r="P17" s="20" t="s">
        <v>404</v>
      </c>
      <c r="Q17" s="18" t="s">
        <v>404</v>
      </c>
      <c r="R17" s="20" t="s">
        <v>404</v>
      </c>
      <c r="S17" s="18" t="n">
        <v>526.12429951</v>
      </c>
      <c r="T17" s="20" t="n">
        <v>26.17645292</v>
      </c>
    </row>
    <row r="18" spans="1:20">
      <c r="A18" s="15" t="s">
        <v>415</v>
      </c>
      <c r="B18" s="17" t="n">
        <v>5532</v>
      </c>
      <c r="C18" s="18">
        <f>(0.0/B18*100)</f>
        <v/>
      </c>
      <c r="D18" s="19" t="n">
        <v>5532</v>
      </c>
      <c r="E18" s="18" t="n">
        <v>455.90076787</v>
      </c>
      <c r="F18" s="20" t="n">
        <v>6.1052157</v>
      </c>
      <c r="G18" s="18" t="n">
        <v>464.162718</v>
      </c>
      <c r="H18" s="20" t="n">
        <v>7.89315963</v>
      </c>
      <c r="I18" s="18" t="n">
        <v>441.29312318</v>
      </c>
      <c r="J18" s="20" t="n">
        <v>8.599279940000001</v>
      </c>
      <c r="K18" s="18" t="s">
        <v>404</v>
      </c>
      <c r="L18" s="20" t="s">
        <v>404</v>
      </c>
      <c r="M18" s="18" t="s">
        <v>404</v>
      </c>
      <c r="N18" s="20" t="s">
        <v>404</v>
      </c>
      <c r="O18" s="18" t="s">
        <v>404</v>
      </c>
      <c r="P18" s="20" t="s">
        <v>404</v>
      </c>
      <c r="Q18" s="18" t="s">
        <v>404</v>
      </c>
      <c r="R18" s="20" t="s">
        <v>404</v>
      </c>
      <c r="S18" s="18" t="n">
        <v>377.88208108</v>
      </c>
      <c r="T18" s="20" t="n">
        <v>30.31472686</v>
      </c>
    </row>
    <row r="19" spans="1:20">
      <c r="A19" s="15" t="s">
        <v>416</v>
      </c>
      <c r="B19" s="17" t="n">
        <v>5658</v>
      </c>
      <c r="C19" s="18">
        <f>(327.0/B19*100)</f>
        <v/>
      </c>
      <c r="D19" s="19" t="n">
        <v>5331</v>
      </c>
      <c r="E19" s="18" t="n">
        <v>452.06444146</v>
      </c>
      <c r="F19" s="20" t="n">
        <v>15.57818869</v>
      </c>
      <c r="G19" s="18" t="n">
        <v>475.19922617</v>
      </c>
      <c r="H19" s="20" t="n">
        <v>6.85717528</v>
      </c>
      <c r="I19" s="18" t="n">
        <v>485.31714296</v>
      </c>
      <c r="J19" s="20" t="n">
        <v>5.67995626</v>
      </c>
      <c r="K19" s="18" t="s">
        <v>404</v>
      </c>
      <c r="L19" s="20" t="s">
        <v>404</v>
      </c>
      <c r="M19" s="18" t="s">
        <v>404</v>
      </c>
      <c r="N19" s="20" t="s">
        <v>404</v>
      </c>
      <c r="O19" s="18" t="s">
        <v>404</v>
      </c>
      <c r="P19" s="20" t="s">
        <v>404</v>
      </c>
      <c r="Q19" s="18" t="s">
        <v>404</v>
      </c>
      <c r="R19" s="20" t="s">
        <v>404</v>
      </c>
      <c r="S19" s="18" t="n">
        <v>474.28554146</v>
      </c>
      <c r="T19" s="20" t="n">
        <v>30.3855607</v>
      </c>
    </row>
    <row r="20" spans="1:20">
      <c r="A20" s="15" t="s">
        <v>417</v>
      </c>
      <c r="B20" s="17" t="n">
        <v>3371</v>
      </c>
      <c r="C20" s="18">
        <f>(24.0/B20*100)</f>
        <v/>
      </c>
      <c r="D20" s="19" t="n">
        <v>3347</v>
      </c>
      <c r="E20" s="18" t="n">
        <v>473.28611696</v>
      </c>
      <c r="F20" s="20" t="n">
        <v>2.10378958</v>
      </c>
      <c r="G20" s="18" t="n">
        <v>472.5071318</v>
      </c>
      <c r="H20" s="20" t="n">
        <v>3.37542584</v>
      </c>
      <c r="I20" s="18" t="n">
        <v>487.93518005</v>
      </c>
      <c r="J20" s="20" t="n">
        <v>9.59240902</v>
      </c>
      <c r="K20" s="18" t="s">
        <v>404</v>
      </c>
      <c r="L20" s="20" t="s">
        <v>404</v>
      </c>
      <c r="M20" s="18" t="s">
        <v>404</v>
      </c>
      <c r="N20" s="20" t="s">
        <v>404</v>
      </c>
      <c r="O20" s="18" t="s">
        <v>404</v>
      </c>
      <c r="P20" s="20" t="s">
        <v>404</v>
      </c>
      <c r="Q20" s="18" t="s">
        <v>404</v>
      </c>
      <c r="R20" s="20" t="s">
        <v>404</v>
      </c>
      <c r="S20" s="18" t="n">
        <v>457.22353896</v>
      </c>
      <c r="T20" s="20" t="n">
        <v>8.88012208</v>
      </c>
    </row>
    <row r="21" spans="1:20">
      <c r="A21" s="15" t="s">
        <v>418</v>
      </c>
      <c r="B21" s="17" t="n">
        <v>5741</v>
      </c>
      <c r="C21" s="18">
        <f>(0.0/B21*100)</f>
        <v/>
      </c>
      <c r="D21" s="19" t="n">
        <v>5741</v>
      </c>
      <c r="E21" s="18" t="n">
        <v>515.11099017</v>
      </c>
      <c r="F21" s="20" t="n">
        <v>4.18402693</v>
      </c>
      <c r="G21" s="18" t="n">
        <v>502.58397406</v>
      </c>
      <c r="H21" s="20" t="n">
        <v>3.45963302</v>
      </c>
      <c r="I21" s="18" t="n">
        <v>486.2967039</v>
      </c>
      <c r="J21" s="20" t="n">
        <v>7.06531131</v>
      </c>
      <c r="K21" s="18" t="s">
        <v>404</v>
      </c>
      <c r="L21" s="20" t="s">
        <v>404</v>
      </c>
      <c r="M21" s="18" t="s">
        <v>404</v>
      </c>
      <c r="N21" s="20" t="s">
        <v>404</v>
      </c>
      <c r="O21" s="18" t="s">
        <v>404</v>
      </c>
      <c r="P21" s="20" t="s">
        <v>404</v>
      </c>
      <c r="Q21" s="18" t="s">
        <v>404</v>
      </c>
      <c r="R21" s="20" t="s">
        <v>404</v>
      </c>
      <c r="S21" s="18" t="n">
        <v>491.34020371</v>
      </c>
      <c r="T21" s="20" t="n">
        <v>8.766152290000001</v>
      </c>
    </row>
    <row r="22" spans="1:20">
      <c r="A22" s="15" t="s">
        <v>419</v>
      </c>
      <c r="B22" s="17" t="n">
        <v>6598</v>
      </c>
      <c r="C22" s="18">
        <f>(0.0/B22*100)</f>
        <v/>
      </c>
      <c r="D22" s="19" t="n">
        <v>6598</v>
      </c>
      <c r="E22" s="18" t="n">
        <v>480.96898435</v>
      </c>
      <c r="F22" s="20" t="n">
        <v>16.92876645</v>
      </c>
      <c r="G22" s="18" t="n">
        <v>466.49818382</v>
      </c>
      <c r="H22" s="20" t="n">
        <v>6.52383098</v>
      </c>
      <c r="I22" s="18" t="n">
        <v>461.00803033</v>
      </c>
      <c r="J22" s="20" t="n">
        <v>6.77126605</v>
      </c>
      <c r="K22" s="18" t="s">
        <v>404</v>
      </c>
      <c r="L22" s="20" t="s">
        <v>404</v>
      </c>
      <c r="M22" s="18" t="s">
        <v>404</v>
      </c>
      <c r="N22" s="20" t="s">
        <v>404</v>
      </c>
      <c r="O22" s="18" t="s">
        <v>404</v>
      </c>
      <c r="P22" s="20" t="s">
        <v>404</v>
      </c>
      <c r="Q22" s="18" t="s">
        <v>404</v>
      </c>
      <c r="R22" s="20" t="s">
        <v>404</v>
      </c>
      <c r="S22" s="18" t="n">
        <v>510.10608943</v>
      </c>
      <c r="T22" s="20" t="n">
        <v>3.96221415</v>
      </c>
    </row>
    <row r="23" spans="1:20">
      <c r="A23" s="15" t="s">
        <v>420</v>
      </c>
      <c r="B23" s="17" t="n">
        <v>11583</v>
      </c>
      <c r="C23" s="18">
        <f>(3151.0/B23*100)</f>
        <v/>
      </c>
      <c r="D23" s="19" t="n">
        <v>8432</v>
      </c>
      <c r="E23" s="18" t="n">
        <v>477.97077052</v>
      </c>
      <c r="F23" s="20" t="n">
        <v>8.77215269</v>
      </c>
      <c r="G23" s="18" t="n">
        <v>500.09338412</v>
      </c>
      <c r="H23" s="20" t="n">
        <v>8.319882679999999</v>
      </c>
      <c r="I23" s="18" t="n">
        <v>479.80196533</v>
      </c>
      <c r="J23" s="20" t="n">
        <v>4.95427875</v>
      </c>
      <c r="K23" s="18" t="s">
        <v>404</v>
      </c>
      <c r="L23" s="20" t="s">
        <v>404</v>
      </c>
      <c r="M23" s="18" t="s">
        <v>404</v>
      </c>
      <c r="N23" s="20" t="s">
        <v>404</v>
      </c>
      <c r="O23" s="18" t="s">
        <v>404</v>
      </c>
      <c r="P23" s="20" t="s">
        <v>404</v>
      </c>
      <c r="Q23" s="18" t="s">
        <v>404</v>
      </c>
      <c r="R23" s="20" t="s">
        <v>404</v>
      </c>
      <c r="S23" s="18" t="n">
        <v>466.54937664</v>
      </c>
      <c r="T23" s="20" t="n">
        <v>28.80391384</v>
      </c>
    </row>
    <row r="24" spans="1:20">
      <c r="A24" s="15" t="s">
        <v>421</v>
      </c>
      <c r="B24" s="17" t="n">
        <v>6647</v>
      </c>
      <c r="C24" s="18">
        <f>(0.0/B24*100)</f>
        <v/>
      </c>
      <c r="D24" s="19" t="n">
        <v>6647</v>
      </c>
      <c r="E24" s="18" t="n">
        <v>552.43096767</v>
      </c>
      <c r="F24" s="20" t="n">
        <v>7.24194696</v>
      </c>
      <c r="G24" s="18" t="n">
        <v>538.90887258</v>
      </c>
      <c r="H24" s="20" t="n">
        <v>7.09229637</v>
      </c>
      <c r="I24" s="18" t="n">
        <v>525.75891266</v>
      </c>
      <c r="J24" s="20" t="n">
        <v>6.4010296</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525.9369423099999</v>
      </c>
      <c r="F25" s="20" t="n">
        <v>4.75804844</v>
      </c>
      <c r="G25" s="18" t="n">
        <v>493.84471965</v>
      </c>
      <c r="H25" s="20" t="n">
        <v>8.923572139999999</v>
      </c>
      <c r="I25" s="18" t="n">
        <v>517.70375639</v>
      </c>
      <c r="J25" s="20" t="n">
        <v>5.48870277</v>
      </c>
      <c r="K25" s="18" t="s">
        <v>404</v>
      </c>
      <c r="L25" s="20" t="s">
        <v>404</v>
      </c>
      <c r="M25" s="18" t="s">
        <v>404</v>
      </c>
      <c r="N25" s="20" t="s">
        <v>404</v>
      </c>
      <c r="O25" s="18" t="s">
        <v>404</v>
      </c>
      <c r="P25" s="20" t="s">
        <v>404</v>
      </c>
      <c r="Q25" s="18" t="s">
        <v>404</v>
      </c>
      <c r="R25" s="20" t="s">
        <v>404</v>
      </c>
      <c r="S25" s="18" t="s">
        <v>404</v>
      </c>
      <c r="T25" s="20" t="s">
        <v>404</v>
      </c>
    </row>
    <row r="26" spans="1:20">
      <c r="A26" s="15" t="s">
        <v>423</v>
      </c>
      <c r="B26" s="17" t="n">
        <v>4869</v>
      </c>
      <c r="C26" s="18">
        <f>(11.0/B26*100)</f>
        <v/>
      </c>
      <c r="D26" s="19" t="n">
        <v>4858</v>
      </c>
      <c r="E26" s="18" t="n">
        <v>493.34680433</v>
      </c>
      <c r="F26" s="20" t="n">
        <v>5.22025357</v>
      </c>
      <c r="G26" s="18" t="n">
        <v>502.59581694</v>
      </c>
      <c r="H26" s="20" t="n">
        <v>2.79394701</v>
      </c>
      <c r="I26" s="18" t="n">
        <v>482.51429827</v>
      </c>
      <c r="J26" s="20" t="n">
        <v>2.59299882</v>
      </c>
      <c r="K26" s="18" t="s">
        <v>404</v>
      </c>
      <c r="L26" s="20" t="s">
        <v>404</v>
      </c>
      <c r="M26" s="18" t="s">
        <v>404</v>
      </c>
      <c r="N26" s="20" t="s">
        <v>404</v>
      </c>
      <c r="O26" s="18" t="s">
        <v>404</v>
      </c>
      <c r="P26" s="20" t="s">
        <v>404</v>
      </c>
      <c r="Q26" s="18" t="s">
        <v>404</v>
      </c>
      <c r="R26" s="20" t="s">
        <v>404</v>
      </c>
      <c r="S26" s="18" t="n">
        <v>491.00480872</v>
      </c>
      <c r="T26" s="20" t="n">
        <v>17.54937936</v>
      </c>
    </row>
    <row r="27" spans="1:20">
      <c r="A27" s="15" t="s">
        <v>424</v>
      </c>
      <c r="B27" s="17" t="n">
        <v>5299</v>
      </c>
      <c r="C27" s="18">
        <f>(0.0/B27*100)</f>
        <v/>
      </c>
      <c r="D27" s="19" t="n">
        <v>5299</v>
      </c>
      <c r="E27" s="18" t="n">
        <v>472.47732105</v>
      </c>
      <c r="F27" s="20" t="n">
        <v>2.73715837</v>
      </c>
      <c r="G27" s="18" t="n">
        <v>475.08605193</v>
      </c>
      <c r="H27" s="20" t="n">
        <v>1.46971431</v>
      </c>
      <c r="I27" s="18" t="n">
        <v>505.99803903</v>
      </c>
      <c r="J27" s="20" t="n">
        <v>1.88152279</v>
      </c>
      <c r="K27" s="18" t="s">
        <v>404</v>
      </c>
      <c r="L27" s="20" t="s">
        <v>404</v>
      </c>
      <c r="M27" s="18" t="s">
        <v>404</v>
      </c>
      <c r="N27" s="20" t="s">
        <v>404</v>
      </c>
      <c r="O27" s="18" t="s">
        <v>404</v>
      </c>
      <c r="P27" s="20" t="s">
        <v>404</v>
      </c>
      <c r="Q27" s="18" t="s">
        <v>404</v>
      </c>
      <c r="R27" s="20" t="s">
        <v>404</v>
      </c>
      <c r="S27" s="18" t="n">
        <v>460.40997821</v>
      </c>
      <c r="T27" s="20" t="n">
        <v>29.69276754</v>
      </c>
    </row>
    <row r="28" spans="1:20">
      <c r="A28" s="15" t="s">
        <v>425</v>
      </c>
      <c r="B28" s="17" t="n">
        <v>7568</v>
      </c>
      <c r="C28" s="18">
        <f>(0.0/B28*100)</f>
        <v/>
      </c>
      <c r="D28" s="19" t="n">
        <v>7568</v>
      </c>
      <c r="E28" s="18" t="n">
        <v>409.52249809</v>
      </c>
      <c r="F28" s="20" t="n">
        <v>3.70965933</v>
      </c>
      <c r="G28" s="18" t="n">
        <v>415.22086452</v>
      </c>
      <c r="H28" s="20" t="n">
        <v>4.3590858</v>
      </c>
      <c r="I28" s="18" t="n">
        <v>429.30454016</v>
      </c>
      <c r="J28" s="20" t="n">
        <v>6.5171439</v>
      </c>
      <c r="K28" s="18" t="s">
        <v>404</v>
      </c>
      <c r="L28" s="20" t="s">
        <v>404</v>
      </c>
      <c r="M28" s="18" t="s">
        <v>404</v>
      </c>
      <c r="N28" s="20" t="s">
        <v>404</v>
      </c>
      <c r="O28" s="18" t="s">
        <v>404</v>
      </c>
      <c r="P28" s="20" t="s">
        <v>404</v>
      </c>
      <c r="Q28" s="18" t="s">
        <v>404</v>
      </c>
      <c r="R28" s="20" t="s">
        <v>404</v>
      </c>
      <c r="S28" s="18" t="n">
        <v>446.23483899</v>
      </c>
      <c r="T28" s="20" t="n">
        <v>11.68219056</v>
      </c>
    </row>
    <row r="29" spans="1:20">
      <c r="A29" s="15" t="s">
        <v>426</v>
      </c>
      <c r="B29" s="17" t="n">
        <v>5385</v>
      </c>
      <c r="C29" s="18">
        <f>(1123.0/B29*100)</f>
        <v/>
      </c>
      <c r="D29" s="19" t="n">
        <v>4262</v>
      </c>
      <c r="E29" s="18" t="n">
        <v>528.90929823</v>
      </c>
      <c r="F29" s="20" t="n">
        <v>16.17966471</v>
      </c>
      <c r="G29" s="18" t="n">
        <v>520.4339410600001</v>
      </c>
      <c r="H29" s="20" t="n">
        <v>7.5379491</v>
      </c>
      <c r="I29" s="18" t="n">
        <v>463.97968467</v>
      </c>
      <c r="J29" s="20" t="n">
        <v>10.16927587</v>
      </c>
      <c r="K29" s="18" t="s">
        <v>404</v>
      </c>
      <c r="L29" s="20" t="s">
        <v>404</v>
      </c>
      <c r="M29" s="18" t="s">
        <v>404</v>
      </c>
      <c r="N29" s="20" t="s">
        <v>404</v>
      </c>
      <c r="O29" s="18" t="s">
        <v>404</v>
      </c>
      <c r="P29" s="20" t="s">
        <v>404</v>
      </c>
      <c r="Q29" s="18" t="s">
        <v>404</v>
      </c>
      <c r="R29" s="20" t="s">
        <v>404</v>
      </c>
      <c r="S29" s="18" t="n">
        <v>496.20024916</v>
      </c>
      <c r="T29" s="20" t="n">
        <v>14.72325674</v>
      </c>
    </row>
    <row r="30" spans="1:20">
      <c r="A30" s="15" t="s">
        <v>427</v>
      </c>
      <c r="B30" s="17" t="n">
        <v>4520</v>
      </c>
      <c r="C30" s="18">
        <f>(957.0/B30*100)</f>
        <v/>
      </c>
      <c r="D30" s="19" t="n">
        <v>3563</v>
      </c>
      <c r="E30" s="18" t="n">
        <v>529.0834885199999</v>
      </c>
      <c r="F30" s="20" t="n">
        <v>5.79462899</v>
      </c>
      <c r="G30" s="18" t="n">
        <v>506.58415546</v>
      </c>
      <c r="H30" s="20" t="n">
        <v>6.11784193</v>
      </c>
      <c r="I30" s="18" t="n">
        <v>513.92114152</v>
      </c>
      <c r="J30" s="20" t="n">
        <v>6.47410384</v>
      </c>
      <c r="K30" s="18" t="s">
        <v>404</v>
      </c>
      <c r="L30" s="20" t="s">
        <v>404</v>
      </c>
      <c r="M30" s="18" t="s">
        <v>404</v>
      </c>
      <c r="N30" s="20" t="s">
        <v>404</v>
      </c>
      <c r="O30" s="18" t="s">
        <v>404</v>
      </c>
      <c r="P30" s="20" t="s">
        <v>404</v>
      </c>
      <c r="Q30" s="18" t="s">
        <v>404</v>
      </c>
      <c r="R30" s="20" t="s">
        <v>404</v>
      </c>
      <c r="S30" s="18" t="n">
        <v>509.5985048</v>
      </c>
      <c r="T30" s="20" t="n">
        <v>13.88957421</v>
      </c>
    </row>
    <row r="31" spans="1:20">
      <c r="A31" s="15" t="s">
        <v>428</v>
      </c>
      <c r="B31" s="17" t="n">
        <v>5456</v>
      </c>
      <c r="C31" s="18">
        <f>(502.0/B31*100)</f>
        <v/>
      </c>
      <c r="D31" s="19" t="n">
        <v>4954</v>
      </c>
      <c r="E31" s="18" t="n">
        <v>496.84144761</v>
      </c>
      <c r="F31" s="20" t="n">
        <v>2.66487983</v>
      </c>
      <c r="G31" s="18" t="n">
        <v>508.33530617</v>
      </c>
      <c r="H31" s="20" t="n">
        <v>5.79931686</v>
      </c>
      <c r="I31" s="18" t="n">
        <v>486.89538482</v>
      </c>
      <c r="J31" s="20" t="n">
        <v>14.85395819</v>
      </c>
      <c r="K31" s="18" t="s">
        <v>404</v>
      </c>
      <c r="L31" s="20" t="s">
        <v>404</v>
      </c>
      <c r="M31" s="18" t="s">
        <v>404</v>
      </c>
      <c r="N31" s="20" t="s">
        <v>404</v>
      </c>
      <c r="O31" s="18" t="s">
        <v>404</v>
      </c>
      <c r="P31" s="20" t="s">
        <v>404</v>
      </c>
      <c r="Q31" s="18" t="s">
        <v>404</v>
      </c>
      <c r="R31" s="20" t="s">
        <v>404</v>
      </c>
      <c r="S31" s="18" t="n">
        <v>496.98963807</v>
      </c>
      <c r="T31" s="20" t="n">
        <v>9.239023749999999</v>
      </c>
    </row>
    <row r="32" spans="1:20">
      <c r="A32" s="15" t="s">
        <v>429</v>
      </c>
      <c r="B32" s="17" t="n">
        <v>4478</v>
      </c>
      <c r="C32" s="18">
        <f>(0.0/B32*100)</f>
        <v/>
      </c>
      <c r="D32" s="19" t="n">
        <v>4478</v>
      </c>
      <c r="E32" s="18" t="n">
        <v>485.33592175</v>
      </c>
      <c r="F32" s="20" t="n">
        <v>4.40390306</v>
      </c>
      <c r="G32" s="18" t="n">
        <v>503.65155294</v>
      </c>
      <c r="H32" s="20" t="n">
        <v>3.55465873</v>
      </c>
      <c r="I32" s="18" t="n">
        <v>524.56797494</v>
      </c>
      <c r="J32" s="20" t="n">
        <v>8.20506088</v>
      </c>
      <c r="K32" s="18" t="s">
        <v>404</v>
      </c>
      <c r="L32" s="20" t="s">
        <v>404</v>
      </c>
      <c r="M32" s="18" t="s">
        <v>404</v>
      </c>
      <c r="N32" s="20" t="s">
        <v>404</v>
      </c>
      <c r="O32" s="18" t="s">
        <v>404</v>
      </c>
      <c r="P32" s="20" t="s">
        <v>404</v>
      </c>
      <c r="Q32" s="18" t="s">
        <v>404</v>
      </c>
      <c r="R32" s="20" t="s">
        <v>404</v>
      </c>
      <c r="S32" s="18" t="n">
        <v>547.14195091</v>
      </c>
      <c r="T32" s="20" t="n">
        <v>11.5400302</v>
      </c>
    </row>
    <row r="33" spans="1:20">
      <c r="A33" s="15" t="s">
        <v>430</v>
      </c>
      <c r="B33" s="17" t="n">
        <v>7325</v>
      </c>
      <c r="C33" s="18">
        <f>(29.0/B33*100)</f>
        <v/>
      </c>
      <c r="D33" s="19" t="n">
        <v>7296</v>
      </c>
      <c r="E33" s="18" t="n">
        <v>473.94269803</v>
      </c>
      <c r="F33" s="20" t="n">
        <v>22.69498667</v>
      </c>
      <c r="G33" s="18" t="n">
        <v>500.44310149</v>
      </c>
      <c r="H33" s="20" t="n">
        <v>4.55345714</v>
      </c>
      <c r="I33" s="18" t="n">
        <v>501.59963866</v>
      </c>
      <c r="J33" s="20" t="n">
        <v>3.58595697</v>
      </c>
      <c r="K33" s="18" t="s">
        <v>404</v>
      </c>
      <c r="L33" s="20" t="s">
        <v>404</v>
      </c>
      <c r="M33" s="18" t="s">
        <v>404</v>
      </c>
      <c r="N33" s="20" t="s">
        <v>404</v>
      </c>
      <c r="O33" s="18" t="s">
        <v>404</v>
      </c>
      <c r="P33" s="20" t="s">
        <v>404</v>
      </c>
      <c r="Q33" s="18" t="s">
        <v>404</v>
      </c>
      <c r="R33" s="20" t="s">
        <v>404</v>
      </c>
      <c r="S33" s="18" t="n">
        <v>541.3907511</v>
      </c>
      <c r="T33" s="20" t="n">
        <v>33.08613857</v>
      </c>
    </row>
    <row r="34" spans="1:20">
      <c r="A34" s="15" t="s">
        <v>431</v>
      </c>
      <c r="B34" s="17" t="n">
        <v>6350</v>
      </c>
      <c r="C34" s="18">
        <f>(0.0/B34*100)</f>
        <v/>
      </c>
      <c r="D34" s="19" t="n">
        <v>6350</v>
      </c>
      <c r="E34" s="18" t="n">
        <v>451.46245682</v>
      </c>
      <c r="F34" s="20" t="n">
        <v>5.89533774</v>
      </c>
      <c r="G34" s="18" t="n">
        <v>465.65061859</v>
      </c>
      <c r="H34" s="20" t="n">
        <v>6.65360683</v>
      </c>
      <c r="I34" s="18" t="n">
        <v>466.51184967</v>
      </c>
      <c r="J34" s="20" t="n">
        <v>6.88783612</v>
      </c>
      <c r="K34" s="18" t="s">
        <v>404</v>
      </c>
      <c r="L34" s="20" t="s">
        <v>404</v>
      </c>
      <c r="M34" s="18" t="s">
        <v>404</v>
      </c>
      <c r="N34" s="20" t="s">
        <v>404</v>
      </c>
      <c r="O34" s="18" t="s">
        <v>404</v>
      </c>
      <c r="P34" s="20" t="s">
        <v>404</v>
      </c>
      <c r="Q34" s="18" t="s">
        <v>404</v>
      </c>
      <c r="R34" s="20" t="s">
        <v>404</v>
      </c>
      <c r="S34" s="18" t="n">
        <v>439.99425352</v>
      </c>
      <c r="T34" s="20" t="n">
        <v>24.03415546</v>
      </c>
    </row>
    <row r="35" spans="1:20">
      <c r="A35" s="15" t="s">
        <v>432</v>
      </c>
      <c r="B35" s="17" t="n">
        <v>6406</v>
      </c>
      <c r="C35" s="18">
        <f>(443.0/B35*100)</f>
        <v/>
      </c>
      <c r="D35" s="19" t="n">
        <v>5963</v>
      </c>
      <c r="E35" s="18" t="n">
        <v>524.95787747</v>
      </c>
      <c r="F35" s="20" t="n">
        <v>5.2229468</v>
      </c>
      <c r="G35" s="18" t="n">
        <v>517.44494264</v>
      </c>
      <c r="H35" s="20" t="n">
        <v>3.75439592</v>
      </c>
      <c r="I35" s="18" t="n">
        <v>512.04552791</v>
      </c>
      <c r="J35" s="20" t="n">
        <v>1.45738633</v>
      </c>
      <c r="K35" s="18" t="s">
        <v>404</v>
      </c>
      <c r="L35" s="20" t="s">
        <v>404</v>
      </c>
      <c r="M35" s="18" t="s">
        <v>404</v>
      </c>
      <c r="N35" s="20" t="s">
        <v>404</v>
      </c>
      <c r="O35" s="18" t="s">
        <v>404</v>
      </c>
      <c r="P35" s="20" t="s">
        <v>404</v>
      </c>
      <c r="Q35" s="18" t="s">
        <v>404</v>
      </c>
      <c r="R35" s="20" t="s">
        <v>404</v>
      </c>
      <c r="S35" s="18" t="n">
        <v>490.14019341</v>
      </c>
      <c r="T35" s="20" t="n">
        <v>8.19803151</v>
      </c>
    </row>
    <row r="36" spans="1:20">
      <c r="A36" s="15" t="s">
        <v>433</v>
      </c>
      <c r="B36" s="17" t="n">
        <v>6736</v>
      </c>
      <c r="C36" s="18">
        <f>(10.0/B36*100)</f>
        <v/>
      </c>
      <c r="D36" s="19" t="n">
        <v>6726</v>
      </c>
      <c r="E36" s="18" t="n">
        <v>488.71170601</v>
      </c>
      <c r="F36" s="20" t="n">
        <v>3.42177255</v>
      </c>
      <c r="G36" s="18" t="n">
        <v>498.85109497</v>
      </c>
      <c r="H36" s="20" t="n">
        <v>4.83206725</v>
      </c>
      <c r="I36" s="18" t="n">
        <v>493.78555202</v>
      </c>
      <c r="J36" s="20" t="n">
        <v>5.42743283</v>
      </c>
      <c r="K36" s="18" t="s">
        <v>404</v>
      </c>
      <c r="L36" s="20" t="s">
        <v>404</v>
      </c>
      <c r="M36" s="18" t="s">
        <v>404</v>
      </c>
      <c r="N36" s="20" t="s">
        <v>404</v>
      </c>
      <c r="O36" s="18" t="s">
        <v>404</v>
      </c>
      <c r="P36" s="20" t="s">
        <v>404</v>
      </c>
      <c r="Q36" s="18" t="s">
        <v>404</v>
      </c>
      <c r="R36" s="20" t="s">
        <v>404</v>
      </c>
      <c r="S36" s="18" t="n">
        <v>551.1004950400001</v>
      </c>
      <c r="T36" s="20" t="n">
        <v>7.07496322</v>
      </c>
    </row>
    <row r="37" spans="1:20">
      <c r="A37" s="15" t="s">
        <v>434</v>
      </c>
      <c r="B37" s="17" t="n">
        <v>5458</v>
      </c>
      <c r="C37" s="18">
        <f>(0.0/B37*100)</f>
        <v/>
      </c>
      <c r="D37" s="19" t="n">
        <v>5458</v>
      </c>
      <c r="E37" s="18" t="n">
        <v>493.94519823</v>
      </c>
      <c r="F37" s="20" t="n">
        <v>4.4383916</v>
      </c>
      <c r="G37" s="18" t="n">
        <v>490.79101715</v>
      </c>
      <c r="H37" s="20" t="n">
        <v>6.82559073</v>
      </c>
      <c r="I37" s="18" t="n">
        <v>505.73041399</v>
      </c>
      <c r="J37" s="20" t="n">
        <v>12.93838147</v>
      </c>
      <c r="K37" s="18" t="s">
        <v>404</v>
      </c>
      <c r="L37" s="20" t="s">
        <v>404</v>
      </c>
      <c r="M37" s="18" t="s">
        <v>404</v>
      </c>
      <c r="N37" s="20" t="s">
        <v>404</v>
      </c>
      <c r="O37" s="18" t="s">
        <v>404</v>
      </c>
      <c r="P37" s="20" t="s">
        <v>404</v>
      </c>
      <c r="Q37" s="18" t="s">
        <v>404</v>
      </c>
      <c r="R37" s="20" t="s">
        <v>404</v>
      </c>
      <c r="S37" s="18" t="n">
        <v>466.90710897</v>
      </c>
      <c r="T37" s="20" t="n">
        <v>8.016276400000001</v>
      </c>
    </row>
    <row r="38" spans="1:20">
      <c r="A38" s="15" t="s">
        <v>435</v>
      </c>
      <c r="B38" s="17" t="n">
        <v>5860</v>
      </c>
      <c r="C38" s="18">
        <f>(268.0/B38*100)</f>
        <v/>
      </c>
      <c r="D38" s="19" t="n">
        <v>5592</v>
      </c>
      <c r="E38" s="18" t="n">
        <v>499.39284876</v>
      </c>
      <c r="F38" s="20" t="n">
        <v>5.71459016</v>
      </c>
      <c r="G38" s="18" t="n">
        <v>505.99557402</v>
      </c>
      <c r="H38" s="20" t="n">
        <v>7.07320892</v>
      </c>
      <c r="I38" s="18" t="n">
        <v>515.51089634</v>
      </c>
      <c r="J38" s="20" t="n">
        <v>10.59257299</v>
      </c>
      <c r="K38" s="18" t="s">
        <v>404</v>
      </c>
      <c r="L38" s="20" t="s">
        <v>404</v>
      </c>
      <c r="M38" s="18" t="s">
        <v>404</v>
      </c>
      <c r="N38" s="20" t="s">
        <v>404</v>
      </c>
      <c r="O38" s="18" t="s">
        <v>404</v>
      </c>
      <c r="P38" s="20" t="s">
        <v>404</v>
      </c>
      <c r="Q38" s="18" t="s">
        <v>404</v>
      </c>
      <c r="R38" s="20" t="s">
        <v>404</v>
      </c>
      <c r="S38" s="18" t="n">
        <v>505.27535626</v>
      </c>
      <c r="T38" s="20" t="n">
        <v>30.02982921</v>
      </c>
    </row>
    <row r="39" spans="1:20">
      <c r="A39" s="15" t="s">
        <v>436</v>
      </c>
      <c r="B39" s="17" t="n">
        <v>5895</v>
      </c>
      <c r="C39" s="18">
        <f>(0.0/B39*100)</f>
        <v/>
      </c>
      <c r="D39" s="19" t="n">
        <v>5895</v>
      </c>
      <c r="E39" s="18" t="n">
        <v>435.36995323</v>
      </c>
      <c r="F39" s="20" t="n">
        <v>10.39823164</v>
      </c>
      <c r="G39" s="18" t="n">
        <v>425.0330281</v>
      </c>
      <c r="H39" s="20" t="n">
        <v>5.77046309</v>
      </c>
      <c r="I39" s="18" t="n">
        <v>410.72774764</v>
      </c>
      <c r="J39" s="20" t="n">
        <v>7.95360895</v>
      </c>
      <c r="K39" s="18" t="s">
        <v>404</v>
      </c>
      <c r="L39" s="20" t="s">
        <v>404</v>
      </c>
      <c r="M39" s="18" t="s">
        <v>404</v>
      </c>
      <c r="N39" s="20" t="s">
        <v>404</v>
      </c>
      <c r="O39" s="18" t="s">
        <v>404</v>
      </c>
      <c r="P39" s="20" t="s">
        <v>404</v>
      </c>
      <c r="Q39" s="18" t="s">
        <v>404</v>
      </c>
      <c r="R39" s="20" t="s">
        <v>404</v>
      </c>
      <c r="S39" s="18" t="n">
        <v>380.47909094</v>
      </c>
      <c r="T39" s="20" t="n">
        <v>6.55250458</v>
      </c>
    </row>
    <row r="40" spans="1:20">
      <c r="A40" s="15" t="s">
        <v>437</v>
      </c>
      <c r="B40" s="17" t="n">
        <v>14157</v>
      </c>
      <c r="C40" s="18">
        <f>(2728.0/B40*100)</f>
        <v/>
      </c>
      <c r="D40" s="19" t="n">
        <v>11429</v>
      </c>
      <c r="E40" s="18" t="n">
        <v>511.75769802</v>
      </c>
      <c r="F40" s="20" t="n">
        <v>4.01517097</v>
      </c>
      <c r="G40" s="18" t="n">
        <v>513.70113856</v>
      </c>
      <c r="H40" s="20" t="n">
        <v>6.90177453</v>
      </c>
      <c r="I40" s="18" t="n">
        <v>496.15137429</v>
      </c>
      <c r="J40" s="20" t="n">
        <v>10.69772438</v>
      </c>
      <c r="K40" s="18" t="s">
        <v>404</v>
      </c>
      <c r="L40" s="20" t="s">
        <v>404</v>
      </c>
      <c r="M40" s="18" t="s">
        <v>404</v>
      </c>
      <c r="N40" s="20" t="s">
        <v>404</v>
      </c>
      <c r="O40" s="18" t="s">
        <v>404</v>
      </c>
      <c r="P40" s="20" t="s">
        <v>404</v>
      </c>
      <c r="Q40" s="18" t="s">
        <v>404</v>
      </c>
      <c r="R40" s="20" t="s">
        <v>404</v>
      </c>
      <c r="S40" s="18" t="n">
        <v>516.60800537</v>
      </c>
      <c r="T40" s="20" t="n">
        <v>11.59404216</v>
      </c>
    </row>
    <row r="41" spans="1:20">
      <c r="A41" s="15" t="s">
        <v>438</v>
      </c>
      <c r="B41" s="17" t="n">
        <v>5712</v>
      </c>
      <c r="C41" s="18">
        <f>(99.0/B41*100)</f>
        <v/>
      </c>
      <c r="D41" s="19" t="n">
        <v>5613</v>
      </c>
      <c r="E41" s="18" t="n">
        <v>495.86711371</v>
      </c>
      <c r="F41" s="20" t="n">
        <v>5.12812944</v>
      </c>
      <c r="G41" s="18" t="n">
        <v>494.79295063</v>
      </c>
      <c r="H41" s="20" t="n">
        <v>6.35821664</v>
      </c>
      <c r="I41" s="18" t="n">
        <v>497.92216174</v>
      </c>
      <c r="J41" s="20" t="n">
        <v>9.58670695</v>
      </c>
      <c r="K41" s="18" t="s">
        <v>404</v>
      </c>
      <c r="L41" s="20" t="s">
        <v>404</v>
      </c>
      <c r="M41" s="18" t="s">
        <v>404</v>
      </c>
      <c r="N41" s="20" t="s">
        <v>404</v>
      </c>
      <c r="O41" s="18" t="s">
        <v>404</v>
      </c>
      <c r="P41" s="20" t="s">
        <v>404</v>
      </c>
      <c r="Q41" s="18" t="s">
        <v>404</v>
      </c>
      <c r="R41" s="20" t="s">
        <v>404</v>
      </c>
      <c r="S41" s="18" t="n">
        <v>517.72449615</v>
      </c>
      <c r="T41" s="20" t="n">
        <v>12.6955974</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428.04029386</v>
      </c>
      <c r="F44" s="20" t="n">
        <v>7.04131901</v>
      </c>
      <c r="G44" s="18" t="n">
        <v>425.32850045</v>
      </c>
      <c r="H44" s="20" t="n">
        <v>3.06077507</v>
      </c>
      <c r="I44" s="18" t="n">
        <v>429.21689779</v>
      </c>
      <c r="J44" s="20" t="n">
        <v>6.16855998</v>
      </c>
      <c r="K44" s="18" t="s">
        <v>404</v>
      </c>
      <c r="L44" s="20" t="s">
        <v>404</v>
      </c>
      <c r="M44" s="18" t="s">
        <v>404</v>
      </c>
      <c r="N44" s="20" t="s">
        <v>404</v>
      </c>
      <c r="O44" s="18" t="s">
        <v>404</v>
      </c>
      <c r="P44" s="20" t="s">
        <v>404</v>
      </c>
      <c r="Q44" s="18" t="s">
        <v>404</v>
      </c>
      <c r="R44" s="20" t="s">
        <v>404</v>
      </c>
      <c r="S44" s="18" t="n">
        <v>416.50316049</v>
      </c>
      <c r="T44" s="20" t="n">
        <v>12.26480209</v>
      </c>
    </row>
    <row r="45" spans="1:20">
      <c r="A45" s="15" t="s">
        <v>442</v>
      </c>
      <c r="B45" s="17" t="n">
        <v>5519</v>
      </c>
      <c r="C45" s="18">
        <f>(0.0/B45*100)</f>
        <v/>
      </c>
      <c r="D45" s="19" t="n">
        <v>5519</v>
      </c>
      <c r="E45" s="18" t="n">
        <v>373.65431753</v>
      </c>
      <c r="F45" s="20" t="n">
        <v>4.59381603</v>
      </c>
      <c r="G45" s="18" t="n">
        <v>379.53158594</v>
      </c>
      <c r="H45" s="20" t="n">
        <v>5.53214755</v>
      </c>
      <c r="I45" s="18" t="n">
        <v>368.17306049</v>
      </c>
      <c r="J45" s="20" t="n">
        <v>14.11210207</v>
      </c>
      <c r="K45" s="18" t="s">
        <v>404</v>
      </c>
      <c r="L45" s="20" t="s">
        <v>404</v>
      </c>
      <c r="M45" s="18" t="s">
        <v>404</v>
      </c>
      <c r="N45" s="20" t="s">
        <v>404</v>
      </c>
      <c r="O45" s="18" t="s">
        <v>404</v>
      </c>
      <c r="P45" s="20" t="s">
        <v>404</v>
      </c>
      <c r="Q45" s="18" t="s">
        <v>404</v>
      </c>
      <c r="R45" s="20" t="s">
        <v>404</v>
      </c>
      <c r="S45" s="18" t="n">
        <v>375.45572962</v>
      </c>
      <c r="T45" s="20" t="n">
        <v>14.17089966</v>
      </c>
    </row>
    <row r="46" spans="1:20">
      <c r="A46" s="15" t="s">
        <v>443</v>
      </c>
      <c r="B46" s="17" t="n">
        <v>23141</v>
      </c>
      <c r="C46" s="18">
        <f>(4196.0/B46*100)</f>
        <v/>
      </c>
      <c r="D46" s="19" t="n">
        <v>18945</v>
      </c>
      <c r="E46" s="18" t="n">
        <v>405.25963599</v>
      </c>
      <c r="F46" s="20" t="n">
        <v>4.57499723</v>
      </c>
      <c r="G46" s="18" t="n">
        <v>405.62962764</v>
      </c>
      <c r="H46" s="20" t="n">
        <v>4.84999391</v>
      </c>
      <c r="I46" s="18" t="n">
        <v>405.52274383</v>
      </c>
      <c r="J46" s="20" t="n">
        <v>5.89090981</v>
      </c>
      <c r="K46" s="18" t="s">
        <v>404</v>
      </c>
      <c r="L46" s="20" t="s">
        <v>404</v>
      </c>
      <c r="M46" s="18" t="s">
        <v>404</v>
      </c>
      <c r="N46" s="20" t="s">
        <v>404</v>
      </c>
      <c r="O46" s="18" t="s">
        <v>404</v>
      </c>
      <c r="P46" s="20" t="s">
        <v>404</v>
      </c>
      <c r="Q46" s="18" t="s">
        <v>404</v>
      </c>
      <c r="R46" s="20" t="s">
        <v>404</v>
      </c>
      <c r="S46" s="18" t="n">
        <v>380.02664558</v>
      </c>
      <c r="T46" s="20" t="n">
        <v>7.78969779</v>
      </c>
    </row>
    <row r="47" spans="1:20">
      <c r="A47" s="15" t="s">
        <v>444</v>
      </c>
      <c r="B47" s="17" t="n">
        <v>5928</v>
      </c>
      <c r="C47" s="18">
        <f>(0.0/B47*100)</f>
        <v/>
      </c>
      <c r="D47" s="19" t="n">
        <v>5928</v>
      </c>
      <c r="E47" s="18" t="n">
        <v>485.28503509</v>
      </c>
      <c r="F47" s="20" t="n">
        <v>12.26957791</v>
      </c>
      <c r="G47" s="18" t="n">
        <v>436.34379386</v>
      </c>
      <c r="H47" s="20" t="n">
        <v>6.54128708</v>
      </c>
      <c r="I47" s="18" t="n">
        <v>424.43168845</v>
      </c>
      <c r="J47" s="20" t="n">
        <v>10.65020148</v>
      </c>
      <c r="K47" s="18" t="s">
        <v>404</v>
      </c>
      <c r="L47" s="20" t="s">
        <v>404</v>
      </c>
      <c r="M47" s="18" t="s">
        <v>404</v>
      </c>
      <c r="N47" s="20" t="s">
        <v>404</v>
      </c>
      <c r="O47" s="18" t="s">
        <v>404</v>
      </c>
      <c r="P47" s="20" t="s">
        <v>404</v>
      </c>
      <c r="Q47" s="18" t="s">
        <v>404</v>
      </c>
      <c r="R47" s="20" t="s">
        <v>404</v>
      </c>
      <c r="S47" s="18" t="n">
        <v>503.6805888</v>
      </c>
      <c r="T47" s="20" t="n">
        <v>10.97542655</v>
      </c>
    </row>
    <row r="48" spans="1:20">
      <c r="A48" s="15" t="s">
        <v>445</v>
      </c>
      <c r="B48" s="17" t="n">
        <v>9841</v>
      </c>
      <c r="C48" s="18">
        <f>(40.0/B48*100)</f>
        <v/>
      </c>
      <c r="D48" s="19" t="n">
        <v>9801</v>
      </c>
      <c r="E48" s="18" t="n">
        <v>500.036883</v>
      </c>
      <c r="F48" s="20" t="n">
        <v>8.64100668</v>
      </c>
      <c r="G48" s="18" t="n">
        <v>521.3624418000001</v>
      </c>
      <c r="H48" s="20" t="n">
        <v>8.700044979999999</v>
      </c>
      <c r="I48" s="18" t="n">
        <v>549.73906583</v>
      </c>
      <c r="J48" s="20" t="n">
        <v>13.70027163</v>
      </c>
      <c r="K48" s="18" t="s">
        <v>404</v>
      </c>
      <c r="L48" s="20" t="s">
        <v>404</v>
      </c>
      <c r="M48" s="18" t="s">
        <v>404</v>
      </c>
      <c r="N48" s="20" t="s">
        <v>404</v>
      </c>
      <c r="O48" s="18" t="s">
        <v>404</v>
      </c>
      <c r="P48" s="20" t="s">
        <v>404</v>
      </c>
      <c r="Q48" s="18" t="s">
        <v>404</v>
      </c>
      <c r="R48" s="20" t="s">
        <v>404</v>
      </c>
      <c r="S48" s="18" t="n">
        <v>426.17323264</v>
      </c>
      <c r="T48" s="20" t="n">
        <v>6.766915</v>
      </c>
    </row>
    <row r="49" spans="1:20">
      <c r="A49" s="15" t="s">
        <v>446</v>
      </c>
      <c r="B49" s="17" t="n">
        <v>6349</v>
      </c>
      <c r="C49" s="18">
        <f>(52.0/B49*100)</f>
        <v/>
      </c>
      <c r="D49" s="19" t="n">
        <v>6297</v>
      </c>
      <c r="E49" s="18" t="n">
        <v>419.62951308</v>
      </c>
      <c r="F49" s="20" t="n">
        <v>5.99335067</v>
      </c>
      <c r="G49" s="18" t="n">
        <v>436.67029474</v>
      </c>
      <c r="H49" s="20" t="n">
        <v>4.87403026</v>
      </c>
      <c r="I49" s="18" t="n">
        <v>440.18956492</v>
      </c>
      <c r="J49" s="20" t="n">
        <v>5.83303361</v>
      </c>
      <c r="K49" s="18" t="s">
        <v>404</v>
      </c>
      <c r="L49" s="20" t="s">
        <v>404</v>
      </c>
      <c r="M49" s="18" t="s">
        <v>404</v>
      </c>
      <c r="N49" s="20" t="s">
        <v>404</v>
      </c>
      <c r="O49" s="18" t="s">
        <v>404</v>
      </c>
      <c r="P49" s="20" t="s">
        <v>404</v>
      </c>
      <c r="Q49" s="18" t="s">
        <v>404</v>
      </c>
      <c r="R49" s="20" t="s">
        <v>404</v>
      </c>
      <c r="S49" s="18" t="n">
        <v>401.74780834</v>
      </c>
      <c r="T49" s="20" t="n">
        <v>9.55193849</v>
      </c>
    </row>
    <row r="50" spans="1:20">
      <c r="A50" s="15" t="s">
        <v>447</v>
      </c>
      <c r="B50" s="17" t="n">
        <v>11795</v>
      </c>
      <c r="C50" s="18">
        <f>(1031.0/B50*100)</f>
        <v/>
      </c>
      <c r="D50" s="19" t="n">
        <v>10764</v>
      </c>
      <c r="E50" s="18" t="n">
        <v>415.59870129</v>
      </c>
      <c r="F50" s="20" t="n">
        <v>5.00010793</v>
      </c>
      <c r="G50" s="18" t="n">
        <v>413.34188699</v>
      </c>
      <c r="H50" s="20" t="n">
        <v>5.46684956</v>
      </c>
      <c r="I50" s="18" t="n">
        <v>428.5558562</v>
      </c>
      <c r="J50" s="20" t="n">
        <v>6.7858098</v>
      </c>
      <c r="K50" s="18" t="s">
        <v>404</v>
      </c>
      <c r="L50" s="20" t="s">
        <v>404</v>
      </c>
      <c r="M50" s="18" t="s">
        <v>404</v>
      </c>
      <c r="N50" s="20" t="s">
        <v>404</v>
      </c>
      <c r="O50" s="18" t="s">
        <v>404</v>
      </c>
      <c r="P50" s="20" t="s">
        <v>404</v>
      </c>
      <c r="Q50" s="18" t="s">
        <v>404</v>
      </c>
      <c r="R50" s="20" t="s">
        <v>404</v>
      </c>
      <c r="S50" s="18" t="n">
        <v>420.95094939</v>
      </c>
      <c r="T50" s="20" t="n">
        <v>13.32370308</v>
      </c>
    </row>
    <row r="51" spans="1:20">
      <c r="A51" s="15" t="s">
        <v>448</v>
      </c>
      <c r="B51" s="17" t="n">
        <v>6866</v>
      </c>
      <c r="C51" s="18">
        <f>(0.0/B51*100)</f>
        <v/>
      </c>
      <c r="D51" s="19" t="n">
        <v>6866</v>
      </c>
      <c r="E51" s="18" t="n">
        <v>418.87197547</v>
      </c>
      <c r="F51" s="20" t="n">
        <v>4.69426012</v>
      </c>
      <c r="G51" s="18" t="n">
        <v>420.4641466</v>
      </c>
      <c r="H51" s="20" t="n">
        <v>4.75887578</v>
      </c>
      <c r="I51" s="18" t="n">
        <v>419.01201268</v>
      </c>
      <c r="J51" s="20" t="n">
        <v>5.147753</v>
      </c>
      <c r="K51" s="18" t="s">
        <v>404</v>
      </c>
      <c r="L51" s="20" t="s">
        <v>404</v>
      </c>
      <c r="M51" s="18" t="s">
        <v>404</v>
      </c>
      <c r="N51" s="20" t="s">
        <v>404</v>
      </c>
      <c r="O51" s="18" t="s">
        <v>404</v>
      </c>
      <c r="P51" s="20" t="s">
        <v>404</v>
      </c>
      <c r="Q51" s="18" t="s">
        <v>404</v>
      </c>
      <c r="R51" s="20" t="s">
        <v>404</v>
      </c>
      <c r="S51" s="18" t="n">
        <v>440.80643563</v>
      </c>
      <c r="T51" s="20" t="n">
        <v>4.92098952</v>
      </c>
    </row>
    <row r="52" spans="1:20">
      <c r="A52" s="15" t="s">
        <v>449</v>
      </c>
      <c r="B52" s="17" t="n">
        <v>5809</v>
      </c>
      <c r="C52" s="18">
        <f>(0.0/B52*100)</f>
        <v/>
      </c>
      <c r="D52" s="19" t="n">
        <v>5809</v>
      </c>
      <c r="E52" s="18" t="n">
        <v>486.61576004</v>
      </c>
      <c r="F52" s="20" t="n">
        <v>7.02359245</v>
      </c>
      <c r="G52" s="18" t="n">
        <v>472.79696091</v>
      </c>
      <c r="H52" s="20" t="n">
        <v>5.48850285</v>
      </c>
      <c r="I52" s="18" t="n">
        <v>465.64971781</v>
      </c>
      <c r="J52" s="20" t="n">
        <v>9.216160889999999</v>
      </c>
      <c r="K52" s="18" t="s">
        <v>404</v>
      </c>
      <c r="L52" s="20" t="s">
        <v>404</v>
      </c>
      <c r="M52" s="18" t="s">
        <v>404</v>
      </c>
      <c r="N52" s="20" t="s">
        <v>404</v>
      </c>
      <c r="O52" s="18" t="s">
        <v>404</v>
      </c>
      <c r="P52" s="20" t="s">
        <v>404</v>
      </c>
      <c r="Q52" s="18" t="s">
        <v>404</v>
      </c>
      <c r="R52" s="20" t="s">
        <v>404</v>
      </c>
      <c r="S52" s="18" t="n">
        <v>476.1679514</v>
      </c>
      <c r="T52" s="20" t="n">
        <v>13.18204441</v>
      </c>
    </row>
    <row r="53" spans="1:20">
      <c r="A53" s="15" t="s">
        <v>450</v>
      </c>
      <c r="B53" s="17" t="n">
        <v>5571</v>
      </c>
      <c r="C53" s="18">
        <f>(0.0/B53*100)</f>
        <v/>
      </c>
      <c r="D53" s="19" t="n">
        <v>5571</v>
      </c>
      <c r="E53" s="18" t="n">
        <v>449.03205659</v>
      </c>
      <c r="F53" s="20" t="n">
        <v>2.21564944</v>
      </c>
      <c r="G53" s="18" t="n">
        <v>442.02856199</v>
      </c>
      <c r="H53" s="20" t="n">
        <v>2.20035927</v>
      </c>
      <c r="I53" s="18" t="n">
        <v>412.16221153</v>
      </c>
      <c r="J53" s="20" t="n">
        <v>2.06205685</v>
      </c>
      <c r="K53" s="18" t="s">
        <v>404</v>
      </c>
      <c r="L53" s="20" t="s">
        <v>404</v>
      </c>
      <c r="M53" s="18" t="s">
        <v>404</v>
      </c>
      <c r="N53" s="20" t="s">
        <v>404</v>
      </c>
      <c r="O53" s="18" t="s">
        <v>404</v>
      </c>
      <c r="P53" s="20" t="s">
        <v>404</v>
      </c>
      <c r="Q53" s="18" t="s">
        <v>404</v>
      </c>
      <c r="R53" s="20" t="s">
        <v>404</v>
      </c>
      <c r="S53" s="18" t="n">
        <v>354.92270584</v>
      </c>
      <c r="T53" s="20" t="n">
        <v>11.21050535</v>
      </c>
    </row>
    <row r="54" spans="1:20">
      <c r="A54" s="15" t="s">
        <v>451</v>
      </c>
      <c r="B54" s="17" t="n">
        <v>4740</v>
      </c>
      <c r="C54" s="18">
        <f>(199.0/B54*100)</f>
        <v/>
      </c>
      <c r="D54" s="19" t="n">
        <v>4541</v>
      </c>
      <c r="E54" s="18" t="n">
        <v>320.31915356</v>
      </c>
      <c r="F54" s="20" t="n">
        <v>3.26295654</v>
      </c>
      <c r="G54" s="18" t="n">
        <v>341.97882337</v>
      </c>
      <c r="H54" s="20" t="n">
        <v>6.02707179</v>
      </c>
      <c r="I54" s="18" t="n">
        <v>361.53478378</v>
      </c>
      <c r="J54" s="20" t="n">
        <v>10.92977307</v>
      </c>
      <c r="K54" s="18" t="s">
        <v>404</v>
      </c>
      <c r="L54" s="20" t="s">
        <v>404</v>
      </c>
      <c r="M54" s="18" t="s">
        <v>404</v>
      </c>
      <c r="N54" s="20" t="s">
        <v>404</v>
      </c>
      <c r="O54" s="18" t="s">
        <v>404</v>
      </c>
      <c r="P54" s="20" t="s">
        <v>404</v>
      </c>
      <c r="Q54" s="18" t="s">
        <v>404</v>
      </c>
      <c r="R54" s="20" t="s">
        <v>404</v>
      </c>
      <c r="S54" s="18" t="n">
        <v>314.17380667</v>
      </c>
      <c r="T54" s="20" t="n">
        <v>4.88834116</v>
      </c>
    </row>
    <row r="55" spans="1:20">
      <c r="A55" s="15" t="s">
        <v>452</v>
      </c>
      <c r="B55" s="17" t="n">
        <v>5316</v>
      </c>
      <c r="C55" s="18">
        <f>(43.0/B55*100)</f>
        <v/>
      </c>
      <c r="D55" s="19" t="n">
        <v>5273</v>
      </c>
      <c r="E55" s="18" t="n">
        <v>400.66053948</v>
      </c>
      <c r="F55" s="20" t="n">
        <v>6.41101207</v>
      </c>
      <c r="G55" s="18" t="n">
        <v>424.89878173</v>
      </c>
      <c r="H55" s="20" t="n">
        <v>7.81970413</v>
      </c>
      <c r="I55" s="18" t="n">
        <v>410.29483005</v>
      </c>
      <c r="J55" s="20" t="n">
        <v>3.04990768</v>
      </c>
      <c r="K55" s="18" t="s">
        <v>404</v>
      </c>
      <c r="L55" s="20" t="s">
        <v>404</v>
      </c>
      <c r="M55" s="18" t="s">
        <v>404</v>
      </c>
      <c r="N55" s="20" t="s">
        <v>404</v>
      </c>
      <c r="O55" s="18" t="s">
        <v>404</v>
      </c>
      <c r="P55" s="20" t="s">
        <v>404</v>
      </c>
      <c r="Q55" s="18" t="s">
        <v>404</v>
      </c>
      <c r="R55" s="20" t="s">
        <v>404</v>
      </c>
      <c r="S55" s="18" t="n">
        <v>385.03901548</v>
      </c>
      <c r="T55" s="20" t="n">
        <v>13.76576541</v>
      </c>
    </row>
    <row r="56" spans="1:20">
      <c r="A56" s="15" t="s">
        <v>453</v>
      </c>
      <c r="B56" s="17" t="n">
        <v>5359</v>
      </c>
      <c r="C56" s="18">
        <f>(0.0/B56*100)</f>
        <v/>
      </c>
      <c r="D56" s="19" t="n">
        <v>5359</v>
      </c>
      <c r="E56" s="18" t="n">
        <v>534.9371233000001</v>
      </c>
      <c r="F56" s="20" t="n">
        <v>7.78090382</v>
      </c>
      <c r="G56" s="18" t="n">
        <v>519.90111155</v>
      </c>
      <c r="H56" s="20" t="n">
        <v>4.27779213</v>
      </c>
      <c r="I56" s="18" t="n">
        <v>518.26874198</v>
      </c>
      <c r="J56" s="20" t="n">
        <v>8.76257116</v>
      </c>
      <c r="K56" s="18" t="s">
        <v>404</v>
      </c>
      <c r="L56" s="20" t="s">
        <v>404</v>
      </c>
      <c r="M56" s="18" t="s">
        <v>404</v>
      </c>
      <c r="N56" s="20" t="s">
        <v>404</v>
      </c>
      <c r="O56" s="18" t="s">
        <v>404</v>
      </c>
      <c r="P56" s="20" t="s">
        <v>404</v>
      </c>
      <c r="Q56" s="18" t="s">
        <v>404</v>
      </c>
      <c r="R56" s="20" t="s">
        <v>404</v>
      </c>
      <c r="S56" s="18" t="n">
        <v>525.55557975</v>
      </c>
      <c r="T56" s="20" t="n">
        <v>11.79600383</v>
      </c>
    </row>
    <row r="57" spans="1:20">
      <c r="A57" s="15" t="s">
        <v>454</v>
      </c>
      <c r="B57" s="17" t="n">
        <v>6513</v>
      </c>
      <c r="C57" s="18">
        <f>(0.0/B57*100)</f>
        <v/>
      </c>
      <c r="D57" s="19" t="n">
        <v>6513</v>
      </c>
      <c r="E57" s="18" t="n">
        <v>387.55423363</v>
      </c>
      <c r="F57" s="20" t="n">
        <v>7.72205546</v>
      </c>
      <c r="G57" s="18" t="n">
        <v>397.85371966</v>
      </c>
      <c r="H57" s="20" t="n">
        <v>6.38540518</v>
      </c>
      <c r="I57" s="18" t="n">
        <v>409.80609106</v>
      </c>
      <c r="J57" s="20" t="n">
        <v>4.04377008</v>
      </c>
      <c r="K57" s="18" t="s">
        <v>404</v>
      </c>
      <c r="L57" s="20" t="s">
        <v>404</v>
      </c>
      <c r="M57" s="18" t="s">
        <v>404</v>
      </c>
      <c r="N57" s="20" t="s">
        <v>404</v>
      </c>
      <c r="O57" s="18" t="s">
        <v>404</v>
      </c>
      <c r="P57" s="20" t="s">
        <v>404</v>
      </c>
      <c r="Q57" s="18" t="n">
        <v>367.94377778</v>
      </c>
      <c r="R57" s="20" t="n">
        <v>8.50680957</v>
      </c>
      <c r="S57" s="18" t="n">
        <v>414.47908004</v>
      </c>
      <c r="T57" s="20" t="n">
        <v>42.96750529</v>
      </c>
    </row>
    <row r="58" spans="1:20">
      <c r="A58" s="15" t="s">
        <v>455</v>
      </c>
      <c r="B58" s="17" t="n">
        <v>7267</v>
      </c>
      <c r="C58" s="18">
        <f>(0.0/B58*100)</f>
        <v/>
      </c>
      <c r="D58" s="19" t="n">
        <v>7267</v>
      </c>
      <c r="E58" s="18" t="n">
        <v>395.35247612</v>
      </c>
      <c r="F58" s="20" t="n">
        <v>6.78441524</v>
      </c>
      <c r="G58" s="18" t="n">
        <v>410.21452494</v>
      </c>
      <c r="H58" s="20" t="n">
        <v>4.33817695</v>
      </c>
      <c r="I58" s="18" t="n">
        <v>423.69250028</v>
      </c>
      <c r="J58" s="20" t="n">
        <v>6.39742098</v>
      </c>
      <c r="K58" s="18" t="s">
        <v>404</v>
      </c>
      <c r="L58" s="20" t="s">
        <v>404</v>
      </c>
      <c r="M58" s="18" t="s">
        <v>404</v>
      </c>
      <c r="N58" s="20" t="s">
        <v>404</v>
      </c>
      <c r="O58" s="18" t="s">
        <v>404</v>
      </c>
      <c r="P58" s="20" t="s">
        <v>404</v>
      </c>
      <c r="Q58" s="18" t="n">
        <v>377.60155938</v>
      </c>
      <c r="R58" s="20" t="n">
        <v>6.75545857</v>
      </c>
      <c r="S58" s="18" t="n">
        <v>436.27240872</v>
      </c>
      <c r="T58" s="20" t="n">
        <v>9.018424039999999</v>
      </c>
    </row>
    <row r="59" spans="1:20">
      <c r="A59" s="15" t="s">
        <v>456</v>
      </c>
      <c r="B59" s="17" t="n">
        <v>4826</v>
      </c>
      <c r="C59" s="18">
        <f>(0.0/B59*100)</f>
        <v/>
      </c>
      <c r="D59" s="19" t="n">
        <v>4826</v>
      </c>
      <c r="E59" s="18" t="n">
        <v>384.4693996</v>
      </c>
      <c r="F59" s="20" t="n">
        <v>3.43498176</v>
      </c>
      <c r="G59" s="18" t="n">
        <v>379.12236214</v>
      </c>
      <c r="H59" s="20" t="n">
        <v>1.83414944</v>
      </c>
      <c r="I59" s="18" t="n">
        <v>375.87335949</v>
      </c>
      <c r="J59" s="20" t="n">
        <v>4.17801474</v>
      </c>
      <c r="K59" s="18" t="s">
        <v>404</v>
      </c>
      <c r="L59" s="20" t="s">
        <v>404</v>
      </c>
      <c r="M59" s="18" t="s">
        <v>404</v>
      </c>
      <c r="N59" s="20" t="s">
        <v>404</v>
      </c>
      <c r="O59" s="18" t="s">
        <v>404</v>
      </c>
      <c r="P59" s="20" t="s">
        <v>404</v>
      </c>
      <c r="Q59" s="18" t="s">
        <v>404</v>
      </c>
      <c r="R59" s="20" t="s">
        <v>404</v>
      </c>
      <c r="S59" s="18" t="n">
        <v>358.63108675</v>
      </c>
      <c r="T59" s="20" t="n">
        <v>6.80924366</v>
      </c>
    </row>
    <row r="60" spans="1:20">
      <c r="A60" s="15" t="s">
        <v>457</v>
      </c>
      <c r="B60" s="17" t="n">
        <v>4546</v>
      </c>
      <c r="C60" s="18">
        <f>(0.0/B60*100)</f>
        <v/>
      </c>
      <c r="D60" s="19" t="n">
        <v>4546</v>
      </c>
      <c r="E60" s="18" t="n">
        <v>376.85395163</v>
      </c>
      <c r="F60" s="20" t="n">
        <v>6.28157618</v>
      </c>
      <c r="G60" s="18" t="n">
        <v>390.62096459</v>
      </c>
      <c r="H60" s="20" t="n">
        <v>6.19440561</v>
      </c>
      <c r="I60" s="18" t="n">
        <v>387.07147511</v>
      </c>
      <c r="J60" s="20" t="n">
        <v>10.19485007</v>
      </c>
      <c r="K60" s="18" t="s">
        <v>404</v>
      </c>
      <c r="L60" s="20" t="s">
        <v>404</v>
      </c>
      <c r="M60" s="18" t="s">
        <v>404</v>
      </c>
      <c r="N60" s="20" t="s">
        <v>404</v>
      </c>
      <c r="O60" s="18" t="s">
        <v>404</v>
      </c>
      <c r="P60" s="20" t="s">
        <v>404</v>
      </c>
      <c r="Q60" s="18" t="s">
        <v>404</v>
      </c>
      <c r="R60" s="20" t="s">
        <v>404</v>
      </c>
      <c r="S60" s="18" t="n">
        <v>438.08645001</v>
      </c>
      <c r="T60" s="20" t="n">
        <v>14.1524323</v>
      </c>
    </row>
    <row r="61" spans="1:20">
      <c r="A61" s="15" t="s">
        <v>458</v>
      </c>
      <c r="B61" s="17" t="n">
        <v>6525</v>
      </c>
      <c r="C61" s="18">
        <f>(0.0/B61*100)</f>
        <v/>
      </c>
      <c r="D61" s="19" t="n">
        <v>6525</v>
      </c>
      <c r="E61" s="18" t="n">
        <v>499.57341423</v>
      </c>
      <c r="F61" s="20" t="n">
        <v>8.129132589999999</v>
      </c>
      <c r="G61" s="18" t="n">
        <v>482.49364435</v>
      </c>
      <c r="H61" s="20" t="n">
        <v>3.94656269</v>
      </c>
      <c r="I61" s="18" t="n">
        <v>464.16608445</v>
      </c>
      <c r="J61" s="20" t="n">
        <v>3.60827646</v>
      </c>
      <c r="K61" s="18" t="s">
        <v>404</v>
      </c>
      <c r="L61" s="20" t="s">
        <v>404</v>
      </c>
      <c r="M61" s="18" t="s">
        <v>404</v>
      </c>
      <c r="N61" s="20" t="s">
        <v>404</v>
      </c>
      <c r="O61" s="18" t="s">
        <v>404</v>
      </c>
      <c r="P61" s="20" t="s">
        <v>404</v>
      </c>
      <c r="Q61" s="18" t="s">
        <v>404</v>
      </c>
      <c r="R61" s="20" t="s">
        <v>404</v>
      </c>
      <c r="S61" s="18" t="n">
        <v>481.15608323</v>
      </c>
      <c r="T61" s="20" t="n">
        <v>8.079025209999999</v>
      </c>
    </row>
    <row r="62" spans="1:20">
      <c r="A62" s="15" t="s">
        <v>459</v>
      </c>
      <c r="B62" s="17" t="n">
        <v>4476</v>
      </c>
      <c r="C62" s="18">
        <f>(0.0/B62*100)</f>
        <v/>
      </c>
      <c r="D62" s="19" t="n">
        <v>4476</v>
      </c>
      <c r="E62" s="18" t="n">
        <v>512.23494572</v>
      </c>
      <c r="F62" s="20" t="n">
        <v>3.33377742</v>
      </c>
      <c r="G62" s="18" t="n">
        <v>531.50456809</v>
      </c>
      <c r="H62" s="20" t="n">
        <v>1.2249797</v>
      </c>
      <c r="I62" s="18" t="n">
        <v>523.29248698</v>
      </c>
      <c r="J62" s="20" t="n">
        <v>2.33730866</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387.61224466</v>
      </c>
      <c r="F63" s="20" t="n">
        <v>1.84996245</v>
      </c>
      <c r="G63" s="18" t="n">
        <v>375.77511899</v>
      </c>
      <c r="H63" s="20" t="n">
        <v>2.4013227</v>
      </c>
      <c r="I63" s="18" t="n">
        <v>378.69497769</v>
      </c>
      <c r="J63" s="20" t="n">
        <v>2.49369784</v>
      </c>
      <c r="K63" s="18" t="s">
        <v>404</v>
      </c>
      <c r="L63" s="20" t="s">
        <v>404</v>
      </c>
      <c r="M63" s="18" t="s">
        <v>404</v>
      </c>
      <c r="N63" s="20" t="s">
        <v>404</v>
      </c>
      <c r="O63" s="18" t="s">
        <v>404</v>
      </c>
      <c r="P63" s="20" t="s">
        <v>404</v>
      </c>
      <c r="Q63" s="18" t="s">
        <v>404</v>
      </c>
      <c r="R63" s="20" t="s">
        <v>404</v>
      </c>
      <c r="S63" s="18" t="n">
        <v>407.17437676</v>
      </c>
      <c r="T63" s="20" t="n">
        <v>5.49141363</v>
      </c>
    </row>
    <row r="64" spans="1:20">
      <c r="A64" s="15" t="s">
        <v>461</v>
      </c>
      <c r="B64" s="17" t="n">
        <v>3634</v>
      </c>
      <c r="C64" s="18">
        <f>(27.0/B64*100)</f>
        <v/>
      </c>
      <c r="D64" s="19" t="n">
        <v>3607</v>
      </c>
      <c r="E64" s="18" t="n">
        <v>458.0486569</v>
      </c>
      <c r="F64" s="20" t="n">
        <v>2.52456931</v>
      </c>
      <c r="G64" s="18" t="n">
        <v>457.32126072</v>
      </c>
      <c r="H64" s="20" t="n">
        <v>3.45542218</v>
      </c>
      <c r="I64" s="18" t="n">
        <v>468.16275683</v>
      </c>
      <c r="J64" s="20" t="n">
        <v>2.95003873</v>
      </c>
      <c r="K64" s="18" t="s">
        <v>404</v>
      </c>
      <c r="L64" s="20" t="s">
        <v>404</v>
      </c>
      <c r="M64" s="18" t="s">
        <v>404</v>
      </c>
      <c r="N64" s="20" t="s">
        <v>404</v>
      </c>
      <c r="O64" s="18" t="n">
        <v>512.63754277</v>
      </c>
      <c r="P64" s="20" t="n">
        <v>13.25796666</v>
      </c>
      <c r="Q64" s="18" t="n">
        <v>478.52949867</v>
      </c>
      <c r="R64" s="20" t="n">
        <v>10.63592538</v>
      </c>
      <c r="S64" s="18" t="n">
        <v>525.28055149</v>
      </c>
      <c r="T64" s="20" t="n">
        <v>8.68998098</v>
      </c>
    </row>
    <row r="65" spans="1:20">
      <c r="A65" s="15" t="s">
        <v>462</v>
      </c>
      <c r="B65" s="17" t="n">
        <v>5325</v>
      </c>
      <c r="C65" s="18">
        <f>(0.0/B65*100)</f>
        <v/>
      </c>
      <c r="D65" s="19" t="n">
        <v>5325</v>
      </c>
      <c r="E65" s="18" t="n">
        <v>421.31964878</v>
      </c>
      <c r="F65" s="20" t="n">
        <v>4.7649728</v>
      </c>
      <c r="G65" s="18" t="n">
        <v>432.59862149</v>
      </c>
      <c r="H65" s="20" t="n">
        <v>5.66655654</v>
      </c>
      <c r="I65" s="18" t="n">
        <v>429.14985861</v>
      </c>
      <c r="J65" s="20" t="n">
        <v>3.69727409</v>
      </c>
      <c r="K65" s="18" t="s">
        <v>404</v>
      </c>
      <c r="L65" s="20" t="s">
        <v>404</v>
      </c>
      <c r="M65" s="18" t="s">
        <v>404</v>
      </c>
      <c r="N65" s="20" t="s">
        <v>404</v>
      </c>
      <c r="O65" s="18" t="s">
        <v>404</v>
      </c>
      <c r="P65" s="20" t="s">
        <v>404</v>
      </c>
      <c r="Q65" s="18" t="s">
        <v>404</v>
      </c>
      <c r="R65" s="20" t="s">
        <v>404</v>
      </c>
      <c r="S65" s="18" t="s">
        <v>404</v>
      </c>
      <c r="T65" s="20" t="s">
        <v>404</v>
      </c>
    </row>
    <row r="66" spans="1:20">
      <c r="A66" s="15" t="s">
        <v>463</v>
      </c>
      <c r="B66" s="17" t="n">
        <v>5665</v>
      </c>
      <c r="C66" s="18">
        <f>(0.0/B66*100)</f>
        <v/>
      </c>
      <c r="D66" s="19" t="n">
        <v>5665</v>
      </c>
      <c r="E66" s="18" t="n">
        <v>417.16168628</v>
      </c>
      <c r="F66" s="20" t="n">
        <v>2.89919966</v>
      </c>
      <c r="G66" s="18" t="n">
        <v>392.16739551</v>
      </c>
      <c r="H66" s="20" t="n">
        <v>2.1666204</v>
      </c>
      <c r="I66" s="18" t="n">
        <v>417.60535977</v>
      </c>
      <c r="J66" s="20" t="n">
        <v>1.4279453</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388.20142179</v>
      </c>
      <c r="F67" s="20" t="n">
        <v>4.06148696</v>
      </c>
      <c r="G67" s="18" t="n">
        <v>397.94455536</v>
      </c>
      <c r="H67" s="20" t="n">
        <v>4.57072149</v>
      </c>
      <c r="I67" s="18" t="n">
        <v>412.02352641</v>
      </c>
      <c r="J67" s="20" t="n">
        <v>6.98875263</v>
      </c>
      <c r="K67" s="18" t="s">
        <v>404</v>
      </c>
      <c r="L67" s="20" t="s">
        <v>404</v>
      </c>
      <c r="M67" s="18" t="s">
        <v>404</v>
      </c>
      <c r="N67" s="20" t="s">
        <v>404</v>
      </c>
      <c r="O67" s="18" t="s">
        <v>404</v>
      </c>
      <c r="P67" s="20" t="s">
        <v>404</v>
      </c>
      <c r="Q67" s="18" t="s">
        <v>404</v>
      </c>
      <c r="R67" s="20" t="s">
        <v>404</v>
      </c>
      <c r="S67" s="18" t="n">
        <v>436.32767866</v>
      </c>
      <c r="T67" s="20" t="n">
        <v>15.67229822</v>
      </c>
    </row>
    <row r="68" spans="1:20">
      <c r="A68" s="15" t="s">
        <v>465</v>
      </c>
      <c r="B68" s="17" t="n">
        <v>12083</v>
      </c>
      <c r="C68" s="18">
        <f>(0.0/B68*100)</f>
        <v/>
      </c>
      <c r="D68" s="19" t="n">
        <v>12083</v>
      </c>
      <c r="E68" s="18" t="n">
        <v>416.92127574</v>
      </c>
      <c r="F68" s="20" t="n">
        <v>1.97926896</v>
      </c>
      <c r="G68" s="18" t="n">
        <v>417.1906927</v>
      </c>
      <c r="H68" s="20" t="n">
        <v>1.31426741</v>
      </c>
      <c r="I68" s="18" t="n">
        <v>418.77142856</v>
      </c>
      <c r="J68" s="20" t="n">
        <v>1.73301183</v>
      </c>
      <c r="K68" s="18" t="s">
        <v>404</v>
      </c>
      <c r="L68" s="20" t="s">
        <v>404</v>
      </c>
      <c r="M68" s="18" t="s">
        <v>404</v>
      </c>
      <c r="N68" s="20" t="s">
        <v>404</v>
      </c>
      <c r="O68" s="18" t="s">
        <v>404</v>
      </c>
      <c r="P68" s="20" t="s">
        <v>404</v>
      </c>
      <c r="Q68" s="18" t="s">
        <v>404</v>
      </c>
      <c r="R68" s="20" t="s">
        <v>404</v>
      </c>
      <c r="S68" s="18" t="n">
        <v>426.25949824</v>
      </c>
      <c r="T68" s="20" t="n">
        <v>10.32535251</v>
      </c>
    </row>
    <row r="69" spans="1:20">
      <c r="A69" s="15" t="s">
        <v>466</v>
      </c>
      <c r="B69" s="17" t="n">
        <v>4876</v>
      </c>
      <c r="C69" s="18">
        <f>(0.0/B69*100)</f>
        <v/>
      </c>
      <c r="D69" s="19" t="n">
        <v>4876</v>
      </c>
      <c r="E69" s="18" t="n">
        <v>426.526648</v>
      </c>
      <c r="F69" s="20" t="n">
        <v>10.21275878</v>
      </c>
      <c r="G69" s="18" t="n">
        <v>437.10632128</v>
      </c>
      <c r="H69" s="20" t="n">
        <v>5.95941739</v>
      </c>
      <c r="I69" s="18" t="n">
        <v>436.52383433</v>
      </c>
      <c r="J69" s="20" t="n">
        <v>5.54739687</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463.86641884</v>
      </c>
      <c r="F70" s="20" t="n">
        <v>11.49898467</v>
      </c>
      <c r="G70" s="18" t="n">
        <v>486.63866954</v>
      </c>
      <c r="H70" s="20" t="n">
        <v>5.30669056</v>
      </c>
      <c r="I70" s="18" t="n">
        <v>489.5120407</v>
      </c>
      <c r="J70" s="20" t="n">
        <v>3.67400516</v>
      </c>
      <c r="K70" s="18" t="s">
        <v>404</v>
      </c>
      <c r="L70" s="20" t="s">
        <v>404</v>
      </c>
      <c r="M70" s="18" t="s">
        <v>404</v>
      </c>
      <c r="N70" s="20" t="s">
        <v>404</v>
      </c>
      <c r="O70" s="18" t="s">
        <v>404</v>
      </c>
      <c r="P70" s="20" t="s">
        <v>404</v>
      </c>
      <c r="Q70" s="18" t="s">
        <v>404</v>
      </c>
      <c r="R70" s="20" t="s">
        <v>404</v>
      </c>
      <c r="S70" s="18" t="n">
        <v>504.33579205</v>
      </c>
      <c r="T70" s="20" t="n">
        <v>28.67288358</v>
      </c>
    </row>
    <row r="71" spans="1:20">
      <c r="A71" s="15" t="s">
        <v>468</v>
      </c>
      <c r="B71" s="17" t="n">
        <v>6115</v>
      </c>
      <c r="C71" s="18">
        <f>(0.0/B71*100)</f>
        <v/>
      </c>
      <c r="D71" s="19" t="n">
        <v>6115</v>
      </c>
      <c r="E71" s="18" t="n">
        <v>533.86873294</v>
      </c>
      <c r="F71" s="20" t="n">
        <v>3.84402813</v>
      </c>
      <c r="G71" s="18" t="n">
        <v>557.3572709600001</v>
      </c>
      <c r="H71" s="20" t="n">
        <v>1.71504185</v>
      </c>
      <c r="I71" s="18" t="n">
        <v>563.27432169</v>
      </c>
      <c r="J71" s="20" t="n">
        <v>2.4130989</v>
      </c>
      <c r="K71" s="18" t="s">
        <v>404</v>
      </c>
      <c r="L71" s="20" t="s">
        <v>404</v>
      </c>
      <c r="M71" s="18" t="s">
        <v>404</v>
      </c>
      <c r="N71" s="20" t="s">
        <v>404</v>
      </c>
      <c r="O71" s="18" t="s">
        <v>404</v>
      </c>
      <c r="P71" s="20" t="s">
        <v>404</v>
      </c>
      <c r="Q71" s="18" t="s">
        <v>404</v>
      </c>
      <c r="R71" s="20" t="s">
        <v>404</v>
      </c>
      <c r="S71" s="18" t="n">
        <v>496.28387474</v>
      </c>
      <c r="T71" s="20" t="n">
        <v>15.61464699</v>
      </c>
    </row>
    <row r="72" spans="1:20">
      <c r="A72" s="15" t="s">
        <v>469</v>
      </c>
      <c r="B72" s="17" t="n">
        <v>7708</v>
      </c>
      <c r="C72" s="18">
        <f>(0.0/B72*100)</f>
        <v/>
      </c>
      <c r="D72" s="19" t="n">
        <v>7708</v>
      </c>
      <c r="E72" s="18" t="n">
        <v>542.4175111</v>
      </c>
      <c r="F72" s="20" t="n">
        <v>12.45057365</v>
      </c>
      <c r="G72" s="18" t="n">
        <v>546.30781001</v>
      </c>
      <c r="H72" s="20" t="n">
        <v>5.34086563</v>
      </c>
      <c r="I72" s="18" t="n">
        <v>516.49494938</v>
      </c>
      <c r="J72" s="20" t="n">
        <v>6.18372964</v>
      </c>
      <c r="K72" s="18" t="s">
        <v>404</v>
      </c>
      <c r="L72" s="20" t="s">
        <v>404</v>
      </c>
      <c r="M72" s="18" t="s">
        <v>404</v>
      </c>
      <c r="N72" s="20" t="s">
        <v>404</v>
      </c>
      <c r="O72" s="18" t="s">
        <v>404</v>
      </c>
      <c r="P72" s="20" t="s">
        <v>404</v>
      </c>
      <c r="Q72" s="18" t="s">
        <v>404</v>
      </c>
      <c r="R72" s="20" t="s">
        <v>404</v>
      </c>
      <c r="S72" s="18" t="n">
        <v>539.6315571</v>
      </c>
      <c r="T72" s="20" t="n">
        <v>37.90707486</v>
      </c>
    </row>
    <row r="73" spans="1:20">
      <c r="A73" s="15" t="s">
        <v>470</v>
      </c>
      <c r="B73" s="17" t="n">
        <v>8249</v>
      </c>
      <c r="C73" s="18">
        <f>(0.0/B73*100)</f>
        <v/>
      </c>
      <c r="D73" s="19" t="n">
        <v>8249</v>
      </c>
      <c r="E73" s="18" t="n">
        <v>388.07705318</v>
      </c>
      <c r="F73" s="20" t="n">
        <v>11.44659991</v>
      </c>
      <c r="G73" s="18" t="n">
        <v>406.6243545</v>
      </c>
      <c r="H73" s="20" t="n">
        <v>4.16443276</v>
      </c>
      <c r="I73" s="18" t="n">
        <v>432.84995958</v>
      </c>
      <c r="J73" s="20" t="n">
        <v>3.89216047</v>
      </c>
      <c r="K73" s="18" t="s">
        <v>404</v>
      </c>
      <c r="L73" s="20" t="s">
        <v>404</v>
      </c>
      <c r="M73" s="18" t="s">
        <v>404</v>
      </c>
      <c r="N73" s="20" t="s">
        <v>404</v>
      </c>
      <c r="O73" s="18" t="s">
        <v>404</v>
      </c>
      <c r="P73" s="20" t="s">
        <v>404</v>
      </c>
      <c r="Q73" s="18" t="s">
        <v>404</v>
      </c>
      <c r="R73" s="20" t="s">
        <v>404</v>
      </c>
      <c r="S73" s="18" t="n">
        <v>415.711352</v>
      </c>
      <c r="T73" s="20" t="n">
        <v>16.08981822</v>
      </c>
    </row>
    <row r="74" spans="1:20">
      <c r="A74" s="15" t="s">
        <v>471</v>
      </c>
      <c r="B74" s="17" t="n">
        <v>4692</v>
      </c>
      <c r="C74" s="18">
        <f>(484.0/B74*100)</f>
        <v/>
      </c>
      <c r="D74" s="19" t="n">
        <v>4208</v>
      </c>
      <c r="E74" s="18" t="n">
        <v>408.58832213</v>
      </c>
      <c r="F74" s="20" t="n">
        <v>2.84641577</v>
      </c>
      <c r="G74" s="18" t="n">
        <v>431.31585295</v>
      </c>
      <c r="H74" s="20" t="n">
        <v>2.08769673</v>
      </c>
      <c r="I74" s="18" t="n">
        <v>419.16722765</v>
      </c>
      <c r="J74" s="20" t="n">
        <v>2.6055798</v>
      </c>
      <c r="K74" s="18" t="s">
        <v>404</v>
      </c>
      <c r="L74" s="20" t="s">
        <v>404</v>
      </c>
      <c r="M74" s="18" t="s">
        <v>404</v>
      </c>
      <c r="N74" s="20" t="s">
        <v>404</v>
      </c>
      <c r="O74" s="18" t="s">
        <v>404</v>
      </c>
      <c r="P74" s="20" t="s">
        <v>404</v>
      </c>
      <c r="Q74" s="18" t="s">
        <v>404</v>
      </c>
      <c r="R74" s="20" t="s">
        <v>404</v>
      </c>
      <c r="S74" s="18" t="n">
        <v>357.49985633</v>
      </c>
      <c r="T74" s="20" t="n">
        <v>19.51957343</v>
      </c>
    </row>
    <row r="75" spans="1:20">
      <c r="A75" s="15" t="s">
        <v>472</v>
      </c>
      <c r="B75" s="17" t="n">
        <v>5375</v>
      </c>
      <c r="C75" s="18">
        <f>(483.0/B75*100)</f>
        <v/>
      </c>
      <c r="D75" s="19" t="n">
        <v>4892</v>
      </c>
      <c r="E75" s="18" t="n">
        <v>386.46928768</v>
      </c>
      <c r="F75" s="20" t="n">
        <v>4.54187631</v>
      </c>
      <c r="G75" s="18" t="n">
        <v>393.28140917</v>
      </c>
      <c r="H75" s="20" t="n">
        <v>4.72376835</v>
      </c>
      <c r="I75" s="18" t="n">
        <v>370.79734623</v>
      </c>
      <c r="J75" s="20" t="n">
        <v>11.36019194</v>
      </c>
      <c r="K75" s="18" t="s">
        <v>404</v>
      </c>
      <c r="L75" s="20" t="s">
        <v>404</v>
      </c>
      <c r="M75" s="18" t="s">
        <v>404</v>
      </c>
      <c r="N75" s="20" t="s">
        <v>404</v>
      </c>
      <c r="O75" s="18" t="s">
        <v>404</v>
      </c>
      <c r="P75" s="20" t="s">
        <v>404</v>
      </c>
      <c r="Q75" s="18" t="s">
        <v>404</v>
      </c>
      <c r="R75" s="20" t="s">
        <v>404</v>
      </c>
      <c r="S75" s="18" t="n">
        <v>371.8449269</v>
      </c>
      <c r="T75" s="20" t="n">
        <v>17.12015166</v>
      </c>
    </row>
    <row r="76" spans="1:20">
      <c r="A76" s="15" t="s">
        <v>473</v>
      </c>
      <c r="B76" s="17" t="n">
        <v>14167</v>
      </c>
      <c r="C76" s="18">
        <f>(1400.0/B76*100)</f>
        <v/>
      </c>
      <c r="D76" s="19" t="n">
        <v>12767</v>
      </c>
      <c r="E76" s="18" t="n">
        <v>432.98042779</v>
      </c>
      <c r="F76" s="20" t="n">
        <v>8.017207490000001</v>
      </c>
      <c r="G76" s="18" t="n">
        <v>435.83806738</v>
      </c>
      <c r="H76" s="20" t="n">
        <v>4.0812252</v>
      </c>
      <c r="I76" s="18" t="n">
        <v>444.39477626</v>
      </c>
      <c r="J76" s="20" t="n">
        <v>4.95108003</v>
      </c>
      <c r="K76" s="18" t="s">
        <v>404</v>
      </c>
      <c r="L76" s="20" t="s">
        <v>404</v>
      </c>
      <c r="M76" s="18" t="s">
        <v>404</v>
      </c>
      <c r="N76" s="20" t="s">
        <v>404</v>
      </c>
      <c r="O76" s="18" t="s">
        <v>404</v>
      </c>
      <c r="P76" s="20" t="s">
        <v>404</v>
      </c>
      <c r="Q76" s="18" t="s">
        <v>404</v>
      </c>
      <c r="R76" s="20" t="s">
        <v>404</v>
      </c>
      <c r="S76" s="18" t="n">
        <v>434.08945521</v>
      </c>
      <c r="T76" s="20" t="n">
        <v>8.486941760000001</v>
      </c>
    </row>
    <row r="77" spans="1:20">
      <c r="A77" s="15" t="s">
        <v>474</v>
      </c>
      <c r="B77" s="17" t="n">
        <v>6062</v>
      </c>
      <c r="C77" s="18">
        <f>(0.0/B77*100)</f>
        <v/>
      </c>
      <c r="D77" s="19" t="n">
        <v>6062</v>
      </c>
      <c r="E77" s="18" t="n">
        <v>434.36217562</v>
      </c>
      <c r="F77" s="20" t="n">
        <v>4.38465276</v>
      </c>
      <c r="G77" s="18" t="n">
        <v>438.76989201</v>
      </c>
      <c r="H77" s="20" t="n">
        <v>5.64276146</v>
      </c>
      <c r="I77" s="18" t="n">
        <v>431.06054707</v>
      </c>
      <c r="J77" s="20" t="n">
        <v>7.85869113</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520.81500647</v>
      </c>
      <c r="F78" s="20" t="n">
        <v>5.72664403</v>
      </c>
      <c r="G78" s="18" t="n">
        <v>519.43719108</v>
      </c>
      <c r="H78" s="20" t="n">
        <v>7.15001429</v>
      </c>
      <c r="I78" s="18" t="n">
        <v>532.6453860300001</v>
      </c>
      <c r="J78" s="20" t="n">
        <v>8.28325699</v>
      </c>
      <c r="K78" s="18" t="s">
        <v>404</v>
      </c>
      <c r="L78" s="20" t="s">
        <v>404</v>
      </c>
      <c r="M78" s="18" t="s">
        <v>404</v>
      </c>
      <c r="N78" s="20" t="s">
        <v>404</v>
      </c>
      <c r="O78" s="18" t="s">
        <v>404</v>
      </c>
      <c r="P78" s="20" t="s">
        <v>404</v>
      </c>
      <c r="Q78" s="18" t="s">
        <v>404</v>
      </c>
      <c r="R78" s="20" t="s">
        <v>404</v>
      </c>
      <c r="S78" s="18" t="n">
        <v>552.48539114</v>
      </c>
      <c r="T78" s="20" t="n">
        <v>27.10813621</v>
      </c>
    </row>
    <row customHeight="1" ht="25" r="79" spans="1:20">
      <c r="A79" s="15" t="s">
        <v>476</v>
      </c>
      <c r="B79" s="17" t="n">
        <v>1657</v>
      </c>
      <c r="C79" s="18">
        <f>(21.0/B79*100)</f>
        <v/>
      </c>
      <c r="D79" s="19" t="n">
        <v>1636</v>
      </c>
      <c r="E79" s="18" t="n">
        <v>457.03419796</v>
      </c>
      <c r="F79" s="20" t="n">
        <v>15.43983558</v>
      </c>
      <c r="G79" s="18" t="n">
        <v>481.18983825</v>
      </c>
      <c r="H79" s="20" t="n">
        <v>7.60688195</v>
      </c>
      <c r="I79" s="18" t="n">
        <v>485.86275802</v>
      </c>
      <c r="J79" s="20" t="n">
        <v>17.47238621</v>
      </c>
      <c r="K79" s="18" t="s">
        <v>404</v>
      </c>
      <c r="L79" s="20" t="s">
        <v>404</v>
      </c>
      <c r="M79" s="18" t="s">
        <v>404</v>
      </c>
      <c r="N79" s="20" t="s">
        <v>404</v>
      </c>
      <c r="O79" s="18" t="s">
        <v>404</v>
      </c>
      <c r="P79" s="20" t="s">
        <v>404</v>
      </c>
      <c r="Q79" s="18" t="s">
        <v>404</v>
      </c>
      <c r="R79" s="20" t="s">
        <v>404</v>
      </c>
      <c r="S79" s="18" t="s">
        <v>404</v>
      </c>
      <c r="T79" s="20" t="s">
        <v>404</v>
      </c>
    </row>
    <row r="80" spans="1:20">
      <c r="A80" s="15" t="s">
        <v>477</v>
      </c>
      <c r="B80" s="17" t="n">
        <v>7841</v>
      </c>
      <c r="C80" s="18">
        <f>(0.0/B80*100)</f>
        <v/>
      </c>
      <c r="D80" s="19" t="n">
        <v>7841</v>
      </c>
      <c r="E80" s="18" t="n">
        <v>467.82197515</v>
      </c>
      <c r="F80" s="20" t="n">
        <v>9.72112345</v>
      </c>
      <c r="G80" s="18" t="n">
        <v>454.86690273</v>
      </c>
      <c r="H80" s="20" t="n">
        <v>5.66865441</v>
      </c>
      <c r="I80" s="18" t="n">
        <v>453.26160889</v>
      </c>
      <c r="J80" s="20" t="n">
        <v>5.58409137</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438.48373691</v>
      </c>
      <c r="F81" s="20" t="n">
        <v>10.6158017</v>
      </c>
      <c r="G81" s="18" t="n">
        <v>439.12459128</v>
      </c>
      <c r="H81" s="20" t="n">
        <v>4.40225874</v>
      </c>
      <c r="I81" s="18" t="n">
        <v>448.02757417</v>
      </c>
      <c r="J81" s="20" t="n">
        <v>5.37127862</v>
      </c>
      <c r="K81" s="18" t="s">
        <v>404</v>
      </c>
      <c r="L81" s="20" t="s">
        <v>404</v>
      </c>
      <c r="M81" s="18" t="s">
        <v>404</v>
      </c>
      <c r="N81" s="20" t="s">
        <v>404</v>
      </c>
      <c r="O81" s="18" t="s">
        <v>404</v>
      </c>
      <c r="P81" s="20" t="s">
        <v>404</v>
      </c>
      <c r="Q81" s="18" t="s">
        <v>404</v>
      </c>
      <c r="R81" s="20" t="s">
        <v>404</v>
      </c>
      <c r="S81" s="18" t="n">
        <v>466.18396841</v>
      </c>
      <c r="T81" s="20" t="n">
        <v>14.14336273</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613</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496.29008856</v>
      </c>
      <c r="F7" s="20" t="n">
        <v>4.48035385</v>
      </c>
      <c r="G7" s="18" t="n">
        <v>505.42193245</v>
      </c>
      <c r="H7" s="20" t="n">
        <v>3.23132679</v>
      </c>
      <c r="I7" s="18" t="n">
        <v>521.79618558</v>
      </c>
      <c r="J7" s="20" t="n">
        <v>2.65460896</v>
      </c>
      <c r="K7" s="18" t="s">
        <v>404</v>
      </c>
      <c r="L7" s="20" t="s">
        <v>404</v>
      </c>
      <c r="M7" s="18" t="s">
        <v>404</v>
      </c>
      <c r="N7" s="20" t="s">
        <v>404</v>
      </c>
      <c r="O7" s="18" t="s">
        <v>404</v>
      </c>
      <c r="P7" s="20" t="s">
        <v>404</v>
      </c>
      <c r="Q7" s="18" t="s">
        <v>404</v>
      </c>
      <c r="R7" s="20" t="s">
        <v>404</v>
      </c>
      <c r="S7" s="18" t="n">
        <v>504.34148066</v>
      </c>
      <c r="T7" s="20" t="n">
        <v>9.01701366</v>
      </c>
    </row>
    <row r="8" spans="1:20">
      <c r="A8" s="15" t="s">
        <v>405</v>
      </c>
      <c r="B8" s="17" t="n">
        <v>7007</v>
      </c>
      <c r="C8" s="18">
        <f>(0.0/B8*100)</f>
        <v/>
      </c>
      <c r="D8" s="19" t="n">
        <v>7007</v>
      </c>
      <c r="E8" s="18" t="n">
        <v>478.96683911</v>
      </c>
      <c r="F8" s="20" t="n">
        <v>4.40016597</v>
      </c>
      <c r="G8" s="18" t="n">
        <v>509.174035</v>
      </c>
      <c r="H8" s="20" t="n">
        <v>7.7918033</v>
      </c>
      <c r="I8" s="18" t="n">
        <v>533.94484311</v>
      </c>
      <c r="J8" s="20" t="n">
        <v>8.21575792</v>
      </c>
      <c r="K8" s="18" t="s">
        <v>404</v>
      </c>
      <c r="L8" s="20" t="s">
        <v>404</v>
      </c>
      <c r="M8" s="18" t="s">
        <v>404</v>
      </c>
      <c r="N8" s="20" t="s">
        <v>404</v>
      </c>
      <c r="O8" s="18" t="s">
        <v>404</v>
      </c>
      <c r="P8" s="20" t="s">
        <v>404</v>
      </c>
      <c r="Q8" s="18" t="s">
        <v>404</v>
      </c>
      <c r="R8" s="20" t="s">
        <v>404</v>
      </c>
      <c r="S8" s="18" t="n">
        <v>461.48177379</v>
      </c>
      <c r="T8" s="20" t="n">
        <v>14.07594979</v>
      </c>
    </row>
    <row r="9" spans="1:20">
      <c r="A9" s="15" t="s">
        <v>406</v>
      </c>
      <c r="B9" s="17" t="n">
        <v>9651</v>
      </c>
      <c r="C9" s="18">
        <f>(200.0/B9*100)</f>
        <v/>
      </c>
      <c r="D9" s="19" t="n">
        <v>9451</v>
      </c>
      <c r="E9" s="18" t="n">
        <v>493.57837729</v>
      </c>
      <c r="F9" s="20" t="n">
        <v>4.92308886</v>
      </c>
      <c r="G9" s="18" t="n">
        <v>497.70303752</v>
      </c>
      <c r="H9" s="20" t="n">
        <v>8.204045799999999</v>
      </c>
      <c r="I9" s="18" t="n">
        <v>524.98382055</v>
      </c>
      <c r="J9" s="20" t="n">
        <v>6.10029931</v>
      </c>
      <c r="K9" s="18" t="s">
        <v>404</v>
      </c>
      <c r="L9" s="20" t="s">
        <v>404</v>
      </c>
      <c r="M9" s="18" t="s">
        <v>404</v>
      </c>
      <c r="N9" s="20" t="s">
        <v>404</v>
      </c>
      <c r="O9" s="18" t="s">
        <v>404</v>
      </c>
      <c r="P9" s="20" t="s">
        <v>404</v>
      </c>
      <c r="Q9" s="18" t="s">
        <v>404</v>
      </c>
      <c r="R9" s="20" t="s">
        <v>404</v>
      </c>
      <c r="S9" s="18" t="n">
        <v>477.9846281</v>
      </c>
      <c r="T9" s="20" t="n">
        <v>16.32535469</v>
      </c>
    </row>
    <row r="10" spans="1:20">
      <c r="A10" s="15" t="s">
        <v>407</v>
      </c>
      <c r="B10" s="17" t="n">
        <v>20058</v>
      </c>
      <c r="C10" s="18">
        <f>(2893.0/B10*100)</f>
        <v/>
      </c>
      <c r="D10" s="19" t="n">
        <v>17165</v>
      </c>
      <c r="E10" s="18" t="n">
        <v>519.35856491</v>
      </c>
      <c r="F10" s="20" t="n">
        <v>2.86663955</v>
      </c>
      <c r="G10" s="18" t="n">
        <v>535.93112033</v>
      </c>
      <c r="H10" s="20" t="n">
        <v>4.14549012</v>
      </c>
      <c r="I10" s="18" t="n">
        <v>539.4292157</v>
      </c>
      <c r="J10" s="20" t="n">
        <v>6.75773201</v>
      </c>
      <c r="K10" s="18" t="s">
        <v>404</v>
      </c>
      <c r="L10" s="20" t="s">
        <v>404</v>
      </c>
      <c r="M10" s="18" t="s">
        <v>404</v>
      </c>
      <c r="N10" s="20" t="s">
        <v>404</v>
      </c>
      <c r="O10" s="18" t="s">
        <v>404</v>
      </c>
      <c r="P10" s="20" t="s">
        <v>404</v>
      </c>
      <c r="Q10" s="18" t="s">
        <v>404</v>
      </c>
      <c r="R10" s="20" t="s">
        <v>404</v>
      </c>
      <c r="S10" s="18" t="n">
        <v>556.26521845</v>
      </c>
      <c r="T10" s="20" t="n">
        <v>13.65232893</v>
      </c>
    </row>
    <row r="11" spans="1:20">
      <c r="A11" s="15" t="s">
        <v>408</v>
      </c>
      <c r="B11" s="17" t="n">
        <v>7053</v>
      </c>
      <c r="C11" s="18">
        <f>(137.0/B11*100)</f>
        <v/>
      </c>
      <c r="D11" s="19" t="n">
        <v>6916</v>
      </c>
      <c r="E11" s="18" t="n">
        <v>408.11729214</v>
      </c>
      <c r="F11" s="20" t="n">
        <v>5.52363958</v>
      </c>
      <c r="G11" s="18" t="n">
        <v>450.17963715</v>
      </c>
      <c r="H11" s="20" t="n">
        <v>6.29016996</v>
      </c>
      <c r="I11" s="18" t="n">
        <v>473.10277038</v>
      </c>
      <c r="J11" s="20" t="n">
        <v>5.53221992</v>
      </c>
      <c r="K11" s="18" t="s">
        <v>404</v>
      </c>
      <c r="L11" s="20" t="s">
        <v>404</v>
      </c>
      <c r="M11" s="18" t="s">
        <v>404</v>
      </c>
      <c r="N11" s="20" t="s">
        <v>404</v>
      </c>
      <c r="O11" s="18" t="s">
        <v>404</v>
      </c>
      <c r="P11" s="20" t="s">
        <v>404</v>
      </c>
      <c r="Q11" s="18" t="s">
        <v>404</v>
      </c>
      <c r="R11" s="20" t="s">
        <v>404</v>
      </c>
      <c r="S11" s="18" t="n">
        <v>437.07878991</v>
      </c>
      <c r="T11" s="20" t="n">
        <v>17.5215897</v>
      </c>
    </row>
    <row r="12" spans="1:20">
      <c r="A12" s="15" t="s">
        <v>409</v>
      </c>
      <c r="B12" s="17" t="n">
        <v>6894</v>
      </c>
      <c r="C12" s="18">
        <f>(106.0/B12*100)</f>
        <v/>
      </c>
      <c r="D12" s="19" t="n">
        <v>6788</v>
      </c>
      <c r="E12" s="18" t="n">
        <v>497.70998049</v>
      </c>
      <c r="F12" s="20" t="n">
        <v>3.03971523</v>
      </c>
      <c r="G12" s="18" t="n">
        <v>481.55500116</v>
      </c>
      <c r="H12" s="20" t="n">
        <v>6.83476769</v>
      </c>
      <c r="I12" s="18" t="n">
        <v>471.52169461</v>
      </c>
      <c r="J12" s="20" t="n">
        <v>10.19653854</v>
      </c>
      <c r="K12" s="18" t="s">
        <v>404</v>
      </c>
      <c r="L12" s="20" t="s">
        <v>404</v>
      </c>
      <c r="M12" s="18" t="s">
        <v>404</v>
      </c>
      <c r="N12" s="20" t="s">
        <v>404</v>
      </c>
      <c r="O12" s="18" t="s">
        <v>404</v>
      </c>
      <c r="P12" s="20" t="s">
        <v>404</v>
      </c>
      <c r="Q12" s="18" t="s">
        <v>404</v>
      </c>
      <c r="R12" s="20" t="s">
        <v>404</v>
      </c>
      <c r="S12" s="18" t="n">
        <v>466.00630792</v>
      </c>
      <c r="T12" s="20" t="n">
        <v>20.32782505</v>
      </c>
    </row>
    <row r="13" spans="1:20">
      <c r="A13" s="15" t="s">
        <v>410</v>
      </c>
      <c r="B13" s="17" t="n">
        <v>7161</v>
      </c>
      <c r="C13" s="18">
        <f>(1175.0/B13*100)</f>
        <v/>
      </c>
      <c r="D13" s="19" t="n">
        <v>5986</v>
      </c>
      <c r="E13" s="18" t="n">
        <v>498.50847053</v>
      </c>
      <c r="F13" s="20" t="n">
        <v>5.02487074</v>
      </c>
      <c r="G13" s="18" t="n">
        <v>504.5748651</v>
      </c>
      <c r="H13" s="20" t="n">
        <v>3.59717056</v>
      </c>
      <c r="I13" s="18" t="n">
        <v>506.73954295</v>
      </c>
      <c r="J13" s="20" t="n">
        <v>6.38312714</v>
      </c>
      <c r="K13" s="18" t="s">
        <v>404</v>
      </c>
      <c r="L13" s="20" t="s">
        <v>404</v>
      </c>
      <c r="M13" s="18" t="s">
        <v>404</v>
      </c>
      <c r="N13" s="20" t="s">
        <v>404</v>
      </c>
      <c r="O13" s="18" t="s">
        <v>404</v>
      </c>
      <c r="P13" s="20" t="s">
        <v>404</v>
      </c>
      <c r="Q13" s="18" t="s">
        <v>404</v>
      </c>
      <c r="R13" s="20" t="s">
        <v>404</v>
      </c>
      <c r="S13" s="18" t="n">
        <v>496.24259555</v>
      </c>
      <c r="T13" s="20" t="n">
        <v>7.34842782</v>
      </c>
    </row>
    <row r="14" spans="1:20">
      <c r="A14" s="15" t="s">
        <v>411</v>
      </c>
      <c r="B14" s="17" t="n">
        <v>5587</v>
      </c>
      <c r="C14" s="18">
        <f>(0.0/B14*100)</f>
        <v/>
      </c>
      <c r="D14" s="19" t="n">
        <v>5587</v>
      </c>
      <c r="E14" s="18" t="n">
        <v>528.14513723</v>
      </c>
      <c r="F14" s="20" t="n">
        <v>3.99275029</v>
      </c>
      <c r="G14" s="18" t="n">
        <v>544.36097878</v>
      </c>
      <c r="H14" s="20" t="n">
        <v>2.97535883</v>
      </c>
      <c r="I14" s="18" t="n">
        <v>526.2251413400001</v>
      </c>
      <c r="J14" s="20" t="n">
        <v>5.7849401</v>
      </c>
      <c r="K14" s="18" t="s">
        <v>404</v>
      </c>
      <c r="L14" s="20" t="s">
        <v>404</v>
      </c>
      <c r="M14" s="18" t="s">
        <v>404</v>
      </c>
      <c r="N14" s="20" t="s">
        <v>404</v>
      </c>
      <c r="O14" s="18" t="s">
        <v>404</v>
      </c>
      <c r="P14" s="20" t="s">
        <v>404</v>
      </c>
      <c r="Q14" s="18" t="s">
        <v>404</v>
      </c>
      <c r="R14" s="20" t="s">
        <v>404</v>
      </c>
      <c r="S14" s="18" t="n">
        <v>547.42450582</v>
      </c>
      <c r="T14" s="20" t="n">
        <v>11.72460269</v>
      </c>
    </row>
    <row r="15" spans="1:20">
      <c r="A15" s="15" t="s">
        <v>412</v>
      </c>
      <c r="B15" s="17" t="n">
        <v>5882</v>
      </c>
      <c r="C15" s="18">
        <f>(0.0/B15*100)</f>
        <v/>
      </c>
      <c r="D15" s="19" t="n">
        <v>5882</v>
      </c>
      <c r="E15" s="18" t="n">
        <v>527.2623534000001</v>
      </c>
      <c r="F15" s="20" t="n">
        <v>3.01183175</v>
      </c>
      <c r="G15" s="18" t="n">
        <v>535.4675377999999</v>
      </c>
      <c r="H15" s="20" t="n">
        <v>5.00502281</v>
      </c>
      <c r="I15" s="18" t="n">
        <v>539.6450294799999</v>
      </c>
      <c r="J15" s="20" t="n">
        <v>11.70280497</v>
      </c>
      <c r="K15" s="18" t="s">
        <v>404</v>
      </c>
      <c r="L15" s="20" t="s">
        <v>404</v>
      </c>
      <c r="M15" s="18" t="s">
        <v>404</v>
      </c>
      <c r="N15" s="20" t="s">
        <v>404</v>
      </c>
      <c r="O15" s="18" t="s">
        <v>404</v>
      </c>
      <c r="P15" s="20" t="s">
        <v>404</v>
      </c>
      <c r="Q15" s="18" t="s">
        <v>404</v>
      </c>
      <c r="R15" s="20" t="s">
        <v>404</v>
      </c>
      <c r="S15" s="18" t="n">
        <v>540.07063013</v>
      </c>
      <c r="T15" s="20" t="n">
        <v>17.86962913</v>
      </c>
    </row>
    <row r="16" spans="1:20">
      <c r="A16" s="15" t="s">
        <v>413</v>
      </c>
      <c r="B16" s="17" t="n">
        <v>6108</v>
      </c>
      <c r="C16" s="18">
        <f>(390.0/B16*100)</f>
        <v/>
      </c>
      <c r="D16" s="19" t="n">
        <v>5718</v>
      </c>
      <c r="E16" s="18" t="n">
        <v>489.14592753</v>
      </c>
      <c r="F16" s="20" t="n">
        <v>6.60803295</v>
      </c>
      <c r="G16" s="18" t="n">
        <v>502.57675013</v>
      </c>
      <c r="H16" s="20" t="n">
        <v>6.87592193</v>
      </c>
      <c r="I16" s="18" t="n">
        <v>508.59029344</v>
      </c>
      <c r="J16" s="20" t="n">
        <v>10.71541033</v>
      </c>
      <c r="K16" s="18" t="s">
        <v>404</v>
      </c>
      <c r="L16" s="20" t="s">
        <v>404</v>
      </c>
      <c r="M16" s="18" t="s">
        <v>404</v>
      </c>
      <c r="N16" s="20" t="s">
        <v>404</v>
      </c>
      <c r="O16" s="18" t="s">
        <v>404</v>
      </c>
      <c r="P16" s="20" t="s">
        <v>404</v>
      </c>
      <c r="Q16" s="18" t="s">
        <v>404</v>
      </c>
      <c r="R16" s="20" t="s">
        <v>404</v>
      </c>
      <c r="S16" s="18" t="n">
        <v>484.85284403</v>
      </c>
      <c r="T16" s="20" t="n">
        <v>26.18100656</v>
      </c>
    </row>
    <row r="17" spans="1:20">
      <c r="A17" s="15" t="s">
        <v>414</v>
      </c>
      <c r="B17" s="17" t="n">
        <v>6504</v>
      </c>
      <c r="C17" s="18">
        <f>(1325.0/B17*100)</f>
        <v/>
      </c>
      <c r="D17" s="19" t="n">
        <v>5179</v>
      </c>
      <c r="E17" s="18" t="n">
        <v>490.89078625</v>
      </c>
      <c r="F17" s="20" t="n">
        <v>7.24083786</v>
      </c>
      <c r="G17" s="18" t="n">
        <v>509.79483361</v>
      </c>
      <c r="H17" s="20" t="n">
        <v>6.93409239</v>
      </c>
      <c r="I17" s="18" t="n">
        <v>536.7537139900001</v>
      </c>
      <c r="J17" s="20" t="n">
        <v>10.05607392</v>
      </c>
      <c r="K17" s="18" t="s">
        <v>404</v>
      </c>
      <c r="L17" s="20" t="s">
        <v>404</v>
      </c>
      <c r="M17" s="18" t="s">
        <v>404</v>
      </c>
      <c r="N17" s="20" t="s">
        <v>404</v>
      </c>
      <c r="O17" s="18" t="s">
        <v>404</v>
      </c>
      <c r="P17" s="20" t="s">
        <v>404</v>
      </c>
      <c r="Q17" s="18" t="s">
        <v>404</v>
      </c>
      <c r="R17" s="20" t="s">
        <v>404</v>
      </c>
      <c r="S17" s="18" t="n">
        <v>571.18487958</v>
      </c>
      <c r="T17" s="20" t="n">
        <v>12.44992209</v>
      </c>
    </row>
    <row r="18" spans="1:20">
      <c r="A18" s="15" t="s">
        <v>415</v>
      </c>
      <c r="B18" s="17" t="n">
        <v>5532</v>
      </c>
      <c r="C18" s="18">
        <f>(0.0/B18*100)</f>
        <v/>
      </c>
      <c r="D18" s="19" t="n">
        <v>5532</v>
      </c>
      <c r="E18" s="18" t="n">
        <v>445.95475375</v>
      </c>
      <c r="F18" s="20" t="n">
        <v>6.2751947</v>
      </c>
      <c r="G18" s="18" t="n">
        <v>469.07508696</v>
      </c>
      <c r="H18" s="20" t="n">
        <v>4.49360868</v>
      </c>
      <c r="I18" s="18" t="n">
        <v>465.0402192</v>
      </c>
      <c r="J18" s="20" t="n">
        <v>7.99422488</v>
      </c>
      <c r="K18" s="18" t="s">
        <v>404</v>
      </c>
      <c r="L18" s="20" t="s">
        <v>404</v>
      </c>
      <c r="M18" s="18" t="s">
        <v>404</v>
      </c>
      <c r="N18" s="20" t="s">
        <v>404</v>
      </c>
      <c r="O18" s="18" t="s">
        <v>404</v>
      </c>
      <c r="P18" s="20" t="s">
        <v>404</v>
      </c>
      <c r="Q18" s="18" t="s">
        <v>404</v>
      </c>
      <c r="R18" s="20" t="s">
        <v>404</v>
      </c>
      <c r="S18" s="18" t="n">
        <v>383.88327691</v>
      </c>
      <c r="T18" s="20" t="n">
        <v>28.99046991</v>
      </c>
    </row>
    <row r="19" spans="1:20">
      <c r="A19" s="15" t="s">
        <v>416</v>
      </c>
      <c r="B19" s="17" t="n">
        <v>5658</v>
      </c>
      <c r="C19" s="18">
        <f>(327.0/B19*100)</f>
        <v/>
      </c>
      <c r="D19" s="19" t="n">
        <v>5331</v>
      </c>
      <c r="E19" s="18" t="n">
        <v>469.64415866</v>
      </c>
      <c r="F19" s="20" t="n">
        <v>8.44357829</v>
      </c>
      <c r="G19" s="18" t="n">
        <v>489.12876938</v>
      </c>
      <c r="H19" s="20" t="n">
        <v>5.59789317</v>
      </c>
      <c r="I19" s="18" t="n">
        <v>463.43257975</v>
      </c>
      <c r="J19" s="20" t="n">
        <v>9.760574849999999</v>
      </c>
      <c r="K19" s="18" t="s">
        <v>404</v>
      </c>
      <c r="L19" s="20" t="s">
        <v>404</v>
      </c>
      <c r="M19" s="18" t="s">
        <v>404</v>
      </c>
      <c r="N19" s="20" t="s">
        <v>404</v>
      </c>
      <c r="O19" s="18" t="s">
        <v>404</v>
      </c>
      <c r="P19" s="20" t="s">
        <v>404</v>
      </c>
      <c r="Q19" s="18" t="s">
        <v>404</v>
      </c>
      <c r="R19" s="20" t="s">
        <v>404</v>
      </c>
      <c r="S19" s="18" t="n">
        <v>405.93733532</v>
      </c>
      <c r="T19" s="20" t="n">
        <v>28.32591946</v>
      </c>
    </row>
    <row r="20" spans="1:20">
      <c r="A20" s="15" t="s">
        <v>417</v>
      </c>
      <c r="B20" s="17" t="n">
        <v>3371</v>
      </c>
      <c r="C20" s="18">
        <f>(24.0/B20*100)</f>
        <v/>
      </c>
      <c r="D20" s="19" t="n">
        <v>3347</v>
      </c>
      <c r="E20" s="18" t="n">
        <v>474.24705276</v>
      </c>
      <c r="F20" s="20" t="n">
        <v>2.06041128</v>
      </c>
      <c r="G20" s="18" t="n">
        <v>472.6078217</v>
      </c>
      <c r="H20" s="20" t="n">
        <v>3.74487412</v>
      </c>
      <c r="I20" s="18" t="n">
        <v>471.41465606</v>
      </c>
      <c r="J20" s="20" t="n">
        <v>7.68391099</v>
      </c>
      <c r="K20" s="18" t="s">
        <v>404</v>
      </c>
      <c r="L20" s="20" t="s">
        <v>404</v>
      </c>
      <c r="M20" s="18" t="s">
        <v>404</v>
      </c>
      <c r="N20" s="20" t="s">
        <v>404</v>
      </c>
      <c r="O20" s="18" t="s">
        <v>404</v>
      </c>
      <c r="P20" s="20" t="s">
        <v>404</v>
      </c>
      <c r="Q20" s="18" t="s">
        <v>404</v>
      </c>
      <c r="R20" s="20" t="s">
        <v>404</v>
      </c>
      <c r="S20" s="18" t="n">
        <v>426.54192274</v>
      </c>
      <c r="T20" s="20" t="n">
        <v>13.56286316</v>
      </c>
    </row>
    <row r="21" spans="1:20">
      <c r="A21" s="15" t="s">
        <v>418</v>
      </c>
      <c r="B21" s="17" t="n">
        <v>5741</v>
      </c>
      <c r="C21" s="18">
        <f>(0.0/B21*100)</f>
        <v/>
      </c>
      <c r="D21" s="19" t="n">
        <v>5741</v>
      </c>
      <c r="E21" s="18" t="n">
        <v>489.69584257</v>
      </c>
      <c r="F21" s="20" t="n">
        <v>4.9203982</v>
      </c>
      <c r="G21" s="18" t="n">
        <v>503.62155586</v>
      </c>
      <c r="H21" s="20" t="n">
        <v>6.52981544</v>
      </c>
      <c r="I21" s="18" t="n">
        <v>514.3325270300001</v>
      </c>
      <c r="J21" s="20" t="n">
        <v>4.04645608</v>
      </c>
      <c r="K21" s="18" t="s">
        <v>404</v>
      </c>
      <c r="L21" s="20" t="s">
        <v>404</v>
      </c>
      <c r="M21" s="18" t="s">
        <v>404</v>
      </c>
      <c r="N21" s="20" t="s">
        <v>404</v>
      </c>
      <c r="O21" s="18" t="s">
        <v>404</v>
      </c>
      <c r="P21" s="20" t="s">
        <v>404</v>
      </c>
      <c r="Q21" s="18" t="s">
        <v>404</v>
      </c>
      <c r="R21" s="20" t="s">
        <v>404</v>
      </c>
      <c r="S21" s="18" t="n">
        <v>497.57478053</v>
      </c>
      <c r="T21" s="20" t="n">
        <v>8.58145043</v>
      </c>
    </row>
    <row r="22" spans="1:20">
      <c r="A22" s="15" t="s">
        <v>419</v>
      </c>
      <c r="B22" s="17" t="n">
        <v>6598</v>
      </c>
      <c r="C22" s="18">
        <f>(0.0/B22*100)</f>
        <v/>
      </c>
      <c r="D22" s="19" t="n">
        <v>6598</v>
      </c>
      <c r="E22" s="18" t="n">
        <v>460.68620228</v>
      </c>
      <c r="F22" s="20" t="n">
        <v>5.93501305</v>
      </c>
      <c r="G22" s="18" t="n">
        <v>472.67970418</v>
      </c>
      <c r="H22" s="20" t="n">
        <v>7.01450005</v>
      </c>
      <c r="I22" s="18" t="n">
        <v>476.02093986</v>
      </c>
      <c r="J22" s="20" t="n">
        <v>16.91871115</v>
      </c>
      <c r="K22" s="18" t="s">
        <v>404</v>
      </c>
      <c r="L22" s="20" t="s">
        <v>404</v>
      </c>
      <c r="M22" s="18" t="s">
        <v>404</v>
      </c>
      <c r="N22" s="20" t="s">
        <v>404</v>
      </c>
      <c r="O22" s="18" t="s">
        <v>404</v>
      </c>
      <c r="P22" s="20" t="s">
        <v>404</v>
      </c>
      <c r="Q22" s="18" t="s">
        <v>404</v>
      </c>
      <c r="R22" s="20" t="s">
        <v>404</v>
      </c>
      <c r="S22" s="18" t="n">
        <v>510.10608943</v>
      </c>
      <c r="T22" s="20" t="n">
        <v>3.96221415</v>
      </c>
    </row>
    <row r="23" spans="1:20">
      <c r="A23" s="15" t="s">
        <v>420</v>
      </c>
      <c r="B23" s="17" t="n">
        <v>11583</v>
      </c>
      <c r="C23" s="18">
        <f>(3151.0/B23*100)</f>
        <v/>
      </c>
      <c r="D23" s="19" t="n">
        <v>8432</v>
      </c>
      <c r="E23" s="18" t="n">
        <v>484.06176622</v>
      </c>
      <c r="F23" s="20" t="n">
        <v>9.809291959999999</v>
      </c>
      <c r="G23" s="18" t="n">
        <v>492.22748744</v>
      </c>
      <c r="H23" s="20" t="n">
        <v>7.04375145</v>
      </c>
      <c r="I23" s="18" t="n">
        <v>476.28348066</v>
      </c>
      <c r="J23" s="20" t="n">
        <v>7.9084914</v>
      </c>
      <c r="K23" s="18" t="s">
        <v>404</v>
      </c>
      <c r="L23" s="20" t="s">
        <v>404</v>
      </c>
      <c r="M23" s="18" t="s">
        <v>404</v>
      </c>
      <c r="N23" s="20" t="s">
        <v>404</v>
      </c>
      <c r="O23" s="18" t="s">
        <v>404</v>
      </c>
      <c r="P23" s="20" t="s">
        <v>404</v>
      </c>
      <c r="Q23" s="18" t="s">
        <v>404</v>
      </c>
      <c r="R23" s="20" t="s">
        <v>404</v>
      </c>
      <c r="S23" s="18" t="n">
        <v>466.53311319</v>
      </c>
      <c r="T23" s="20" t="n">
        <v>28.79342317</v>
      </c>
    </row>
    <row r="24" spans="1:20">
      <c r="A24" s="15" t="s">
        <v>421</v>
      </c>
      <c r="B24" s="17" t="n">
        <v>6647</v>
      </c>
      <c r="C24" s="18">
        <f>(0.0/B24*100)</f>
        <v/>
      </c>
      <c r="D24" s="19" t="n">
        <v>6647</v>
      </c>
      <c r="E24" s="18" t="n">
        <v>541.95059809</v>
      </c>
      <c r="F24" s="20" t="n">
        <v>3.87242121</v>
      </c>
      <c r="G24" s="18" t="n">
        <v>522.41116049</v>
      </c>
      <c r="H24" s="20" t="n">
        <v>11.79457702</v>
      </c>
      <c r="I24" s="18" t="n">
        <v>488.52558129</v>
      </c>
      <c r="J24" s="20" t="n">
        <v>21.47548366</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513.71485534</v>
      </c>
      <c r="F25" s="20" t="n">
        <v>4.2751703</v>
      </c>
      <c r="G25" s="18" t="n">
        <v>509.98569058</v>
      </c>
      <c r="H25" s="20" t="n">
        <v>9.25030887</v>
      </c>
      <c r="I25" s="18" t="n">
        <v>525.38903418</v>
      </c>
      <c r="J25" s="20" t="n">
        <v>6.98023451</v>
      </c>
      <c r="K25" s="18" t="s">
        <v>404</v>
      </c>
      <c r="L25" s="20" t="s">
        <v>404</v>
      </c>
      <c r="M25" s="18" t="s">
        <v>404</v>
      </c>
      <c r="N25" s="20" t="s">
        <v>404</v>
      </c>
      <c r="O25" s="18" t="s">
        <v>404</v>
      </c>
      <c r="P25" s="20" t="s">
        <v>404</v>
      </c>
      <c r="Q25" s="18" t="s">
        <v>404</v>
      </c>
      <c r="R25" s="20" t="s">
        <v>404</v>
      </c>
      <c r="S25" s="18" t="n">
        <v>498.4247931</v>
      </c>
      <c r="T25" s="20" t="n">
        <v>5.05612206</v>
      </c>
    </row>
    <row r="26" spans="1:20">
      <c r="A26" s="15" t="s">
        <v>423</v>
      </c>
      <c r="B26" s="17" t="n">
        <v>4869</v>
      </c>
      <c r="C26" s="18">
        <f>(11.0/B26*100)</f>
        <v/>
      </c>
      <c r="D26" s="19" t="n">
        <v>4858</v>
      </c>
      <c r="E26" s="18" t="n">
        <v>479.06943327</v>
      </c>
      <c r="F26" s="20" t="n">
        <v>2.6056848</v>
      </c>
      <c r="G26" s="18" t="n">
        <v>517.35510011</v>
      </c>
      <c r="H26" s="20" t="n">
        <v>3.35732939</v>
      </c>
      <c r="I26" s="18" t="n">
        <v>491.64846778</v>
      </c>
      <c r="J26" s="20" t="n">
        <v>4.87630892</v>
      </c>
      <c r="K26" s="18" t="s">
        <v>404</v>
      </c>
      <c r="L26" s="20" t="s">
        <v>404</v>
      </c>
      <c r="M26" s="18" t="s">
        <v>404</v>
      </c>
      <c r="N26" s="20" t="s">
        <v>404</v>
      </c>
      <c r="O26" s="18" t="s">
        <v>404</v>
      </c>
      <c r="P26" s="20" t="s">
        <v>404</v>
      </c>
      <c r="Q26" s="18" t="s">
        <v>404</v>
      </c>
      <c r="R26" s="20" t="s">
        <v>404</v>
      </c>
      <c r="S26" s="18" t="n">
        <v>495.34205862</v>
      </c>
      <c r="T26" s="20" t="n">
        <v>12.89099765</v>
      </c>
    </row>
    <row r="27" spans="1:20">
      <c r="A27" s="15" t="s">
        <v>424</v>
      </c>
      <c r="B27" s="17" t="n">
        <v>5299</v>
      </c>
      <c r="C27" s="18">
        <f>(0.0/B27*100)</f>
        <v/>
      </c>
      <c r="D27" s="19" t="n">
        <v>5299</v>
      </c>
      <c r="E27" s="18" t="n">
        <v>485.81902488</v>
      </c>
      <c r="F27" s="20" t="n">
        <v>2.81888539</v>
      </c>
      <c r="G27" s="18" t="n">
        <v>474.9425661</v>
      </c>
      <c r="H27" s="20" t="n">
        <v>1.87898742</v>
      </c>
      <c r="I27" s="18" t="n">
        <v>486.90697659</v>
      </c>
      <c r="J27" s="20" t="n">
        <v>1.4294063</v>
      </c>
      <c r="K27" s="18" t="s">
        <v>404</v>
      </c>
      <c r="L27" s="20" t="s">
        <v>404</v>
      </c>
      <c r="M27" s="18" t="s">
        <v>404</v>
      </c>
      <c r="N27" s="20" t="s">
        <v>404</v>
      </c>
      <c r="O27" s="18" t="s">
        <v>404</v>
      </c>
      <c r="P27" s="20" t="s">
        <v>404</v>
      </c>
      <c r="Q27" s="18" t="s">
        <v>404</v>
      </c>
      <c r="R27" s="20" t="s">
        <v>404</v>
      </c>
      <c r="S27" s="18" t="n">
        <v>460.40997821</v>
      </c>
      <c r="T27" s="20" t="n">
        <v>29.69276754</v>
      </c>
    </row>
    <row r="28" spans="1:20">
      <c r="A28" s="15" t="s">
        <v>425</v>
      </c>
      <c r="B28" s="17" t="n">
        <v>7568</v>
      </c>
      <c r="C28" s="18">
        <f>(0.0/B28*100)</f>
        <v/>
      </c>
      <c r="D28" s="19" t="n">
        <v>7568</v>
      </c>
      <c r="E28" s="18" t="n">
        <v>412.90689115</v>
      </c>
      <c r="F28" s="20" t="n">
        <v>2.53512529</v>
      </c>
      <c r="G28" s="18" t="n">
        <v>424.11028073</v>
      </c>
      <c r="H28" s="20" t="n">
        <v>4.68313736</v>
      </c>
      <c r="I28" s="18" t="n">
        <v>412.81631438</v>
      </c>
      <c r="J28" s="20" t="n">
        <v>6.99099343</v>
      </c>
      <c r="K28" s="18" t="s">
        <v>404</v>
      </c>
      <c r="L28" s="20" t="s">
        <v>404</v>
      </c>
      <c r="M28" s="18" t="s">
        <v>404</v>
      </c>
      <c r="N28" s="20" t="s">
        <v>404</v>
      </c>
      <c r="O28" s="18" t="s">
        <v>404</v>
      </c>
      <c r="P28" s="20" t="s">
        <v>404</v>
      </c>
      <c r="Q28" s="18" t="s">
        <v>404</v>
      </c>
      <c r="R28" s="20" t="s">
        <v>404</v>
      </c>
      <c r="S28" s="18" t="n">
        <v>446.76496507</v>
      </c>
      <c r="T28" s="20" t="n">
        <v>13.34545445</v>
      </c>
    </row>
    <row r="29" spans="1:20">
      <c r="A29" s="15" t="s">
        <v>426</v>
      </c>
      <c r="B29" s="17" t="n">
        <v>5385</v>
      </c>
      <c r="C29" s="18">
        <f>(1123.0/B29*100)</f>
        <v/>
      </c>
      <c r="D29" s="19" t="n">
        <v>4262</v>
      </c>
      <c r="E29" s="18" t="n">
        <v>504.27750952</v>
      </c>
      <c r="F29" s="20" t="n">
        <v>7.33125674</v>
      </c>
      <c r="G29" s="18" t="n">
        <v>497.61619968</v>
      </c>
      <c r="H29" s="20" t="n">
        <v>14.36962108</v>
      </c>
      <c r="I29" s="18" t="n">
        <v>563.54484791</v>
      </c>
      <c r="J29" s="20" t="n">
        <v>15.99217953</v>
      </c>
      <c r="K29" s="18" t="s">
        <v>404</v>
      </c>
      <c r="L29" s="20" t="s">
        <v>404</v>
      </c>
      <c r="M29" s="18" t="s">
        <v>404</v>
      </c>
      <c r="N29" s="20" t="s">
        <v>404</v>
      </c>
      <c r="O29" s="18" t="s">
        <v>404</v>
      </c>
      <c r="P29" s="20" t="s">
        <v>404</v>
      </c>
      <c r="Q29" s="18" t="s">
        <v>404</v>
      </c>
      <c r="R29" s="20" t="s">
        <v>404</v>
      </c>
      <c r="S29" s="18" t="n">
        <v>491.39949072</v>
      </c>
      <c r="T29" s="20" t="n">
        <v>14.19620699</v>
      </c>
    </row>
    <row r="30" spans="1:20">
      <c r="A30" s="15" t="s">
        <v>427</v>
      </c>
      <c r="B30" s="17" t="n">
        <v>4520</v>
      </c>
      <c r="C30" s="18">
        <f>(957.0/B30*100)</f>
        <v/>
      </c>
      <c r="D30" s="19" t="n">
        <v>3563</v>
      </c>
      <c r="E30" s="18" t="n">
        <v>484.65434295</v>
      </c>
      <c r="F30" s="20" t="n">
        <v>6.95924027</v>
      </c>
      <c r="G30" s="18" t="n">
        <v>519.395161</v>
      </c>
      <c r="H30" s="20" t="n">
        <v>5.28773925</v>
      </c>
      <c r="I30" s="18" t="n">
        <v>532.25547381</v>
      </c>
      <c r="J30" s="20" t="n">
        <v>6.39593954</v>
      </c>
      <c r="K30" s="18" t="s">
        <v>404</v>
      </c>
      <c r="L30" s="20" t="s">
        <v>404</v>
      </c>
      <c r="M30" s="18" t="s">
        <v>404</v>
      </c>
      <c r="N30" s="20" t="s">
        <v>404</v>
      </c>
      <c r="O30" s="18" t="s">
        <v>404</v>
      </c>
      <c r="P30" s="20" t="s">
        <v>404</v>
      </c>
      <c r="Q30" s="18" t="s">
        <v>404</v>
      </c>
      <c r="R30" s="20" t="s">
        <v>404</v>
      </c>
      <c r="S30" s="18" t="n">
        <v>504.72446081</v>
      </c>
      <c r="T30" s="20" t="n">
        <v>14.83851753</v>
      </c>
    </row>
    <row r="31" spans="1:20">
      <c r="A31" s="15" t="s">
        <v>428</v>
      </c>
      <c r="B31" s="17" t="n">
        <v>5456</v>
      </c>
      <c r="C31" s="18">
        <f>(502.0/B31*100)</f>
        <v/>
      </c>
      <c r="D31" s="19" t="n">
        <v>4954</v>
      </c>
      <c r="E31" s="18" t="n">
        <v>496.4263711</v>
      </c>
      <c r="F31" s="20" t="n">
        <v>3.09933521</v>
      </c>
      <c r="G31" s="18" t="n">
        <v>505.84182519</v>
      </c>
      <c r="H31" s="20" t="n">
        <v>5.63770869</v>
      </c>
      <c r="I31" s="18" t="n">
        <v>506.42664096</v>
      </c>
      <c r="J31" s="20" t="n">
        <v>10.30714058</v>
      </c>
      <c r="K31" s="18" t="s">
        <v>404</v>
      </c>
      <c r="L31" s="20" t="s">
        <v>404</v>
      </c>
      <c r="M31" s="18" t="s">
        <v>404</v>
      </c>
      <c r="N31" s="20" t="s">
        <v>404</v>
      </c>
      <c r="O31" s="18" t="s">
        <v>404</v>
      </c>
      <c r="P31" s="20" t="s">
        <v>404</v>
      </c>
      <c r="Q31" s="18" t="s">
        <v>404</v>
      </c>
      <c r="R31" s="20" t="s">
        <v>404</v>
      </c>
      <c r="S31" s="18" t="n">
        <v>496.88728221</v>
      </c>
      <c r="T31" s="20" t="n">
        <v>8.910526750000001</v>
      </c>
    </row>
    <row r="32" spans="1:20">
      <c r="A32" s="15" t="s">
        <v>429</v>
      </c>
      <c r="B32" s="17" t="n">
        <v>4478</v>
      </c>
      <c r="C32" s="18">
        <f>(0.0/B32*100)</f>
        <v/>
      </c>
      <c r="D32" s="19" t="n">
        <v>4478</v>
      </c>
      <c r="E32" s="18" t="n">
        <v>496.47795291</v>
      </c>
      <c r="F32" s="20" t="n">
        <v>3.5059924</v>
      </c>
      <c r="G32" s="18" t="n">
        <v>513.08211686</v>
      </c>
      <c r="H32" s="20" t="n">
        <v>5.73230722</v>
      </c>
      <c r="I32" s="18" t="n">
        <v>516.61421774</v>
      </c>
      <c r="J32" s="20" t="n">
        <v>16.08338092</v>
      </c>
      <c r="K32" s="18" t="s">
        <v>404</v>
      </c>
      <c r="L32" s="20" t="s">
        <v>404</v>
      </c>
      <c r="M32" s="18" t="s">
        <v>404</v>
      </c>
      <c r="N32" s="20" t="s">
        <v>404</v>
      </c>
      <c r="O32" s="18" t="s">
        <v>404</v>
      </c>
      <c r="P32" s="20" t="s">
        <v>404</v>
      </c>
      <c r="Q32" s="18" t="s">
        <v>404</v>
      </c>
      <c r="R32" s="20" t="s">
        <v>404</v>
      </c>
      <c r="S32" s="18" t="n">
        <v>547.14195091</v>
      </c>
      <c r="T32" s="20" t="n">
        <v>11.5400302</v>
      </c>
    </row>
    <row r="33" spans="1:20">
      <c r="A33" s="15" t="s">
        <v>430</v>
      </c>
      <c r="B33" s="17" t="n">
        <v>7325</v>
      </c>
      <c r="C33" s="18">
        <f>(29.0/B33*100)</f>
        <v/>
      </c>
      <c r="D33" s="19" t="n">
        <v>7296</v>
      </c>
      <c r="E33" s="18" t="n">
        <v>483.48551456</v>
      </c>
      <c r="F33" s="20" t="n">
        <v>6.59656088</v>
      </c>
      <c r="G33" s="18" t="n">
        <v>507.76828064</v>
      </c>
      <c r="H33" s="20" t="n">
        <v>4.16926505</v>
      </c>
      <c r="I33" s="18" t="n">
        <v>499.64670245</v>
      </c>
      <c r="J33" s="20" t="n">
        <v>6.69007735</v>
      </c>
      <c r="K33" s="18" t="s">
        <v>404</v>
      </c>
      <c r="L33" s="20" t="s">
        <v>404</v>
      </c>
      <c r="M33" s="18" t="s">
        <v>404</v>
      </c>
      <c r="N33" s="20" t="s">
        <v>404</v>
      </c>
      <c r="O33" s="18" t="s">
        <v>404</v>
      </c>
      <c r="P33" s="20" t="s">
        <v>404</v>
      </c>
      <c r="Q33" s="18" t="s">
        <v>404</v>
      </c>
      <c r="R33" s="20" t="s">
        <v>404</v>
      </c>
      <c r="S33" s="18" t="n">
        <v>542.171319</v>
      </c>
      <c r="T33" s="20" t="n">
        <v>33.34589091</v>
      </c>
    </row>
    <row r="34" spans="1:20">
      <c r="A34" s="15" t="s">
        <v>431</v>
      </c>
      <c r="B34" s="17" t="n">
        <v>6350</v>
      </c>
      <c r="C34" s="18">
        <f>(0.0/B34*100)</f>
        <v/>
      </c>
      <c r="D34" s="19" t="n">
        <v>6350</v>
      </c>
      <c r="E34" s="18" t="n">
        <v>460.69158953</v>
      </c>
      <c r="F34" s="20" t="n">
        <v>3.04558444</v>
      </c>
      <c r="G34" s="18" t="n">
        <v>461.79689286</v>
      </c>
      <c r="H34" s="20" t="n">
        <v>8.668008009999999</v>
      </c>
      <c r="I34" s="18" t="n">
        <v>478.08336238</v>
      </c>
      <c r="J34" s="20" t="n">
        <v>16.98413912</v>
      </c>
      <c r="K34" s="18" t="s">
        <v>404</v>
      </c>
      <c r="L34" s="20" t="s">
        <v>404</v>
      </c>
      <c r="M34" s="18" t="s">
        <v>404</v>
      </c>
      <c r="N34" s="20" t="s">
        <v>404</v>
      </c>
      <c r="O34" s="18" t="s">
        <v>404</v>
      </c>
      <c r="P34" s="20" t="s">
        <v>404</v>
      </c>
      <c r="Q34" s="18" t="s">
        <v>404</v>
      </c>
      <c r="R34" s="20" t="s">
        <v>404</v>
      </c>
      <c r="S34" s="18" t="n">
        <v>434.73940941</v>
      </c>
      <c r="T34" s="20" t="n">
        <v>26.29491088</v>
      </c>
    </row>
    <row r="35" spans="1:20">
      <c r="A35" s="15" t="s">
        <v>432</v>
      </c>
      <c r="B35" s="17" t="n">
        <v>6406</v>
      </c>
      <c r="C35" s="18">
        <f>(443.0/B35*100)</f>
        <v/>
      </c>
      <c r="D35" s="19" t="n">
        <v>5963</v>
      </c>
      <c r="E35" s="18" t="n">
        <v>515.38370862</v>
      </c>
      <c r="F35" s="20" t="n">
        <v>1.47995187</v>
      </c>
      <c r="G35" s="18" t="n">
        <v>512.428647</v>
      </c>
      <c r="H35" s="20" t="n">
        <v>5.90052821</v>
      </c>
      <c r="I35" s="18" t="n">
        <v>484.26721258</v>
      </c>
      <c r="J35" s="20" t="n">
        <v>9.71438448</v>
      </c>
      <c r="K35" s="18" t="s">
        <v>404</v>
      </c>
      <c r="L35" s="20" t="s">
        <v>404</v>
      </c>
      <c r="M35" s="18" t="s">
        <v>404</v>
      </c>
      <c r="N35" s="20" t="s">
        <v>404</v>
      </c>
      <c r="O35" s="18" t="s">
        <v>404</v>
      </c>
      <c r="P35" s="20" t="s">
        <v>404</v>
      </c>
      <c r="Q35" s="18" t="s">
        <v>404</v>
      </c>
      <c r="R35" s="20" t="s">
        <v>404</v>
      </c>
      <c r="S35" s="18" t="n">
        <v>501.29002749</v>
      </c>
      <c r="T35" s="20" t="n">
        <v>8.28985617</v>
      </c>
    </row>
    <row r="36" spans="1:20">
      <c r="A36" s="15" t="s">
        <v>433</v>
      </c>
      <c r="B36" s="17" t="n">
        <v>6736</v>
      </c>
      <c r="C36" s="18">
        <f>(10.0/B36*100)</f>
        <v/>
      </c>
      <c r="D36" s="19" t="n">
        <v>6726</v>
      </c>
      <c r="E36" s="18" t="n">
        <v>485.07510162</v>
      </c>
      <c r="F36" s="20" t="n">
        <v>4.09046874</v>
      </c>
      <c r="G36" s="18" t="n">
        <v>499.19884986</v>
      </c>
      <c r="H36" s="20" t="n">
        <v>5.16979878</v>
      </c>
      <c r="I36" s="18" t="n">
        <v>494.14939274</v>
      </c>
      <c r="J36" s="20" t="n">
        <v>3.38020017</v>
      </c>
      <c r="K36" s="18" t="s">
        <v>404</v>
      </c>
      <c r="L36" s="20" t="s">
        <v>404</v>
      </c>
      <c r="M36" s="18" t="s">
        <v>404</v>
      </c>
      <c r="N36" s="20" t="s">
        <v>404</v>
      </c>
      <c r="O36" s="18" t="s">
        <v>404</v>
      </c>
      <c r="P36" s="20" t="s">
        <v>404</v>
      </c>
      <c r="Q36" s="18" t="s">
        <v>404</v>
      </c>
      <c r="R36" s="20" t="s">
        <v>404</v>
      </c>
      <c r="S36" s="18" t="n">
        <v>551.1004950400001</v>
      </c>
      <c r="T36" s="20" t="n">
        <v>7.07496322</v>
      </c>
    </row>
    <row r="37" spans="1:20">
      <c r="A37" s="15" t="s">
        <v>434</v>
      </c>
      <c r="B37" s="17" t="n">
        <v>5458</v>
      </c>
      <c r="C37" s="18">
        <f>(0.0/B37*100)</f>
        <v/>
      </c>
      <c r="D37" s="19" t="n">
        <v>5458</v>
      </c>
      <c r="E37" s="18" t="n">
        <v>490.33200662</v>
      </c>
      <c r="F37" s="20" t="n">
        <v>4.44518617</v>
      </c>
      <c r="G37" s="18" t="n">
        <v>498.20909231</v>
      </c>
      <c r="H37" s="20" t="n">
        <v>7.39109584</v>
      </c>
      <c r="I37" s="18" t="n">
        <v>503.63051192</v>
      </c>
      <c r="J37" s="20" t="n">
        <v>9.06841198</v>
      </c>
      <c r="K37" s="18" t="s">
        <v>404</v>
      </c>
      <c r="L37" s="20" t="s">
        <v>404</v>
      </c>
      <c r="M37" s="18" t="s">
        <v>404</v>
      </c>
      <c r="N37" s="20" t="s">
        <v>404</v>
      </c>
      <c r="O37" s="18" t="s">
        <v>404</v>
      </c>
      <c r="P37" s="20" t="s">
        <v>404</v>
      </c>
      <c r="Q37" s="18" t="s">
        <v>404</v>
      </c>
      <c r="R37" s="20" t="s">
        <v>404</v>
      </c>
      <c r="S37" s="18" t="n">
        <v>460.96366498</v>
      </c>
      <c r="T37" s="20" t="n">
        <v>8.1452443</v>
      </c>
    </row>
    <row r="38" spans="1:20">
      <c r="A38" s="15" t="s">
        <v>435</v>
      </c>
      <c r="B38" s="17" t="n">
        <v>5860</v>
      </c>
      <c r="C38" s="18">
        <f>(268.0/B38*100)</f>
        <v/>
      </c>
      <c r="D38" s="19" t="n">
        <v>5592</v>
      </c>
      <c r="E38" s="18" t="n">
        <v>507.30285517</v>
      </c>
      <c r="F38" s="20" t="n">
        <v>3.81339113</v>
      </c>
      <c r="G38" s="18" t="n">
        <v>498.794378</v>
      </c>
      <c r="H38" s="20" t="n">
        <v>11.71715996</v>
      </c>
      <c r="I38" s="18" t="n">
        <v>489.26776528</v>
      </c>
      <c r="J38" s="20" t="n">
        <v>23.32642923</v>
      </c>
      <c r="K38" s="18" t="s">
        <v>404</v>
      </c>
      <c r="L38" s="20" t="s">
        <v>404</v>
      </c>
      <c r="M38" s="18" t="s">
        <v>404</v>
      </c>
      <c r="N38" s="20" t="s">
        <v>404</v>
      </c>
      <c r="O38" s="18" t="s">
        <v>404</v>
      </c>
      <c r="P38" s="20" t="s">
        <v>404</v>
      </c>
      <c r="Q38" s="18" t="s">
        <v>404</v>
      </c>
      <c r="R38" s="20" t="s">
        <v>404</v>
      </c>
      <c r="S38" s="18" t="n">
        <v>503.7628822</v>
      </c>
      <c r="T38" s="20" t="n">
        <v>25.15067267</v>
      </c>
    </row>
    <row r="39" spans="1:20">
      <c r="A39" s="15" t="s">
        <v>436</v>
      </c>
      <c r="B39" s="17" t="n">
        <v>5895</v>
      </c>
      <c r="C39" s="18">
        <f>(0.0/B39*100)</f>
        <v/>
      </c>
      <c r="D39" s="19" t="n">
        <v>5895</v>
      </c>
      <c r="E39" s="18" t="n">
        <v>430.52839729</v>
      </c>
      <c r="F39" s="20" t="n">
        <v>5.70131659</v>
      </c>
      <c r="G39" s="18" t="n">
        <v>418.36096915</v>
      </c>
      <c r="H39" s="20" t="n">
        <v>10.10446838</v>
      </c>
      <c r="I39" s="18" t="n">
        <v>405.53549247</v>
      </c>
      <c r="J39" s="20" t="n">
        <v>10.13573198</v>
      </c>
      <c r="K39" s="18" t="s">
        <v>404</v>
      </c>
      <c r="L39" s="20" t="s">
        <v>404</v>
      </c>
      <c r="M39" s="18" t="s">
        <v>404</v>
      </c>
      <c r="N39" s="20" t="s">
        <v>404</v>
      </c>
      <c r="O39" s="18" t="s">
        <v>404</v>
      </c>
      <c r="P39" s="20" t="s">
        <v>404</v>
      </c>
      <c r="Q39" s="18" t="s">
        <v>404</v>
      </c>
      <c r="R39" s="20" t="s">
        <v>404</v>
      </c>
      <c r="S39" s="18" t="n">
        <v>380.47909094</v>
      </c>
      <c r="T39" s="20" t="n">
        <v>6.55250458</v>
      </c>
    </row>
    <row r="40" spans="1:20">
      <c r="A40" s="15" t="s">
        <v>437</v>
      </c>
      <c r="B40" s="17" t="n">
        <v>14157</v>
      </c>
      <c r="C40" s="18">
        <f>(2728.0/B40*100)</f>
        <v/>
      </c>
      <c r="D40" s="19" t="n">
        <v>11429</v>
      </c>
      <c r="E40" s="18" t="n">
        <v>500.59967891</v>
      </c>
      <c r="F40" s="20" t="n">
        <v>5.81247096</v>
      </c>
      <c r="G40" s="18" t="n">
        <v>516.33951534</v>
      </c>
      <c r="H40" s="20" t="n">
        <v>6.24070968</v>
      </c>
      <c r="I40" s="18" t="n">
        <v>511.75365581</v>
      </c>
      <c r="J40" s="20" t="n">
        <v>5.77891948</v>
      </c>
      <c r="K40" s="18" t="s">
        <v>404</v>
      </c>
      <c r="L40" s="20" t="s">
        <v>404</v>
      </c>
      <c r="M40" s="18" t="s">
        <v>404</v>
      </c>
      <c r="N40" s="20" t="s">
        <v>404</v>
      </c>
      <c r="O40" s="18" t="s">
        <v>404</v>
      </c>
      <c r="P40" s="20" t="s">
        <v>404</v>
      </c>
      <c r="Q40" s="18" t="s">
        <v>404</v>
      </c>
      <c r="R40" s="20" t="s">
        <v>404</v>
      </c>
      <c r="S40" s="18" t="n">
        <v>525.59548694</v>
      </c>
      <c r="T40" s="20" t="n">
        <v>10.65308327</v>
      </c>
    </row>
    <row r="41" spans="1:20">
      <c r="A41" s="15" t="s">
        <v>438</v>
      </c>
      <c r="B41" s="17" t="n">
        <v>5712</v>
      </c>
      <c r="C41" s="18">
        <f>(99.0/B41*100)</f>
        <v/>
      </c>
      <c r="D41" s="19" t="n">
        <v>5613</v>
      </c>
      <c r="E41" s="18" t="n">
        <v>492.78684124</v>
      </c>
      <c r="F41" s="20" t="n">
        <v>3.8864298</v>
      </c>
      <c r="G41" s="18" t="n">
        <v>501.47277364</v>
      </c>
      <c r="H41" s="20" t="n">
        <v>8.228592880000001</v>
      </c>
      <c r="I41" s="18" t="n">
        <v>505.57804752</v>
      </c>
      <c r="J41" s="20" t="n">
        <v>19.73003084</v>
      </c>
      <c r="K41" s="18" t="s">
        <v>404</v>
      </c>
      <c r="L41" s="20" t="s">
        <v>404</v>
      </c>
      <c r="M41" s="18" t="s">
        <v>404</v>
      </c>
      <c r="N41" s="20" t="s">
        <v>404</v>
      </c>
      <c r="O41" s="18" t="s">
        <v>404</v>
      </c>
      <c r="P41" s="20" t="s">
        <v>404</v>
      </c>
      <c r="Q41" s="18" t="s">
        <v>404</v>
      </c>
      <c r="R41" s="20" t="s">
        <v>404</v>
      </c>
      <c r="S41" s="18" t="n">
        <v>520.7423376</v>
      </c>
      <c r="T41" s="20" t="n">
        <v>13.08584855</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420.70546372</v>
      </c>
      <c r="F44" s="20" t="n">
        <v>6.34951693</v>
      </c>
      <c r="G44" s="18" t="n">
        <v>429.01550295</v>
      </c>
      <c r="H44" s="20" t="n">
        <v>4.20828045</v>
      </c>
      <c r="I44" s="18" t="n">
        <v>428.30911112</v>
      </c>
      <c r="J44" s="20" t="n">
        <v>7.02492664</v>
      </c>
      <c r="K44" s="18" t="s">
        <v>404</v>
      </c>
      <c r="L44" s="20" t="s">
        <v>404</v>
      </c>
      <c r="M44" s="18" t="s">
        <v>404</v>
      </c>
      <c r="N44" s="20" t="s">
        <v>404</v>
      </c>
      <c r="O44" s="18" t="s">
        <v>404</v>
      </c>
      <c r="P44" s="20" t="s">
        <v>404</v>
      </c>
      <c r="Q44" s="18" t="s">
        <v>404</v>
      </c>
      <c r="R44" s="20" t="s">
        <v>404</v>
      </c>
      <c r="S44" s="18" t="n">
        <v>432.0774541</v>
      </c>
      <c r="T44" s="20" t="n">
        <v>11.82511211</v>
      </c>
    </row>
    <row r="45" spans="1:20">
      <c r="A45" s="15" t="s">
        <v>442</v>
      </c>
      <c r="B45" s="17" t="n">
        <v>5519</v>
      </c>
      <c r="C45" s="18">
        <f>(0.0/B45*100)</f>
        <v/>
      </c>
      <c r="D45" s="19" t="n">
        <v>5519</v>
      </c>
      <c r="E45" s="18" t="n">
        <v>375.87034995</v>
      </c>
      <c r="F45" s="20" t="n">
        <v>3.70971606</v>
      </c>
      <c r="G45" s="18" t="n">
        <v>372.8011818</v>
      </c>
      <c r="H45" s="20" t="n">
        <v>5.86588392</v>
      </c>
      <c r="I45" s="18" t="n">
        <v>381.76193165</v>
      </c>
      <c r="J45" s="20" t="n">
        <v>11.8485085</v>
      </c>
      <c r="K45" s="18" t="s">
        <v>404</v>
      </c>
      <c r="L45" s="20" t="s">
        <v>404</v>
      </c>
      <c r="M45" s="18" t="s">
        <v>404</v>
      </c>
      <c r="N45" s="20" t="s">
        <v>404</v>
      </c>
      <c r="O45" s="18" t="s">
        <v>404</v>
      </c>
      <c r="P45" s="20" t="s">
        <v>404</v>
      </c>
      <c r="Q45" s="18" t="s">
        <v>404</v>
      </c>
      <c r="R45" s="20" t="s">
        <v>404</v>
      </c>
      <c r="S45" s="18" t="n">
        <v>377.69120516</v>
      </c>
      <c r="T45" s="20" t="n">
        <v>16.94572296</v>
      </c>
    </row>
    <row r="46" spans="1:20">
      <c r="A46" s="15" t="s">
        <v>443</v>
      </c>
      <c r="B46" s="17" t="n">
        <v>23141</v>
      </c>
      <c r="C46" s="18">
        <f>(4196.0/B46*100)</f>
        <v/>
      </c>
      <c r="D46" s="19" t="n">
        <v>18945</v>
      </c>
      <c r="E46" s="18" t="n">
        <v>399.42510436</v>
      </c>
      <c r="F46" s="20" t="n">
        <v>3.521638</v>
      </c>
      <c r="G46" s="18" t="n">
        <v>416.73701919</v>
      </c>
      <c r="H46" s="20" t="n">
        <v>6.53100588</v>
      </c>
      <c r="I46" s="18" t="n">
        <v>409.26182414</v>
      </c>
      <c r="J46" s="20" t="n">
        <v>6.0320185</v>
      </c>
      <c r="K46" s="18" t="s">
        <v>404</v>
      </c>
      <c r="L46" s="20" t="s">
        <v>404</v>
      </c>
      <c r="M46" s="18" t="s">
        <v>404</v>
      </c>
      <c r="N46" s="20" t="s">
        <v>404</v>
      </c>
      <c r="O46" s="18" t="s">
        <v>404</v>
      </c>
      <c r="P46" s="20" t="s">
        <v>404</v>
      </c>
      <c r="Q46" s="18" t="s">
        <v>404</v>
      </c>
      <c r="R46" s="20" t="s">
        <v>404</v>
      </c>
      <c r="S46" s="18" t="n">
        <v>391.99933992</v>
      </c>
      <c r="T46" s="20" t="n">
        <v>12.60869825</v>
      </c>
    </row>
    <row r="47" spans="1:20">
      <c r="A47" s="15" t="s">
        <v>444</v>
      </c>
      <c r="B47" s="17" t="n">
        <v>5928</v>
      </c>
      <c r="C47" s="18">
        <f>(0.0/B47*100)</f>
        <v/>
      </c>
      <c r="D47" s="19" t="n">
        <v>5928</v>
      </c>
      <c r="E47" s="18" t="n">
        <v>456.20279453</v>
      </c>
      <c r="F47" s="20" t="n">
        <v>5.8380324</v>
      </c>
      <c r="G47" s="18" t="n">
        <v>428.77363848</v>
      </c>
      <c r="H47" s="20" t="n">
        <v>14.20150691</v>
      </c>
      <c r="I47" s="18" t="n">
        <v>424.53430271</v>
      </c>
      <c r="J47" s="20" t="n">
        <v>11.92387725</v>
      </c>
      <c r="K47" s="18" t="s">
        <v>404</v>
      </c>
      <c r="L47" s="20" t="s">
        <v>404</v>
      </c>
      <c r="M47" s="18" t="s">
        <v>404</v>
      </c>
      <c r="N47" s="20" t="s">
        <v>404</v>
      </c>
      <c r="O47" s="18" t="s">
        <v>404</v>
      </c>
      <c r="P47" s="20" t="s">
        <v>404</v>
      </c>
      <c r="Q47" s="18" t="s">
        <v>404</v>
      </c>
      <c r="R47" s="20" t="s">
        <v>404</v>
      </c>
      <c r="S47" s="18" t="n">
        <v>516.80041123</v>
      </c>
      <c r="T47" s="20" t="n">
        <v>15.35293081</v>
      </c>
    </row>
    <row r="48" spans="1:20">
      <c r="A48" s="15" t="s">
        <v>445</v>
      </c>
      <c r="B48" s="17" t="n">
        <v>9841</v>
      </c>
      <c r="C48" s="18">
        <f>(40.0/B48*100)</f>
        <v/>
      </c>
      <c r="D48" s="19" t="n">
        <v>9801</v>
      </c>
      <c r="E48" s="18" t="n">
        <v>516.48096507</v>
      </c>
      <c r="F48" s="20" t="n">
        <v>6.23646065</v>
      </c>
      <c r="G48" s="18" t="n">
        <v>527.15112079</v>
      </c>
      <c r="H48" s="20" t="n">
        <v>12.06495683</v>
      </c>
      <c r="I48" s="18" t="n">
        <v>490.87506967</v>
      </c>
      <c r="J48" s="20" t="n">
        <v>16.34961663</v>
      </c>
      <c r="K48" s="18" t="s">
        <v>404</v>
      </c>
      <c r="L48" s="20" t="s">
        <v>404</v>
      </c>
      <c r="M48" s="18" t="s">
        <v>404</v>
      </c>
      <c r="N48" s="20" t="s">
        <v>404</v>
      </c>
      <c r="O48" s="18" t="s">
        <v>404</v>
      </c>
      <c r="P48" s="20" t="s">
        <v>404</v>
      </c>
      <c r="Q48" s="18" t="s">
        <v>404</v>
      </c>
      <c r="R48" s="20" t="s">
        <v>404</v>
      </c>
      <c r="S48" s="18" t="n">
        <v>426.17323264</v>
      </c>
      <c r="T48" s="20" t="n">
        <v>6.766915</v>
      </c>
    </row>
    <row r="49" spans="1:20">
      <c r="A49" s="15" t="s">
        <v>446</v>
      </c>
      <c r="B49" s="17" t="n">
        <v>6349</v>
      </c>
      <c r="C49" s="18">
        <f>(52.0/B49*100)</f>
        <v/>
      </c>
      <c r="D49" s="19" t="n">
        <v>6297</v>
      </c>
      <c r="E49" s="18" t="n">
        <v>418.43544714</v>
      </c>
      <c r="F49" s="20" t="n">
        <v>4.64619163</v>
      </c>
      <c r="G49" s="18" t="n">
        <v>434.24245452</v>
      </c>
      <c r="H49" s="20" t="n">
        <v>7.18556414</v>
      </c>
      <c r="I49" s="18" t="n">
        <v>440.40844302</v>
      </c>
      <c r="J49" s="20" t="n">
        <v>4.38196433</v>
      </c>
      <c r="K49" s="18" t="s">
        <v>404</v>
      </c>
      <c r="L49" s="20" t="s">
        <v>404</v>
      </c>
      <c r="M49" s="18" t="s">
        <v>404</v>
      </c>
      <c r="N49" s="20" t="s">
        <v>404</v>
      </c>
      <c r="O49" s="18" t="s">
        <v>404</v>
      </c>
      <c r="P49" s="20" t="s">
        <v>404</v>
      </c>
      <c r="Q49" s="18" t="s">
        <v>404</v>
      </c>
      <c r="R49" s="20" t="s">
        <v>404</v>
      </c>
      <c r="S49" s="18" t="n">
        <v>430.29053868</v>
      </c>
      <c r="T49" s="20" t="n">
        <v>25.31794424</v>
      </c>
    </row>
    <row r="50" spans="1:20">
      <c r="A50" s="15" t="s">
        <v>447</v>
      </c>
      <c r="B50" s="17" t="n">
        <v>11795</v>
      </c>
      <c r="C50" s="18">
        <f>(1031.0/B50*100)</f>
        <v/>
      </c>
      <c r="D50" s="19" t="n">
        <v>10764</v>
      </c>
      <c r="E50" s="18" t="n">
        <v>402.82363121</v>
      </c>
      <c r="F50" s="20" t="n">
        <v>3.72830048</v>
      </c>
      <c r="G50" s="18" t="n">
        <v>428.72329125</v>
      </c>
      <c r="H50" s="20" t="n">
        <v>5.11761684</v>
      </c>
      <c r="I50" s="18" t="n">
        <v>439.7694346</v>
      </c>
      <c r="J50" s="20" t="n">
        <v>8.357169499999999</v>
      </c>
      <c r="K50" s="18" t="s">
        <v>404</v>
      </c>
      <c r="L50" s="20" t="s">
        <v>404</v>
      </c>
      <c r="M50" s="18" t="s">
        <v>404</v>
      </c>
      <c r="N50" s="20" t="s">
        <v>404</v>
      </c>
      <c r="O50" s="18" t="s">
        <v>404</v>
      </c>
      <c r="P50" s="20" t="s">
        <v>404</v>
      </c>
      <c r="Q50" s="18" t="s">
        <v>404</v>
      </c>
      <c r="R50" s="20" t="s">
        <v>404</v>
      </c>
      <c r="S50" s="18" t="n">
        <v>419.45469489</v>
      </c>
      <c r="T50" s="20" t="n">
        <v>14.07817511</v>
      </c>
    </row>
    <row r="51" spans="1:20">
      <c r="A51" s="15" t="s">
        <v>448</v>
      </c>
      <c r="B51" s="17" t="n">
        <v>6866</v>
      </c>
      <c r="C51" s="18">
        <f>(0.0/B51*100)</f>
        <v/>
      </c>
      <c r="D51" s="19" t="n">
        <v>6866</v>
      </c>
      <c r="E51" s="18" t="n">
        <v>421.76903753</v>
      </c>
      <c r="F51" s="20" t="n">
        <v>2.53748603</v>
      </c>
      <c r="G51" s="18" t="n">
        <v>414.63458821</v>
      </c>
      <c r="H51" s="20" t="n">
        <v>6.01967156</v>
      </c>
      <c r="I51" s="18" t="n">
        <v>411.0535942</v>
      </c>
      <c r="J51" s="20" t="n">
        <v>10.63869789</v>
      </c>
      <c r="K51" s="18" t="s">
        <v>404</v>
      </c>
      <c r="L51" s="20" t="s">
        <v>404</v>
      </c>
      <c r="M51" s="18" t="s">
        <v>404</v>
      </c>
      <c r="N51" s="20" t="s">
        <v>404</v>
      </c>
      <c r="O51" s="18" t="s">
        <v>404</v>
      </c>
      <c r="P51" s="20" t="s">
        <v>404</v>
      </c>
      <c r="Q51" s="18" t="s">
        <v>404</v>
      </c>
      <c r="R51" s="20" t="s">
        <v>404</v>
      </c>
      <c r="S51" s="18" t="n">
        <v>440.80643563</v>
      </c>
      <c r="T51" s="20" t="n">
        <v>4.92098952</v>
      </c>
    </row>
    <row r="52" spans="1:20">
      <c r="A52" s="15" t="s">
        <v>449</v>
      </c>
      <c r="B52" s="17" t="n">
        <v>5809</v>
      </c>
      <c r="C52" s="18">
        <f>(0.0/B52*100)</f>
        <v/>
      </c>
      <c r="D52" s="19" t="n">
        <v>5809</v>
      </c>
      <c r="E52" s="18" t="n">
        <v>473.6467462</v>
      </c>
      <c r="F52" s="20" t="n">
        <v>2.89573807</v>
      </c>
      <c r="G52" s="18" t="n">
        <v>494.07476774</v>
      </c>
      <c r="H52" s="20" t="n">
        <v>11.3324505</v>
      </c>
      <c r="I52" s="18" t="n">
        <v>470.22022371</v>
      </c>
      <c r="J52" s="20" t="n">
        <v>14.9308577</v>
      </c>
      <c r="K52" s="18" t="s">
        <v>404</v>
      </c>
      <c r="L52" s="20" t="s">
        <v>404</v>
      </c>
      <c r="M52" s="18" t="s">
        <v>404</v>
      </c>
      <c r="N52" s="20" t="s">
        <v>404</v>
      </c>
      <c r="O52" s="18" t="s">
        <v>404</v>
      </c>
      <c r="P52" s="20" t="s">
        <v>404</v>
      </c>
      <c r="Q52" s="18" t="s">
        <v>404</v>
      </c>
      <c r="R52" s="20" t="s">
        <v>404</v>
      </c>
      <c r="S52" s="18" t="n">
        <v>408.5339</v>
      </c>
      <c r="T52" s="20" t="n">
        <v>17.24550512</v>
      </c>
    </row>
    <row r="53" spans="1:20">
      <c r="A53" s="15" t="s">
        <v>450</v>
      </c>
      <c r="B53" s="17" t="n">
        <v>5571</v>
      </c>
      <c r="C53" s="18">
        <f>(0.0/B53*100)</f>
        <v/>
      </c>
      <c r="D53" s="19" t="n">
        <v>5571</v>
      </c>
      <c r="E53" s="18" t="n">
        <v>431.14851995</v>
      </c>
      <c r="F53" s="20" t="n">
        <v>1.59772238</v>
      </c>
      <c r="G53" s="18" t="n">
        <v>434.57960459</v>
      </c>
      <c r="H53" s="20" t="n">
        <v>2.57816984</v>
      </c>
      <c r="I53" s="18" t="n">
        <v>438.66578096</v>
      </c>
      <c r="J53" s="20" t="n">
        <v>3.31963709</v>
      </c>
      <c r="K53" s="18" t="s">
        <v>404</v>
      </c>
      <c r="L53" s="20" t="s">
        <v>404</v>
      </c>
      <c r="M53" s="18" t="s">
        <v>404</v>
      </c>
      <c r="N53" s="20" t="s">
        <v>404</v>
      </c>
      <c r="O53" s="18" t="s">
        <v>404</v>
      </c>
      <c r="P53" s="20" t="s">
        <v>404</v>
      </c>
      <c r="Q53" s="18" t="s">
        <v>404</v>
      </c>
      <c r="R53" s="20" t="s">
        <v>404</v>
      </c>
      <c r="S53" s="18" t="n">
        <v>365.00518734</v>
      </c>
      <c r="T53" s="20" t="n">
        <v>12.6870377</v>
      </c>
    </row>
    <row r="54" spans="1:20">
      <c r="A54" s="15" t="s">
        <v>451</v>
      </c>
      <c r="B54" s="17" t="n">
        <v>4740</v>
      </c>
      <c r="C54" s="18">
        <f>(199.0/B54*100)</f>
        <v/>
      </c>
      <c r="D54" s="19" t="n">
        <v>4541</v>
      </c>
      <c r="E54" s="18" t="n">
        <v>319.8990317</v>
      </c>
      <c r="F54" s="20" t="n">
        <v>3.50493709</v>
      </c>
      <c r="G54" s="18" t="n">
        <v>347.01099588</v>
      </c>
      <c r="H54" s="20" t="n">
        <v>6.75296246</v>
      </c>
      <c r="I54" s="18" t="n">
        <v>383.09937989</v>
      </c>
      <c r="J54" s="20" t="n">
        <v>17.38418025</v>
      </c>
      <c r="K54" s="18" t="s">
        <v>404</v>
      </c>
      <c r="L54" s="20" t="s">
        <v>404</v>
      </c>
      <c r="M54" s="18" t="s">
        <v>404</v>
      </c>
      <c r="N54" s="20" t="s">
        <v>404</v>
      </c>
      <c r="O54" s="18" t="s">
        <v>404</v>
      </c>
      <c r="P54" s="20" t="s">
        <v>404</v>
      </c>
      <c r="Q54" s="18" t="s">
        <v>404</v>
      </c>
      <c r="R54" s="20" t="s">
        <v>404</v>
      </c>
      <c r="S54" s="18" t="n">
        <v>328.7239952</v>
      </c>
      <c r="T54" s="20" t="n">
        <v>10.47324913</v>
      </c>
    </row>
    <row r="55" spans="1:20">
      <c r="A55" s="15" t="s">
        <v>452</v>
      </c>
      <c r="B55" s="17" t="n">
        <v>5316</v>
      </c>
      <c r="C55" s="18">
        <f>(43.0/B55*100)</f>
        <v/>
      </c>
      <c r="D55" s="19" t="n">
        <v>5273</v>
      </c>
      <c r="E55" s="18" t="n">
        <v>407.73344573</v>
      </c>
      <c r="F55" s="20" t="n">
        <v>3.16078648</v>
      </c>
      <c r="G55" s="18" t="n">
        <v>431.66306208</v>
      </c>
      <c r="H55" s="20" t="n">
        <v>6.08528802</v>
      </c>
      <c r="I55" s="18" t="n">
        <v>409.09889865</v>
      </c>
      <c r="J55" s="20" t="n">
        <v>9.26101946</v>
      </c>
      <c r="K55" s="18" t="s">
        <v>404</v>
      </c>
      <c r="L55" s="20" t="s">
        <v>404</v>
      </c>
      <c r="M55" s="18" t="s">
        <v>404</v>
      </c>
      <c r="N55" s="20" t="s">
        <v>404</v>
      </c>
      <c r="O55" s="18" t="s">
        <v>404</v>
      </c>
      <c r="P55" s="20" t="s">
        <v>404</v>
      </c>
      <c r="Q55" s="18" t="s">
        <v>404</v>
      </c>
      <c r="R55" s="20" t="s">
        <v>404</v>
      </c>
      <c r="S55" s="18" t="n">
        <v>374.95090411</v>
      </c>
      <c r="T55" s="20" t="n">
        <v>25.40595877</v>
      </c>
    </row>
    <row r="56" spans="1:20">
      <c r="A56" s="15" t="s">
        <v>453</v>
      </c>
      <c r="B56" s="17" t="n">
        <v>5359</v>
      </c>
      <c r="C56" s="18">
        <f>(0.0/B56*100)</f>
        <v/>
      </c>
      <c r="D56" s="19" t="n">
        <v>5359</v>
      </c>
      <c r="E56" s="18" t="n">
        <v>540.11918223</v>
      </c>
      <c r="F56" s="20" t="n">
        <v>8.76346264</v>
      </c>
      <c r="G56" s="18" t="n">
        <v>524.56622502</v>
      </c>
      <c r="H56" s="20" t="n">
        <v>3.37325259</v>
      </c>
      <c r="I56" s="18" t="n">
        <v>497.56728246</v>
      </c>
      <c r="J56" s="20" t="n">
        <v>12.70213238</v>
      </c>
      <c r="K56" s="18" t="s">
        <v>404</v>
      </c>
      <c r="L56" s="20" t="s">
        <v>404</v>
      </c>
      <c r="M56" s="18" t="s">
        <v>404</v>
      </c>
      <c r="N56" s="20" t="s">
        <v>404</v>
      </c>
      <c r="O56" s="18" t="s">
        <v>404</v>
      </c>
      <c r="P56" s="20" t="s">
        <v>404</v>
      </c>
      <c r="Q56" s="18" t="s">
        <v>404</v>
      </c>
      <c r="R56" s="20" t="s">
        <v>404</v>
      </c>
      <c r="S56" s="18" t="n">
        <v>525.55557975</v>
      </c>
      <c r="T56" s="20" t="n">
        <v>11.79600383</v>
      </c>
    </row>
    <row r="57" spans="1:20">
      <c r="A57" s="15" t="s">
        <v>454</v>
      </c>
      <c r="B57" s="17" t="n">
        <v>6513</v>
      </c>
      <c r="C57" s="18">
        <f>(0.0/B57*100)</f>
        <v/>
      </c>
      <c r="D57" s="19" t="n">
        <v>6513</v>
      </c>
      <c r="E57" s="18" t="n">
        <v>407.06442146</v>
      </c>
      <c r="F57" s="20" t="n">
        <v>4.39727736</v>
      </c>
      <c r="G57" s="18" t="n">
        <v>406.95940393</v>
      </c>
      <c r="H57" s="20" t="n">
        <v>5.06494711</v>
      </c>
      <c r="I57" s="18" t="n">
        <v>387.79099836</v>
      </c>
      <c r="J57" s="20" t="n">
        <v>7.61403035</v>
      </c>
      <c r="K57" s="18" t="s">
        <v>404</v>
      </c>
      <c r="L57" s="20" t="s">
        <v>404</v>
      </c>
      <c r="M57" s="18" t="s">
        <v>404</v>
      </c>
      <c r="N57" s="20" t="s">
        <v>404</v>
      </c>
      <c r="O57" s="18" t="s">
        <v>404</v>
      </c>
      <c r="P57" s="20" t="s">
        <v>404</v>
      </c>
      <c r="Q57" s="18" t="s">
        <v>404</v>
      </c>
      <c r="R57" s="20" t="s">
        <v>404</v>
      </c>
      <c r="S57" s="18" t="s">
        <v>404</v>
      </c>
      <c r="T57" s="20" t="s">
        <v>404</v>
      </c>
    </row>
    <row r="58" spans="1:20">
      <c r="A58" s="15" t="s">
        <v>455</v>
      </c>
      <c r="B58" s="17" t="n">
        <v>7267</v>
      </c>
      <c r="C58" s="18">
        <f>(0.0/B58*100)</f>
        <v/>
      </c>
      <c r="D58" s="19" t="n">
        <v>7267</v>
      </c>
      <c r="E58" s="18" t="n">
        <v>400.41546493</v>
      </c>
      <c r="F58" s="20" t="n">
        <v>5.34592403</v>
      </c>
      <c r="G58" s="18" t="n">
        <v>410.12470834</v>
      </c>
      <c r="H58" s="20" t="n">
        <v>4.52799749</v>
      </c>
      <c r="I58" s="18" t="n">
        <v>416.84120399</v>
      </c>
      <c r="J58" s="20" t="n">
        <v>7.35283163</v>
      </c>
      <c r="K58" s="18" t="s">
        <v>404</v>
      </c>
      <c r="L58" s="20" t="s">
        <v>404</v>
      </c>
      <c r="M58" s="18" t="s">
        <v>404</v>
      </c>
      <c r="N58" s="20" t="s">
        <v>404</v>
      </c>
      <c r="O58" s="18" t="s">
        <v>404</v>
      </c>
      <c r="P58" s="20" t="s">
        <v>404</v>
      </c>
      <c r="Q58" s="18" t="s">
        <v>404</v>
      </c>
      <c r="R58" s="20" t="s">
        <v>404</v>
      </c>
      <c r="S58" s="18" t="n">
        <v>436.27240872</v>
      </c>
      <c r="T58" s="20" t="n">
        <v>9.018424039999999</v>
      </c>
    </row>
    <row r="59" spans="1:20">
      <c r="A59" s="15" t="s">
        <v>456</v>
      </c>
      <c r="B59" s="17" t="n">
        <v>4826</v>
      </c>
      <c r="C59" s="18">
        <f>(0.0/B59*100)</f>
        <v/>
      </c>
      <c r="D59" s="19" t="n">
        <v>4826</v>
      </c>
      <c r="E59" s="18" t="n">
        <v>387.5518643</v>
      </c>
      <c r="F59" s="20" t="n">
        <v>2.23411238</v>
      </c>
      <c r="G59" s="18" t="n">
        <v>361.8126411</v>
      </c>
      <c r="H59" s="20" t="n">
        <v>2.42545993</v>
      </c>
      <c r="I59" s="18" t="n">
        <v>373.72207194</v>
      </c>
      <c r="J59" s="20" t="n">
        <v>2.87133345</v>
      </c>
      <c r="K59" s="18" t="s">
        <v>404</v>
      </c>
      <c r="L59" s="20" t="s">
        <v>404</v>
      </c>
      <c r="M59" s="18" t="s">
        <v>404</v>
      </c>
      <c r="N59" s="20" t="s">
        <v>404</v>
      </c>
      <c r="O59" s="18" t="s">
        <v>404</v>
      </c>
      <c r="P59" s="20" t="s">
        <v>404</v>
      </c>
      <c r="Q59" s="18" t="s">
        <v>404</v>
      </c>
      <c r="R59" s="20" t="s">
        <v>404</v>
      </c>
      <c r="S59" s="18" t="n">
        <v>374.55748269</v>
      </c>
      <c r="T59" s="20" t="n">
        <v>5.08312432</v>
      </c>
    </row>
    <row r="60" spans="1:20">
      <c r="A60" s="15" t="s">
        <v>457</v>
      </c>
      <c r="B60" s="17" t="n">
        <v>4546</v>
      </c>
      <c r="C60" s="18">
        <f>(0.0/B60*100)</f>
        <v/>
      </c>
      <c r="D60" s="19" t="n">
        <v>4546</v>
      </c>
      <c r="E60" s="18" t="n">
        <v>370.61613978</v>
      </c>
      <c r="F60" s="20" t="n">
        <v>6.34674603</v>
      </c>
      <c r="G60" s="18" t="n">
        <v>382.87117287</v>
      </c>
      <c r="H60" s="20" t="n">
        <v>5.67326077</v>
      </c>
      <c r="I60" s="18" t="n">
        <v>416.92729283</v>
      </c>
      <c r="J60" s="20" t="n">
        <v>7.55359775</v>
      </c>
      <c r="K60" s="18" t="s">
        <v>404</v>
      </c>
      <c r="L60" s="20" t="s">
        <v>404</v>
      </c>
      <c r="M60" s="18" t="s">
        <v>404</v>
      </c>
      <c r="N60" s="20" t="s">
        <v>404</v>
      </c>
      <c r="O60" s="18" t="s">
        <v>404</v>
      </c>
      <c r="P60" s="20" t="s">
        <v>404</v>
      </c>
      <c r="Q60" s="18" t="s">
        <v>404</v>
      </c>
      <c r="R60" s="20" t="s">
        <v>404</v>
      </c>
      <c r="S60" s="18" t="n">
        <v>406.42708097</v>
      </c>
      <c r="T60" s="20" t="n">
        <v>24.55203226</v>
      </c>
    </row>
    <row r="61" spans="1:20">
      <c r="A61" s="15" t="s">
        <v>458</v>
      </c>
      <c r="B61" s="17" t="n">
        <v>6525</v>
      </c>
      <c r="C61" s="18">
        <f>(0.0/B61*100)</f>
        <v/>
      </c>
      <c r="D61" s="19" t="n">
        <v>6525</v>
      </c>
      <c r="E61" s="18" t="n">
        <v>459.9033161</v>
      </c>
      <c r="F61" s="20" t="n">
        <v>4.6171337</v>
      </c>
      <c r="G61" s="18" t="n">
        <v>487.71526037</v>
      </c>
      <c r="H61" s="20" t="n">
        <v>6.01781546</v>
      </c>
      <c r="I61" s="18" t="n">
        <v>483.92075654</v>
      </c>
      <c r="J61" s="20" t="n">
        <v>3.78280096</v>
      </c>
      <c r="K61" s="18" t="s">
        <v>404</v>
      </c>
      <c r="L61" s="20" t="s">
        <v>404</v>
      </c>
      <c r="M61" s="18" t="s">
        <v>404</v>
      </c>
      <c r="N61" s="20" t="s">
        <v>404</v>
      </c>
      <c r="O61" s="18" t="s">
        <v>404</v>
      </c>
      <c r="P61" s="20" t="s">
        <v>404</v>
      </c>
      <c r="Q61" s="18" t="s">
        <v>404</v>
      </c>
      <c r="R61" s="20" t="s">
        <v>404</v>
      </c>
      <c r="S61" s="18" t="n">
        <v>486.52258221</v>
      </c>
      <c r="T61" s="20" t="n">
        <v>4.22265103</v>
      </c>
    </row>
    <row r="62" spans="1:20">
      <c r="A62" s="15" t="s">
        <v>459</v>
      </c>
      <c r="B62" s="17" t="n">
        <v>4476</v>
      </c>
      <c r="C62" s="18">
        <f>(0.0/B62*100)</f>
        <v/>
      </c>
      <c r="D62" s="19" t="n">
        <v>4476</v>
      </c>
      <c r="E62" s="18" t="n">
        <v>476.58788723</v>
      </c>
      <c r="F62" s="20" t="n">
        <v>4.05235815</v>
      </c>
      <c r="G62" s="18" t="n">
        <v>529.05116054</v>
      </c>
      <c r="H62" s="20" t="n">
        <v>1.53536533</v>
      </c>
      <c r="I62" s="18" t="n">
        <v>536.14487921</v>
      </c>
      <c r="J62" s="20" t="n">
        <v>1.36301672</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382.84836978</v>
      </c>
      <c r="F63" s="20" t="n">
        <v>1.48774275</v>
      </c>
      <c r="G63" s="18" t="n">
        <v>375.77575589</v>
      </c>
      <c r="H63" s="20" t="n">
        <v>2.71649042</v>
      </c>
      <c r="I63" s="18" t="n">
        <v>403.74231607</v>
      </c>
      <c r="J63" s="20" t="n">
        <v>8.597071489999999</v>
      </c>
      <c r="K63" s="18" t="s">
        <v>404</v>
      </c>
      <c r="L63" s="20" t="s">
        <v>404</v>
      </c>
      <c r="M63" s="18" t="s">
        <v>404</v>
      </c>
      <c r="N63" s="20" t="s">
        <v>404</v>
      </c>
      <c r="O63" s="18" t="s">
        <v>404</v>
      </c>
      <c r="P63" s="20" t="s">
        <v>404</v>
      </c>
      <c r="Q63" s="18" t="s">
        <v>404</v>
      </c>
      <c r="R63" s="20" t="s">
        <v>404</v>
      </c>
      <c r="S63" s="18" t="n">
        <v>407.17437676</v>
      </c>
      <c r="T63" s="20" t="n">
        <v>5.49141363</v>
      </c>
    </row>
    <row r="64" spans="1:20">
      <c r="A64" s="15" t="s">
        <v>461</v>
      </c>
      <c r="B64" s="17" t="n">
        <v>3634</v>
      </c>
      <c r="C64" s="18">
        <f>(27.0/B64*100)</f>
        <v/>
      </c>
      <c r="D64" s="19" t="n">
        <v>3607</v>
      </c>
      <c r="E64" s="18" t="n">
        <v>448.40690321</v>
      </c>
      <c r="F64" s="20" t="n">
        <v>2.09296582</v>
      </c>
      <c r="G64" s="18" t="n">
        <v>454.21995679</v>
      </c>
      <c r="H64" s="20" t="n">
        <v>5.60492129</v>
      </c>
      <c r="I64" s="18" t="n">
        <v>521.92597604</v>
      </c>
      <c r="J64" s="20" t="n">
        <v>3.57885863</v>
      </c>
      <c r="K64" s="18" t="s">
        <v>404</v>
      </c>
      <c r="L64" s="20" t="s">
        <v>404</v>
      </c>
      <c r="M64" s="18" t="s">
        <v>404</v>
      </c>
      <c r="N64" s="20" t="s">
        <v>404</v>
      </c>
      <c r="O64" s="18" t="n">
        <v>512.63754277</v>
      </c>
      <c r="P64" s="20" t="n">
        <v>13.25796666</v>
      </c>
      <c r="Q64" s="18" t="s">
        <v>404</v>
      </c>
      <c r="R64" s="20" t="s">
        <v>404</v>
      </c>
      <c r="S64" s="18" t="n">
        <v>525.28055149</v>
      </c>
      <c r="T64" s="20" t="n">
        <v>8.68998098</v>
      </c>
    </row>
    <row r="65" spans="1:20">
      <c r="A65" s="15" t="s">
        <v>462</v>
      </c>
      <c r="B65" s="17" t="n">
        <v>5325</v>
      </c>
      <c r="C65" s="18">
        <f>(0.0/B65*100)</f>
        <v/>
      </c>
      <c r="D65" s="19" t="n">
        <v>5325</v>
      </c>
      <c r="E65" s="18" t="n">
        <v>420.28049479</v>
      </c>
      <c r="F65" s="20" t="n">
        <v>3.10128588</v>
      </c>
      <c r="G65" s="18" t="n">
        <v>442.7686021</v>
      </c>
      <c r="H65" s="20" t="n">
        <v>7.46477559</v>
      </c>
      <c r="I65" s="18" t="n">
        <v>443.22602103</v>
      </c>
      <c r="J65" s="20" t="n">
        <v>10.97183792</v>
      </c>
      <c r="K65" s="18" t="s">
        <v>404</v>
      </c>
      <c r="L65" s="20" t="s">
        <v>404</v>
      </c>
      <c r="M65" s="18" t="s">
        <v>404</v>
      </c>
      <c r="N65" s="20" t="s">
        <v>404</v>
      </c>
      <c r="O65" s="18" t="s">
        <v>404</v>
      </c>
      <c r="P65" s="20" t="s">
        <v>404</v>
      </c>
      <c r="Q65" s="18" t="s">
        <v>404</v>
      </c>
      <c r="R65" s="20" t="s">
        <v>404</v>
      </c>
      <c r="S65" s="18" t="n">
        <v>471.41343034</v>
      </c>
      <c r="T65" s="20" t="n">
        <v>9.22248329</v>
      </c>
    </row>
    <row r="66" spans="1:20">
      <c r="A66" s="15" t="s">
        <v>463</v>
      </c>
      <c r="B66" s="17" t="n">
        <v>5665</v>
      </c>
      <c r="C66" s="18">
        <f>(0.0/B66*100)</f>
        <v/>
      </c>
      <c r="D66" s="19" t="n">
        <v>5665</v>
      </c>
      <c r="E66" s="18" t="n">
        <v>405.68307425</v>
      </c>
      <c r="F66" s="20" t="n">
        <v>1.2595876</v>
      </c>
      <c r="G66" s="18" t="n">
        <v>429.51539901</v>
      </c>
      <c r="H66" s="20" t="n">
        <v>2.72083202</v>
      </c>
      <c r="I66" s="18" t="n">
        <v>416.11671567</v>
      </c>
      <c r="J66" s="20" t="n">
        <v>12.60381693</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384.11066694</v>
      </c>
      <c r="F67" s="20" t="n">
        <v>3.57818922</v>
      </c>
      <c r="G67" s="18" t="n">
        <v>397.37907323</v>
      </c>
      <c r="H67" s="20" t="n">
        <v>5.03899965</v>
      </c>
      <c r="I67" s="18" t="n">
        <v>420.36900337</v>
      </c>
      <c r="J67" s="20" t="n">
        <v>5.9680145</v>
      </c>
      <c r="K67" s="18" t="s">
        <v>404</v>
      </c>
      <c r="L67" s="20" t="s">
        <v>404</v>
      </c>
      <c r="M67" s="18" t="s">
        <v>404</v>
      </c>
      <c r="N67" s="20" t="s">
        <v>404</v>
      </c>
      <c r="O67" s="18" t="s">
        <v>404</v>
      </c>
      <c r="P67" s="20" t="s">
        <v>404</v>
      </c>
      <c r="Q67" s="18" t="s">
        <v>404</v>
      </c>
      <c r="R67" s="20" t="s">
        <v>404</v>
      </c>
      <c r="S67" s="18" t="n">
        <v>397.11940504</v>
      </c>
      <c r="T67" s="20" t="n">
        <v>24.21173735</v>
      </c>
    </row>
    <row r="68" spans="1:20">
      <c r="A68" s="15" t="s">
        <v>465</v>
      </c>
      <c r="B68" s="17" t="n">
        <v>12083</v>
      </c>
      <c r="C68" s="18">
        <f>(0.0/B68*100)</f>
        <v/>
      </c>
      <c r="D68" s="19" t="n">
        <v>12083</v>
      </c>
      <c r="E68" s="18" t="n">
        <v>395.49211392</v>
      </c>
      <c r="F68" s="20" t="n">
        <v>1.77974159</v>
      </c>
      <c r="G68" s="18" t="n">
        <v>435.59805086</v>
      </c>
      <c r="H68" s="20" t="n">
        <v>1.30641961</v>
      </c>
      <c r="I68" s="18" t="n">
        <v>414.57348895</v>
      </c>
      <c r="J68" s="20" t="n">
        <v>1.33494326</v>
      </c>
      <c r="K68" s="18" t="s">
        <v>404</v>
      </c>
      <c r="L68" s="20" t="s">
        <v>404</v>
      </c>
      <c r="M68" s="18" t="s">
        <v>404</v>
      </c>
      <c r="N68" s="20" t="s">
        <v>404</v>
      </c>
      <c r="O68" s="18" t="s">
        <v>404</v>
      </c>
      <c r="P68" s="20" t="s">
        <v>404</v>
      </c>
      <c r="Q68" s="18" t="s">
        <v>404</v>
      </c>
      <c r="R68" s="20" t="s">
        <v>404</v>
      </c>
      <c r="S68" s="18" t="n">
        <v>391.36380849</v>
      </c>
      <c r="T68" s="20" t="n">
        <v>8.19493202</v>
      </c>
    </row>
    <row r="69" spans="1:20">
      <c r="A69" s="15" t="s">
        <v>466</v>
      </c>
      <c r="B69" s="17" t="n">
        <v>4876</v>
      </c>
      <c r="C69" s="18">
        <f>(0.0/B69*100)</f>
        <v/>
      </c>
      <c r="D69" s="19" t="n">
        <v>4876</v>
      </c>
      <c r="E69" s="18" t="n">
        <v>439.85301295</v>
      </c>
      <c r="F69" s="20" t="n">
        <v>4.71974524</v>
      </c>
      <c r="G69" s="18" t="n">
        <v>430.57594345</v>
      </c>
      <c r="H69" s="20" t="n">
        <v>6.15366969</v>
      </c>
      <c r="I69" s="18" t="n">
        <v>429.80467683</v>
      </c>
      <c r="J69" s="20" t="n">
        <v>8.70126252</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479.63622675</v>
      </c>
      <c r="F70" s="20" t="n">
        <v>4.11291188</v>
      </c>
      <c r="G70" s="18" t="n">
        <v>492.50503777</v>
      </c>
      <c r="H70" s="20" t="n">
        <v>5.00459791</v>
      </c>
      <c r="I70" s="18" t="n">
        <v>508.00979738</v>
      </c>
      <c r="J70" s="20" t="n">
        <v>6.73666869</v>
      </c>
      <c r="K70" s="18" t="s">
        <v>404</v>
      </c>
      <c r="L70" s="20" t="s">
        <v>404</v>
      </c>
      <c r="M70" s="18" t="s">
        <v>404</v>
      </c>
      <c r="N70" s="20" t="s">
        <v>404</v>
      </c>
      <c r="O70" s="18" t="s">
        <v>404</v>
      </c>
      <c r="P70" s="20" t="s">
        <v>404</v>
      </c>
      <c r="Q70" s="18" t="s">
        <v>404</v>
      </c>
      <c r="R70" s="20" t="s">
        <v>404</v>
      </c>
      <c r="S70" s="18" t="n">
        <v>465.78045714</v>
      </c>
      <c r="T70" s="20" t="n">
        <v>14.98967057</v>
      </c>
    </row>
    <row r="71" spans="1:20">
      <c r="A71" s="15" t="s">
        <v>468</v>
      </c>
      <c r="B71" s="17" t="n">
        <v>6115</v>
      </c>
      <c r="C71" s="18">
        <f>(0.0/B71*100)</f>
        <v/>
      </c>
      <c r="D71" s="19" t="n">
        <v>6115</v>
      </c>
      <c r="E71" s="18" t="n">
        <v>556.76380617</v>
      </c>
      <c r="F71" s="20" t="n">
        <v>1.79968078</v>
      </c>
      <c r="G71" s="18" t="n">
        <v>560.26708492</v>
      </c>
      <c r="H71" s="20" t="n">
        <v>2.05270163</v>
      </c>
      <c r="I71" s="18" t="n">
        <v>525.22603148</v>
      </c>
      <c r="J71" s="20" t="n">
        <v>5.55375751</v>
      </c>
      <c r="K71" s="18" t="s">
        <v>404</v>
      </c>
      <c r="L71" s="20" t="s">
        <v>404</v>
      </c>
      <c r="M71" s="18" t="s">
        <v>404</v>
      </c>
      <c r="N71" s="20" t="s">
        <v>404</v>
      </c>
      <c r="O71" s="18" t="s">
        <v>404</v>
      </c>
      <c r="P71" s="20" t="s">
        <v>404</v>
      </c>
      <c r="Q71" s="18" t="s">
        <v>404</v>
      </c>
      <c r="R71" s="20" t="s">
        <v>404</v>
      </c>
      <c r="S71" s="18" t="n">
        <v>496.28387474</v>
      </c>
      <c r="T71" s="20" t="n">
        <v>15.61464699</v>
      </c>
    </row>
    <row r="72" spans="1:20">
      <c r="A72" s="15" t="s">
        <v>469</v>
      </c>
      <c r="B72" s="17" t="n">
        <v>7708</v>
      </c>
      <c r="C72" s="18">
        <f>(0.0/B72*100)</f>
        <v/>
      </c>
      <c r="D72" s="19" t="n">
        <v>7708</v>
      </c>
      <c r="E72" s="18" t="n">
        <v>548.04917588</v>
      </c>
      <c r="F72" s="20" t="n">
        <v>4.95931192</v>
      </c>
      <c r="G72" s="18" t="n">
        <v>525.91433084</v>
      </c>
      <c r="H72" s="20" t="n">
        <v>5.86057457</v>
      </c>
      <c r="I72" s="18" t="n">
        <v>492.89318914</v>
      </c>
      <c r="J72" s="20" t="n">
        <v>11.16304655</v>
      </c>
      <c r="K72" s="18" t="s">
        <v>404</v>
      </c>
      <c r="L72" s="20" t="s">
        <v>404</v>
      </c>
      <c r="M72" s="18" t="s">
        <v>404</v>
      </c>
      <c r="N72" s="20" t="s">
        <v>404</v>
      </c>
      <c r="O72" s="18" t="s">
        <v>404</v>
      </c>
      <c r="P72" s="20" t="s">
        <v>404</v>
      </c>
      <c r="Q72" s="18" t="s">
        <v>404</v>
      </c>
      <c r="R72" s="20" t="s">
        <v>404</v>
      </c>
      <c r="S72" s="18" t="n">
        <v>531.58806467</v>
      </c>
      <c r="T72" s="20" t="n">
        <v>25.85310261</v>
      </c>
    </row>
    <row r="73" spans="1:20">
      <c r="A73" s="15" t="s">
        <v>470</v>
      </c>
      <c r="B73" s="17" t="n">
        <v>8249</v>
      </c>
      <c r="C73" s="18">
        <f>(0.0/B73*100)</f>
        <v/>
      </c>
      <c r="D73" s="19" t="n">
        <v>8249</v>
      </c>
      <c r="E73" s="18" t="n">
        <v>415.72370751</v>
      </c>
      <c r="F73" s="20" t="n">
        <v>4.98470878</v>
      </c>
      <c r="G73" s="18" t="n">
        <v>426.62723649</v>
      </c>
      <c r="H73" s="20" t="n">
        <v>6.45480294</v>
      </c>
      <c r="I73" s="18" t="n">
        <v>419.55789812</v>
      </c>
      <c r="J73" s="20" t="n">
        <v>6.87916163</v>
      </c>
      <c r="K73" s="18" t="s">
        <v>404</v>
      </c>
      <c r="L73" s="20" t="s">
        <v>404</v>
      </c>
      <c r="M73" s="18" t="s">
        <v>404</v>
      </c>
      <c r="N73" s="20" t="s">
        <v>404</v>
      </c>
      <c r="O73" s="18" t="s">
        <v>404</v>
      </c>
      <c r="P73" s="20" t="s">
        <v>404</v>
      </c>
      <c r="Q73" s="18" t="s">
        <v>404</v>
      </c>
      <c r="R73" s="20" t="s">
        <v>404</v>
      </c>
      <c r="S73" s="18" t="n">
        <v>433.1907357</v>
      </c>
      <c r="T73" s="20" t="n">
        <v>18.41213733</v>
      </c>
    </row>
    <row r="74" spans="1:20">
      <c r="A74" s="15" t="s">
        <v>471</v>
      </c>
      <c r="B74" s="17" t="n">
        <v>4692</v>
      </c>
      <c r="C74" s="18">
        <f>(484.0/B74*100)</f>
        <v/>
      </c>
      <c r="D74" s="19" t="n">
        <v>4208</v>
      </c>
      <c r="E74" s="18" t="n">
        <v>382.80048505</v>
      </c>
      <c r="F74" s="20" t="n">
        <v>2.50187484</v>
      </c>
      <c r="G74" s="18" t="n">
        <v>433.72968972</v>
      </c>
      <c r="H74" s="20" t="n">
        <v>1.90586077</v>
      </c>
      <c r="I74" s="18" t="n">
        <v>451.39978474</v>
      </c>
      <c r="J74" s="20" t="n">
        <v>4.36841889</v>
      </c>
      <c r="K74" s="18" t="s">
        <v>404</v>
      </c>
      <c r="L74" s="20" t="s">
        <v>404</v>
      </c>
      <c r="M74" s="18" t="s">
        <v>404</v>
      </c>
      <c r="N74" s="20" t="s">
        <v>404</v>
      </c>
      <c r="O74" s="18" t="s">
        <v>404</v>
      </c>
      <c r="P74" s="20" t="s">
        <v>404</v>
      </c>
      <c r="Q74" s="18" t="s">
        <v>404</v>
      </c>
      <c r="R74" s="20" t="s">
        <v>404</v>
      </c>
      <c r="S74" s="18" t="s">
        <v>404</v>
      </c>
      <c r="T74" s="20" t="s">
        <v>404</v>
      </c>
    </row>
    <row r="75" spans="1:20">
      <c r="A75" s="15" t="s">
        <v>472</v>
      </c>
      <c r="B75" s="17" t="n">
        <v>5375</v>
      </c>
      <c r="C75" s="18">
        <f>(483.0/B75*100)</f>
        <v/>
      </c>
      <c r="D75" s="19" t="n">
        <v>4892</v>
      </c>
      <c r="E75" s="18" t="n">
        <v>389.87467215</v>
      </c>
      <c r="F75" s="20" t="n">
        <v>5.39892549</v>
      </c>
      <c r="G75" s="18" t="n">
        <v>390.89955253</v>
      </c>
      <c r="H75" s="20" t="n">
        <v>4.20983798</v>
      </c>
      <c r="I75" s="18" t="n">
        <v>372.58704322</v>
      </c>
      <c r="J75" s="20" t="n">
        <v>10.54785113</v>
      </c>
      <c r="K75" s="18" t="s">
        <v>404</v>
      </c>
      <c r="L75" s="20" t="s">
        <v>404</v>
      </c>
      <c r="M75" s="18" t="s">
        <v>404</v>
      </c>
      <c r="N75" s="20" t="s">
        <v>404</v>
      </c>
      <c r="O75" s="18" t="s">
        <v>404</v>
      </c>
      <c r="P75" s="20" t="s">
        <v>404</v>
      </c>
      <c r="Q75" s="18" t="s">
        <v>404</v>
      </c>
      <c r="R75" s="20" t="s">
        <v>404</v>
      </c>
      <c r="S75" s="18" t="n">
        <v>367.54696674</v>
      </c>
      <c r="T75" s="20" t="n">
        <v>13.93392455</v>
      </c>
    </row>
    <row r="76" spans="1:20">
      <c r="A76" s="15" t="s">
        <v>473</v>
      </c>
      <c r="B76" s="17" t="n">
        <v>14167</v>
      </c>
      <c r="C76" s="18">
        <f>(1400.0/B76*100)</f>
        <v/>
      </c>
      <c r="D76" s="19" t="n">
        <v>12767</v>
      </c>
      <c r="E76" s="18" t="n">
        <v>405.85715457</v>
      </c>
      <c r="F76" s="20" t="n">
        <v>4.80436879</v>
      </c>
      <c r="G76" s="18" t="n">
        <v>436.36844084</v>
      </c>
      <c r="H76" s="20" t="n">
        <v>5.80489429</v>
      </c>
      <c r="I76" s="18" t="n">
        <v>449.43738758</v>
      </c>
      <c r="J76" s="20" t="n">
        <v>4.73603047</v>
      </c>
      <c r="K76" s="18" t="s">
        <v>404</v>
      </c>
      <c r="L76" s="20" t="s">
        <v>404</v>
      </c>
      <c r="M76" s="18" t="s">
        <v>404</v>
      </c>
      <c r="N76" s="20" t="s">
        <v>404</v>
      </c>
      <c r="O76" s="18" t="s">
        <v>404</v>
      </c>
      <c r="P76" s="20" t="s">
        <v>404</v>
      </c>
      <c r="Q76" s="18" t="s">
        <v>404</v>
      </c>
      <c r="R76" s="20" t="s">
        <v>404</v>
      </c>
      <c r="S76" s="18" t="n">
        <v>434.57327446</v>
      </c>
      <c r="T76" s="20" t="n">
        <v>8.46419348</v>
      </c>
    </row>
    <row r="77" spans="1:20">
      <c r="A77" s="15" t="s">
        <v>474</v>
      </c>
      <c r="B77" s="17" t="n">
        <v>6062</v>
      </c>
      <c r="C77" s="18">
        <f>(0.0/B77*100)</f>
        <v/>
      </c>
      <c r="D77" s="19" t="n">
        <v>6062</v>
      </c>
      <c r="E77" s="18" t="n">
        <v>428.67762629</v>
      </c>
      <c r="F77" s="20" t="n">
        <v>3.79932537</v>
      </c>
      <c r="G77" s="18" t="n">
        <v>438.21543158</v>
      </c>
      <c r="H77" s="20" t="n">
        <v>6.36267655</v>
      </c>
      <c r="I77" s="18" t="n">
        <v>458.6922545</v>
      </c>
      <c r="J77" s="20" t="n">
        <v>7.85772318</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519.32113549</v>
      </c>
      <c r="F78" s="20" t="n">
        <v>4.85546622</v>
      </c>
      <c r="G78" s="18" t="n">
        <v>536.50865462</v>
      </c>
      <c r="H78" s="20" t="n">
        <v>7.28063168</v>
      </c>
      <c r="I78" s="18" t="n">
        <v>517.37392764</v>
      </c>
      <c r="J78" s="20" t="n">
        <v>12.2093715</v>
      </c>
      <c r="K78" s="18" t="s">
        <v>404</v>
      </c>
      <c r="L78" s="20" t="s">
        <v>404</v>
      </c>
      <c r="M78" s="18" t="s">
        <v>404</v>
      </c>
      <c r="N78" s="20" t="s">
        <v>404</v>
      </c>
      <c r="O78" s="18" t="s">
        <v>404</v>
      </c>
      <c r="P78" s="20" t="s">
        <v>404</v>
      </c>
      <c r="Q78" s="18" t="s">
        <v>404</v>
      </c>
      <c r="R78" s="20" t="s">
        <v>404</v>
      </c>
      <c r="S78" s="18" t="n">
        <v>552.48539114</v>
      </c>
      <c r="T78" s="20" t="n">
        <v>27.10813621</v>
      </c>
    </row>
    <row customHeight="1" ht="25" r="79" spans="1:20">
      <c r="A79" s="15" t="s">
        <v>476</v>
      </c>
      <c r="B79" s="17" t="n">
        <v>1657</v>
      </c>
      <c r="C79" s="18">
        <f>(21.0/B79*100)</f>
        <v/>
      </c>
      <c r="D79" s="19" t="n">
        <v>1636</v>
      </c>
      <c r="E79" s="18" t="n">
        <v>472.52470191</v>
      </c>
      <c r="F79" s="20" t="n">
        <v>24.39549226</v>
      </c>
      <c r="G79" s="18" t="n">
        <v>485.07263859</v>
      </c>
      <c r="H79" s="20" t="n">
        <v>10.99783038</v>
      </c>
      <c r="I79" s="18" t="n">
        <v>469.47720828</v>
      </c>
      <c r="J79" s="20" t="n">
        <v>8.52933281</v>
      </c>
      <c r="K79" s="18" t="s">
        <v>404</v>
      </c>
      <c r="L79" s="20" t="s">
        <v>404</v>
      </c>
      <c r="M79" s="18" t="s">
        <v>404</v>
      </c>
      <c r="N79" s="20" t="s">
        <v>404</v>
      </c>
      <c r="O79" s="18" t="s">
        <v>404</v>
      </c>
      <c r="P79" s="20" t="s">
        <v>404</v>
      </c>
      <c r="Q79" s="18" t="s">
        <v>404</v>
      </c>
      <c r="R79" s="20" t="s">
        <v>404</v>
      </c>
      <c r="S79" s="18" t="s">
        <v>404</v>
      </c>
      <c r="T79" s="20" t="s">
        <v>404</v>
      </c>
    </row>
    <row r="80" spans="1:20">
      <c r="A80" s="15" t="s">
        <v>477</v>
      </c>
      <c r="B80" s="17" t="n">
        <v>7841</v>
      </c>
      <c r="C80" s="18">
        <f>(0.0/B80*100)</f>
        <v/>
      </c>
      <c r="D80" s="19" t="n">
        <v>7841</v>
      </c>
      <c r="E80" s="18" t="n">
        <v>491.23924478</v>
      </c>
      <c r="F80" s="20" t="n">
        <v>9.94478314</v>
      </c>
      <c r="G80" s="18" t="n">
        <v>445.4167557</v>
      </c>
      <c r="H80" s="20" t="n">
        <v>5.63570754</v>
      </c>
      <c r="I80" s="18" t="n">
        <v>451.93746964</v>
      </c>
      <c r="J80" s="20" t="n">
        <v>5.27468221</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445.53295319</v>
      </c>
      <c r="F81" s="20" t="n">
        <v>4.46888721</v>
      </c>
      <c r="G81" s="18" t="n">
        <v>445.6016838</v>
      </c>
      <c r="H81" s="20" t="n">
        <v>5.25077215</v>
      </c>
      <c r="I81" s="18" t="n">
        <v>426.02121135</v>
      </c>
      <c r="J81" s="20" t="n">
        <v>8.339145589999999</v>
      </c>
      <c r="K81" s="18" t="s">
        <v>404</v>
      </c>
      <c r="L81" s="20" t="s">
        <v>404</v>
      </c>
      <c r="M81" s="18" t="s">
        <v>404</v>
      </c>
      <c r="N81" s="20" t="s">
        <v>404</v>
      </c>
      <c r="O81" s="18" t="s">
        <v>404</v>
      </c>
      <c r="P81" s="20" t="s">
        <v>404</v>
      </c>
      <c r="Q81" s="18" t="s">
        <v>404</v>
      </c>
      <c r="R81" s="20" t="s">
        <v>404</v>
      </c>
      <c r="S81" s="18" t="n">
        <v>432.03635655</v>
      </c>
      <c r="T81" s="20" t="n">
        <v>10.70953936</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614</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536.85884294</v>
      </c>
      <c r="F7" s="20" t="n">
        <v>3.00338311</v>
      </c>
      <c r="G7" s="18" t="n">
        <v>513.70401062</v>
      </c>
      <c r="H7" s="20" t="n">
        <v>4.54268061</v>
      </c>
      <c r="I7" s="18" t="n">
        <v>492.86666523</v>
      </c>
      <c r="J7" s="20" t="n">
        <v>2.50687948</v>
      </c>
      <c r="K7" s="18" t="s">
        <v>404</v>
      </c>
      <c r="L7" s="20" t="s">
        <v>404</v>
      </c>
      <c r="M7" s="18" t="s">
        <v>404</v>
      </c>
      <c r="N7" s="20" t="s">
        <v>404</v>
      </c>
      <c r="O7" s="18" t="s">
        <v>404</v>
      </c>
      <c r="P7" s="20" t="s">
        <v>404</v>
      </c>
      <c r="Q7" s="18" t="s">
        <v>404</v>
      </c>
      <c r="R7" s="20" t="s">
        <v>404</v>
      </c>
      <c r="S7" s="18" t="n">
        <v>502.57465459</v>
      </c>
      <c r="T7" s="20" t="n">
        <v>8.02000419</v>
      </c>
    </row>
    <row r="8" spans="1:20">
      <c r="A8" s="15" t="s">
        <v>405</v>
      </c>
      <c r="B8" s="17" t="n">
        <v>7007</v>
      </c>
      <c r="C8" s="18">
        <f>(0.0/B8*100)</f>
        <v/>
      </c>
      <c r="D8" s="19" t="n">
        <v>7007</v>
      </c>
      <c r="E8" s="18" t="n">
        <v>509.15638033</v>
      </c>
      <c r="F8" s="20" t="n">
        <v>5.39713871</v>
      </c>
      <c r="G8" s="18" t="n">
        <v>497.61379595</v>
      </c>
      <c r="H8" s="20" t="n">
        <v>8.81495114</v>
      </c>
      <c r="I8" s="18" t="n">
        <v>471.2468882</v>
      </c>
      <c r="J8" s="20" t="n">
        <v>7.80078556</v>
      </c>
      <c r="K8" s="18" t="s">
        <v>404</v>
      </c>
      <c r="L8" s="20" t="s">
        <v>404</v>
      </c>
      <c r="M8" s="18" t="s">
        <v>404</v>
      </c>
      <c r="N8" s="20" t="s">
        <v>404</v>
      </c>
      <c r="O8" s="18" t="s">
        <v>404</v>
      </c>
      <c r="P8" s="20" t="s">
        <v>404</v>
      </c>
      <c r="Q8" s="18" t="s">
        <v>404</v>
      </c>
      <c r="R8" s="20" t="s">
        <v>404</v>
      </c>
      <c r="S8" s="18" t="n">
        <v>458.87743866</v>
      </c>
      <c r="T8" s="20" t="n">
        <v>16.06160082</v>
      </c>
    </row>
    <row r="9" spans="1:20">
      <c r="A9" s="15" t="s">
        <v>406</v>
      </c>
      <c r="B9" s="17" t="n">
        <v>9651</v>
      </c>
      <c r="C9" s="18">
        <f>(200.0/B9*100)</f>
        <v/>
      </c>
      <c r="D9" s="19" t="n">
        <v>9451</v>
      </c>
      <c r="E9" s="18" t="n">
        <v>504.35602159</v>
      </c>
      <c r="F9" s="20" t="n">
        <v>3.07985035</v>
      </c>
      <c r="G9" s="18" t="n">
        <v>501.22868229</v>
      </c>
      <c r="H9" s="20" t="n">
        <v>10.24420765</v>
      </c>
      <c r="I9" s="18" t="n">
        <v>494.73722703</v>
      </c>
      <c r="J9" s="20" t="n">
        <v>38.40917598</v>
      </c>
      <c r="K9" s="18" t="s">
        <v>404</v>
      </c>
      <c r="L9" s="20" t="s">
        <v>404</v>
      </c>
      <c r="M9" s="18" t="s">
        <v>404</v>
      </c>
      <c r="N9" s="20" t="s">
        <v>404</v>
      </c>
      <c r="O9" s="18" t="s">
        <v>404</v>
      </c>
      <c r="P9" s="20" t="s">
        <v>404</v>
      </c>
      <c r="Q9" s="18" t="s">
        <v>404</v>
      </c>
      <c r="R9" s="20" t="s">
        <v>404</v>
      </c>
      <c r="S9" s="18" t="n">
        <v>485.45441191</v>
      </c>
      <c r="T9" s="20" t="n">
        <v>16.93994084</v>
      </c>
    </row>
    <row r="10" spans="1:20">
      <c r="A10" s="15" t="s">
        <v>407</v>
      </c>
      <c r="B10" s="17" t="n">
        <v>20058</v>
      </c>
      <c r="C10" s="18">
        <f>(2893.0/B10*100)</f>
        <v/>
      </c>
      <c r="D10" s="19" t="n">
        <v>17165</v>
      </c>
      <c r="E10" s="18" t="n">
        <v>526.9160346800001</v>
      </c>
      <c r="F10" s="20" t="n">
        <v>7.07822342</v>
      </c>
      <c r="G10" s="18" t="n">
        <v>532.48850544</v>
      </c>
      <c r="H10" s="20" t="n">
        <v>5.08156208</v>
      </c>
      <c r="I10" s="18" t="n">
        <v>527.92828898</v>
      </c>
      <c r="J10" s="20" t="n">
        <v>2.56527998</v>
      </c>
      <c r="K10" s="18" t="s">
        <v>404</v>
      </c>
      <c r="L10" s="20" t="s">
        <v>404</v>
      </c>
      <c r="M10" s="18" t="s">
        <v>404</v>
      </c>
      <c r="N10" s="20" t="s">
        <v>404</v>
      </c>
      <c r="O10" s="18" t="s">
        <v>404</v>
      </c>
      <c r="P10" s="20" t="s">
        <v>404</v>
      </c>
      <c r="Q10" s="18" t="s">
        <v>404</v>
      </c>
      <c r="R10" s="20" t="s">
        <v>404</v>
      </c>
      <c r="S10" s="18" t="n">
        <v>547.6016853899999</v>
      </c>
      <c r="T10" s="20" t="n">
        <v>13.65809584</v>
      </c>
    </row>
    <row r="11" spans="1:20">
      <c r="A11" s="15" t="s">
        <v>408</v>
      </c>
      <c r="B11" s="17" t="n">
        <v>7053</v>
      </c>
      <c r="C11" s="18">
        <f>(137.0/B11*100)</f>
        <v/>
      </c>
      <c r="D11" s="19" t="n">
        <v>6916</v>
      </c>
      <c r="E11" s="18" t="n">
        <v>451.47601555</v>
      </c>
      <c r="F11" s="20" t="n">
        <v>3.37086505</v>
      </c>
      <c r="G11" s="18" t="n">
        <v>438.87299435</v>
      </c>
      <c r="H11" s="20" t="n">
        <v>9.44404128</v>
      </c>
      <c r="I11" s="18" t="n">
        <v>437.99221322</v>
      </c>
      <c r="J11" s="20" t="n">
        <v>9.394783540000001</v>
      </c>
      <c r="K11" s="18" t="s">
        <v>404</v>
      </c>
      <c r="L11" s="20" t="s">
        <v>404</v>
      </c>
      <c r="M11" s="18" t="s">
        <v>404</v>
      </c>
      <c r="N11" s="20" t="s">
        <v>404</v>
      </c>
      <c r="O11" s="18" t="s">
        <v>404</v>
      </c>
      <c r="P11" s="20" t="s">
        <v>404</v>
      </c>
      <c r="Q11" s="18" t="s">
        <v>404</v>
      </c>
      <c r="R11" s="20" t="s">
        <v>404</v>
      </c>
      <c r="S11" s="18" t="n">
        <v>426.13231959</v>
      </c>
      <c r="T11" s="20" t="n">
        <v>9.45750445</v>
      </c>
    </row>
    <row r="12" spans="1:20">
      <c r="A12" s="15" t="s">
        <v>409</v>
      </c>
      <c r="B12" s="17" t="n">
        <v>6894</v>
      </c>
      <c r="C12" s="18">
        <f>(106.0/B12*100)</f>
        <v/>
      </c>
      <c r="D12" s="19" t="n">
        <v>6788</v>
      </c>
      <c r="E12" s="18" t="n">
        <v>507.72432384</v>
      </c>
      <c r="F12" s="20" t="n">
        <v>3.27721979</v>
      </c>
      <c r="G12" s="18" t="n">
        <v>458.67955106</v>
      </c>
      <c r="H12" s="20" t="n">
        <v>6.16483016</v>
      </c>
      <c r="I12" s="18" t="n">
        <v>472.21381527</v>
      </c>
      <c r="J12" s="20" t="n">
        <v>5.17000563</v>
      </c>
      <c r="K12" s="18" t="s">
        <v>404</v>
      </c>
      <c r="L12" s="20" t="s">
        <v>404</v>
      </c>
      <c r="M12" s="18" t="s">
        <v>404</v>
      </c>
      <c r="N12" s="20" t="s">
        <v>404</v>
      </c>
      <c r="O12" s="18" t="s">
        <v>404</v>
      </c>
      <c r="P12" s="20" t="s">
        <v>404</v>
      </c>
      <c r="Q12" s="18" t="s">
        <v>404</v>
      </c>
      <c r="R12" s="20" t="s">
        <v>404</v>
      </c>
      <c r="S12" s="18" t="n">
        <v>479.39830015</v>
      </c>
      <c r="T12" s="20" t="n">
        <v>23.43602755</v>
      </c>
    </row>
    <row r="13" spans="1:20">
      <c r="A13" s="15" t="s">
        <v>410</v>
      </c>
      <c r="B13" s="17" t="n">
        <v>7161</v>
      </c>
      <c r="C13" s="18">
        <f>(1175.0/B13*100)</f>
        <v/>
      </c>
      <c r="D13" s="19" t="n">
        <v>5986</v>
      </c>
      <c r="E13" s="18" t="n">
        <v>507.11614283</v>
      </c>
      <c r="F13" s="20" t="n">
        <v>5.87661464</v>
      </c>
      <c r="G13" s="18" t="n">
        <v>499.07367104</v>
      </c>
      <c r="H13" s="20" t="n">
        <v>5.20743205</v>
      </c>
      <c r="I13" s="18" t="n">
        <v>500.20493226</v>
      </c>
      <c r="J13" s="20" t="n">
        <v>3.04779576</v>
      </c>
      <c r="K13" s="18" t="s">
        <v>404</v>
      </c>
      <c r="L13" s="20" t="s">
        <v>404</v>
      </c>
      <c r="M13" s="18" t="s">
        <v>404</v>
      </c>
      <c r="N13" s="20" t="s">
        <v>404</v>
      </c>
      <c r="O13" s="18" t="s">
        <v>404</v>
      </c>
      <c r="P13" s="20" t="s">
        <v>404</v>
      </c>
      <c r="Q13" s="18" t="s">
        <v>404</v>
      </c>
      <c r="R13" s="20" t="s">
        <v>404</v>
      </c>
      <c r="S13" s="18" t="n">
        <v>495.07756714</v>
      </c>
      <c r="T13" s="20" t="n">
        <v>8.534639009999999</v>
      </c>
    </row>
    <row r="14" spans="1:20">
      <c r="A14" s="15" t="s">
        <v>411</v>
      </c>
      <c r="B14" s="17" t="n">
        <v>5587</v>
      </c>
      <c r="C14" s="18">
        <f>(0.0/B14*100)</f>
        <v/>
      </c>
      <c r="D14" s="19" t="n">
        <v>5587</v>
      </c>
      <c r="E14" s="18" t="n">
        <v>534.56140391</v>
      </c>
      <c r="F14" s="20" t="n">
        <v>7.05791646</v>
      </c>
      <c r="G14" s="18" t="n">
        <v>533.2481817300001</v>
      </c>
      <c r="H14" s="20" t="n">
        <v>5.60841066</v>
      </c>
      <c r="I14" s="18" t="n">
        <v>533.85116849</v>
      </c>
      <c r="J14" s="20" t="n">
        <v>2.71041823</v>
      </c>
      <c r="K14" s="18" t="s">
        <v>404</v>
      </c>
      <c r="L14" s="20" t="s">
        <v>404</v>
      </c>
      <c r="M14" s="18" t="s">
        <v>404</v>
      </c>
      <c r="N14" s="20" t="s">
        <v>404</v>
      </c>
      <c r="O14" s="18" t="s">
        <v>404</v>
      </c>
      <c r="P14" s="20" t="s">
        <v>404</v>
      </c>
      <c r="Q14" s="18" t="s">
        <v>404</v>
      </c>
      <c r="R14" s="20" t="s">
        <v>404</v>
      </c>
      <c r="S14" s="18" t="n">
        <v>550.58607397</v>
      </c>
      <c r="T14" s="20" t="n">
        <v>12.3816596</v>
      </c>
    </row>
    <row r="15" spans="1:20">
      <c r="A15" s="15" t="s">
        <v>412</v>
      </c>
      <c r="B15" s="17" t="n">
        <v>5882</v>
      </c>
      <c r="C15" s="18">
        <f>(0.0/B15*100)</f>
        <v/>
      </c>
      <c r="D15" s="19" t="n">
        <v>5882</v>
      </c>
      <c r="E15" s="18" t="n">
        <v>520.53088397</v>
      </c>
      <c r="F15" s="20" t="n">
        <v>7.16034497</v>
      </c>
      <c r="G15" s="18" t="n">
        <v>544.57012719</v>
      </c>
      <c r="H15" s="20" t="n">
        <v>7.11619711</v>
      </c>
      <c r="I15" s="18" t="n">
        <v>530.47404525</v>
      </c>
      <c r="J15" s="20" t="n">
        <v>3.05619745</v>
      </c>
      <c r="K15" s="18" t="s">
        <v>404</v>
      </c>
      <c r="L15" s="20" t="s">
        <v>404</v>
      </c>
      <c r="M15" s="18" t="s">
        <v>404</v>
      </c>
      <c r="N15" s="20" t="s">
        <v>404</v>
      </c>
      <c r="O15" s="18" t="s">
        <v>404</v>
      </c>
      <c r="P15" s="20" t="s">
        <v>404</v>
      </c>
      <c r="Q15" s="18" t="s">
        <v>404</v>
      </c>
      <c r="R15" s="20" t="s">
        <v>404</v>
      </c>
      <c r="S15" s="18" t="n">
        <v>541.6714039</v>
      </c>
      <c r="T15" s="20" t="n">
        <v>22.18985034</v>
      </c>
    </row>
    <row r="16" spans="1:20">
      <c r="A16" s="15" t="s">
        <v>413</v>
      </c>
      <c r="B16" s="17" t="n">
        <v>6108</v>
      </c>
      <c r="C16" s="18">
        <f>(390.0/B16*100)</f>
        <v/>
      </c>
      <c r="D16" s="19" t="n">
        <v>5718</v>
      </c>
      <c r="E16" s="18" t="n">
        <v>492.02361967</v>
      </c>
      <c r="F16" s="20" t="n">
        <v>9.06700713</v>
      </c>
      <c r="G16" s="18" t="n">
        <v>504.34070209</v>
      </c>
      <c r="H16" s="20" t="n">
        <v>7.63017467</v>
      </c>
      <c r="I16" s="18" t="n">
        <v>500.47400235</v>
      </c>
      <c r="J16" s="20" t="n">
        <v>4.14596567</v>
      </c>
      <c r="K16" s="18" t="s">
        <v>404</v>
      </c>
      <c r="L16" s="20" t="s">
        <v>404</v>
      </c>
      <c r="M16" s="18" t="s">
        <v>404</v>
      </c>
      <c r="N16" s="20" t="s">
        <v>404</v>
      </c>
      <c r="O16" s="18" t="s">
        <v>404</v>
      </c>
      <c r="P16" s="20" t="s">
        <v>404</v>
      </c>
      <c r="Q16" s="18" t="s">
        <v>404</v>
      </c>
      <c r="R16" s="20" t="s">
        <v>404</v>
      </c>
      <c r="S16" s="18" t="n">
        <v>450.24794234</v>
      </c>
      <c r="T16" s="20" t="n">
        <v>26.87653563</v>
      </c>
    </row>
    <row r="17" spans="1:20">
      <c r="A17" s="15" t="s">
        <v>414</v>
      </c>
      <c r="B17" s="17" t="n">
        <v>6504</v>
      </c>
      <c r="C17" s="18">
        <f>(1325.0/B17*100)</f>
        <v/>
      </c>
      <c r="D17" s="19" t="n">
        <v>5179</v>
      </c>
      <c r="E17" s="18" t="n">
        <v>538.18535112</v>
      </c>
      <c r="F17" s="20" t="n">
        <v>15.20866802</v>
      </c>
      <c r="G17" s="18" t="n">
        <v>505.13320141</v>
      </c>
      <c r="H17" s="20" t="n">
        <v>8.767310760000001</v>
      </c>
      <c r="I17" s="18" t="n">
        <v>502.57648245</v>
      </c>
      <c r="J17" s="20" t="n">
        <v>5.33726001</v>
      </c>
      <c r="K17" s="18" t="s">
        <v>404</v>
      </c>
      <c r="L17" s="20" t="s">
        <v>404</v>
      </c>
      <c r="M17" s="18" t="s">
        <v>404</v>
      </c>
      <c r="N17" s="20" t="s">
        <v>404</v>
      </c>
      <c r="O17" s="18" t="s">
        <v>404</v>
      </c>
      <c r="P17" s="20" t="s">
        <v>404</v>
      </c>
      <c r="Q17" s="18" t="s">
        <v>404</v>
      </c>
      <c r="R17" s="20" t="s">
        <v>404</v>
      </c>
      <c r="S17" s="18" t="n">
        <v>563.15960294</v>
      </c>
      <c r="T17" s="20" t="n">
        <v>14.58638684</v>
      </c>
    </row>
    <row r="18" spans="1:20">
      <c r="A18" s="15" t="s">
        <v>415</v>
      </c>
      <c r="B18" s="17" t="n">
        <v>5532</v>
      </c>
      <c r="C18" s="18">
        <f>(0.0/B18*100)</f>
        <v/>
      </c>
      <c r="D18" s="19" t="n">
        <v>5532</v>
      </c>
      <c r="E18" s="18" t="n">
        <v>461.43949669</v>
      </c>
      <c r="F18" s="20" t="n">
        <v>13.86088176</v>
      </c>
      <c r="G18" s="18" t="n">
        <v>438.17686199</v>
      </c>
      <c r="H18" s="20" t="n">
        <v>17.25149501</v>
      </c>
      <c r="I18" s="18" t="n">
        <v>457.81322091</v>
      </c>
      <c r="J18" s="20" t="n">
        <v>4.0391242</v>
      </c>
      <c r="K18" s="18" t="s">
        <v>404</v>
      </c>
      <c r="L18" s="20" t="s">
        <v>404</v>
      </c>
      <c r="M18" s="18" t="s">
        <v>404</v>
      </c>
      <c r="N18" s="20" t="s">
        <v>404</v>
      </c>
      <c r="O18" s="18" t="s">
        <v>404</v>
      </c>
      <c r="P18" s="20" t="s">
        <v>404</v>
      </c>
      <c r="Q18" s="18" t="s">
        <v>404</v>
      </c>
      <c r="R18" s="20" t="s">
        <v>404</v>
      </c>
      <c r="S18" s="18" t="n">
        <v>411.92882338</v>
      </c>
      <c r="T18" s="20" t="n">
        <v>18.26031318</v>
      </c>
    </row>
    <row r="19" spans="1:20">
      <c r="A19" s="15" t="s">
        <v>416</v>
      </c>
      <c r="B19" s="17" t="n">
        <v>5658</v>
      </c>
      <c r="C19" s="18">
        <f>(327.0/B19*100)</f>
        <v/>
      </c>
      <c r="D19" s="19" t="n">
        <v>5331</v>
      </c>
      <c r="E19" s="18" t="n">
        <v>484.99664968</v>
      </c>
      <c r="F19" s="20" t="n">
        <v>5.57516363</v>
      </c>
      <c r="G19" s="18" t="n">
        <v>493.56278985</v>
      </c>
      <c r="H19" s="20" t="n">
        <v>7.84450519</v>
      </c>
      <c r="I19" s="18" t="n">
        <v>435.88308671</v>
      </c>
      <c r="J19" s="20" t="n">
        <v>9.880369010000001</v>
      </c>
      <c r="K19" s="18" t="s">
        <v>404</v>
      </c>
      <c r="L19" s="20" t="s">
        <v>404</v>
      </c>
      <c r="M19" s="18" t="s">
        <v>404</v>
      </c>
      <c r="N19" s="20" t="s">
        <v>404</v>
      </c>
      <c r="O19" s="18" t="s">
        <v>404</v>
      </c>
      <c r="P19" s="20" t="s">
        <v>404</v>
      </c>
      <c r="Q19" s="18" t="s">
        <v>404</v>
      </c>
      <c r="R19" s="20" t="s">
        <v>404</v>
      </c>
      <c r="S19" s="18" t="n">
        <v>446.16531538</v>
      </c>
      <c r="T19" s="20" t="n">
        <v>17.99075112</v>
      </c>
    </row>
    <row r="20" spans="1:20">
      <c r="A20" s="15" t="s">
        <v>417</v>
      </c>
      <c r="B20" s="17" t="n">
        <v>3371</v>
      </c>
      <c r="C20" s="18">
        <f>(24.0/B20*100)</f>
        <v/>
      </c>
      <c r="D20" s="19" t="n">
        <v>3347</v>
      </c>
      <c r="E20" s="18" t="n">
        <v>476.8905598</v>
      </c>
      <c r="F20" s="20" t="n">
        <v>3.89726657</v>
      </c>
      <c r="G20" s="18" t="n">
        <v>476.45511905</v>
      </c>
      <c r="H20" s="20" t="n">
        <v>2.95245964</v>
      </c>
      <c r="I20" s="18" t="n">
        <v>469.15262403</v>
      </c>
      <c r="J20" s="20" t="n">
        <v>2.30865871</v>
      </c>
      <c r="K20" s="18" t="s">
        <v>404</v>
      </c>
      <c r="L20" s="20" t="s">
        <v>404</v>
      </c>
      <c r="M20" s="18" t="s">
        <v>404</v>
      </c>
      <c r="N20" s="20" t="s">
        <v>404</v>
      </c>
      <c r="O20" s="18" t="s">
        <v>404</v>
      </c>
      <c r="P20" s="20" t="s">
        <v>404</v>
      </c>
      <c r="Q20" s="18" t="s">
        <v>404</v>
      </c>
      <c r="R20" s="20" t="s">
        <v>404</v>
      </c>
      <c r="S20" s="18" t="n">
        <v>414.65069792</v>
      </c>
      <c r="T20" s="20" t="n">
        <v>22.09636604</v>
      </c>
    </row>
    <row r="21" spans="1:20">
      <c r="A21" s="15" t="s">
        <v>418</v>
      </c>
      <c r="B21" s="17" t="n">
        <v>5741</v>
      </c>
      <c r="C21" s="18">
        <f>(0.0/B21*100)</f>
        <v/>
      </c>
      <c r="D21" s="19" t="n">
        <v>5741</v>
      </c>
      <c r="E21" s="18" t="n">
        <v>506.32997735</v>
      </c>
      <c r="F21" s="20" t="n">
        <v>4.44976859</v>
      </c>
      <c r="G21" s="18" t="n">
        <v>506.40008377</v>
      </c>
      <c r="H21" s="20" t="n">
        <v>5.60155291</v>
      </c>
      <c r="I21" s="18" t="n">
        <v>497.44570343</v>
      </c>
      <c r="J21" s="20" t="n">
        <v>5.57879651</v>
      </c>
      <c r="K21" s="18" t="s">
        <v>404</v>
      </c>
      <c r="L21" s="20" t="s">
        <v>404</v>
      </c>
      <c r="M21" s="18" t="s">
        <v>404</v>
      </c>
      <c r="N21" s="20" t="s">
        <v>404</v>
      </c>
      <c r="O21" s="18" t="s">
        <v>404</v>
      </c>
      <c r="P21" s="20" t="s">
        <v>404</v>
      </c>
      <c r="Q21" s="18" t="s">
        <v>404</v>
      </c>
      <c r="R21" s="20" t="s">
        <v>404</v>
      </c>
      <c r="S21" s="18" t="n">
        <v>490.93200125</v>
      </c>
      <c r="T21" s="20" t="n">
        <v>8.406604079999999</v>
      </c>
    </row>
    <row r="22" spans="1:20">
      <c r="A22" s="15" t="s">
        <v>419</v>
      </c>
      <c r="B22" s="17" t="n">
        <v>6598</v>
      </c>
      <c r="C22" s="18">
        <f>(0.0/B22*100)</f>
        <v/>
      </c>
      <c r="D22" s="19" t="n">
        <v>6598</v>
      </c>
      <c r="E22" s="18" t="n">
        <v>470.52538695</v>
      </c>
      <c r="F22" s="20" t="n">
        <v>7.92190695</v>
      </c>
      <c r="G22" s="18" t="n">
        <v>454.41433546</v>
      </c>
      <c r="H22" s="20" t="n">
        <v>9.52858698</v>
      </c>
      <c r="I22" s="18" t="n">
        <v>469.78348225</v>
      </c>
      <c r="J22" s="20" t="n">
        <v>6.84608298</v>
      </c>
      <c r="K22" s="18" t="s">
        <v>404</v>
      </c>
      <c r="L22" s="20" t="s">
        <v>404</v>
      </c>
      <c r="M22" s="18" t="s">
        <v>404</v>
      </c>
      <c r="N22" s="20" t="s">
        <v>404</v>
      </c>
      <c r="O22" s="18" t="s">
        <v>404</v>
      </c>
      <c r="P22" s="20" t="s">
        <v>404</v>
      </c>
      <c r="Q22" s="18" t="s">
        <v>404</v>
      </c>
      <c r="R22" s="20" t="s">
        <v>404</v>
      </c>
      <c r="S22" s="18" t="n">
        <v>490.30443913</v>
      </c>
      <c r="T22" s="20" t="n">
        <v>14.70683509</v>
      </c>
    </row>
    <row r="23" spans="1:20">
      <c r="A23" s="15" t="s">
        <v>420</v>
      </c>
      <c r="B23" s="17" t="n">
        <v>11583</v>
      </c>
      <c r="C23" s="18">
        <f>(3151.0/B23*100)</f>
        <v/>
      </c>
      <c r="D23" s="19" t="n">
        <v>8432</v>
      </c>
      <c r="E23" s="18" t="n">
        <v>485.40775122</v>
      </c>
      <c r="F23" s="20" t="n">
        <v>6.84186797</v>
      </c>
      <c r="G23" s="18" t="n">
        <v>481.75776291</v>
      </c>
      <c r="H23" s="20" t="n">
        <v>8.02346178</v>
      </c>
      <c r="I23" s="18" t="n">
        <v>488.42366254</v>
      </c>
      <c r="J23" s="20" t="n">
        <v>8.340745070000001</v>
      </c>
      <c r="K23" s="18" t="s">
        <v>404</v>
      </c>
      <c r="L23" s="20" t="s">
        <v>404</v>
      </c>
      <c r="M23" s="18" t="s">
        <v>404</v>
      </c>
      <c r="N23" s="20" t="s">
        <v>404</v>
      </c>
      <c r="O23" s="18" t="s">
        <v>404</v>
      </c>
      <c r="P23" s="20" t="s">
        <v>404</v>
      </c>
      <c r="Q23" s="18" t="s">
        <v>404</v>
      </c>
      <c r="R23" s="20" t="s">
        <v>404</v>
      </c>
      <c r="S23" s="18" t="n">
        <v>467.85456837</v>
      </c>
      <c r="T23" s="20" t="n">
        <v>27.64184571</v>
      </c>
    </row>
    <row r="24" spans="1:20">
      <c r="A24" s="15" t="s">
        <v>421</v>
      </c>
      <c r="B24" s="17" t="n">
        <v>6647</v>
      </c>
      <c r="C24" s="18">
        <f>(0.0/B24*100)</f>
        <v/>
      </c>
      <c r="D24" s="19" t="n">
        <v>6647</v>
      </c>
      <c r="E24" s="18" t="n">
        <v>534.09037911</v>
      </c>
      <c r="F24" s="20" t="n">
        <v>5.00369771</v>
      </c>
      <c r="G24" s="18" t="n">
        <v>549.06355347</v>
      </c>
      <c r="H24" s="20" t="n">
        <v>10.05819728</v>
      </c>
      <c r="I24" s="18" t="n">
        <v>539.52372366</v>
      </c>
      <c r="J24" s="20" t="n">
        <v>10.0691298</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511.06062274</v>
      </c>
      <c r="F25" s="20" t="n">
        <v>4.32203122</v>
      </c>
      <c r="G25" s="18" t="n">
        <v>514.59553328</v>
      </c>
      <c r="H25" s="20" t="n">
        <v>8.93765679</v>
      </c>
      <c r="I25" s="18" t="n">
        <v>529.92857826</v>
      </c>
      <c r="J25" s="20" t="n">
        <v>6.46975307</v>
      </c>
      <c r="K25" s="18" t="s">
        <v>404</v>
      </c>
      <c r="L25" s="20" t="s">
        <v>404</v>
      </c>
      <c r="M25" s="18" t="s">
        <v>404</v>
      </c>
      <c r="N25" s="20" t="s">
        <v>404</v>
      </c>
      <c r="O25" s="18" t="s">
        <v>404</v>
      </c>
      <c r="P25" s="20" t="s">
        <v>404</v>
      </c>
      <c r="Q25" s="18" t="s">
        <v>404</v>
      </c>
      <c r="R25" s="20" t="s">
        <v>404</v>
      </c>
      <c r="S25" s="18" t="s">
        <v>404</v>
      </c>
      <c r="T25" s="20" t="s">
        <v>404</v>
      </c>
    </row>
    <row r="26" spans="1:20">
      <c r="A26" s="15" t="s">
        <v>423</v>
      </c>
      <c r="B26" s="17" t="n">
        <v>4869</v>
      </c>
      <c r="C26" s="18">
        <f>(11.0/B26*100)</f>
        <v/>
      </c>
      <c r="D26" s="19" t="n">
        <v>4858</v>
      </c>
      <c r="E26" s="18" t="n">
        <v>483.90746238</v>
      </c>
      <c r="F26" s="20" t="n">
        <v>2.6133758</v>
      </c>
      <c r="G26" s="18" t="n">
        <v>494.80400447</v>
      </c>
      <c r="H26" s="20" t="n">
        <v>4.26092638</v>
      </c>
      <c r="I26" s="18" t="n">
        <v>503.46187466</v>
      </c>
      <c r="J26" s="20" t="n">
        <v>3.10793071</v>
      </c>
      <c r="K26" s="18" t="s">
        <v>404</v>
      </c>
      <c r="L26" s="20" t="s">
        <v>404</v>
      </c>
      <c r="M26" s="18" t="s">
        <v>404</v>
      </c>
      <c r="N26" s="20" t="s">
        <v>404</v>
      </c>
      <c r="O26" s="18" t="s">
        <v>404</v>
      </c>
      <c r="P26" s="20" t="s">
        <v>404</v>
      </c>
      <c r="Q26" s="18" t="s">
        <v>404</v>
      </c>
      <c r="R26" s="20" t="s">
        <v>404</v>
      </c>
      <c r="S26" s="18" t="n">
        <v>482.71223953</v>
      </c>
      <c r="T26" s="20" t="n">
        <v>13.84580385</v>
      </c>
    </row>
    <row r="27" spans="1:20">
      <c r="A27" s="15" t="s">
        <v>424</v>
      </c>
      <c r="B27" s="17" t="n">
        <v>5299</v>
      </c>
      <c r="C27" s="18">
        <f>(0.0/B27*100)</f>
        <v/>
      </c>
      <c r="D27" s="19" t="n">
        <v>5299</v>
      </c>
      <c r="E27" s="18" t="n">
        <v>488.03642624</v>
      </c>
      <c r="F27" s="20" t="n">
        <v>1.90612405</v>
      </c>
      <c r="G27" s="18" t="n">
        <v>505.73376385</v>
      </c>
      <c r="H27" s="20" t="n">
        <v>1.73191667</v>
      </c>
      <c r="I27" s="18" t="n">
        <v>458.90162236</v>
      </c>
      <c r="J27" s="20" t="n">
        <v>1.75183636</v>
      </c>
      <c r="K27" s="18" t="s">
        <v>404</v>
      </c>
      <c r="L27" s="20" t="s">
        <v>404</v>
      </c>
      <c r="M27" s="18" t="s">
        <v>404</v>
      </c>
      <c r="N27" s="20" t="s">
        <v>404</v>
      </c>
      <c r="O27" s="18" t="s">
        <v>404</v>
      </c>
      <c r="P27" s="20" t="s">
        <v>404</v>
      </c>
      <c r="Q27" s="18" t="s">
        <v>404</v>
      </c>
      <c r="R27" s="20" t="s">
        <v>404</v>
      </c>
      <c r="S27" s="18" t="s">
        <v>404</v>
      </c>
      <c r="T27" s="20" t="s">
        <v>404</v>
      </c>
    </row>
    <row r="28" spans="1:20">
      <c r="A28" s="15" t="s">
        <v>425</v>
      </c>
      <c r="B28" s="17" t="n">
        <v>7568</v>
      </c>
      <c r="C28" s="18">
        <f>(0.0/B28*100)</f>
        <v/>
      </c>
      <c r="D28" s="19" t="n">
        <v>7568</v>
      </c>
      <c r="E28" s="18" t="n">
        <v>413.61190372</v>
      </c>
      <c r="F28" s="20" t="n">
        <v>3.00621791</v>
      </c>
      <c r="G28" s="18" t="n">
        <v>422.92485454</v>
      </c>
      <c r="H28" s="20" t="n">
        <v>5.18657612</v>
      </c>
      <c r="I28" s="18" t="n">
        <v>413.82193732</v>
      </c>
      <c r="J28" s="20" t="n">
        <v>5.61401434</v>
      </c>
      <c r="K28" s="18" t="s">
        <v>404</v>
      </c>
      <c r="L28" s="20" t="s">
        <v>404</v>
      </c>
      <c r="M28" s="18" t="s">
        <v>404</v>
      </c>
      <c r="N28" s="20" t="s">
        <v>404</v>
      </c>
      <c r="O28" s="18" t="s">
        <v>404</v>
      </c>
      <c r="P28" s="20" t="s">
        <v>404</v>
      </c>
      <c r="Q28" s="18" t="s">
        <v>404</v>
      </c>
      <c r="R28" s="20" t="s">
        <v>404</v>
      </c>
      <c r="S28" s="18" t="n">
        <v>432.28233114</v>
      </c>
      <c r="T28" s="20" t="n">
        <v>16.97642963</v>
      </c>
    </row>
    <row r="29" spans="1:20">
      <c r="A29" s="15" t="s">
        <v>426</v>
      </c>
      <c r="B29" s="17" t="n">
        <v>5385</v>
      </c>
      <c r="C29" s="18">
        <f>(1123.0/B29*100)</f>
        <v/>
      </c>
      <c r="D29" s="19" t="n">
        <v>4262</v>
      </c>
      <c r="E29" s="18" t="n">
        <v>509.28071276</v>
      </c>
      <c r="F29" s="20" t="n">
        <v>8.196319129999999</v>
      </c>
      <c r="G29" s="18" t="n">
        <v>511.50362619</v>
      </c>
      <c r="H29" s="20" t="n">
        <v>11.75136487</v>
      </c>
      <c r="I29" s="18" t="n">
        <v>508.52067599</v>
      </c>
      <c r="J29" s="20" t="n">
        <v>19.74796163</v>
      </c>
      <c r="K29" s="18" t="s">
        <v>404</v>
      </c>
      <c r="L29" s="20" t="s">
        <v>404</v>
      </c>
      <c r="M29" s="18" t="s">
        <v>404</v>
      </c>
      <c r="N29" s="20" t="s">
        <v>404</v>
      </c>
      <c r="O29" s="18" t="s">
        <v>404</v>
      </c>
      <c r="P29" s="20" t="s">
        <v>404</v>
      </c>
      <c r="Q29" s="18" t="s">
        <v>404</v>
      </c>
      <c r="R29" s="20" t="s">
        <v>404</v>
      </c>
      <c r="S29" s="18" t="n">
        <v>496.20024916</v>
      </c>
      <c r="T29" s="20" t="n">
        <v>14.72325674</v>
      </c>
    </row>
    <row r="30" spans="1:20">
      <c r="A30" s="15" t="s">
        <v>427</v>
      </c>
      <c r="B30" s="17" t="n">
        <v>4520</v>
      </c>
      <c r="C30" s="18">
        <f>(957.0/B30*100)</f>
        <v/>
      </c>
      <c r="D30" s="19" t="n">
        <v>3563</v>
      </c>
      <c r="E30" s="18" t="n">
        <v>514.63645359</v>
      </c>
      <c r="F30" s="20" t="n">
        <v>6.26211021</v>
      </c>
      <c r="G30" s="18" t="n">
        <v>497.63164043</v>
      </c>
      <c r="H30" s="20" t="n">
        <v>10.81517074</v>
      </c>
      <c r="I30" s="18" t="n">
        <v>524.38211878</v>
      </c>
      <c r="J30" s="20" t="n">
        <v>4.53601341</v>
      </c>
      <c r="K30" s="18" t="s">
        <v>404</v>
      </c>
      <c r="L30" s="20" t="s">
        <v>404</v>
      </c>
      <c r="M30" s="18" t="s">
        <v>404</v>
      </c>
      <c r="N30" s="20" t="s">
        <v>404</v>
      </c>
      <c r="O30" s="18" t="s">
        <v>404</v>
      </c>
      <c r="P30" s="20" t="s">
        <v>404</v>
      </c>
      <c r="Q30" s="18" t="s">
        <v>404</v>
      </c>
      <c r="R30" s="20" t="s">
        <v>404</v>
      </c>
      <c r="S30" s="18" t="n">
        <v>483.80988961</v>
      </c>
      <c r="T30" s="20" t="n">
        <v>20.59603152</v>
      </c>
    </row>
    <row r="31" spans="1:20">
      <c r="A31" s="15" t="s">
        <v>428</v>
      </c>
      <c r="B31" s="17" t="n">
        <v>5456</v>
      </c>
      <c r="C31" s="18">
        <f>(502.0/B31*100)</f>
        <v/>
      </c>
      <c r="D31" s="19" t="n">
        <v>4954</v>
      </c>
      <c r="E31" s="18" t="n">
        <v>492.83157662</v>
      </c>
      <c r="F31" s="20" t="n">
        <v>6.18094278</v>
      </c>
      <c r="G31" s="18" t="n">
        <v>498.86814246</v>
      </c>
      <c r="H31" s="20" t="n">
        <v>6.61070476</v>
      </c>
      <c r="I31" s="18" t="n">
        <v>499.57920422</v>
      </c>
      <c r="J31" s="20" t="n">
        <v>2.7372526</v>
      </c>
      <c r="K31" s="18" t="s">
        <v>404</v>
      </c>
      <c r="L31" s="20" t="s">
        <v>404</v>
      </c>
      <c r="M31" s="18" t="s">
        <v>404</v>
      </c>
      <c r="N31" s="20" t="s">
        <v>404</v>
      </c>
      <c r="O31" s="18" t="s">
        <v>404</v>
      </c>
      <c r="P31" s="20" t="s">
        <v>404</v>
      </c>
      <c r="Q31" s="18" t="s">
        <v>404</v>
      </c>
      <c r="R31" s="20" t="s">
        <v>404</v>
      </c>
      <c r="S31" s="18" t="n">
        <v>499.81249605</v>
      </c>
      <c r="T31" s="20" t="n">
        <v>10.34375479</v>
      </c>
    </row>
    <row r="32" spans="1:20">
      <c r="A32" s="15" t="s">
        <v>429</v>
      </c>
      <c r="B32" s="17" t="n">
        <v>4478</v>
      </c>
      <c r="C32" s="18">
        <f>(0.0/B32*100)</f>
        <v/>
      </c>
      <c r="D32" s="19" t="n">
        <v>4478</v>
      </c>
      <c r="E32" s="18" t="n">
        <v>525.68839856</v>
      </c>
      <c r="F32" s="20" t="n">
        <v>11.92798679</v>
      </c>
      <c r="G32" s="18" t="n">
        <v>491.54905049</v>
      </c>
      <c r="H32" s="20" t="n">
        <v>4.61463905</v>
      </c>
      <c r="I32" s="18" t="n">
        <v>498.23684238</v>
      </c>
      <c r="J32" s="20" t="n">
        <v>2.87433085</v>
      </c>
      <c r="K32" s="18" t="s">
        <v>404</v>
      </c>
      <c r="L32" s="20" t="s">
        <v>404</v>
      </c>
      <c r="M32" s="18" t="s">
        <v>404</v>
      </c>
      <c r="N32" s="20" t="s">
        <v>404</v>
      </c>
      <c r="O32" s="18" t="s">
        <v>404</v>
      </c>
      <c r="P32" s="20" t="s">
        <v>404</v>
      </c>
      <c r="Q32" s="18" t="s">
        <v>404</v>
      </c>
      <c r="R32" s="20" t="s">
        <v>404</v>
      </c>
      <c r="S32" s="18" t="n">
        <v>547.14195091</v>
      </c>
      <c r="T32" s="20" t="n">
        <v>11.5400302</v>
      </c>
    </row>
    <row r="33" spans="1:20">
      <c r="A33" s="15" t="s">
        <v>430</v>
      </c>
      <c r="B33" s="17" t="n">
        <v>7325</v>
      </c>
      <c r="C33" s="18">
        <f>(29.0/B33*100)</f>
        <v/>
      </c>
      <c r="D33" s="19" t="n">
        <v>7296</v>
      </c>
      <c r="E33" s="18" t="n">
        <v>506.09060778</v>
      </c>
      <c r="F33" s="20" t="n">
        <v>15.74716797</v>
      </c>
      <c r="G33" s="18" t="n">
        <v>502.38939676</v>
      </c>
      <c r="H33" s="20" t="n">
        <v>5.73463997</v>
      </c>
      <c r="I33" s="18" t="n">
        <v>498.69124756</v>
      </c>
      <c r="J33" s="20" t="n">
        <v>3.31964758</v>
      </c>
      <c r="K33" s="18" t="s">
        <v>404</v>
      </c>
      <c r="L33" s="20" t="s">
        <v>404</v>
      </c>
      <c r="M33" s="18" t="s">
        <v>404</v>
      </c>
      <c r="N33" s="20" t="s">
        <v>404</v>
      </c>
      <c r="O33" s="18" t="s">
        <v>404</v>
      </c>
      <c r="P33" s="20" t="s">
        <v>404</v>
      </c>
      <c r="Q33" s="18" t="s">
        <v>404</v>
      </c>
      <c r="R33" s="20" t="s">
        <v>404</v>
      </c>
      <c r="S33" s="18" t="n">
        <v>542.171319</v>
      </c>
      <c r="T33" s="20" t="n">
        <v>33.34589091</v>
      </c>
    </row>
    <row r="34" spans="1:20">
      <c r="A34" s="15" t="s">
        <v>431</v>
      </c>
      <c r="B34" s="17" t="n">
        <v>6350</v>
      </c>
      <c r="C34" s="18">
        <f>(0.0/B34*100)</f>
        <v/>
      </c>
      <c r="D34" s="19" t="n">
        <v>6350</v>
      </c>
      <c r="E34" s="18" t="n">
        <v>470.13746809</v>
      </c>
      <c r="F34" s="20" t="n">
        <v>3.63115807</v>
      </c>
      <c r="G34" s="18" t="n">
        <v>457.71077236</v>
      </c>
      <c r="H34" s="20" t="n">
        <v>7.35206625</v>
      </c>
      <c r="I34" s="18" t="n">
        <v>425.10214578</v>
      </c>
      <c r="J34" s="20" t="n">
        <v>7.41644968</v>
      </c>
      <c r="K34" s="18" t="s">
        <v>404</v>
      </c>
      <c r="L34" s="20" t="s">
        <v>404</v>
      </c>
      <c r="M34" s="18" t="s">
        <v>404</v>
      </c>
      <c r="N34" s="20" t="s">
        <v>404</v>
      </c>
      <c r="O34" s="18" t="s">
        <v>404</v>
      </c>
      <c r="P34" s="20" t="s">
        <v>404</v>
      </c>
      <c r="Q34" s="18" t="s">
        <v>404</v>
      </c>
      <c r="R34" s="20" t="s">
        <v>404</v>
      </c>
      <c r="S34" s="18" t="n">
        <v>508.05901883</v>
      </c>
      <c r="T34" s="20" t="n">
        <v>28.15843726</v>
      </c>
    </row>
    <row r="35" spans="1:20">
      <c r="A35" s="15" t="s">
        <v>432</v>
      </c>
      <c r="B35" s="17" t="n">
        <v>6406</v>
      </c>
      <c r="C35" s="18">
        <f>(443.0/B35*100)</f>
        <v/>
      </c>
      <c r="D35" s="19" t="n">
        <v>5963</v>
      </c>
      <c r="E35" s="18" t="n">
        <v>519.12598865</v>
      </c>
      <c r="F35" s="20" t="n">
        <v>1.41859053</v>
      </c>
      <c r="G35" s="18" t="n">
        <v>509.85214476</v>
      </c>
      <c r="H35" s="20" t="n">
        <v>4.64298705</v>
      </c>
      <c r="I35" s="18" t="n">
        <v>458.77255739</v>
      </c>
      <c r="J35" s="20" t="n">
        <v>10.14545209</v>
      </c>
      <c r="K35" s="18" t="s">
        <v>404</v>
      </c>
      <c r="L35" s="20" t="s">
        <v>404</v>
      </c>
      <c r="M35" s="18" t="s">
        <v>404</v>
      </c>
      <c r="N35" s="20" t="s">
        <v>404</v>
      </c>
      <c r="O35" s="18" t="s">
        <v>404</v>
      </c>
      <c r="P35" s="20" t="s">
        <v>404</v>
      </c>
      <c r="Q35" s="18" t="s">
        <v>404</v>
      </c>
      <c r="R35" s="20" t="s">
        <v>404</v>
      </c>
      <c r="S35" s="18" t="n">
        <v>498.7574084</v>
      </c>
      <c r="T35" s="20" t="n">
        <v>7.16769273</v>
      </c>
    </row>
    <row r="36" spans="1:20">
      <c r="A36" s="15" t="s">
        <v>433</v>
      </c>
      <c r="B36" s="17" t="n">
        <v>6736</v>
      </c>
      <c r="C36" s="18">
        <f>(10.0/B36*100)</f>
        <v/>
      </c>
      <c r="D36" s="19" t="n">
        <v>6726</v>
      </c>
      <c r="E36" s="18" t="n">
        <v>491.11188422</v>
      </c>
      <c r="F36" s="20" t="n">
        <v>4.55239731</v>
      </c>
      <c r="G36" s="18" t="n">
        <v>501.41255266</v>
      </c>
      <c r="H36" s="20" t="n">
        <v>6.18283075</v>
      </c>
      <c r="I36" s="18" t="n">
        <v>491.11451441</v>
      </c>
      <c r="J36" s="20" t="n">
        <v>2.95716271</v>
      </c>
      <c r="K36" s="18" t="s">
        <v>404</v>
      </c>
      <c r="L36" s="20" t="s">
        <v>404</v>
      </c>
      <c r="M36" s="18" t="s">
        <v>404</v>
      </c>
      <c r="N36" s="20" t="s">
        <v>404</v>
      </c>
      <c r="O36" s="18" t="s">
        <v>404</v>
      </c>
      <c r="P36" s="20" t="s">
        <v>404</v>
      </c>
      <c r="Q36" s="18" t="s">
        <v>404</v>
      </c>
      <c r="R36" s="20" t="s">
        <v>404</v>
      </c>
      <c r="S36" s="18" t="n">
        <v>551.1004950400001</v>
      </c>
      <c r="T36" s="20" t="n">
        <v>7.07496322</v>
      </c>
    </row>
    <row r="37" spans="1:20">
      <c r="A37" s="15" t="s">
        <v>434</v>
      </c>
      <c r="B37" s="17" t="n">
        <v>5458</v>
      </c>
      <c r="C37" s="18">
        <f>(0.0/B37*100)</f>
        <v/>
      </c>
      <c r="D37" s="19" t="n">
        <v>5458</v>
      </c>
      <c r="E37" s="18" t="n">
        <v>501.9128673</v>
      </c>
      <c r="F37" s="20" t="n">
        <v>5.61932921</v>
      </c>
      <c r="G37" s="18" t="n">
        <v>492.31347762</v>
      </c>
      <c r="H37" s="20" t="n">
        <v>6.57858476</v>
      </c>
      <c r="I37" s="18" t="n">
        <v>487.90947766</v>
      </c>
      <c r="J37" s="20" t="n">
        <v>4.99124236</v>
      </c>
      <c r="K37" s="18" t="s">
        <v>404</v>
      </c>
      <c r="L37" s="20" t="s">
        <v>404</v>
      </c>
      <c r="M37" s="18" t="s">
        <v>404</v>
      </c>
      <c r="N37" s="20" t="s">
        <v>404</v>
      </c>
      <c r="O37" s="18" t="s">
        <v>404</v>
      </c>
      <c r="P37" s="20" t="s">
        <v>404</v>
      </c>
      <c r="Q37" s="18" t="s">
        <v>404</v>
      </c>
      <c r="R37" s="20" t="s">
        <v>404</v>
      </c>
      <c r="S37" s="18" t="n">
        <v>460.96366498</v>
      </c>
      <c r="T37" s="20" t="n">
        <v>8.1452443</v>
      </c>
    </row>
    <row r="38" spans="1:20">
      <c r="A38" s="15" t="s">
        <v>435</v>
      </c>
      <c r="B38" s="17" t="n">
        <v>5860</v>
      </c>
      <c r="C38" s="18">
        <f>(268.0/B38*100)</f>
        <v/>
      </c>
      <c r="D38" s="19" t="n">
        <v>5592</v>
      </c>
      <c r="E38" s="18" t="n">
        <v>524.7432157</v>
      </c>
      <c r="F38" s="20" t="n">
        <v>13.04397646</v>
      </c>
      <c r="G38" s="18" t="n">
        <v>522.05737826</v>
      </c>
      <c r="H38" s="20" t="n">
        <v>13.00100401</v>
      </c>
      <c r="I38" s="18" t="n">
        <v>497.71677061</v>
      </c>
      <c r="J38" s="20" t="n">
        <v>3.94631677</v>
      </c>
      <c r="K38" s="18" t="s">
        <v>404</v>
      </c>
      <c r="L38" s="20" t="s">
        <v>404</v>
      </c>
      <c r="M38" s="18" t="s">
        <v>404</v>
      </c>
      <c r="N38" s="20" t="s">
        <v>404</v>
      </c>
      <c r="O38" s="18" t="s">
        <v>404</v>
      </c>
      <c r="P38" s="20" t="s">
        <v>404</v>
      </c>
      <c r="Q38" s="18" t="s">
        <v>404</v>
      </c>
      <c r="R38" s="20" t="s">
        <v>404</v>
      </c>
      <c r="S38" s="18" t="n">
        <v>521.7933671</v>
      </c>
      <c r="T38" s="20" t="n">
        <v>23.84853049</v>
      </c>
    </row>
    <row r="39" spans="1:20">
      <c r="A39" s="15" t="s">
        <v>436</v>
      </c>
      <c r="B39" s="17" t="n">
        <v>5895</v>
      </c>
      <c r="C39" s="18">
        <f>(0.0/B39*100)</f>
        <v/>
      </c>
      <c r="D39" s="19" t="n">
        <v>5895</v>
      </c>
      <c r="E39" s="18" t="n">
        <v>452.82204732</v>
      </c>
      <c r="F39" s="20" t="n">
        <v>6.68132722</v>
      </c>
      <c r="G39" s="18" t="n">
        <v>414.05224988</v>
      </c>
      <c r="H39" s="20" t="n">
        <v>6.83322907</v>
      </c>
      <c r="I39" s="18" t="n">
        <v>387.24633862</v>
      </c>
      <c r="J39" s="20" t="n">
        <v>9.898072340000001</v>
      </c>
      <c r="K39" s="18" t="s">
        <v>404</v>
      </c>
      <c r="L39" s="20" t="s">
        <v>404</v>
      </c>
      <c r="M39" s="18" t="s">
        <v>404</v>
      </c>
      <c r="N39" s="20" t="s">
        <v>404</v>
      </c>
      <c r="O39" s="18" t="s">
        <v>404</v>
      </c>
      <c r="P39" s="20" t="s">
        <v>404</v>
      </c>
      <c r="Q39" s="18" t="s">
        <v>404</v>
      </c>
      <c r="R39" s="20" t="s">
        <v>404</v>
      </c>
      <c r="S39" s="18" t="n">
        <v>380.47909094</v>
      </c>
      <c r="T39" s="20" t="n">
        <v>6.55250458</v>
      </c>
    </row>
    <row r="40" spans="1:20">
      <c r="A40" s="15" t="s">
        <v>437</v>
      </c>
      <c r="B40" s="17" t="n">
        <v>14157</v>
      </c>
      <c r="C40" s="18">
        <f>(2728.0/B40*100)</f>
        <v/>
      </c>
      <c r="D40" s="19" t="n">
        <v>11429</v>
      </c>
      <c r="E40" s="18" t="n">
        <v>515.23857002</v>
      </c>
      <c r="F40" s="20" t="n">
        <v>9.521919909999999</v>
      </c>
      <c r="G40" s="18" t="n">
        <v>516.54125509</v>
      </c>
      <c r="H40" s="20" t="n">
        <v>6.79437592</v>
      </c>
      <c r="I40" s="18" t="n">
        <v>506.08361234</v>
      </c>
      <c r="J40" s="20" t="n">
        <v>4.50402862</v>
      </c>
      <c r="K40" s="18" t="s">
        <v>404</v>
      </c>
      <c r="L40" s="20" t="s">
        <v>404</v>
      </c>
      <c r="M40" s="18" t="s">
        <v>404</v>
      </c>
      <c r="N40" s="20" t="s">
        <v>404</v>
      </c>
      <c r="O40" s="18" t="s">
        <v>404</v>
      </c>
      <c r="P40" s="20" t="s">
        <v>404</v>
      </c>
      <c r="Q40" s="18" t="s">
        <v>404</v>
      </c>
      <c r="R40" s="20" t="s">
        <v>404</v>
      </c>
      <c r="S40" s="18" t="n">
        <v>524.59655276</v>
      </c>
      <c r="T40" s="20" t="n">
        <v>10.5717283</v>
      </c>
    </row>
    <row r="41" spans="1:20">
      <c r="A41" s="15" t="s">
        <v>438</v>
      </c>
      <c r="B41" s="17" t="n">
        <v>5712</v>
      </c>
      <c r="C41" s="18">
        <f>(99.0/B41*100)</f>
        <v/>
      </c>
      <c r="D41" s="19" t="n">
        <v>5613</v>
      </c>
      <c r="E41" s="18" t="n">
        <v>502.98695953</v>
      </c>
      <c r="F41" s="20" t="n">
        <v>11.30831712</v>
      </c>
      <c r="G41" s="18" t="n">
        <v>477.78921362</v>
      </c>
      <c r="H41" s="20" t="n">
        <v>9.497013000000001</v>
      </c>
      <c r="I41" s="18" t="n">
        <v>499.35798037</v>
      </c>
      <c r="J41" s="20" t="n">
        <v>3.640946</v>
      </c>
      <c r="K41" s="18" t="s">
        <v>404</v>
      </c>
      <c r="L41" s="20" t="s">
        <v>404</v>
      </c>
      <c r="M41" s="18" t="s">
        <v>404</v>
      </c>
      <c r="N41" s="20" t="s">
        <v>404</v>
      </c>
      <c r="O41" s="18" t="s">
        <v>404</v>
      </c>
      <c r="P41" s="20" t="s">
        <v>404</v>
      </c>
      <c r="Q41" s="18" t="s">
        <v>404</v>
      </c>
      <c r="R41" s="20" t="s">
        <v>404</v>
      </c>
      <c r="S41" s="18" t="n">
        <v>517.35513974</v>
      </c>
      <c r="T41" s="20" t="n">
        <v>10.97562632</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408.92812368</v>
      </c>
      <c r="F44" s="20" t="n">
        <v>5.51743315</v>
      </c>
      <c r="G44" s="18" t="n">
        <v>434.44272086</v>
      </c>
      <c r="H44" s="20" t="n">
        <v>3.98297355</v>
      </c>
      <c r="I44" s="18" t="n">
        <v>429.4464041</v>
      </c>
      <c r="J44" s="20" t="n">
        <v>5.03542008</v>
      </c>
      <c r="K44" s="18" t="s">
        <v>404</v>
      </c>
      <c r="L44" s="20" t="s">
        <v>404</v>
      </c>
      <c r="M44" s="18" t="s">
        <v>404</v>
      </c>
      <c r="N44" s="20" t="s">
        <v>404</v>
      </c>
      <c r="O44" s="18" t="s">
        <v>404</v>
      </c>
      <c r="P44" s="20" t="s">
        <v>404</v>
      </c>
      <c r="Q44" s="18" t="n">
        <v>480.56629596</v>
      </c>
      <c r="R44" s="20" t="n">
        <v>6.15925703</v>
      </c>
      <c r="S44" s="18" t="n">
        <v>387.57587251</v>
      </c>
      <c r="T44" s="20" t="n">
        <v>14.31489966</v>
      </c>
    </row>
    <row r="45" spans="1:20">
      <c r="A45" s="15" t="s">
        <v>442</v>
      </c>
      <c r="B45" s="17" t="n">
        <v>5519</v>
      </c>
      <c r="C45" s="18">
        <f>(0.0/B45*100)</f>
        <v/>
      </c>
      <c r="D45" s="19" t="n">
        <v>5519</v>
      </c>
      <c r="E45" s="18" t="n">
        <v>382.00401236</v>
      </c>
      <c r="F45" s="20" t="n">
        <v>11.96533908</v>
      </c>
      <c r="G45" s="18" t="n">
        <v>372.33941989</v>
      </c>
      <c r="H45" s="20" t="n">
        <v>5.63881616</v>
      </c>
      <c r="I45" s="18" t="n">
        <v>374.75226493</v>
      </c>
      <c r="J45" s="20" t="n">
        <v>4.6032077</v>
      </c>
      <c r="K45" s="18" t="s">
        <v>404</v>
      </c>
      <c r="L45" s="20" t="s">
        <v>404</v>
      </c>
      <c r="M45" s="18" t="s">
        <v>404</v>
      </c>
      <c r="N45" s="20" t="s">
        <v>404</v>
      </c>
      <c r="O45" s="18" t="s">
        <v>404</v>
      </c>
      <c r="P45" s="20" t="s">
        <v>404</v>
      </c>
      <c r="Q45" s="18" t="s">
        <v>404</v>
      </c>
      <c r="R45" s="20" t="s">
        <v>404</v>
      </c>
      <c r="S45" s="18" t="n">
        <v>411.11436792</v>
      </c>
      <c r="T45" s="20" t="n">
        <v>18.07828162</v>
      </c>
    </row>
    <row r="46" spans="1:20">
      <c r="A46" s="15" t="s">
        <v>443</v>
      </c>
      <c r="B46" s="17" t="n">
        <v>23141</v>
      </c>
      <c r="C46" s="18">
        <f>(4196.0/B46*100)</f>
        <v/>
      </c>
      <c r="D46" s="19" t="n">
        <v>18945</v>
      </c>
      <c r="E46" s="18" t="n">
        <v>420.00477296</v>
      </c>
      <c r="F46" s="20" t="n">
        <v>6.27923738</v>
      </c>
      <c r="G46" s="18" t="n">
        <v>400.32852312</v>
      </c>
      <c r="H46" s="20" t="n">
        <v>5.42563865</v>
      </c>
      <c r="I46" s="18" t="n">
        <v>394.15885921</v>
      </c>
      <c r="J46" s="20" t="n">
        <v>2.93666464</v>
      </c>
      <c r="K46" s="18" t="s">
        <v>404</v>
      </c>
      <c r="L46" s="20" t="s">
        <v>404</v>
      </c>
      <c r="M46" s="18" t="s">
        <v>404</v>
      </c>
      <c r="N46" s="20" t="s">
        <v>404</v>
      </c>
      <c r="O46" s="18" t="s">
        <v>404</v>
      </c>
      <c r="P46" s="20" t="s">
        <v>404</v>
      </c>
      <c r="Q46" s="18" t="s">
        <v>404</v>
      </c>
      <c r="R46" s="20" t="s">
        <v>404</v>
      </c>
      <c r="S46" s="18" t="n">
        <v>378.12807504</v>
      </c>
      <c r="T46" s="20" t="n">
        <v>7.09136824</v>
      </c>
    </row>
    <row r="47" spans="1:20">
      <c r="A47" s="15" t="s">
        <v>444</v>
      </c>
      <c r="B47" s="17" t="n">
        <v>5928</v>
      </c>
      <c r="C47" s="18">
        <f>(0.0/B47*100)</f>
        <v/>
      </c>
      <c r="D47" s="19" t="n">
        <v>5928</v>
      </c>
      <c r="E47" s="18" t="n">
        <v>452.64763784</v>
      </c>
      <c r="F47" s="20" t="n">
        <v>6.07320563</v>
      </c>
      <c r="G47" s="18" t="n">
        <v>432.20827949</v>
      </c>
      <c r="H47" s="20" t="n">
        <v>10.1973265</v>
      </c>
      <c r="I47" s="18" t="n">
        <v>422.19036194</v>
      </c>
      <c r="J47" s="20" t="n">
        <v>18.20360799</v>
      </c>
      <c r="K47" s="18" t="s">
        <v>404</v>
      </c>
      <c r="L47" s="20" t="s">
        <v>404</v>
      </c>
      <c r="M47" s="18" t="s">
        <v>404</v>
      </c>
      <c r="N47" s="20" t="s">
        <v>404</v>
      </c>
      <c r="O47" s="18" t="s">
        <v>404</v>
      </c>
      <c r="P47" s="20" t="s">
        <v>404</v>
      </c>
      <c r="Q47" s="18" t="s">
        <v>404</v>
      </c>
      <c r="R47" s="20" t="s">
        <v>404</v>
      </c>
      <c r="S47" s="18" t="n">
        <v>516.80041123</v>
      </c>
      <c r="T47" s="20" t="n">
        <v>15.35293081</v>
      </c>
    </row>
    <row r="48" spans="1:20">
      <c r="A48" s="15" t="s">
        <v>445</v>
      </c>
      <c r="B48" s="17" t="n">
        <v>9841</v>
      </c>
      <c r="C48" s="18">
        <f>(40.0/B48*100)</f>
        <v/>
      </c>
      <c r="D48" s="19" t="n">
        <v>9801</v>
      </c>
      <c r="E48" s="18" t="n">
        <v>524.7376392800001</v>
      </c>
      <c r="F48" s="20" t="n">
        <v>10.65871656</v>
      </c>
      <c r="G48" s="18" t="n">
        <v>533.21076353</v>
      </c>
      <c r="H48" s="20" t="n">
        <v>10.68495321</v>
      </c>
      <c r="I48" s="18" t="n">
        <v>502.07247639</v>
      </c>
      <c r="J48" s="20" t="n">
        <v>9.954464379999999</v>
      </c>
      <c r="K48" s="18" t="s">
        <v>404</v>
      </c>
      <c r="L48" s="20" t="s">
        <v>404</v>
      </c>
      <c r="M48" s="18" t="s">
        <v>404</v>
      </c>
      <c r="N48" s="20" t="s">
        <v>404</v>
      </c>
      <c r="O48" s="18" t="s">
        <v>404</v>
      </c>
      <c r="P48" s="20" t="s">
        <v>404</v>
      </c>
      <c r="Q48" s="18" t="s">
        <v>404</v>
      </c>
      <c r="R48" s="20" t="s">
        <v>404</v>
      </c>
      <c r="S48" s="18" t="n">
        <v>426.26310621</v>
      </c>
      <c r="T48" s="20" t="n">
        <v>6.77653439</v>
      </c>
    </row>
    <row r="49" spans="1:20">
      <c r="A49" s="15" t="s">
        <v>446</v>
      </c>
      <c r="B49" s="17" t="n">
        <v>6349</v>
      </c>
      <c r="C49" s="18">
        <f>(52.0/B49*100)</f>
        <v/>
      </c>
      <c r="D49" s="19" t="n">
        <v>6297</v>
      </c>
      <c r="E49" s="18" t="n">
        <v>437.42470582</v>
      </c>
      <c r="F49" s="20" t="n">
        <v>4.27652862</v>
      </c>
      <c r="G49" s="18" t="n">
        <v>435.13945718</v>
      </c>
      <c r="H49" s="20" t="n">
        <v>6.07533187</v>
      </c>
      <c r="I49" s="18" t="n">
        <v>412.17747076</v>
      </c>
      <c r="J49" s="20" t="n">
        <v>7.41854449</v>
      </c>
      <c r="K49" s="18" t="s">
        <v>404</v>
      </c>
      <c r="L49" s="20" t="s">
        <v>404</v>
      </c>
      <c r="M49" s="18" t="s">
        <v>404</v>
      </c>
      <c r="N49" s="20" t="s">
        <v>404</v>
      </c>
      <c r="O49" s="18" t="s">
        <v>404</v>
      </c>
      <c r="P49" s="20" t="s">
        <v>404</v>
      </c>
      <c r="Q49" s="18" t="s">
        <v>404</v>
      </c>
      <c r="R49" s="20" t="s">
        <v>404</v>
      </c>
      <c r="S49" s="18" t="n">
        <v>403.16583315</v>
      </c>
      <c r="T49" s="20" t="n">
        <v>12.12567838</v>
      </c>
    </row>
    <row r="50" spans="1:20">
      <c r="A50" s="15" t="s">
        <v>447</v>
      </c>
      <c r="B50" s="17" t="n">
        <v>11795</v>
      </c>
      <c r="C50" s="18">
        <f>(1031.0/B50*100)</f>
        <v/>
      </c>
      <c r="D50" s="19" t="n">
        <v>10764</v>
      </c>
      <c r="E50" s="18" t="n">
        <v>416.42714353</v>
      </c>
      <c r="F50" s="20" t="n">
        <v>3.88836564</v>
      </c>
      <c r="G50" s="18" t="n">
        <v>422.93414995</v>
      </c>
      <c r="H50" s="20" t="n">
        <v>4.43604132</v>
      </c>
      <c r="I50" s="18" t="n">
        <v>414.31231941</v>
      </c>
      <c r="J50" s="20" t="n">
        <v>7.1838618</v>
      </c>
      <c r="K50" s="18" t="s">
        <v>404</v>
      </c>
      <c r="L50" s="20" t="s">
        <v>404</v>
      </c>
      <c r="M50" s="18" t="s">
        <v>404</v>
      </c>
      <c r="N50" s="20" t="s">
        <v>404</v>
      </c>
      <c r="O50" s="18" t="s">
        <v>404</v>
      </c>
      <c r="P50" s="20" t="s">
        <v>404</v>
      </c>
      <c r="Q50" s="18" t="s">
        <v>404</v>
      </c>
      <c r="R50" s="20" t="s">
        <v>404</v>
      </c>
      <c r="S50" s="18" t="n">
        <v>417.95584261</v>
      </c>
      <c r="T50" s="20" t="n">
        <v>13.77346406</v>
      </c>
    </row>
    <row r="51" spans="1:20">
      <c r="A51" s="15" t="s">
        <v>448</v>
      </c>
      <c r="B51" s="17" t="n">
        <v>6866</v>
      </c>
      <c r="C51" s="18">
        <f>(0.0/B51*100)</f>
        <v/>
      </c>
      <c r="D51" s="19" t="n">
        <v>6866</v>
      </c>
      <c r="E51" s="18" t="n">
        <v>409.87940336</v>
      </c>
      <c r="F51" s="20" t="n">
        <v>4.32337705</v>
      </c>
      <c r="G51" s="18" t="n">
        <v>416.14087266</v>
      </c>
      <c r="H51" s="20" t="n">
        <v>5.89860276</v>
      </c>
      <c r="I51" s="18" t="n">
        <v>424.60643042</v>
      </c>
      <c r="J51" s="20" t="n">
        <v>3.81640758</v>
      </c>
      <c r="K51" s="18" t="s">
        <v>404</v>
      </c>
      <c r="L51" s="20" t="s">
        <v>404</v>
      </c>
      <c r="M51" s="18" t="s">
        <v>404</v>
      </c>
      <c r="N51" s="20" t="s">
        <v>404</v>
      </c>
      <c r="O51" s="18" t="s">
        <v>404</v>
      </c>
      <c r="P51" s="20" t="s">
        <v>404</v>
      </c>
      <c r="Q51" s="18" t="s">
        <v>404</v>
      </c>
      <c r="R51" s="20" t="s">
        <v>404</v>
      </c>
      <c r="S51" s="18" t="n">
        <v>444.80482596</v>
      </c>
      <c r="T51" s="20" t="n">
        <v>11.09792287</v>
      </c>
    </row>
    <row r="52" spans="1:20">
      <c r="A52" s="15" t="s">
        <v>449</v>
      </c>
      <c r="B52" s="17" t="n">
        <v>5809</v>
      </c>
      <c r="C52" s="18">
        <f>(0.0/B52*100)</f>
        <v/>
      </c>
      <c r="D52" s="19" t="n">
        <v>5809</v>
      </c>
      <c r="E52" s="18" t="n">
        <v>474.64282532</v>
      </c>
      <c r="F52" s="20" t="n">
        <v>4.18753073</v>
      </c>
      <c r="G52" s="18" t="n">
        <v>482.76524119</v>
      </c>
      <c r="H52" s="20" t="n">
        <v>7.19734481</v>
      </c>
      <c r="I52" s="18" t="n">
        <v>460.38978531</v>
      </c>
      <c r="J52" s="20" t="n">
        <v>7.04522539</v>
      </c>
      <c r="K52" s="18" t="s">
        <v>404</v>
      </c>
      <c r="L52" s="20" t="s">
        <v>404</v>
      </c>
      <c r="M52" s="18" t="s">
        <v>404</v>
      </c>
      <c r="N52" s="20" t="s">
        <v>404</v>
      </c>
      <c r="O52" s="18" t="s">
        <v>404</v>
      </c>
      <c r="P52" s="20" t="s">
        <v>404</v>
      </c>
      <c r="Q52" s="18" t="s">
        <v>404</v>
      </c>
      <c r="R52" s="20" t="s">
        <v>404</v>
      </c>
      <c r="S52" s="18" t="n">
        <v>408.5339</v>
      </c>
      <c r="T52" s="20" t="n">
        <v>17.24550512</v>
      </c>
    </row>
    <row r="53" spans="1:20">
      <c r="A53" s="15" t="s">
        <v>450</v>
      </c>
      <c r="B53" s="17" t="n">
        <v>5571</v>
      </c>
      <c r="C53" s="18">
        <f>(0.0/B53*100)</f>
        <v/>
      </c>
      <c r="D53" s="19" t="n">
        <v>5571</v>
      </c>
      <c r="E53" s="18" t="n">
        <v>440.91027009</v>
      </c>
      <c r="F53" s="20" t="n">
        <v>2.26479625</v>
      </c>
      <c r="G53" s="18" t="n">
        <v>420.46386397</v>
      </c>
      <c r="H53" s="20" t="n">
        <v>4.30030278</v>
      </c>
      <c r="I53" s="18" t="n">
        <v>429.6798616</v>
      </c>
      <c r="J53" s="20" t="n">
        <v>1.74997507</v>
      </c>
      <c r="K53" s="18" t="s">
        <v>404</v>
      </c>
      <c r="L53" s="20" t="s">
        <v>404</v>
      </c>
      <c r="M53" s="18" t="s">
        <v>404</v>
      </c>
      <c r="N53" s="20" t="s">
        <v>404</v>
      </c>
      <c r="O53" s="18" t="s">
        <v>404</v>
      </c>
      <c r="P53" s="20" t="s">
        <v>404</v>
      </c>
      <c r="Q53" s="18" t="s">
        <v>404</v>
      </c>
      <c r="R53" s="20" t="s">
        <v>404</v>
      </c>
      <c r="S53" s="18" t="n">
        <v>349.00396064</v>
      </c>
      <c r="T53" s="20" t="n">
        <v>13.71724458</v>
      </c>
    </row>
    <row r="54" spans="1:20">
      <c r="A54" s="15" t="s">
        <v>451</v>
      </c>
      <c r="B54" s="17" t="n">
        <v>4740</v>
      </c>
      <c r="C54" s="18">
        <f>(199.0/B54*100)</f>
        <v/>
      </c>
      <c r="D54" s="19" t="n">
        <v>4541</v>
      </c>
      <c r="E54" s="18" t="n">
        <v>328.33926509</v>
      </c>
      <c r="F54" s="20" t="n">
        <v>3.39174915</v>
      </c>
      <c r="G54" s="18" t="n">
        <v>337.31595194</v>
      </c>
      <c r="H54" s="20" t="n">
        <v>7.0912173</v>
      </c>
      <c r="I54" s="18" t="n">
        <v>337.76206234</v>
      </c>
      <c r="J54" s="20" t="n">
        <v>11.20154707</v>
      </c>
      <c r="K54" s="18" t="s">
        <v>404</v>
      </c>
      <c r="L54" s="20" t="s">
        <v>404</v>
      </c>
      <c r="M54" s="18" t="s">
        <v>404</v>
      </c>
      <c r="N54" s="20" t="s">
        <v>404</v>
      </c>
      <c r="O54" s="18" t="s">
        <v>404</v>
      </c>
      <c r="P54" s="20" t="s">
        <v>404</v>
      </c>
      <c r="Q54" s="18" t="s">
        <v>404</v>
      </c>
      <c r="R54" s="20" t="s">
        <v>404</v>
      </c>
      <c r="S54" s="18" t="n">
        <v>319.15485167</v>
      </c>
      <c r="T54" s="20" t="n">
        <v>11.25682562</v>
      </c>
    </row>
    <row r="55" spans="1:20">
      <c r="A55" s="15" t="s">
        <v>452</v>
      </c>
      <c r="B55" s="17" t="n">
        <v>5316</v>
      </c>
      <c r="C55" s="18">
        <f>(43.0/B55*100)</f>
        <v/>
      </c>
      <c r="D55" s="19" t="n">
        <v>5273</v>
      </c>
      <c r="E55" s="18" t="n">
        <v>411.39474258</v>
      </c>
      <c r="F55" s="20" t="n">
        <v>3.91836824</v>
      </c>
      <c r="G55" s="18" t="n">
        <v>425.52288107</v>
      </c>
      <c r="H55" s="20" t="n">
        <v>6.47769902</v>
      </c>
      <c r="I55" s="18" t="n">
        <v>397.83178569</v>
      </c>
      <c r="J55" s="20" t="n">
        <v>5.71700858</v>
      </c>
      <c r="K55" s="18" t="s">
        <v>404</v>
      </c>
      <c r="L55" s="20" t="s">
        <v>404</v>
      </c>
      <c r="M55" s="18" t="s">
        <v>404</v>
      </c>
      <c r="N55" s="20" t="s">
        <v>404</v>
      </c>
      <c r="O55" s="18" t="s">
        <v>404</v>
      </c>
      <c r="P55" s="20" t="s">
        <v>404</v>
      </c>
      <c r="Q55" s="18" t="n">
        <v>386.45045813</v>
      </c>
      <c r="R55" s="20" t="n">
        <v>27.59776559</v>
      </c>
      <c r="S55" s="18" t="n">
        <v>375.53514545</v>
      </c>
      <c r="T55" s="20" t="n">
        <v>18.65635592</v>
      </c>
    </row>
    <row r="56" spans="1:20">
      <c r="A56" s="15" t="s">
        <v>453</v>
      </c>
      <c r="B56" s="17" t="n">
        <v>5359</v>
      </c>
      <c r="C56" s="18">
        <f>(0.0/B56*100)</f>
        <v/>
      </c>
      <c r="D56" s="19" t="n">
        <v>5359</v>
      </c>
      <c r="E56" s="18" t="n">
        <v>537.1160794</v>
      </c>
      <c r="F56" s="20" t="n">
        <v>4.87171383</v>
      </c>
      <c r="G56" s="18" t="n">
        <v>510.42372422</v>
      </c>
      <c r="H56" s="20" t="n">
        <v>5.51667147</v>
      </c>
      <c r="I56" s="18" t="n">
        <v>497.22525239</v>
      </c>
      <c r="J56" s="20" t="n">
        <v>14.53057165</v>
      </c>
      <c r="K56" s="18" t="s">
        <v>404</v>
      </c>
      <c r="L56" s="20" t="s">
        <v>404</v>
      </c>
      <c r="M56" s="18" t="s">
        <v>404</v>
      </c>
      <c r="N56" s="20" t="s">
        <v>404</v>
      </c>
      <c r="O56" s="18" t="s">
        <v>404</v>
      </c>
      <c r="P56" s="20" t="s">
        <v>404</v>
      </c>
      <c r="Q56" s="18" t="s">
        <v>404</v>
      </c>
      <c r="R56" s="20" t="s">
        <v>404</v>
      </c>
      <c r="S56" s="18" t="n">
        <v>525.55557975</v>
      </c>
      <c r="T56" s="20" t="n">
        <v>11.79600383</v>
      </c>
    </row>
    <row r="57" spans="1:20">
      <c r="A57" s="15" t="s">
        <v>454</v>
      </c>
      <c r="B57" s="17" t="n">
        <v>6513</v>
      </c>
      <c r="C57" s="18">
        <f>(0.0/B57*100)</f>
        <v/>
      </c>
      <c r="D57" s="19" t="n">
        <v>6513</v>
      </c>
      <c r="E57" s="18" t="n">
        <v>413.98005817</v>
      </c>
      <c r="F57" s="20" t="n">
        <v>5.6718031</v>
      </c>
      <c r="G57" s="18" t="n">
        <v>410.14617992</v>
      </c>
      <c r="H57" s="20" t="n">
        <v>5.65941454</v>
      </c>
      <c r="I57" s="18" t="n">
        <v>388.25217827</v>
      </c>
      <c r="J57" s="20" t="n">
        <v>4.48356959</v>
      </c>
      <c r="K57" s="18" t="s">
        <v>404</v>
      </c>
      <c r="L57" s="20" t="s">
        <v>404</v>
      </c>
      <c r="M57" s="18" t="s">
        <v>404</v>
      </c>
      <c r="N57" s="20" t="s">
        <v>404</v>
      </c>
      <c r="O57" s="18" t="s">
        <v>404</v>
      </c>
      <c r="P57" s="20" t="s">
        <v>404</v>
      </c>
      <c r="Q57" s="18" t="n">
        <v>448.05883998</v>
      </c>
      <c r="R57" s="20" t="n">
        <v>10.79758577</v>
      </c>
      <c r="S57" s="18" t="n">
        <v>391.75369258</v>
      </c>
      <c r="T57" s="20" t="n">
        <v>6.99982975</v>
      </c>
    </row>
    <row r="58" spans="1:20">
      <c r="A58" s="15" t="s">
        <v>455</v>
      </c>
      <c r="B58" s="17" t="n">
        <v>7267</v>
      </c>
      <c r="C58" s="18">
        <f>(0.0/B58*100)</f>
        <v/>
      </c>
      <c r="D58" s="19" t="n">
        <v>7267</v>
      </c>
      <c r="E58" s="18" t="n">
        <v>411.7176793</v>
      </c>
      <c r="F58" s="20" t="n">
        <v>8.240599169999999</v>
      </c>
      <c r="G58" s="18" t="n">
        <v>401.62692072</v>
      </c>
      <c r="H58" s="20" t="n">
        <v>5.98943995</v>
      </c>
      <c r="I58" s="18" t="n">
        <v>412.00133572</v>
      </c>
      <c r="J58" s="20" t="n">
        <v>3.54702421</v>
      </c>
      <c r="K58" s="18" t="s">
        <v>404</v>
      </c>
      <c r="L58" s="20" t="s">
        <v>404</v>
      </c>
      <c r="M58" s="18" t="s">
        <v>404</v>
      </c>
      <c r="N58" s="20" t="s">
        <v>404</v>
      </c>
      <c r="O58" s="18" t="s">
        <v>404</v>
      </c>
      <c r="P58" s="20" t="s">
        <v>404</v>
      </c>
      <c r="Q58" s="18" t="s">
        <v>404</v>
      </c>
      <c r="R58" s="20" t="s">
        <v>404</v>
      </c>
      <c r="S58" s="18" t="n">
        <v>423.71926896</v>
      </c>
      <c r="T58" s="20" t="n">
        <v>16.24945982</v>
      </c>
    </row>
    <row r="59" spans="1:20">
      <c r="A59" s="15" t="s">
        <v>456</v>
      </c>
      <c r="B59" s="17" t="n">
        <v>4826</v>
      </c>
      <c r="C59" s="18">
        <f>(0.0/B59*100)</f>
        <v/>
      </c>
      <c r="D59" s="19" t="n">
        <v>4826</v>
      </c>
      <c r="E59" s="18" t="n">
        <v>385.98830904</v>
      </c>
      <c r="F59" s="20" t="n">
        <v>3.07999367</v>
      </c>
      <c r="G59" s="18" t="n">
        <v>377.136942</v>
      </c>
      <c r="H59" s="20" t="n">
        <v>2.29266086</v>
      </c>
      <c r="I59" s="18" t="n">
        <v>373.47948554</v>
      </c>
      <c r="J59" s="20" t="n">
        <v>2.56703526</v>
      </c>
      <c r="K59" s="18" t="s">
        <v>404</v>
      </c>
      <c r="L59" s="20" t="s">
        <v>404</v>
      </c>
      <c r="M59" s="18" t="s">
        <v>404</v>
      </c>
      <c r="N59" s="20" t="s">
        <v>404</v>
      </c>
      <c r="O59" s="18" t="s">
        <v>404</v>
      </c>
      <c r="P59" s="20" t="s">
        <v>404</v>
      </c>
      <c r="Q59" s="18" t="s">
        <v>404</v>
      </c>
      <c r="R59" s="20" t="s">
        <v>404</v>
      </c>
      <c r="S59" s="18" t="n">
        <v>370.46081133</v>
      </c>
      <c r="T59" s="20" t="n">
        <v>5.55791251</v>
      </c>
    </row>
    <row r="60" spans="1:20">
      <c r="A60" s="15" t="s">
        <v>457</v>
      </c>
      <c r="B60" s="17" t="n">
        <v>4546</v>
      </c>
      <c r="C60" s="18">
        <f>(0.0/B60*100)</f>
        <v/>
      </c>
      <c r="D60" s="19" t="n">
        <v>4546</v>
      </c>
      <c r="E60" s="18" t="n">
        <v>390.92579865</v>
      </c>
      <c r="F60" s="20" t="n">
        <v>6.42693515</v>
      </c>
      <c r="G60" s="18" t="n">
        <v>391.81250648</v>
      </c>
      <c r="H60" s="20" t="n">
        <v>6.44788002</v>
      </c>
      <c r="I60" s="18" t="n">
        <v>366.14652746</v>
      </c>
      <c r="J60" s="20" t="n">
        <v>9.355151559999999</v>
      </c>
      <c r="K60" s="18" t="s">
        <v>404</v>
      </c>
      <c r="L60" s="20" t="s">
        <v>404</v>
      </c>
      <c r="M60" s="18" t="s">
        <v>404</v>
      </c>
      <c r="N60" s="20" t="s">
        <v>404</v>
      </c>
      <c r="O60" s="18" t="s">
        <v>404</v>
      </c>
      <c r="P60" s="20" t="s">
        <v>404</v>
      </c>
      <c r="Q60" s="18" t="s">
        <v>404</v>
      </c>
      <c r="R60" s="20" t="s">
        <v>404</v>
      </c>
      <c r="S60" s="18" t="n">
        <v>393.80509888</v>
      </c>
      <c r="T60" s="20" t="n">
        <v>26.38532329</v>
      </c>
    </row>
    <row r="61" spans="1:20">
      <c r="A61" s="15" t="s">
        <v>458</v>
      </c>
      <c r="B61" s="17" t="n">
        <v>6525</v>
      </c>
      <c r="C61" s="18">
        <f>(0.0/B61*100)</f>
        <v/>
      </c>
      <c r="D61" s="19" t="n">
        <v>6525</v>
      </c>
      <c r="E61" s="18" t="n">
        <v>477.54204589</v>
      </c>
      <c r="F61" s="20" t="n">
        <v>6.35982164</v>
      </c>
      <c r="G61" s="18" t="n">
        <v>472.2848818</v>
      </c>
      <c r="H61" s="20" t="n">
        <v>5.01474795</v>
      </c>
      <c r="I61" s="18" t="n">
        <v>475.5028467</v>
      </c>
      <c r="J61" s="20" t="n">
        <v>3.33504269</v>
      </c>
      <c r="K61" s="18" t="s">
        <v>404</v>
      </c>
      <c r="L61" s="20" t="s">
        <v>404</v>
      </c>
      <c r="M61" s="18" t="s">
        <v>404</v>
      </c>
      <c r="N61" s="20" t="s">
        <v>404</v>
      </c>
      <c r="O61" s="18" t="s">
        <v>404</v>
      </c>
      <c r="P61" s="20" t="s">
        <v>404</v>
      </c>
      <c r="Q61" s="18" t="s">
        <v>404</v>
      </c>
      <c r="R61" s="20" t="s">
        <v>404</v>
      </c>
      <c r="S61" s="18" t="n">
        <v>479.10090965</v>
      </c>
      <c r="T61" s="20" t="n">
        <v>10.61918093</v>
      </c>
    </row>
    <row r="62" spans="1:20">
      <c r="A62" s="15" t="s">
        <v>459</v>
      </c>
      <c r="B62" s="17" t="n">
        <v>4476</v>
      </c>
      <c r="C62" s="18">
        <f>(0.0/B62*100)</f>
        <v/>
      </c>
      <c r="D62" s="19" t="n">
        <v>4476</v>
      </c>
      <c r="E62" s="18" t="n">
        <v>529.58804831</v>
      </c>
      <c r="F62" s="20" t="n">
        <v>1.32874471</v>
      </c>
      <c r="G62" s="18" t="n">
        <v>527.62830014</v>
      </c>
      <c r="H62" s="20" t="n">
        <v>2.01966585</v>
      </c>
      <c r="I62" s="18" t="n">
        <v>516.6557871799999</v>
      </c>
      <c r="J62" s="20" t="n">
        <v>3.69893072</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383.00141204</v>
      </c>
      <c r="F63" s="20" t="n">
        <v>1.58670583</v>
      </c>
      <c r="G63" s="18" t="n">
        <v>377.62913914</v>
      </c>
      <c r="H63" s="20" t="n">
        <v>2.79336906</v>
      </c>
      <c r="I63" s="18" t="n">
        <v>374.86234318</v>
      </c>
      <c r="J63" s="20" t="n">
        <v>6.21562059</v>
      </c>
      <c r="K63" s="18" t="s">
        <v>404</v>
      </c>
      <c r="L63" s="20" t="s">
        <v>404</v>
      </c>
      <c r="M63" s="18" t="s">
        <v>404</v>
      </c>
      <c r="N63" s="20" t="s">
        <v>404</v>
      </c>
      <c r="O63" s="18" t="s">
        <v>404</v>
      </c>
      <c r="P63" s="20" t="s">
        <v>404</v>
      </c>
      <c r="Q63" s="18" t="s">
        <v>404</v>
      </c>
      <c r="R63" s="20" t="s">
        <v>404</v>
      </c>
      <c r="S63" s="18" t="n">
        <v>409.19041088</v>
      </c>
      <c r="T63" s="20" t="n">
        <v>4.66420762</v>
      </c>
    </row>
    <row r="64" spans="1:20">
      <c r="A64" s="15" t="s">
        <v>461</v>
      </c>
      <c r="B64" s="17" t="n">
        <v>3634</v>
      </c>
      <c r="C64" s="18">
        <f>(27.0/B64*100)</f>
        <v/>
      </c>
      <c r="D64" s="19" t="n">
        <v>3607</v>
      </c>
      <c r="E64" s="18" t="n">
        <v>503.49658649</v>
      </c>
      <c r="F64" s="20" t="n">
        <v>2.24662369</v>
      </c>
      <c r="G64" s="18" t="n">
        <v>454.56418921</v>
      </c>
      <c r="H64" s="20" t="n">
        <v>6.64759137</v>
      </c>
      <c r="I64" s="18" t="n">
        <v>416.11560942</v>
      </c>
      <c r="J64" s="20" t="n">
        <v>2.38955922</v>
      </c>
      <c r="K64" s="18" t="s">
        <v>404</v>
      </c>
      <c r="L64" s="20" t="s">
        <v>404</v>
      </c>
      <c r="M64" s="18" t="s">
        <v>404</v>
      </c>
      <c r="N64" s="20" t="s">
        <v>404</v>
      </c>
      <c r="O64" s="18" t="n">
        <v>512.63754277</v>
      </c>
      <c r="P64" s="20" t="n">
        <v>13.25796666</v>
      </c>
      <c r="Q64" s="18" t="s">
        <v>404</v>
      </c>
      <c r="R64" s="20" t="s">
        <v>404</v>
      </c>
      <c r="S64" s="18" t="n">
        <v>525.28055149</v>
      </c>
      <c r="T64" s="20" t="n">
        <v>8.68998098</v>
      </c>
    </row>
    <row r="65" spans="1:20">
      <c r="A65" s="15" t="s">
        <v>462</v>
      </c>
      <c r="B65" s="17" t="n">
        <v>5325</v>
      </c>
      <c r="C65" s="18">
        <f>(0.0/B65*100)</f>
        <v/>
      </c>
      <c r="D65" s="19" t="n">
        <v>5325</v>
      </c>
      <c r="E65" s="18" t="n">
        <v>427.53359054</v>
      </c>
      <c r="F65" s="20" t="n">
        <v>4.14883675</v>
      </c>
      <c r="G65" s="18" t="n">
        <v>447.87512805</v>
      </c>
      <c r="H65" s="20" t="n">
        <v>8.384223</v>
      </c>
      <c r="I65" s="18" t="n">
        <v>419.03237554</v>
      </c>
      <c r="J65" s="20" t="n">
        <v>3.5745253</v>
      </c>
      <c r="K65" s="18" t="s">
        <v>404</v>
      </c>
      <c r="L65" s="20" t="s">
        <v>404</v>
      </c>
      <c r="M65" s="18" t="s">
        <v>404</v>
      </c>
      <c r="N65" s="20" t="s">
        <v>404</v>
      </c>
      <c r="O65" s="18" t="n">
        <v>457.74228327</v>
      </c>
      <c r="P65" s="20" t="n">
        <v>6.05516929</v>
      </c>
      <c r="Q65" s="18" t="s">
        <v>404</v>
      </c>
      <c r="R65" s="20" t="s">
        <v>404</v>
      </c>
      <c r="S65" s="18" t="s">
        <v>404</v>
      </c>
      <c r="T65" s="20" t="s">
        <v>404</v>
      </c>
    </row>
    <row r="66" spans="1:20">
      <c r="A66" s="15" t="s">
        <v>463</v>
      </c>
      <c r="B66" s="17" t="n">
        <v>5665</v>
      </c>
      <c r="C66" s="18">
        <f>(0.0/B66*100)</f>
        <v/>
      </c>
      <c r="D66" s="19" t="n">
        <v>5665</v>
      </c>
      <c r="E66" s="18" t="n">
        <v>402.20801058</v>
      </c>
      <c r="F66" s="20" t="n">
        <v>1.26131423</v>
      </c>
      <c r="G66" s="18" t="n">
        <v>426.64728752</v>
      </c>
      <c r="H66" s="20" t="n">
        <v>2.88102614</v>
      </c>
      <c r="I66" s="18" t="n">
        <v>442.72286014</v>
      </c>
      <c r="J66" s="20" t="n">
        <v>4.61329277</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394.60334046</v>
      </c>
      <c r="F67" s="20" t="n">
        <v>3.40584452</v>
      </c>
      <c r="G67" s="18" t="n">
        <v>397.39352702</v>
      </c>
      <c r="H67" s="20" t="n">
        <v>4.94132495</v>
      </c>
      <c r="I67" s="18" t="n">
        <v>404.21784757</v>
      </c>
      <c r="J67" s="20" t="n">
        <v>7.83434672</v>
      </c>
      <c r="K67" s="18" t="s">
        <v>404</v>
      </c>
      <c r="L67" s="20" t="s">
        <v>404</v>
      </c>
      <c r="M67" s="18" t="s">
        <v>404</v>
      </c>
      <c r="N67" s="20" t="s">
        <v>404</v>
      </c>
      <c r="O67" s="18" t="s">
        <v>404</v>
      </c>
      <c r="P67" s="20" t="s">
        <v>404</v>
      </c>
      <c r="Q67" s="18" t="s">
        <v>404</v>
      </c>
      <c r="R67" s="20" t="s">
        <v>404</v>
      </c>
      <c r="S67" s="18" t="n">
        <v>411.53100055</v>
      </c>
      <c r="T67" s="20" t="n">
        <v>12.30091839</v>
      </c>
    </row>
    <row r="68" spans="1:20">
      <c r="A68" s="15" t="s">
        <v>465</v>
      </c>
      <c r="B68" s="17" t="n">
        <v>12083</v>
      </c>
      <c r="C68" s="18">
        <f>(0.0/B68*100)</f>
        <v/>
      </c>
      <c r="D68" s="19" t="n">
        <v>12083</v>
      </c>
      <c r="E68" s="18" t="n">
        <v>455.35615372</v>
      </c>
      <c r="F68" s="20" t="n">
        <v>1.3538275</v>
      </c>
      <c r="G68" s="18" t="n">
        <v>412.76963956</v>
      </c>
      <c r="H68" s="20" t="n">
        <v>2.16462993</v>
      </c>
      <c r="I68" s="18" t="n">
        <v>392.97396966</v>
      </c>
      <c r="J68" s="20" t="n">
        <v>1.30287084</v>
      </c>
      <c r="K68" s="18" t="s">
        <v>404</v>
      </c>
      <c r="L68" s="20" t="s">
        <v>404</v>
      </c>
      <c r="M68" s="18" t="s">
        <v>404</v>
      </c>
      <c r="N68" s="20" t="s">
        <v>404</v>
      </c>
      <c r="O68" s="18" t="s">
        <v>404</v>
      </c>
      <c r="P68" s="20" t="s">
        <v>404</v>
      </c>
      <c r="Q68" s="18" t="s">
        <v>404</v>
      </c>
      <c r="R68" s="20" t="s">
        <v>404</v>
      </c>
      <c r="S68" s="18" t="n">
        <v>439.84475592</v>
      </c>
      <c r="T68" s="20" t="n">
        <v>12.49637931</v>
      </c>
    </row>
    <row r="69" spans="1:20">
      <c r="A69" s="15" t="s">
        <v>466</v>
      </c>
      <c r="B69" s="17" t="n">
        <v>4876</v>
      </c>
      <c r="C69" s="18">
        <f>(0.0/B69*100)</f>
        <v/>
      </c>
      <c r="D69" s="19" t="n">
        <v>4876</v>
      </c>
      <c r="E69" s="18" t="n">
        <v>437.6197129</v>
      </c>
      <c r="F69" s="20" t="n">
        <v>4.93781212</v>
      </c>
      <c r="G69" s="18" t="n">
        <v>436.47502327</v>
      </c>
      <c r="H69" s="20" t="n">
        <v>6.05495803</v>
      </c>
      <c r="I69" s="18" t="n">
        <v>423.06919052</v>
      </c>
      <c r="J69" s="20" t="n">
        <v>8.93201285</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468.24395789</v>
      </c>
      <c r="F70" s="20" t="n">
        <v>7.92472202</v>
      </c>
      <c r="G70" s="18" t="n">
        <v>490.70485239</v>
      </c>
      <c r="H70" s="20" t="n">
        <v>6.74004613</v>
      </c>
      <c r="I70" s="18" t="n">
        <v>490.14948398</v>
      </c>
      <c r="J70" s="20" t="n">
        <v>3.59476578</v>
      </c>
      <c r="K70" s="18" t="s">
        <v>404</v>
      </c>
      <c r="L70" s="20" t="s">
        <v>404</v>
      </c>
      <c r="M70" s="18" t="s">
        <v>404</v>
      </c>
      <c r="N70" s="20" t="s">
        <v>404</v>
      </c>
      <c r="O70" s="18" t="s">
        <v>404</v>
      </c>
      <c r="P70" s="20" t="s">
        <v>404</v>
      </c>
      <c r="Q70" s="18" t="s">
        <v>404</v>
      </c>
      <c r="R70" s="20" t="s">
        <v>404</v>
      </c>
      <c r="S70" s="18" t="n">
        <v>457.69543618</v>
      </c>
      <c r="T70" s="20" t="n">
        <v>13.44142595</v>
      </c>
    </row>
    <row r="71" spans="1:20">
      <c r="A71" s="15" t="s">
        <v>468</v>
      </c>
      <c r="B71" s="17" t="n">
        <v>6115</v>
      </c>
      <c r="C71" s="18">
        <f>(0.0/B71*100)</f>
        <v/>
      </c>
      <c r="D71" s="19" t="n">
        <v>6115</v>
      </c>
      <c r="E71" s="18" t="n">
        <v>599.09702006</v>
      </c>
      <c r="F71" s="20" t="n">
        <v>2.03010713</v>
      </c>
      <c r="G71" s="18" t="n">
        <v>532.62805527</v>
      </c>
      <c r="H71" s="20" t="n">
        <v>1.68836663</v>
      </c>
      <c r="I71" s="18" t="n">
        <v>515.30119181</v>
      </c>
      <c r="J71" s="20" t="n">
        <v>3.18541387</v>
      </c>
      <c r="K71" s="18" t="s">
        <v>404</v>
      </c>
      <c r="L71" s="20" t="s">
        <v>404</v>
      </c>
      <c r="M71" s="18" t="s">
        <v>404</v>
      </c>
      <c r="N71" s="20" t="s">
        <v>404</v>
      </c>
      <c r="O71" s="18" t="s">
        <v>404</v>
      </c>
      <c r="P71" s="20" t="s">
        <v>404</v>
      </c>
      <c r="Q71" s="18" t="s">
        <v>404</v>
      </c>
      <c r="R71" s="20" t="s">
        <v>404</v>
      </c>
      <c r="S71" s="18" t="n">
        <v>496.28387474</v>
      </c>
      <c r="T71" s="20" t="n">
        <v>15.61464699</v>
      </c>
    </row>
    <row r="72" spans="1:20">
      <c r="A72" s="15" t="s">
        <v>469</v>
      </c>
      <c r="B72" s="17" t="n">
        <v>7708</v>
      </c>
      <c r="C72" s="18">
        <f>(0.0/B72*100)</f>
        <v/>
      </c>
      <c r="D72" s="19" t="n">
        <v>7708</v>
      </c>
      <c r="E72" s="18" t="n">
        <v>533.48050105</v>
      </c>
      <c r="F72" s="20" t="n">
        <v>7.30974115</v>
      </c>
      <c r="G72" s="18" t="n">
        <v>537.98298499</v>
      </c>
      <c r="H72" s="20" t="n">
        <v>7.57058068</v>
      </c>
      <c r="I72" s="18" t="n">
        <v>521.92940505</v>
      </c>
      <c r="J72" s="20" t="n">
        <v>6.1495052</v>
      </c>
      <c r="K72" s="18" t="s">
        <v>404</v>
      </c>
      <c r="L72" s="20" t="s">
        <v>404</v>
      </c>
      <c r="M72" s="18" t="s">
        <v>404</v>
      </c>
      <c r="N72" s="20" t="s">
        <v>404</v>
      </c>
      <c r="O72" s="18" t="s">
        <v>404</v>
      </c>
      <c r="P72" s="20" t="s">
        <v>404</v>
      </c>
      <c r="Q72" s="18" t="s">
        <v>404</v>
      </c>
      <c r="R72" s="20" t="s">
        <v>404</v>
      </c>
      <c r="S72" s="18" t="n">
        <v>539.6315571</v>
      </c>
      <c r="T72" s="20" t="n">
        <v>37.90707486</v>
      </c>
    </row>
    <row r="73" spans="1:20">
      <c r="A73" s="15" t="s">
        <v>470</v>
      </c>
      <c r="B73" s="17" t="n">
        <v>8249</v>
      </c>
      <c r="C73" s="18">
        <f>(0.0/B73*100)</f>
        <v/>
      </c>
      <c r="D73" s="19" t="n">
        <v>8249</v>
      </c>
      <c r="E73" s="18" t="n">
        <v>403.75927617</v>
      </c>
      <c r="F73" s="20" t="n">
        <v>6.67836265</v>
      </c>
      <c r="G73" s="18" t="n">
        <v>421.06341641</v>
      </c>
      <c r="H73" s="20" t="n">
        <v>5.5507651</v>
      </c>
      <c r="I73" s="18" t="n">
        <v>430.75781805</v>
      </c>
      <c r="J73" s="20" t="n">
        <v>5.2126731</v>
      </c>
      <c r="K73" s="18" t="s">
        <v>404</v>
      </c>
      <c r="L73" s="20" t="s">
        <v>404</v>
      </c>
      <c r="M73" s="18" t="s">
        <v>404</v>
      </c>
      <c r="N73" s="20" t="s">
        <v>404</v>
      </c>
      <c r="O73" s="18" t="s">
        <v>404</v>
      </c>
      <c r="P73" s="20" t="s">
        <v>404</v>
      </c>
      <c r="Q73" s="18" t="s">
        <v>404</v>
      </c>
      <c r="R73" s="20" t="s">
        <v>404</v>
      </c>
      <c r="S73" s="18" t="n">
        <v>414.56123809</v>
      </c>
      <c r="T73" s="20" t="n">
        <v>13.15145362</v>
      </c>
    </row>
    <row r="74" spans="1:20">
      <c r="A74" s="15" t="s">
        <v>471</v>
      </c>
      <c r="B74" s="17" t="n">
        <v>4692</v>
      </c>
      <c r="C74" s="18">
        <f>(484.0/B74*100)</f>
        <v/>
      </c>
      <c r="D74" s="19" t="n">
        <v>4208</v>
      </c>
      <c r="E74" s="18" t="n">
        <v>464.29097631</v>
      </c>
      <c r="F74" s="20" t="n">
        <v>3.65907314</v>
      </c>
      <c r="G74" s="18" t="n">
        <v>426.35996309</v>
      </c>
      <c r="H74" s="20" t="n">
        <v>1.93182527</v>
      </c>
      <c r="I74" s="18" t="n">
        <v>386.70722607</v>
      </c>
      <c r="J74" s="20" t="n">
        <v>2.88727506</v>
      </c>
      <c r="K74" s="18" t="s">
        <v>404</v>
      </c>
      <c r="L74" s="20" t="s">
        <v>404</v>
      </c>
      <c r="M74" s="18" t="s">
        <v>404</v>
      </c>
      <c r="N74" s="20" t="s">
        <v>404</v>
      </c>
      <c r="O74" s="18" t="s">
        <v>404</v>
      </c>
      <c r="P74" s="20" t="s">
        <v>404</v>
      </c>
      <c r="Q74" s="18" t="s">
        <v>404</v>
      </c>
      <c r="R74" s="20" t="s">
        <v>404</v>
      </c>
      <c r="S74" s="18" t="n">
        <v>280.01959375</v>
      </c>
      <c r="T74" s="20" t="n">
        <v>15.22845113</v>
      </c>
    </row>
    <row r="75" spans="1:20">
      <c r="A75" s="15" t="s">
        <v>472</v>
      </c>
      <c r="B75" s="17" t="n">
        <v>5375</v>
      </c>
      <c r="C75" s="18">
        <f>(483.0/B75*100)</f>
        <v/>
      </c>
      <c r="D75" s="19" t="n">
        <v>4892</v>
      </c>
      <c r="E75" s="18" t="n">
        <v>399.35786696</v>
      </c>
      <c r="F75" s="20" t="n">
        <v>14.22837368</v>
      </c>
      <c r="G75" s="18" t="n">
        <v>385.01070378</v>
      </c>
      <c r="H75" s="20" t="n">
        <v>6.70627618</v>
      </c>
      <c r="I75" s="18" t="n">
        <v>386.90278068</v>
      </c>
      <c r="J75" s="20" t="n">
        <v>3.15510299</v>
      </c>
      <c r="K75" s="18" t="s">
        <v>404</v>
      </c>
      <c r="L75" s="20" t="s">
        <v>404</v>
      </c>
      <c r="M75" s="18" t="s">
        <v>404</v>
      </c>
      <c r="N75" s="20" t="s">
        <v>404</v>
      </c>
      <c r="O75" s="18" t="s">
        <v>404</v>
      </c>
      <c r="P75" s="20" t="s">
        <v>404</v>
      </c>
      <c r="Q75" s="18" t="s">
        <v>404</v>
      </c>
      <c r="R75" s="20" t="s">
        <v>404</v>
      </c>
      <c r="S75" s="18" t="n">
        <v>371.8449269</v>
      </c>
      <c r="T75" s="20" t="n">
        <v>17.12015166</v>
      </c>
    </row>
    <row r="76" spans="1:20">
      <c r="A76" s="15" t="s">
        <v>473</v>
      </c>
      <c r="B76" s="17" t="n">
        <v>14167</v>
      </c>
      <c r="C76" s="18">
        <f>(1400.0/B76*100)</f>
        <v/>
      </c>
      <c r="D76" s="19" t="n">
        <v>12767</v>
      </c>
      <c r="E76" s="18" t="n">
        <v>478.59928038</v>
      </c>
      <c r="F76" s="20" t="n">
        <v>6.31511581</v>
      </c>
      <c r="G76" s="18" t="n">
        <v>452.40481967</v>
      </c>
      <c r="H76" s="20" t="n">
        <v>6.97029738</v>
      </c>
      <c r="I76" s="18" t="n">
        <v>410.03663627</v>
      </c>
      <c r="J76" s="20" t="n">
        <v>3.29932579</v>
      </c>
      <c r="K76" s="18" t="s">
        <v>404</v>
      </c>
      <c r="L76" s="20" t="s">
        <v>404</v>
      </c>
      <c r="M76" s="18" t="s">
        <v>404</v>
      </c>
      <c r="N76" s="20" t="s">
        <v>404</v>
      </c>
      <c r="O76" s="18" t="s">
        <v>404</v>
      </c>
      <c r="P76" s="20" t="s">
        <v>404</v>
      </c>
      <c r="Q76" s="18" t="s">
        <v>404</v>
      </c>
      <c r="R76" s="20" t="s">
        <v>404</v>
      </c>
      <c r="S76" s="18" t="n">
        <v>442.45074662</v>
      </c>
      <c r="T76" s="20" t="n">
        <v>9.02285464</v>
      </c>
    </row>
    <row r="77" spans="1:20">
      <c r="A77" s="15" t="s">
        <v>474</v>
      </c>
      <c r="B77" s="17" t="n">
        <v>6062</v>
      </c>
      <c r="C77" s="18">
        <f>(0.0/B77*100)</f>
        <v/>
      </c>
      <c r="D77" s="19" t="n">
        <v>6062</v>
      </c>
      <c r="E77" s="18" t="n">
        <v>446.00402326</v>
      </c>
      <c r="F77" s="20" t="n">
        <v>3.81867925</v>
      </c>
      <c r="G77" s="18" t="n">
        <v>433.05509713</v>
      </c>
      <c r="H77" s="20" t="n">
        <v>7.35369649</v>
      </c>
      <c r="I77" s="18" t="n">
        <v>419.15171348</v>
      </c>
      <c r="J77" s="20" t="n">
        <v>4.07052353</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520.68897423</v>
      </c>
      <c r="F78" s="20" t="n">
        <v>7.54687617</v>
      </c>
      <c r="G78" s="18" t="n">
        <v>532.5540809</v>
      </c>
      <c r="H78" s="20" t="n">
        <v>9.76172745</v>
      </c>
      <c r="I78" s="18" t="n">
        <v>522.36968581</v>
      </c>
      <c r="J78" s="20" t="n">
        <v>4.78365082</v>
      </c>
      <c r="K78" s="18" t="s">
        <v>404</v>
      </c>
      <c r="L78" s="20" t="s">
        <v>404</v>
      </c>
      <c r="M78" s="18" t="s">
        <v>404</v>
      </c>
      <c r="N78" s="20" t="s">
        <v>404</v>
      </c>
      <c r="O78" s="18" t="s">
        <v>404</v>
      </c>
      <c r="P78" s="20" t="s">
        <v>404</v>
      </c>
      <c r="Q78" s="18" t="s">
        <v>404</v>
      </c>
      <c r="R78" s="20" t="s">
        <v>404</v>
      </c>
      <c r="S78" s="18" t="n">
        <v>541.90642049</v>
      </c>
      <c r="T78" s="20" t="n">
        <v>17.9976074</v>
      </c>
    </row>
    <row customHeight="1" ht="25" r="79" spans="1:20">
      <c r="A79" s="15" t="s">
        <v>476</v>
      </c>
      <c r="B79" s="17" t="n">
        <v>1657</v>
      </c>
      <c r="C79" s="18">
        <f>(21.0/B79*100)</f>
        <v/>
      </c>
      <c r="D79" s="19" t="n">
        <v>1636</v>
      </c>
      <c r="E79" s="18" t="n">
        <v>489.08694568</v>
      </c>
      <c r="F79" s="20" t="n">
        <v>10.27158569</v>
      </c>
      <c r="G79" s="18" t="n">
        <v>470.20462448</v>
      </c>
      <c r="H79" s="20" t="n">
        <v>9.66322362</v>
      </c>
      <c r="I79" s="18" t="n">
        <v>438.46567446</v>
      </c>
      <c r="J79" s="20" t="n">
        <v>11.65294764</v>
      </c>
      <c r="K79" s="18" t="s">
        <v>404</v>
      </c>
      <c r="L79" s="20" t="s">
        <v>404</v>
      </c>
      <c r="M79" s="18" t="s">
        <v>404</v>
      </c>
      <c r="N79" s="20" t="s">
        <v>404</v>
      </c>
      <c r="O79" s="18" t="s">
        <v>404</v>
      </c>
      <c r="P79" s="20" t="s">
        <v>404</v>
      </c>
      <c r="Q79" s="18" t="s">
        <v>404</v>
      </c>
      <c r="R79" s="20" t="s">
        <v>404</v>
      </c>
      <c r="S79" s="18" t="s">
        <v>404</v>
      </c>
      <c r="T79" s="20" t="s">
        <v>404</v>
      </c>
    </row>
    <row r="80" spans="1:20">
      <c r="A80" s="15" t="s">
        <v>477</v>
      </c>
      <c r="B80" s="17" t="n">
        <v>7841</v>
      </c>
      <c r="C80" s="18">
        <f>(0.0/B80*100)</f>
        <v/>
      </c>
      <c r="D80" s="19" t="n">
        <v>7841</v>
      </c>
      <c r="E80" s="18" t="n">
        <v>447.60617621</v>
      </c>
      <c r="F80" s="20" t="n">
        <v>7.35555001</v>
      </c>
      <c r="G80" s="18" t="n">
        <v>460.49285366</v>
      </c>
      <c r="H80" s="20" t="n">
        <v>9.07082655</v>
      </c>
      <c r="I80" s="18" t="n">
        <v>459.93101562</v>
      </c>
      <c r="J80" s="20" t="n">
        <v>5.60901905</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460.85229891</v>
      </c>
      <c r="F81" s="20" t="n">
        <v>6.93269871</v>
      </c>
      <c r="G81" s="18" t="n">
        <v>436.61455042</v>
      </c>
      <c r="H81" s="20" t="n">
        <v>5.77368388</v>
      </c>
      <c r="I81" s="18" t="n">
        <v>436.08156863</v>
      </c>
      <c r="J81" s="20" t="n">
        <v>3.91444948</v>
      </c>
      <c r="K81" s="18" t="s">
        <v>404</v>
      </c>
      <c r="L81" s="20" t="s">
        <v>404</v>
      </c>
      <c r="M81" s="18" t="s">
        <v>404</v>
      </c>
      <c r="N81" s="20" t="s">
        <v>404</v>
      </c>
      <c r="O81" s="18" t="s">
        <v>404</v>
      </c>
      <c r="P81" s="20" t="s">
        <v>404</v>
      </c>
      <c r="Q81" s="18" t="s">
        <v>404</v>
      </c>
      <c r="R81" s="20" t="s">
        <v>404</v>
      </c>
      <c r="S81" s="18" t="n">
        <v>432.03635655</v>
      </c>
      <c r="T81" s="20" t="n">
        <v>10.70953936</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615</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518.67127642</v>
      </c>
      <c r="F7" s="20" t="n">
        <v>6.0077158</v>
      </c>
      <c r="G7" s="18" t="n">
        <v>513.9542547999999</v>
      </c>
      <c r="H7" s="20" t="n">
        <v>2.82709019</v>
      </c>
      <c r="I7" s="18" t="n">
        <v>512.21708541</v>
      </c>
      <c r="J7" s="20" t="n">
        <v>6.2123151</v>
      </c>
      <c r="K7" s="18" t="s">
        <v>404</v>
      </c>
      <c r="L7" s="20" t="s">
        <v>404</v>
      </c>
      <c r="M7" s="18" t="s">
        <v>404</v>
      </c>
      <c r="N7" s="20" t="s">
        <v>404</v>
      </c>
      <c r="O7" s="18" t="s">
        <v>404</v>
      </c>
      <c r="P7" s="20" t="s">
        <v>404</v>
      </c>
      <c r="Q7" s="18" t="s">
        <v>404</v>
      </c>
      <c r="R7" s="20" t="s">
        <v>404</v>
      </c>
      <c r="S7" s="18" t="n">
        <v>504.23840473</v>
      </c>
      <c r="T7" s="20" t="n">
        <v>3.10429025</v>
      </c>
    </row>
    <row r="8" spans="1:20">
      <c r="A8" s="15" t="s">
        <v>405</v>
      </c>
      <c r="B8" s="17" t="n">
        <v>7007</v>
      </c>
      <c r="C8" s="18">
        <f>(0.0/B8*100)</f>
        <v/>
      </c>
      <c r="D8" s="19" t="n">
        <v>7007</v>
      </c>
      <c r="E8" s="18" t="n">
        <v>493.44601534</v>
      </c>
      <c r="F8" s="20" t="n">
        <v>5.25135949</v>
      </c>
      <c r="G8" s="18" t="n">
        <v>490.78596788</v>
      </c>
      <c r="H8" s="20" t="n">
        <v>8.44086214</v>
      </c>
      <c r="I8" s="18" t="n">
        <v>479.67761499</v>
      </c>
      <c r="J8" s="20" t="n">
        <v>15.17393168</v>
      </c>
      <c r="K8" s="18" t="s">
        <v>404</v>
      </c>
      <c r="L8" s="20" t="s">
        <v>404</v>
      </c>
      <c r="M8" s="18" t="s">
        <v>404</v>
      </c>
      <c r="N8" s="20" t="s">
        <v>404</v>
      </c>
      <c r="O8" s="18" t="s">
        <v>404</v>
      </c>
      <c r="P8" s="20" t="s">
        <v>404</v>
      </c>
      <c r="Q8" s="18" t="s">
        <v>404</v>
      </c>
      <c r="R8" s="20" t="s">
        <v>404</v>
      </c>
      <c r="S8" s="18" t="n">
        <v>505.76507006</v>
      </c>
      <c r="T8" s="20" t="n">
        <v>7.10357941</v>
      </c>
    </row>
    <row r="9" spans="1:20">
      <c r="A9" s="15" t="s">
        <v>406</v>
      </c>
      <c r="B9" s="17" t="n">
        <v>9651</v>
      </c>
      <c r="C9" s="18">
        <f>(200.0/B9*100)</f>
        <v/>
      </c>
      <c r="D9" s="19" t="n">
        <v>9451</v>
      </c>
      <c r="E9" s="18" t="n">
        <v>512.1041434700001</v>
      </c>
      <c r="F9" s="20" t="n">
        <v>4.4619545</v>
      </c>
      <c r="G9" s="18" t="n">
        <v>500.85725859</v>
      </c>
      <c r="H9" s="20" t="n">
        <v>7.47093261</v>
      </c>
      <c r="I9" s="18" t="n">
        <v>535.57493064</v>
      </c>
      <c r="J9" s="20" t="n">
        <v>19.68939134</v>
      </c>
      <c r="K9" s="18" t="s">
        <v>404</v>
      </c>
      <c r="L9" s="20" t="s">
        <v>404</v>
      </c>
      <c r="M9" s="18" t="s">
        <v>404</v>
      </c>
      <c r="N9" s="20" t="s">
        <v>404</v>
      </c>
      <c r="O9" s="18" t="s">
        <v>404</v>
      </c>
      <c r="P9" s="20" t="s">
        <v>404</v>
      </c>
      <c r="Q9" s="18" t="s">
        <v>404</v>
      </c>
      <c r="R9" s="20" t="s">
        <v>404</v>
      </c>
      <c r="S9" s="18" t="n">
        <v>488.24067126</v>
      </c>
      <c r="T9" s="20" t="n">
        <v>7.2380829</v>
      </c>
    </row>
    <row r="10" spans="1:20">
      <c r="A10" s="15" t="s">
        <v>407</v>
      </c>
      <c r="B10" s="17" t="n">
        <v>20058</v>
      </c>
      <c r="C10" s="18">
        <f>(2893.0/B10*100)</f>
        <v/>
      </c>
      <c r="D10" s="19" t="n">
        <v>17165</v>
      </c>
      <c r="E10" s="18" t="n">
        <v>524.0970124</v>
      </c>
      <c r="F10" s="20" t="n">
        <v>7.03860457</v>
      </c>
      <c r="G10" s="18" t="n">
        <v>529.59747859</v>
      </c>
      <c r="H10" s="20" t="n">
        <v>3.9249885</v>
      </c>
      <c r="I10" s="18" t="n">
        <v>537.54206586</v>
      </c>
      <c r="J10" s="20" t="n">
        <v>9.31519778</v>
      </c>
      <c r="K10" s="18" t="s">
        <v>404</v>
      </c>
      <c r="L10" s="20" t="s">
        <v>404</v>
      </c>
      <c r="M10" s="18" t="s">
        <v>404</v>
      </c>
      <c r="N10" s="20" t="s">
        <v>404</v>
      </c>
      <c r="O10" s="18" t="s">
        <v>404</v>
      </c>
      <c r="P10" s="20" t="s">
        <v>404</v>
      </c>
      <c r="Q10" s="18" t="s">
        <v>404</v>
      </c>
      <c r="R10" s="20" t="s">
        <v>404</v>
      </c>
      <c r="S10" s="18" t="n">
        <v>528.9984415599999</v>
      </c>
      <c r="T10" s="20" t="n">
        <v>2.89784513</v>
      </c>
    </row>
    <row r="11" spans="1:20">
      <c r="A11" s="15" t="s">
        <v>408</v>
      </c>
      <c r="B11" s="17" t="n">
        <v>7053</v>
      </c>
      <c r="C11" s="18">
        <f>(137.0/B11*100)</f>
        <v/>
      </c>
      <c r="D11" s="19" t="n">
        <v>6916</v>
      </c>
      <c r="E11" s="18" t="n">
        <v>449.32805922</v>
      </c>
      <c r="F11" s="20" t="n">
        <v>4.55322438</v>
      </c>
      <c r="G11" s="18" t="n">
        <v>438.29144553</v>
      </c>
      <c r="H11" s="20" t="n">
        <v>8.05564276</v>
      </c>
      <c r="I11" s="18" t="n">
        <v>448.08286554</v>
      </c>
      <c r="J11" s="20" t="n">
        <v>17.43826071</v>
      </c>
      <c r="K11" s="18" t="s">
        <v>404</v>
      </c>
      <c r="L11" s="20" t="s">
        <v>404</v>
      </c>
      <c r="M11" s="18" t="s">
        <v>404</v>
      </c>
      <c r="N11" s="20" t="s">
        <v>404</v>
      </c>
      <c r="O11" s="18" t="s">
        <v>404</v>
      </c>
      <c r="P11" s="20" t="s">
        <v>404</v>
      </c>
      <c r="Q11" s="18" t="s">
        <v>404</v>
      </c>
      <c r="R11" s="20" t="s">
        <v>404</v>
      </c>
      <c r="S11" s="18" t="n">
        <v>448.68945031</v>
      </c>
      <c r="T11" s="20" t="n">
        <v>6.60252332</v>
      </c>
    </row>
    <row r="12" spans="1:20">
      <c r="A12" s="15" t="s">
        <v>409</v>
      </c>
      <c r="B12" s="17" t="n">
        <v>6894</v>
      </c>
      <c r="C12" s="18">
        <f>(106.0/B12*100)</f>
        <v/>
      </c>
      <c r="D12" s="19" t="n">
        <v>6788</v>
      </c>
      <c r="E12" s="18" t="n">
        <v>491.11517416</v>
      </c>
      <c r="F12" s="20" t="n">
        <v>3.84766914</v>
      </c>
      <c r="G12" s="18" t="n">
        <v>481.80920307</v>
      </c>
      <c r="H12" s="20" t="n">
        <v>4.79783352</v>
      </c>
      <c r="I12" s="18" t="n">
        <v>536.95979312</v>
      </c>
      <c r="J12" s="20" t="n">
        <v>10.59141882</v>
      </c>
      <c r="K12" s="18" t="s">
        <v>404</v>
      </c>
      <c r="L12" s="20" t="s">
        <v>404</v>
      </c>
      <c r="M12" s="18" t="s">
        <v>404</v>
      </c>
      <c r="N12" s="20" t="s">
        <v>404</v>
      </c>
      <c r="O12" s="18" t="s">
        <v>404</v>
      </c>
      <c r="P12" s="20" t="s">
        <v>404</v>
      </c>
      <c r="Q12" s="18" t="s">
        <v>404</v>
      </c>
      <c r="R12" s="20" t="s">
        <v>404</v>
      </c>
      <c r="S12" s="18" t="n">
        <v>478.93039113</v>
      </c>
      <c r="T12" s="20" t="n">
        <v>12.66319653</v>
      </c>
    </row>
    <row r="13" spans="1:20">
      <c r="A13" s="15" t="s">
        <v>410</v>
      </c>
      <c r="B13" s="17" t="n">
        <v>7161</v>
      </c>
      <c r="C13" s="18">
        <f>(1175.0/B13*100)</f>
        <v/>
      </c>
      <c r="D13" s="19" t="n">
        <v>5986</v>
      </c>
      <c r="E13" s="18" t="n">
        <v>498.70261604</v>
      </c>
      <c r="F13" s="20" t="n">
        <v>5.72573611</v>
      </c>
      <c r="G13" s="18" t="n">
        <v>505.53990506</v>
      </c>
      <c r="H13" s="20" t="n">
        <v>4.43563735</v>
      </c>
      <c r="I13" s="18" t="n">
        <v>513.6005741</v>
      </c>
      <c r="J13" s="20" t="n">
        <v>7.07692599</v>
      </c>
      <c r="K13" s="18" t="s">
        <v>404</v>
      </c>
      <c r="L13" s="20" t="s">
        <v>404</v>
      </c>
      <c r="M13" s="18" t="s">
        <v>404</v>
      </c>
      <c r="N13" s="20" t="s">
        <v>404</v>
      </c>
      <c r="O13" s="18" t="s">
        <v>404</v>
      </c>
      <c r="P13" s="20" t="s">
        <v>404</v>
      </c>
      <c r="Q13" s="18" t="s">
        <v>404</v>
      </c>
      <c r="R13" s="20" t="s">
        <v>404</v>
      </c>
      <c r="S13" s="18" t="n">
        <v>497.22242686</v>
      </c>
      <c r="T13" s="20" t="n">
        <v>4.36745964</v>
      </c>
    </row>
    <row r="14" spans="1:20">
      <c r="A14" s="15" t="s">
        <v>411</v>
      </c>
      <c r="B14" s="17" t="n">
        <v>5587</v>
      </c>
      <c r="C14" s="18">
        <f>(0.0/B14*100)</f>
        <v/>
      </c>
      <c r="D14" s="19" t="n">
        <v>5587</v>
      </c>
      <c r="E14" s="18" t="n">
        <v>521.46664257</v>
      </c>
      <c r="F14" s="20" t="n">
        <v>5.36959622</v>
      </c>
      <c r="G14" s="18" t="n">
        <v>535.67042585</v>
      </c>
      <c r="H14" s="20" t="n">
        <v>3.40877184</v>
      </c>
      <c r="I14" s="18" t="n">
        <v>542.68616858</v>
      </c>
      <c r="J14" s="20" t="n">
        <v>9.20684267</v>
      </c>
      <c r="K14" s="18" t="s">
        <v>404</v>
      </c>
      <c r="L14" s="20" t="s">
        <v>404</v>
      </c>
      <c r="M14" s="18" t="s">
        <v>404</v>
      </c>
      <c r="N14" s="20" t="s">
        <v>404</v>
      </c>
      <c r="O14" s="18" t="s">
        <v>404</v>
      </c>
      <c r="P14" s="20" t="s">
        <v>404</v>
      </c>
      <c r="Q14" s="18" t="s">
        <v>404</v>
      </c>
      <c r="R14" s="20" t="s">
        <v>404</v>
      </c>
      <c r="S14" s="18" t="n">
        <v>537.56776955</v>
      </c>
      <c r="T14" s="20" t="n">
        <v>3.14667817</v>
      </c>
    </row>
    <row r="15" spans="1:20">
      <c r="A15" s="15" t="s">
        <v>412</v>
      </c>
      <c r="B15" s="17" t="n">
        <v>5882</v>
      </c>
      <c r="C15" s="18">
        <f>(0.0/B15*100)</f>
        <v/>
      </c>
      <c r="D15" s="19" t="n">
        <v>5882</v>
      </c>
      <c r="E15" s="18" t="n">
        <v>533.60609747</v>
      </c>
      <c r="F15" s="20" t="n">
        <v>4.48620361</v>
      </c>
      <c r="G15" s="18" t="n">
        <v>532.12391681</v>
      </c>
      <c r="H15" s="20" t="n">
        <v>3.29627537</v>
      </c>
      <c r="I15" s="18" t="n">
        <v>494.29204568</v>
      </c>
      <c r="J15" s="20" t="n">
        <v>29.43521939</v>
      </c>
      <c r="K15" s="18" t="s">
        <v>404</v>
      </c>
      <c r="L15" s="20" t="s">
        <v>404</v>
      </c>
      <c r="M15" s="18" t="s">
        <v>404</v>
      </c>
      <c r="N15" s="20" t="s">
        <v>404</v>
      </c>
      <c r="O15" s="18" t="s">
        <v>404</v>
      </c>
      <c r="P15" s="20" t="s">
        <v>404</v>
      </c>
      <c r="Q15" s="18" t="s">
        <v>404</v>
      </c>
      <c r="R15" s="20" t="s">
        <v>404</v>
      </c>
      <c r="S15" s="18" t="n">
        <v>527.24899043</v>
      </c>
      <c r="T15" s="20" t="n">
        <v>4.8925784</v>
      </c>
    </row>
    <row r="16" spans="1:20">
      <c r="A16" s="15" t="s">
        <v>413</v>
      </c>
      <c r="B16" s="17" t="n">
        <v>6108</v>
      </c>
      <c r="C16" s="18">
        <f>(390.0/B16*100)</f>
        <v/>
      </c>
      <c r="D16" s="19" t="n">
        <v>5718</v>
      </c>
      <c r="E16" s="18" t="n">
        <v>493.52195497</v>
      </c>
      <c r="F16" s="20" t="n">
        <v>9.12099225</v>
      </c>
      <c r="G16" s="18" t="n">
        <v>505.24268644</v>
      </c>
      <c r="H16" s="20" t="n">
        <v>6.74965202</v>
      </c>
      <c r="I16" s="18" t="n">
        <v>496.11235435</v>
      </c>
      <c r="J16" s="20" t="n">
        <v>17.5358717</v>
      </c>
      <c r="K16" s="18" t="s">
        <v>404</v>
      </c>
      <c r="L16" s="20" t="s">
        <v>404</v>
      </c>
      <c r="M16" s="18" t="s">
        <v>404</v>
      </c>
      <c r="N16" s="20" t="s">
        <v>404</v>
      </c>
      <c r="O16" s="18" t="s">
        <v>404</v>
      </c>
      <c r="P16" s="20" t="s">
        <v>404</v>
      </c>
      <c r="Q16" s="18" t="s">
        <v>404</v>
      </c>
      <c r="R16" s="20" t="s">
        <v>404</v>
      </c>
      <c r="S16" s="18" t="n">
        <v>491.40765365</v>
      </c>
      <c r="T16" s="20" t="n">
        <v>7.69892599</v>
      </c>
    </row>
    <row r="17" spans="1:20">
      <c r="A17" s="15" t="s">
        <v>414</v>
      </c>
      <c r="B17" s="17" t="n">
        <v>6504</v>
      </c>
      <c r="C17" s="18">
        <f>(1325.0/B17*100)</f>
        <v/>
      </c>
      <c r="D17" s="19" t="n">
        <v>5179</v>
      </c>
      <c r="E17" s="18" t="n">
        <v>525.41428368</v>
      </c>
      <c r="F17" s="20" t="n">
        <v>9.983152390000001</v>
      </c>
      <c r="G17" s="18" t="n">
        <v>498.2643557</v>
      </c>
      <c r="H17" s="20" t="n">
        <v>7.73380917</v>
      </c>
      <c r="I17" s="18" t="n">
        <v>496.50619008</v>
      </c>
      <c r="J17" s="20" t="n">
        <v>17.24848915</v>
      </c>
      <c r="K17" s="18" t="s">
        <v>404</v>
      </c>
      <c r="L17" s="20" t="s">
        <v>404</v>
      </c>
      <c r="M17" s="18" t="s">
        <v>404</v>
      </c>
      <c r="N17" s="20" t="s">
        <v>404</v>
      </c>
      <c r="O17" s="18" t="s">
        <v>404</v>
      </c>
      <c r="P17" s="20" t="s">
        <v>404</v>
      </c>
      <c r="Q17" s="18" t="s">
        <v>404</v>
      </c>
      <c r="R17" s="20" t="s">
        <v>404</v>
      </c>
      <c r="S17" s="18" t="n">
        <v>518.7726181100001</v>
      </c>
      <c r="T17" s="20" t="n">
        <v>6.72991742</v>
      </c>
    </row>
    <row r="18" spans="1:20">
      <c r="A18" s="15" t="s">
        <v>415</v>
      </c>
      <c r="B18" s="17" t="n">
        <v>5532</v>
      </c>
      <c r="C18" s="18">
        <f>(0.0/B18*100)</f>
        <v/>
      </c>
      <c r="D18" s="19" t="n">
        <v>5532</v>
      </c>
      <c r="E18" s="18" t="n">
        <v>441.34315703</v>
      </c>
      <c r="F18" s="20" t="n">
        <v>9.96927045</v>
      </c>
      <c r="G18" s="18" t="n">
        <v>464.65533747</v>
      </c>
      <c r="H18" s="20" t="n">
        <v>4.32011713</v>
      </c>
      <c r="I18" s="18" t="n">
        <v>453.35705857</v>
      </c>
      <c r="J18" s="20" t="n">
        <v>16.44268786</v>
      </c>
      <c r="K18" s="18" t="s">
        <v>404</v>
      </c>
      <c r="L18" s="20" t="s">
        <v>404</v>
      </c>
      <c r="M18" s="18" t="s">
        <v>404</v>
      </c>
      <c r="N18" s="20" t="s">
        <v>404</v>
      </c>
      <c r="O18" s="18" t="s">
        <v>404</v>
      </c>
      <c r="P18" s="20" t="s">
        <v>404</v>
      </c>
      <c r="Q18" s="18" t="s">
        <v>404</v>
      </c>
      <c r="R18" s="20" t="s">
        <v>404</v>
      </c>
      <c r="S18" s="18" t="n">
        <v>432.72203787</v>
      </c>
      <c r="T18" s="20" t="n">
        <v>14.13844983</v>
      </c>
    </row>
    <row r="19" spans="1:20">
      <c r="A19" s="15" t="s">
        <v>416</v>
      </c>
      <c r="B19" s="17" t="n">
        <v>5658</v>
      </c>
      <c r="C19" s="18">
        <f>(327.0/B19*100)</f>
        <v/>
      </c>
      <c r="D19" s="19" t="n">
        <v>5331</v>
      </c>
      <c r="E19" s="18" t="n">
        <v>478.45810923</v>
      </c>
      <c r="F19" s="20" t="n">
        <v>7.06144473</v>
      </c>
      <c r="G19" s="18" t="n">
        <v>480.25925623</v>
      </c>
      <c r="H19" s="20" t="n">
        <v>7.25220056</v>
      </c>
      <c r="I19" s="18" t="n">
        <v>484.91366852</v>
      </c>
      <c r="J19" s="20" t="n">
        <v>12.9062458</v>
      </c>
      <c r="K19" s="18" t="s">
        <v>404</v>
      </c>
      <c r="L19" s="20" t="s">
        <v>404</v>
      </c>
      <c r="M19" s="18" t="s">
        <v>404</v>
      </c>
      <c r="N19" s="20" t="s">
        <v>404</v>
      </c>
      <c r="O19" s="18" t="s">
        <v>404</v>
      </c>
      <c r="P19" s="20" t="s">
        <v>404</v>
      </c>
      <c r="Q19" s="18" t="s">
        <v>404</v>
      </c>
      <c r="R19" s="20" t="s">
        <v>404</v>
      </c>
      <c r="S19" s="18" t="n">
        <v>456.88331123</v>
      </c>
      <c r="T19" s="20" t="n">
        <v>11.43338409</v>
      </c>
    </row>
    <row r="20" spans="1:20">
      <c r="A20" s="15" t="s">
        <v>417</v>
      </c>
      <c r="B20" s="17" t="n">
        <v>3371</v>
      </c>
      <c r="C20" s="18">
        <f>(24.0/B20*100)</f>
        <v/>
      </c>
      <c r="D20" s="19" t="n">
        <v>3347</v>
      </c>
      <c r="E20" s="18" t="n">
        <v>472.95856315</v>
      </c>
      <c r="F20" s="20" t="n">
        <v>3.05057198</v>
      </c>
      <c r="G20" s="18" t="n">
        <v>480.09624181</v>
      </c>
      <c r="H20" s="20" t="n">
        <v>3.34369468</v>
      </c>
      <c r="I20" s="18" t="n">
        <v>453.82692142</v>
      </c>
      <c r="J20" s="20" t="n">
        <v>6.91322636</v>
      </c>
      <c r="K20" s="18" t="s">
        <v>404</v>
      </c>
      <c r="L20" s="20" t="s">
        <v>404</v>
      </c>
      <c r="M20" s="18" t="s">
        <v>404</v>
      </c>
      <c r="N20" s="20" t="s">
        <v>404</v>
      </c>
      <c r="O20" s="18" t="s">
        <v>404</v>
      </c>
      <c r="P20" s="20" t="s">
        <v>404</v>
      </c>
      <c r="Q20" s="18" t="s">
        <v>404</v>
      </c>
      <c r="R20" s="20" t="s">
        <v>404</v>
      </c>
      <c r="S20" s="18" t="n">
        <v>469.87465495</v>
      </c>
      <c r="T20" s="20" t="n">
        <v>2.76803267</v>
      </c>
    </row>
    <row r="21" spans="1:20">
      <c r="A21" s="15" t="s">
        <v>418</v>
      </c>
      <c r="B21" s="17" t="n">
        <v>5741</v>
      </c>
      <c r="C21" s="18">
        <f>(0.0/B21*100)</f>
        <v/>
      </c>
      <c r="D21" s="19" t="n">
        <v>5741</v>
      </c>
      <c r="E21" s="18" t="n">
        <v>496.80556689</v>
      </c>
      <c r="F21" s="20" t="n">
        <v>8.99888842</v>
      </c>
      <c r="G21" s="18" t="n">
        <v>503.98107983</v>
      </c>
      <c r="H21" s="20" t="n">
        <v>4.231989</v>
      </c>
      <c r="I21" s="18" t="n">
        <v>507.66743436</v>
      </c>
      <c r="J21" s="20" t="n">
        <v>7.37983768</v>
      </c>
      <c r="K21" s="18" t="s">
        <v>404</v>
      </c>
      <c r="L21" s="20" t="s">
        <v>404</v>
      </c>
      <c r="M21" s="18" t="s">
        <v>404</v>
      </c>
      <c r="N21" s="20" t="s">
        <v>404</v>
      </c>
      <c r="O21" s="18" t="s">
        <v>404</v>
      </c>
      <c r="P21" s="20" t="s">
        <v>404</v>
      </c>
      <c r="Q21" s="18" t="s">
        <v>404</v>
      </c>
      <c r="R21" s="20" t="s">
        <v>404</v>
      </c>
      <c r="S21" s="18" t="n">
        <v>501.23346661</v>
      </c>
      <c r="T21" s="20" t="n">
        <v>4.42234958</v>
      </c>
    </row>
    <row r="22" spans="1:20">
      <c r="A22" s="15" t="s">
        <v>419</v>
      </c>
      <c r="B22" s="17" t="n">
        <v>6598</v>
      </c>
      <c r="C22" s="18">
        <f>(0.0/B22*100)</f>
        <v/>
      </c>
      <c r="D22" s="19" t="n">
        <v>6598</v>
      </c>
      <c r="E22" s="18" t="n">
        <v>456.07154458</v>
      </c>
      <c r="F22" s="20" t="n">
        <v>11.94646301</v>
      </c>
      <c r="G22" s="18" t="n">
        <v>472.84519492</v>
      </c>
      <c r="H22" s="20" t="n">
        <v>7.05004954</v>
      </c>
      <c r="I22" s="18" t="n">
        <v>459.78456064</v>
      </c>
      <c r="J22" s="20" t="n">
        <v>12.15633881</v>
      </c>
      <c r="K22" s="18" t="s">
        <v>404</v>
      </c>
      <c r="L22" s="20" t="s">
        <v>404</v>
      </c>
      <c r="M22" s="18" t="s">
        <v>404</v>
      </c>
      <c r="N22" s="20" t="s">
        <v>404</v>
      </c>
      <c r="O22" s="18" t="s">
        <v>404</v>
      </c>
      <c r="P22" s="20" t="s">
        <v>404</v>
      </c>
      <c r="Q22" s="18" t="s">
        <v>404</v>
      </c>
      <c r="R22" s="20" t="s">
        <v>404</v>
      </c>
      <c r="S22" s="18" t="n">
        <v>464.10298583</v>
      </c>
      <c r="T22" s="20" t="n">
        <v>8.966506839999999</v>
      </c>
    </row>
    <row r="23" spans="1:20">
      <c r="A23" s="15" t="s">
        <v>420</v>
      </c>
      <c r="B23" s="17" t="n">
        <v>11583</v>
      </c>
      <c r="C23" s="18">
        <f>(3151.0/B23*100)</f>
        <v/>
      </c>
      <c r="D23" s="19" t="n">
        <v>8432</v>
      </c>
      <c r="E23" s="18" t="n">
        <v>474.22008759</v>
      </c>
      <c r="F23" s="20" t="n">
        <v>8.14119979</v>
      </c>
      <c r="G23" s="18" t="n">
        <v>490.31880546</v>
      </c>
      <c r="H23" s="20" t="n">
        <v>7.22756489</v>
      </c>
      <c r="I23" s="18" t="n">
        <v>469.29237809</v>
      </c>
      <c r="J23" s="20" t="n">
        <v>13.50767427</v>
      </c>
      <c r="K23" s="18" t="s">
        <v>404</v>
      </c>
      <c r="L23" s="20" t="s">
        <v>404</v>
      </c>
      <c r="M23" s="18" t="s">
        <v>404</v>
      </c>
      <c r="N23" s="20" t="s">
        <v>404</v>
      </c>
      <c r="O23" s="18" t="s">
        <v>404</v>
      </c>
      <c r="P23" s="20" t="s">
        <v>404</v>
      </c>
      <c r="Q23" s="18" t="s">
        <v>404</v>
      </c>
      <c r="R23" s="20" t="s">
        <v>404</v>
      </c>
      <c r="S23" s="18" t="n">
        <v>488.17933866</v>
      </c>
      <c r="T23" s="20" t="n">
        <v>5.402083</v>
      </c>
    </row>
    <row r="24" spans="1:20">
      <c r="A24" s="15" t="s">
        <v>421</v>
      </c>
      <c r="B24" s="17" t="n">
        <v>6647</v>
      </c>
      <c r="C24" s="18">
        <f>(0.0/B24*100)</f>
        <v/>
      </c>
      <c r="D24" s="19" t="n">
        <v>6647</v>
      </c>
      <c r="E24" s="18" t="n">
        <v>538.19211855</v>
      </c>
      <c r="F24" s="20" t="n">
        <v>5.0029481</v>
      </c>
      <c r="G24" s="18" t="n">
        <v>541.41764521</v>
      </c>
      <c r="H24" s="20" t="n">
        <v>7.80077144</v>
      </c>
      <c r="I24" s="18" t="n">
        <v>513.76255423</v>
      </c>
      <c r="J24" s="20" t="n">
        <v>25.18205013</v>
      </c>
      <c r="K24" s="18" t="s">
        <v>404</v>
      </c>
      <c r="L24" s="20" t="s">
        <v>404</v>
      </c>
      <c r="M24" s="18" t="s">
        <v>404</v>
      </c>
      <c r="N24" s="20" t="s">
        <v>404</v>
      </c>
      <c r="O24" s="18" t="s">
        <v>404</v>
      </c>
      <c r="P24" s="20" t="s">
        <v>404</v>
      </c>
      <c r="Q24" s="18" t="s">
        <v>404</v>
      </c>
      <c r="R24" s="20" t="s">
        <v>404</v>
      </c>
      <c r="S24" s="18" t="n">
        <v>538.13133515</v>
      </c>
      <c r="T24" s="20" t="n">
        <v>26.19171314</v>
      </c>
    </row>
    <row r="25" spans="1:20">
      <c r="A25" s="15" t="s">
        <v>422</v>
      </c>
      <c r="B25" s="17" t="n">
        <v>5581</v>
      </c>
      <c r="C25" s="18">
        <f>(0.0/B25*100)</f>
        <v/>
      </c>
      <c r="D25" s="19" t="n">
        <v>5581</v>
      </c>
      <c r="E25" s="18" t="n">
        <v>514.39063406</v>
      </c>
      <c r="F25" s="20" t="n">
        <v>4.74983</v>
      </c>
      <c r="G25" s="18" t="n">
        <v>513.42511099</v>
      </c>
      <c r="H25" s="20" t="n">
        <v>8.514590800000001</v>
      </c>
      <c r="I25" s="18" t="n">
        <v>514.98583357</v>
      </c>
      <c r="J25" s="20" t="n">
        <v>12.32410424</v>
      </c>
      <c r="K25" s="18" t="s">
        <v>404</v>
      </c>
      <c r="L25" s="20" t="s">
        <v>404</v>
      </c>
      <c r="M25" s="18" t="s">
        <v>404</v>
      </c>
      <c r="N25" s="20" t="s">
        <v>404</v>
      </c>
      <c r="O25" s="18" t="s">
        <v>404</v>
      </c>
      <c r="P25" s="20" t="s">
        <v>404</v>
      </c>
      <c r="Q25" s="18" t="s">
        <v>404</v>
      </c>
      <c r="R25" s="20" t="s">
        <v>404</v>
      </c>
      <c r="S25" s="18" t="n">
        <v>524.81907099</v>
      </c>
      <c r="T25" s="20" t="n">
        <v>9.716150969999999</v>
      </c>
    </row>
    <row r="26" spans="1:20">
      <c r="A26" s="15" t="s">
        <v>423</v>
      </c>
      <c r="B26" s="17" t="n">
        <v>4869</v>
      </c>
      <c r="C26" s="18">
        <f>(11.0/B26*100)</f>
        <v/>
      </c>
      <c r="D26" s="19" t="n">
        <v>4858</v>
      </c>
      <c r="E26" s="18" t="n">
        <v>474.17703266</v>
      </c>
      <c r="F26" s="20" t="n">
        <v>3.21535569</v>
      </c>
      <c r="G26" s="18" t="n">
        <v>505.41142668</v>
      </c>
      <c r="H26" s="20" t="n">
        <v>2.60661901</v>
      </c>
      <c r="I26" s="18" t="n">
        <v>517.64668347</v>
      </c>
      <c r="J26" s="20" t="n">
        <v>11.84551896</v>
      </c>
      <c r="K26" s="18" t="s">
        <v>404</v>
      </c>
      <c r="L26" s="20" t="s">
        <v>404</v>
      </c>
      <c r="M26" s="18" t="s">
        <v>404</v>
      </c>
      <c r="N26" s="20" t="s">
        <v>404</v>
      </c>
      <c r="O26" s="18" t="s">
        <v>404</v>
      </c>
      <c r="P26" s="20" t="s">
        <v>404</v>
      </c>
      <c r="Q26" s="18" t="s">
        <v>404</v>
      </c>
      <c r="R26" s="20" t="s">
        <v>404</v>
      </c>
      <c r="S26" s="18" t="n">
        <v>480.60610128</v>
      </c>
      <c r="T26" s="20" t="n">
        <v>6.3447401</v>
      </c>
    </row>
    <row r="27" spans="1:20">
      <c r="A27" s="15" t="s">
        <v>424</v>
      </c>
      <c r="B27" s="17" t="n">
        <v>5299</v>
      </c>
      <c r="C27" s="18">
        <f>(0.0/B27*100)</f>
        <v/>
      </c>
      <c r="D27" s="19" t="n">
        <v>5299</v>
      </c>
      <c r="E27" s="18" t="n">
        <v>514.21223401</v>
      </c>
      <c r="F27" s="20" t="n">
        <v>4.98288812</v>
      </c>
      <c r="G27" s="18" t="n">
        <v>466.10096819</v>
      </c>
      <c r="H27" s="20" t="n">
        <v>1.50885817</v>
      </c>
      <c r="I27" s="18" t="n">
        <v>487.31693345</v>
      </c>
      <c r="J27" s="20" t="n">
        <v>3.82437449</v>
      </c>
      <c r="K27" s="18" t="s">
        <v>404</v>
      </c>
      <c r="L27" s="20" t="s">
        <v>404</v>
      </c>
      <c r="M27" s="18" t="s">
        <v>404</v>
      </c>
      <c r="N27" s="20" t="s">
        <v>404</v>
      </c>
      <c r="O27" s="18" t="s">
        <v>404</v>
      </c>
      <c r="P27" s="20" t="s">
        <v>404</v>
      </c>
      <c r="Q27" s="18" t="s">
        <v>404</v>
      </c>
      <c r="R27" s="20" t="s">
        <v>404</v>
      </c>
      <c r="S27" s="18" t="n">
        <v>507.97525307</v>
      </c>
      <c r="T27" s="20" t="n">
        <v>1.81544323</v>
      </c>
    </row>
    <row r="28" spans="1:20">
      <c r="A28" s="15" t="s">
        <v>425</v>
      </c>
      <c r="B28" s="17" t="n">
        <v>7568</v>
      </c>
      <c r="C28" s="18">
        <f>(0.0/B28*100)</f>
        <v/>
      </c>
      <c r="D28" s="19" t="n">
        <v>7568</v>
      </c>
      <c r="E28" s="18" t="n">
        <v>411.55394105</v>
      </c>
      <c r="F28" s="20" t="n">
        <v>4.78675862</v>
      </c>
      <c r="G28" s="18" t="n">
        <v>425.72502907</v>
      </c>
      <c r="H28" s="20" t="n">
        <v>6.81704181</v>
      </c>
      <c r="I28" s="18" t="n">
        <v>424.1861455</v>
      </c>
      <c r="J28" s="20" t="n">
        <v>12.41304062</v>
      </c>
      <c r="K28" s="18" t="s">
        <v>404</v>
      </c>
      <c r="L28" s="20" t="s">
        <v>404</v>
      </c>
      <c r="M28" s="18" t="s">
        <v>404</v>
      </c>
      <c r="N28" s="20" t="s">
        <v>404</v>
      </c>
      <c r="O28" s="18" t="s">
        <v>404</v>
      </c>
      <c r="P28" s="20" t="s">
        <v>404</v>
      </c>
      <c r="Q28" s="18" t="s">
        <v>404</v>
      </c>
      <c r="R28" s="20" t="s">
        <v>404</v>
      </c>
      <c r="S28" s="18" t="n">
        <v>413.9445082</v>
      </c>
      <c r="T28" s="20" t="n">
        <v>3.44349069</v>
      </c>
    </row>
    <row r="29" spans="1:20">
      <c r="A29" s="15" t="s">
        <v>426</v>
      </c>
      <c r="B29" s="17" t="n">
        <v>5385</v>
      </c>
      <c r="C29" s="18">
        <f>(1123.0/B29*100)</f>
        <v/>
      </c>
      <c r="D29" s="19" t="n">
        <v>4262</v>
      </c>
      <c r="E29" s="18" t="n">
        <v>519.02161928</v>
      </c>
      <c r="F29" s="20" t="n">
        <v>10.07687057</v>
      </c>
      <c r="G29" s="18" t="n">
        <v>505.27052944</v>
      </c>
      <c r="H29" s="20" t="n">
        <v>12.3270536</v>
      </c>
      <c r="I29" s="18" t="n">
        <v>467.40246422</v>
      </c>
      <c r="J29" s="20" t="n">
        <v>41.13774026</v>
      </c>
      <c r="K29" s="18" t="s">
        <v>404</v>
      </c>
      <c r="L29" s="20" t="s">
        <v>404</v>
      </c>
      <c r="M29" s="18" t="s">
        <v>404</v>
      </c>
      <c r="N29" s="20" t="s">
        <v>404</v>
      </c>
      <c r="O29" s="18" t="s">
        <v>404</v>
      </c>
      <c r="P29" s="20" t="s">
        <v>404</v>
      </c>
      <c r="Q29" s="18" t="s">
        <v>404</v>
      </c>
      <c r="R29" s="20" t="s">
        <v>404</v>
      </c>
      <c r="S29" s="18" t="n">
        <v>504.24412233</v>
      </c>
      <c r="T29" s="20" t="n">
        <v>7.52870149</v>
      </c>
    </row>
    <row r="30" spans="1:20">
      <c r="A30" s="15" t="s">
        <v>427</v>
      </c>
      <c r="B30" s="17" t="n">
        <v>4520</v>
      </c>
      <c r="C30" s="18">
        <f>(957.0/B30*100)</f>
        <v/>
      </c>
      <c r="D30" s="19" t="n">
        <v>3563</v>
      </c>
      <c r="E30" s="18" t="n">
        <v>515.57044131</v>
      </c>
      <c r="F30" s="20" t="n">
        <v>8.85852611</v>
      </c>
      <c r="G30" s="18" t="n">
        <v>522.63916613</v>
      </c>
      <c r="H30" s="20" t="n">
        <v>7.26380312</v>
      </c>
      <c r="I30" s="18" t="n">
        <v>510.16238884</v>
      </c>
      <c r="J30" s="20" t="n">
        <v>9.27826984</v>
      </c>
      <c r="K30" s="18" t="s">
        <v>404</v>
      </c>
      <c r="L30" s="20" t="s">
        <v>404</v>
      </c>
      <c r="M30" s="18" t="s">
        <v>404</v>
      </c>
      <c r="N30" s="20" t="s">
        <v>404</v>
      </c>
      <c r="O30" s="18" t="s">
        <v>404</v>
      </c>
      <c r="P30" s="20" t="s">
        <v>404</v>
      </c>
      <c r="Q30" s="18" t="s">
        <v>404</v>
      </c>
      <c r="R30" s="20" t="s">
        <v>404</v>
      </c>
      <c r="S30" s="18" t="n">
        <v>512.26547978</v>
      </c>
      <c r="T30" s="20" t="n">
        <v>5.78277122</v>
      </c>
    </row>
    <row r="31" spans="1:20">
      <c r="A31" s="15" t="s">
        <v>428</v>
      </c>
      <c r="B31" s="17" t="n">
        <v>5456</v>
      </c>
      <c r="C31" s="18">
        <f>(502.0/B31*100)</f>
        <v/>
      </c>
      <c r="D31" s="19" t="n">
        <v>4954</v>
      </c>
      <c r="E31" s="18" t="n">
        <v>493.63101793</v>
      </c>
      <c r="F31" s="20" t="n">
        <v>5.86243461</v>
      </c>
      <c r="G31" s="18" t="n">
        <v>501.00503695</v>
      </c>
      <c r="H31" s="20" t="n">
        <v>2.4875599</v>
      </c>
      <c r="I31" s="18" t="n">
        <v>493.88517964</v>
      </c>
      <c r="J31" s="20" t="n">
        <v>11.51090436</v>
      </c>
      <c r="K31" s="18" t="s">
        <v>404</v>
      </c>
      <c r="L31" s="20" t="s">
        <v>404</v>
      </c>
      <c r="M31" s="18" t="s">
        <v>404</v>
      </c>
      <c r="N31" s="20" t="s">
        <v>404</v>
      </c>
      <c r="O31" s="18" t="s">
        <v>404</v>
      </c>
      <c r="P31" s="20" t="s">
        <v>404</v>
      </c>
      <c r="Q31" s="18" t="s">
        <v>404</v>
      </c>
      <c r="R31" s="20" t="s">
        <v>404</v>
      </c>
      <c r="S31" s="18" t="n">
        <v>498.21788689</v>
      </c>
      <c r="T31" s="20" t="n">
        <v>7.12298496</v>
      </c>
    </row>
    <row r="32" spans="1:20">
      <c r="A32" s="15" t="s">
        <v>429</v>
      </c>
      <c r="B32" s="17" t="n">
        <v>4478</v>
      </c>
      <c r="C32" s="18">
        <f>(0.0/B32*100)</f>
        <v/>
      </c>
      <c r="D32" s="19" t="n">
        <v>4478</v>
      </c>
      <c r="E32" s="18" t="n">
        <v>494.56112759</v>
      </c>
      <c r="F32" s="20" t="n">
        <v>5.97669468</v>
      </c>
      <c r="G32" s="18" t="n">
        <v>501.91641899</v>
      </c>
      <c r="H32" s="20" t="n">
        <v>4.0111602</v>
      </c>
      <c r="I32" s="18" t="n">
        <v>517.7751137499999</v>
      </c>
      <c r="J32" s="20" t="n">
        <v>14.74078403</v>
      </c>
      <c r="K32" s="18" t="s">
        <v>404</v>
      </c>
      <c r="L32" s="20" t="s">
        <v>404</v>
      </c>
      <c r="M32" s="18" t="s">
        <v>404</v>
      </c>
      <c r="N32" s="20" t="s">
        <v>404</v>
      </c>
      <c r="O32" s="18" t="s">
        <v>404</v>
      </c>
      <c r="P32" s="20" t="s">
        <v>404</v>
      </c>
      <c r="Q32" s="18" t="s">
        <v>404</v>
      </c>
      <c r="R32" s="20" t="s">
        <v>404</v>
      </c>
      <c r="S32" s="18" t="n">
        <v>505.57277923</v>
      </c>
      <c r="T32" s="20" t="n">
        <v>7.03295163</v>
      </c>
    </row>
    <row r="33" spans="1:20">
      <c r="A33" s="15" t="s">
        <v>430</v>
      </c>
      <c r="B33" s="17" t="n">
        <v>7325</v>
      </c>
      <c r="C33" s="18">
        <f>(29.0/B33*100)</f>
        <v/>
      </c>
      <c r="D33" s="19" t="n">
        <v>7296</v>
      </c>
      <c r="E33" s="18" t="n">
        <v>497.33871376</v>
      </c>
      <c r="F33" s="20" t="n">
        <v>6.99661293</v>
      </c>
      <c r="G33" s="18" t="n">
        <v>501.96833972</v>
      </c>
      <c r="H33" s="20" t="n">
        <v>4.57910981</v>
      </c>
      <c r="I33" s="18" t="n">
        <v>496.77948176</v>
      </c>
      <c r="J33" s="20" t="n">
        <v>15.51174473</v>
      </c>
      <c r="K33" s="18" t="s">
        <v>404</v>
      </c>
      <c r="L33" s="20" t="s">
        <v>404</v>
      </c>
      <c r="M33" s="18" t="s">
        <v>404</v>
      </c>
      <c r="N33" s="20" t="s">
        <v>404</v>
      </c>
      <c r="O33" s="18" t="s">
        <v>404</v>
      </c>
      <c r="P33" s="20" t="s">
        <v>404</v>
      </c>
      <c r="Q33" s="18" t="s">
        <v>404</v>
      </c>
      <c r="R33" s="20" t="s">
        <v>404</v>
      </c>
      <c r="S33" s="18" t="n">
        <v>502.25429297</v>
      </c>
      <c r="T33" s="20" t="n">
        <v>6.87597976</v>
      </c>
    </row>
    <row r="34" spans="1:20">
      <c r="A34" s="15" t="s">
        <v>431</v>
      </c>
      <c r="B34" s="17" t="n">
        <v>6350</v>
      </c>
      <c r="C34" s="18">
        <f>(0.0/B34*100)</f>
        <v/>
      </c>
      <c r="D34" s="19" t="n">
        <v>6350</v>
      </c>
      <c r="E34" s="18" t="n">
        <v>455.06600637</v>
      </c>
      <c r="F34" s="20" t="n">
        <v>5.49354655</v>
      </c>
      <c r="G34" s="18" t="n">
        <v>467.32008162</v>
      </c>
      <c r="H34" s="20" t="n">
        <v>6.22288389</v>
      </c>
      <c r="I34" s="18" t="n">
        <v>486.76083196</v>
      </c>
      <c r="J34" s="20" t="n">
        <v>23.33099756</v>
      </c>
      <c r="K34" s="18" t="s">
        <v>404</v>
      </c>
      <c r="L34" s="20" t="s">
        <v>404</v>
      </c>
      <c r="M34" s="18" t="s">
        <v>404</v>
      </c>
      <c r="N34" s="20" t="s">
        <v>404</v>
      </c>
      <c r="O34" s="18" t="s">
        <v>404</v>
      </c>
      <c r="P34" s="20" t="s">
        <v>404</v>
      </c>
      <c r="Q34" s="18" t="s">
        <v>404</v>
      </c>
      <c r="R34" s="20" t="s">
        <v>404</v>
      </c>
      <c r="S34" s="18" t="n">
        <v>453.08059074</v>
      </c>
      <c r="T34" s="20" t="n">
        <v>9.509676499999999</v>
      </c>
    </row>
    <row r="35" spans="1:20">
      <c r="A35" s="15" t="s">
        <v>432</v>
      </c>
      <c r="B35" s="17" t="n">
        <v>6406</v>
      </c>
      <c r="C35" s="18">
        <f>(443.0/B35*100)</f>
        <v/>
      </c>
      <c r="D35" s="19" t="n">
        <v>5963</v>
      </c>
      <c r="E35" s="18" t="n">
        <v>525.0799517</v>
      </c>
      <c r="F35" s="20" t="n">
        <v>1.86108341</v>
      </c>
      <c r="G35" s="18" t="n">
        <v>509.91067244</v>
      </c>
      <c r="H35" s="20" t="n">
        <v>3.26943802</v>
      </c>
      <c r="I35" s="18" t="n">
        <v>483.28251074</v>
      </c>
      <c r="J35" s="20" t="n">
        <v>6.70308158</v>
      </c>
      <c r="K35" s="18" t="s">
        <v>404</v>
      </c>
      <c r="L35" s="20" t="s">
        <v>404</v>
      </c>
      <c r="M35" s="18" t="s">
        <v>404</v>
      </c>
      <c r="N35" s="20" t="s">
        <v>404</v>
      </c>
      <c r="O35" s="18" t="s">
        <v>404</v>
      </c>
      <c r="P35" s="20" t="s">
        <v>404</v>
      </c>
      <c r="Q35" s="18" t="s">
        <v>404</v>
      </c>
      <c r="R35" s="20" t="s">
        <v>404</v>
      </c>
      <c r="S35" s="18" t="n">
        <v>494.57707903</v>
      </c>
      <c r="T35" s="20" t="n">
        <v>3.10337515</v>
      </c>
    </row>
    <row r="36" spans="1:20">
      <c r="A36" s="15" t="s">
        <v>433</v>
      </c>
      <c r="B36" s="17" t="n">
        <v>6736</v>
      </c>
      <c r="C36" s="18">
        <f>(10.0/B36*100)</f>
        <v/>
      </c>
      <c r="D36" s="19" t="n">
        <v>6726</v>
      </c>
      <c r="E36" s="18" t="n">
        <v>487.34664578</v>
      </c>
      <c r="F36" s="20" t="n">
        <v>4.48015651</v>
      </c>
      <c r="G36" s="18" t="n">
        <v>496.86062993</v>
      </c>
      <c r="H36" s="20" t="n">
        <v>3.86946912</v>
      </c>
      <c r="I36" s="18" t="n">
        <v>494.41244191</v>
      </c>
      <c r="J36" s="20" t="n">
        <v>4.59526552</v>
      </c>
      <c r="K36" s="18" t="s">
        <v>404</v>
      </c>
      <c r="L36" s="20" t="s">
        <v>404</v>
      </c>
      <c r="M36" s="18" t="s">
        <v>404</v>
      </c>
      <c r="N36" s="20" t="s">
        <v>404</v>
      </c>
      <c r="O36" s="18" t="s">
        <v>404</v>
      </c>
      <c r="P36" s="20" t="s">
        <v>404</v>
      </c>
      <c r="Q36" s="18" t="s">
        <v>404</v>
      </c>
      <c r="R36" s="20" t="s">
        <v>404</v>
      </c>
      <c r="S36" s="18" t="n">
        <v>493.38458484</v>
      </c>
      <c r="T36" s="20" t="n">
        <v>5.87540029</v>
      </c>
    </row>
    <row r="37" spans="1:20">
      <c r="A37" s="15" t="s">
        <v>434</v>
      </c>
      <c r="B37" s="17" t="n">
        <v>5458</v>
      </c>
      <c r="C37" s="18">
        <f>(0.0/B37*100)</f>
        <v/>
      </c>
      <c r="D37" s="19" t="n">
        <v>5458</v>
      </c>
      <c r="E37" s="18" t="n">
        <v>490.56343833</v>
      </c>
      <c r="F37" s="20" t="n">
        <v>4.81419807</v>
      </c>
      <c r="G37" s="18" t="n">
        <v>495.78221969</v>
      </c>
      <c r="H37" s="20" t="n">
        <v>5.45137556</v>
      </c>
      <c r="I37" s="18" t="n">
        <v>510.45168835</v>
      </c>
      <c r="J37" s="20" t="n">
        <v>12.27250393</v>
      </c>
      <c r="K37" s="18" t="s">
        <v>404</v>
      </c>
      <c r="L37" s="20" t="s">
        <v>404</v>
      </c>
      <c r="M37" s="18" t="s">
        <v>404</v>
      </c>
      <c r="N37" s="20" t="s">
        <v>404</v>
      </c>
      <c r="O37" s="18" t="s">
        <v>404</v>
      </c>
      <c r="P37" s="20" t="s">
        <v>404</v>
      </c>
      <c r="Q37" s="18" t="s">
        <v>404</v>
      </c>
      <c r="R37" s="20" t="s">
        <v>404</v>
      </c>
      <c r="S37" s="18" t="n">
        <v>484.74235419</v>
      </c>
      <c r="T37" s="20" t="n">
        <v>8.120978900000001</v>
      </c>
    </row>
    <row r="38" spans="1:20">
      <c r="A38" s="15" t="s">
        <v>435</v>
      </c>
      <c r="B38" s="17" t="n">
        <v>5860</v>
      </c>
      <c r="C38" s="18">
        <f>(268.0/B38*100)</f>
        <v/>
      </c>
      <c r="D38" s="19" t="n">
        <v>5592</v>
      </c>
      <c r="E38" s="18" t="n">
        <v>514.35810468</v>
      </c>
      <c r="F38" s="20" t="n">
        <v>7.45577698</v>
      </c>
      <c r="G38" s="18" t="n">
        <v>501.86630507</v>
      </c>
      <c r="H38" s="20" t="n">
        <v>9.260652739999999</v>
      </c>
      <c r="I38" s="18" t="n">
        <v>516.64772354</v>
      </c>
      <c r="J38" s="20" t="n">
        <v>18.05278544</v>
      </c>
      <c r="K38" s="18" t="s">
        <v>404</v>
      </c>
      <c r="L38" s="20" t="s">
        <v>404</v>
      </c>
      <c r="M38" s="18" t="s">
        <v>404</v>
      </c>
      <c r="N38" s="20" t="s">
        <v>404</v>
      </c>
      <c r="O38" s="18" t="s">
        <v>404</v>
      </c>
      <c r="P38" s="20" t="s">
        <v>404</v>
      </c>
      <c r="Q38" s="18" t="s">
        <v>404</v>
      </c>
      <c r="R38" s="20" t="s">
        <v>404</v>
      </c>
      <c r="S38" s="18" t="n">
        <v>499.22328858</v>
      </c>
      <c r="T38" s="20" t="n">
        <v>5.83124827</v>
      </c>
    </row>
    <row r="39" spans="1:20">
      <c r="A39" s="15" t="s">
        <v>436</v>
      </c>
      <c r="B39" s="17" t="n">
        <v>5895</v>
      </c>
      <c r="C39" s="18">
        <f>(0.0/B39*100)</f>
        <v/>
      </c>
      <c r="D39" s="19" t="n">
        <v>5895</v>
      </c>
      <c r="E39" s="18" t="n">
        <v>443.78101504</v>
      </c>
      <c r="F39" s="20" t="n">
        <v>8.913110509999999</v>
      </c>
      <c r="G39" s="18" t="n">
        <v>418.95696764</v>
      </c>
      <c r="H39" s="20" t="n">
        <v>6.09053273</v>
      </c>
      <c r="I39" s="18" t="n">
        <v>400.37896671</v>
      </c>
      <c r="J39" s="20" t="n">
        <v>16.53196897</v>
      </c>
      <c r="K39" s="18" t="s">
        <v>404</v>
      </c>
      <c r="L39" s="20" t="s">
        <v>404</v>
      </c>
      <c r="M39" s="18" t="s">
        <v>404</v>
      </c>
      <c r="N39" s="20" t="s">
        <v>404</v>
      </c>
      <c r="O39" s="18" t="s">
        <v>404</v>
      </c>
      <c r="P39" s="20" t="s">
        <v>404</v>
      </c>
      <c r="Q39" s="18" t="s">
        <v>404</v>
      </c>
      <c r="R39" s="20" t="s">
        <v>404</v>
      </c>
      <c r="S39" s="18" t="n">
        <v>416.21477489</v>
      </c>
      <c r="T39" s="20" t="n">
        <v>16.92770313</v>
      </c>
    </row>
    <row r="40" spans="1:20">
      <c r="A40" s="15" t="s">
        <v>437</v>
      </c>
      <c r="B40" s="17" t="n">
        <v>14157</v>
      </c>
      <c r="C40" s="18">
        <f>(2728.0/B40*100)</f>
        <v/>
      </c>
      <c r="D40" s="19" t="n">
        <v>11429</v>
      </c>
      <c r="E40" s="18" t="n">
        <v>503.04658848</v>
      </c>
      <c r="F40" s="20" t="n">
        <v>7.54383435</v>
      </c>
      <c r="G40" s="18" t="n">
        <v>506.45829845</v>
      </c>
      <c r="H40" s="20" t="n">
        <v>6.89011528</v>
      </c>
      <c r="I40" s="18" t="n">
        <v>517.21028427</v>
      </c>
      <c r="J40" s="20" t="n">
        <v>8.579657920000001</v>
      </c>
      <c r="K40" s="18" t="s">
        <v>404</v>
      </c>
      <c r="L40" s="20" t="s">
        <v>404</v>
      </c>
      <c r="M40" s="18" t="s">
        <v>404</v>
      </c>
      <c r="N40" s="20" t="s">
        <v>404</v>
      </c>
      <c r="O40" s="18" t="s">
        <v>404</v>
      </c>
      <c r="P40" s="20" t="s">
        <v>404</v>
      </c>
      <c r="Q40" s="18" t="s">
        <v>404</v>
      </c>
      <c r="R40" s="20" t="s">
        <v>404</v>
      </c>
      <c r="S40" s="18" t="n">
        <v>516.82422008</v>
      </c>
      <c r="T40" s="20" t="n">
        <v>5.76436553</v>
      </c>
    </row>
    <row r="41" spans="1:20">
      <c r="A41" s="15" t="s">
        <v>438</v>
      </c>
      <c r="B41" s="17" t="n">
        <v>5712</v>
      </c>
      <c r="C41" s="18">
        <f>(99.0/B41*100)</f>
        <v/>
      </c>
      <c r="D41" s="19" t="n">
        <v>5613</v>
      </c>
      <c r="E41" s="18" t="n">
        <v>489.3368418</v>
      </c>
      <c r="F41" s="20" t="n">
        <v>7.19475562</v>
      </c>
      <c r="G41" s="18" t="n">
        <v>496.49040289</v>
      </c>
      <c r="H41" s="20" t="n">
        <v>8.253355389999999</v>
      </c>
      <c r="I41" s="18" t="n">
        <v>506.69794359</v>
      </c>
      <c r="J41" s="20" t="n">
        <v>7.72477172</v>
      </c>
      <c r="K41" s="18" t="s">
        <v>404</v>
      </c>
      <c r="L41" s="20" t="s">
        <v>404</v>
      </c>
      <c r="M41" s="18" t="s">
        <v>404</v>
      </c>
      <c r="N41" s="20" t="s">
        <v>404</v>
      </c>
      <c r="O41" s="18" t="s">
        <v>404</v>
      </c>
      <c r="P41" s="20" t="s">
        <v>404</v>
      </c>
      <c r="Q41" s="18" t="s">
        <v>404</v>
      </c>
      <c r="R41" s="20" t="s">
        <v>404</v>
      </c>
      <c r="S41" s="18" t="n">
        <v>498.85169804</v>
      </c>
      <c r="T41" s="20" t="n">
        <v>5.68574353</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419.01530084</v>
      </c>
      <c r="F44" s="20" t="n">
        <v>8.98019991</v>
      </c>
      <c r="G44" s="18" t="n">
        <v>433.93483264</v>
      </c>
      <c r="H44" s="20" t="n">
        <v>4.92196483</v>
      </c>
      <c r="I44" s="18" t="n">
        <v>432.51394151</v>
      </c>
      <c r="J44" s="20" t="n">
        <v>8.362995229999999</v>
      </c>
      <c r="K44" s="18" t="s">
        <v>404</v>
      </c>
      <c r="L44" s="20" t="s">
        <v>404</v>
      </c>
      <c r="M44" s="18" t="s">
        <v>404</v>
      </c>
      <c r="N44" s="20" t="s">
        <v>404</v>
      </c>
      <c r="O44" s="18" t="s">
        <v>404</v>
      </c>
      <c r="P44" s="20" t="s">
        <v>404</v>
      </c>
      <c r="Q44" s="18" t="s">
        <v>404</v>
      </c>
      <c r="R44" s="20" t="s">
        <v>404</v>
      </c>
      <c r="S44" s="18" t="n">
        <v>421.7364776</v>
      </c>
      <c r="T44" s="20" t="n">
        <v>4.90490006</v>
      </c>
    </row>
    <row r="45" spans="1:20">
      <c r="A45" s="15" t="s">
        <v>442</v>
      </c>
      <c r="B45" s="17" t="n">
        <v>5519</v>
      </c>
      <c r="C45" s="18">
        <f>(0.0/B45*100)</f>
        <v/>
      </c>
      <c r="D45" s="19" t="n">
        <v>5519</v>
      </c>
      <c r="E45" s="18" t="n">
        <v>384.73562291</v>
      </c>
      <c r="F45" s="20" t="n">
        <v>6.84093466</v>
      </c>
      <c r="G45" s="18" t="n">
        <v>374.40293652</v>
      </c>
      <c r="H45" s="20" t="n">
        <v>4.11146849</v>
      </c>
      <c r="I45" s="18" t="n">
        <v>373.29683435</v>
      </c>
      <c r="J45" s="20" t="n">
        <v>9.67792616</v>
      </c>
      <c r="K45" s="18" t="s">
        <v>404</v>
      </c>
      <c r="L45" s="20" t="s">
        <v>404</v>
      </c>
      <c r="M45" s="18" t="s">
        <v>404</v>
      </c>
      <c r="N45" s="20" t="s">
        <v>404</v>
      </c>
      <c r="O45" s="18" t="s">
        <v>404</v>
      </c>
      <c r="P45" s="20" t="s">
        <v>404</v>
      </c>
      <c r="Q45" s="18" t="s">
        <v>404</v>
      </c>
      <c r="R45" s="20" t="s">
        <v>404</v>
      </c>
      <c r="S45" s="18" t="n">
        <v>361.66989057</v>
      </c>
      <c r="T45" s="20" t="n">
        <v>10.80422885</v>
      </c>
    </row>
    <row r="46" spans="1:20">
      <c r="A46" s="15" t="s">
        <v>443</v>
      </c>
      <c r="B46" s="17" t="n">
        <v>23141</v>
      </c>
      <c r="C46" s="18">
        <f>(4196.0/B46*100)</f>
        <v/>
      </c>
      <c r="D46" s="19" t="n">
        <v>18945</v>
      </c>
      <c r="E46" s="18" t="n">
        <v>409.99134869</v>
      </c>
      <c r="F46" s="20" t="n">
        <v>6.37280871</v>
      </c>
      <c r="G46" s="18" t="n">
        <v>404.0524387</v>
      </c>
      <c r="H46" s="20" t="n">
        <v>5.93880017</v>
      </c>
      <c r="I46" s="18" t="n">
        <v>407.24118713</v>
      </c>
      <c r="J46" s="20" t="n">
        <v>5.83938266</v>
      </c>
      <c r="K46" s="18" t="s">
        <v>404</v>
      </c>
      <c r="L46" s="20" t="s">
        <v>404</v>
      </c>
      <c r="M46" s="18" t="s">
        <v>404</v>
      </c>
      <c r="N46" s="20" t="s">
        <v>404</v>
      </c>
      <c r="O46" s="18" t="s">
        <v>404</v>
      </c>
      <c r="P46" s="20" t="s">
        <v>404</v>
      </c>
      <c r="Q46" s="18" t="s">
        <v>404</v>
      </c>
      <c r="R46" s="20" t="s">
        <v>404</v>
      </c>
      <c r="S46" s="18" t="n">
        <v>395.58215887</v>
      </c>
      <c r="T46" s="20" t="n">
        <v>5.07097676</v>
      </c>
    </row>
    <row r="47" spans="1:20">
      <c r="A47" s="15" t="s">
        <v>444</v>
      </c>
      <c r="B47" s="17" t="n">
        <v>5928</v>
      </c>
      <c r="C47" s="18">
        <f>(0.0/B47*100)</f>
        <v/>
      </c>
      <c r="D47" s="19" t="n">
        <v>5928</v>
      </c>
      <c r="E47" s="18" t="n">
        <v>449.55971311</v>
      </c>
      <c r="F47" s="20" t="n">
        <v>9.67992544</v>
      </c>
      <c r="G47" s="18" t="n">
        <v>440.16989899</v>
      </c>
      <c r="H47" s="20" t="n">
        <v>7.75111019</v>
      </c>
      <c r="I47" s="18" t="n">
        <v>398.57396234</v>
      </c>
      <c r="J47" s="20" t="n">
        <v>15.0939454</v>
      </c>
      <c r="K47" s="18" t="s">
        <v>404</v>
      </c>
      <c r="L47" s="20" t="s">
        <v>404</v>
      </c>
      <c r="M47" s="18" t="s">
        <v>404</v>
      </c>
      <c r="N47" s="20" t="s">
        <v>404</v>
      </c>
      <c r="O47" s="18" t="s">
        <v>404</v>
      </c>
      <c r="P47" s="20" t="s">
        <v>404</v>
      </c>
      <c r="Q47" s="18" t="s">
        <v>404</v>
      </c>
      <c r="R47" s="20" t="s">
        <v>404</v>
      </c>
      <c r="S47" s="18" t="n">
        <v>468.61112137</v>
      </c>
      <c r="T47" s="20" t="n">
        <v>11.5839837</v>
      </c>
    </row>
    <row r="48" spans="1:20">
      <c r="A48" s="15" t="s">
        <v>445</v>
      </c>
      <c r="B48" s="17" t="n">
        <v>9841</v>
      </c>
      <c r="C48" s="18">
        <f>(40.0/B48*100)</f>
        <v/>
      </c>
      <c r="D48" s="19" t="n">
        <v>9801</v>
      </c>
      <c r="E48" s="18" t="n">
        <v>508.18680042</v>
      </c>
      <c r="F48" s="20" t="n">
        <v>9.019329369999999</v>
      </c>
      <c r="G48" s="18" t="n">
        <v>526.838015</v>
      </c>
      <c r="H48" s="20" t="n">
        <v>7.08476873</v>
      </c>
      <c r="I48" s="18" t="n">
        <v>488.87795058</v>
      </c>
      <c r="J48" s="20" t="n">
        <v>19.78248176</v>
      </c>
      <c r="K48" s="18" t="s">
        <v>404</v>
      </c>
      <c r="L48" s="20" t="s">
        <v>404</v>
      </c>
      <c r="M48" s="18" t="s">
        <v>404</v>
      </c>
      <c r="N48" s="20" t="s">
        <v>404</v>
      </c>
      <c r="O48" s="18" t="s">
        <v>404</v>
      </c>
      <c r="P48" s="20" t="s">
        <v>404</v>
      </c>
      <c r="Q48" s="18" t="s">
        <v>404</v>
      </c>
      <c r="R48" s="20" t="s">
        <v>404</v>
      </c>
      <c r="S48" s="18" t="n">
        <v>492.20011317</v>
      </c>
      <c r="T48" s="20" t="n">
        <v>29.1279348</v>
      </c>
    </row>
    <row r="49" spans="1:20">
      <c r="A49" s="15" t="s">
        <v>446</v>
      </c>
      <c r="B49" s="17" t="n">
        <v>6349</v>
      </c>
      <c r="C49" s="18">
        <f>(52.0/B49*100)</f>
        <v/>
      </c>
      <c r="D49" s="19" t="n">
        <v>6297</v>
      </c>
      <c r="E49" s="18" t="n">
        <v>426.42552403</v>
      </c>
      <c r="F49" s="20" t="n">
        <v>5.75767715</v>
      </c>
      <c r="G49" s="18" t="n">
        <v>436.40885453</v>
      </c>
      <c r="H49" s="20" t="n">
        <v>6.10313236</v>
      </c>
      <c r="I49" s="18" t="n">
        <v>431.19042389</v>
      </c>
      <c r="J49" s="20" t="n">
        <v>10.0346264</v>
      </c>
      <c r="K49" s="18" t="s">
        <v>404</v>
      </c>
      <c r="L49" s="20" t="s">
        <v>404</v>
      </c>
      <c r="M49" s="18" t="s">
        <v>404</v>
      </c>
      <c r="N49" s="20" t="s">
        <v>404</v>
      </c>
      <c r="O49" s="18" t="s">
        <v>404</v>
      </c>
      <c r="P49" s="20" t="s">
        <v>404</v>
      </c>
      <c r="Q49" s="18" t="s">
        <v>404</v>
      </c>
      <c r="R49" s="20" t="s">
        <v>404</v>
      </c>
      <c r="S49" s="18" t="n">
        <v>432.8126593</v>
      </c>
      <c r="T49" s="20" t="n">
        <v>6.10347031</v>
      </c>
    </row>
    <row r="50" spans="1:20">
      <c r="A50" s="15" t="s">
        <v>447</v>
      </c>
      <c r="B50" s="17" t="n">
        <v>11795</v>
      </c>
      <c r="C50" s="18">
        <f>(1031.0/B50*100)</f>
        <v/>
      </c>
      <c r="D50" s="19" t="n">
        <v>10764</v>
      </c>
      <c r="E50" s="18" t="n">
        <v>414.37220888</v>
      </c>
      <c r="F50" s="20" t="n">
        <v>5.06456124</v>
      </c>
      <c r="G50" s="18" t="n">
        <v>423.14817064</v>
      </c>
      <c r="H50" s="20" t="n">
        <v>4.51390815</v>
      </c>
      <c r="I50" s="18" t="n">
        <v>408.24374023</v>
      </c>
      <c r="J50" s="20" t="n">
        <v>8.71082612</v>
      </c>
      <c r="K50" s="18" t="s">
        <v>404</v>
      </c>
      <c r="L50" s="20" t="s">
        <v>404</v>
      </c>
      <c r="M50" s="18" t="s">
        <v>404</v>
      </c>
      <c r="N50" s="20" t="s">
        <v>404</v>
      </c>
      <c r="O50" s="18" t="s">
        <v>404</v>
      </c>
      <c r="P50" s="20" t="s">
        <v>404</v>
      </c>
      <c r="Q50" s="18" t="s">
        <v>404</v>
      </c>
      <c r="R50" s="20" t="s">
        <v>404</v>
      </c>
      <c r="S50" s="18" t="n">
        <v>420.19254961</v>
      </c>
      <c r="T50" s="20" t="n">
        <v>8.673309209999999</v>
      </c>
    </row>
    <row r="51" spans="1:20">
      <c r="A51" s="15" t="s">
        <v>448</v>
      </c>
      <c r="B51" s="17" t="n">
        <v>6866</v>
      </c>
      <c r="C51" s="18">
        <f>(0.0/B51*100)</f>
        <v/>
      </c>
      <c r="D51" s="19" t="n">
        <v>6866</v>
      </c>
      <c r="E51" s="18" t="n">
        <v>422.20585017</v>
      </c>
      <c r="F51" s="20" t="n">
        <v>5.14469294</v>
      </c>
      <c r="G51" s="18" t="n">
        <v>420.21670784</v>
      </c>
      <c r="H51" s="20" t="n">
        <v>4.21683199</v>
      </c>
      <c r="I51" s="18" t="n">
        <v>415.20897731</v>
      </c>
      <c r="J51" s="20" t="n">
        <v>7.70564003</v>
      </c>
      <c r="K51" s="18" t="s">
        <v>404</v>
      </c>
      <c r="L51" s="20" t="s">
        <v>404</v>
      </c>
      <c r="M51" s="18" t="s">
        <v>404</v>
      </c>
      <c r="N51" s="20" t="s">
        <v>404</v>
      </c>
      <c r="O51" s="18" t="s">
        <v>404</v>
      </c>
      <c r="P51" s="20" t="s">
        <v>404</v>
      </c>
      <c r="Q51" s="18" t="s">
        <v>404</v>
      </c>
      <c r="R51" s="20" t="s">
        <v>404</v>
      </c>
      <c r="S51" s="18" t="n">
        <v>419.0352854</v>
      </c>
      <c r="T51" s="20" t="n">
        <v>6.14108266</v>
      </c>
    </row>
    <row r="52" spans="1:20">
      <c r="A52" s="15" t="s">
        <v>449</v>
      </c>
      <c r="B52" s="17" t="n">
        <v>5809</v>
      </c>
      <c r="C52" s="18">
        <f>(0.0/B52*100)</f>
        <v/>
      </c>
      <c r="D52" s="19" t="n">
        <v>5809</v>
      </c>
      <c r="E52" s="18" t="n">
        <v>469.32862607</v>
      </c>
      <c r="F52" s="20" t="n">
        <v>5.27937413</v>
      </c>
      <c r="G52" s="18" t="n">
        <v>477.82651359</v>
      </c>
      <c r="H52" s="20" t="n">
        <v>6.06606582</v>
      </c>
      <c r="I52" s="18" t="n">
        <v>483.8174406</v>
      </c>
      <c r="J52" s="20" t="n">
        <v>22.48928341</v>
      </c>
      <c r="K52" s="18" t="s">
        <v>404</v>
      </c>
      <c r="L52" s="20" t="s">
        <v>404</v>
      </c>
      <c r="M52" s="18" t="s">
        <v>404</v>
      </c>
      <c r="N52" s="20" t="s">
        <v>404</v>
      </c>
      <c r="O52" s="18" t="s">
        <v>404</v>
      </c>
      <c r="P52" s="20" t="s">
        <v>404</v>
      </c>
      <c r="Q52" s="18" t="s">
        <v>404</v>
      </c>
      <c r="R52" s="20" t="s">
        <v>404</v>
      </c>
      <c r="S52" s="18" t="n">
        <v>482.75772785</v>
      </c>
      <c r="T52" s="20" t="n">
        <v>12.64059023</v>
      </c>
    </row>
    <row r="53" spans="1:20">
      <c r="A53" s="15" t="s">
        <v>450</v>
      </c>
      <c r="B53" s="17" t="n">
        <v>5571</v>
      </c>
      <c r="C53" s="18">
        <f>(0.0/B53*100)</f>
        <v/>
      </c>
      <c r="D53" s="19" t="n">
        <v>5571</v>
      </c>
      <c r="E53" s="18" t="n">
        <v>443.45061717</v>
      </c>
      <c r="F53" s="20" t="n">
        <v>2.45631319</v>
      </c>
      <c r="G53" s="18" t="n">
        <v>430.72655201</v>
      </c>
      <c r="H53" s="20" t="n">
        <v>1.75642591</v>
      </c>
      <c r="I53" s="18" t="n">
        <v>413.14561996</v>
      </c>
      <c r="J53" s="20" t="n">
        <v>4.36257787</v>
      </c>
      <c r="K53" s="18" t="s">
        <v>404</v>
      </c>
      <c r="L53" s="20" t="s">
        <v>404</v>
      </c>
      <c r="M53" s="18" t="s">
        <v>404</v>
      </c>
      <c r="N53" s="20" t="s">
        <v>404</v>
      </c>
      <c r="O53" s="18" t="s">
        <v>404</v>
      </c>
      <c r="P53" s="20" t="s">
        <v>404</v>
      </c>
      <c r="Q53" s="18" t="s">
        <v>404</v>
      </c>
      <c r="R53" s="20" t="s">
        <v>404</v>
      </c>
      <c r="S53" s="18" t="n">
        <v>419.72181243</v>
      </c>
      <c r="T53" s="20" t="n">
        <v>3.97134294</v>
      </c>
    </row>
    <row r="54" spans="1:20">
      <c r="A54" s="15" t="s">
        <v>451</v>
      </c>
      <c r="B54" s="17" t="n">
        <v>4740</v>
      </c>
      <c r="C54" s="18">
        <f>(199.0/B54*100)</f>
        <v/>
      </c>
      <c r="D54" s="19" t="n">
        <v>4541</v>
      </c>
      <c r="E54" s="18" t="n">
        <v>322.58750173</v>
      </c>
      <c r="F54" s="20" t="n">
        <v>6.27367436</v>
      </c>
      <c r="G54" s="18" t="n">
        <v>343.29656203</v>
      </c>
      <c r="H54" s="20" t="n">
        <v>7.56159294</v>
      </c>
      <c r="I54" s="18" t="n">
        <v>330.38022041</v>
      </c>
      <c r="J54" s="20" t="n">
        <v>10.78190235</v>
      </c>
      <c r="K54" s="18" t="s">
        <v>404</v>
      </c>
      <c r="L54" s="20" t="s">
        <v>404</v>
      </c>
      <c r="M54" s="18" t="s">
        <v>404</v>
      </c>
      <c r="N54" s="20" t="s">
        <v>404</v>
      </c>
      <c r="O54" s="18" t="s">
        <v>404</v>
      </c>
      <c r="P54" s="20" t="s">
        <v>404</v>
      </c>
      <c r="Q54" s="18" t="s">
        <v>404</v>
      </c>
      <c r="R54" s="20" t="s">
        <v>404</v>
      </c>
      <c r="S54" s="18" t="n">
        <v>328.39895789</v>
      </c>
      <c r="T54" s="20" t="n">
        <v>6.82360887</v>
      </c>
    </row>
    <row r="55" spans="1:20">
      <c r="A55" s="15" t="s">
        <v>452</v>
      </c>
      <c r="B55" s="17" t="n">
        <v>5316</v>
      </c>
      <c r="C55" s="18">
        <f>(43.0/B55*100)</f>
        <v/>
      </c>
      <c r="D55" s="19" t="n">
        <v>5273</v>
      </c>
      <c r="E55" s="18" t="n">
        <v>416.33389432</v>
      </c>
      <c r="F55" s="20" t="n">
        <v>8.00604143</v>
      </c>
      <c r="G55" s="18" t="n">
        <v>409.58789892</v>
      </c>
      <c r="H55" s="20" t="n">
        <v>6.14331987</v>
      </c>
      <c r="I55" s="18" t="n">
        <v>407.19337652</v>
      </c>
      <c r="J55" s="20" t="n">
        <v>10.31992016</v>
      </c>
      <c r="K55" s="18" t="s">
        <v>404</v>
      </c>
      <c r="L55" s="20" t="s">
        <v>404</v>
      </c>
      <c r="M55" s="18" t="s">
        <v>404</v>
      </c>
      <c r="N55" s="20" t="s">
        <v>404</v>
      </c>
      <c r="O55" s="18" t="s">
        <v>404</v>
      </c>
      <c r="P55" s="20" t="s">
        <v>404</v>
      </c>
      <c r="Q55" s="18" t="n">
        <v>392.43667225</v>
      </c>
      <c r="R55" s="20" t="n">
        <v>12.46082422</v>
      </c>
      <c r="S55" s="18" t="n">
        <v>410.03902429</v>
      </c>
      <c r="T55" s="20" t="n">
        <v>3.48550443</v>
      </c>
    </row>
    <row r="56" spans="1:20">
      <c r="A56" s="15" t="s">
        <v>453</v>
      </c>
      <c r="B56" s="17" t="n">
        <v>5359</v>
      </c>
      <c r="C56" s="18">
        <f>(0.0/B56*100)</f>
        <v/>
      </c>
      <c r="D56" s="19" t="n">
        <v>5359</v>
      </c>
      <c r="E56" s="18" t="n">
        <v>540.22865775</v>
      </c>
      <c r="F56" s="20" t="n">
        <v>9.15933588</v>
      </c>
      <c r="G56" s="18" t="n">
        <v>517.35272939</v>
      </c>
      <c r="H56" s="20" t="n">
        <v>4.34180813</v>
      </c>
      <c r="I56" s="18" t="n">
        <v>533.79963601</v>
      </c>
      <c r="J56" s="20" t="n">
        <v>15.74608173</v>
      </c>
      <c r="K56" s="18" t="s">
        <v>404</v>
      </c>
      <c r="L56" s="20" t="s">
        <v>404</v>
      </c>
      <c r="M56" s="18" t="s">
        <v>404</v>
      </c>
      <c r="N56" s="20" t="s">
        <v>404</v>
      </c>
      <c r="O56" s="18" t="s">
        <v>404</v>
      </c>
      <c r="P56" s="20" t="s">
        <v>404</v>
      </c>
      <c r="Q56" s="18" t="s">
        <v>404</v>
      </c>
      <c r="R56" s="20" t="s">
        <v>404</v>
      </c>
      <c r="S56" s="18" t="n">
        <v>520.72296762</v>
      </c>
      <c r="T56" s="20" t="n">
        <v>6.06963425</v>
      </c>
    </row>
    <row r="57" spans="1:20">
      <c r="A57" s="15" t="s">
        <v>454</v>
      </c>
      <c r="B57" s="17" t="n">
        <v>6513</v>
      </c>
      <c r="C57" s="18">
        <f>(0.0/B57*100)</f>
        <v/>
      </c>
      <c r="D57" s="19" t="n">
        <v>6513</v>
      </c>
      <c r="E57" s="18" t="n">
        <v>403.57372881</v>
      </c>
      <c r="F57" s="20" t="n">
        <v>8.814513059999999</v>
      </c>
      <c r="G57" s="18" t="n">
        <v>403.30667126</v>
      </c>
      <c r="H57" s="20" t="n">
        <v>3.66402353</v>
      </c>
      <c r="I57" s="18" t="n">
        <v>401.03673617</v>
      </c>
      <c r="J57" s="20" t="n">
        <v>7.79735851</v>
      </c>
      <c r="K57" s="18" t="s">
        <v>404</v>
      </c>
      <c r="L57" s="20" t="s">
        <v>404</v>
      </c>
      <c r="M57" s="18" t="s">
        <v>404</v>
      </c>
      <c r="N57" s="20" t="s">
        <v>404</v>
      </c>
      <c r="O57" s="18" t="s">
        <v>404</v>
      </c>
      <c r="P57" s="20" t="s">
        <v>404</v>
      </c>
      <c r="Q57" s="18" t="n">
        <v>403.29880313</v>
      </c>
      <c r="R57" s="20" t="n">
        <v>8.40809795</v>
      </c>
      <c r="S57" s="18" t="n">
        <v>405.791608</v>
      </c>
      <c r="T57" s="20" t="n">
        <v>7.22459923</v>
      </c>
    </row>
    <row r="58" spans="1:20">
      <c r="A58" s="15" t="s">
        <v>455</v>
      </c>
      <c r="B58" s="17" t="n">
        <v>7267</v>
      </c>
      <c r="C58" s="18">
        <f>(0.0/B58*100)</f>
        <v/>
      </c>
      <c r="D58" s="19" t="n">
        <v>7267</v>
      </c>
      <c r="E58" s="18" t="n">
        <v>395.61284816</v>
      </c>
      <c r="F58" s="20" t="n">
        <v>9.809077739999999</v>
      </c>
      <c r="G58" s="18" t="n">
        <v>410.66844151</v>
      </c>
      <c r="H58" s="20" t="n">
        <v>4.58569903</v>
      </c>
      <c r="I58" s="18" t="n">
        <v>422.32364209</v>
      </c>
      <c r="J58" s="20" t="n">
        <v>9.22028577</v>
      </c>
      <c r="K58" s="18" t="s">
        <v>404</v>
      </c>
      <c r="L58" s="20" t="s">
        <v>404</v>
      </c>
      <c r="M58" s="18" t="s">
        <v>404</v>
      </c>
      <c r="N58" s="20" t="s">
        <v>404</v>
      </c>
      <c r="O58" s="18" t="s">
        <v>404</v>
      </c>
      <c r="P58" s="20" t="s">
        <v>404</v>
      </c>
      <c r="Q58" s="18" t="s">
        <v>404</v>
      </c>
      <c r="R58" s="20" t="s">
        <v>404</v>
      </c>
      <c r="S58" s="18" t="n">
        <v>408.32613546</v>
      </c>
      <c r="T58" s="20" t="n">
        <v>5.38216784</v>
      </c>
    </row>
    <row r="59" spans="1:20">
      <c r="A59" s="15" t="s">
        <v>456</v>
      </c>
      <c r="B59" s="17" t="n">
        <v>4826</v>
      </c>
      <c r="C59" s="18">
        <f>(0.0/B59*100)</f>
        <v/>
      </c>
      <c r="D59" s="19" t="n">
        <v>4826</v>
      </c>
      <c r="E59" s="18" t="n">
        <v>375.74255252</v>
      </c>
      <c r="F59" s="20" t="n">
        <v>4.39900917</v>
      </c>
      <c r="G59" s="18" t="n">
        <v>378.24101061</v>
      </c>
      <c r="H59" s="20" t="n">
        <v>2.53252928</v>
      </c>
      <c r="I59" s="18" t="n">
        <v>374.72136584</v>
      </c>
      <c r="J59" s="20" t="n">
        <v>3.61403801</v>
      </c>
      <c r="K59" s="18" t="s">
        <v>404</v>
      </c>
      <c r="L59" s="20" t="s">
        <v>404</v>
      </c>
      <c r="M59" s="18" t="s">
        <v>404</v>
      </c>
      <c r="N59" s="20" t="s">
        <v>404</v>
      </c>
      <c r="O59" s="18" t="s">
        <v>404</v>
      </c>
      <c r="P59" s="20" t="s">
        <v>404</v>
      </c>
      <c r="Q59" s="18" t="s">
        <v>404</v>
      </c>
      <c r="R59" s="20" t="s">
        <v>404</v>
      </c>
      <c r="S59" s="18" t="n">
        <v>381.55198815</v>
      </c>
      <c r="T59" s="20" t="n">
        <v>2.50148386</v>
      </c>
    </row>
    <row r="60" spans="1:20">
      <c r="A60" s="15" t="s">
        <v>457</v>
      </c>
      <c r="B60" s="17" t="n">
        <v>4546</v>
      </c>
      <c r="C60" s="18">
        <f>(0.0/B60*100)</f>
        <v/>
      </c>
      <c r="D60" s="19" t="n">
        <v>4546</v>
      </c>
      <c r="E60" s="18" t="n">
        <v>370.73680758</v>
      </c>
      <c r="F60" s="20" t="n">
        <v>9.297055930000001</v>
      </c>
      <c r="G60" s="18" t="n">
        <v>401.06440327</v>
      </c>
      <c r="H60" s="20" t="n">
        <v>8.157912769999999</v>
      </c>
      <c r="I60" s="18" t="n">
        <v>373.01573541</v>
      </c>
      <c r="J60" s="20" t="n">
        <v>26.61937903</v>
      </c>
      <c r="K60" s="18" t="s">
        <v>404</v>
      </c>
      <c r="L60" s="20" t="s">
        <v>404</v>
      </c>
      <c r="M60" s="18" t="s">
        <v>404</v>
      </c>
      <c r="N60" s="20" t="s">
        <v>404</v>
      </c>
      <c r="O60" s="18" t="s">
        <v>404</v>
      </c>
      <c r="P60" s="20" t="s">
        <v>404</v>
      </c>
      <c r="Q60" s="18" t="s">
        <v>404</v>
      </c>
      <c r="R60" s="20" t="s">
        <v>404</v>
      </c>
      <c r="S60" s="18" t="n">
        <v>386.09487781</v>
      </c>
      <c r="T60" s="20" t="n">
        <v>5.50032137</v>
      </c>
    </row>
    <row r="61" spans="1:20">
      <c r="A61" s="15" t="s">
        <v>458</v>
      </c>
      <c r="B61" s="17" t="n">
        <v>6525</v>
      </c>
      <c r="C61" s="18">
        <f>(0.0/B61*100)</f>
        <v/>
      </c>
      <c r="D61" s="19" t="n">
        <v>6525</v>
      </c>
      <c r="E61" s="18" t="n">
        <v>470.93300906</v>
      </c>
      <c r="F61" s="20" t="n">
        <v>7.51814742</v>
      </c>
      <c r="G61" s="18" t="n">
        <v>471.48483532</v>
      </c>
      <c r="H61" s="20" t="n">
        <v>4.79792605</v>
      </c>
      <c r="I61" s="18" t="n">
        <v>510.36979006</v>
      </c>
      <c r="J61" s="20" t="n">
        <v>10.74945043</v>
      </c>
      <c r="K61" s="18" t="s">
        <v>404</v>
      </c>
      <c r="L61" s="20" t="s">
        <v>404</v>
      </c>
      <c r="M61" s="18" t="s">
        <v>404</v>
      </c>
      <c r="N61" s="20" t="s">
        <v>404</v>
      </c>
      <c r="O61" s="18" t="s">
        <v>404</v>
      </c>
      <c r="P61" s="20" t="s">
        <v>404</v>
      </c>
      <c r="Q61" s="18" t="s">
        <v>404</v>
      </c>
      <c r="R61" s="20" t="s">
        <v>404</v>
      </c>
      <c r="S61" s="18" t="n">
        <v>472.41581789</v>
      </c>
      <c r="T61" s="20" t="n">
        <v>4.00587462</v>
      </c>
    </row>
    <row r="62" spans="1:20">
      <c r="A62" s="15" t="s">
        <v>459</v>
      </c>
      <c r="B62" s="17" t="n">
        <v>4476</v>
      </c>
      <c r="C62" s="18">
        <f>(0.0/B62*100)</f>
        <v/>
      </c>
      <c r="D62" s="19" t="n">
        <v>4476</v>
      </c>
      <c r="E62" s="18" t="n">
        <v>512.02931902</v>
      </c>
      <c r="F62" s="20" t="n">
        <v>2.23475546</v>
      </c>
      <c r="G62" s="18" t="n">
        <v>533.62783932</v>
      </c>
      <c r="H62" s="20" t="n">
        <v>1.26263572</v>
      </c>
      <c r="I62" s="18" t="n">
        <v>514.13751975</v>
      </c>
      <c r="J62" s="20" t="n">
        <v>9.225804009999999</v>
      </c>
      <c r="K62" s="18" t="s">
        <v>404</v>
      </c>
      <c r="L62" s="20" t="s">
        <v>404</v>
      </c>
      <c r="M62" s="18" t="s">
        <v>404</v>
      </c>
      <c r="N62" s="20" t="s">
        <v>404</v>
      </c>
      <c r="O62" s="18" t="s">
        <v>404</v>
      </c>
      <c r="P62" s="20" t="s">
        <v>404</v>
      </c>
      <c r="Q62" s="18" t="s">
        <v>404</v>
      </c>
      <c r="R62" s="20" t="s">
        <v>404</v>
      </c>
      <c r="S62" s="18" t="n">
        <v>550.46884713</v>
      </c>
      <c r="T62" s="20" t="n">
        <v>5.73789828</v>
      </c>
    </row>
    <row r="63" spans="1:20">
      <c r="A63" s="15" t="s">
        <v>460</v>
      </c>
      <c r="B63" s="17" t="n">
        <v>5324</v>
      </c>
      <c r="C63" s="18">
        <f>(0.0/B63*100)</f>
        <v/>
      </c>
      <c r="D63" s="19" t="n">
        <v>5324</v>
      </c>
      <c r="E63" s="18" t="n">
        <v>381.48957</v>
      </c>
      <c r="F63" s="20" t="n">
        <v>1.87673976</v>
      </c>
      <c r="G63" s="18" t="n">
        <v>381.60261166</v>
      </c>
      <c r="H63" s="20" t="n">
        <v>2.40815289</v>
      </c>
      <c r="I63" s="18" t="n">
        <v>370.54622611</v>
      </c>
      <c r="J63" s="20" t="n">
        <v>5.20915235</v>
      </c>
      <c r="K63" s="18" t="s">
        <v>404</v>
      </c>
      <c r="L63" s="20" t="s">
        <v>404</v>
      </c>
      <c r="M63" s="18" t="s">
        <v>404</v>
      </c>
      <c r="N63" s="20" t="s">
        <v>404</v>
      </c>
      <c r="O63" s="18" t="s">
        <v>404</v>
      </c>
      <c r="P63" s="20" t="s">
        <v>404</v>
      </c>
      <c r="Q63" s="18" t="s">
        <v>404</v>
      </c>
      <c r="R63" s="20" t="s">
        <v>404</v>
      </c>
      <c r="S63" s="18" t="n">
        <v>391.00266992</v>
      </c>
      <c r="T63" s="20" t="n">
        <v>2.5490336</v>
      </c>
    </row>
    <row r="64" spans="1:20">
      <c r="A64" s="15" t="s">
        <v>461</v>
      </c>
      <c r="B64" s="17" t="n">
        <v>3634</v>
      </c>
      <c r="C64" s="18">
        <f>(27.0/B64*100)</f>
        <v/>
      </c>
      <c r="D64" s="19" t="n">
        <v>3607</v>
      </c>
      <c r="E64" s="18" t="n">
        <v>468.42775801</v>
      </c>
      <c r="F64" s="20" t="n">
        <v>4.92366974</v>
      </c>
      <c r="G64" s="18" t="n">
        <v>421.51061002</v>
      </c>
      <c r="H64" s="20" t="n">
        <v>4.74820016</v>
      </c>
      <c r="I64" s="18" t="n">
        <v>507.14348769</v>
      </c>
      <c r="J64" s="20" t="n">
        <v>3.51983313</v>
      </c>
      <c r="K64" s="18" t="s">
        <v>404</v>
      </c>
      <c r="L64" s="20" t="s">
        <v>404</v>
      </c>
      <c r="M64" s="18" t="s">
        <v>404</v>
      </c>
      <c r="N64" s="20" t="s">
        <v>404</v>
      </c>
      <c r="O64" s="18" t="n">
        <v>512.63754277</v>
      </c>
      <c r="P64" s="20" t="n">
        <v>13.25796666</v>
      </c>
      <c r="Q64" s="18" t="s">
        <v>404</v>
      </c>
      <c r="R64" s="20" t="s">
        <v>404</v>
      </c>
      <c r="S64" s="18" t="n">
        <v>455.28207422</v>
      </c>
      <c r="T64" s="20" t="n">
        <v>2.23707465</v>
      </c>
    </row>
    <row r="65" spans="1:20">
      <c r="A65" s="15" t="s">
        <v>462</v>
      </c>
      <c r="B65" s="17" t="n">
        <v>5325</v>
      </c>
      <c r="C65" s="18">
        <f>(0.0/B65*100)</f>
        <v/>
      </c>
      <c r="D65" s="19" t="n">
        <v>5325</v>
      </c>
      <c r="E65" s="18" t="n">
        <v>424.98027906</v>
      </c>
      <c r="F65" s="20" t="n">
        <v>5.00849851</v>
      </c>
      <c r="G65" s="18" t="n">
        <v>435.54261308</v>
      </c>
      <c r="H65" s="20" t="n">
        <v>3.45440659</v>
      </c>
      <c r="I65" s="18" t="n">
        <v>418.82177391</v>
      </c>
      <c r="J65" s="20" t="n">
        <v>6.51096272</v>
      </c>
      <c r="K65" s="18" t="s">
        <v>404</v>
      </c>
      <c r="L65" s="20" t="s">
        <v>404</v>
      </c>
      <c r="M65" s="18" t="s">
        <v>404</v>
      </c>
      <c r="N65" s="20" t="s">
        <v>404</v>
      </c>
      <c r="O65" s="18" t="s">
        <v>404</v>
      </c>
      <c r="P65" s="20" t="s">
        <v>404</v>
      </c>
      <c r="Q65" s="18" t="s">
        <v>404</v>
      </c>
      <c r="R65" s="20" t="s">
        <v>404</v>
      </c>
      <c r="S65" s="18" t="n">
        <v>414.22437387</v>
      </c>
      <c r="T65" s="20" t="n">
        <v>7.08508353</v>
      </c>
    </row>
    <row r="66" spans="1:20">
      <c r="A66" s="15" t="s">
        <v>463</v>
      </c>
      <c r="B66" s="17" t="n">
        <v>5665</v>
      </c>
      <c r="C66" s="18">
        <f>(0.0/B66*100)</f>
        <v/>
      </c>
      <c r="D66" s="19" t="n">
        <v>5665</v>
      </c>
      <c r="E66" s="18" t="n">
        <v>418.27564817</v>
      </c>
      <c r="F66" s="20" t="n">
        <v>1.79645309</v>
      </c>
      <c r="G66" s="18" t="n">
        <v>399.86174971</v>
      </c>
      <c r="H66" s="20" t="n">
        <v>1.42559377</v>
      </c>
      <c r="I66" s="18" t="n">
        <v>461.90490559</v>
      </c>
      <c r="J66" s="20" t="n">
        <v>5.39675711</v>
      </c>
      <c r="K66" s="18" t="s">
        <v>404</v>
      </c>
      <c r="L66" s="20" t="s">
        <v>404</v>
      </c>
      <c r="M66" s="18" t="s">
        <v>404</v>
      </c>
      <c r="N66" s="20" t="s">
        <v>404</v>
      </c>
      <c r="O66" s="18" t="s">
        <v>404</v>
      </c>
      <c r="P66" s="20" t="s">
        <v>404</v>
      </c>
      <c r="Q66" s="18" t="s">
        <v>404</v>
      </c>
      <c r="R66" s="20" t="s">
        <v>404</v>
      </c>
      <c r="S66" s="18" t="n">
        <v>343.06308801</v>
      </c>
      <c r="T66" s="20" t="n">
        <v>16.07260933</v>
      </c>
    </row>
    <row r="67" spans="1:20">
      <c r="A67" s="15" t="s">
        <v>464</v>
      </c>
      <c r="B67" s="17" t="n">
        <v>6971</v>
      </c>
      <c r="C67" s="18">
        <f>(0.0/B67*100)</f>
        <v/>
      </c>
      <c r="D67" s="19" t="n">
        <v>6971</v>
      </c>
      <c r="E67" s="18" t="n">
        <v>383.94869417</v>
      </c>
      <c r="F67" s="20" t="n">
        <v>4.3308523</v>
      </c>
      <c r="G67" s="18" t="n">
        <v>401.94769829</v>
      </c>
      <c r="H67" s="20" t="n">
        <v>4.94928251</v>
      </c>
      <c r="I67" s="18" t="n">
        <v>406.95362668</v>
      </c>
      <c r="J67" s="20" t="n">
        <v>11.48790168</v>
      </c>
      <c r="K67" s="18" t="s">
        <v>404</v>
      </c>
      <c r="L67" s="20" t="s">
        <v>404</v>
      </c>
      <c r="M67" s="18" t="s">
        <v>404</v>
      </c>
      <c r="N67" s="20" t="s">
        <v>404</v>
      </c>
      <c r="O67" s="18" t="s">
        <v>404</v>
      </c>
      <c r="P67" s="20" t="s">
        <v>404</v>
      </c>
      <c r="Q67" s="18" t="s">
        <v>404</v>
      </c>
      <c r="R67" s="20" t="s">
        <v>404</v>
      </c>
      <c r="S67" s="18" t="n">
        <v>409.28497878</v>
      </c>
      <c r="T67" s="20" t="n">
        <v>6.80292898</v>
      </c>
    </row>
    <row r="68" spans="1:20">
      <c r="A68" s="15" t="s">
        <v>465</v>
      </c>
      <c r="B68" s="17" t="n">
        <v>12083</v>
      </c>
      <c r="C68" s="18">
        <f>(0.0/B68*100)</f>
        <v/>
      </c>
      <c r="D68" s="19" t="n">
        <v>12083</v>
      </c>
      <c r="E68" s="18" t="n">
        <v>404.96558145</v>
      </c>
      <c r="F68" s="20" t="n">
        <v>1.77631765</v>
      </c>
      <c r="G68" s="18" t="n">
        <v>417.65162717</v>
      </c>
      <c r="H68" s="20" t="n">
        <v>1.20057214</v>
      </c>
      <c r="I68" s="18" t="n">
        <v>423.79883005</v>
      </c>
      <c r="J68" s="20" t="n">
        <v>2.75033651</v>
      </c>
      <c r="K68" s="18" t="s">
        <v>404</v>
      </c>
      <c r="L68" s="20" t="s">
        <v>404</v>
      </c>
      <c r="M68" s="18" t="s">
        <v>404</v>
      </c>
      <c r="N68" s="20" t="s">
        <v>404</v>
      </c>
      <c r="O68" s="18" t="s">
        <v>404</v>
      </c>
      <c r="P68" s="20" t="s">
        <v>404</v>
      </c>
      <c r="Q68" s="18" t="s">
        <v>404</v>
      </c>
      <c r="R68" s="20" t="s">
        <v>404</v>
      </c>
      <c r="S68" s="18" t="n">
        <v>440.52087167</v>
      </c>
      <c r="T68" s="20" t="n">
        <v>2.79547707</v>
      </c>
    </row>
    <row r="69" spans="1:20">
      <c r="A69" s="15" t="s">
        <v>466</v>
      </c>
      <c r="B69" s="17" t="n">
        <v>4876</v>
      </c>
      <c r="C69" s="18">
        <f>(0.0/B69*100)</f>
        <v/>
      </c>
      <c r="D69" s="19" t="n">
        <v>4876</v>
      </c>
      <c r="E69" s="18" t="n">
        <v>442.62626615</v>
      </c>
      <c r="F69" s="20" t="n">
        <v>5.76805915</v>
      </c>
      <c r="G69" s="18" t="n">
        <v>431.01442222</v>
      </c>
      <c r="H69" s="20" t="n">
        <v>4.45814323</v>
      </c>
      <c r="I69" s="18" t="n">
        <v>426.51727058</v>
      </c>
      <c r="J69" s="20" t="n">
        <v>14.00893847</v>
      </c>
      <c r="K69" s="18" t="s">
        <v>404</v>
      </c>
      <c r="L69" s="20" t="s">
        <v>404</v>
      </c>
      <c r="M69" s="18" t="s">
        <v>404</v>
      </c>
      <c r="N69" s="20" t="s">
        <v>404</v>
      </c>
      <c r="O69" s="18" t="s">
        <v>404</v>
      </c>
      <c r="P69" s="20" t="s">
        <v>404</v>
      </c>
      <c r="Q69" s="18" t="s">
        <v>404</v>
      </c>
      <c r="R69" s="20" t="s">
        <v>404</v>
      </c>
      <c r="S69" s="18" t="n">
        <v>456.4920076</v>
      </c>
      <c r="T69" s="20" t="n">
        <v>48.05135059</v>
      </c>
    </row>
    <row r="70" spans="1:20">
      <c r="A70" s="15" t="s">
        <v>467</v>
      </c>
      <c r="B70" s="17" t="n">
        <v>6036</v>
      </c>
      <c r="C70" s="18">
        <f>(0.0/B70*100)</f>
        <v/>
      </c>
      <c r="D70" s="19" t="n">
        <v>6036</v>
      </c>
      <c r="E70" s="18" t="n">
        <v>485.68947688</v>
      </c>
      <c r="F70" s="20" t="n">
        <v>6.29232024</v>
      </c>
      <c r="G70" s="18" t="n">
        <v>489.54108881</v>
      </c>
      <c r="H70" s="20" t="n">
        <v>3.28359944</v>
      </c>
      <c r="I70" s="18" t="n">
        <v>465.05733874</v>
      </c>
      <c r="J70" s="20" t="n">
        <v>19.01801255</v>
      </c>
      <c r="K70" s="18" t="s">
        <v>404</v>
      </c>
      <c r="L70" s="20" t="s">
        <v>404</v>
      </c>
      <c r="M70" s="18" t="s">
        <v>404</v>
      </c>
      <c r="N70" s="20" t="s">
        <v>404</v>
      </c>
      <c r="O70" s="18" t="s">
        <v>404</v>
      </c>
      <c r="P70" s="20" t="s">
        <v>404</v>
      </c>
      <c r="Q70" s="18" t="s">
        <v>404</v>
      </c>
      <c r="R70" s="20" t="s">
        <v>404</v>
      </c>
      <c r="S70" s="18" t="n">
        <v>484.70039385</v>
      </c>
      <c r="T70" s="20" t="n">
        <v>9.253450620000001</v>
      </c>
    </row>
    <row r="71" spans="1:20">
      <c r="A71" s="15" t="s">
        <v>468</v>
      </c>
      <c r="B71" s="17" t="n">
        <v>6115</v>
      </c>
      <c r="C71" s="18">
        <f>(0.0/B71*100)</f>
        <v/>
      </c>
      <c r="D71" s="19" t="n">
        <v>6115</v>
      </c>
      <c r="E71" s="18" t="n">
        <v>555.89240489</v>
      </c>
      <c r="F71" s="20" t="n">
        <v>2.3898057</v>
      </c>
      <c r="G71" s="18" t="n">
        <v>560.42934493</v>
      </c>
      <c r="H71" s="20" t="n">
        <v>1.76717078</v>
      </c>
      <c r="I71" s="18" t="n">
        <v>546.7013635</v>
      </c>
      <c r="J71" s="20" t="n">
        <v>4.80423303</v>
      </c>
      <c r="K71" s="18" t="s">
        <v>404</v>
      </c>
      <c r="L71" s="20" t="s">
        <v>404</v>
      </c>
      <c r="M71" s="18" t="s">
        <v>404</v>
      </c>
      <c r="N71" s="20" t="s">
        <v>404</v>
      </c>
      <c r="O71" s="18" t="s">
        <v>404</v>
      </c>
      <c r="P71" s="20" t="s">
        <v>404</v>
      </c>
      <c r="Q71" s="18" t="s">
        <v>404</v>
      </c>
      <c r="R71" s="20" t="s">
        <v>404</v>
      </c>
      <c r="S71" s="18" t="n">
        <v>541.89645725</v>
      </c>
      <c r="T71" s="20" t="n">
        <v>4.22180509</v>
      </c>
    </row>
    <row r="72" spans="1:20">
      <c r="A72" s="15" t="s">
        <v>469</v>
      </c>
      <c r="B72" s="17" t="n">
        <v>7708</v>
      </c>
      <c r="C72" s="18">
        <f>(0.0/B72*100)</f>
        <v/>
      </c>
      <c r="D72" s="19" t="n">
        <v>7708</v>
      </c>
      <c r="E72" s="18" t="n">
        <v>528.61328209</v>
      </c>
      <c r="F72" s="20" t="n">
        <v>7.3290595</v>
      </c>
      <c r="G72" s="18" t="n">
        <v>541.33958194</v>
      </c>
      <c r="H72" s="20" t="n">
        <v>5.97904209</v>
      </c>
      <c r="I72" s="18" t="n">
        <v>510.89189061</v>
      </c>
      <c r="J72" s="20" t="n">
        <v>11.23517913</v>
      </c>
      <c r="K72" s="18" t="s">
        <v>404</v>
      </c>
      <c r="L72" s="20" t="s">
        <v>404</v>
      </c>
      <c r="M72" s="18" t="s">
        <v>404</v>
      </c>
      <c r="N72" s="20" t="s">
        <v>404</v>
      </c>
      <c r="O72" s="18" t="s">
        <v>404</v>
      </c>
      <c r="P72" s="20" t="s">
        <v>404</v>
      </c>
      <c r="Q72" s="18" t="s">
        <v>404</v>
      </c>
      <c r="R72" s="20" t="s">
        <v>404</v>
      </c>
      <c r="S72" s="18" t="n">
        <v>524.69652103</v>
      </c>
      <c r="T72" s="20" t="n">
        <v>8.42891901</v>
      </c>
    </row>
    <row r="73" spans="1:20">
      <c r="A73" s="15" t="s">
        <v>470</v>
      </c>
      <c r="B73" s="17" t="n">
        <v>8249</v>
      </c>
      <c r="C73" s="18">
        <f>(0.0/B73*100)</f>
        <v/>
      </c>
      <c r="D73" s="19" t="n">
        <v>8249</v>
      </c>
      <c r="E73" s="18" t="n">
        <v>423.45651681</v>
      </c>
      <c r="F73" s="20" t="n">
        <v>5.63727207</v>
      </c>
      <c r="G73" s="18" t="n">
        <v>421.33381215</v>
      </c>
      <c r="H73" s="20" t="n">
        <v>6.72024871</v>
      </c>
      <c r="I73" s="18" t="n">
        <v>429.22598512</v>
      </c>
      <c r="J73" s="20" t="n">
        <v>13.39145145</v>
      </c>
      <c r="K73" s="18" t="s">
        <v>404</v>
      </c>
      <c r="L73" s="20" t="s">
        <v>404</v>
      </c>
      <c r="M73" s="18" t="s">
        <v>404</v>
      </c>
      <c r="N73" s="20" t="s">
        <v>404</v>
      </c>
      <c r="O73" s="18" t="s">
        <v>404</v>
      </c>
      <c r="P73" s="20" t="s">
        <v>404</v>
      </c>
      <c r="Q73" s="18" t="s">
        <v>404</v>
      </c>
      <c r="R73" s="20" t="s">
        <v>404</v>
      </c>
      <c r="S73" s="18" t="n">
        <v>415.83755317</v>
      </c>
      <c r="T73" s="20" t="n">
        <v>5.49187078</v>
      </c>
    </row>
    <row r="74" spans="1:20">
      <c r="A74" s="15" t="s">
        <v>471</v>
      </c>
      <c r="B74" s="17" t="n">
        <v>4692</v>
      </c>
      <c r="C74" s="18">
        <f>(484.0/B74*100)</f>
        <v/>
      </c>
      <c r="D74" s="19" t="n">
        <v>4208</v>
      </c>
      <c r="E74" s="18" t="n">
        <v>391.43190669</v>
      </c>
      <c r="F74" s="20" t="n">
        <v>6.69117291</v>
      </c>
      <c r="G74" s="18" t="n">
        <v>437.90239382</v>
      </c>
      <c r="H74" s="20" t="n">
        <v>2.64594512</v>
      </c>
      <c r="I74" s="18" t="n">
        <v>428.766516</v>
      </c>
      <c r="J74" s="20" t="n">
        <v>5.91916796</v>
      </c>
      <c r="K74" s="18" t="s">
        <v>404</v>
      </c>
      <c r="L74" s="20" t="s">
        <v>404</v>
      </c>
      <c r="M74" s="18" t="s">
        <v>404</v>
      </c>
      <c r="N74" s="20" t="s">
        <v>404</v>
      </c>
      <c r="O74" s="18" t="s">
        <v>404</v>
      </c>
      <c r="P74" s="20" t="s">
        <v>404</v>
      </c>
      <c r="Q74" s="18" t="s">
        <v>404</v>
      </c>
      <c r="R74" s="20" t="s">
        <v>404</v>
      </c>
      <c r="S74" s="18" t="n">
        <v>416.27064776</v>
      </c>
      <c r="T74" s="20" t="n">
        <v>1.89672129</v>
      </c>
    </row>
    <row r="75" spans="1:20">
      <c r="A75" s="15" t="s">
        <v>472</v>
      </c>
      <c r="B75" s="17" t="n">
        <v>5375</v>
      </c>
      <c r="C75" s="18">
        <f>(483.0/B75*100)</f>
        <v/>
      </c>
      <c r="D75" s="19" t="n">
        <v>4892</v>
      </c>
      <c r="E75" s="18" t="n">
        <v>388.55656171</v>
      </c>
      <c r="F75" s="20" t="n">
        <v>13.47545446</v>
      </c>
      <c r="G75" s="18" t="n">
        <v>387.54745822</v>
      </c>
      <c r="H75" s="20" t="n">
        <v>3.26282399</v>
      </c>
      <c r="I75" s="18" t="n">
        <v>391.5353814</v>
      </c>
      <c r="J75" s="20" t="n">
        <v>12.7898761</v>
      </c>
      <c r="K75" s="18" t="s">
        <v>404</v>
      </c>
      <c r="L75" s="20" t="s">
        <v>404</v>
      </c>
      <c r="M75" s="18" t="s">
        <v>404</v>
      </c>
      <c r="N75" s="20" t="s">
        <v>404</v>
      </c>
      <c r="O75" s="18" t="s">
        <v>404</v>
      </c>
      <c r="P75" s="20" t="s">
        <v>404</v>
      </c>
      <c r="Q75" s="18" t="s">
        <v>404</v>
      </c>
      <c r="R75" s="20" t="s">
        <v>404</v>
      </c>
      <c r="S75" s="18" t="n">
        <v>373.98796294</v>
      </c>
      <c r="T75" s="20" t="n">
        <v>13.14213067</v>
      </c>
    </row>
    <row r="76" spans="1:20">
      <c r="A76" s="15" t="s">
        <v>473</v>
      </c>
      <c r="B76" s="17" t="n">
        <v>14167</v>
      </c>
      <c r="C76" s="18">
        <f>(1400.0/B76*100)</f>
        <v/>
      </c>
      <c r="D76" s="19" t="n">
        <v>12767</v>
      </c>
      <c r="E76" s="18" t="n">
        <v>456.79771409</v>
      </c>
      <c r="F76" s="20" t="n">
        <v>6.74390911</v>
      </c>
      <c r="G76" s="18" t="n">
        <v>425.75620606</v>
      </c>
      <c r="H76" s="20" t="n">
        <v>3.76233131</v>
      </c>
      <c r="I76" s="18" t="n">
        <v>408.74015989</v>
      </c>
      <c r="J76" s="20" t="n">
        <v>9.17887146</v>
      </c>
      <c r="K76" s="18" t="s">
        <v>404</v>
      </c>
      <c r="L76" s="20" t="s">
        <v>404</v>
      </c>
      <c r="M76" s="18" t="s">
        <v>404</v>
      </c>
      <c r="N76" s="20" t="s">
        <v>404</v>
      </c>
      <c r="O76" s="18" t="s">
        <v>404</v>
      </c>
      <c r="P76" s="20" t="s">
        <v>404</v>
      </c>
      <c r="Q76" s="18" t="s">
        <v>404</v>
      </c>
      <c r="R76" s="20" t="s">
        <v>404</v>
      </c>
      <c r="S76" s="18" t="n">
        <v>456.21831681</v>
      </c>
      <c r="T76" s="20" t="n">
        <v>4.97230606</v>
      </c>
    </row>
    <row r="77" spans="1:20">
      <c r="A77" s="15" t="s">
        <v>474</v>
      </c>
      <c r="B77" s="17" t="n">
        <v>6062</v>
      </c>
      <c r="C77" s="18">
        <f>(0.0/B77*100)</f>
        <v/>
      </c>
      <c r="D77" s="19" t="n">
        <v>6062</v>
      </c>
      <c r="E77" s="18" t="n">
        <v>436.01962793</v>
      </c>
      <c r="F77" s="20" t="n">
        <v>5.79502373</v>
      </c>
      <c r="G77" s="18" t="n">
        <v>442.25074622</v>
      </c>
      <c r="H77" s="20" t="n">
        <v>5.32817989</v>
      </c>
      <c r="I77" s="18" t="n">
        <v>424.54467409</v>
      </c>
      <c r="J77" s="20" t="n">
        <v>11.82866272</v>
      </c>
      <c r="K77" s="18" t="s">
        <v>404</v>
      </c>
      <c r="L77" s="20" t="s">
        <v>404</v>
      </c>
      <c r="M77" s="18" t="s">
        <v>404</v>
      </c>
      <c r="N77" s="20" t="s">
        <v>404</v>
      </c>
      <c r="O77" s="18" t="s">
        <v>404</v>
      </c>
      <c r="P77" s="20" t="s">
        <v>404</v>
      </c>
      <c r="Q77" s="18" t="s">
        <v>404</v>
      </c>
      <c r="R77" s="20" t="s">
        <v>404</v>
      </c>
      <c r="S77" s="18" t="n">
        <v>430.39734747</v>
      </c>
      <c r="T77" s="20" t="n">
        <v>6.33289148</v>
      </c>
    </row>
    <row r="78" spans="1:20">
      <c r="A78" s="15" t="s">
        <v>475</v>
      </c>
      <c r="B78" s="17" t="n">
        <v>5826</v>
      </c>
      <c r="C78" s="18">
        <f>(0.0/B78*100)</f>
        <v/>
      </c>
      <c r="D78" s="19" t="n">
        <v>5826</v>
      </c>
      <c r="E78" s="18" t="n">
        <v>510.01064463</v>
      </c>
      <c r="F78" s="20" t="n">
        <v>6.51132785</v>
      </c>
      <c r="G78" s="18" t="n">
        <v>520.65973988</v>
      </c>
      <c r="H78" s="20" t="n">
        <v>6.21972004</v>
      </c>
      <c r="I78" s="18" t="n">
        <v>539.45386321</v>
      </c>
      <c r="J78" s="20" t="n">
        <v>14.00326125</v>
      </c>
      <c r="K78" s="18" t="s">
        <v>404</v>
      </c>
      <c r="L78" s="20" t="s">
        <v>404</v>
      </c>
      <c r="M78" s="18" t="s">
        <v>404</v>
      </c>
      <c r="N78" s="20" t="s">
        <v>404</v>
      </c>
      <c r="O78" s="18" t="s">
        <v>404</v>
      </c>
      <c r="P78" s="20" t="s">
        <v>404</v>
      </c>
      <c r="Q78" s="18" t="s">
        <v>404</v>
      </c>
      <c r="R78" s="20" t="s">
        <v>404</v>
      </c>
      <c r="S78" s="18" t="n">
        <v>536.48943701</v>
      </c>
      <c r="T78" s="20" t="n">
        <v>5.85710281</v>
      </c>
    </row>
    <row customHeight="1" ht="25" r="79" spans="1:20">
      <c r="A79" s="15" t="s">
        <v>476</v>
      </c>
      <c r="B79" s="17" t="n">
        <v>1657</v>
      </c>
      <c r="C79" s="18">
        <f>(21.0/B79*100)</f>
        <v/>
      </c>
      <c r="D79" s="19" t="n">
        <v>1636</v>
      </c>
      <c r="E79" s="18" t="n">
        <v>461.43472554</v>
      </c>
      <c r="F79" s="20" t="n">
        <v>20.28119825</v>
      </c>
      <c r="G79" s="18" t="n">
        <v>469.85128256</v>
      </c>
      <c r="H79" s="20" t="n">
        <v>8.3706333</v>
      </c>
      <c r="I79" s="18" t="n">
        <v>495.72202778</v>
      </c>
      <c r="J79" s="20" t="n">
        <v>25.0944633</v>
      </c>
      <c r="K79" s="18" t="s">
        <v>404</v>
      </c>
      <c r="L79" s="20" t="s">
        <v>404</v>
      </c>
      <c r="M79" s="18" t="s">
        <v>404</v>
      </c>
      <c r="N79" s="20" t="s">
        <v>404</v>
      </c>
      <c r="O79" s="18" t="s">
        <v>404</v>
      </c>
      <c r="P79" s="20" t="s">
        <v>404</v>
      </c>
      <c r="Q79" s="18" t="s">
        <v>404</v>
      </c>
      <c r="R79" s="20" t="s">
        <v>404</v>
      </c>
      <c r="S79" s="18" t="n">
        <v>481.92025648</v>
      </c>
      <c r="T79" s="20" t="n">
        <v>12.43778076</v>
      </c>
    </row>
    <row r="80" spans="1:20">
      <c r="A80" s="15" t="s">
        <v>477</v>
      </c>
      <c r="B80" s="17" t="n">
        <v>7841</v>
      </c>
      <c r="C80" s="18">
        <f>(0.0/B80*100)</f>
        <v/>
      </c>
      <c r="D80" s="19" t="n">
        <v>7841</v>
      </c>
      <c r="E80" s="18" t="n">
        <v>442.61439579</v>
      </c>
      <c r="F80" s="20" t="n">
        <v>7.15141006</v>
      </c>
      <c r="G80" s="18" t="n">
        <v>459.56246065</v>
      </c>
      <c r="H80" s="20" t="n">
        <v>6.79917586</v>
      </c>
      <c r="I80" s="18" t="n">
        <v>459.5331937</v>
      </c>
      <c r="J80" s="20" t="n">
        <v>5.75099204</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442.62240815</v>
      </c>
      <c r="F81" s="20" t="n">
        <v>6.36169166</v>
      </c>
      <c r="G81" s="18" t="n">
        <v>442.52649505</v>
      </c>
      <c r="H81" s="20" t="n">
        <v>4.48561314</v>
      </c>
      <c r="I81" s="18" t="n">
        <v>447.45307934</v>
      </c>
      <c r="J81" s="20" t="n">
        <v>10.73533412</v>
      </c>
      <c r="K81" s="18" t="s">
        <v>404</v>
      </c>
      <c r="L81" s="20" t="s">
        <v>404</v>
      </c>
      <c r="M81" s="18" t="s">
        <v>404</v>
      </c>
      <c r="N81" s="20" t="s">
        <v>404</v>
      </c>
      <c r="O81" s="18" t="s">
        <v>404</v>
      </c>
      <c r="P81" s="20" t="s">
        <v>404</v>
      </c>
      <c r="Q81" s="18" t="s">
        <v>404</v>
      </c>
      <c r="R81" s="20" t="s">
        <v>404</v>
      </c>
      <c r="S81" s="18" t="n">
        <v>442.75537775</v>
      </c>
      <c r="T81" s="20" t="n">
        <v>14.91007526</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616</v>
      </c>
    </row>
    <row customHeight="1" ht="30" r="4" spans="1:18">
      <c r="A4" s="6" t="n"/>
      <c r="B4" s="7" t="s">
        <v>385</v>
      </c>
      <c r="C4" s="7" t="s">
        <v>386</v>
      </c>
      <c r="D4" s="8" t="s">
        <v>385</v>
      </c>
      <c r="E4" s="9" t="s">
        <v>617</v>
      </c>
      <c r="F4" s="10" t="n"/>
      <c r="G4" s="9" t="s">
        <v>618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(1391.0/B7*100)</f>
        <v/>
      </c>
      <c r="D7" s="19" t="n">
        <v>13139</v>
      </c>
      <c r="E7" s="18" t="n">
        <v>491.03696384</v>
      </c>
      <c r="F7" s="20" t="n">
        <v>2.44154837</v>
      </c>
      <c r="G7" s="18" t="n">
        <v>536.36488367</v>
      </c>
      <c r="H7" s="20" t="n">
        <v>2.45295624</v>
      </c>
      <c r="I7" s="18" t="s">
        <v>404</v>
      </c>
      <c r="J7" s="20" t="s">
        <v>404</v>
      </c>
      <c r="K7" s="18" t="s">
        <v>404</v>
      </c>
      <c r="L7" s="20" t="s">
        <v>404</v>
      </c>
      <c r="M7" s="18" t="s">
        <v>404</v>
      </c>
      <c r="N7" s="20" t="s">
        <v>404</v>
      </c>
      <c r="O7" s="18" t="s">
        <v>404</v>
      </c>
      <c r="P7" s="20" t="s">
        <v>404</v>
      </c>
      <c r="Q7" s="18" t="n">
        <v>495.63824812</v>
      </c>
      <c r="R7" s="20" t="n">
        <v>9.38861444</v>
      </c>
    </row>
    <row r="8" spans="1:18">
      <c r="A8" s="15" t="s">
        <v>405</v>
      </c>
      <c r="B8" s="17" t="n">
        <v>7007</v>
      </c>
      <c r="C8" s="18">
        <f>(0.0/B8*100)</f>
        <v/>
      </c>
      <c r="D8" s="19" t="n">
        <v>7007</v>
      </c>
      <c r="E8" s="18" t="n">
        <v>492.5369424</v>
      </c>
      <c r="F8" s="20" t="n">
        <v>2.80533624</v>
      </c>
      <c r="G8" s="18" t="n">
        <v>518.5727592</v>
      </c>
      <c r="H8" s="20" t="n">
        <v>14.48823435</v>
      </c>
      <c r="I8" s="18" t="s">
        <v>404</v>
      </c>
      <c r="J8" s="20" t="s">
        <v>404</v>
      </c>
      <c r="K8" s="18" t="s">
        <v>404</v>
      </c>
      <c r="L8" s="20" t="s">
        <v>404</v>
      </c>
      <c r="M8" s="18" t="s">
        <v>404</v>
      </c>
      <c r="N8" s="20" t="s">
        <v>404</v>
      </c>
      <c r="O8" s="18" t="s">
        <v>404</v>
      </c>
      <c r="P8" s="20" t="s">
        <v>404</v>
      </c>
      <c r="Q8" s="18" t="n">
        <v>451.59353241</v>
      </c>
      <c r="R8" s="20" t="n">
        <v>20.86120649</v>
      </c>
    </row>
    <row r="9" spans="1:18">
      <c r="A9" s="15" t="s">
        <v>406</v>
      </c>
      <c r="B9" s="17" t="n">
        <v>9651</v>
      </c>
      <c r="C9" s="18">
        <f>(200.0/B9*100)</f>
        <v/>
      </c>
      <c r="D9" s="19" t="n">
        <v>9451</v>
      </c>
      <c r="E9" s="18" t="n">
        <v>459.79323929</v>
      </c>
      <c r="F9" s="20" t="n">
        <v>7.84216243</v>
      </c>
      <c r="G9" s="18" t="n">
        <v>514.29012125</v>
      </c>
      <c r="H9" s="20" t="n">
        <v>7.26303206</v>
      </c>
      <c r="I9" s="18" t="s">
        <v>404</v>
      </c>
      <c r="J9" s="20" t="s">
        <v>404</v>
      </c>
      <c r="K9" s="18" t="s">
        <v>404</v>
      </c>
      <c r="L9" s="20" t="s">
        <v>404</v>
      </c>
      <c r="M9" s="18" t="s">
        <v>404</v>
      </c>
      <c r="N9" s="20" t="s">
        <v>404</v>
      </c>
      <c r="O9" s="18" t="n">
        <v>515.41148638</v>
      </c>
      <c r="P9" s="20" t="n">
        <v>2.59921092</v>
      </c>
      <c r="Q9" s="18" t="n">
        <v>437.56088022</v>
      </c>
      <c r="R9" s="20" t="n">
        <v>13.88055922</v>
      </c>
    </row>
    <row r="10" spans="1:18">
      <c r="A10" s="15" t="s">
        <v>407</v>
      </c>
      <c r="B10" s="17" t="n">
        <v>20058</v>
      </c>
      <c r="C10" s="18">
        <f>(2893.0/B10*100)</f>
        <v/>
      </c>
      <c r="D10" s="19" t="n">
        <v>17165</v>
      </c>
      <c r="E10" s="18" t="n">
        <v>525.55003128</v>
      </c>
      <c r="F10" s="20" t="n">
        <v>2.24395525</v>
      </c>
      <c r="G10" s="18" t="n">
        <v>563.44295156</v>
      </c>
      <c r="H10" s="20" t="n">
        <v>7.02817452</v>
      </c>
      <c r="I10" s="18" t="s">
        <v>404</v>
      </c>
      <c r="J10" s="20" t="s">
        <v>404</v>
      </c>
      <c r="K10" s="18" t="s">
        <v>404</v>
      </c>
      <c r="L10" s="20" t="s">
        <v>404</v>
      </c>
      <c r="M10" s="18" t="s">
        <v>404</v>
      </c>
      <c r="N10" s="20" t="s">
        <v>404</v>
      </c>
      <c r="O10" s="18" t="s">
        <v>404</v>
      </c>
      <c r="P10" s="20" t="s">
        <v>404</v>
      </c>
      <c r="Q10" s="18" t="n">
        <v>493.88156489</v>
      </c>
      <c r="R10" s="20" t="n">
        <v>12.01794608</v>
      </c>
    </row>
    <row r="11" spans="1:18">
      <c r="A11" s="15" t="s">
        <v>408</v>
      </c>
      <c r="B11" s="17" t="n">
        <v>7053</v>
      </c>
      <c r="C11" s="18">
        <f>(137.0/B11*100)</f>
        <v/>
      </c>
      <c r="D11" s="19" t="n">
        <v>6916</v>
      </c>
      <c r="E11" s="18" t="n">
        <v>418.86441154</v>
      </c>
      <c r="F11" s="20" t="n">
        <v>4.07947746</v>
      </c>
      <c r="G11" s="18" t="n">
        <v>464.92808775</v>
      </c>
      <c r="H11" s="20" t="n">
        <v>2.90419345</v>
      </c>
      <c r="I11" s="18" t="s">
        <v>404</v>
      </c>
      <c r="J11" s="20" t="s">
        <v>404</v>
      </c>
      <c r="K11" s="18" t="s">
        <v>404</v>
      </c>
      <c r="L11" s="20" t="s">
        <v>404</v>
      </c>
      <c r="M11" s="18" t="s">
        <v>404</v>
      </c>
      <c r="N11" s="20" t="s">
        <v>404</v>
      </c>
      <c r="O11" s="18" t="s">
        <v>404</v>
      </c>
      <c r="P11" s="20" t="s">
        <v>404</v>
      </c>
      <c r="Q11" s="18" t="n">
        <v>426.67752737</v>
      </c>
      <c r="R11" s="20" t="n">
        <v>6.0533814</v>
      </c>
    </row>
    <row r="12" spans="1:18">
      <c r="A12" s="15" t="s">
        <v>409</v>
      </c>
      <c r="B12" s="17" t="n">
        <v>6894</v>
      </c>
      <c r="C12" s="18">
        <f>(106.0/B12*100)</f>
        <v/>
      </c>
      <c r="D12" s="19" t="n">
        <v>6788</v>
      </c>
      <c r="E12" s="18" t="n">
        <v>492.3724781</v>
      </c>
      <c r="F12" s="20" t="n">
        <v>2.61953914</v>
      </c>
      <c r="G12" s="18" t="n">
        <v>500.93902931</v>
      </c>
      <c r="H12" s="20" t="n">
        <v>10.01876876</v>
      </c>
      <c r="I12" s="18" t="s">
        <v>404</v>
      </c>
      <c r="J12" s="20" t="s">
        <v>404</v>
      </c>
      <c r="K12" s="18" t="s">
        <v>404</v>
      </c>
      <c r="L12" s="20" t="s">
        <v>404</v>
      </c>
      <c r="M12" s="18" t="s">
        <v>404</v>
      </c>
      <c r="N12" s="20" t="s">
        <v>404</v>
      </c>
      <c r="O12" s="18" t="s">
        <v>404</v>
      </c>
      <c r="P12" s="20" t="s">
        <v>404</v>
      </c>
      <c r="Q12" s="18" t="n">
        <v>467.23648502</v>
      </c>
      <c r="R12" s="20" t="n">
        <v>34.51669619</v>
      </c>
    </row>
    <row r="13" spans="1:18">
      <c r="A13" s="15" t="s">
        <v>410</v>
      </c>
      <c r="B13" s="17" t="n">
        <v>7161</v>
      </c>
      <c r="C13" s="18">
        <f>(1175.0/B13*100)</f>
        <v/>
      </c>
      <c r="D13" s="19" t="n">
        <v>5986</v>
      </c>
      <c r="E13" s="18" t="n">
        <v>498.29259188</v>
      </c>
      <c r="F13" s="20" t="n">
        <v>2.46696692</v>
      </c>
      <c r="G13" s="18" t="n">
        <v>514.44636216</v>
      </c>
      <c r="H13" s="20" t="n">
        <v>8.52973385</v>
      </c>
      <c r="I13" s="18" t="s">
        <v>404</v>
      </c>
      <c r="J13" s="20" t="s">
        <v>404</v>
      </c>
      <c r="K13" s="18" t="s">
        <v>404</v>
      </c>
      <c r="L13" s="20" t="s">
        <v>404</v>
      </c>
      <c r="M13" s="18" t="s">
        <v>404</v>
      </c>
      <c r="N13" s="20" t="s">
        <v>404</v>
      </c>
      <c r="O13" s="18" t="s">
        <v>404</v>
      </c>
      <c r="P13" s="20" t="s">
        <v>404</v>
      </c>
      <c r="Q13" s="18" t="n">
        <v>498.63162559</v>
      </c>
      <c r="R13" s="20" t="n">
        <v>6.74920267</v>
      </c>
    </row>
    <row r="14" spans="1:18">
      <c r="A14" s="15" t="s">
        <v>411</v>
      </c>
      <c r="B14" s="17" t="n">
        <v>5587</v>
      </c>
      <c r="C14" s="18">
        <f>(0.0/B14*100)</f>
        <v/>
      </c>
      <c r="D14" s="19" t="n">
        <v>5587</v>
      </c>
      <c r="E14" s="18" t="n">
        <v>533.30910048</v>
      </c>
      <c r="F14" s="20" t="n">
        <v>2.15519592</v>
      </c>
      <c r="G14" s="18" t="n">
        <v>542.88774776</v>
      </c>
      <c r="H14" s="20" t="n">
        <v>13.8952415</v>
      </c>
      <c r="I14" s="18" t="s">
        <v>404</v>
      </c>
      <c r="J14" s="20" t="s">
        <v>404</v>
      </c>
      <c r="K14" s="18" t="s">
        <v>404</v>
      </c>
      <c r="L14" s="20" t="s">
        <v>404</v>
      </c>
      <c r="M14" s="18" t="s">
        <v>404</v>
      </c>
      <c r="N14" s="20" t="s">
        <v>404</v>
      </c>
      <c r="O14" s="18" t="s">
        <v>404</v>
      </c>
      <c r="P14" s="20" t="s">
        <v>404</v>
      </c>
      <c r="Q14" s="18" t="n">
        <v>589.11983534</v>
      </c>
      <c r="R14" s="20" t="n">
        <v>10.72690821</v>
      </c>
    </row>
    <row r="15" spans="1:18">
      <c r="A15" s="15" t="s">
        <v>412</v>
      </c>
      <c r="B15" s="17" t="n">
        <v>5882</v>
      </c>
      <c r="C15" s="18">
        <f>(0.0/B15*100)</f>
        <v/>
      </c>
      <c r="D15" s="19" t="n">
        <v>5882</v>
      </c>
      <c r="E15" s="18" t="n">
        <v>528.5606274100001</v>
      </c>
      <c r="F15" s="20" t="n">
        <v>2.39192864</v>
      </c>
      <c r="G15" s="18" t="n">
        <v>569.70335137</v>
      </c>
      <c r="H15" s="20" t="n">
        <v>15.71942525</v>
      </c>
      <c r="I15" s="18" t="s">
        <v>404</v>
      </c>
      <c r="J15" s="20" t="s">
        <v>404</v>
      </c>
      <c r="K15" s="18" t="s">
        <v>404</v>
      </c>
      <c r="L15" s="20" t="s">
        <v>404</v>
      </c>
      <c r="M15" s="18" t="s">
        <v>404</v>
      </c>
      <c r="N15" s="20" t="s">
        <v>404</v>
      </c>
      <c r="O15" s="18" t="s">
        <v>404</v>
      </c>
      <c r="P15" s="20" t="s">
        <v>404</v>
      </c>
      <c r="Q15" s="18" t="n">
        <v>540.2325515700001</v>
      </c>
      <c r="R15" s="20" t="n">
        <v>19.98037005</v>
      </c>
    </row>
    <row r="16" spans="1:18">
      <c r="A16" s="15" t="s">
        <v>413</v>
      </c>
      <c r="B16" s="17" t="n">
        <v>6108</v>
      </c>
      <c r="C16" s="18">
        <f>(440.0/B16*100)</f>
        <v/>
      </c>
      <c r="D16" s="19" t="n">
        <v>5668</v>
      </c>
      <c r="E16" s="18" t="n">
        <v>491.50832765</v>
      </c>
      <c r="F16" s="20" t="n">
        <v>2.71842008</v>
      </c>
      <c r="G16" s="18" t="n">
        <v>517.8068902</v>
      </c>
      <c r="H16" s="20" t="n">
        <v>7.05538962</v>
      </c>
      <c r="I16" s="18" t="s">
        <v>404</v>
      </c>
      <c r="J16" s="20" t="s">
        <v>404</v>
      </c>
      <c r="K16" s="18" t="s">
        <v>404</v>
      </c>
      <c r="L16" s="20" t="s">
        <v>404</v>
      </c>
      <c r="M16" s="18" t="s">
        <v>404</v>
      </c>
      <c r="N16" s="20" t="s">
        <v>404</v>
      </c>
      <c r="O16" s="18" t="s">
        <v>404</v>
      </c>
      <c r="P16" s="20" t="s">
        <v>404</v>
      </c>
      <c r="Q16" s="18" t="n">
        <v>547.76101782</v>
      </c>
      <c r="R16" s="20" t="n">
        <v>7.65610157</v>
      </c>
    </row>
    <row r="17" spans="1:18">
      <c r="A17" s="15" t="s">
        <v>414</v>
      </c>
      <c r="B17" s="17" t="n">
        <v>6504</v>
      </c>
      <c r="C17" s="18">
        <f>(1325.0/B17*100)</f>
        <v/>
      </c>
      <c r="D17" s="19" t="n">
        <v>5179</v>
      </c>
      <c r="E17" s="18" t="n">
        <v>504.46508183</v>
      </c>
      <c r="F17" s="20" t="n">
        <v>3.62325128</v>
      </c>
      <c r="G17" s="18" t="n">
        <v>554.87026417</v>
      </c>
      <c r="H17" s="20" t="n">
        <v>8.20347012</v>
      </c>
      <c r="I17" s="18" t="s">
        <v>404</v>
      </c>
      <c r="J17" s="20" t="s">
        <v>404</v>
      </c>
      <c r="K17" s="18" t="s">
        <v>404</v>
      </c>
      <c r="L17" s="20" t="s">
        <v>404</v>
      </c>
      <c r="M17" s="18" t="s">
        <v>404</v>
      </c>
      <c r="N17" s="20" t="s">
        <v>404</v>
      </c>
      <c r="O17" s="18" t="s">
        <v>404</v>
      </c>
      <c r="P17" s="20" t="s">
        <v>404</v>
      </c>
      <c r="Q17" s="18" t="n">
        <v>563.15960294</v>
      </c>
      <c r="R17" s="20" t="n">
        <v>14.58638684</v>
      </c>
    </row>
    <row r="18" spans="1:18">
      <c r="A18" s="15" t="s">
        <v>415</v>
      </c>
      <c r="B18" s="17" t="n">
        <v>5532</v>
      </c>
      <c r="C18" s="18">
        <f>(0.0/B18*100)</f>
        <v/>
      </c>
      <c r="D18" s="19" t="n">
        <v>5532</v>
      </c>
      <c r="E18" s="18" t="n">
        <v>451.79808086</v>
      </c>
      <c r="F18" s="20" t="n">
        <v>4.14382316</v>
      </c>
      <c r="G18" s="18" t="n">
        <v>519.79172054</v>
      </c>
      <c r="H18" s="20" t="n">
        <v>10.51633145</v>
      </c>
      <c r="I18" s="18" t="s">
        <v>404</v>
      </c>
      <c r="J18" s="20" t="s">
        <v>404</v>
      </c>
      <c r="K18" s="18" t="s">
        <v>404</v>
      </c>
      <c r="L18" s="20" t="s">
        <v>404</v>
      </c>
      <c r="M18" s="18" t="s">
        <v>404</v>
      </c>
      <c r="N18" s="20" t="s">
        <v>404</v>
      </c>
      <c r="O18" s="18" t="s">
        <v>404</v>
      </c>
      <c r="P18" s="20" t="s">
        <v>404</v>
      </c>
      <c r="Q18" s="18" t="n">
        <v>411.92882338</v>
      </c>
      <c r="R18" s="20" t="n">
        <v>18.26031318</v>
      </c>
    </row>
    <row r="19" spans="1:18">
      <c r="A19" s="15" t="s">
        <v>416</v>
      </c>
      <c r="B19" s="17" t="n">
        <v>5658</v>
      </c>
      <c r="C19" s="18">
        <f>(327.0/B19*100)</f>
        <v/>
      </c>
      <c r="D19" s="19" t="n">
        <v>5331</v>
      </c>
      <c r="E19" s="18" t="n">
        <v>474.05750957</v>
      </c>
      <c r="F19" s="20" t="n">
        <v>3.40962468</v>
      </c>
      <c r="G19" s="18" t="n">
        <v>492.80535097</v>
      </c>
      <c r="H19" s="20" t="n">
        <v>8.192192629999999</v>
      </c>
      <c r="I19" s="18" t="s">
        <v>404</v>
      </c>
      <c r="J19" s="20" t="s">
        <v>404</v>
      </c>
      <c r="K19" s="18" t="s">
        <v>404</v>
      </c>
      <c r="L19" s="20" t="s">
        <v>404</v>
      </c>
      <c r="M19" s="18" t="s">
        <v>404</v>
      </c>
      <c r="N19" s="20" t="s">
        <v>404</v>
      </c>
      <c r="O19" s="18" t="s">
        <v>404</v>
      </c>
      <c r="P19" s="20" t="s">
        <v>404</v>
      </c>
      <c r="Q19" s="18" t="n">
        <v>454.30175413</v>
      </c>
      <c r="R19" s="20" t="n">
        <v>19.23535735</v>
      </c>
    </row>
    <row r="20" spans="1:18">
      <c r="A20" s="15" t="s">
        <v>417</v>
      </c>
      <c r="B20" s="17" t="n">
        <v>3371</v>
      </c>
      <c r="C20" s="18">
        <f>(24.0/B20*100)</f>
        <v/>
      </c>
      <c r="D20" s="19" t="n">
        <v>3347</v>
      </c>
      <c r="E20" s="18" t="n">
        <v>473.19406896</v>
      </c>
      <c r="F20" s="20" t="n">
        <v>1.72121372</v>
      </c>
      <c r="G20" s="18" t="n">
        <v>493.10077778</v>
      </c>
      <c r="H20" s="20" t="n">
        <v>17.74399852</v>
      </c>
      <c r="I20" s="18" t="s">
        <v>404</v>
      </c>
      <c r="J20" s="20" t="s">
        <v>404</v>
      </c>
      <c r="K20" s="18" t="s">
        <v>404</v>
      </c>
      <c r="L20" s="20" t="s">
        <v>404</v>
      </c>
      <c r="M20" s="18" t="s">
        <v>404</v>
      </c>
      <c r="N20" s="20" t="s">
        <v>404</v>
      </c>
      <c r="O20" s="18" t="s">
        <v>404</v>
      </c>
      <c r="P20" s="20" t="s">
        <v>404</v>
      </c>
      <c r="Q20" s="18" t="n">
        <v>457.95004953</v>
      </c>
      <c r="R20" s="20" t="n">
        <v>10.18790177</v>
      </c>
    </row>
    <row r="21" spans="1:18">
      <c r="A21" s="15" t="s">
        <v>418</v>
      </c>
      <c r="B21" s="17" t="n">
        <v>5741</v>
      </c>
      <c r="C21" s="18">
        <f>(0.0/B21*100)</f>
        <v/>
      </c>
      <c r="D21" s="19" t="n">
        <v>5741</v>
      </c>
      <c r="E21" s="18" t="n">
        <v>488.10922782</v>
      </c>
      <c r="F21" s="20" t="n">
        <v>3.70255377</v>
      </c>
      <c r="G21" s="18" t="n">
        <v>513.33464179</v>
      </c>
      <c r="H21" s="20" t="n">
        <v>2.98645184</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s">
        <v>404</v>
      </c>
      <c r="F22" s="20" t="s">
        <v>404</v>
      </c>
      <c r="G22" s="18" t="s">
        <v>404</v>
      </c>
      <c r="H22" s="20" t="s">
        <v>404</v>
      </c>
      <c r="I22" s="18" t="s">
        <v>404</v>
      </c>
      <c r="J22" s="20" t="s">
        <v>404</v>
      </c>
      <c r="K22" s="18" t="s">
        <v>404</v>
      </c>
      <c r="L22" s="20" t="s">
        <v>404</v>
      </c>
      <c r="M22" s="18" t="s">
        <v>404</v>
      </c>
      <c r="N22" s="20" t="s">
        <v>404</v>
      </c>
      <c r="O22" s="18" t="n">
        <v>466.55281214</v>
      </c>
      <c r="P22" s="20" t="n">
        <v>3.43755424</v>
      </c>
      <c r="Q22" s="18" t="s">
        <v>404</v>
      </c>
      <c r="R22" s="20" t="s">
        <v>404</v>
      </c>
    </row>
    <row r="23" spans="1:18">
      <c r="A23" s="15" t="s">
        <v>420</v>
      </c>
      <c r="B23" s="17" t="n">
        <v>11583</v>
      </c>
      <c r="C23" s="18">
        <f>(3159.0/B23*100)</f>
        <v/>
      </c>
      <c r="D23" s="19" t="n">
        <v>8424</v>
      </c>
      <c r="E23" s="18" t="n">
        <v>485.47007748</v>
      </c>
      <c r="F23" s="20" t="n">
        <v>3.18618456</v>
      </c>
      <c r="G23" s="18" t="n">
        <v>479.52391835</v>
      </c>
      <c r="H23" s="20" t="n">
        <v>17.71541724</v>
      </c>
      <c r="I23" s="18" t="s">
        <v>404</v>
      </c>
      <c r="J23" s="20" t="s">
        <v>404</v>
      </c>
      <c r="K23" s="18" t="s">
        <v>404</v>
      </c>
      <c r="L23" s="20" t="s">
        <v>404</v>
      </c>
      <c r="M23" s="18" t="s">
        <v>404</v>
      </c>
      <c r="N23" s="20" t="s">
        <v>404</v>
      </c>
      <c r="O23" s="18" t="s">
        <v>404</v>
      </c>
      <c r="P23" s="20" t="s">
        <v>404</v>
      </c>
      <c r="Q23" s="18" t="n">
        <v>435.92095688</v>
      </c>
      <c r="R23" s="20" t="n">
        <v>47.9069897</v>
      </c>
    </row>
    <row r="24" spans="1:18">
      <c r="A24" s="15" t="s">
        <v>421</v>
      </c>
      <c r="B24" s="17" t="n">
        <v>6647</v>
      </c>
      <c r="C24" s="18">
        <f>(0.0/B24*100)</f>
        <v/>
      </c>
      <c r="D24" s="19" t="n">
        <v>6647</v>
      </c>
      <c r="E24" s="18" t="n">
        <v>543.38186651</v>
      </c>
      <c r="F24" s="20" t="n">
        <v>3.18317144</v>
      </c>
      <c r="G24" s="18" t="n">
        <v>527.70695005</v>
      </c>
      <c r="H24" s="20" t="n">
        <v>5.39248005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508.83562912</v>
      </c>
      <c r="F25" s="20" t="n">
        <v>3.94805998</v>
      </c>
      <c r="G25" s="18" t="n">
        <v>528.95685284</v>
      </c>
      <c r="H25" s="20" t="n">
        <v>6.52987535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490.33459984</v>
      </c>
      <c r="F26" s="20" t="n">
        <v>1.59561299</v>
      </c>
      <c r="G26" s="18" t="n">
        <v>500.75791848</v>
      </c>
      <c r="H26" s="20" t="n">
        <v>17.98181434</v>
      </c>
      <c r="I26" s="18" t="s">
        <v>404</v>
      </c>
      <c r="J26" s="20" t="s">
        <v>404</v>
      </c>
      <c r="K26" s="18" t="s">
        <v>404</v>
      </c>
      <c r="L26" s="20" t="s">
        <v>404</v>
      </c>
      <c r="M26" s="18" t="s">
        <v>404</v>
      </c>
      <c r="N26" s="20" t="s">
        <v>404</v>
      </c>
      <c r="O26" s="18" t="s">
        <v>404</v>
      </c>
      <c r="P26" s="20" t="s">
        <v>404</v>
      </c>
      <c r="Q26" s="18" t="n">
        <v>464.03873097</v>
      </c>
      <c r="R26" s="20" t="n">
        <v>21.55745027</v>
      </c>
    </row>
    <row r="27" spans="1:18">
      <c r="A27" s="15" t="s">
        <v>424</v>
      </c>
      <c r="B27" s="17" t="n">
        <v>5299</v>
      </c>
      <c r="C27" s="18">
        <f>(0.0/B27*100)</f>
        <v/>
      </c>
      <c r="D27" s="19" t="n">
        <v>5299</v>
      </c>
      <c r="E27" s="18" t="n">
        <v>482.88428512</v>
      </c>
      <c r="F27" s="20" t="n">
        <v>1.1624778</v>
      </c>
      <c r="G27" s="18" t="n">
        <v>482.38617934</v>
      </c>
      <c r="H27" s="20" t="n">
        <v>2.81970711</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411.99032247</v>
      </c>
      <c r="F28" s="20" t="n">
        <v>2.06248767</v>
      </c>
      <c r="G28" s="18" t="n">
        <v>441.86300524</v>
      </c>
      <c r="H28" s="20" t="n">
        <v>8.29397724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(1123.0/B29*100)</f>
        <v/>
      </c>
      <c r="D29" s="19" t="n">
        <v>4262</v>
      </c>
      <c r="E29" s="18" t="n">
        <v>512.76738383</v>
      </c>
      <c r="F29" s="20" t="n">
        <v>9.88360215</v>
      </c>
      <c r="G29" s="18" t="n">
        <v>507.95798175</v>
      </c>
      <c r="H29" s="20" t="n">
        <v>6.27422102</v>
      </c>
      <c r="I29" s="18" t="s">
        <v>404</v>
      </c>
      <c r="J29" s="20" t="s">
        <v>404</v>
      </c>
      <c r="K29" s="18" t="s">
        <v>404</v>
      </c>
      <c r="L29" s="20" t="s">
        <v>404</v>
      </c>
      <c r="M29" s="18" t="s">
        <v>404</v>
      </c>
      <c r="N29" s="20" t="s">
        <v>404</v>
      </c>
      <c r="O29" s="18" t="s">
        <v>404</v>
      </c>
      <c r="P29" s="20" t="s">
        <v>404</v>
      </c>
      <c r="Q29" s="18" t="n">
        <v>492.78038417</v>
      </c>
      <c r="R29" s="20" t="n">
        <v>16.48171172</v>
      </c>
    </row>
    <row r="30" spans="1:18">
      <c r="A30" s="15" t="s">
        <v>427</v>
      </c>
      <c r="B30" s="17" t="n">
        <v>4520</v>
      </c>
      <c r="C30" s="18">
        <f>(957.0/B30*100)</f>
        <v/>
      </c>
      <c r="D30" s="19" t="n">
        <v>3563</v>
      </c>
      <c r="E30" s="18" t="n">
        <v>510.74242046</v>
      </c>
      <c r="F30" s="20" t="n">
        <v>2.88487499</v>
      </c>
      <c r="G30" s="18" t="n">
        <v>580.73727708</v>
      </c>
      <c r="H30" s="20" t="n">
        <v>11.02585138</v>
      </c>
      <c r="I30" s="18" t="s">
        <v>404</v>
      </c>
      <c r="J30" s="20" t="s">
        <v>404</v>
      </c>
      <c r="K30" s="18" t="s">
        <v>404</v>
      </c>
      <c r="L30" s="20" t="s">
        <v>404</v>
      </c>
      <c r="M30" s="18" t="s">
        <v>404</v>
      </c>
      <c r="N30" s="20" t="s">
        <v>404</v>
      </c>
      <c r="O30" s="18" t="s">
        <v>404</v>
      </c>
      <c r="P30" s="20" t="s">
        <v>404</v>
      </c>
      <c r="Q30" s="18" t="n">
        <v>536.81689313</v>
      </c>
      <c r="R30" s="20" t="n">
        <v>11.30602187</v>
      </c>
    </row>
    <row r="31" spans="1:18">
      <c r="A31" s="15" t="s">
        <v>428</v>
      </c>
      <c r="B31" s="17" t="n">
        <v>5456</v>
      </c>
      <c r="C31" s="18">
        <f>(502.0/B31*100)</f>
        <v/>
      </c>
      <c r="D31" s="19" t="n">
        <v>4954</v>
      </c>
      <c r="E31" s="18" t="n">
        <v>498.44237715</v>
      </c>
      <c r="F31" s="20" t="n">
        <v>2.262058</v>
      </c>
      <c r="G31" s="18" t="n">
        <v>497.49186637</v>
      </c>
      <c r="H31" s="20" t="n">
        <v>22.65484213</v>
      </c>
      <c r="I31" s="18" t="s">
        <v>404</v>
      </c>
      <c r="J31" s="20" t="s">
        <v>404</v>
      </c>
      <c r="K31" s="18" t="s">
        <v>404</v>
      </c>
      <c r="L31" s="20" t="s">
        <v>404</v>
      </c>
      <c r="M31" s="18" t="s">
        <v>404</v>
      </c>
      <c r="N31" s="20" t="s">
        <v>404</v>
      </c>
      <c r="O31" s="18" t="s">
        <v>404</v>
      </c>
      <c r="P31" s="20" t="s">
        <v>404</v>
      </c>
      <c r="Q31" s="18" t="n">
        <v>500.34834365</v>
      </c>
      <c r="R31" s="20" t="n">
        <v>12.00148806</v>
      </c>
    </row>
    <row r="32" spans="1:18">
      <c r="A32" s="15" t="s">
        <v>429</v>
      </c>
      <c r="B32" s="17" t="n">
        <v>4478</v>
      </c>
      <c r="C32" s="18">
        <f>(0.0/B32*100)</f>
        <v/>
      </c>
      <c r="D32" s="19" t="n">
        <v>4478</v>
      </c>
      <c r="E32" s="18" t="n">
        <v>498.5278836</v>
      </c>
      <c r="F32" s="20" t="n">
        <v>2.49183787</v>
      </c>
      <c r="G32" s="18" t="n">
        <v>566.47233202</v>
      </c>
      <c r="H32" s="20" t="n">
        <v>11.93857799</v>
      </c>
      <c r="I32" s="18" t="s">
        <v>404</v>
      </c>
      <c r="J32" s="20" t="s">
        <v>404</v>
      </c>
      <c r="K32" s="18" t="s">
        <v>404</v>
      </c>
      <c r="L32" s="20" t="s">
        <v>404</v>
      </c>
      <c r="M32" s="18" t="s">
        <v>404</v>
      </c>
      <c r="N32" s="20" t="s">
        <v>404</v>
      </c>
      <c r="O32" s="18" t="s">
        <v>404</v>
      </c>
      <c r="P32" s="20" t="s">
        <v>404</v>
      </c>
      <c r="Q32" s="18" t="n">
        <v>547.14195091</v>
      </c>
      <c r="R32" s="20" t="n">
        <v>11.5400302</v>
      </c>
    </row>
    <row r="33" spans="1:18">
      <c r="A33" s="15" t="s">
        <v>430</v>
      </c>
      <c r="B33" s="17" t="n">
        <v>7325</v>
      </c>
      <c r="C33" s="18">
        <f>(29.0/B33*100)</f>
        <v/>
      </c>
      <c r="D33" s="19" t="n">
        <v>7296</v>
      </c>
      <c r="E33" s="18" t="n">
        <v>497.65966233</v>
      </c>
      <c r="F33" s="20" t="n">
        <v>2.50385989</v>
      </c>
      <c r="G33" s="18" t="n">
        <v>547.6867671799999</v>
      </c>
      <c r="H33" s="20" t="n">
        <v>11.81159734</v>
      </c>
      <c r="I33" s="18" t="s">
        <v>404</v>
      </c>
      <c r="J33" s="20" t="s">
        <v>404</v>
      </c>
      <c r="K33" s="18" t="s">
        <v>404</v>
      </c>
      <c r="L33" s="20" t="s">
        <v>404</v>
      </c>
      <c r="M33" s="18" t="s">
        <v>404</v>
      </c>
      <c r="N33" s="20" t="s">
        <v>404</v>
      </c>
      <c r="O33" s="18" t="s">
        <v>404</v>
      </c>
      <c r="P33" s="20" t="s">
        <v>404</v>
      </c>
      <c r="Q33" s="18" t="n">
        <v>545.80126016</v>
      </c>
      <c r="R33" s="20" t="n">
        <v>33.76190264</v>
      </c>
    </row>
    <row r="34" spans="1:18">
      <c r="A34" s="15" t="s">
        <v>431</v>
      </c>
      <c r="B34" s="17" t="n">
        <v>6350</v>
      </c>
      <c r="C34" s="18">
        <f>(0.0/B34*100)</f>
        <v/>
      </c>
      <c r="D34" s="19" t="n">
        <v>6350</v>
      </c>
      <c r="E34" s="18" t="n">
        <v>458.16393811</v>
      </c>
      <c r="F34" s="20" t="n">
        <v>3.5473175</v>
      </c>
      <c r="G34" s="18" t="n">
        <v>480.91649418</v>
      </c>
      <c r="H34" s="20" t="n">
        <v>13.24717009</v>
      </c>
      <c r="I34" s="18" t="s">
        <v>404</v>
      </c>
      <c r="J34" s="20" t="s">
        <v>404</v>
      </c>
      <c r="K34" s="18" t="s">
        <v>404</v>
      </c>
      <c r="L34" s="20" t="s">
        <v>404</v>
      </c>
      <c r="M34" s="18" t="s">
        <v>404</v>
      </c>
      <c r="N34" s="20" t="s">
        <v>404</v>
      </c>
      <c r="O34" s="18" t="s">
        <v>404</v>
      </c>
      <c r="P34" s="20" t="s">
        <v>404</v>
      </c>
      <c r="Q34" s="18" t="n">
        <v>437.03879936</v>
      </c>
      <c r="R34" s="20" t="n">
        <v>15.38091482</v>
      </c>
    </row>
    <row r="35" spans="1:18">
      <c r="A35" s="15" t="s">
        <v>432</v>
      </c>
      <c r="B35" s="17" t="n">
        <v>6406</v>
      </c>
      <c r="C35" s="18">
        <f>(443.0/B35*100)</f>
        <v/>
      </c>
      <c r="D35" s="19" t="n">
        <v>5963</v>
      </c>
      <c r="E35" s="18" t="n">
        <v>512.93347883</v>
      </c>
      <c r="F35" s="20" t="n">
        <v>1.42896608</v>
      </c>
      <c r="G35" s="18" t="n">
        <v>577.64568219</v>
      </c>
      <c r="H35" s="20" t="n">
        <v>10.24008258</v>
      </c>
      <c r="I35" s="18" t="s">
        <v>404</v>
      </c>
      <c r="J35" s="20" t="s">
        <v>404</v>
      </c>
      <c r="K35" s="18" t="s">
        <v>404</v>
      </c>
      <c r="L35" s="20" t="s">
        <v>404</v>
      </c>
      <c r="M35" s="18" t="s">
        <v>404</v>
      </c>
      <c r="N35" s="20" t="s">
        <v>404</v>
      </c>
      <c r="O35" s="18" t="s">
        <v>404</v>
      </c>
      <c r="P35" s="20" t="s">
        <v>404</v>
      </c>
      <c r="Q35" s="18" t="n">
        <v>568.6524524</v>
      </c>
      <c r="R35" s="20" t="n">
        <v>8.95381755</v>
      </c>
    </row>
    <row r="36" spans="1:18">
      <c r="A36" s="15" t="s">
        <v>433</v>
      </c>
      <c r="B36" s="17" t="n">
        <v>6736</v>
      </c>
      <c r="C36" s="18">
        <f>(10.0/B36*100)</f>
        <v/>
      </c>
      <c r="D36" s="19" t="n">
        <v>6726</v>
      </c>
      <c r="E36" s="18" t="n">
        <v>483.49569135</v>
      </c>
      <c r="F36" s="20" t="n">
        <v>2.58322585</v>
      </c>
      <c r="G36" s="18" t="n">
        <v>513.3081703</v>
      </c>
      <c r="H36" s="20" t="n">
        <v>3.76443727</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s">
        <v>404</v>
      </c>
      <c r="F37" s="20" t="s">
        <v>404</v>
      </c>
      <c r="G37" s="18" t="s">
        <v>404</v>
      </c>
      <c r="H37" s="20" t="s">
        <v>404</v>
      </c>
      <c r="I37" s="18" t="s">
        <v>404</v>
      </c>
      <c r="J37" s="20" t="s">
        <v>404</v>
      </c>
      <c r="K37" s="18" t="s">
        <v>404</v>
      </c>
      <c r="L37" s="20" t="s">
        <v>404</v>
      </c>
      <c r="M37" s="18" t="s">
        <v>404</v>
      </c>
      <c r="N37" s="20" t="s">
        <v>404</v>
      </c>
      <c r="O37" s="18" t="n">
        <v>493.42235631</v>
      </c>
      <c r="P37" s="20" t="n">
        <v>3.60072073</v>
      </c>
      <c r="Q37" s="18" t="s">
        <v>404</v>
      </c>
      <c r="R37" s="20" t="s">
        <v>404</v>
      </c>
    </row>
    <row r="38" spans="1:18">
      <c r="A38" s="15" t="s">
        <v>435</v>
      </c>
      <c r="B38" s="17" t="n">
        <v>5860</v>
      </c>
      <c r="C38" s="18">
        <f>(268.0/B38*100)</f>
        <v/>
      </c>
      <c r="D38" s="19" t="n">
        <v>5592</v>
      </c>
      <c r="E38" s="18" t="n">
        <v>504.36591932</v>
      </c>
      <c r="F38" s="20" t="n">
        <v>3.19234838</v>
      </c>
      <c r="G38" s="18" t="n">
        <v>520.39212523</v>
      </c>
      <c r="H38" s="20" t="n">
        <v>12.77049201</v>
      </c>
      <c r="I38" s="18" t="s">
        <v>404</v>
      </c>
      <c r="J38" s="20" t="s">
        <v>404</v>
      </c>
      <c r="K38" s="18" t="s">
        <v>404</v>
      </c>
      <c r="L38" s="20" t="s">
        <v>404</v>
      </c>
      <c r="M38" s="18" t="s">
        <v>404</v>
      </c>
      <c r="N38" s="20" t="s">
        <v>404</v>
      </c>
      <c r="O38" s="18" t="s">
        <v>404</v>
      </c>
      <c r="P38" s="20" t="s">
        <v>404</v>
      </c>
      <c r="Q38" s="18" t="n">
        <v>484.53409764</v>
      </c>
      <c r="R38" s="20" t="n">
        <v>17.87242802</v>
      </c>
    </row>
    <row r="39" spans="1:18">
      <c r="A39" s="15" t="s">
        <v>436</v>
      </c>
      <c r="B39" s="17" t="n">
        <v>5895</v>
      </c>
      <c r="C39" s="18">
        <f>(0.0/B39*100)</f>
        <v/>
      </c>
      <c r="D39" s="19" t="n">
        <v>5895</v>
      </c>
      <c r="E39" s="18" t="n">
        <v>425.48302885</v>
      </c>
      <c r="F39" s="20" t="n">
        <v>4.22829224</v>
      </c>
      <c r="G39" s="18" t="n">
        <v>429.99648529</v>
      </c>
      <c r="H39" s="20" t="n">
        <v>18.69899338</v>
      </c>
      <c r="I39" s="18" t="s">
        <v>404</v>
      </c>
      <c r="J39" s="20" t="s">
        <v>404</v>
      </c>
      <c r="K39" s="18" t="s">
        <v>404</v>
      </c>
      <c r="L39" s="20" t="s">
        <v>404</v>
      </c>
      <c r="M39" s="18" t="s">
        <v>404</v>
      </c>
      <c r="N39" s="20" t="s">
        <v>404</v>
      </c>
      <c r="O39" s="18" t="s">
        <v>404</v>
      </c>
      <c r="P39" s="20" t="s">
        <v>404</v>
      </c>
      <c r="Q39" s="18" t="n">
        <v>380.47909094</v>
      </c>
      <c r="R39" s="20" t="n">
        <v>6.55250458</v>
      </c>
    </row>
    <row r="40" spans="1:18">
      <c r="A40" s="15" t="s">
        <v>437</v>
      </c>
      <c r="B40" s="17" t="n">
        <v>14157</v>
      </c>
      <c r="C40" s="18">
        <f>(2728.0/B40*100)</f>
        <v/>
      </c>
      <c r="D40" s="19" t="n">
        <v>11429</v>
      </c>
      <c r="E40" s="18" t="n">
        <v>506.19501721</v>
      </c>
      <c r="F40" s="20" t="n">
        <v>3.28419439</v>
      </c>
      <c r="G40" s="18" t="n">
        <v>572.26098194</v>
      </c>
      <c r="H40" s="20" t="n">
        <v>11.34358214</v>
      </c>
      <c r="I40" s="18" t="s">
        <v>404</v>
      </c>
      <c r="J40" s="20" t="s">
        <v>404</v>
      </c>
      <c r="K40" s="18" t="s">
        <v>404</v>
      </c>
      <c r="L40" s="20" t="s">
        <v>404</v>
      </c>
      <c r="M40" s="18" t="s">
        <v>404</v>
      </c>
      <c r="N40" s="20" t="s">
        <v>404</v>
      </c>
      <c r="O40" s="18" t="s">
        <v>404</v>
      </c>
      <c r="P40" s="20" t="s">
        <v>404</v>
      </c>
      <c r="Q40" s="18" t="n">
        <v>527.17444992</v>
      </c>
      <c r="R40" s="20" t="n">
        <v>11.81702637</v>
      </c>
    </row>
    <row r="41" spans="1:18">
      <c r="A41" s="15" t="s">
        <v>438</v>
      </c>
      <c r="B41" s="17" t="n">
        <v>5712</v>
      </c>
      <c r="C41" s="18">
        <f>(99.0/B41*100)</f>
        <v/>
      </c>
      <c r="D41" s="19" t="n">
        <v>5613</v>
      </c>
      <c r="E41" s="18" t="n">
        <v>495.50485236</v>
      </c>
      <c r="F41" s="20" t="n">
        <v>3.348055</v>
      </c>
      <c r="G41" s="18" t="n">
        <v>512.2550973800001</v>
      </c>
      <c r="H41" s="20" t="n">
        <v>8.99908531</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421.11214792</v>
      </c>
      <c r="F44" s="20" t="n">
        <v>2.72201262</v>
      </c>
      <c r="G44" s="18" t="n">
        <v>472.88841151</v>
      </c>
      <c r="H44" s="20" t="n">
        <v>11.41162069</v>
      </c>
      <c r="I44" s="18" t="s">
        <v>404</v>
      </c>
      <c r="J44" s="20" t="s">
        <v>404</v>
      </c>
      <c r="K44" s="18" t="s">
        <v>404</v>
      </c>
      <c r="L44" s="20" t="s">
        <v>404</v>
      </c>
      <c r="M44" s="18" t="s">
        <v>404</v>
      </c>
      <c r="N44" s="20" t="s">
        <v>404</v>
      </c>
      <c r="O44" s="18" t="s">
        <v>404</v>
      </c>
      <c r="P44" s="20" t="s">
        <v>404</v>
      </c>
      <c r="Q44" s="18" t="n">
        <v>483.64621317</v>
      </c>
      <c r="R44" s="20" t="n">
        <v>22.53751647</v>
      </c>
    </row>
    <row r="45" spans="1:18">
      <c r="A45" s="15" t="s">
        <v>442</v>
      </c>
      <c r="B45" s="17" t="n">
        <v>5519</v>
      </c>
      <c r="C45" s="18">
        <f>(0.0/B45*100)</f>
        <v/>
      </c>
      <c r="D45" s="19" t="n">
        <v>5519</v>
      </c>
      <c r="E45" s="18" t="n">
        <v>375.04485595</v>
      </c>
      <c r="F45" s="20" t="n">
        <v>2.66918709</v>
      </c>
      <c r="G45" s="18" t="n">
        <v>434.39088409</v>
      </c>
      <c r="H45" s="20" t="n">
        <v>46.80061128</v>
      </c>
      <c r="I45" s="18" t="s">
        <v>404</v>
      </c>
      <c r="J45" s="20" t="s">
        <v>404</v>
      </c>
      <c r="K45" s="18" t="s">
        <v>404</v>
      </c>
      <c r="L45" s="20" t="s">
        <v>404</v>
      </c>
      <c r="M45" s="18" t="s">
        <v>404</v>
      </c>
      <c r="N45" s="20" t="s">
        <v>404</v>
      </c>
      <c r="O45" s="18" t="s">
        <v>404</v>
      </c>
      <c r="P45" s="20" t="s">
        <v>404</v>
      </c>
      <c r="Q45" s="18" t="n">
        <v>351.62796504</v>
      </c>
      <c r="R45" s="20" t="n">
        <v>8.33815094</v>
      </c>
    </row>
    <row r="46" spans="1:18">
      <c r="A46" s="15" t="s">
        <v>443</v>
      </c>
      <c r="B46" s="17" t="n">
        <v>23141</v>
      </c>
      <c r="C46" s="18">
        <f>(4196.0/B46*100)</f>
        <v/>
      </c>
      <c r="D46" s="19" t="n">
        <v>18945</v>
      </c>
      <c r="E46" s="18" t="n">
        <v>392.34015127</v>
      </c>
      <c r="F46" s="20" t="n">
        <v>2.60551663</v>
      </c>
      <c r="G46" s="18" t="n">
        <v>486.11571355</v>
      </c>
      <c r="H46" s="20" t="n">
        <v>7.55559449</v>
      </c>
      <c r="I46" s="18" t="s">
        <v>404</v>
      </c>
      <c r="J46" s="20" t="s">
        <v>404</v>
      </c>
      <c r="K46" s="18" t="s">
        <v>404</v>
      </c>
      <c r="L46" s="20" t="s">
        <v>404</v>
      </c>
      <c r="M46" s="18" t="s">
        <v>404</v>
      </c>
      <c r="N46" s="20" t="s">
        <v>404</v>
      </c>
      <c r="O46" s="18" t="s">
        <v>404</v>
      </c>
      <c r="P46" s="20" t="s">
        <v>404</v>
      </c>
      <c r="Q46" s="18" t="n">
        <v>374.30530405</v>
      </c>
      <c r="R46" s="20" t="n">
        <v>7.13365731</v>
      </c>
    </row>
    <row r="47" spans="1:18">
      <c r="A47" s="15" t="s">
        <v>444</v>
      </c>
      <c r="B47" s="17" t="n">
        <v>5928</v>
      </c>
      <c r="C47" s="18">
        <f>(0.0/B47*100)</f>
        <v/>
      </c>
      <c r="D47" s="19" t="n">
        <v>5928</v>
      </c>
      <c r="E47" s="18" t="n">
        <v>444.63931543</v>
      </c>
      <c r="F47" s="20" t="n">
        <v>4.49933543</v>
      </c>
      <c r="G47" s="18" t="n">
        <v>462.29898166</v>
      </c>
      <c r="H47" s="20" t="n">
        <v>24.88234697</v>
      </c>
      <c r="I47" s="18" t="s">
        <v>404</v>
      </c>
      <c r="J47" s="20" t="s">
        <v>404</v>
      </c>
      <c r="K47" s="18" t="s">
        <v>404</v>
      </c>
      <c r="L47" s="20" t="s">
        <v>404</v>
      </c>
      <c r="M47" s="18" t="s">
        <v>404</v>
      </c>
      <c r="N47" s="20" t="s">
        <v>404</v>
      </c>
      <c r="O47" s="18" t="s">
        <v>404</v>
      </c>
      <c r="P47" s="20" t="s">
        <v>404</v>
      </c>
      <c r="Q47" s="18" t="n">
        <v>516.80041123</v>
      </c>
      <c r="R47" s="20" t="n">
        <v>15.35293081</v>
      </c>
    </row>
    <row r="48" spans="1:18">
      <c r="A48" s="15" t="s">
        <v>445</v>
      </c>
      <c r="B48" s="17" t="n">
        <v>9841</v>
      </c>
      <c r="C48" s="18">
        <f>(40.0/B48*100)</f>
        <v/>
      </c>
      <c r="D48" s="19" t="n">
        <v>9801</v>
      </c>
      <c r="E48" s="18" t="n">
        <v>517.69414546</v>
      </c>
      <c r="F48" s="20" t="n">
        <v>5.42181301</v>
      </c>
      <c r="G48" s="18" t="n">
        <v>523.00942142</v>
      </c>
      <c r="H48" s="20" t="n">
        <v>12.7118452</v>
      </c>
      <c r="I48" s="18" t="s">
        <v>404</v>
      </c>
      <c r="J48" s="20" t="s">
        <v>404</v>
      </c>
      <c r="K48" s="18" t="s">
        <v>404</v>
      </c>
      <c r="L48" s="20" t="s">
        <v>404</v>
      </c>
      <c r="M48" s="18" t="s">
        <v>404</v>
      </c>
      <c r="N48" s="20" t="s">
        <v>404</v>
      </c>
      <c r="O48" s="18" t="s">
        <v>404</v>
      </c>
      <c r="P48" s="20" t="s">
        <v>404</v>
      </c>
      <c r="Q48" s="18" t="n">
        <v>424.07615823</v>
      </c>
      <c r="R48" s="20" t="n">
        <v>6.335688</v>
      </c>
    </row>
    <row r="49" spans="1:18">
      <c r="A49" s="15" t="s">
        <v>446</v>
      </c>
      <c r="B49" s="17" t="n">
        <v>6349</v>
      </c>
      <c r="C49" s="18">
        <f>(52.0/B49*100)</f>
        <v/>
      </c>
      <c r="D49" s="19" t="n">
        <v>6297</v>
      </c>
      <c r="E49" s="18" t="n">
        <v>421.92650297</v>
      </c>
      <c r="F49" s="20" t="n">
        <v>3.20973059</v>
      </c>
      <c r="G49" s="18" t="n">
        <v>466.81345667</v>
      </c>
      <c r="H49" s="20" t="n">
        <v>6.83737142</v>
      </c>
      <c r="I49" s="18" t="s">
        <v>404</v>
      </c>
      <c r="J49" s="20" t="s">
        <v>404</v>
      </c>
      <c r="K49" s="18" t="s">
        <v>404</v>
      </c>
      <c r="L49" s="20" t="s">
        <v>404</v>
      </c>
      <c r="M49" s="18" t="s">
        <v>404</v>
      </c>
      <c r="N49" s="20" t="s">
        <v>404</v>
      </c>
      <c r="O49" s="18" t="s">
        <v>404</v>
      </c>
      <c r="P49" s="20" t="s">
        <v>404</v>
      </c>
      <c r="Q49" s="18" t="n">
        <v>484.35059501</v>
      </c>
      <c r="R49" s="20" t="n">
        <v>14.443774</v>
      </c>
    </row>
    <row r="50" spans="1:18">
      <c r="A50" s="15" t="s">
        <v>447</v>
      </c>
      <c r="B50" s="17" t="n">
        <v>11795</v>
      </c>
      <c r="C50" s="18">
        <f>(1031.0/B50*100)</f>
        <v/>
      </c>
      <c r="D50" s="19" t="n">
        <v>10764</v>
      </c>
      <c r="E50" s="18" t="n">
        <v>405.44128147</v>
      </c>
      <c r="F50" s="20" t="n">
        <v>3.07904918</v>
      </c>
      <c r="G50" s="18" t="n">
        <v>458.41291193</v>
      </c>
      <c r="H50" s="20" t="n">
        <v>6.74206468</v>
      </c>
      <c r="I50" s="18" t="s">
        <v>404</v>
      </c>
      <c r="J50" s="20" t="s">
        <v>404</v>
      </c>
      <c r="K50" s="18" t="s">
        <v>404</v>
      </c>
      <c r="L50" s="20" t="s">
        <v>404</v>
      </c>
      <c r="M50" s="18" t="s">
        <v>404</v>
      </c>
      <c r="N50" s="20" t="s">
        <v>404</v>
      </c>
      <c r="O50" s="18" t="s">
        <v>404</v>
      </c>
      <c r="P50" s="20" t="s">
        <v>404</v>
      </c>
      <c r="Q50" s="18" t="n">
        <v>412.9209821</v>
      </c>
      <c r="R50" s="20" t="n">
        <v>11.23417516</v>
      </c>
    </row>
    <row r="51" spans="1:18">
      <c r="A51" s="15" t="s">
        <v>448</v>
      </c>
      <c r="B51" s="17" t="n">
        <v>6866</v>
      </c>
      <c r="C51" s="18">
        <f>(0.0/B51*100)</f>
        <v/>
      </c>
      <c r="D51" s="19" t="n">
        <v>6866</v>
      </c>
      <c r="E51" s="18" t="n">
        <v>420.39456638</v>
      </c>
      <c r="F51" s="20" t="n">
        <v>2.12425811</v>
      </c>
      <c r="G51" s="18" t="n">
        <v>414.06982562</v>
      </c>
      <c r="H51" s="20" t="n">
        <v>8.04910012</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474.97985442</v>
      </c>
      <c r="F52" s="20" t="n">
        <v>2.63911257</v>
      </c>
      <c r="G52" s="18" t="n">
        <v>492.72169685</v>
      </c>
      <c r="H52" s="20" t="n">
        <v>16.11835878</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426.75000446</v>
      </c>
      <c r="F53" s="20" t="n">
        <v>1.44235611</v>
      </c>
      <c r="G53" s="18" t="n">
        <v>463.74229362</v>
      </c>
      <c r="H53" s="20" t="n">
        <v>2.96035392</v>
      </c>
      <c r="I53" s="18" t="s">
        <v>404</v>
      </c>
      <c r="J53" s="20" t="s">
        <v>404</v>
      </c>
      <c r="K53" s="18" t="s">
        <v>404</v>
      </c>
      <c r="L53" s="20" t="s">
        <v>404</v>
      </c>
      <c r="M53" s="18" t="s">
        <v>404</v>
      </c>
      <c r="N53" s="20" t="s">
        <v>404</v>
      </c>
      <c r="O53" s="18" t="s">
        <v>404</v>
      </c>
      <c r="P53" s="20" t="s">
        <v>404</v>
      </c>
      <c r="Q53" s="18" t="n">
        <v>345.58226837</v>
      </c>
      <c r="R53" s="20" t="n">
        <v>22.51923568</v>
      </c>
    </row>
    <row r="54" spans="1:18">
      <c r="A54" s="15" t="s">
        <v>451</v>
      </c>
      <c r="B54" s="17" t="n">
        <v>4740</v>
      </c>
      <c r="C54" s="18">
        <f>(199.0/B54*100)</f>
        <v/>
      </c>
      <c r="D54" s="19" t="n">
        <v>4541</v>
      </c>
      <c r="E54" s="18" t="n">
        <v>320.59943358</v>
      </c>
      <c r="F54" s="20" t="n">
        <v>2.86895931</v>
      </c>
      <c r="G54" s="18" t="n">
        <v>371.77048422</v>
      </c>
      <c r="H54" s="20" t="n">
        <v>7.4913468</v>
      </c>
      <c r="I54" s="18" t="s">
        <v>404</v>
      </c>
      <c r="J54" s="20" t="s">
        <v>404</v>
      </c>
      <c r="K54" s="18" t="s">
        <v>404</v>
      </c>
      <c r="L54" s="20" t="s">
        <v>404</v>
      </c>
      <c r="M54" s="18" t="s">
        <v>404</v>
      </c>
      <c r="N54" s="20" t="s">
        <v>404</v>
      </c>
      <c r="O54" s="18" t="s">
        <v>404</v>
      </c>
      <c r="P54" s="20" t="s">
        <v>404</v>
      </c>
      <c r="Q54" s="18" t="n">
        <v>312.65256587</v>
      </c>
      <c r="R54" s="20" t="n">
        <v>5.17329252</v>
      </c>
    </row>
    <row r="55" spans="1:18">
      <c r="A55" s="15" t="s">
        <v>452</v>
      </c>
      <c r="B55" s="17" t="n">
        <v>5316</v>
      </c>
      <c r="C55" s="18">
        <f>(43.0/B55*100)</f>
        <v/>
      </c>
      <c r="D55" s="19" t="n">
        <v>5273</v>
      </c>
      <c r="E55" s="18" t="n">
        <v>405.94015623</v>
      </c>
      <c r="F55" s="20" t="n">
        <v>2.68645981</v>
      </c>
      <c r="G55" s="18" t="n">
        <v>462.10432823</v>
      </c>
      <c r="H55" s="20" t="n">
        <v>5.26083634</v>
      </c>
      <c r="I55" s="18" t="s">
        <v>404</v>
      </c>
      <c r="J55" s="20" t="s">
        <v>404</v>
      </c>
      <c r="K55" s="18" t="s">
        <v>404</v>
      </c>
      <c r="L55" s="20" t="s">
        <v>404</v>
      </c>
      <c r="M55" s="18" t="s">
        <v>404</v>
      </c>
      <c r="N55" s="20" t="s">
        <v>404</v>
      </c>
      <c r="O55" s="18" t="n">
        <v>454.78503933</v>
      </c>
      <c r="P55" s="20" t="n">
        <v>16.40861674</v>
      </c>
      <c r="Q55" s="18" t="n">
        <v>444.96114694</v>
      </c>
      <c r="R55" s="20" t="n">
        <v>17.39296598</v>
      </c>
    </row>
    <row r="56" spans="1:18">
      <c r="A56" s="15" t="s">
        <v>453</v>
      </c>
      <c r="B56" s="17" t="n">
        <v>5359</v>
      </c>
      <c r="C56" s="18">
        <f>(0.0/B56*100)</f>
        <v/>
      </c>
      <c r="D56" s="19" t="n">
        <v>5359</v>
      </c>
      <c r="E56" s="18" t="n">
        <v>539.30963407</v>
      </c>
      <c r="F56" s="20" t="n">
        <v>6.10984927</v>
      </c>
      <c r="G56" s="18" t="n">
        <v>522.06534841</v>
      </c>
      <c r="H56" s="20" t="n">
        <v>2.71599317</v>
      </c>
      <c r="I56" s="18" t="s">
        <v>404</v>
      </c>
      <c r="J56" s="20" t="s">
        <v>404</v>
      </c>
      <c r="K56" s="18" t="s">
        <v>404</v>
      </c>
      <c r="L56" s="20" t="s">
        <v>404</v>
      </c>
      <c r="M56" s="18" t="s">
        <v>404</v>
      </c>
      <c r="N56" s="20" t="s">
        <v>404</v>
      </c>
      <c r="O56" s="18" t="s">
        <v>404</v>
      </c>
      <c r="P56" s="20" t="s">
        <v>404</v>
      </c>
      <c r="Q56" s="18" t="n">
        <v>528.7561918500001</v>
      </c>
      <c r="R56" s="20" t="n">
        <v>9.424683979999999</v>
      </c>
    </row>
    <row r="57" spans="1:18">
      <c r="A57" s="15" t="s">
        <v>454</v>
      </c>
      <c r="B57" s="17" t="n">
        <v>6513</v>
      </c>
      <c r="C57" s="18">
        <f>(0.0/B57*100)</f>
        <v/>
      </c>
      <c r="D57" s="19" t="n">
        <v>6513</v>
      </c>
      <c r="E57" s="18" t="n">
        <v>409.45180791</v>
      </c>
      <c r="F57" s="20" t="n">
        <v>3.44808009</v>
      </c>
      <c r="G57" s="18" t="n">
        <v>393.90085516</v>
      </c>
      <c r="H57" s="20" t="n">
        <v>4.45400621</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402.54019867</v>
      </c>
      <c r="F58" s="20" t="n">
        <v>3.37068864</v>
      </c>
      <c r="G58" s="18" t="n">
        <v>433.03995637</v>
      </c>
      <c r="H58" s="20" t="n">
        <v>4.63699456</v>
      </c>
      <c r="I58" s="18" t="s">
        <v>404</v>
      </c>
      <c r="J58" s="20" t="s">
        <v>404</v>
      </c>
      <c r="K58" s="18" t="s">
        <v>404</v>
      </c>
      <c r="L58" s="20" t="s">
        <v>404</v>
      </c>
      <c r="M58" s="18" t="s">
        <v>404</v>
      </c>
      <c r="N58" s="20" t="s">
        <v>404</v>
      </c>
      <c r="O58" s="18" t="n">
        <v>427.61479457</v>
      </c>
      <c r="P58" s="20" t="n">
        <v>8.620816469999999</v>
      </c>
      <c r="Q58" s="18" t="n">
        <v>389.69487627</v>
      </c>
      <c r="R58" s="20" t="n">
        <v>8.953092</v>
      </c>
    </row>
    <row r="59" spans="1:18">
      <c r="A59" s="15" t="s">
        <v>456</v>
      </c>
      <c r="B59" s="17" t="n">
        <v>4826</v>
      </c>
      <c r="C59" s="18">
        <f>(0.0/B59*100)</f>
        <v/>
      </c>
      <c r="D59" s="19" t="n">
        <v>4826</v>
      </c>
      <c r="E59" s="18" t="n">
        <v>377.27447233</v>
      </c>
      <c r="F59" s="20" t="n">
        <v>1.58828518</v>
      </c>
      <c r="G59" s="18" t="n">
        <v>424.98364099</v>
      </c>
      <c r="H59" s="20" t="n">
        <v>13.4984033</v>
      </c>
      <c r="I59" s="18" t="s">
        <v>404</v>
      </c>
      <c r="J59" s="20" t="s">
        <v>404</v>
      </c>
      <c r="K59" s="18" t="s">
        <v>404</v>
      </c>
      <c r="L59" s="20" t="s">
        <v>404</v>
      </c>
      <c r="M59" s="18" t="s">
        <v>404</v>
      </c>
      <c r="N59" s="20" t="s">
        <v>404</v>
      </c>
      <c r="O59" s="18" t="s">
        <v>404</v>
      </c>
      <c r="P59" s="20" t="s">
        <v>404</v>
      </c>
      <c r="Q59" s="18" t="n">
        <v>360.49155</v>
      </c>
      <c r="R59" s="20" t="n">
        <v>14.74771599</v>
      </c>
    </row>
    <row r="60" spans="1:18">
      <c r="A60" s="15" t="s">
        <v>457</v>
      </c>
      <c r="B60" s="17" t="n">
        <v>4546</v>
      </c>
      <c r="C60" s="18">
        <f>(0.0/B60*100)</f>
        <v/>
      </c>
      <c r="D60" s="19" t="n">
        <v>4546</v>
      </c>
      <c r="E60" s="18" t="n">
        <v>356.34989636</v>
      </c>
      <c r="F60" s="20" t="n">
        <v>3.64762646</v>
      </c>
      <c r="G60" s="18" t="n">
        <v>417.00117432</v>
      </c>
      <c r="H60" s="20" t="n">
        <v>5.74001113</v>
      </c>
      <c r="I60" s="18" t="s">
        <v>404</v>
      </c>
      <c r="J60" s="20" t="s">
        <v>404</v>
      </c>
      <c r="K60" s="18" t="s">
        <v>404</v>
      </c>
      <c r="L60" s="20" t="s">
        <v>404</v>
      </c>
      <c r="M60" s="18" t="s">
        <v>404</v>
      </c>
      <c r="N60" s="20" t="s">
        <v>404</v>
      </c>
      <c r="O60" s="18" t="s">
        <v>404</v>
      </c>
      <c r="P60" s="20" t="s">
        <v>404</v>
      </c>
      <c r="Q60" s="18" t="n">
        <v>335.17322676</v>
      </c>
      <c r="R60" s="20" t="n">
        <v>26.26772909</v>
      </c>
    </row>
    <row r="61" spans="1:18">
      <c r="A61" s="15" t="s">
        <v>458</v>
      </c>
      <c r="B61" s="17" t="n">
        <v>6525</v>
      </c>
      <c r="C61" s="18">
        <f>(0.0/B61*100)</f>
        <v/>
      </c>
      <c r="D61" s="19" t="n">
        <v>6525</v>
      </c>
      <c r="E61" s="18" t="n">
        <v>473.88170449</v>
      </c>
      <c r="F61" s="20" t="n">
        <v>2.32600065</v>
      </c>
      <c r="G61" s="18" t="n">
        <v>539.91746312</v>
      </c>
      <c r="H61" s="20" t="n">
        <v>33.82655546</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479.79835399</v>
      </c>
      <c r="F62" s="20" t="n">
        <v>7.38670977</v>
      </c>
      <c r="G62" s="18" t="n">
        <v>529.91739238</v>
      </c>
      <c r="H62" s="20" t="n">
        <v>1.07760686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380.5723237</v>
      </c>
      <c r="F63" s="20" t="n">
        <v>1.29808999</v>
      </c>
      <c r="G63" s="18" t="n">
        <v>439.67916894</v>
      </c>
      <c r="H63" s="20" t="n">
        <v>5.43985865</v>
      </c>
      <c r="I63" s="18" t="s">
        <v>404</v>
      </c>
      <c r="J63" s="20" t="s">
        <v>404</v>
      </c>
      <c r="K63" s="18" t="s">
        <v>404</v>
      </c>
      <c r="L63" s="20" t="s">
        <v>404</v>
      </c>
      <c r="M63" s="18" t="s">
        <v>404</v>
      </c>
      <c r="N63" s="20" t="s">
        <v>404</v>
      </c>
      <c r="O63" s="18" t="s">
        <v>404</v>
      </c>
      <c r="P63" s="20" t="s">
        <v>404</v>
      </c>
      <c r="Q63" s="18" t="n">
        <v>409.6138339</v>
      </c>
      <c r="R63" s="20" t="n">
        <v>5.03260446</v>
      </c>
    </row>
    <row r="64" spans="1:18">
      <c r="A64" s="15" t="s">
        <v>461</v>
      </c>
      <c r="B64" s="17" t="n">
        <v>3634</v>
      </c>
      <c r="C64" s="18">
        <f>(27.0/B64*100)</f>
        <v/>
      </c>
      <c r="D64" s="19" t="n">
        <v>3607</v>
      </c>
      <c r="E64" s="18" t="n">
        <v>432.5337806</v>
      </c>
      <c r="F64" s="20" t="n">
        <v>2.15037185</v>
      </c>
      <c r="G64" s="18" t="n">
        <v>512.92069393</v>
      </c>
      <c r="H64" s="20" t="n">
        <v>2.52747624</v>
      </c>
      <c r="I64" s="18" t="s">
        <v>404</v>
      </c>
      <c r="J64" s="20" t="s">
        <v>404</v>
      </c>
      <c r="K64" s="18" t="s">
        <v>404</v>
      </c>
      <c r="L64" s="20" t="s">
        <v>404</v>
      </c>
      <c r="M64" s="18" t="s">
        <v>404</v>
      </c>
      <c r="N64" s="20" t="s">
        <v>404</v>
      </c>
      <c r="O64" s="18" t="s">
        <v>404</v>
      </c>
      <c r="P64" s="20" t="s">
        <v>404</v>
      </c>
      <c r="Q64" s="18" t="n">
        <v>412.21553248</v>
      </c>
      <c r="R64" s="20" t="n">
        <v>9.7828213</v>
      </c>
    </row>
    <row r="65" spans="1:18">
      <c r="A65" s="15" t="s">
        <v>462</v>
      </c>
      <c r="B65" s="17" t="n">
        <v>5325</v>
      </c>
      <c r="C65" s="18">
        <f>(0.0/B65*100)</f>
        <v/>
      </c>
      <c r="D65" s="19" t="n">
        <v>5325</v>
      </c>
      <c r="E65" s="18" t="n">
        <v>427.2762557</v>
      </c>
      <c r="F65" s="20" t="n">
        <v>2.05788804</v>
      </c>
      <c r="G65" s="18" t="n">
        <v>477.03242582</v>
      </c>
      <c r="H65" s="20" t="n">
        <v>40.09710553</v>
      </c>
      <c r="I65" s="18" t="s">
        <v>404</v>
      </c>
      <c r="J65" s="20" t="s">
        <v>404</v>
      </c>
      <c r="K65" s="18" t="s">
        <v>404</v>
      </c>
      <c r="L65" s="20" t="s">
        <v>404</v>
      </c>
      <c r="M65" s="18" t="s">
        <v>404</v>
      </c>
      <c r="N65" s="20" t="s">
        <v>404</v>
      </c>
      <c r="O65" s="18" t="s">
        <v>404</v>
      </c>
      <c r="P65" s="20" t="s">
        <v>404</v>
      </c>
      <c r="Q65" s="18" t="n">
        <v>422.68352593</v>
      </c>
      <c r="R65" s="20" t="n">
        <v>6.59747533</v>
      </c>
    </row>
    <row r="66" spans="1:18">
      <c r="A66" s="15" t="s">
        <v>463</v>
      </c>
      <c r="B66" s="17" t="n">
        <v>5665</v>
      </c>
      <c r="C66" s="18">
        <f>(0.0/B66*100)</f>
        <v/>
      </c>
      <c r="D66" s="19" t="n">
        <v>5665</v>
      </c>
      <c r="E66" s="18" t="n">
        <v>411.51934362</v>
      </c>
      <c r="F66" s="20" t="n">
        <v>1.02872209</v>
      </c>
      <c r="G66" s="18" t="n">
        <v>375.69402345</v>
      </c>
      <c r="H66" s="20" t="n">
        <v>12.83850928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378.68221703</v>
      </c>
      <c r="F67" s="20" t="n">
        <v>2.51703615</v>
      </c>
      <c r="G67" s="18" t="n">
        <v>437.22649226</v>
      </c>
      <c r="H67" s="20" t="n">
        <v>4.49150902</v>
      </c>
      <c r="I67" s="18" t="s">
        <v>404</v>
      </c>
      <c r="J67" s="20" t="s">
        <v>404</v>
      </c>
      <c r="K67" s="18" t="s">
        <v>404</v>
      </c>
      <c r="L67" s="20" t="s">
        <v>404</v>
      </c>
      <c r="M67" s="18" t="s">
        <v>404</v>
      </c>
      <c r="N67" s="20" t="s">
        <v>404</v>
      </c>
      <c r="O67" s="18" t="s">
        <v>404</v>
      </c>
      <c r="P67" s="20" t="s">
        <v>404</v>
      </c>
      <c r="Q67" s="18" t="n">
        <v>351.96932992</v>
      </c>
      <c r="R67" s="20" t="n">
        <v>8.50971129</v>
      </c>
    </row>
    <row r="68" spans="1:18">
      <c r="A68" s="15" t="s">
        <v>465</v>
      </c>
      <c r="B68" s="17" t="n">
        <v>12083</v>
      </c>
      <c r="C68" s="18">
        <f>(0.0/B68*100)</f>
        <v/>
      </c>
      <c r="D68" s="19" t="n">
        <v>12083</v>
      </c>
      <c r="E68" s="18" t="n">
        <v>386.70789991</v>
      </c>
      <c r="F68" s="20" t="n">
        <v>1.19622134</v>
      </c>
      <c r="G68" s="18" t="n">
        <v>461.55592819</v>
      </c>
      <c r="H68" s="20" t="n">
        <v>1.3069188</v>
      </c>
      <c r="I68" s="18" t="s">
        <v>404</v>
      </c>
      <c r="J68" s="20" t="s">
        <v>404</v>
      </c>
      <c r="K68" s="18" t="s">
        <v>404</v>
      </c>
      <c r="L68" s="20" t="s">
        <v>404</v>
      </c>
      <c r="M68" s="18" t="s">
        <v>404</v>
      </c>
      <c r="N68" s="20" t="s">
        <v>404</v>
      </c>
      <c r="O68" s="18" t="s">
        <v>404</v>
      </c>
      <c r="P68" s="20" t="s">
        <v>404</v>
      </c>
      <c r="Q68" s="18" t="n">
        <v>396.14196222</v>
      </c>
      <c r="R68" s="20" t="n">
        <v>7.79970149</v>
      </c>
    </row>
    <row r="69" spans="1:18">
      <c r="A69" s="15" t="s">
        <v>466</v>
      </c>
      <c r="B69" s="17" t="n">
        <v>4876</v>
      </c>
      <c r="C69" s="18">
        <f>(0.0/B69*100)</f>
        <v/>
      </c>
      <c r="D69" s="19" t="n">
        <v>4876</v>
      </c>
      <c r="E69" s="18" t="n">
        <v>434.65520716</v>
      </c>
      <c r="F69" s="20" t="n">
        <v>3.23529347</v>
      </c>
      <c r="G69" s="18" t="n">
        <v>455.92545528</v>
      </c>
      <c r="H69" s="20" t="n">
        <v>27.30936031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486.40356597</v>
      </c>
      <c r="F70" s="20" t="n">
        <v>2.87462739</v>
      </c>
      <c r="G70" s="18" t="n">
        <v>514.64272225</v>
      </c>
      <c r="H70" s="20" t="n">
        <v>17.90967407</v>
      </c>
      <c r="I70" s="18" t="s">
        <v>404</v>
      </c>
      <c r="J70" s="20" t="s">
        <v>404</v>
      </c>
      <c r="K70" s="18" t="s">
        <v>404</v>
      </c>
      <c r="L70" s="20" t="s">
        <v>404</v>
      </c>
      <c r="M70" s="18" t="s">
        <v>404</v>
      </c>
      <c r="N70" s="20" t="s">
        <v>404</v>
      </c>
      <c r="O70" s="18" t="s">
        <v>404</v>
      </c>
      <c r="P70" s="20" t="s">
        <v>404</v>
      </c>
      <c r="Q70" s="18" t="n">
        <v>465.78045714</v>
      </c>
      <c r="R70" s="20" t="n">
        <v>14.98967057</v>
      </c>
    </row>
    <row r="71" spans="1:18">
      <c r="A71" s="15" t="s">
        <v>468</v>
      </c>
      <c r="B71" s="17" t="n">
        <v>6115</v>
      </c>
      <c r="C71" s="18">
        <f>(0.0/B71*100)</f>
        <v/>
      </c>
      <c r="D71" s="19" t="n">
        <v>6115</v>
      </c>
      <c r="E71" s="18" t="n">
        <v>554.54527082</v>
      </c>
      <c r="F71" s="20" t="n">
        <v>1.20589528</v>
      </c>
      <c r="G71" s="18" t="n">
        <v>571.27241402</v>
      </c>
      <c r="H71" s="20" t="n">
        <v>9.088521890000001</v>
      </c>
      <c r="I71" s="18" t="s">
        <v>404</v>
      </c>
      <c r="J71" s="20" t="s">
        <v>404</v>
      </c>
      <c r="K71" s="18" t="s">
        <v>404</v>
      </c>
      <c r="L71" s="20" t="s">
        <v>404</v>
      </c>
      <c r="M71" s="18" t="s">
        <v>404</v>
      </c>
      <c r="N71" s="20" t="s">
        <v>404</v>
      </c>
      <c r="O71" s="18" t="s">
        <v>404</v>
      </c>
      <c r="P71" s="20" t="s">
        <v>404</v>
      </c>
      <c r="Q71" s="18" t="n">
        <v>496.28387474</v>
      </c>
      <c r="R71" s="20" t="n">
        <v>15.61464699</v>
      </c>
    </row>
    <row r="72" spans="1:18">
      <c r="A72" s="15" t="s">
        <v>469</v>
      </c>
      <c r="B72" s="17" t="n">
        <v>7708</v>
      </c>
      <c r="C72" s="18">
        <f>(0.0/B72*100)</f>
        <v/>
      </c>
      <c r="D72" s="19" t="n">
        <v>7708</v>
      </c>
      <c r="E72" s="18" t="n">
        <v>548.52216834</v>
      </c>
      <c r="F72" s="20" t="n">
        <v>3.45393654</v>
      </c>
      <c r="G72" s="18" t="n">
        <v>501.26697848</v>
      </c>
      <c r="H72" s="20" t="n">
        <v>4.13098921</v>
      </c>
      <c r="I72" s="18" t="s">
        <v>404</v>
      </c>
      <c r="J72" s="20" t="s">
        <v>404</v>
      </c>
      <c r="K72" s="18" t="s">
        <v>404</v>
      </c>
      <c r="L72" s="20" t="s">
        <v>404</v>
      </c>
      <c r="M72" s="18" t="s">
        <v>404</v>
      </c>
      <c r="N72" s="20" t="s">
        <v>404</v>
      </c>
      <c r="O72" s="18" t="s">
        <v>404</v>
      </c>
      <c r="P72" s="20" t="s">
        <v>404</v>
      </c>
      <c r="Q72" s="18" t="n">
        <v>516.75599119</v>
      </c>
      <c r="R72" s="20" t="n">
        <v>14.09894054</v>
      </c>
    </row>
    <row r="73" spans="1:18">
      <c r="A73" s="15" t="s">
        <v>470</v>
      </c>
      <c r="B73" s="17" t="n">
        <v>8249</v>
      </c>
      <c r="C73" s="18">
        <f>(0.0/B73*100)</f>
        <v/>
      </c>
      <c r="D73" s="19" t="n">
        <v>8249</v>
      </c>
      <c r="E73" s="18" t="n">
        <v>425.73136898</v>
      </c>
      <c r="F73" s="20" t="n">
        <v>3.01516768</v>
      </c>
      <c r="G73" s="18" t="n">
        <v>396.5962884</v>
      </c>
      <c r="H73" s="20" t="n">
        <v>8.903061360000001</v>
      </c>
      <c r="I73" s="18" t="s">
        <v>404</v>
      </c>
      <c r="J73" s="20" t="s">
        <v>404</v>
      </c>
      <c r="K73" s="18" t="s">
        <v>404</v>
      </c>
      <c r="L73" s="20" t="s">
        <v>404</v>
      </c>
      <c r="M73" s="18" t="s">
        <v>404</v>
      </c>
      <c r="N73" s="20" t="s">
        <v>404</v>
      </c>
      <c r="O73" s="18" t="s">
        <v>404</v>
      </c>
      <c r="P73" s="20" t="s">
        <v>404</v>
      </c>
      <c r="Q73" s="18" t="n">
        <v>408.59248069</v>
      </c>
      <c r="R73" s="20" t="n">
        <v>8.11548893</v>
      </c>
    </row>
    <row r="74" spans="1:18">
      <c r="A74" s="15" t="s">
        <v>471</v>
      </c>
      <c r="B74" s="17" t="n">
        <v>4692</v>
      </c>
      <c r="C74" s="18">
        <f>(484.0/B74*100)</f>
        <v/>
      </c>
      <c r="D74" s="19" t="n">
        <v>4208</v>
      </c>
      <c r="E74" s="18" t="n">
        <v>419.81349413</v>
      </c>
      <c r="F74" s="20" t="n">
        <v>1.58194303</v>
      </c>
      <c r="G74" s="18" t="n">
        <v>451.250723</v>
      </c>
      <c r="H74" s="20" t="n">
        <v>5.71589284</v>
      </c>
      <c r="I74" s="18" t="s">
        <v>404</v>
      </c>
      <c r="J74" s="20" t="s">
        <v>404</v>
      </c>
      <c r="K74" s="18" t="s">
        <v>404</v>
      </c>
      <c r="L74" s="20" t="s">
        <v>404</v>
      </c>
      <c r="M74" s="18" t="s">
        <v>404</v>
      </c>
      <c r="N74" s="20" t="s">
        <v>404</v>
      </c>
      <c r="O74" s="18" t="s">
        <v>404</v>
      </c>
      <c r="P74" s="20" t="s">
        <v>404</v>
      </c>
      <c r="Q74" s="18" t="n">
        <v>416.63208863</v>
      </c>
      <c r="R74" s="20" t="n">
        <v>6.17729456</v>
      </c>
    </row>
    <row r="75" spans="1:18">
      <c r="A75" s="15" t="s">
        <v>472</v>
      </c>
      <c r="B75" s="17" t="n">
        <v>5375</v>
      </c>
      <c r="C75" s="18">
        <f>(483.0/B75*100)</f>
        <v/>
      </c>
      <c r="D75" s="19" t="n">
        <v>4892</v>
      </c>
      <c r="E75" s="18" t="n">
        <v>387.95655827</v>
      </c>
      <c r="F75" s="20" t="n">
        <v>2.60939072</v>
      </c>
      <c r="G75" s="18" t="n">
        <v>382.31751273</v>
      </c>
      <c r="H75" s="20" t="n">
        <v>19.65571867</v>
      </c>
      <c r="I75" s="18" t="s">
        <v>404</v>
      </c>
      <c r="J75" s="20" t="s">
        <v>404</v>
      </c>
      <c r="K75" s="18" t="s">
        <v>404</v>
      </c>
      <c r="L75" s="20" t="s">
        <v>404</v>
      </c>
      <c r="M75" s="18" t="s">
        <v>404</v>
      </c>
      <c r="N75" s="20" t="s">
        <v>404</v>
      </c>
      <c r="O75" s="18" t="s">
        <v>404</v>
      </c>
      <c r="P75" s="20" t="s">
        <v>404</v>
      </c>
      <c r="Q75" s="18" t="n">
        <v>372.43481817</v>
      </c>
      <c r="R75" s="20" t="n">
        <v>15.7283529</v>
      </c>
    </row>
    <row r="76" spans="1:18">
      <c r="A76" s="15" t="s">
        <v>473</v>
      </c>
      <c r="B76" s="17" t="n">
        <v>14167</v>
      </c>
      <c r="C76" s="18">
        <f>(1400.0/B76*100)</f>
        <v/>
      </c>
      <c r="D76" s="19" t="n">
        <v>12767</v>
      </c>
      <c r="E76" s="18" t="n">
        <v>394.41227838</v>
      </c>
      <c r="F76" s="20" t="n">
        <v>2.83355427</v>
      </c>
      <c r="G76" s="18" t="n">
        <v>469.98945008</v>
      </c>
      <c r="H76" s="20" t="n">
        <v>4.31800525</v>
      </c>
      <c r="I76" s="18" t="s">
        <v>404</v>
      </c>
      <c r="J76" s="20" t="s">
        <v>404</v>
      </c>
      <c r="K76" s="18" t="s">
        <v>404</v>
      </c>
      <c r="L76" s="20" t="s">
        <v>404</v>
      </c>
      <c r="M76" s="18" t="s">
        <v>404</v>
      </c>
      <c r="N76" s="20" t="s">
        <v>404</v>
      </c>
      <c r="O76" s="18" t="s">
        <v>404</v>
      </c>
      <c r="P76" s="20" t="s">
        <v>404</v>
      </c>
      <c r="Q76" s="18" t="n">
        <v>440.06219697</v>
      </c>
      <c r="R76" s="20" t="n">
        <v>9.491348540000001</v>
      </c>
    </row>
    <row r="77" spans="1:18">
      <c r="A77" s="15" t="s">
        <v>474</v>
      </c>
      <c r="B77" s="17" t="n">
        <v>6062</v>
      </c>
      <c r="C77" s="18">
        <f>(0.0/B77*100)</f>
        <v/>
      </c>
      <c r="D77" s="19" t="n">
        <v>6062</v>
      </c>
      <c r="E77" s="18" t="n">
        <v>422.17147863</v>
      </c>
      <c r="F77" s="20" t="n">
        <v>2.37635574</v>
      </c>
      <c r="G77" s="18" t="n">
        <v>508.0192015</v>
      </c>
      <c r="H77" s="20" t="n">
        <v>4.53073688</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526.01819378</v>
      </c>
      <c r="F78" s="20" t="n">
        <v>4.02888675</v>
      </c>
      <c r="G78" s="18" t="n">
        <v>482.1245268</v>
      </c>
      <c r="H78" s="20" t="n">
        <v>8.886757810000001</v>
      </c>
      <c r="I78" s="18" t="s">
        <v>404</v>
      </c>
      <c r="J78" s="20" t="s">
        <v>404</v>
      </c>
      <c r="K78" s="18" t="s">
        <v>404</v>
      </c>
      <c r="L78" s="20" t="s">
        <v>404</v>
      </c>
      <c r="M78" s="18" t="s">
        <v>404</v>
      </c>
      <c r="N78" s="20" t="s">
        <v>404</v>
      </c>
      <c r="O78" s="18" t="s">
        <v>404</v>
      </c>
      <c r="P78" s="20" t="s">
        <v>404</v>
      </c>
      <c r="Q78" s="18" t="n">
        <v>588.03954</v>
      </c>
      <c r="R78" s="20" t="n">
        <v>5.86033478</v>
      </c>
    </row>
    <row customHeight="1" ht="25" r="79" spans="1:18">
      <c r="A79" s="15" t="s">
        <v>476</v>
      </c>
      <c r="B79" s="17" t="n">
        <v>1657</v>
      </c>
      <c r="C79" s="18">
        <f>(21.0/B79*100)</f>
        <v/>
      </c>
      <c r="D79" s="19" t="n">
        <v>1636</v>
      </c>
      <c r="E79" s="18" t="n">
        <v>453.79421945</v>
      </c>
      <c r="F79" s="20" t="n">
        <v>9.040888239999999</v>
      </c>
      <c r="G79" s="18" t="n">
        <v>498.67150283</v>
      </c>
      <c r="H79" s="20" t="n">
        <v>8.804758919999999</v>
      </c>
      <c r="I79" s="18" t="s">
        <v>404</v>
      </c>
      <c r="J79" s="20" t="s">
        <v>404</v>
      </c>
      <c r="K79" s="18" t="s">
        <v>404</v>
      </c>
      <c r="L79" s="20" t="s">
        <v>404</v>
      </c>
      <c r="M79" s="18" t="s">
        <v>404</v>
      </c>
      <c r="N79" s="20" t="s">
        <v>404</v>
      </c>
      <c r="O79" s="18" t="s">
        <v>404</v>
      </c>
      <c r="P79" s="20" t="s">
        <v>404</v>
      </c>
      <c r="Q79" s="18" t="n">
        <v>450.43432463</v>
      </c>
      <c r="R79" s="20" t="n">
        <v>15.86871998</v>
      </c>
    </row>
    <row r="80" spans="1:18">
      <c r="A80" s="15" t="s">
        <v>477</v>
      </c>
      <c r="B80" s="17" t="n">
        <v>7841</v>
      </c>
      <c r="C80" s="18">
        <f>(0.0/B80*100)</f>
        <v/>
      </c>
      <c r="D80" s="19" t="n">
        <v>7841</v>
      </c>
      <c r="E80" s="18" t="n">
        <v>457.09462128</v>
      </c>
      <c r="F80" s="20" t="n">
        <v>3.67029015</v>
      </c>
      <c r="G80" s="18" t="n">
        <v>441.99098277</v>
      </c>
      <c r="H80" s="20" t="n">
        <v>15.48892131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440.88989578</v>
      </c>
      <c r="F81" s="20" t="n">
        <v>2.64761828</v>
      </c>
      <c r="G81" s="18" t="n">
        <v>477.2230148</v>
      </c>
      <c r="H81" s="20" t="n">
        <v>29.77297662</v>
      </c>
      <c r="I81" s="18" t="s">
        <v>404</v>
      </c>
      <c r="J81" s="20" t="s">
        <v>404</v>
      </c>
      <c r="K81" s="18" t="s">
        <v>404</v>
      </c>
      <c r="L81" s="20" t="s">
        <v>404</v>
      </c>
      <c r="M81" s="18" t="s">
        <v>404</v>
      </c>
      <c r="N81" s="20" t="s">
        <v>404</v>
      </c>
      <c r="O81" s="18" t="s">
        <v>404</v>
      </c>
      <c r="P81" s="20" t="s">
        <v>404</v>
      </c>
      <c r="Q81" s="18" t="n">
        <v>523.4145175</v>
      </c>
      <c r="R81" s="20" t="n">
        <v>6.78576833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619</v>
      </c>
    </row>
    <row customHeight="1" ht="30" r="4" spans="1:20">
      <c r="A4" s="6" t="n"/>
      <c r="B4" s="7" t="s">
        <v>385</v>
      </c>
      <c r="C4" s="7" t="s">
        <v>386</v>
      </c>
      <c r="D4" s="8" t="s">
        <v>385</v>
      </c>
      <c r="E4" s="9" t="s">
        <v>620</v>
      </c>
      <c r="F4" s="10" t="n"/>
      <c r="G4" s="9" t="s">
        <v>621</v>
      </c>
      <c r="H4" s="10" t="n"/>
      <c r="I4" s="9" t="s">
        <v>622</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530.41903997</v>
      </c>
      <c r="F7" s="20" t="n">
        <v>2.79298772</v>
      </c>
      <c r="G7" s="18" t="n">
        <v>556.50611694</v>
      </c>
      <c r="H7" s="20" t="n">
        <v>5.78186555</v>
      </c>
      <c r="I7" s="18" t="n">
        <v>553.47793785</v>
      </c>
      <c r="J7" s="20" t="n">
        <v>19.84507386</v>
      </c>
      <c r="K7" s="18" t="n">
        <v>491.24871947</v>
      </c>
      <c r="L7" s="20" t="n">
        <v>2.32956544</v>
      </c>
      <c r="M7" s="18" t="s">
        <v>404</v>
      </c>
      <c r="N7" s="20" t="s">
        <v>404</v>
      </c>
      <c r="O7" s="18" t="s">
        <v>404</v>
      </c>
      <c r="P7" s="20" t="s">
        <v>404</v>
      </c>
      <c r="Q7" s="18" t="s">
        <v>404</v>
      </c>
      <c r="R7" s="20" t="s">
        <v>404</v>
      </c>
      <c r="S7" s="18" t="n">
        <v>548.7217554699999</v>
      </c>
      <c r="T7" s="20" t="n">
        <v>7.48603407</v>
      </c>
    </row>
    <row r="8" spans="1:20">
      <c r="A8" s="15" t="s">
        <v>405</v>
      </c>
      <c r="B8" s="17" t="n">
        <v>7007</v>
      </c>
      <c r="C8" s="18">
        <f>(0.0/B8*100)</f>
        <v/>
      </c>
      <c r="D8" s="19" t="n">
        <v>7007</v>
      </c>
      <c r="E8" s="18" t="n">
        <v>545.06360807</v>
      </c>
      <c r="F8" s="20" t="n">
        <v>16.98809195</v>
      </c>
      <c r="G8" s="18" t="n">
        <v>466.52176416</v>
      </c>
      <c r="H8" s="20" t="n">
        <v>25.44419249</v>
      </c>
      <c r="I8" s="18" t="s">
        <v>404</v>
      </c>
      <c r="J8" s="20" t="s">
        <v>404</v>
      </c>
      <c r="K8" s="18" t="n">
        <v>491.71619014</v>
      </c>
      <c r="L8" s="20" t="n">
        <v>2.7398391</v>
      </c>
      <c r="M8" s="18" t="s">
        <v>404</v>
      </c>
      <c r="N8" s="20" t="s">
        <v>404</v>
      </c>
      <c r="O8" s="18" t="s">
        <v>404</v>
      </c>
      <c r="P8" s="20" t="s">
        <v>404</v>
      </c>
      <c r="Q8" s="18" t="s">
        <v>404</v>
      </c>
      <c r="R8" s="20" t="s">
        <v>404</v>
      </c>
      <c r="S8" s="18" t="s">
        <v>404</v>
      </c>
      <c r="T8" s="20" t="s">
        <v>404</v>
      </c>
    </row>
    <row r="9" spans="1:20">
      <c r="A9" s="15" t="s">
        <v>406</v>
      </c>
      <c r="B9" s="17" t="n">
        <v>9651</v>
      </c>
      <c r="C9" s="18">
        <f>(200.0/B9*100)</f>
        <v/>
      </c>
      <c r="D9" s="19" t="n">
        <v>9451</v>
      </c>
      <c r="E9" s="18" t="n">
        <v>505.25090417</v>
      </c>
      <c r="F9" s="20" t="n">
        <v>26.8509911</v>
      </c>
      <c r="G9" s="18" t="n">
        <v>515.5749669099999</v>
      </c>
      <c r="H9" s="20" t="n">
        <v>6.68062235</v>
      </c>
      <c r="I9" s="18" t="n">
        <v>538.02087715</v>
      </c>
      <c r="J9" s="20" t="n">
        <v>5.96441318</v>
      </c>
      <c r="K9" s="18" t="s">
        <v>404</v>
      </c>
      <c r="L9" s="20" t="s">
        <v>404</v>
      </c>
      <c r="M9" s="18" t="s">
        <v>404</v>
      </c>
      <c r="N9" s="20" t="s">
        <v>404</v>
      </c>
      <c r="O9" s="18" t="s">
        <v>404</v>
      </c>
      <c r="P9" s="20" t="s">
        <v>404</v>
      </c>
      <c r="Q9" s="18" t="n">
        <v>515.41148638</v>
      </c>
      <c r="R9" s="20" t="n">
        <v>2.59921092</v>
      </c>
      <c r="S9" s="18" t="n">
        <v>456.29342321</v>
      </c>
      <c r="T9" s="20" t="n">
        <v>6.90368502</v>
      </c>
    </row>
    <row r="10" spans="1:20">
      <c r="A10" s="15" t="s">
        <v>407</v>
      </c>
      <c r="B10" s="17" t="n">
        <v>20058</v>
      </c>
      <c r="C10" s="18">
        <f>(2893.0/B10*100)</f>
        <v/>
      </c>
      <c r="D10" s="19" t="n">
        <v>17165</v>
      </c>
      <c r="E10" s="18" t="n">
        <v>547.19886764</v>
      </c>
      <c r="F10" s="20" t="n">
        <v>9.58344232</v>
      </c>
      <c r="G10" s="18" t="n">
        <v>565.98630428</v>
      </c>
      <c r="H10" s="20" t="n">
        <v>9.27451834</v>
      </c>
      <c r="I10" s="18" t="n">
        <v>575.47237642</v>
      </c>
      <c r="J10" s="20" t="n">
        <v>17.31294845</v>
      </c>
      <c r="K10" s="18" t="n">
        <v>525.49386233</v>
      </c>
      <c r="L10" s="20" t="n">
        <v>2.2397019</v>
      </c>
      <c r="M10" s="18" t="s">
        <v>404</v>
      </c>
      <c r="N10" s="20" t="s">
        <v>404</v>
      </c>
      <c r="O10" s="18" t="s">
        <v>404</v>
      </c>
      <c r="P10" s="20" t="s">
        <v>404</v>
      </c>
      <c r="Q10" s="18" t="s">
        <v>404</v>
      </c>
      <c r="R10" s="20" t="s">
        <v>404</v>
      </c>
      <c r="S10" s="18" t="n">
        <v>562.41212707</v>
      </c>
      <c r="T10" s="20" t="n">
        <v>8.2164942</v>
      </c>
    </row>
    <row r="11" spans="1:20">
      <c r="A11" s="15" t="s">
        <v>408</v>
      </c>
      <c r="B11" s="17" t="n">
        <v>7053</v>
      </c>
      <c r="C11" s="18">
        <f>(137.0/B11*100)</f>
        <v/>
      </c>
      <c r="D11" s="19" t="n">
        <v>6916</v>
      </c>
      <c r="E11" s="18" t="n">
        <v>498.4767946</v>
      </c>
      <c r="F11" s="20" t="n">
        <v>10.30365191</v>
      </c>
      <c r="G11" s="18" t="n">
        <v>461.38921663</v>
      </c>
      <c r="H11" s="20" t="n">
        <v>5.54208192</v>
      </c>
      <c r="I11" s="18" t="n">
        <v>459.97152551</v>
      </c>
      <c r="J11" s="20" t="n">
        <v>5.33836038</v>
      </c>
      <c r="K11" s="18" t="n">
        <v>419.24529142</v>
      </c>
      <c r="L11" s="20" t="n">
        <v>3.89426298</v>
      </c>
      <c r="M11" s="18" t="s">
        <v>404</v>
      </c>
      <c r="N11" s="20" t="s">
        <v>404</v>
      </c>
      <c r="O11" s="18" t="s">
        <v>404</v>
      </c>
      <c r="P11" s="20" t="s">
        <v>404</v>
      </c>
      <c r="Q11" s="18" t="s">
        <v>404</v>
      </c>
      <c r="R11" s="20" t="s">
        <v>404</v>
      </c>
      <c r="S11" s="18" t="n">
        <v>408.53711854</v>
      </c>
      <c r="T11" s="20" t="n">
        <v>4.26123502</v>
      </c>
    </row>
    <row r="12" spans="1:20">
      <c r="A12" s="15" t="s">
        <v>409</v>
      </c>
      <c r="B12" s="17" t="n">
        <v>6894</v>
      </c>
      <c r="C12" s="18">
        <f>(106.0/B12*100)</f>
        <v/>
      </c>
      <c r="D12" s="19" t="n">
        <v>6788</v>
      </c>
      <c r="E12" s="18" t="n">
        <v>548.23083106</v>
      </c>
      <c r="F12" s="20" t="n">
        <v>29.18928472</v>
      </c>
      <c r="G12" s="18" t="n">
        <v>513.37810232</v>
      </c>
      <c r="H12" s="20" t="n">
        <v>18.23004082</v>
      </c>
      <c r="I12" s="18" t="n">
        <v>476.49464819</v>
      </c>
      <c r="J12" s="20" t="n">
        <v>9.63085102</v>
      </c>
      <c r="K12" s="18" t="n">
        <v>492.10517701</v>
      </c>
      <c r="L12" s="20" t="n">
        <v>2.55350382</v>
      </c>
      <c r="M12" s="18" t="s">
        <v>404</v>
      </c>
      <c r="N12" s="20" t="s">
        <v>404</v>
      </c>
      <c r="O12" s="18" t="s">
        <v>404</v>
      </c>
      <c r="P12" s="20" t="s">
        <v>404</v>
      </c>
      <c r="Q12" s="18" t="s">
        <v>404</v>
      </c>
      <c r="R12" s="20" t="s">
        <v>404</v>
      </c>
      <c r="S12" s="18" t="s">
        <v>404</v>
      </c>
      <c r="T12" s="20" t="s">
        <v>404</v>
      </c>
    </row>
    <row r="13" spans="1:20">
      <c r="A13" s="15" t="s">
        <v>410</v>
      </c>
      <c r="B13" s="17" t="n">
        <v>7161</v>
      </c>
      <c r="C13" s="18">
        <f>(1175.0/B13*100)</f>
        <v/>
      </c>
      <c r="D13" s="19" t="n">
        <v>5986</v>
      </c>
      <c r="E13" s="18" t="n">
        <v>510.16984719</v>
      </c>
      <c r="F13" s="20" t="n">
        <v>11.10067266</v>
      </c>
      <c r="G13" s="18" t="n">
        <v>510.61646191</v>
      </c>
      <c r="H13" s="20" t="n">
        <v>9.436225670000001</v>
      </c>
      <c r="I13" s="18" t="s">
        <v>404</v>
      </c>
      <c r="J13" s="20" t="s">
        <v>404</v>
      </c>
      <c r="K13" s="18" t="n">
        <v>498.31396324</v>
      </c>
      <c r="L13" s="20" t="n">
        <v>2.30628338</v>
      </c>
      <c r="M13" s="18" t="s">
        <v>404</v>
      </c>
      <c r="N13" s="20" t="s">
        <v>404</v>
      </c>
      <c r="O13" s="18" t="s">
        <v>404</v>
      </c>
      <c r="P13" s="20" t="s">
        <v>404</v>
      </c>
      <c r="Q13" s="18" t="s">
        <v>404</v>
      </c>
      <c r="R13" s="20" t="s">
        <v>404</v>
      </c>
      <c r="S13" s="18" t="n">
        <v>553.05410051</v>
      </c>
      <c r="T13" s="20" t="n">
        <v>24.20204095</v>
      </c>
    </row>
    <row r="14" spans="1:20">
      <c r="A14" s="15" t="s">
        <v>411</v>
      </c>
      <c r="B14" s="17" t="n">
        <v>5587</v>
      </c>
      <c r="C14" s="18">
        <f>(0.0/B14*100)</f>
        <v/>
      </c>
      <c r="D14" s="19" t="n">
        <v>5587</v>
      </c>
      <c r="E14" s="18" t="s">
        <v>404</v>
      </c>
      <c r="F14" s="20" t="s">
        <v>404</v>
      </c>
      <c r="G14" s="18" t="n">
        <v>529.77766015</v>
      </c>
      <c r="H14" s="20" t="n">
        <v>20.84227294</v>
      </c>
      <c r="I14" s="18" t="n">
        <v>579.32906932</v>
      </c>
      <c r="J14" s="20" t="n">
        <v>11.23269574</v>
      </c>
      <c r="K14" s="18" t="n">
        <v>533.8138722800001</v>
      </c>
      <c r="L14" s="20" t="n">
        <v>2.1409352</v>
      </c>
      <c r="M14" s="18" t="s">
        <v>404</v>
      </c>
      <c r="N14" s="20" t="s">
        <v>404</v>
      </c>
      <c r="O14" s="18" t="s">
        <v>404</v>
      </c>
      <c r="P14" s="20" t="s">
        <v>404</v>
      </c>
      <c r="Q14" s="18" t="s">
        <v>404</v>
      </c>
      <c r="R14" s="20" t="s">
        <v>404</v>
      </c>
      <c r="S14" s="18" t="n">
        <v>519.07936946</v>
      </c>
      <c r="T14" s="20" t="n">
        <v>7.45778541</v>
      </c>
    </row>
    <row r="15" spans="1:20">
      <c r="A15" s="15" t="s">
        <v>412</v>
      </c>
      <c r="B15" s="17" t="n">
        <v>5882</v>
      </c>
      <c r="C15" s="18">
        <f>(0.0/B15*100)</f>
        <v/>
      </c>
      <c r="D15" s="19" t="n">
        <v>5882</v>
      </c>
      <c r="E15" s="18" t="n">
        <v>556.05699244</v>
      </c>
      <c r="F15" s="20" t="n">
        <v>7.32566827</v>
      </c>
      <c r="G15" s="18" t="n">
        <v>570.8688509900001</v>
      </c>
      <c r="H15" s="20" t="n">
        <v>17.00691403</v>
      </c>
      <c r="I15" s="18" t="s">
        <v>404</v>
      </c>
      <c r="J15" s="20" t="s">
        <v>404</v>
      </c>
      <c r="K15" s="18" t="n">
        <v>528.87912047</v>
      </c>
      <c r="L15" s="20" t="n">
        <v>2.39571249</v>
      </c>
      <c r="M15" s="18" t="s">
        <v>404</v>
      </c>
      <c r="N15" s="20" t="s">
        <v>404</v>
      </c>
      <c r="O15" s="18" t="s">
        <v>404</v>
      </c>
      <c r="P15" s="20" t="s">
        <v>404</v>
      </c>
      <c r="Q15" s="18" t="s">
        <v>404</v>
      </c>
      <c r="R15" s="20" t="s">
        <v>404</v>
      </c>
      <c r="S15" s="18" t="s">
        <v>404</v>
      </c>
      <c r="T15" s="20" t="s">
        <v>404</v>
      </c>
    </row>
    <row r="16" spans="1:20">
      <c r="A16" s="15" t="s">
        <v>413</v>
      </c>
      <c r="B16" s="17" t="n">
        <v>6108</v>
      </c>
      <c r="C16" s="18">
        <f>(440.0/B16*100)</f>
        <v/>
      </c>
      <c r="D16" s="19" t="n">
        <v>5668</v>
      </c>
      <c r="E16" s="18" t="n">
        <v>537.07798338</v>
      </c>
      <c r="F16" s="20" t="n">
        <v>11.05531069</v>
      </c>
      <c r="G16" s="18" t="n">
        <v>496.30237168</v>
      </c>
      <c r="H16" s="20" t="n">
        <v>14.04458088</v>
      </c>
      <c r="I16" s="18" t="s">
        <v>404</v>
      </c>
      <c r="J16" s="20" t="s">
        <v>404</v>
      </c>
      <c r="K16" s="18" t="n">
        <v>491.8425826</v>
      </c>
      <c r="L16" s="20" t="n">
        <v>2.68294201</v>
      </c>
      <c r="M16" s="18" t="s">
        <v>404</v>
      </c>
      <c r="N16" s="20" t="s">
        <v>404</v>
      </c>
      <c r="O16" s="18" t="s">
        <v>404</v>
      </c>
      <c r="P16" s="20" t="s">
        <v>404</v>
      </c>
      <c r="Q16" s="18" t="s">
        <v>404</v>
      </c>
      <c r="R16" s="20" t="s">
        <v>404</v>
      </c>
      <c r="S16" s="18" t="s">
        <v>404</v>
      </c>
      <c r="T16" s="20" t="s">
        <v>404</v>
      </c>
    </row>
    <row r="17" spans="1:20">
      <c r="A17" s="15" t="s">
        <v>414</v>
      </c>
      <c r="B17" s="17" t="n">
        <v>6504</v>
      </c>
      <c r="C17" s="18">
        <f>(1325.0/B17*100)</f>
        <v/>
      </c>
      <c r="D17" s="19" t="n">
        <v>5179</v>
      </c>
      <c r="E17" s="18" t="n">
        <v>569.85622582</v>
      </c>
      <c r="F17" s="20" t="n">
        <v>9.206683310000001</v>
      </c>
      <c r="G17" s="18" t="n">
        <v>521.64423718</v>
      </c>
      <c r="H17" s="20" t="n">
        <v>7.48685368</v>
      </c>
      <c r="I17" s="18" t="s">
        <v>404</v>
      </c>
      <c r="J17" s="20" t="s">
        <v>404</v>
      </c>
      <c r="K17" s="18" t="n">
        <v>506.49745684</v>
      </c>
      <c r="L17" s="20" t="n">
        <v>3.5307671</v>
      </c>
      <c r="M17" s="18" t="s">
        <v>404</v>
      </c>
      <c r="N17" s="20" t="s">
        <v>404</v>
      </c>
      <c r="O17" s="18" t="s">
        <v>404</v>
      </c>
      <c r="P17" s="20" t="s">
        <v>404</v>
      </c>
      <c r="Q17" s="18" t="s">
        <v>404</v>
      </c>
      <c r="R17" s="20" t="s">
        <v>404</v>
      </c>
      <c r="S17" s="18" t="s">
        <v>404</v>
      </c>
      <c r="T17" s="20" t="s">
        <v>404</v>
      </c>
    </row>
    <row r="18" spans="1:20">
      <c r="A18" s="15" t="s">
        <v>415</v>
      </c>
      <c r="B18" s="17" t="n">
        <v>5532</v>
      </c>
      <c r="C18" s="18">
        <f>(0.0/B18*100)</f>
        <v/>
      </c>
      <c r="D18" s="19" t="n">
        <v>5532</v>
      </c>
      <c r="E18" s="18" t="n">
        <v>511.90668826</v>
      </c>
      <c r="F18" s="20" t="n">
        <v>6.12821432</v>
      </c>
      <c r="G18" s="18" t="n">
        <v>546.3009610300001</v>
      </c>
      <c r="H18" s="20" t="n">
        <v>9.29207952</v>
      </c>
      <c r="I18" s="18" t="n">
        <v>505.92698745</v>
      </c>
      <c r="J18" s="20" t="n">
        <v>12.13605348</v>
      </c>
      <c r="K18" s="18" t="n">
        <v>451.50050347</v>
      </c>
      <c r="L18" s="20" t="n">
        <v>4.09484576</v>
      </c>
      <c r="M18" s="18" t="s">
        <v>404</v>
      </c>
      <c r="N18" s="20" t="s">
        <v>404</v>
      </c>
      <c r="O18" s="18" t="s">
        <v>404</v>
      </c>
      <c r="P18" s="20" t="s">
        <v>404</v>
      </c>
      <c r="Q18" s="18" t="s">
        <v>404</v>
      </c>
      <c r="R18" s="20" t="s">
        <v>404</v>
      </c>
      <c r="S18" s="18" t="s">
        <v>404</v>
      </c>
      <c r="T18" s="20" t="s">
        <v>404</v>
      </c>
    </row>
    <row r="19" spans="1:20">
      <c r="A19" s="15" t="s">
        <v>416</v>
      </c>
      <c r="B19" s="17" t="n">
        <v>5658</v>
      </c>
      <c r="C19" s="18">
        <f>(327.0/B19*100)</f>
        <v/>
      </c>
      <c r="D19" s="19" t="n">
        <v>5331</v>
      </c>
      <c r="E19" s="18" t="n">
        <v>491.54623826</v>
      </c>
      <c r="F19" s="20" t="n">
        <v>10.17253514</v>
      </c>
      <c r="G19" s="18" t="n">
        <v>496.16282067</v>
      </c>
      <c r="H19" s="20" t="n">
        <v>17.53007868</v>
      </c>
      <c r="I19" s="18" t="s">
        <v>404</v>
      </c>
      <c r="J19" s="20" t="s">
        <v>404</v>
      </c>
      <c r="K19" s="18" t="n">
        <v>473.74109772</v>
      </c>
      <c r="L19" s="20" t="n">
        <v>3.3473695</v>
      </c>
      <c r="M19" s="18" t="s">
        <v>404</v>
      </c>
      <c r="N19" s="20" t="s">
        <v>404</v>
      </c>
      <c r="O19" s="18" t="s">
        <v>404</v>
      </c>
      <c r="P19" s="20" t="s">
        <v>404</v>
      </c>
      <c r="Q19" s="18" t="s">
        <v>404</v>
      </c>
      <c r="R19" s="20" t="s">
        <v>404</v>
      </c>
      <c r="S19" s="18" t="s">
        <v>404</v>
      </c>
      <c r="T19" s="20" t="s">
        <v>404</v>
      </c>
    </row>
    <row r="20" spans="1:20">
      <c r="A20" s="15" t="s">
        <v>417</v>
      </c>
      <c r="B20" s="17" t="n">
        <v>3371</v>
      </c>
      <c r="C20" s="18">
        <f>(24.0/B20*100)</f>
        <v/>
      </c>
      <c r="D20" s="19" t="n">
        <v>3347</v>
      </c>
      <c r="E20" s="18" t="n">
        <v>418.15075</v>
      </c>
      <c r="F20" s="20" t="n">
        <v>36.00931595</v>
      </c>
      <c r="G20" s="18" t="n">
        <v>502.46953125</v>
      </c>
      <c r="H20" s="20" t="n">
        <v>20.64676108</v>
      </c>
      <c r="I20" s="18" t="s">
        <v>404</v>
      </c>
      <c r="J20" s="20" t="s">
        <v>404</v>
      </c>
      <c r="K20" s="18" t="n">
        <v>472.90847379</v>
      </c>
      <c r="L20" s="20" t="n">
        <v>1.71703016</v>
      </c>
      <c r="M20" s="18" t="s">
        <v>404</v>
      </c>
      <c r="N20" s="20" t="s">
        <v>404</v>
      </c>
      <c r="O20" s="18" t="s">
        <v>404</v>
      </c>
      <c r="P20" s="20" t="s">
        <v>404</v>
      </c>
      <c r="Q20" s="18" t="s">
        <v>404</v>
      </c>
      <c r="R20" s="20" t="s">
        <v>404</v>
      </c>
      <c r="S20" s="18" t="s">
        <v>404</v>
      </c>
      <c r="T20" s="20" t="s">
        <v>404</v>
      </c>
    </row>
    <row r="21" spans="1:20">
      <c r="A21" s="15" t="s">
        <v>418</v>
      </c>
      <c r="B21" s="17" t="n">
        <v>5741</v>
      </c>
      <c r="C21" s="18">
        <f>(0.0/B21*100)</f>
        <v/>
      </c>
      <c r="D21" s="19" t="n">
        <v>5741</v>
      </c>
      <c r="E21" s="18" t="n">
        <v>501.66427048</v>
      </c>
      <c r="F21" s="20" t="n">
        <v>17.02202638</v>
      </c>
      <c r="G21" s="18" t="n">
        <v>487.6638685</v>
      </c>
      <c r="H21" s="20" t="n">
        <v>3.85519492</v>
      </c>
      <c r="I21" s="18" t="s">
        <v>404</v>
      </c>
      <c r="J21" s="20" t="s">
        <v>404</v>
      </c>
      <c r="K21" s="18" t="n">
        <v>504.39210513</v>
      </c>
      <c r="L21" s="20" t="n">
        <v>13.38844352</v>
      </c>
      <c r="M21" s="18" t="s">
        <v>404</v>
      </c>
      <c r="N21" s="20" t="s">
        <v>404</v>
      </c>
      <c r="O21" s="18" t="s">
        <v>404</v>
      </c>
      <c r="P21" s="20" t="s">
        <v>404</v>
      </c>
      <c r="Q21" s="18" t="s">
        <v>404</v>
      </c>
      <c r="R21" s="20" t="s">
        <v>404</v>
      </c>
      <c r="S21" s="18" t="n">
        <v>513.85005586</v>
      </c>
      <c r="T21" s="20" t="n">
        <v>2.94318697</v>
      </c>
    </row>
    <row r="22" spans="1:20">
      <c r="A22" s="15" t="s">
        <v>419</v>
      </c>
      <c r="B22" s="17" t="n">
        <v>6598</v>
      </c>
      <c r="C22" s="18">
        <f>(0.0/B22*100)</f>
        <v/>
      </c>
      <c r="D22" s="19" t="n">
        <v>6598</v>
      </c>
      <c r="E22" s="18" t="s">
        <v>404</v>
      </c>
      <c r="F22" s="20" t="s">
        <v>404</v>
      </c>
      <c r="G22" s="18" t="s">
        <v>404</v>
      </c>
      <c r="H22" s="20" t="s">
        <v>404</v>
      </c>
      <c r="I22" s="18" t="s">
        <v>404</v>
      </c>
      <c r="J22" s="20" t="s">
        <v>404</v>
      </c>
      <c r="K22" s="18" t="s">
        <v>404</v>
      </c>
      <c r="L22" s="20" t="s">
        <v>404</v>
      </c>
      <c r="M22" s="18" t="s">
        <v>404</v>
      </c>
      <c r="N22" s="20" t="s">
        <v>404</v>
      </c>
      <c r="O22" s="18" t="s">
        <v>404</v>
      </c>
      <c r="P22" s="20" t="s">
        <v>404</v>
      </c>
      <c r="Q22" s="18" t="n">
        <v>466.55281214</v>
      </c>
      <c r="R22" s="20" t="n">
        <v>3.43755424</v>
      </c>
      <c r="S22" s="18" t="s">
        <v>404</v>
      </c>
      <c r="T22" s="20" t="s">
        <v>404</v>
      </c>
    </row>
    <row r="23" spans="1:20">
      <c r="A23" s="15" t="s">
        <v>420</v>
      </c>
      <c r="B23" s="17" t="n">
        <v>11583</v>
      </c>
      <c r="C23" s="18">
        <f>(3159.0/B23*100)</f>
        <v/>
      </c>
      <c r="D23" s="19" t="n">
        <v>8424</v>
      </c>
      <c r="E23" s="18" t="n">
        <v>521.77695104</v>
      </c>
      <c r="F23" s="20" t="n">
        <v>17.01367336</v>
      </c>
      <c r="G23" s="18" t="n">
        <v>445.95172203</v>
      </c>
      <c r="H23" s="20" t="n">
        <v>26.1268764</v>
      </c>
      <c r="I23" s="18" t="n">
        <v>401.74867586</v>
      </c>
      <c r="J23" s="20" t="n">
        <v>20.23252178</v>
      </c>
      <c r="K23" s="18" t="n">
        <v>484.55036127</v>
      </c>
      <c r="L23" s="20" t="n">
        <v>3.00163782</v>
      </c>
      <c r="M23" s="18" t="s">
        <v>404</v>
      </c>
      <c r="N23" s="20" t="s">
        <v>404</v>
      </c>
      <c r="O23" s="18" t="s">
        <v>404</v>
      </c>
      <c r="P23" s="20" t="s">
        <v>404</v>
      </c>
      <c r="Q23" s="18" t="s">
        <v>404</v>
      </c>
      <c r="R23" s="20" t="s">
        <v>404</v>
      </c>
      <c r="S23" s="18" t="n">
        <v>406.83475</v>
      </c>
      <c r="T23" s="20" t="n">
        <v>11.18704826</v>
      </c>
    </row>
    <row r="24" spans="1:20">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s">
        <v>404</v>
      </c>
      <c r="N24" s="20" t="s">
        <v>404</v>
      </c>
      <c r="O24" s="18" t="n">
        <v>538.3947510199999</v>
      </c>
      <c r="P24" s="20" t="n">
        <v>2.96617877</v>
      </c>
      <c r="Q24" s="18" t="s">
        <v>404</v>
      </c>
      <c r="R24" s="20" t="s">
        <v>404</v>
      </c>
      <c r="S24" s="18" t="s">
        <v>404</v>
      </c>
      <c r="T24" s="20" t="s">
        <v>404</v>
      </c>
    </row>
    <row r="25" spans="1:20">
      <c r="A25" s="15" t="s">
        <v>422</v>
      </c>
      <c r="B25" s="17" t="n">
        <v>5581</v>
      </c>
      <c r="C25" s="18">
        <f>(0.0/B25*100)</f>
        <v/>
      </c>
      <c r="D25" s="19" t="n">
        <v>5581</v>
      </c>
      <c r="E25" s="18" t="n">
        <v>548.28927118</v>
      </c>
      <c r="F25" s="20" t="n">
        <v>12.00970201</v>
      </c>
      <c r="G25" s="18" t="n">
        <v>524.5028317</v>
      </c>
      <c r="H25" s="20" t="n">
        <v>7.4216544</v>
      </c>
      <c r="I25" s="18" t="n">
        <v>554.7752547600001</v>
      </c>
      <c r="J25" s="20" t="n">
        <v>34.81109269</v>
      </c>
      <c r="K25" s="18" t="n">
        <v>508.83562912</v>
      </c>
      <c r="L25" s="20" t="n">
        <v>3.94805998</v>
      </c>
      <c r="M25" s="18" t="s">
        <v>404</v>
      </c>
      <c r="N25" s="20" t="s">
        <v>404</v>
      </c>
      <c r="O25" s="18" t="s">
        <v>404</v>
      </c>
      <c r="P25" s="20" t="s">
        <v>404</v>
      </c>
      <c r="Q25" s="18" t="s">
        <v>404</v>
      </c>
      <c r="R25" s="20" t="s">
        <v>404</v>
      </c>
      <c r="S25" s="18" t="s">
        <v>404</v>
      </c>
      <c r="T25" s="20" t="s">
        <v>404</v>
      </c>
    </row>
    <row r="26" spans="1:20">
      <c r="A26" s="15" t="s">
        <v>423</v>
      </c>
      <c r="B26" s="17" t="n">
        <v>4869</v>
      </c>
      <c r="C26" s="18">
        <f>(11.0/B26*100)</f>
        <v/>
      </c>
      <c r="D26" s="19" t="n">
        <v>4858</v>
      </c>
      <c r="E26" s="18" t="n">
        <v>493.98980887</v>
      </c>
      <c r="F26" s="20" t="n">
        <v>15.30777773</v>
      </c>
      <c r="G26" s="18" t="s">
        <v>404</v>
      </c>
      <c r="H26" s="20" t="s">
        <v>404</v>
      </c>
      <c r="I26" s="18" t="n">
        <v>508.72843152</v>
      </c>
      <c r="J26" s="20" t="n">
        <v>29.5895678</v>
      </c>
      <c r="K26" s="18" t="n">
        <v>490.21085908</v>
      </c>
      <c r="L26" s="20" t="n">
        <v>1.56001441</v>
      </c>
      <c r="M26" s="18" t="s">
        <v>404</v>
      </c>
      <c r="N26" s="20" t="s">
        <v>404</v>
      </c>
      <c r="O26" s="18" t="s">
        <v>404</v>
      </c>
      <c r="P26" s="20" t="s">
        <v>404</v>
      </c>
      <c r="Q26" s="18" t="s">
        <v>404</v>
      </c>
      <c r="R26" s="20" t="s">
        <v>404</v>
      </c>
      <c r="S26" s="18" t="s">
        <v>404</v>
      </c>
      <c r="T26" s="20" t="s">
        <v>404</v>
      </c>
    </row>
    <row r="27" spans="1:20">
      <c r="A27" s="15" t="s">
        <v>424</v>
      </c>
      <c r="B27" s="17" t="n">
        <v>5299</v>
      </c>
      <c r="C27" s="18">
        <f>(0.0/B27*100)</f>
        <v/>
      </c>
      <c r="D27" s="19" t="n">
        <v>5299</v>
      </c>
      <c r="E27" s="18" t="n">
        <v>439.48366189</v>
      </c>
      <c r="F27" s="20" t="n">
        <v>3.20027669</v>
      </c>
      <c r="G27" s="18" t="n">
        <v>538.79727931</v>
      </c>
      <c r="H27" s="20" t="n">
        <v>4.98858308</v>
      </c>
      <c r="I27" s="18" t="s">
        <v>404</v>
      </c>
      <c r="J27" s="20" t="s">
        <v>404</v>
      </c>
      <c r="K27" s="18" t="n">
        <v>482.88428512</v>
      </c>
      <c r="L27" s="20" t="n">
        <v>1.1624778</v>
      </c>
      <c r="M27" s="18" t="s">
        <v>404</v>
      </c>
      <c r="N27" s="20" t="s">
        <v>404</v>
      </c>
      <c r="O27" s="18" t="s">
        <v>404</v>
      </c>
      <c r="P27" s="20" t="s">
        <v>404</v>
      </c>
      <c r="Q27" s="18" t="s">
        <v>404</v>
      </c>
      <c r="R27" s="20" t="s">
        <v>404</v>
      </c>
      <c r="S27" s="18" t="s">
        <v>404</v>
      </c>
      <c r="T27" s="20" t="s">
        <v>404</v>
      </c>
    </row>
    <row r="28" spans="1:20">
      <c r="A28" s="15" t="s">
        <v>425</v>
      </c>
      <c r="B28" s="17" t="n">
        <v>7568</v>
      </c>
      <c r="C28" s="18">
        <f>(0.0/B28*100)</f>
        <v/>
      </c>
      <c r="D28" s="19" t="n">
        <v>7568</v>
      </c>
      <c r="E28" s="18" t="n">
        <v>465.20702853</v>
      </c>
      <c r="F28" s="20" t="n">
        <v>7.77284382</v>
      </c>
      <c r="G28" s="18" t="n">
        <v>437.00632485</v>
      </c>
      <c r="H28" s="20" t="n">
        <v>14.16575953</v>
      </c>
      <c r="I28" s="18" t="n">
        <v>435.30781711</v>
      </c>
      <c r="J28" s="20" t="n">
        <v>20.85466397</v>
      </c>
      <c r="K28" s="18" t="n">
        <v>411.99032247</v>
      </c>
      <c r="L28" s="20" t="n">
        <v>2.06248767</v>
      </c>
      <c r="M28" s="18" t="s">
        <v>404</v>
      </c>
      <c r="N28" s="20" t="s">
        <v>404</v>
      </c>
      <c r="O28" s="18" t="s">
        <v>404</v>
      </c>
      <c r="P28" s="20" t="s">
        <v>404</v>
      </c>
      <c r="Q28" s="18" t="s">
        <v>404</v>
      </c>
      <c r="R28" s="20" t="s">
        <v>404</v>
      </c>
      <c r="S28" s="18" t="n">
        <v>410.71189261</v>
      </c>
      <c r="T28" s="20" t="n">
        <v>11.12287043</v>
      </c>
    </row>
    <row r="29" spans="1:20">
      <c r="A29" s="15" t="s">
        <v>426</v>
      </c>
      <c r="B29" s="17" t="n">
        <v>5385</v>
      </c>
      <c r="C29" s="18">
        <f>(1123.0/B29*100)</f>
        <v/>
      </c>
      <c r="D29" s="19" t="n">
        <v>4262</v>
      </c>
      <c r="E29" s="18" t="n">
        <v>507.35824747</v>
      </c>
      <c r="F29" s="20" t="n">
        <v>14.90739353</v>
      </c>
      <c r="G29" s="18" t="n">
        <v>511.20743567</v>
      </c>
      <c r="H29" s="20" t="n">
        <v>7.02852086</v>
      </c>
      <c r="I29" s="18" t="n">
        <v>441.5750716</v>
      </c>
      <c r="J29" s="20" t="n">
        <v>13.07302115</v>
      </c>
      <c r="K29" s="18" t="n">
        <v>505.75095986</v>
      </c>
      <c r="L29" s="20" t="n">
        <v>7.74686842</v>
      </c>
      <c r="M29" s="18" t="s">
        <v>404</v>
      </c>
      <c r="N29" s="20" t="s">
        <v>404</v>
      </c>
      <c r="O29" s="18" t="s">
        <v>404</v>
      </c>
      <c r="P29" s="20" t="s">
        <v>404</v>
      </c>
      <c r="Q29" s="18" t="s">
        <v>404</v>
      </c>
      <c r="R29" s="20" t="s">
        <v>404</v>
      </c>
      <c r="S29" s="18" t="s">
        <v>404</v>
      </c>
      <c r="T29" s="20" t="s">
        <v>404</v>
      </c>
    </row>
    <row r="30" spans="1:20">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s">
        <v>404</v>
      </c>
      <c r="N30" s="20" t="s">
        <v>404</v>
      </c>
      <c r="O30" s="18" t="s">
        <v>404</v>
      </c>
      <c r="P30" s="20" t="s">
        <v>404</v>
      </c>
      <c r="Q30" s="18" t="n">
        <v>513.3035121299999</v>
      </c>
      <c r="R30" s="20" t="n">
        <v>2.38424846</v>
      </c>
      <c r="S30" s="18" t="s">
        <v>404</v>
      </c>
      <c r="T30" s="20" t="s">
        <v>404</v>
      </c>
    </row>
    <row r="31" spans="1:20">
      <c r="A31" s="15" t="s">
        <v>428</v>
      </c>
      <c r="B31" s="17" t="n">
        <v>5456</v>
      </c>
      <c r="C31" s="18">
        <f>(502.0/B31*100)</f>
        <v/>
      </c>
      <c r="D31" s="19" t="n">
        <v>4954</v>
      </c>
      <c r="E31" s="18" t="n">
        <v>505.28278205</v>
      </c>
      <c r="F31" s="20" t="n">
        <v>27.96909155</v>
      </c>
      <c r="G31" s="18" t="n">
        <v>474.65525803</v>
      </c>
      <c r="H31" s="20" t="n">
        <v>20.19586001</v>
      </c>
      <c r="I31" s="18" t="s">
        <v>404</v>
      </c>
      <c r="J31" s="20" t="s">
        <v>404</v>
      </c>
      <c r="K31" s="18" t="n">
        <v>498.59941746</v>
      </c>
      <c r="L31" s="20" t="n">
        <v>2.38094788</v>
      </c>
      <c r="M31" s="18" t="s">
        <v>404</v>
      </c>
      <c r="N31" s="20" t="s">
        <v>404</v>
      </c>
      <c r="O31" s="18" t="s">
        <v>404</v>
      </c>
      <c r="P31" s="20" t="s">
        <v>404</v>
      </c>
      <c r="Q31" s="18" t="s">
        <v>404</v>
      </c>
      <c r="R31" s="20" t="s">
        <v>404</v>
      </c>
      <c r="S31" s="18" t="s">
        <v>404</v>
      </c>
      <c r="T31" s="20" t="s">
        <v>404</v>
      </c>
    </row>
    <row r="32" spans="1:20">
      <c r="A32" s="15" t="s">
        <v>429</v>
      </c>
      <c r="B32" s="17" t="n">
        <v>4478</v>
      </c>
      <c r="C32" s="18">
        <f>(0.0/B32*100)</f>
        <v/>
      </c>
      <c r="D32" s="19" t="n">
        <v>4478</v>
      </c>
      <c r="E32" s="18" t="n">
        <v>591.47805062</v>
      </c>
      <c r="F32" s="20" t="n">
        <v>9.034637500000001</v>
      </c>
      <c r="G32" s="18" t="n">
        <v>551.14181482</v>
      </c>
      <c r="H32" s="20" t="n">
        <v>21.71273136</v>
      </c>
      <c r="I32" s="18" t="s">
        <v>404</v>
      </c>
      <c r="J32" s="20" t="s">
        <v>404</v>
      </c>
      <c r="K32" s="18" t="n">
        <v>499.14042766</v>
      </c>
      <c r="L32" s="20" t="n">
        <v>2.50702548</v>
      </c>
      <c r="M32" s="18" t="s">
        <v>404</v>
      </c>
      <c r="N32" s="20" t="s">
        <v>404</v>
      </c>
      <c r="O32" s="18" t="s">
        <v>404</v>
      </c>
      <c r="P32" s="20" t="s">
        <v>404</v>
      </c>
      <c r="Q32" s="18" t="s">
        <v>404</v>
      </c>
      <c r="R32" s="20" t="s">
        <v>404</v>
      </c>
      <c r="S32" s="18" t="s">
        <v>404</v>
      </c>
      <c r="T32" s="20" t="s">
        <v>404</v>
      </c>
    </row>
    <row r="33" spans="1:20">
      <c r="A33" s="15" t="s">
        <v>430</v>
      </c>
      <c r="B33" s="17" t="n">
        <v>7325</v>
      </c>
      <c r="C33" s="18">
        <f>(29.0/B33*100)</f>
        <v/>
      </c>
      <c r="D33" s="19" t="n">
        <v>7296</v>
      </c>
      <c r="E33" s="18" t="n">
        <v>562.6727243399999</v>
      </c>
      <c r="F33" s="20" t="n">
        <v>17.82864304</v>
      </c>
      <c r="G33" s="18" t="n">
        <v>480.26623109</v>
      </c>
      <c r="H33" s="20" t="n">
        <v>12.75789661</v>
      </c>
      <c r="I33" s="18" t="n">
        <v>539.53102864</v>
      </c>
      <c r="J33" s="20" t="n">
        <v>24.12828693</v>
      </c>
      <c r="K33" s="18" t="n">
        <v>498.06058796</v>
      </c>
      <c r="L33" s="20" t="n">
        <v>2.53893582</v>
      </c>
      <c r="M33" s="18" t="s">
        <v>404</v>
      </c>
      <c r="N33" s="20" t="s">
        <v>404</v>
      </c>
      <c r="O33" s="18" t="s">
        <v>404</v>
      </c>
      <c r="P33" s="20" t="s">
        <v>404</v>
      </c>
      <c r="Q33" s="18" t="s">
        <v>404</v>
      </c>
      <c r="R33" s="20" t="s">
        <v>404</v>
      </c>
      <c r="S33" s="18" t="s">
        <v>404</v>
      </c>
      <c r="T33" s="20" t="s">
        <v>404</v>
      </c>
    </row>
    <row r="34" spans="1:20">
      <c r="A34" s="15" t="s">
        <v>431</v>
      </c>
      <c r="B34" s="17" t="n">
        <v>6350</v>
      </c>
      <c r="C34" s="18">
        <f>(0.0/B34*100)</f>
        <v/>
      </c>
      <c r="D34" s="19" t="n">
        <v>6350</v>
      </c>
      <c r="E34" s="18" t="n">
        <v>499.48895641</v>
      </c>
      <c r="F34" s="20" t="n">
        <v>12.99945111</v>
      </c>
      <c r="G34" s="18" t="n">
        <v>438.05571885</v>
      </c>
      <c r="H34" s="20" t="n">
        <v>25.14900999</v>
      </c>
      <c r="I34" s="18" t="n">
        <v>359.07830656</v>
      </c>
      <c r="J34" s="20" t="n">
        <v>10.43347595</v>
      </c>
      <c r="K34" s="18" t="n">
        <v>458.14135919</v>
      </c>
      <c r="L34" s="20" t="n">
        <v>3.54396589</v>
      </c>
      <c r="M34" s="18" t="s">
        <v>404</v>
      </c>
      <c r="N34" s="20" t="s">
        <v>404</v>
      </c>
      <c r="O34" s="18" t="s">
        <v>404</v>
      </c>
      <c r="P34" s="20" t="s">
        <v>404</v>
      </c>
      <c r="Q34" s="18" t="s">
        <v>404</v>
      </c>
      <c r="R34" s="20" t="s">
        <v>404</v>
      </c>
      <c r="S34" s="18" t="s">
        <v>404</v>
      </c>
      <c r="T34" s="20" t="s">
        <v>404</v>
      </c>
    </row>
    <row r="35" spans="1:20">
      <c r="A35" s="15" t="s">
        <v>432</v>
      </c>
      <c r="B35" s="17" t="n">
        <v>6406</v>
      </c>
      <c r="C35" s="18">
        <f>(443.0/B35*100)</f>
        <v/>
      </c>
      <c r="D35" s="19" t="n">
        <v>5963</v>
      </c>
      <c r="E35" s="18" t="n">
        <v>584.60159738</v>
      </c>
      <c r="F35" s="20" t="n">
        <v>11.59197516</v>
      </c>
      <c r="G35" s="18" t="n">
        <v>518.1013583500001</v>
      </c>
      <c r="H35" s="20" t="n">
        <v>17.1028972</v>
      </c>
      <c r="I35" s="18" t="n">
        <v>517.19637489</v>
      </c>
      <c r="J35" s="20" t="n">
        <v>18.9407412</v>
      </c>
      <c r="K35" s="18" t="n">
        <v>513.23176932</v>
      </c>
      <c r="L35" s="20" t="n">
        <v>1.41395549</v>
      </c>
      <c r="M35" s="18" t="s">
        <v>404</v>
      </c>
      <c r="N35" s="20" t="s">
        <v>404</v>
      </c>
      <c r="O35" s="18" t="s">
        <v>404</v>
      </c>
      <c r="P35" s="20" t="s">
        <v>404</v>
      </c>
      <c r="Q35" s="18" t="s">
        <v>404</v>
      </c>
      <c r="R35" s="20" t="s">
        <v>404</v>
      </c>
      <c r="S35" s="18" t="s">
        <v>404</v>
      </c>
      <c r="T35" s="20" t="s">
        <v>404</v>
      </c>
    </row>
    <row r="36" spans="1:20">
      <c r="A36" s="15" t="s">
        <v>433</v>
      </c>
      <c r="B36" s="17" t="n">
        <v>6736</v>
      </c>
      <c r="C36" s="18">
        <f>(10.0/B36*100)</f>
        <v/>
      </c>
      <c r="D36" s="19" t="n">
        <v>6726</v>
      </c>
      <c r="E36" s="18" t="n">
        <v>508.02347512</v>
      </c>
      <c r="F36" s="20" t="n">
        <v>4.18398753</v>
      </c>
      <c r="G36" s="18" t="n">
        <v>521.43469723</v>
      </c>
      <c r="H36" s="20" t="n">
        <v>8.832602359999999</v>
      </c>
      <c r="I36" s="18" t="n">
        <v>520.06493558</v>
      </c>
      <c r="J36" s="20" t="n">
        <v>12.64779367</v>
      </c>
      <c r="K36" s="18" t="n">
        <v>483.49569135</v>
      </c>
      <c r="L36" s="20" t="n">
        <v>2.58322585</v>
      </c>
      <c r="M36" s="18" t="s">
        <v>404</v>
      </c>
      <c r="N36" s="20" t="s">
        <v>404</v>
      </c>
      <c r="O36" s="18" t="s">
        <v>404</v>
      </c>
      <c r="P36" s="20" t="s">
        <v>404</v>
      </c>
      <c r="Q36" s="18" t="s">
        <v>404</v>
      </c>
      <c r="R36" s="20" t="s">
        <v>404</v>
      </c>
      <c r="S36" s="18" t="s">
        <v>404</v>
      </c>
      <c r="T36" s="20" t="s">
        <v>404</v>
      </c>
    </row>
    <row r="37" spans="1:20">
      <c r="A37" s="15" t="s">
        <v>434</v>
      </c>
      <c r="B37" s="17" t="n">
        <v>5458</v>
      </c>
      <c r="C37" s="18">
        <f>(0.0/B37*100)</f>
        <v/>
      </c>
      <c r="D37" s="19" t="n">
        <v>5458</v>
      </c>
      <c r="E37" s="18" t="s">
        <v>404</v>
      </c>
      <c r="F37" s="20" t="s">
        <v>404</v>
      </c>
      <c r="G37" s="18" t="s">
        <v>404</v>
      </c>
      <c r="H37" s="20" t="s">
        <v>404</v>
      </c>
      <c r="I37" s="18" t="s">
        <v>404</v>
      </c>
      <c r="J37" s="20" t="s">
        <v>404</v>
      </c>
      <c r="K37" s="18" t="s">
        <v>404</v>
      </c>
      <c r="L37" s="20" t="s">
        <v>404</v>
      </c>
      <c r="M37" s="18" t="s">
        <v>404</v>
      </c>
      <c r="N37" s="20" t="s">
        <v>404</v>
      </c>
      <c r="O37" s="18" t="s">
        <v>404</v>
      </c>
      <c r="P37" s="20" t="s">
        <v>404</v>
      </c>
      <c r="Q37" s="18" t="n">
        <v>493.42235631</v>
      </c>
      <c r="R37" s="20" t="n">
        <v>3.60072073</v>
      </c>
      <c r="S37" s="18" t="s">
        <v>404</v>
      </c>
      <c r="T37" s="20" t="s">
        <v>404</v>
      </c>
    </row>
    <row r="38" spans="1:20">
      <c r="A38" s="15" t="s">
        <v>435</v>
      </c>
      <c r="B38" s="17" t="n">
        <v>5860</v>
      </c>
      <c r="C38" s="18">
        <f>(268.0/B38*100)</f>
        <v/>
      </c>
      <c r="D38" s="19" t="n">
        <v>5592</v>
      </c>
      <c r="E38" s="18" t="n">
        <v>579.40306327</v>
      </c>
      <c r="F38" s="20" t="n">
        <v>12.21373248</v>
      </c>
      <c r="G38" s="18" t="n">
        <v>521.74595059</v>
      </c>
      <c r="H38" s="20" t="n">
        <v>14.82328327</v>
      </c>
      <c r="I38" s="18" t="n">
        <v>475.77048295</v>
      </c>
      <c r="J38" s="20" t="n">
        <v>18.49971093</v>
      </c>
      <c r="K38" s="18" t="n">
        <v>504.10372686</v>
      </c>
      <c r="L38" s="20" t="n">
        <v>3.15139793</v>
      </c>
      <c r="M38" s="18" t="s">
        <v>404</v>
      </c>
      <c r="N38" s="20" t="s">
        <v>404</v>
      </c>
      <c r="O38" s="18" t="s">
        <v>404</v>
      </c>
      <c r="P38" s="20" t="s">
        <v>404</v>
      </c>
      <c r="Q38" s="18" t="s">
        <v>404</v>
      </c>
      <c r="R38" s="20" t="s">
        <v>404</v>
      </c>
      <c r="S38" s="18" t="n">
        <v>444.13784</v>
      </c>
      <c r="T38" s="20" t="n">
        <v>11.42579906</v>
      </c>
    </row>
    <row r="39" spans="1:20">
      <c r="A39" s="15" t="s">
        <v>436</v>
      </c>
      <c r="B39" s="17" t="n">
        <v>5895</v>
      </c>
      <c r="C39" s="18">
        <f>(0.0/B39*100)</f>
        <v/>
      </c>
      <c r="D39" s="19" t="n">
        <v>5895</v>
      </c>
      <c r="E39" s="18" t="s">
        <v>404</v>
      </c>
      <c r="F39" s="20" t="s">
        <v>404</v>
      </c>
      <c r="G39" s="18" t="n">
        <v>523.7355535</v>
      </c>
      <c r="H39" s="20" t="n">
        <v>24.8228944</v>
      </c>
      <c r="I39" s="18" t="n">
        <v>415.75440077</v>
      </c>
      <c r="J39" s="20" t="n">
        <v>10.89091357</v>
      </c>
      <c r="K39" s="18" t="n">
        <v>425.26432201</v>
      </c>
      <c r="L39" s="20" t="n">
        <v>4.21076184</v>
      </c>
      <c r="M39" s="18" t="s">
        <v>404</v>
      </c>
      <c r="N39" s="20" t="s">
        <v>404</v>
      </c>
      <c r="O39" s="18" t="s">
        <v>404</v>
      </c>
      <c r="P39" s="20" t="s">
        <v>404</v>
      </c>
      <c r="Q39" s="18" t="s">
        <v>404</v>
      </c>
      <c r="R39" s="20" t="s">
        <v>404</v>
      </c>
      <c r="S39" s="18" t="s">
        <v>404</v>
      </c>
      <c r="T39" s="20" t="s">
        <v>404</v>
      </c>
    </row>
    <row r="40" spans="1:20">
      <c r="A40" s="15" t="s">
        <v>437</v>
      </c>
      <c r="B40" s="17" t="n">
        <v>14157</v>
      </c>
      <c r="C40" s="18">
        <f>(2728.0/B40*100)</f>
        <v/>
      </c>
      <c r="D40" s="19" t="n">
        <v>11429</v>
      </c>
      <c r="E40" s="18" t="n">
        <v>512.11384114</v>
      </c>
      <c r="F40" s="20" t="n">
        <v>14.81614429</v>
      </c>
      <c r="G40" s="18" t="n">
        <v>518.61495786</v>
      </c>
      <c r="H40" s="20" t="n">
        <v>6.52633376</v>
      </c>
      <c r="I40" s="18" t="n">
        <v>484.51515077</v>
      </c>
      <c r="J40" s="20" t="n">
        <v>9.42920838</v>
      </c>
      <c r="K40" s="18" t="n">
        <v>505.18168553</v>
      </c>
      <c r="L40" s="20" t="n">
        <v>3.69097967</v>
      </c>
      <c r="M40" s="18" t="s">
        <v>404</v>
      </c>
      <c r="N40" s="20" t="s">
        <v>404</v>
      </c>
      <c r="O40" s="18" t="s">
        <v>404</v>
      </c>
      <c r="P40" s="20" t="s">
        <v>404</v>
      </c>
      <c r="Q40" s="18" t="s">
        <v>404</v>
      </c>
      <c r="R40" s="20" t="s">
        <v>404</v>
      </c>
      <c r="S40" s="18" t="n">
        <v>511.1304567</v>
      </c>
      <c r="T40" s="20" t="n">
        <v>4.89673276</v>
      </c>
    </row>
    <row r="41" spans="1:20">
      <c r="A41" s="15" t="s">
        <v>438</v>
      </c>
      <c r="B41" s="17" t="n">
        <v>5712</v>
      </c>
      <c r="C41" s="18">
        <f>(99.0/B41*100)</f>
        <v/>
      </c>
      <c r="D41" s="19" t="n">
        <v>5613</v>
      </c>
      <c r="E41" s="18" t="n">
        <v>521.59742324</v>
      </c>
      <c r="F41" s="20" t="n">
        <v>7.36196861</v>
      </c>
      <c r="G41" s="18" t="n">
        <v>490.78805921</v>
      </c>
      <c r="H41" s="20" t="n">
        <v>14.30323868</v>
      </c>
      <c r="I41" s="18" t="s">
        <v>404</v>
      </c>
      <c r="J41" s="20" t="s">
        <v>404</v>
      </c>
      <c r="K41" s="18" t="n">
        <v>495.50485236</v>
      </c>
      <c r="L41" s="20" t="n">
        <v>3.348055</v>
      </c>
      <c r="M41" s="18" t="s">
        <v>404</v>
      </c>
      <c r="N41" s="20" t="s">
        <v>404</v>
      </c>
      <c r="O41" s="18" t="s">
        <v>404</v>
      </c>
      <c r="P41" s="20" t="s">
        <v>404</v>
      </c>
      <c r="Q41" s="18" t="s">
        <v>404</v>
      </c>
      <c r="R41" s="20" t="s">
        <v>404</v>
      </c>
      <c r="S41" s="18" t="s">
        <v>404</v>
      </c>
      <c r="T41" s="20" t="s">
        <v>404</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479.05913566</v>
      </c>
      <c r="F44" s="20" t="n">
        <v>11.9595289</v>
      </c>
      <c r="G44" s="18" t="n">
        <v>426.69346437</v>
      </c>
      <c r="H44" s="20" t="n">
        <v>4.06498257</v>
      </c>
      <c r="I44" s="18" t="n">
        <v>455.81787479</v>
      </c>
      <c r="J44" s="20" t="n">
        <v>20.81551816</v>
      </c>
      <c r="K44" s="18" t="s">
        <v>404</v>
      </c>
      <c r="L44" s="20" t="s">
        <v>404</v>
      </c>
      <c r="M44" s="18" t="s">
        <v>404</v>
      </c>
      <c r="N44" s="20" t="s">
        <v>404</v>
      </c>
      <c r="O44" s="18" t="s">
        <v>404</v>
      </c>
      <c r="P44" s="20" t="s">
        <v>404</v>
      </c>
      <c r="Q44" s="18" t="n">
        <v>391.14923316</v>
      </c>
      <c r="R44" s="20" t="n">
        <v>11.22481963</v>
      </c>
      <c r="S44" s="18" t="n">
        <v>423.45505284</v>
      </c>
      <c r="T44" s="20" t="n">
        <v>3.18627322</v>
      </c>
    </row>
    <row r="45" spans="1:20">
      <c r="A45" s="15" t="s">
        <v>442</v>
      </c>
      <c r="B45" s="17" t="n">
        <v>5519</v>
      </c>
      <c r="C45" s="18">
        <f>(0.0/B45*100)</f>
        <v/>
      </c>
      <c r="D45" s="19" t="n">
        <v>5519</v>
      </c>
      <c r="E45" s="18" t="s">
        <v>404</v>
      </c>
      <c r="F45" s="20" t="s">
        <v>404</v>
      </c>
      <c r="G45" s="18" t="n">
        <v>518.67805418</v>
      </c>
      <c r="H45" s="20" t="n">
        <v>9.859584</v>
      </c>
      <c r="I45" s="18" t="s">
        <v>404</v>
      </c>
      <c r="J45" s="20" t="s">
        <v>404</v>
      </c>
      <c r="K45" s="18" t="s">
        <v>404</v>
      </c>
      <c r="L45" s="20" t="s">
        <v>404</v>
      </c>
      <c r="M45" s="18" t="s">
        <v>404</v>
      </c>
      <c r="N45" s="20" t="s">
        <v>404</v>
      </c>
      <c r="O45" s="18" t="s">
        <v>404</v>
      </c>
      <c r="P45" s="20" t="s">
        <v>404</v>
      </c>
      <c r="Q45" s="18" t="s">
        <v>404</v>
      </c>
      <c r="R45" s="20" t="s">
        <v>404</v>
      </c>
      <c r="S45" s="18" t="n">
        <v>374.9293231</v>
      </c>
      <c r="T45" s="20" t="n">
        <v>2.61421073</v>
      </c>
    </row>
    <row r="46" spans="1:20">
      <c r="A46" s="15" t="s">
        <v>443</v>
      </c>
      <c r="B46" s="17" t="n">
        <v>23141</v>
      </c>
      <c r="C46" s="18">
        <f>(4196.0/B46*100)</f>
        <v/>
      </c>
      <c r="D46" s="19" t="n">
        <v>18945</v>
      </c>
      <c r="E46" s="18" t="n">
        <v>493.31125384</v>
      </c>
      <c r="F46" s="20" t="n">
        <v>12.49651319</v>
      </c>
      <c r="G46" s="18" t="n">
        <v>466.79584803</v>
      </c>
      <c r="H46" s="20" t="n">
        <v>8.239266750000001</v>
      </c>
      <c r="I46" s="18" t="n">
        <v>488.51801205</v>
      </c>
      <c r="J46" s="20" t="n">
        <v>11.20661513</v>
      </c>
      <c r="K46" s="18" t="n">
        <v>390.85742085</v>
      </c>
      <c r="L46" s="20" t="n">
        <v>2.4569717</v>
      </c>
      <c r="M46" s="18" t="s">
        <v>404</v>
      </c>
      <c r="N46" s="20" t="s">
        <v>404</v>
      </c>
      <c r="O46" s="18" t="s">
        <v>404</v>
      </c>
      <c r="P46" s="20" t="s">
        <v>404</v>
      </c>
      <c r="Q46" s="18" t="s">
        <v>404</v>
      </c>
      <c r="R46" s="20" t="s">
        <v>404</v>
      </c>
      <c r="S46" s="18" t="n">
        <v>382.91394835</v>
      </c>
      <c r="T46" s="20" t="n">
        <v>14.34462782</v>
      </c>
    </row>
    <row r="47" spans="1:20">
      <c r="A47" s="15" t="s">
        <v>444</v>
      </c>
      <c r="B47" s="17" t="n">
        <v>5928</v>
      </c>
      <c r="C47" s="18">
        <f>(0.0/B47*100)</f>
        <v/>
      </c>
      <c r="D47" s="19" t="n">
        <v>5928</v>
      </c>
      <c r="E47" s="18" t="s">
        <v>404</v>
      </c>
      <c r="F47" s="20" t="s">
        <v>404</v>
      </c>
      <c r="G47" s="18" t="n">
        <v>432.06950167</v>
      </c>
      <c r="H47" s="20" t="n">
        <v>5.32064978</v>
      </c>
      <c r="I47" s="18" t="n">
        <v>496.47441741</v>
      </c>
      <c r="J47" s="20" t="n">
        <v>21.62495333</v>
      </c>
      <c r="K47" s="18" t="n">
        <v>445.57285114</v>
      </c>
      <c r="L47" s="20" t="n">
        <v>4.37721312</v>
      </c>
      <c r="M47" s="18" t="s">
        <v>404</v>
      </c>
      <c r="N47" s="20" t="s">
        <v>404</v>
      </c>
      <c r="O47" s="18" t="s">
        <v>404</v>
      </c>
      <c r="P47" s="20" t="s">
        <v>404</v>
      </c>
      <c r="Q47" s="18" t="s">
        <v>404</v>
      </c>
      <c r="R47" s="20" t="s">
        <v>404</v>
      </c>
      <c r="S47" s="18" t="s">
        <v>404</v>
      </c>
      <c r="T47" s="20" t="s">
        <v>404</v>
      </c>
    </row>
    <row r="48" spans="1:20">
      <c r="A48" s="15" t="s">
        <v>445</v>
      </c>
      <c r="B48" s="17" t="n">
        <v>9841</v>
      </c>
      <c r="C48" s="18">
        <f>(40.0/B48*100)</f>
        <v/>
      </c>
      <c r="D48" s="19" t="n">
        <v>9801</v>
      </c>
      <c r="E48" s="18" t="s">
        <v>404</v>
      </c>
      <c r="F48" s="20" t="s">
        <v>404</v>
      </c>
      <c r="G48" s="18" t="n">
        <v>528.20574187</v>
      </c>
      <c r="H48" s="20" t="n">
        <v>16.60614269</v>
      </c>
      <c r="I48" s="18" t="n">
        <v>501.9455535</v>
      </c>
      <c r="J48" s="20" t="n">
        <v>24.071337</v>
      </c>
      <c r="K48" s="18" t="n">
        <v>517.04009279</v>
      </c>
      <c r="L48" s="20" t="n">
        <v>5.41921443</v>
      </c>
      <c r="M48" s="18" t="s">
        <v>404</v>
      </c>
      <c r="N48" s="20" t="s">
        <v>404</v>
      </c>
      <c r="O48" s="18" t="s">
        <v>404</v>
      </c>
      <c r="P48" s="20" t="s">
        <v>404</v>
      </c>
      <c r="Q48" s="18" t="s">
        <v>404</v>
      </c>
      <c r="R48" s="20" t="s">
        <v>404</v>
      </c>
      <c r="S48" s="18" t="s">
        <v>404</v>
      </c>
      <c r="T48" s="20" t="s">
        <v>404</v>
      </c>
    </row>
    <row r="49" spans="1:20">
      <c r="A49" s="15" t="s">
        <v>446</v>
      </c>
      <c r="B49" s="17" t="n">
        <v>6349</v>
      </c>
      <c r="C49" s="18">
        <f>(52.0/B49*100)</f>
        <v/>
      </c>
      <c r="D49" s="19" t="n">
        <v>6297</v>
      </c>
      <c r="E49" s="18" t="n">
        <v>472.92598691</v>
      </c>
      <c r="F49" s="20" t="n">
        <v>8.946179020000001</v>
      </c>
      <c r="G49" s="18" t="n">
        <v>422.98968821</v>
      </c>
      <c r="H49" s="20" t="n">
        <v>3.84680969</v>
      </c>
      <c r="I49" s="18" t="n">
        <v>481.07948672</v>
      </c>
      <c r="J49" s="20" t="n">
        <v>9.21480523</v>
      </c>
      <c r="K49" s="18" t="s">
        <v>404</v>
      </c>
      <c r="L49" s="20" t="s">
        <v>404</v>
      </c>
      <c r="M49" s="18" t="s">
        <v>404</v>
      </c>
      <c r="N49" s="20" t="s">
        <v>404</v>
      </c>
      <c r="O49" s="18" t="s">
        <v>404</v>
      </c>
      <c r="P49" s="20" t="s">
        <v>404</v>
      </c>
      <c r="Q49" s="18" t="s">
        <v>404</v>
      </c>
      <c r="R49" s="20" t="s">
        <v>404</v>
      </c>
      <c r="S49" s="18" t="n">
        <v>429.44007394</v>
      </c>
      <c r="T49" s="20" t="n">
        <v>6.78694236</v>
      </c>
    </row>
    <row r="50" spans="1:20">
      <c r="A50" s="15" t="s">
        <v>447</v>
      </c>
      <c r="B50" s="17" t="n">
        <v>11795</v>
      </c>
      <c r="C50" s="18">
        <f>(1031.0/B50*100)</f>
        <v/>
      </c>
      <c r="D50" s="19" t="n">
        <v>10764</v>
      </c>
      <c r="E50" s="18" t="n">
        <v>485.95965056</v>
      </c>
      <c r="F50" s="20" t="n">
        <v>17.20382031</v>
      </c>
      <c r="G50" s="18" t="n">
        <v>442.62125447</v>
      </c>
      <c r="H50" s="20" t="n">
        <v>12.4544877</v>
      </c>
      <c r="I50" s="18" t="n">
        <v>455.93432297</v>
      </c>
      <c r="J50" s="20" t="n">
        <v>11.60644115</v>
      </c>
      <c r="K50" s="18" t="n">
        <v>406.11379834</v>
      </c>
      <c r="L50" s="20" t="n">
        <v>2.98674266</v>
      </c>
      <c r="M50" s="18" t="s">
        <v>404</v>
      </c>
      <c r="N50" s="20" t="s">
        <v>404</v>
      </c>
      <c r="O50" s="18" t="s">
        <v>404</v>
      </c>
      <c r="P50" s="20" t="s">
        <v>404</v>
      </c>
      <c r="Q50" s="18" t="s">
        <v>404</v>
      </c>
      <c r="R50" s="20" t="s">
        <v>404</v>
      </c>
      <c r="S50" s="18" t="s">
        <v>404</v>
      </c>
      <c r="T50" s="20" t="s">
        <v>404</v>
      </c>
    </row>
    <row r="51" spans="1:20">
      <c r="A51" s="15" t="s">
        <v>448</v>
      </c>
      <c r="B51" s="17" t="n">
        <v>6866</v>
      </c>
      <c r="C51" s="18">
        <f>(0.0/B51*100)</f>
        <v/>
      </c>
      <c r="D51" s="19" t="n">
        <v>6866</v>
      </c>
      <c r="E51" s="18" t="n">
        <v>420.72037495</v>
      </c>
      <c r="F51" s="20" t="n">
        <v>15.60235493</v>
      </c>
      <c r="G51" s="18" t="n">
        <v>423.48379588</v>
      </c>
      <c r="H51" s="20" t="n">
        <v>10.87425824</v>
      </c>
      <c r="I51" s="18" t="n">
        <v>403.93227904</v>
      </c>
      <c r="J51" s="20" t="n">
        <v>6.19401424</v>
      </c>
      <c r="K51" s="18" t="n">
        <v>420.39456638</v>
      </c>
      <c r="L51" s="20" t="n">
        <v>2.12425811</v>
      </c>
      <c r="M51" s="18" t="s">
        <v>404</v>
      </c>
      <c r="N51" s="20" t="s">
        <v>404</v>
      </c>
      <c r="O51" s="18" t="s">
        <v>404</v>
      </c>
      <c r="P51" s="20" t="s">
        <v>404</v>
      </c>
      <c r="Q51" s="18" t="s">
        <v>404</v>
      </c>
      <c r="R51" s="20" t="s">
        <v>404</v>
      </c>
      <c r="S51" s="18" t="s">
        <v>404</v>
      </c>
      <c r="T51" s="20" t="s">
        <v>404</v>
      </c>
    </row>
    <row r="52" spans="1:20">
      <c r="A52" s="15" t="s">
        <v>449</v>
      </c>
      <c r="B52" s="17" t="n">
        <v>5809</v>
      </c>
      <c r="C52" s="18">
        <f>(0.0/B52*100)</f>
        <v/>
      </c>
      <c r="D52" s="19" t="n">
        <v>5809</v>
      </c>
      <c r="E52" s="18" t="n">
        <v>495.56242666</v>
      </c>
      <c r="F52" s="20" t="n">
        <v>16.08381351</v>
      </c>
      <c r="G52" s="18" t="n">
        <v>408.5339</v>
      </c>
      <c r="H52" s="20" t="n">
        <v>17.24550512</v>
      </c>
      <c r="I52" s="18" t="s">
        <v>404</v>
      </c>
      <c r="J52" s="20" t="s">
        <v>404</v>
      </c>
      <c r="K52" s="18" t="n">
        <v>474.97985442</v>
      </c>
      <c r="L52" s="20" t="n">
        <v>2.63911257</v>
      </c>
      <c r="M52" s="18" t="s">
        <v>404</v>
      </c>
      <c r="N52" s="20" t="s">
        <v>404</v>
      </c>
      <c r="O52" s="18" t="s">
        <v>404</v>
      </c>
      <c r="P52" s="20" t="s">
        <v>404</v>
      </c>
      <c r="Q52" s="18" t="s">
        <v>404</v>
      </c>
      <c r="R52" s="20" t="s">
        <v>404</v>
      </c>
      <c r="S52" s="18" t="s">
        <v>404</v>
      </c>
      <c r="T52" s="20" t="s">
        <v>404</v>
      </c>
    </row>
    <row r="53" spans="1:20">
      <c r="A53" s="15" t="s">
        <v>450</v>
      </c>
      <c r="B53" s="17" t="n">
        <v>5571</v>
      </c>
      <c r="C53" s="18">
        <f>(0.0/B53*100)</f>
        <v/>
      </c>
      <c r="D53" s="19" t="n">
        <v>5571</v>
      </c>
      <c r="E53" s="18" t="n">
        <v>478.4809164</v>
      </c>
      <c r="F53" s="20" t="n">
        <v>13.63817391</v>
      </c>
      <c r="G53" s="18" t="n">
        <v>450.623151</v>
      </c>
      <c r="H53" s="20" t="n">
        <v>5.18915492</v>
      </c>
      <c r="I53" s="18" t="n">
        <v>468.51700375</v>
      </c>
      <c r="J53" s="20" t="n">
        <v>3.67164057</v>
      </c>
      <c r="K53" s="18" t="n">
        <v>426.6444281</v>
      </c>
      <c r="L53" s="20" t="n">
        <v>1.4367071</v>
      </c>
      <c r="M53" s="18" t="s">
        <v>404</v>
      </c>
      <c r="N53" s="20" t="s">
        <v>404</v>
      </c>
      <c r="O53" s="18" t="s">
        <v>404</v>
      </c>
      <c r="P53" s="20" t="s">
        <v>404</v>
      </c>
      <c r="Q53" s="18" t="s">
        <v>404</v>
      </c>
      <c r="R53" s="20" t="s">
        <v>404</v>
      </c>
      <c r="S53" s="18" t="s">
        <v>404</v>
      </c>
      <c r="T53" s="20" t="s">
        <v>404</v>
      </c>
    </row>
    <row r="54" spans="1:20">
      <c r="A54" s="15" t="s">
        <v>451</v>
      </c>
      <c r="B54" s="17" t="n">
        <v>4740</v>
      </c>
      <c r="C54" s="18">
        <f>(199.0/B54*100)</f>
        <v/>
      </c>
      <c r="D54" s="19" t="n">
        <v>4541</v>
      </c>
      <c r="E54" s="18" t="n">
        <v>383.20973611</v>
      </c>
      <c r="F54" s="20" t="n">
        <v>11.77973173</v>
      </c>
      <c r="G54" s="18" t="n">
        <v>362.93562088</v>
      </c>
      <c r="H54" s="20" t="n">
        <v>9.72217294</v>
      </c>
      <c r="I54" s="18" t="n">
        <v>371.17152971</v>
      </c>
      <c r="J54" s="20" t="n">
        <v>14.50921022</v>
      </c>
      <c r="K54" s="18" t="n">
        <v>320.47824591</v>
      </c>
      <c r="L54" s="20" t="n">
        <v>2.81944526</v>
      </c>
      <c r="M54" s="18" t="s">
        <v>404</v>
      </c>
      <c r="N54" s="20" t="s">
        <v>404</v>
      </c>
      <c r="O54" s="18" t="s">
        <v>404</v>
      </c>
      <c r="P54" s="20" t="s">
        <v>404</v>
      </c>
      <c r="Q54" s="18" t="s">
        <v>404</v>
      </c>
      <c r="R54" s="20" t="s">
        <v>404</v>
      </c>
      <c r="S54" s="18" t="n">
        <v>314.92604679</v>
      </c>
      <c r="T54" s="20" t="n">
        <v>10.8878971</v>
      </c>
    </row>
    <row r="55" spans="1:20">
      <c r="A55" s="15" t="s">
        <v>452</v>
      </c>
      <c r="B55" s="17" t="n">
        <v>5316</v>
      </c>
      <c r="C55" s="18">
        <f>(43.0/B55*100)</f>
        <v/>
      </c>
      <c r="D55" s="19" t="n">
        <v>5273</v>
      </c>
      <c r="E55" s="18" t="n">
        <v>454.65922059</v>
      </c>
      <c r="F55" s="20" t="n">
        <v>13.00139838</v>
      </c>
      <c r="G55" s="18" t="n">
        <v>409.9469008</v>
      </c>
      <c r="H55" s="20" t="n">
        <v>4.12226898</v>
      </c>
      <c r="I55" s="18" t="n">
        <v>446.61549012</v>
      </c>
      <c r="J55" s="20" t="n">
        <v>11.25659905</v>
      </c>
      <c r="K55" s="18" t="s">
        <v>404</v>
      </c>
      <c r="L55" s="20" t="s">
        <v>404</v>
      </c>
      <c r="M55" s="18" t="s">
        <v>404</v>
      </c>
      <c r="N55" s="20" t="s">
        <v>404</v>
      </c>
      <c r="O55" s="18" t="s">
        <v>404</v>
      </c>
      <c r="P55" s="20" t="s">
        <v>404</v>
      </c>
      <c r="Q55" s="18" t="n">
        <v>405.6245798</v>
      </c>
      <c r="R55" s="20" t="n">
        <v>11.85877819</v>
      </c>
      <c r="S55" s="18" t="n">
        <v>406.40361382</v>
      </c>
      <c r="T55" s="20" t="n">
        <v>4.36778541</v>
      </c>
    </row>
    <row r="56" spans="1:20">
      <c r="A56" s="15" t="s">
        <v>453</v>
      </c>
      <c r="B56" s="17" t="n">
        <v>5359</v>
      </c>
      <c r="C56" s="18">
        <f>(0.0/B56*100)</f>
        <v/>
      </c>
      <c r="D56" s="19" t="n">
        <v>5359</v>
      </c>
      <c r="E56" s="18" t="n">
        <v>522.64870354</v>
      </c>
      <c r="F56" s="20" t="n">
        <v>3.34493725</v>
      </c>
      <c r="G56" s="18" t="n">
        <v>521.01784388</v>
      </c>
      <c r="H56" s="20" t="n">
        <v>5.44096411</v>
      </c>
      <c r="I56" s="18" t="s">
        <v>404</v>
      </c>
      <c r="J56" s="20" t="s">
        <v>404</v>
      </c>
      <c r="K56" s="18" t="n">
        <v>537.33067963</v>
      </c>
      <c r="L56" s="20" t="n">
        <v>5.49634766</v>
      </c>
      <c r="M56" s="18" t="s">
        <v>404</v>
      </c>
      <c r="N56" s="20" t="s">
        <v>404</v>
      </c>
      <c r="O56" s="18" t="s">
        <v>404</v>
      </c>
      <c r="P56" s="20" t="s">
        <v>404</v>
      </c>
      <c r="Q56" s="18" t="s">
        <v>404</v>
      </c>
      <c r="R56" s="20" t="s">
        <v>404</v>
      </c>
      <c r="S56" s="18" t="s">
        <v>404</v>
      </c>
      <c r="T56" s="20" t="s">
        <v>404</v>
      </c>
    </row>
    <row r="57" spans="1:20">
      <c r="A57" s="15" t="s">
        <v>454</v>
      </c>
      <c r="B57" s="17" t="n">
        <v>6513</v>
      </c>
      <c r="C57" s="18">
        <f>(0.0/B57*100)</f>
        <v/>
      </c>
      <c r="D57" s="19" t="n">
        <v>6513</v>
      </c>
      <c r="E57" s="18" t="n">
        <v>400.11403659</v>
      </c>
      <c r="F57" s="20" t="n">
        <v>6.0900091</v>
      </c>
      <c r="G57" s="18" t="n">
        <v>405.1041182</v>
      </c>
      <c r="H57" s="20" t="n">
        <v>7.83857073</v>
      </c>
      <c r="I57" s="18" t="n">
        <v>397.90680636</v>
      </c>
      <c r="J57" s="20" t="n">
        <v>11.02748467</v>
      </c>
      <c r="K57" s="18" t="s">
        <v>404</v>
      </c>
      <c r="L57" s="20" t="s">
        <v>404</v>
      </c>
      <c r="M57" s="18" t="s">
        <v>404</v>
      </c>
      <c r="N57" s="20" t="s">
        <v>404</v>
      </c>
      <c r="O57" s="18" t="s">
        <v>404</v>
      </c>
      <c r="P57" s="20" t="s">
        <v>404</v>
      </c>
      <c r="Q57" s="18" t="n">
        <v>394.07846129</v>
      </c>
      <c r="R57" s="20" t="n">
        <v>10.69362851</v>
      </c>
      <c r="S57" s="18" t="n">
        <v>404.22069181</v>
      </c>
      <c r="T57" s="20" t="n">
        <v>4.09332909</v>
      </c>
    </row>
    <row r="58" spans="1:20">
      <c r="A58" s="15" t="s">
        <v>455</v>
      </c>
      <c r="B58" s="17" t="n">
        <v>7267</v>
      </c>
      <c r="C58" s="18">
        <f>(0.0/B58*100)</f>
        <v/>
      </c>
      <c r="D58" s="19" t="n">
        <v>7267</v>
      </c>
      <c r="E58" s="18" t="n">
        <v>436.05398927</v>
      </c>
      <c r="F58" s="20" t="n">
        <v>10.77962963</v>
      </c>
      <c r="G58" s="18" t="n">
        <v>407.65635745</v>
      </c>
      <c r="H58" s="20" t="n">
        <v>3.39993159</v>
      </c>
      <c r="I58" s="18" t="n">
        <v>432.18814939</v>
      </c>
      <c r="J58" s="20" t="n">
        <v>5.67305373</v>
      </c>
      <c r="K58" s="18" t="s">
        <v>404</v>
      </c>
      <c r="L58" s="20" t="s">
        <v>404</v>
      </c>
      <c r="M58" s="18" t="s">
        <v>404</v>
      </c>
      <c r="N58" s="20" t="s">
        <v>404</v>
      </c>
      <c r="O58" s="18" t="s">
        <v>404</v>
      </c>
      <c r="P58" s="20" t="s">
        <v>404</v>
      </c>
      <c r="Q58" s="18" t="n">
        <v>416.08839916</v>
      </c>
      <c r="R58" s="20" t="n">
        <v>20.09901714</v>
      </c>
      <c r="S58" s="18" t="n">
        <v>398.10147287</v>
      </c>
      <c r="T58" s="20" t="n">
        <v>6.47236284</v>
      </c>
    </row>
    <row r="59" spans="1:20">
      <c r="A59" s="15" t="s">
        <v>456</v>
      </c>
      <c r="B59" s="17" t="n">
        <v>4826</v>
      </c>
      <c r="C59" s="18">
        <f>(0.0/B59*100)</f>
        <v/>
      </c>
      <c r="D59" s="19" t="n">
        <v>4826</v>
      </c>
      <c r="E59" s="18" t="s">
        <v>404</v>
      </c>
      <c r="F59" s="20" t="s">
        <v>404</v>
      </c>
      <c r="G59" s="18" t="n">
        <v>373.68259834</v>
      </c>
      <c r="H59" s="20" t="n">
        <v>2.61093477</v>
      </c>
      <c r="I59" s="18" t="n">
        <v>378.21616188</v>
      </c>
      <c r="J59" s="20" t="n">
        <v>5.07090405</v>
      </c>
      <c r="K59" s="18" t="s">
        <v>404</v>
      </c>
      <c r="L59" s="20" t="s">
        <v>404</v>
      </c>
      <c r="M59" s="18" t="s">
        <v>404</v>
      </c>
      <c r="N59" s="20" t="s">
        <v>404</v>
      </c>
      <c r="O59" s="18" t="n">
        <v>319.5765249</v>
      </c>
      <c r="P59" s="20" t="n">
        <v>14.36196662</v>
      </c>
      <c r="Q59" s="18" t="n">
        <v>400.25901429</v>
      </c>
      <c r="R59" s="20" t="n">
        <v>6.83702445</v>
      </c>
      <c r="S59" s="18" t="n">
        <v>384.72054305</v>
      </c>
      <c r="T59" s="20" t="n">
        <v>2.36541236</v>
      </c>
    </row>
    <row r="60" spans="1:20">
      <c r="A60" s="15" t="s">
        <v>457</v>
      </c>
      <c r="B60" s="17" t="n">
        <v>4546</v>
      </c>
      <c r="C60" s="18">
        <f>(0.0/B60*100)</f>
        <v/>
      </c>
      <c r="D60" s="19" t="n">
        <v>4546</v>
      </c>
      <c r="E60" s="18" t="n">
        <v>434.84961142</v>
      </c>
      <c r="F60" s="20" t="n">
        <v>8.757590710000001</v>
      </c>
      <c r="G60" s="18" t="n">
        <v>377.71492211</v>
      </c>
      <c r="H60" s="20" t="n">
        <v>5.94951301</v>
      </c>
      <c r="I60" s="18" t="n">
        <v>385.98476508</v>
      </c>
      <c r="J60" s="20" t="n">
        <v>11.46714715</v>
      </c>
      <c r="K60" s="18" t="s">
        <v>404</v>
      </c>
      <c r="L60" s="20" t="s">
        <v>404</v>
      </c>
      <c r="M60" s="18" t="s">
        <v>404</v>
      </c>
      <c r="N60" s="20" t="s">
        <v>404</v>
      </c>
      <c r="O60" s="18" t="s">
        <v>404</v>
      </c>
      <c r="P60" s="20" t="s">
        <v>404</v>
      </c>
      <c r="Q60" s="18" t="s">
        <v>404</v>
      </c>
      <c r="R60" s="20" t="s">
        <v>404</v>
      </c>
      <c r="S60" s="18" t="n">
        <v>354.87722007</v>
      </c>
      <c r="T60" s="20" t="n">
        <v>6.83507662</v>
      </c>
    </row>
    <row r="61" spans="1:20">
      <c r="A61" s="15" t="s">
        <v>458</v>
      </c>
      <c r="B61" s="17" t="n">
        <v>6525</v>
      </c>
      <c r="C61" s="18">
        <f>(0.0/B61*100)</f>
        <v/>
      </c>
      <c r="D61" s="19" t="n">
        <v>6525</v>
      </c>
      <c r="E61" s="18" t="n">
        <v>526.60390877</v>
      </c>
      <c r="F61" s="20" t="n">
        <v>36.82463948</v>
      </c>
      <c r="G61" s="18" t="n">
        <v>463.12258741</v>
      </c>
      <c r="H61" s="20" t="n">
        <v>16.44192453</v>
      </c>
      <c r="I61" s="18" t="n">
        <v>592.5714463100001</v>
      </c>
      <c r="J61" s="20" t="n">
        <v>6.80396231</v>
      </c>
      <c r="K61" s="18" t="n">
        <v>473.88170449</v>
      </c>
      <c r="L61" s="20" t="n">
        <v>2.32600065</v>
      </c>
      <c r="M61" s="18" t="s">
        <v>404</v>
      </c>
      <c r="N61" s="20" t="s">
        <v>404</v>
      </c>
      <c r="O61" s="18" t="s">
        <v>404</v>
      </c>
      <c r="P61" s="20" t="s">
        <v>404</v>
      </c>
      <c r="Q61" s="18" t="s">
        <v>404</v>
      </c>
      <c r="R61" s="20" t="s">
        <v>404</v>
      </c>
      <c r="S61" s="18" t="s">
        <v>404</v>
      </c>
      <c r="T61" s="20" t="s">
        <v>404</v>
      </c>
    </row>
    <row r="62" spans="1:20">
      <c r="A62" s="15" t="s">
        <v>459</v>
      </c>
      <c r="B62" s="17" t="n">
        <v>4476</v>
      </c>
      <c r="C62" s="18">
        <f>(0.0/B62*100)</f>
        <v/>
      </c>
      <c r="D62" s="19" t="n">
        <v>4476</v>
      </c>
      <c r="E62" s="18" t="n">
        <v>518.82122204</v>
      </c>
      <c r="F62" s="20" t="n">
        <v>1.65618418</v>
      </c>
      <c r="G62" s="18" t="n">
        <v>539.02248079</v>
      </c>
      <c r="H62" s="20" t="n">
        <v>1.30347004</v>
      </c>
      <c r="I62" s="18" t="s">
        <v>404</v>
      </c>
      <c r="J62" s="20" t="s">
        <v>404</v>
      </c>
      <c r="K62" s="18" t="n">
        <v>479.79835399</v>
      </c>
      <c r="L62" s="20" t="n">
        <v>7.38670977</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328.46054988</v>
      </c>
      <c r="F63" s="20" t="n">
        <v>10.55974391</v>
      </c>
      <c r="G63" s="18" t="n">
        <v>376.70747027</v>
      </c>
      <c r="H63" s="20" t="n">
        <v>1.83309611</v>
      </c>
      <c r="I63" s="18" t="n">
        <v>397.89251533</v>
      </c>
      <c r="J63" s="20" t="n">
        <v>2.94119479</v>
      </c>
      <c r="K63" s="18" t="s">
        <v>404</v>
      </c>
      <c r="L63" s="20" t="s">
        <v>404</v>
      </c>
      <c r="M63" s="18" t="s">
        <v>404</v>
      </c>
      <c r="N63" s="20" t="s">
        <v>404</v>
      </c>
      <c r="O63" s="18" t="s">
        <v>404</v>
      </c>
      <c r="P63" s="20" t="s">
        <v>404</v>
      </c>
      <c r="Q63" s="18" t="s">
        <v>404</v>
      </c>
      <c r="R63" s="20" t="s">
        <v>404</v>
      </c>
      <c r="S63" s="18" t="n">
        <v>386.91827095</v>
      </c>
      <c r="T63" s="20" t="n">
        <v>2.09357571</v>
      </c>
    </row>
    <row r="64" spans="1:20">
      <c r="A64" s="15" t="s">
        <v>461</v>
      </c>
      <c r="B64" s="17" t="n">
        <v>3634</v>
      </c>
      <c r="C64" s="18">
        <f>(27.0/B64*100)</f>
        <v/>
      </c>
      <c r="D64" s="19" t="n">
        <v>3607</v>
      </c>
      <c r="E64" s="18" t="n">
        <v>486.15562698</v>
      </c>
      <c r="F64" s="20" t="n">
        <v>2.81012395</v>
      </c>
      <c r="G64" s="18" t="n">
        <v>533.82880344</v>
      </c>
      <c r="H64" s="20" t="n">
        <v>8.219983129999999</v>
      </c>
      <c r="I64" s="18" t="n">
        <v>557.67144389</v>
      </c>
      <c r="J64" s="20" t="n">
        <v>8.23279582</v>
      </c>
      <c r="K64" s="18" t="s">
        <v>404</v>
      </c>
      <c r="L64" s="20" t="s">
        <v>404</v>
      </c>
      <c r="M64" s="18" t="s">
        <v>404</v>
      </c>
      <c r="N64" s="20" t="s">
        <v>404</v>
      </c>
      <c r="O64" s="18" t="n">
        <v>488.66714965</v>
      </c>
      <c r="P64" s="20" t="n">
        <v>8.018588899999999</v>
      </c>
      <c r="Q64" s="18" t="n">
        <v>545.07094399</v>
      </c>
      <c r="R64" s="20" t="n">
        <v>11.56189617</v>
      </c>
      <c r="S64" s="18" t="n">
        <v>432.63356707</v>
      </c>
      <c r="T64" s="20" t="n">
        <v>2.2257326</v>
      </c>
    </row>
    <row r="65" spans="1:20">
      <c r="A65" s="15" t="s">
        <v>462</v>
      </c>
      <c r="B65" s="17" t="n">
        <v>5325</v>
      </c>
      <c r="C65" s="18">
        <f>(0.0/B65*100)</f>
        <v/>
      </c>
      <c r="D65" s="19" t="n">
        <v>5325</v>
      </c>
      <c r="E65" s="18" t="s">
        <v>404</v>
      </c>
      <c r="F65" s="20" t="s">
        <v>404</v>
      </c>
      <c r="G65" s="18" t="n">
        <v>429.37687939</v>
      </c>
      <c r="H65" s="20" t="n">
        <v>2.08511295</v>
      </c>
      <c r="I65" s="18" t="n">
        <v>411.79734416</v>
      </c>
      <c r="J65" s="20" t="n">
        <v>21.03893129</v>
      </c>
      <c r="K65" s="18" t="s">
        <v>404</v>
      </c>
      <c r="L65" s="20" t="s">
        <v>404</v>
      </c>
      <c r="M65" s="18" t="s">
        <v>404</v>
      </c>
      <c r="N65" s="20" t="s">
        <v>404</v>
      </c>
      <c r="O65" s="18" t="n">
        <v>434.32681429</v>
      </c>
      <c r="P65" s="20" t="n">
        <v>6.360444</v>
      </c>
      <c r="Q65" s="18" t="s">
        <v>404</v>
      </c>
      <c r="R65" s="20" t="s">
        <v>404</v>
      </c>
      <c r="S65" s="18" t="n">
        <v>420.88529724</v>
      </c>
      <c r="T65" s="20" t="n">
        <v>6.05819647</v>
      </c>
    </row>
    <row r="66" spans="1:20">
      <c r="A66" s="15" t="s">
        <v>463</v>
      </c>
      <c r="B66" s="17" t="n">
        <v>5665</v>
      </c>
      <c r="C66" s="18">
        <f>(0.0/B66*100)</f>
        <v/>
      </c>
      <c r="D66" s="19" t="n">
        <v>5665</v>
      </c>
      <c r="E66" s="18" t="n">
        <v>375.69402345</v>
      </c>
      <c r="F66" s="20" t="n">
        <v>12.83850928</v>
      </c>
      <c r="G66" s="18" t="s">
        <v>404</v>
      </c>
      <c r="H66" s="20" t="s">
        <v>404</v>
      </c>
      <c r="I66" s="18" t="s">
        <v>404</v>
      </c>
      <c r="J66" s="20" t="s">
        <v>404</v>
      </c>
      <c r="K66" s="18" t="n">
        <v>411.51934362</v>
      </c>
      <c r="L66" s="20" t="n">
        <v>1.02872209</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449.66602012</v>
      </c>
      <c r="F67" s="20" t="n">
        <v>8.35070713</v>
      </c>
      <c r="G67" s="18" t="n">
        <v>431.07698703</v>
      </c>
      <c r="H67" s="20" t="n">
        <v>8.49313838</v>
      </c>
      <c r="I67" s="18" t="n">
        <v>431.65356665</v>
      </c>
      <c r="J67" s="20" t="n">
        <v>7.24079809</v>
      </c>
      <c r="K67" s="18" t="n">
        <v>378.37160844</v>
      </c>
      <c r="L67" s="20" t="n">
        <v>2.47277495</v>
      </c>
      <c r="M67" s="18" t="s">
        <v>404</v>
      </c>
      <c r="N67" s="20" t="s">
        <v>404</v>
      </c>
      <c r="O67" s="18" t="s">
        <v>404</v>
      </c>
      <c r="P67" s="20" t="s">
        <v>404</v>
      </c>
      <c r="Q67" s="18" t="s">
        <v>404</v>
      </c>
      <c r="R67" s="20" t="s">
        <v>404</v>
      </c>
      <c r="S67" s="18" t="n">
        <v>449.53565905</v>
      </c>
      <c r="T67" s="20" t="n">
        <v>35.8596062</v>
      </c>
    </row>
    <row r="68" spans="1:20">
      <c r="A68" s="15" t="s">
        <v>465</v>
      </c>
      <c r="B68" s="17" t="n">
        <v>12083</v>
      </c>
      <c r="C68" s="18">
        <f>(0.0/B68*100)</f>
        <v/>
      </c>
      <c r="D68" s="19" t="n">
        <v>12083</v>
      </c>
      <c r="E68" s="18" t="s">
        <v>404</v>
      </c>
      <c r="F68" s="20" t="s">
        <v>404</v>
      </c>
      <c r="G68" s="18" t="n">
        <v>462.95675135</v>
      </c>
      <c r="H68" s="20" t="n">
        <v>1.40231928</v>
      </c>
      <c r="I68" s="18" t="n">
        <v>459.60991158</v>
      </c>
      <c r="J68" s="20" t="n">
        <v>2.53984493</v>
      </c>
      <c r="K68" s="18" t="n">
        <v>386.98927638</v>
      </c>
      <c r="L68" s="20" t="n">
        <v>1.22956422</v>
      </c>
      <c r="M68" s="18" t="s">
        <v>404</v>
      </c>
      <c r="N68" s="20" t="s">
        <v>404</v>
      </c>
      <c r="O68" s="18" t="s">
        <v>404</v>
      </c>
      <c r="P68" s="20" t="s">
        <v>404</v>
      </c>
      <c r="Q68" s="18" t="s">
        <v>404</v>
      </c>
      <c r="R68" s="20" t="s">
        <v>404</v>
      </c>
      <c r="S68" s="18" t="n">
        <v>443.66507234</v>
      </c>
      <c r="T68" s="20" t="n">
        <v>13.40975263</v>
      </c>
    </row>
    <row r="69" spans="1:20">
      <c r="A69" s="15" t="s">
        <v>466</v>
      </c>
      <c r="B69" s="17" t="n">
        <v>4876</v>
      </c>
      <c r="C69" s="18">
        <f>(0.0/B69*100)</f>
        <v/>
      </c>
      <c r="D69" s="19" t="n">
        <v>4876</v>
      </c>
      <c r="E69" s="18" t="n">
        <v>455.56806204</v>
      </c>
      <c r="F69" s="20" t="n">
        <v>23.6288534</v>
      </c>
      <c r="G69" s="18" t="n">
        <v>437.96284431</v>
      </c>
      <c r="H69" s="20" t="n">
        <v>5.54791016</v>
      </c>
      <c r="I69" s="18" t="n">
        <v>434.94057138</v>
      </c>
      <c r="J69" s="20" t="n">
        <v>5.78520673</v>
      </c>
      <c r="K69" s="18" t="s">
        <v>404</v>
      </c>
      <c r="L69" s="20" t="s">
        <v>404</v>
      </c>
      <c r="M69" s="18" t="s">
        <v>404</v>
      </c>
      <c r="N69" s="20" t="s">
        <v>404</v>
      </c>
      <c r="O69" s="18" t="s">
        <v>404</v>
      </c>
      <c r="P69" s="20" t="s">
        <v>404</v>
      </c>
      <c r="Q69" s="18" t="s">
        <v>404</v>
      </c>
      <c r="R69" s="20" t="s">
        <v>404</v>
      </c>
      <c r="S69" s="18" t="n">
        <v>419.47568675</v>
      </c>
      <c r="T69" s="20" t="n">
        <v>9.85184995</v>
      </c>
    </row>
    <row r="70" spans="1:20">
      <c r="A70" s="15" t="s">
        <v>467</v>
      </c>
      <c r="B70" s="17" t="n">
        <v>6036</v>
      </c>
      <c r="C70" s="18">
        <f>(0.0/B70*100)</f>
        <v/>
      </c>
      <c r="D70" s="19" t="n">
        <v>6036</v>
      </c>
      <c r="E70" s="18" t="s">
        <v>404</v>
      </c>
      <c r="F70" s="20" t="s">
        <v>404</v>
      </c>
      <c r="G70" s="18" t="n">
        <v>514.64272225</v>
      </c>
      <c r="H70" s="20" t="n">
        <v>17.90967407</v>
      </c>
      <c r="I70" s="18" t="s">
        <v>404</v>
      </c>
      <c r="J70" s="20" t="s">
        <v>404</v>
      </c>
      <c r="K70" s="18" t="n">
        <v>486.33945867</v>
      </c>
      <c r="L70" s="20" t="n">
        <v>2.85653196</v>
      </c>
      <c r="M70" s="18" t="s">
        <v>404</v>
      </c>
      <c r="N70" s="20" t="s">
        <v>404</v>
      </c>
      <c r="O70" s="18" t="s">
        <v>404</v>
      </c>
      <c r="P70" s="20" t="s">
        <v>404</v>
      </c>
      <c r="Q70" s="18" t="s">
        <v>404</v>
      </c>
      <c r="R70" s="20" t="s">
        <v>404</v>
      </c>
      <c r="S70" s="18" t="s">
        <v>404</v>
      </c>
      <c r="T70" s="20" t="s">
        <v>404</v>
      </c>
    </row>
    <row r="71" spans="1:20">
      <c r="A71" s="15" t="s">
        <v>468</v>
      </c>
      <c r="B71" s="17" t="n">
        <v>6115</v>
      </c>
      <c r="C71" s="18">
        <f>(0.0/B71*100)</f>
        <v/>
      </c>
      <c r="D71" s="19" t="n">
        <v>6115</v>
      </c>
      <c r="E71" s="18" t="n">
        <v>591.44556686</v>
      </c>
      <c r="F71" s="20" t="n">
        <v>16.87450594</v>
      </c>
      <c r="G71" s="18" t="n">
        <v>564.19707649</v>
      </c>
      <c r="H71" s="20" t="n">
        <v>7.96136555</v>
      </c>
      <c r="I71" s="18" t="n">
        <v>548.46986571</v>
      </c>
      <c r="J71" s="20" t="n">
        <v>17.24564627</v>
      </c>
      <c r="K71" s="18" t="n">
        <v>554.14699146</v>
      </c>
      <c r="L71" s="20" t="n">
        <v>1.21355266</v>
      </c>
      <c r="M71" s="18" t="s">
        <v>404</v>
      </c>
      <c r="N71" s="20" t="s">
        <v>404</v>
      </c>
      <c r="O71" s="18" t="s">
        <v>404</v>
      </c>
      <c r="P71" s="20" t="s">
        <v>404</v>
      </c>
      <c r="Q71" s="18" t="s">
        <v>404</v>
      </c>
      <c r="R71" s="20" t="s">
        <v>404</v>
      </c>
      <c r="S71" s="18" t="s">
        <v>404</v>
      </c>
      <c r="T71" s="20" t="s">
        <v>404</v>
      </c>
    </row>
    <row r="72" spans="1:20">
      <c r="A72" s="15" t="s">
        <v>469</v>
      </c>
      <c r="B72" s="17" t="n">
        <v>7708</v>
      </c>
      <c r="C72" s="18">
        <f>(0.0/B72*100)</f>
        <v/>
      </c>
      <c r="D72" s="19" t="n">
        <v>7708</v>
      </c>
      <c r="E72" s="18" t="n">
        <v>528.25426852</v>
      </c>
      <c r="F72" s="20" t="n">
        <v>23.04979981</v>
      </c>
      <c r="G72" s="18" t="n">
        <v>494.94692104</v>
      </c>
      <c r="H72" s="20" t="n">
        <v>5.13038746</v>
      </c>
      <c r="I72" s="18" t="s">
        <v>404</v>
      </c>
      <c r="J72" s="20" t="s">
        <v>404</v>
      </c>
      <c r="K72" s="18" t="n">
        <v>547.90890565</v>
      </c>
      <c r="L72" s="20" t="n">
        <v>3.4161386</v>
      </c>
      <c r="M72" s="18" t="s">
        <v>404</v>
      </c>
      <c r="N72" s="20" t="s">
        <v>404</v>
      </c>
      <c r="O72" s="18" t="s">
        <v>404</v>
      </c>
      <c r="P72" s="20" t="s">
        <v>404</v>
      </c>
      <c r="Q72" s="18" t="s">
        <v>404</v>
      </c>
      <c r="R72" s="20" t="s">
        <v>404</v>
      </c>
      <c r="S72" s="18" t="s">
        <v>404</v>
      </c>
      <c r="T72" s="20" t="s">
        <v>404</v>
      </c>
    </row>
    <row r="73" spans="1:20">
      <c r="A73" s="15" t="s">
        <v>470</v>
      </c>
      <c r="B73" s="17" t="n">
        <v>8249</v>
      </c>
      <c r="C73" s="18">
        <f>(0.0/B73*100)</f>
        <v/>
      </c>
      <c r="D73" s="19" t="n">
        <v>8249</v>
      </c>
      <c r="E73" s="18" t="n">
        <v>413.57602626</v>
      </c>
      <c r="F73" s="20" t="n">
        <v>12.59883098</v>
      </c>
      <c r="G73" s="18" t="n">
        <v>388.28091789</v>
      </c>
      <c r="H73" s="20" t="n">
        <v>14.77366794</v>
      </c>
      <c r="I73" s="18" t="n">
        <v>367.91400313</v>
      </c>
      <c r="J73" s="20" t="n">
        <v>6.7833088</v>
      </c>
      <c r="K73" s="18" t="n">
        <v>425.60324739</v>
      </c>
      <c r="L73" s="20" t="n">
        <v>2.98577853</v>
      </c>
      <c r="M73" s="18" t="s">
        <v>404</v>
      </c>
      <c r="N73" s="20" t="s">
        <v>404</v>
      </c>
      <c r="O73" s="18" t="s">
        <v>404</v>
      </c>
      <c r="P73" s="20" t="s">
        <v>404</v>
      </c>
      <c r="Q73" s="18" t="s">
        <v>404</v>
      </c>
      <c r="R73" s="20" t="s">
        <v>404</v>
      </c>
      <c r="S73" s="18" t="n">
        <v>372.74078786</v>
      </c>
      <c r="T73" s="20" t="n">
        <v>4.69852972</v>
      </c>
    </row>
    <row r="74" spans="1:20">
      <c r="A74" s="15" t="s">
        <v>471</v>
      </c>
      <c r="B74" s="17" t="n">
        <v>4692</v>
      </c>
      <c r="C74" s="18">
        <f>(484.0/B74*100)</f>
        <v/>
      </c>
      <c r="D74" s="19" t="n">
        <v>4208</v>
      </c>
      <c r="E74" s="18" t="n">
        <v>485.23006777</v>
      </c>
      <c r="F74" s="20" t="n">
        <v>2.147051</v>
      </c>
      <c r="G74" s="18" t="n">
        <v>391.47314656</v>
      </c>
      <c r="H74" s="20" t="n">
        <v>1.92314456</v>
      </c>
      <c r="I74" s="18" t="n">
        <v>419.05701406</v>
      </c>
      <c r="J74" s="20" t="n">
        <v>11.01897694</v>
      </c>
      <c r="K74" s="18" t="s">
        <v>404</v>
      </c>
      <c r="L74" s="20" t="s">
        <v>404</v>
      </c>
      <c r="M74" s="18" t="s">
        <v>404</v>
      </c>
      <c r="N74" s="20" t="s">
        <v>404</v>
      </c>
      <c r="O74" s="18" t="n">
        <v>448.80991572</v>
      </c>
      <c r="P74" s="20" t="n">
        <v>11.54570249</v>
      </c>
      <c r="Q74" s="18" t="s">
        <v>404</v>
      </c>
      <c r="R74" s="20" t="s">
        <v>404</v>
      </c>
      <c r="S74" s="18" t="n">
        <v>376.8486556</v>
      </c>
      <c r="T74" s="20" t="n">
        <v>3.47431085</v>
      </c>
    </row>
    <row r="75" spans="1:20">
      <c r="A75" s="15" t="s">
        <v>472</v>
      </c>
      <c r="B75" s="17" t="n">
        <v>5375</v>
      </c>
      <c r="C75" s="18">
        <f>(483.0/B75*100)</f>
        <v/>
      </c>
      <c r="D75" s="19" t="n">
        <v>4892</v>
      </c>
      <c r="E75" s="18" t="s">
        <v>404</v>
      </c>
      <c r="F75" s="20" t="s">
        <v>404</v>
      </c>
      <c r="G75" s="18" t="n">
        <v>370.9749443</v>
      </c>
      <c r="H75" s="20" t="n">
        <v>16.7183963</v>
      </c>
      <c r="I75" s="18" t="n">
        <v>385.38914363</v>
      </c>
      <c r="J75" s="20" t="n">
        <v>27.62520577</v>
      </c>
      <c r="K75" s="18" t="n">
        <v>386.88012528</v>
      </c>
      <c r="L75" s="20" t="n">
        <v>2.34254545</v>
      </c>
      <c r="M75" s="18" t="s">
        <v>404</v>
      </c>
      <c r="N75" s="20" t="s">
        <v>404</v>
      </c>
      <c r="O75" s="18" t="s">
        <v>404</v>
      </c>
      <c r="P75" s="20" t="s">
        <v>404</v>
      </c>
      <c r="Q75" s="18" t="s">
        <v>404</v>
      </c>
      <c r="R75" s="20" t="s">
        <v>404</v>
      </c>
      <c r="S75" s="18" t="n">
        <v>389.3098</v>
      </c>
      <c r="T75" s="20" t="n">
        <v>18.1844774</v>
      </c>
    </row>
    <row r="76" spans="1:20">
      <c r="A76" s="15" t="s">
        <v>473</v>
      </c>
      <c r="B76" s="17" t="n">
        <v>14167</v>
      </c>
      <c r="C76" s="18">
        <f>(1400.0/B76*100)</f>
        <v/>
      </c>
      <c r="D76" s="19" t="n">
        <v>12767</v>
      </c>
      <c r="E76" s="18" t="n">
        <v>438.90715415</v>
      </c>
      <c r="F76" s="20" t="n">
        <v>34.5643752</v>
      </c>
      <c r="G76" s="18" t="n">
        <v>475.16945629</v>
      </c>
      <c r="H76" s="20" t="n">
        <v>7.51872487</v>
      </c>
      <c r="I76" s="18" t="n">
        <v>468.78717414</v>
      </c>
      <c r="J76" s="20" t="n">
        <v>5.31678973</v>
      </c>
      <c r="K76" s="18" t="n">
        <v>399.29201788</v>
      </c>
      <c r="L76" s="20" t="n">
        <v>2.88705496</v>
      </c>
      <c r="M76" s="18" t="s">
        <v>404</v>
      </c>
      <c r="N76" s="20" t="s">
        <v>404</v>
      </c>
      <c r="O76" s="18" t="s">
        <v>404</v>
      </c>
      <c r="P76" s="20" t="s">
        <v>404</v>
      </c>
      <c r="Q76" s="18" t="s">
        <v>404</v>
      </c>
      <c r="R76" s="20" t="s">
        <v>404</v>
      </c>
      <c r="S76" s="18" t="n">
        <v>442.24540856</v>
      </c>
      <c r="T76" s="20" t="n">
        <v>8.04625242</v>
      </c>
    </row>
    <row r="77" spans="1:20">
      <c r="A77" s="15" t="s">
        <v>474</v>
      </c>
      <c r="B77" s="17" t="n">
        <v>6062</v>
      </c>
      <c r="C77" s="18">
        <f>(0.0/B77*100)</f>
        <v/>
      </c>
      <c r="D77" s="19" t="n">
        <v>6062</v>
      </c>
      <c r="E77" s="18" t="n">
        <v>501.82091791</v>
      </c>
      <c r="F77" s="20" t="n">
        <v>5.77366817</v>
      </c>
      <c r="G77" s="18" t="n">
        <v>531.18141923</v>
      </c>
      <c r="H77" s="20" t="n">
        <v>13.05446722</v>
      </c>
      <c r="I77" s="18" t="n">
        <v>500.44722068</v>
      </c>
      <c r="J77" s="20" t="n">
        <v>13.9058411</v>
      </c>
      <c r="K77" s="18" t="n">
        <v>422.17147863</v>
      </c>
      <c r="L77" s="20" t="n">
        <v>2.37635574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s">
        <v>404</v>
      </c>
      <c r="F78" s="20" t="s">
        <v>404</v>
      </c>
      <c r="G78" s="18" t="s">
        <v>404</v>
      </c>
      <c r="H78" s="20" t="s">
        <v>404</v>
      </c>
      <c r="I78" s="18" t="s">
        <v>404</v>
      </c>
      <c r="J78" s="20" t="s">
        <v>404</v>
      </c>
      <c r="K78" s="18" t="s">
        <v>404</v>
      </c>
      <c r="L78" s="20" t="s">
        <v>404</v>
      </c>
      <c r="M78" s="18" t="s">
        <v>404</v>
      </c>
      <c r="N78" s="20" t="s">
        <v>404</v>
      </c>
      <c r="O78" s="18" t="n">
        <v>524.64451931</v>
      </c>
      <c r="P78" s="20" t="n">
        <v>3.91006783</v>
      </c>
      <c r="Q78" s="18" t="s">
        <v>404</v>
      </c>
      <c r="R78" s="20" t="s">
        <v>404</v>
      </c>
      <c r="S78" s="18" t="s">
        <v>404</v>
      </c>
      <c r="T78" s="20" t="s">
        <v>404</v>
      </c>
    </row>
    <row customHeight="1" ht="25" r="79" spans="1:20">
      <c r="A79" s="15" t="s">
        <v>476</v>
      </c>
      <c r="B79" s="17" t="n">
        <v>1657</v>
      </c>
      <c r="C79" s="18">
        <f>(21.0/B79*100)</f>
        <v/>
      </c>
      <c r="D79" s="19" t="n">
        <v>1636</v>
      </c>
      <c r="E79" s="18" t="n">
        <v>486.1536925</v>
      </c>
      <c r="F79" s="20" t="n">
        <v>8.125429820000001</v>
      </c>
      <c r="G79" s="18" t="n">
        <v>472.25119913</v>
      </c>
      <c r="H79" s="20" t="n">
        <v>10.63347314</v>
      </c>
      <c r="I79" s="18" t="n">
        <v>532.91335966</v>
      </c>
      <c r="J79" s="20" t="n">
        <v>7.66006996</v>
      </c>
      <c r="K79" s="18" t="s">
        <v>404</v>
      </c>
      <c r="L79" s="20" t="s">
        <v>404</v>
      </c>
      <c r="M79" s="18" t="s">
        <v>404</v>
      </c>
      <c r="N79" s="20" t="s">
        <v>404</v>
      </c>
      <c r="O79" s="18" t="s">
        <v>404</v>
      </c>
      <c r="P79" s="20" t="s">
        <v>404</v>
      </c>
      <c r="Q79" s="18" t="s">
        <v>404</v>
      </c>
      <c r="R79" s="20" t="s">
        <v>404</v>
      </c>
      <c r="S79" s="18" t="n">
        <v>430.43452156</v>
      </c>
      <c r="T79" s="20" t="n">
        <v>14.59346043</v>
      </c>
    </row>
    <row r="80" spans="1:20">
      <c r="A80" s="15" t="s">
        <v>477</v>
      </c>
      <c r="B80" s="17" t="n">
        <v>7841</v>
      </c>
      <c r="C80" s="18">
        <f>(0.0/B80*100)</f>
        <v/>
      </c>
      <c r="D80" s="19" t="n">
        <v>7841</v>
      </c>
      <c r="E80" s="18" t="s">
        <v>404</v>
      </c>
      <c r="F80" s="20" t="s">
        <v>404</v>
      </c>
      <c r="G80" s="18" t="n">
        <v>457.92368173</v>
      </c>
      <c r="H80" s="20" t="n">
        <v>3.79072923</v>
      </c>
      <c r="I80" s="18" t="n">
        <v>414.56198413</v>
      </c>
      <c r="J80" s="20" t="n">
        <v>8.862727550000001</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578.52419682</v>
      </c>
      <c r="F81" s="20" t="n">
        <v>5.95632099</v>
      </c>
      <c r="G81" s="18" t="n">
        <v>469.29825885</v>
      </c>
      <c r="H81" s="20" t="n">
        <v>18.60310115</v>
      </c>
      <c r="I81" s="18" t="n">
        <v>445.15176202</v>
      </c>
      <c r="J81" s="20" t="n">
        <v>55.51497428</v>
      </c>
      <c r="K81" s="18" t="n">
        <v>440.90736513</v>
      </c>
      <c r="L81" s="20" t="n">
        <v>2.6468006</v>
      </c>
      <c r="M81" s="18" t="s">
        <v>404</v>
      </c>
      <c r="N81" s="20" t="s">
        <v>404</v>
      </c>
      <c r="O81" s="18" t="s">
        <v>404</v>
      </c>
      <c r="P81" s="20" t="s">
        <v>404</v>
      </c>
      <c r="Q81" s="18" t="s">
        <v>404</v>
      </c>
      <c r="R81" s="20" t="s">
        <v>404</v>
      </c>
      <c r="S81" s="18" t="n">
        <v>509.30237647</v>
      </c>
      <c r="T81" s="20" t="n">
        <v>7.08551782</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623</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522.87731057</v>
      </c>
      <c r="F7" s="20" t="n">
        <v>2.7152169</v>
      </c>
      <c r="G7" s="18" t="n">
        <v>508.32754325</v>
      </c>
      <c r="H7" s="20" t="n">
        <v>4.32023598</v>
      </c>
      <c r="I7" s="18" t="n">
        <v>484.56429663</v>
      </c>
      <c r="J7" s="20" t="n">
        <v>4.04172673</v>
      </c>
      <c r="K7" s="18" t="n">
        <v>488.63499909</v>
      </c>
      <c r="L7" s="20" t="n">
        <v>15.41566689</v>
      </c>
      <c r="M7" s="18" t="s">
        <v>404</v>
      </c>
      <c r="N7" s="20" t="s">
        <v>404</v>
      </c>
      <c r="O7" s="18" t="s">
        <v>404</v>
      </c>
      <c r="P7" s="20" t="s">
        <v>404</v>
      </c>
      <c r="Q7" s="18" t="s">
        <v>404</v>
      </c>
      <c r="R7" s="20" t="s">
        <v>404</v>
      </c>
      <c r="S7" s="18" t="s">
        <v>404</v>
      </c>
      <c r="T7" s="20" t="s">
        <v>404</v>
      </c>
      <c r="U7" s="18" t="n">
        <v>496.95884476</v>
      </c>
      <c r="V7" s="20" t="n">
        <v>8.23085277</v>
      </c>
    </row>
    <row r="8" spans="1:22">
      <c r="A8" s="15" t="s">
        <v>405</v>
      </c>
      <c r="B8" s="17" t="n">
        <v>7007</v>
      </c>
      <c r="C8" s="18">
        <f>(0.0/B8*100)</f>
        <v/>
      </c>
      <c r="D8" s="19" t="n">
        <v>7007</v>
      </c>
      <c r="E8" s="18" t="n">
        <v>498.01529592</v>
      </c>
      <c r="F8" s="20" t="n">
        <v>4.69213018</v>
      </c>
      <c r="G8" s="18" t="n">
        <v>493.18488265</v>
      </c>
      <c r="H8" s="20" t="n">
        <v>6.44327558</v>
      </c>
      <c r="I8" s="18" t="n">
        <v>497.20972847</v>
      </c>
      <c r="J8" s="20" t="n">
        <v>13.90493671</v>
      </c>
      <c r="K8" s="18" t="n">
        <v>487.00011329</v>
      </c>
      <c r="L8" s="20" t="n">
        <v>30.52654411</v>
      </c>
      <c r="M8" s="18" t="s">
        <v>404</v>
      </c>
      <c r="N8" s="20" t="s">
        <v>404</v>
      </c>
      <c r="O8" s="18" t="s">
        <v>404</v>
      </c>
      <c r="P8" s="20" t="s">
        <v>404</v>
      </c>
      <c r="Q8" s="18" t="s">
        <v>404</v>
      </c>
      <c r="R8" s="20" t="s">
        <v>404</v>
      </c>
      <c r="S8" s="18" t="s">
        <v>404</v>
      </c>
      <c r="T8" s="20" t="s">
        <v>404</v>
      </c>
      <c r="U8" s="18" t="n">
        <v>448.0802593</v>
      </c>
      <c r="V8" s="20" t="n">
        <v>17.04917649</v>
      </c>
    </row>
    <row r="9" spans="1:22">
      <c r="A9" s="15" t="s">
        <v>406</v>
      </c>
      <c r="B9" s="17" t="n">
        <v>9651</v>
      </c>
      <c r="C9" s="18">
        <f>(200.0/B9*100)</f>
        <v/>
      </c>
      <c r="D9" s="19" t="n">
        <v>9451</v>
      </c>
      <c r="E9" s="18" t="n">
        <v>521.92827892</v>
      </c>
      <c r="F9" s="20" t="n">
        <v>7.2985704</v>
      </c>
      <c r="G9" s="18" t="n">
        <v>502.75949314</v>
      </c>
      <c r="H9" s="20" t="n">
        <v>6.08986957</v>
      </c>
      <c r="I9" s="18" t="n">
        <v>494.04824474</v>
      </c>
      <c r="J9" s="20" t="n">
        <v>7.06781723</v>
      </c>
      <c r="K9" s="18" t="n">
        <v>501.06790071</v>
      </c>
      <c r="L9" s="20" t="n">
        <v>18.76817613</v>
      </c>
      <c r="M9" s="18" t="s">
        <v>404</v>
      </c>
      <c r="N9" s="20" t="s">
        <v>404</v>
      </c>
      <c r="O9" s="18" t="s">
        <v>404</v>
      </c>
      <c r="P9" s="20" t="s">
        <v>404</v>
      </c>
      <c r="Q9" s="18" t="s">
        <v>404</v>
      </c>
      <c r="R9" s="20" t="s">
        <v>404</v>
      </c>
      <c r="S9" s="18" t="s">
        <v>404</v>
      </c>
      <c r="T9" s="20" t="s">
        <v>404</v>
      </c>
      <c r="U9" s="18" t="n">
        <v>470.07539852</v>
      </c>
      <c r="V9" s="20" t="n">
        <v>15.41313868</v>
      </c>
    </row>
    <row r="10" spans="1:22">
      <c r="A10" s="15" t="s">
        <v>407</v>
      </c>
      <c r="B10" s="17" t="n">
        <v>20058</v>
      </c>
      <c r="C10" s="18">
        <f>(2951.0/B10*100)</f>
        <v/>
      </c>
      <c r="D10" s="19" t="n">
        <v>17107</v>
      </c>
      <c r="E10" s="18" t="n">
        <v>531.24844784</v>
      </c>
      <c r="F10" s="20" t="n">
        <v>2.69736924</v>
      </c>
      <c r="G10" s="18" t="n">
        <v>530.26841899</v>
      </c>
      <c r="H10" s="20" t="n">
        <v>4.29513192</v>
      </c>
      <c r="I10" s="18" t="n">
        <v>515.7759326300001</v>
      </c>
      <c r="J10" s="20" t="n">
        <v>5.40704895</v>
      </c>
      <c r="K10" s="18" t="n">
        <v>510.84126802</v>
      </c>
      <c r="L10" s="20" t="n">
        <v>8.800876329999999</v>
      </c>
      <c r="M10" s="18" t="s">
        <v>404</v>
      </c>
      <c r="N10" s="20" t="s">
        <v>404</v>
      </c>
      <c r="O10" s="18" t="s">
        <v>404</v>
      </c>
      <c r="P10" s="20" t="s">
        <v>404</v>
      </c>
      <c r="Q10" s="18" t="s">
        <v>404</v>
      </c>
      <c r="R10" s="20" t="s">
        <v>404</v>
      </c>
      <c r="S10" s="18" t="s">
        <v>404</v>
      </c>
      <c r="T10" s="20" t="s">
        <v>404</v>
      </c>
      <c r="U10" s="18" t="n">
        <v>580.84451953</v>
      </c>
      <c r="V10" s="20" t="n">
        <v>8.78144268</v>
      </c>
    </row>
    <row r="11" spans="1:22">
      <c r="A11" s="15" t="s">
        <v>408</v>
      </c>
      <c r="B11" s="17" t="n">
        <v>7053</v>
      </c>
      <c r="C11" s="18">
        <f>(137.0/B11*100)</f>
        <v/>
      </c>
      <c r="D11" s="19" t="n">
        <v>6916</v>
      </c>
      <c r="E11" s="18" t="n">
        <v>453.40074548</v>
      </c>
      <c r="F11" s="20" t="n">
        <v>4.36337295</v>
      </c>
      <c r="G11" s="18" t="n">
        <v>447.45127543</v>
      </c>
      <c r="H11" s="20" t="n">
        <v>7.22060708</v>
      </c>
      <c r="I11" s="18" t="n">
        <v>437.2305376</v>
      </c>
      <c r="J11" s="20" t="n">
        <v>11.76750998</v>
      </c>
      <c r="K11" s="18" t="n">
        <v>419.72340991</v>
      </c>
      <c r="L11" s="20" t="n">
        <v>11.15241187</v>
      </c>
      <c r="M11" s="18" t="s">
        <v>404</v>
      </c>
      <c r="N11" s="20" t="s">
        <v>404</v>
      </c>
      <c r="O11" s="18" t="s">
        <v>404</v>
      </c>
      <c r="P11" s="20" t="s">
        <v>404</v>
      </c>
      <c r="Q11" s="18" t="s">
        <v>404</v>
      </c>
      <c r="R11" s="20" t="s">
        <v>404</v>
      </c>
      <c r="S11" s="18" t="s">
        <v>404</v>
      </c>
      <c r="T11" s="20" t="s">
        <v>404</v>
      </c>
      <c r="U11" s="18" t="n">
        <v>423.50051987</v>
      </c>
      <c r="V11" s="20" t="n">
        <v>9.19553247</v>
      </c>
    </row>
    <row r="12" spans="1:22">
      <c r="A12" s="15" t="s">
        <v>409</v>
      </c>
      <c r="B12" s="17" t="n">
        <v>6894</v>
      </c>
      <c r="C12" s="18">
        <f>(106.0/B12*100)</f>
        <v/>
      </c>
      <c r="D12" s="19" t="n">
        <v>6788</v>
      </c>
      <c r="E12" s="18" t="n">
        <v>501.42481399</v>
      </c>
      <c r="F12" s="20" t="n">
        <v>3.88122863</v>
      </c>
      <c r="G12" s="18" t="n">
        <v>481.66718911</v>
      </c>
      <c r="H12" s="20" t="n">
        <v>8.303098889999999</v>
      </c>
      <c r="I12" s="18" t="n">
        <v>472.18303646</v>
      </c>
      <c r="J12" s="20" t="n">
        <v>9.92961259</v>
      </c>
      <c r="K12" s="18" t="n">
        <v>525.60751852</v>
      </c>
      <c r="L12" s="20" t="n">
        <v>36.20812</v>
      </c>
      <c r="M12" s="18" t="s">
        <v>404</v>
      </c>
      <c r="N12" s="20" t="s">
        <v>404</v>
      </c>
      <c r="O12" s="18" t="s">
        <v>404</v>
      </c>
      <c r="P12" s="20" t="s">
        <v>404</v>
      </c>
      <c r="Q12" s="18" t="s">
        <v>404</v>
      </c>
      <c r="R12" s="20" t="s">
        <v>404</v>
      </c>
      <c r="S12" s="18" t="s">
        <v>404</v>
      </c>
      <c r="T12" s="20" t="s">
        <v>404</v>
      </c>
      <c r="U12" s="18" t="n">
        <v>423.46281</v>
      </c>
      <c r="V12" s="20" t="n">
        <v>8.442412429999999</v>
      </c>
    </row>
    <row r="13" spans="1:22">
      <c r="A13" s="15" t="s">
        <v>410</v>
      </c>
      <c r="B13" s="17" t="n">
        <v>7161</v>
      </c>
      <c r="C13" s="18">
        <f>(1175.0/B13*100)</f>
        <v/>
      </c>
      <c r="D13" s="19" t="n">
        <v>5986</v>
      </c>
      <c r="E13" s="18" t="n">
        <v>507.32774734</v>
      </c>
      <c r="F13" s="20" t="n">
        <v>3.64576957</v>
      </c>
      <c r="G13" s="18" t="n">
        <v>496.80681127</v>
      </c>
      <c r="H13" s="20" t="n">
        <v>4.13162825</v>
      </c>
      <c r="I13" s="18" t="n">
        <v>479.09464078</v>
      </c>
      <c r="J13" s="20" t="n">
        <v>12.27759668</v>
      </c>
      <c r="K13" s="18" t="n">
        <v>507.70840517</v>
      </c>
      <c r="L13" s="20" t="n">
        <v>12.56684112</v>
      </c>
      <c r="M13" s="18" t="s">
        <v>404</v>
      </c>
      <c r="N13" s="20" t="s">
        <v>404</v>
      </c>
      <c r="O13" s="18" t="s">
        <v>404</v>
      </c>
      <c r="P13" s="20" t="s">
        <v>404</v>
      </c>
      <c r="Q13" s="18" t="s">
        <v>404</v>
      </c>
      <c r="R13" s="20" t="s">
        <v>404</v>
      </c>
      <c r="S13" s="18" t="s">
        <v>404</v>
      </c>
      <c r="T13" s="20" t="s">
        <v>404</v>
      </c>
      <c r="U13" s="18" t="n">
        <v>494.73904924</v>
      </c>
      <c r="V13" s="20" t="n">
        <v>6.57887516</v>
      </c>
    </row>
    <row r="14" spans="1:22">
      <c r="A14" s="15" t="s">
        <v>411</v>
      </c>
      <c r="B14" s="17" t="n">
        <v>5587</v>
      </c>
      <c r="C14" s="18">
        <f>(0.0/B14*100)</f>
        <v/>
      </c>
      <c r="D14" s="19" t="n">
        <v>5587</v>
      </c>
      <c r="E14" s="18" t="n">
        <v>539.49088655</v>
      </c>
      <c r="F14" s="20" t="n">
        <v>5.68090492</v>
      </c>
      <c r="G14" s="18" t="n">
        <v>535.4355607799999</v>
      </c>
      <c r="H14" s="20" t="n">
        <v>3.65731594</v>
      </c>
      <c r="I14" s="18" t="n">
        <v>527.52951764</v>
      </c>
      <c r="J14" s="20" t="n">
        <v>4.22461451</v>
      </c>
      <c r="K14" s="18" t="n">
        <v>532.4358644</v>
      </c>
      <c r="L14" s="20" t="n">
        <v>9.530486229999999</v>
      </c>
      <c r="M14" s="18" t="s">
        <v>404</v>
      </c>
      <c r="N14" s="20" t="s">
        <v>404</v>
      </c>
      <c r="O14" s="18" t="s">
        <v>404</v>
      </c>
      <c r="P14" s="20" t="s">
        <v>404</v>
      </c>
      <c r="Q14" s="18" t="s">
        <v>404</v>
      </c>
      <c r="R14" s="20" t="s">
        <v>404</v>
      </c>
      <c r="S14" s="18" t="s">
        <v>404</v>
      </c>
      <c r="T14" s="20" t="s">
        <v>404</v>
      </c>
      <c r="U14" s="18" t="n">
        <v>582.4255027</v>
      </c>
      <c r="V14" s="20" t="n">
        <v>11.89569482</v>
      </c>
    </row>
    <row r="15" spans="1:22">
      <c r="A15" s="15" t="s">
        <v>412</v>
      </c>
      <c r="B15" s="17" t="n">
        <v>5882</v>
      </c>
      <c r="C15" s="18">
        <f>(0.0/B15*100)</f>
        <v/>
      </c>
      <c r="D15" s="19" t="n">
        <v>5882</v>
      </c>
      <c r="E15" s="18" t="n">
        <v>533.63112858</v>
      </c>
      <c r="F15" s="20" t="n">
        <v>3.44044743</v>
      </c>
      <c r="G15" s="18" t="n">
        <v>525.36107085</v>
      </c>
      <c r="H15" s="20" t="n">
        <v>3.40767949</v>
      </c>
      <c r="I15" s="18" t="n">
        <v>521.54334257</v>
      </c>
      <c r="J15" s="20" t="n">
        <v>14.10237264</v>
      </c>
      <c r="K15" s="18" t="s">
        <v>404</v>
      </c>
      <c r="L15" s="20" t="s">
        <v>404</v>
      </c>
      <c r="M15" s="18" t="s">
        <v>404</v>
      </c>
      <c r="N15" s="20" t="s">
        <v>404</v>
      </c>
      <c r="O15" s="18" t="s">
        <v>404</v>
      </c>
      <c r="P15" s="20" t="s">
        <v>404</v>
      </c>
      <c r="Q15" s="18" t="s">
        <v>404</v>
      </c>
      <c r="R15" s="20" t="s">
        <v>404</v>
      </c>
      <c r="S15" s="18" t="s">
        <v>404</v>
      </c>
      <c r="T15" s="20" t="s">
        <v>404</v>
      </c>
      <c r="U15" s="18" t="n">
        <v>551.40949065</v>
      </c>
      <c r="V15" s="20" t="n">
        <v>23.78157809</v>
      </c>
    </row>
    <row r="16" spans="1:22">
      <c r="A16" s="15" t="s">
        <v>413</v>
      </c>
      <c r="B16" s="17" t="n">
        <v>6108</v>
      </c>
      <c r="C16" s="18">
        <f>(440.0/B16*100)</f>
        <v/>
      </c>
      <c r="D16" s="19" t="n">
        <v>5668</v>
      </c>
      <c r="E16" s="18" t="n">
        <v>481.10466302</v>
      </c>
      <c r="F16" s="20" t="n">
        <v>9.01907258</v>
      </c>
      <c r="G16" s="18" t="n">
        <v>509.3748859</v>
      </c>
      <c r="H16" s="20" t="n">
        <v>6.65674031</v>
      </c>
      <c r="I16" s="18" t="n">
        <v>499.61191144</v>
      </c>
      <c r="J16" s="20" t="n">
        <v>6.96568894</v>
      </c>
      <c r="K16" s="18" t="n">
        <v>514.30055032</v>
      </c>
      <c r="L16" s="20" t="n">
        <v>13.68993504</v>
      </c>
      <c r="M16" s="18" t="s">
        <v>404</v>
      </c>
      <c r="N16" s="20" t="s">
        <v>404</v>
      </c>
      <c r="O16" s="18" t="s">
        <v>404</v>
      </c>
      <c r="P16" s="20" t="s">
        <v>404</v>
      </c>
      <c r="Q16" s="18" t="s">
        <v>404</v>
      </c>
      <c r="R16" s="20" t="s">
        <v>404</v>
      </c>
      <c r="S16" s="18" t="s">
        <v>404</v>
      </c>
      <c r="T16" s="20" t="s">
        <v>404</v>
      </c>
      <c r="U16" s="18" t="n">
        <v>451.87966531</v>
      </c>
      <c r="V16" s="20" t="n">
        <v>35.74477633</v>
      </c>
    </row>
    <row r="17" spans="1:22">
      <c r="A17" s="15" t="s">
        <v>414</v>
      </c>
      <c r="B17" s="17" t="n">
        <v>6504</v>
      </c>
      <c r="C17" s="18">
        <f>(1325.0/B17*100)</f>
        <v/>
      </c>
      <c r="D17" s="19" t="n">
        <v>5179</v>
      </c>
      <c r="E17" s="18" t="n">
        <v>531.52758511</v>
      </c>
      <c r="F17" s="20" t="n">
        <v>12.55425333</v>
      </c>
      <c r="G17" s="18" t="n">
        <v>510.61203738</v>
      </c>
      <c r="H17" s="20" t="n">
        <v>7.86163889</v>
      </c>
      <c r="I17" s="18" t="n">
        <v>509.33113018</v>
      </c>
      <c r="J17" s="20" t="n">
        <v>6.69999231</v>
      </c>
      <c r="K17" s="18" t="n">
        <v>472.39338813</v>
      </c>
      <c r="L17" s="20" t="n">
        <v>14.05117847</v>
      </c>
      <c r="M17" s="18" t="s">
        <v>404</v>
      </c>
      <c r="N17" s="20" t="s">
        <v>404</v>
      </c>
      <c r="O17" s="18" t="s">
        <v>404</v>
      </c>
      <c r="P17" s="20" t="s">
        <v>404</v>
      </c>
      <c r="Q17" s="18" t="s">
        <v>404</v>
      </c>
      <c r="R17" s="20" t="s">
        <v>404</v>
      </c>
      <c r="S17" s="18" t="s">
        <v>404</v>
      </c>
      <c r="T17" s="20" t="s">
        <v>404</v>
      </c>
      <c r="U17" s="18" t="n">
        <v>563.15960294</v>
      </c>
      <c r="V17" s="20" t="n">
        <v>14.58638684</v>
      </c>
    </row>
    <row r="18" spans="1:22">
      <c r="A18" s="15" t="s">
        <v>415</v>
      </c>
      <c r="B18" s="17" t="n">
        <v>5532</v>
      </c>
      <c r="C18" s="18">
        <f>(0.0/B18*100)</f>
        <v/>
      </c>
      <c r="D18" s="19" t="n">
        <v>5532</v>
      </c>
      <c r="E18" s="18" t="n">
        <v>472.04715566</v>
      </c>
      <c r="F18" s="20" t="n">
        <v>6.32072346</v>
      </c>
      <c r="G18" s="18" t="n">
        <v>448.89316039</v>
      </c>
      <c r="H18" s="20" t="n">
        <v>8.491515420000001</v>
      </c>
      <c r="I18" s="18" t="n">
        <v>444.82120812</v>
      </c>
      <c r="J18" s="20" t="n">
        <v>10.00093411</v>
      </c>
      <c r="K18" s="18" t="n">
        <v>452.17877414</v>
      </c>
      <c r="L18" s="20" t="n">
        <v>9.51939189</v>
      </c>
      <c r="M18" s="18" t="s">
        <v>404</v>
      </c>
      <c r="N18" s="20" t="s">
        <v>404</v>
      </c>
      <c r="O18" s="18" t="s">
        <v>404</v>
      </c>
      <c r="P18" s="20" t="s">
        <v>404</v>
      </c>
      <c r="Q18" s="18" t="s">
        <v>404</v>
      </c>
      <c r="R18" s="20" t="s">
        <v>404</v>
      </c>
      <c r="S18" s="18" t="s">
        <v>404</v>
      </c>
      <c r="T18" s="20" t="s">
        <v>404</v>
      </c>
      <c r="U18" s="18" t="n">
        <v>443.95784616</v>
      </c>
      <c r="V18" s="20" t="n">
        <v>40.74524891</v>
      </c>
    </row>
    <row r="19" spans="1:22">
      <c r="A19" s="15" t="s">
        <v>416</v>
      </c>
      <c r="B19" s="17" t="n">
        <v>5658</v>
      </c>
      <c r="C19" s="18">
        <f>(327.0/B19*100)</f>
        <v/>
      </c>
      <c r="D19" s="19" t="n">
        <v>5331</v>
      </c>
      <c r="E19" s="18" t="n">
        <v>488.55641954</v>
      </c>
      <c r="F19" s="20" t="n">
        <v>7.93513125</v>
      </c>
      <c r="G19" s="18" t="n">
        <v>475.59379732</v>
      </c>
      <c r="H19" s="20" t="n">
        <v>8.414889519999999</v>
      </c>
      <c r="I19" s="18" t="n">
        <v>469.89633259</v>
      </c>
      <c r="J19" s="20" t="n">
        <v>7.79769411</v>
      </c>
      <c r="K19" s="18" t="n">
        <v>438.22816583</v>
      </c>
      <c r="L19" s="20" t="n">
        <v>42.21940449</v>
      </c>
      <c r="M19" s="18" t="s">
        <v>404</v>
      </c>
      <c r="N19" s="20" t="s">
        <v>404</v>
      </c>
      <c r="O19" s="18" t="s">
        <v>404</v>
      </c>
      <c r="P19" s="20" t="s">
        <v>404</v>
      </c>
      <c r="Q19" s="18" t="s">
        <v>404</v>
      </c>
      <c r="R19" s="20" t="s">
        <v>404</v>
      </c>
      <c r="S19" s="18" t="s">
        <v>404</v>
      </c>
      <c r="T19" s="20" t="s">
        <v>404</v>
      </c>
      <c r="U19" s="18" t="n">
        <v>453.31744292</v>
      </c>
      <c r="V19" s="20" t="n">
        <v>27.08781552</v>
      </c>
    </row>
    <row r="20" spans="1:22">
      <c r="A20" s="15" t="s">
        <v>417</v>
      </c>
      <c r="B20" s="17" t="n">
        <v>3371</v>
      </c>
      <c r="C20" s="18">
        <f>(24.0/B20*100)</f>
        <v/>
      </c>
      <c r="D20" s="19" t="n">
        <v>3347</v>
      </c>
      <c r="E20" s="18" t="n">
        <v>475.62752019</v>
      </c>
      <c r="F20" s="20" t="n">
        <v>2.27389746</v>
      </c>
      <c r="G20" s="18" t="n">
        <v>470.41779801</v>
      </c>
      <c r="H20" s="20" t="n">
        <v>2.42891256</v>
      </c>
      <c r="I20" s="18" t="n">
        <v>475.00023252</v>
      </c>
      <c r="J20" s="20" t="n">
        <v>4.5616238</v>
      </c>
      <c r="K20" s="18" t="n">
        <v>464.45457143</v>
      </c>
      <c r="L20" s="20" t="n">
        <v>28.53602872</v>
      </c>
      <c r="M20" s="18" t="s">
        <v>404</v>
      </c>
      <c r="N20" s="20" t="s">
        <v>404</v>
      </c>
      <c r="O20" s="18" t="s">
        <v>404</v>
      </c>
      <c r="P20" s="20" t="s">
        <v>404</v>
      </c>
      <c r="Q20" s="18" t="s">
        <v>404</v>
      </c>
      <c r="R20" s="20" t="s">
        <v>404</v>
      </c>
      <c r="S20" s="18" t="s">
        <v>404</v>
      </c>
      <c r="T20" s="20" t="s">
        <v>404</v>
      </c>
      <c r="U20" s="18" t="n">
        <v>423.43863297</v>
      </c>
      <c r="V20" s="20" t="n">
        <v>15.52136719</v>
      </c>
    </row>
    <row r="21" spans="1:22">
      <c r="A21" s="15" t="s">
        <v>418</v>
      </c>
      <c r="B21" s="17" t="n">
        <v>5741</v>
      </c>
      <c r="C21" s="18">
        <f>(0.0/B21*100)</f>
        <v/>
      </c>
      <c r="D21" s="19" t="n">
        <v>5741</v>
      </c>
      <c r="E21" s="18" t="n">
        <v>523.01396787</v>
      </c>
      <c r="F21" s="20" t="n">
        <v>5.11488964</v>
      </c>
      <c r="G21" s="18" t="n">
        <v>508.05917646</v>
      </c>
      <c r="H21" s="20" t="n">
        <v>5.66374699</v>
      </c>
      <c r="I21" s="18" t="n">
        <v>495.23374853</v>
      </c>
      <c r="J21" s="20" t="n">
        <v>3.78209449</v>
      </c>
      <c r="K21" s="18" t="n">
        <v>489.31304995</v>
      </c>
      <c r="L21" s="20" t="n">
        <v>12.83511139</v>
      </c>
      <c r="M21" s="18" t="s">
        <v>404</v>
      </c>
      <c r="N21" s="20" t="s">
        <v>404</v>
      </c>
      <c r="O21" s="18" t="s">
        <v>404</v>
      </c>
      <c r="P21" s="20" t="s">
        <v>404</v>
      </c>
      <c r="Q21" s="18" t="s">
        <v>404</v>
      </c>
      <c r="R21" s="20" t="s">
        <v>404</v>
      </c>
      <c r="S21" s="18" t="s">
        <v>404</v>
      </c>
      <c r="T21" s="20" t="s">
        <v>404</v>
      </c>
      <c r="U21" s="18" t="n">
        <v>493.30138692</v>
      </c>
      <c r="V21" s="20" t="n">
        <v>7.24574147</v>
      </c>
    </row>
    <row r="22" spans="1:22">
      <c r="A22" s="15" t="s">
        <v>419</v>
      </c>
      <c r="B22" s="17" t="n">
        <v>6598</v>
      </c>
      <c r="C22" s="18">
        <f>(0.0/B22*100)</f>
        <v/>
      </c>
      <c r="D22" s="19" t="n">
        <v>6598</v>
      </c>
      <c r="E22" s="18" t="n">
        <v>470.65209508</v>
      </c>
      <c r="F22" s="20" t="n">
        <v>7.90964431</v>
      </c>
      <c r="G22" s="18" t="n">
        <v>460.75142068</v>
      </c>
      <c r="H22" s="20" t="n">
        <v>9.986563540000001</v>
      </c>
      <c r="I22" s="18" t="n">
        <v>470.66080434</v>
      </c>
      <c r="J22" s="20" t="n">
        <v>7.60322744</v>
      </c>
      <c r="K22" s="18" t="n">
        <v>442.78129339</v>
      </c>
      <c r="L22" s="20" t="n">
        <v>23.24312887</v>
      </c>
      <c r="M22" s="18" t="s">
        <v>404</v>
      </c>
      <c r="N22" s="20" t="s">
        <v>404</v>
      </c>
      <c r="O22" s="18" t="s">
        <v>404</v>
      </c>
      <c r="P22" s="20" t="s">
        <v>404</v>
      </c>
      <c r="Q22" s="18" t="s">
        <v>404</v>
      </c>
      <c r="R22" s="20" t="s">
        <v>404</v>
      </c>
      <c r="S22" s="18" t="s">
        <v>404</v>
      </c>
      <c r="T22" s="20" t="s">
        <v>404</v>
      </c>
      <c r="U22" s="18" t="n">
        <v>500.28223816</v>
      </c>
      <c r="V22" s="20" t="n">
        <v>16.3200744</v>
      </c>
    </row>
    <row r="23" spans="1:22">
      <c r="A23" s="15" t="s">
        <v>420</v>
      </c>
      <c r="B23" s="17" t="n">
        <v>11583</v>
      </c>
      <c r="C23" s="18">
        <f>(3159.0/B23*100)</f>
        <v/>
      </c>
      <c r="D23" s="19" t="n">
        <v>8424</v>
      </c>
      <c r="E23" s="18" t="n">
        <v>484.91203135</v>
      </c>
      <c r="F23" s="20" t="n">
        <v>7.71602549</v>
      </c>
      <c r="G23" s="18" t="n">
        <v>487.2356859</v>
      </c>
      <c r="H23" s="20" t="n">
        <v>8.66850298</v>
      </c>
      <c r="I23" s="18" t="n">
        <v>484.15262667</v>
      </c>
      <c r="J23" s="20" t="n">
        <v>8.143544670000001</v>
      </c>
      <c r="K23" s="18" t="n">
        <v>477.92551986</v>
      </c>
      <c r="L23" s="20" t="n">
        <v>9.00975508</v>
      </c>
      <c r="M23" s="18" t="s">
        <v>404</v>
      </c>
      <c r="N23" s="20" t="s">
        <v>404</v>
      </c>
      <c r="O23" s="18" t="s">
        <v>404</v>
      </c>
      <c r="P23" s="20" t="s">
        <v>404</v>
      </c>
      <c r="Q23" s="18" t="s">
        <v>404</v>
      </c>
      <c r="R23" s="20" t="s">
        <v>404</v>
      </c>
      <c r="S23" s="18" t="s">
        <v>404</v>
      </c>
      <c r="T23" s="20" t="s">
        <v>404</v>
      </c>
      <c r="U23" s="18" t="n">
        <v>468.37525726</v>
      </c>
      <c r="V23" s="20" t="n">
        <v>27.87452144</v>
      </c>
    </row>
    <row r="24" spans="1:22">
      <c r="A24" s="15" t="s">
        <v>421</v>
      </c>
      <c r="B24" s="17" t="n">
        <v>6647</v>
      </c>
      <c r="C24" s="18">
        <f>(0.0/B24*100)</f>
        <v/>
      </c>
      <c r="D24" s="19" t="n">
        <v>6647</v>
      </c>
      <c r="E24" s="18" t="n">
        <v>554.98078013</v>
      </c>
      <c r="F24" s="20" t="n">
        <v>16.08363202</v>
      </c>
      <c r="G24" s="18" t="n">
        <v>547.07780208</v>
      </c>
      <c r="H24" s="20" t="n">
        <v>7.46254704</v>
      </c>
      <c r="I24" s="18" t="n">
        <v>536.62117159</v>
      </c>
      <c r="J24" s="20" t="n">
        <v>5.05560664</v>
      </c>
      <c r="K24" s="18" t="n">
        <v>498.49967223</v>
      </c>
      <c r="L24" s="20" t="n">
        <v>18.63541233</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507.23891424</v>
      </c>
      <c r="F25" s="20" t="n">
        <v>7.36584775</v>
      </c>
      <c r="G25" s="18" t="n">
        <v>524.08139791</v>
      </c>
      <c r="H25" s="20" t="n">
        <v>5.89112324</v>
      </c>
      <c r="I25" s="18" t="n">
        <v>518.07764332</v>
      </c>
      <c r="J25" s="20" t="n">
        <v>6.59358157</v>
      </c>
      <c r="K25" s="18" t="n">
        <v>479.46869848</v>
      </c>
      <c r="L25" s="20" t="n">
        <v>21.60429506</v>
      </c>
      <c r="M25" s="18" t="s">
        <v>404</v>
      </c>
      <c r="N25" s="20" t="s">
        <v>404</v>
      </c>
      <c r="O25" s="18" t="s">
        <v>404</v>
      </c>
      <c r="P25" s="20" t="s">
        <v>404</v>
      </c>
      <c r="Q25" s="18" t="s">
        <v>404</v>
      </c>
      <c r="R25" s="20" t="s">
        <v>404</v>
      </c>
      <c r="S25" s="18" t="s">
        <v>404</v>
      </c>
      <c r="T25" s="20" t="s">
        <v>404</v>
      </c>
      <c r="U25" s="18" t="s">
        <v>404</v>
      </c>
      <c r="V25" s="20" t="s">
        <v>404</v>
      </c>
    </row>
    <row r="26" spans="1:22">
      <c r="A26" s="15" t="s">
        <v>423</v>
      </c>
      <c r="B26" s="17" t="n">
        <v>4869</v>
      </c>
      <c r="C26" s="18">
        <f>(11.0/B26*100)</f>
        <v/>
      </c>
      <c r="D26" s="19" t="n">
        <v>4858</v>
      </c>
      <c r="E26" s="18" t="n">
        <v>479.6158991</v>
      </c>
      <c r="F26" s="20" t="n">
        <v>3.17848007</v>
      </c>
      <c r="G26" s="18" t="n">
        <v>496.87950121</v>
      </c>
      <c r="H26" s="20" t="n">
        <v>2.88679454</v>
      </c>
      <c r="I26" s="18" t="n">
        <v>496.98351045</v>
      </c>
      <c r="J26" s="20" t="n">
        <v>4.74896855</v>
      </c>
      <c r="K26" s="18" t="n">
        <v>508.53316709</v>
      </c>
      <c r="L26" s="20" t="n">
        <v>7.35633665</v>
      </c>
      <c r="M26" s="18" t="s">
        <v>404</v>
      </c>
      <c r="N26" s="20" t="s">
        <v>404</v>
      </c>
      <c r="O26" s="18" t="s">
        <v>404</v>
      </c>
      <c r="P26" s="20" t="s">
        <v>404</v>
      </c>
      <c r="Q26" s="18" t="s">
        <v>404</v>
      </c>
      <c r="R26" s="20" t="s">
        <v>404</v>
      </c>
      <c r="S26" s="18" t="s">
        <v>404</v>
      </c>
      <c r="T26" s="20" t="s">
        <v>404</v>
      </c>
      <c r="U26" s="18" t="n">
        <v>492.17320973</v>
      </c>
      <c r="V26" s="20" t="n">
        <v>14.97764355</v>
      </c>
    </row>
    <row r="27" spans="1:22">
      <c r="A27" s="15" t="s">
        <v>424</v>
      </c>
      <c r="B27" s="17" t="n">
        <v>5299</v>
      </c>
      <c r="C27" s="18">
        <f>(0.0/B27*100)</f>
        <v/>
      </c>
      <c r="D27" s="19" t="n">
        <v>5299</v>
      </c>
      <c r="E27" s="18" t="n">
        <v>525.1713571400001</v>
      </c>
      <c r="F27" s="20" t="n">
        <v>3.49395618</v>
      </c>
      <c r="G27" s="18" t="n">
        <v>470.53886334</v>
      </c>
      <c r="H27" s="20" t="n">
        <v>1.77899533</v>
      </c>
      <c r="I27" s="18" t="n">
        <v>487.53649934</v>
      </c>
      <c r="J27" s="20" t="n">
        <v>1.4038454</v>
      </c>
      <c r="K27" s="18" t="n">
        <v>430.98966403</v>
      </c>
      <c r="L27" s="20" t="n">
        <v>4.94884286</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421.37693635</v>
      </c>
      <c r="F28" s="20" t="n">
        <v>3.9972082</v>
      </c>
      <c r="G28" s="18" t="n">
        <v>421.1773146</v>
      </c>
      <c r="H28" s="20" t="n">
        <v>4.29829684</v>
      </c>
      <c r="I28" s="18" t="n">
        <v>406.02660622</v>
      </c>
      <c r="J28" s="20" t="n">
        <v>4.66873365</v>
      </c>
      <c r="K28" s="18" t="n">
        <v>389.42842761</v>
      </c>
      <c r="L28" s="20" t="n">
        <v>8.416588969999999</v>
      </c>
      <c r="M28" s="18" t="s">
        <v>404</v>
      </c>
      <c r="N28" s="20" t="s">
        <v>404</v>
      </c>
      <c r="O28" s="18" t="s">
        <v>404</v>
      </c>
      <c r="P28" s="20" t="s">
        <v>404</v>
      </c>
      <c r="Q28" s="18" t="s">
        <v>404</v>
      </c>
      <c r="R28" s="20" t="s">
        <v>404</v>
      </c>
      <c r="S28" s="18" t="s">
        <v>404</v>
      </c>
      <c r="T28" s="20" t="s">
        <v>404</v>
      </c>
      <c r="U28" s="18" t="n">
        <v>397.60131945</v>
      </c>
      <c r="V28" s="20" t="n">
        <v>10.05646402</v>
      </c>
    </row>
    <row r="29" spans="1:22">
      <c r="A29" s="15" t="s">
        <v>426</v>
      </c>
      <c r="B29" s="17" t="n">
        <v>5385</v>
      </c>
      <c r="C29" s="18">
        <f>(1123.0/B29*100)</f>
        <v/>
      </c>
      <c r="D29" s="19" t="n">
        <v>4262</v>
      </c>
      <c r="E29" s="18" t="n">
        <v>505.21892446</v>
      </c>
      <c r="F29" s="20" t="n">
        <v>10.53720496</v>
      </c>
      <c r="G29" s="18" t="n">
        <v>526.03289147</v>
      </c>
      <c r="H29" s="20" t="n">
        <v>9.899143029999999</v>
      </c>
      <c r="I29" s="18" t="n">
        <v>495.88971567</v>
      </c>
      <c r="J29" s="20" t="n">
        <v>11.51650697</v>
      </c>
      <c r="K29" s="18" t="n">
        <v>497.17364492</v>
      </c>
      <c r="L29" s="20" t="n">
        <v>53.46723309</v>
      </c>
      <c r="M29" s="18" t="s">
        <v>404</v>
      </c>
      <c r="N29" s="20" t="s">
        <v>404</v>
      </c>
      <c r="O29" s="18" t="s">
        <v>404</v>
      </c>
      <c r="P29" s="20" t="s">
        <v>404</v>
      </c>
      <c r="Q29" s="18" t="s">
        <v>404</v>
      </c>
      <c r="R29" s="20" t="s">
        <v>404</v>
      </c>
      <c r="S29" s="18" t="s">
        <v>404</v>
      </c>
      <c r="T29" s="20" t="s">
        <v>404</v>
      </c>
      <c r="U29" s="18" t="n">
        <v>487.42737124</v>
      </c>
      <c r="V29" s="20" t="n">
        <v>15.24929915</v>
      </c>
    </row>
    <row r="30" spans="1:22">
      <c r="A30" s="15" t="s">
        <v>427</v>
      </c>
      <c r="B30" s="17" t="n">
        <v>4520</v>
      </c>
      <c r="C30" s="18">
        <f>(958.0/B30*100)</f>
        <v/>
      </c>
      <c r="D30" s="19" t="n">
        <v>3562</v>
      </c>
      <c r="E30" s="18" t="n">
        <v>517.9218948499999</v>
      </c>
      <c r="F30" s="20" t="n">
        <v>5.3661975</v>
      </c>
      <c r="G30" s="18" t="n">
        <v>527.83975023</v>
      </c>
      <c r="H30" s="20" t="n">
        <v>7.22577761</v>
      </c>
      <c r="I30" s="18" t="n">
        <v>498.96497476</v>
      </c>
      <c r="J30" s="20" t="n">
        <v>7.03294818</v>
      </c>
      <c r="K30" s="18" t="n">
        <v>396.47482475</v>
      </c>
      <c r="L30" s="20" t="n">
        <v>10.85096942</v>
      </c>
      <c r="M30" s="18" t="s">
        <v>404</v>
      </c>
      <c r="N30" s="20" t="s">
        <v>404</v>
      </c>
      <c r="O30" s="18" t="s">
        <v>404</v>
      </c>
      <c r="P30" s="20" t="s">
        <v>404</v>
      </c>
      <c r="Q30" s="18" t="s">
        <v>404</v>
      </c>
      <c r="R30" s="20" t="s">
        <v>404</v>
      </c>
      <c r="S30" s="18" t="s">
        <v>404</v>
      </c>
      <c r="T30" s="20" t="s">
        <v>404</v>
      </c>
      <c r="U30" s="18" t="n">
        <v>494.96723119</v>
      </c>
      <c r="V30" s="20" t="n">
        <v>12.37095229</v>
      </c>
    </row>
    <row r="31" spans="1:22">
      <c r="A31" s="15" t="s">
        <v>428</v>
      </c>
      <c r="B31" s="17" t="n">
        <v>5456</v>
      </c>
      <c r="C31" s="18">
        <f>(502.0/B31*100)</f>
        <v/>
      </c>
      <c r="D31" s="19" t="n">
        <v>4954</v>
      </c>
      <c r="E31" s="18" t="n">
        <v>504.03147347</v>
      </c>
      <c r="F31" s="20" t="n">
        <v>3.77089305</v>
      </c>
      <c r="G31" s="18" t="n">
        <v>497.77523504</v>
      </c>
      <c r="H31" s="20" t="n">
        <v>3.96964649</v>
      </c>
      <c r="I31" s="18" t="n">
        <v>488.22741671</v>
      </c>
      <c r="J31" s="20" t="n">
        <v>4.88266857</v>
      </c>
      <c r="K31" s="18" t="n">
        <v>521.24461173</v>
      </c>
      <c r="L31" s="20" t="n">
        <v>8.43411088</v>
      </c>
      <c r="M31" s="18" t="s">
        <v>404</v>
      </c>
      <c r="N31" s="20" t="s">
        <v>404</v>
      </c>
      <c r="O31" s="18" t="s">
        <v>404</v>
      </c>
      <c r="P31" s="20" t="s">
        <v>404</v>
      </c>
      <c r="Q31" s="18" t="s">
        <v>404</v>
      </c>
      <c r="R31" s="20" t="s">
        <v>404</v>
      </c>
      <c r="S31" s="18" t="s">
        <v>404</v>
      </c>
      <c r="T31" s="20" t="s">
        <v>404</v>
      </c>
      <c r="U31" s="18" t="n">
        <v>500.14811084</v>
      </c>
      <c r="V31" s="20" t="n">
        <v>12.45935019</v>
      </c>
    </row>
    <row r="32" spans="1:22">
      <c r="A32" s="15" t="s">
        <v>429</v>
      </c>
      <c r="B32" s="17" t="n">
        <v>4478</v>
      </c>
      <c r="C32" s="18">
        <f>(0.0/B32*100)</f>
        <v/>
      </c>
      <c r="D32" s="19" t="n">
        <v>4478</v>
      </c>
      <c r="E32" s="18" t="n">
        <v>502.08386983</v>
      </c>
      <c r="F32" s="20" t="n">
        <v>2.80970693</v>
      </c>
      <c r="G32" s="18" t="n">
        <v>491.75182382</v>
      </c>
      <c r="H32" s="20" t="n">
        <v>8.754210670000001</v>
      </c>
      <c r="I32" s="18" t="n">
        <v>546.66273025</v>
      </c>
      <c r="J32" s="20" t="n">
        <v>18.62482963</v>
      </c>
      <c r="K32" s="18" t="s">
        <v>404</v>
      </c>
      <c r="L32" s="20" t="s">
        <v>404</v>
      </c>
      <c r="M32" s="18" t="s">
        <v>404</v>
      </c>
      <c r="N32" s="20" t="s">
        <v>404</v>
      </c>
      <c r="O32" s="18" t="s">
        <v>404</v>
      </c>
      <c r="P32" s="20" t="s">
        <v>404</v>
      </c>
      <c r="Q32" s="18" t="s">
        <v>404</v>
      </c>
      <c r="R32" s="20" t="s">
        <v>404</v>
      </c>
      <c r="S32" s="18" t="s">
        <v>404</v>
      </c>
      <c r="T32" s="20" t="s">
        <v>404</v>
      </c>
      <c r="U32" s="18" t="n">
        <v>554.36823105</v>
      </c>
      <c r="V32" s="20" t="n">
        <v>15.07710596</v>
      </c>
    </row>
    <row r="33" spans="1:22">
      <c r="A33" s="15" t="s">
        <v>430</v>
      </c>
      <c r="B33" s="17" t="n">
        <v>7325</v>
      </c>
      <c r="C33" s="18">
        <f>(29.0/B33*100)</f>
        <v/>
      </c>
      <c r="D33" s="19" t="n">
        <v>7296</v>
      </c>
      <c r="E33" s="18" t="n">
        <v>516.07231773</v>
      </c>
      <c r="F33" s="20" t="n">
        <v>5.16925657</v>
      </c>
      <c r="G33" s="18" t="n">
        <v>502.24968524</v>
      </c>
      <c r="H33" s="20" t="n">
        <v>5.62925891</v>
      </c>
      <c r="I33" s="18" t="n">
        <v>495.73257596</v>
      </c>
      <c r="J33" s="20" t="n">
        <v>5.42169403</v>
      </c>
      <c r="K33" s="18" t="n">
        <v>453.48733744</v>
      </c>
      <c r="L33" s="20" t="n">
        <v>13.8453082</v>
      </c>
      <c r="M33" s="18" t="s">
        <v>404</v>
      </c>
      <c r="N33" s="20" t="s">
        <v>404</v>
      </c>
      <c r="O33" s="18" t="s">
        <v>404</v>
      </c>
      <c r="P33" s="20" t="s">
        <v>404</v>
      </c>
      <c r="Q33" s="18" t="s">
        <v>404</v>
      </c>
      <c r="R33" s="20" t="s">
        <v>404</v>
      </c>
      <c r="S33" s="18" t="s">
        <v>404</v>
      </c>
      <c r="T33" s="20" t="s">
        <v>404</v>
      </c>
      <c r="U33" s="18" t="n">
        <v>473.72505964</v>
      </c>
      <c r="V33" s="20" t="n">
        <v>5.83974686</v>
      </c>
    </row>
    <row r="34" spans="1:22">
      <c r="A34" s="15" t="s">
        <v>431</v>
      </c>
      <c r="B34" s="17" t="n">
        <v>6350</v>
      </c>
      <c r="C34" s="18">
        <f>(0.0/B34*100)</f>
        <v/>
      </c>
      <c r="D34" s="19" t="n">
        <v>6350</v>
      </c>
      <c r="E34" s="18" t="n">
        <v>465.96890655</v>
      </c>
      <c r="F34" s="20" t="n">
        <v>3.32425074</v>
      </c>
      <c r="G34" s="18" t="n">
        <v>443.1406037</v>
      </c>
      <c r="H34" s="20" t="n">
        <v>11.99180982</v>
      </c>
      <c r="I34" s="18" t="n">
        <v>448.53167738</v>
      </c>
      <c r="J34" s="20" t="n">
        <v>10.77715908</v>
      </c>
      <c r="K34" s="18" t="n">
        <v>420.77417015</v>
      </c>
      <c r="L34" s="20" t="n">
        <v>14.7855628</v>
      </c>
      <c r="M34" s="18" t="s">
        <v>404</v>
      </c>
      <c r="N34" s="20" t="s">
        <v>404</v>
      </c>
      <c r="O34" s="18" t="s">
        <v>404</v>
      </c>
      <c r="P34" s="20" t="s">
        <v>404</v>
      </c>
      <c r="Q34" s="18" t="s">
        <v>404</v>
      </c>
      <c r="R34" s="20" t="s">
        <v>404</v>
      </c>
      <c r="S34" s="18" t="s">
        <v>404</v>
      </c>
      <c r="T34" s="20" t="s">
        <v>404</v>
      </c>
      <c r="U34" s="18" t="n">
        <v>488.26738239</v>
      </c>
      <c r="V34" s="20" t="n">
        <v>7.58469178</v>
      </c>
    </row>
    <row r="35" spans="1:22">
      <c r="A35" s="15" t="s">
        <v>432</v>
      </c>
      <c r="B35" s="17" t="n">
        <v>6406</v>
      </c>
      <c r="C35" s="18">
        <f>(443.0/B35*100)</f>
        <v/>
      </c>
      <c r="D35" s="19" t="n">
        <v>5963</v>
      </c>
      <c r="E35" s="18" t="n">
        <v>525.57178057</v>
      </c>
      <c r="F35" s="20" t="n">
        <v>1.82072943</v>
      </c>
      <c r="G35" s="18" t="n">
        <v>509.57852075</v>
      </c>
      <c r="H35" s="20" t="n">
        <v>2.41551181</v>
      </c>
      <c r="I35" s="18" t="n">
        <v>485.35002929</v>
      </c>
      <c r="J35" s="20" t="n">
        <v>3.39093095</v>
      </c>
      <c r="K35" s="18" t="n">
        <v>548.7749861</v>
      </c>
      <c r="L35" s="20" t="n">
        <v>7.43132263</v>
      </c>
      <c r="M35" s="18" t="s">
        <v>404</v>
      </c>
      <c r="N35" s="20" t="s">
        <v>404</v>
      </c>
      <c r="O35" s="18" t="s">
        <v>404</v>
      </c>
      <c r="P35" s="20" t="s">
        <v>404</v>
      </c>
      <c r="Q35" s="18" t="s">
        <v>404</v>
      </c>
      <c r="R35" s="20" t="s">
        <v>404</v>
      </c>
      <c r="S35" s="18" t="s">
        <v>404</v>
      </c>
      <c r="T35" s="20" t="s">
        <v>404</v>
      </c>
      <c r="U35" s="18" t="n">
        <v>502.31276569</v>
      </c>
      <c r="V35" s="20" t="n">
        <v>9.683011840000001</v>
      </c>
    </row>
    <row r="36" spans="1:22">
      <c r="A36" s="15" t="s">
        <v>433</v>
      </c>
      <c r="B36" s="17" t="n">
        <v>6736</v>
      </c>
      <c r="C36" s="18">
        <f>(10.0/B36*100)</f>
        <v/>
      </c>
      <c r="D36" s="19" t="n">
        <v>6726</v>
      </c>
      <c r="E36" s="18" t="n">
        <v>502.52292766</v>
      </c>
      <c r="F36" s="20" t="n">
        <v>5.09507728</v>
      </c>
      <c r="G36" s="18" t="n">
        <v>501.94963031</v>
      </c>
      <c r="H36" s="20" t="n">
        <v>5.63116616</v>
      </c>
      <c r="I36" s="18" t="n">
        <v>486.41463642</v>
      </c>
      <c r="J36" s="20" t="n">
        <v>3.31124284</v>
      </c>
      <c r="K36" s="18" t="n">
        <v>481.38176975</v>
      </c>
      <c r="L36" s="20" t="n">
        <v>6.9326568</v>
      </c>
      <c r="M36" s="18" t="s">
        <v>404</v>
      </c>
      <c r="N36" s="20" t="s">
        <v>404</v>
      </c>
      <c r="O36" s="18" t="s">
        <v>404</v>
      </c>
      <c r="P36" s="20" t="s">
        <v>404</v>
      </c>
      <c r="Q36" s="18" t="s">
        <v>404</v>
      </c>
      <c r="R36" s="20" t="s">
        <v>404</v>
      </c>
      <c r="S36" s="18" t="s">
        <v>404</v>
      </c>
      <c r="T36" s="20" t="s">
        <v>404</v>
      </c>
      <c r="U36" s="18" t="n">
        <v>516.05724017</v>
      </c>
      <c r="V36" s="20" t="n">
        <v>6.70154439</v>
      </c>
    </row>
    <row r="37" spans="1:22">
      <c r="A37" s="15" t="s">
        <v>434</v>
      </c>
      <c r="B37" s="17" t="n">
        <v>5458</v>
      </c>
      <c r="C37" s="18">
        <f>(0.0/B37*100)</f>
        <v/>
      </c>
      <c r="D37" s="19" t="n">
        <v>5458</v>
      </c>
      <c r="E37" s="18" t="n">
        <v>504.41923113</v>
      </c>
      <c r="F37" s="20" t="n">
        <v>6.40053618</v>
      </c>
      <c r="G37" s="18" t="n">
        <v>490.21115334</v>
      </c>
      <c r="H37" s="20" t="n">
        <v>5.87662399</v>
      </c>
      <c r="I37" s="18" t="n">
        <v>489.95450887</v>
      </c>
      <c r="J37" s="20" t="n">
        <v>5.69526657</v>
      </c>
      <c r="K37" s="18" t="n">
        <v>458.1826848</v>
      </c>
      <c r="L37" s="20" t="n">
        <v>18.40221361</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507.05069685</v>
      </c>
      <c r="F38" s="20" t="n">
        <v>5.96311276</v>
      </c>
      <c r="G38" s="18" t="n">
        <v>518.0874470700001</v>
      </c>
      <c r="H38" s="20" t="n">
        <v>6.04499803</v>
      </c>
      <c r="I38" s="18" t="n">
        <v>482.53993053</v>
      </c>
      <c r="J38" s="20" t="n">
        <v>8.01958675</v>
      </c>
      <c r="K38" s="18" t="n">
        <v>446.85507667</v>
      </c>
      <c r="L38" s="20" t="n">
        <v>9.87285853</v>
      </c>
      <c r="M38" s="18" t="s">
        <v>404</v>
      </c>
      <c r="N38" s="20" t="s">
        <v>404</v>
      </c>
      <c r="O38" s="18" t="s">
        <v>404</v>
      </c>
      <c r="P38" s="20" t="s">
        <v>404</v>
      </c>
      <c r="Q38" s="18" t="s">
        <v>404</v>
      </c>
      <c r="R38" s="20" t="s">
        <v>404</v>
      </c>
      <c r="S38" s="18" t="s">
        <v>404</v>
      </c>
      <c r="T38" s="20" t="s">
        <v>404</v>
      </c>
      <c r="U38" s="18" t="n">
        <v>524.20948893</v>
      </c>
      <c r="V38" s="20" t="n">
        <v>15.65094131</v>
      </c>
    </row>
    <row r="39" spans="1:22">
      <c r="A39" s="15" t="s">
        <v>436</v>
      </c>
      <c r="B39" s="17" t="n">
        <v>5895</v>
      </c>
      <c r="C39" s="18">
        <f>(0.0/B39*100)</f>
        <v/>
      </c>
      <c r="D39" s="19" t="n">
        <v>5895</v>
      </c>
      <c r="E39" s="18" t="n">
        <v>458.87594149</v>
      </c>
      <c r="F39" s="20" t="n">
        <v>8.01189085</v>
      </c>
      <c r="G39" s="18" t="n">
        <v>426.31325814</v>
      </c>
      <c r="H39" s="20" t="n">
        <v>8.35689869</v>
      </c>
      <c r="I39" s="18" t="n">
        <v>390.90284725</v>
      </c>
      <c r="J39" s="20" t="n">
        <v>5.73312906</v>
      </c>
      <c r="K39" s="18" t="n">
        <v>379.12015721</v>
      </c>
      <c r="L39" s="20" t="n">
        <v>7.30878059</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(2754.0/B40*100)</f>
        <v/>
      </c>
      <c r="D40" s="19" t="n">
        <v>11403</v>
      </c>
      <c r="E40" s="18" t="n">
        <v>519.17394866</v>
      </c>
      <c r="F40" s="20" t="n">
        <v>7.11237831</v>
      </c>
      <c r="G40" s="18" t="n">
        <v>511.71943927</v>
      </c>
      <c r="H40" s="20" t="n">
        <v>5.77623604</v>
      </c>
      <c r="I40" s="18" t="n">
        <v>506.0546347</v>
      </c>
      <c r="J40" s="20" t="n">
        <v>6.63190751</v>
      </c>
      <c r="K40" s="18" t="n">
        <v>499.71024869</v>
      </c>
      <c r="L40" s="20" t="n">
        <v>12.85433485</v>
      </c>
      <c r="M40" s="18" t="s">
        <v>404</v>
      </c>
      <c r="N40" s="20" t="s">
        <v>404</v>
      </c>
      <c r="O40" s="18" t="s">
        <v>404</v>
      </c>
      <c r="P40" s="20" t="s">
        <v>404</v>
      </c>
      <c r="Q40" s="18" t="s">
        <v>404</v>
      </c>
      <c r="R40" s="20" t="s">
        <v>404</v>
      </c>
      <c r="S40" s="18" t="s">
        <v>404</v>
      </c>
      <c r="T40" s="20" t="s">
        <v>404</v>
      </c>
      <c r="U40" s="18" t="n">
        <v>510.6366653</v>
      </c>
      <c r="V40" s="20" t="n">
        <v>8.59648501</v>
      </c>
    </row>
    <row r="41" spans="1:22">
      <c r="A41" s="15" t="s">
        <v>438</v>
      </c>
      <c r="B41" s="17" t="n">
        <v>5712</v>
      </c>
      <c r="C41" s="18">
        <f>(99.0/B41*100)</f>
        <v/>
      </c>
      <c r="D41" s="19" t="n">
        <v>5613</v>
      </c>
      <c r="E41" s="18" t="n">
        <v>509.62437957</v>
      </c>
      <c r="F41" s="20" t="n">
        <v>4.76911535</v>
      </c>
      <c r="G41" s="18" t="n">
        <v>495.35070352</v>
      </c>
      <c r="H41" s="20" t="n">
        <v>4.55858864</v>
      </c>
      <c r="I41" s="18" t="n">
        <v>479.09450851</v>
      </c>
      <c r="J41" s="20" t="n">
        <v>9.01040596</v>
      </c>
      <c r="K41" s="18" t="n">
        <v>455.46441476</v>
      </c>
      <c r="L41" s="20" t="n">
        <v>14.72560212</v>
      </c>
      <c r="M41" s="18" t="s">
        <v>404</v>
      </c>
      <c r="N41" s="20" t="s">
        <v>404</v>
      </c>
      <c r="O41" s="18" t="s">
        <v>404</v>
      </c>
      <c r="P41" s="20" t="s">
        <v>404</v>
      </c>
      <c r="Q41" s="18" t="s">
        <v>404</v>
      </c>
      <c r="R41" s="20" t="s">
        <v>404</v>
      </c>
      <c r="S41" s="18" t="s">
        <v>404</v>
      </c>
      <c r="T41" s="20" t="s">
        <v>404</v>
      </c>
      <c r="U41" s="18" t="n">
        <v>481.73858713</v>
      </c>
      <c r="V41" s="20" t="n">
        <v>6.58661942</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425.84649874</v>
      </c>
      <c r="F44" s="20" t="n">
        <v>4.22383115</v>
      </c>
      <c r="G44" s="18" t="n">
        <v>427.32484611</v>
      </c>
      <c r="H44" s="20" t="n">
        <v>4.96145576</v>
      </c>
      <c r="I44" s="18" t="n">
        <v>437.03511969</v>
      </c>
      <c r="J44" s="20" t="n">
        <v>10.42535188</v>
      </c>
      <c r="K44" s="18" t="n">
        <v>410.24570477</v>
      </c>
      <c r="L44" s="20" t="n">
        <v>9.933373100000001</v>
      </c>
      <c r="M44" s="18" t="s">
        <v>404</v>
      </c>
      <c r="N44" s="20" t="s">
        <v>404</v>
      </c>
      <c r="O44" s="18" t="s">
        <v>404</v>
      </c>
      <c r="P44" s="20" t="s">
        <v>404</v>
      </c>
      <c r="Q44" s="18" t="s">
        <v>404</v>
      </c>
      <c r="R44" s="20" t="s">
        <v>404</v>
      </c>
      <c r="S44" s="18" t="n">
        <v>480.56629596</v>
      </c>
      <c r="T44" s="20" t="n">
        <v>6.15925703</v>
      </c>
      <c r="U44" s="18" t="n">
        <v>483.64621317</v>
      </c>
      <c r="V44" s="20" t="n">
        <v>22.53751647</v>
      </c>
    </row>
    <row r="45" spans="1:22">
      <c r="A45" s="15" t="s">
        <v>442</v>
      </c>
      <c r="B45" s="17" t="n">
        <v>5519</v>
      </c>
      <c r="C45" s="18">
        <f>(0.0/B45*100)</f>
        <v/>
      </c>
      <c r="D45" s="19" t="n">
        <v>5519</v>
      </c>
      <c r="E45" s="18" t="n">
        <v>369.54744907</v>
      </c>
      <c r="F45" s="20" t="n">
        <v>4.98400027</v>
      </c>
      <c r="G45" s="18" t="n">
        <v>378.33952568</v>
      </c>
      <c r="H45" s="20" t="n">
        <v>6.95058239</v>
      </c>
      <c r="I45" s="18" t="n">
        <v>388.69136866</v>
      </c>
      <c r="J45" s="20" t="n">
        <v>7.10877316</v>
      </c>
      <c r="K45" s="18" t="n">
        <v>372.88821283</v>
      </c>
      <c r="L45" s="20" t="n">
        <v>11.2474208</v>
      </c>
      <c r="M45" s="18" t="s">
        <v>404</v>
      </c>
      <c r="N45" s="20" t="s">
        <v>404</v>
      </c>
      <c r="O45" s="18" t="s">
        <v>404</v>
      </c>
      <c r="P45" s="20" t="s">
        <v>404</v>
      </c>
      <c r="Q45" s="18" t="s">
        <v>404</v>
      </c>
      <c r="R45" s="20" t="s">
        <v>404</v>
      </c>
      <c r="S45" s="18" t="s">
        <v>404</v>
      </c>
      <c r="T45" s="20" t="s">
        <v>404</v>
      </c>
      <c r="U45" s="18" t="n">
        <v>389.77667463</v>
      </c>
      <c r="V45" s="20" t="n">
        <v>20.24988915</v>
      </c>
    </row>
    <row r="46" spans="1:22">
      <c r="A46" s="15" t="s">
        <v>443</v>
      </c>
      <c r="B46" s="17" t="n">
        <v>23141</v>
      </c>
      <c r="C46" s="18">
        <f>(4196.0/B46*100)</f>
        <v/>
      </c>
      <c r="D46" s="19" t="n">
        <v>18945</v>
      </c>
      <c r="E46" s="18" t="n">
        <v>417.61822647</v>
      </c>
      <c r="F46" s="20" t="n">
        <v>4.72062324</v>
      </c>
      <c r="G46" s="18" t="n">
        <v>391.52062462</v>
      </c>
      <c r="H46" s="20" t="n">
        <v>4.50550823</v>
      </c>
      <c r="I46" s="18" t="n">
        <v>400.85482066</v>
      </c>
      <c r="J46" s="20" t="n">
        <v>5.8282256</v>
      </c>
      <c r="K46" s="18" t="n">
        <v>380.67144726</v>
      </c>
      <c r="L46" s="20" t="n">
        <v>7.04119969</v>
      </c>
      <c r="M46" s="18" t="s">
        <v>404</v>
      </c>
      <c r="N46" s="20" t="s">
        <v>404</v>
      </c>
      <c r="O46" s="18" t="s">
        <v>404</v>
      </c>
      <c r="P46" s="20" t="s">
        <v>404</v>
      </c>
      <c r="Q46" s="18" t="s">
        <v>404</v>
      </c>
      <c r="R46" s="20" t="s">
        <v>404</v>
      </c>
      <c r="S46" s="18" t="s">
        <v>404</v>
      </c>
      <c r="T46" s="20" t="s">
        <v>404</v>
      </c>
      <c r="U46" s="18" t="n">
        <v>376.13956988</v>
      </c>
      <c r="V46" s="20" t="n">
        <v>7.81036254</v>
      </c>
    </row>
    <row r="47" spans="1:22">
      <c r="A47" s="15" t="s">
        <v>444</v>
      </c>
      <c r="B47" s="17" t="n">
        <v>5928</v>
      </c>
      <c r="C47" s="18">
        <f>(0.0/B47*100)</f>
        <v/>
      </c>
      <c r="D47" s="19" t="n">
        <v>5928</v>
      </c>
      <c r="E47" s="18" t="n">
        <v>444.03429784</v>
      </c>
      <c r="F47" s="20" t="n">
        <v>5.36314248</v>
      </c>
      <c r="G47" s="18" t="n">
        <v>458.02495565</v>
      </c>
      <c r="H47" s="20" t="n">
        <v>14.17804486</v>
      </c>
      <c r="I47" s="18" t="n">
        <v>422.13181545</v>
      </c>
      <c r="J47" s="20" t="n">
        <v>18.22934629</v>
      </c>
      <c r="K47" s="18" t="n">
        <v>433.68135236</v>
      </c>
      <c r="L47" s="20" t="n">
        <v>26.65342614</v>
      </c>
      <c r="M47" s="18" t="s">
        <v>404</v>
      </c>
      <c r="N47" s="20" t="s">
        <v>404</v>
      </c>
      <c r="O47" s="18" t="s">
        <v>404</v>
      </c>
      <c r="P47" s="20" t="s">
        <v>404</v>
      </c>
      <c r="Q47" s="18" t="s">
        <v>404</v>
      </c>
      <c r="R47" s="20" t="s">
        <v>404</v>
      </c>
      <c r="S47" s="18" t="s">
        <v>404</v>
      </c>
      <c r="T47" s="20" t="s">
        <v>404</v>
      </c>
      <c r="U47" s="18" t="n">
        <v>516.80041123</v>
      </c>
      <c r="V47" s="20" t="n">
        <v>15.35293081</v>
      </c>
    </row>
    <row r="48" spans="1:22">
      <c r="A48" s="15" t="s">
        <v>445</v>
      </c>
      <c r="B48" s="17" t="n">
        <v>9841</v>
      </c>
      <c r="C48" s="18">
        <f>(40.0/B48*100)</f>
        <v/>
      </c>
      <c r="D48" s="19" t="n">
        <v>9801</v>
      </c>
      <c r="E48" s="18" t="n">
        <v>555.91846707</v>
      </c>
      <c r="F48" s="20" t="n">
        <v>16.80502203</v>
      </c>
      <c r="G48" s="18" t="n">
        <v>525.7649192600001</v>
      </c>
      <c r="H48" s="20" t="n">
        <v>9.83892468</v>
      </c>
      <c r="I48" s="18" t="n">
        <v>512.33800031</v>
      </c>
      <c r="J48" s="20" t="n">
        <v>9.91029518</v>
      </c>
      <c r="K48" s="18" t="n">
        <v>498.13317395</v>
      </c>
      <c r="L48" s="20" t="n">
        <v>13.05367427</v>
      </c>
      <c r="M48" s="18" t="s">
        <v>404</v>
      </c>
      <c r="N48" s="20" t="s">
        <v>404</v>
      </c>
      <c r="O48" s="18" t="s">
        <v>404</v>
      </c>
      <c r="P48" s="20" t="s">
        <v>404</v>
      </c>
      <c r="Q48" s="18" t="s">
        <v>404</v>
      </c>
      <c r="R48" s="20" t="s">
        <v>404</v>
      </c>
      <c r="S48" s="18" t="s">
        <v>404</v>
      </c>
      <c r="T48" s="20" t="s">
        <v>404</v>
      </c>
      <c r="U48" s="18" t="n">
        <v>426.17323264</v>
      </c>
      <c r="V48" s="20" t="n">
        <v>6.766915</v>
      </c>
    </row>
    <row r="49" spans="1:22">
      <c r="A49" s="15" t="s">
        <v>446</v>
      </c>
      <c r="B49" s="17" t="n">
        <v>6349</v>
      </c>
      <c r="C49" s="18">
        <f>(52.0/B49*100)</f>
        <v/>
      </c>
      <c r="D49" s="19" t="n">
        <v>6297</v>
      </c>
      <c r="E49" s="18" t="n">
        <v>440.13117336</v>
      </c>
      <c r="F49" s="20" t="n">
        <v>5.15633739</v>
      </c>
      <c r="G49" s="18" t="n">
        <v>431.53040304</v>
      </c>
      <c r="H49" s="20" t="n">
        <v>8.225661880000001</v>
      </c>
      <c r="I49" s="18" t="n">
        <v>425.95253168</v>
      </c>
      <c r="J49" s="20" t="n">
        <v>5.26752329</v>
      </c>
      <c r="K49" s="18" t="n">
        <v>424.95713859</v>
      </c>
      <c r="L49" s="20" t="n">
        <v>9.182417170000001</v>
      </c>
      <c r="M49" s="18" t="s">
        <v>404</v>
      </c>
      <c r="N49" s="20" t="s">
        <v>404</v>
      </c>
      <c r="O49" s="18" t="s">
        <v>404</v>
      </c>
      <c r="P49" s="20" t="s">
        <v>404</v>
      </c>
      <c r="Q49" s="18" t="s">
        <v>404</v>
      </c>
      <c r="R49" s="20" t="s">
        <v>404</v>
      </c>
      <c r="S49" s="18" t="s">
        <v>404</v>
      </c>
      <c r="T49" s="20" t="s">
        <v>404</v>
      </c>
      <c r="U49" s="18" t="n">
        <v>457.9878325</v>
      </c>
      <c r="V49" s="20" t="n">
        <v>8.65773027</v>
      </c>
    </row>
    <row r="50" spans="1:22">
      <c r="A50" s="15" t="s">
        <v>447</v>
      </c>
      <c r="B50" s="17" t="n">
        <v>11795</v>
      </c>
      <c r="C50" s="18">
        <f>(1031.0/B50*100)</f>
        <v/>
      </c>
      <c r="D50" s="19" t="n">
        <v>10764</v>
      </c>
      <c r="E50" s="18" t="n">
        <v>431.56053091</v>
      </c>
      <c r="F50" s="20" t="n">
        <v>5.57648124</v>
      </c>
      <c r="G50" s="18" t="n">
        <v>414.72901738</v>
      </c>
      <c r="H50" s="20" t="n">
        <v>7.12689471</v>
      </c>
      <c r="I50" s="18" t="n">
        <v>411.38237795</v>
      </c>
      <c r="J50" s="20" t="n">
        <v>4.55789173</v>
      </c>
      <c r="K50" s="18" t="n">
        <v>400.66425476</v>
      </c>
      <c r="L50" s="20" t="n">
        <v>9.717729</v>
      </c>
      <c r="M50" s="18" t="s">
        <v>404</v>
      </c>
      <c r="N50" s="20" t="s">
        <v>404</v>
      </c>
      <c r="O50" s="18" t="s">
        <v>404</v>
      </c>
      <c r="P50" s="20" t="s">
        <v>404</v>
      </c>
      <c r="Q50" s="18" t="s">
        <v>404</v>
      </c>
      <c r="R50" s="20" t="s">
        <v>404</v>
      </c>
      <c r="S50" s="18" t="s">
        <v>404</v>
      </c>
      <c r="T50" s="20" t="s">
        <v>404</v>
      </c>
      <c r="U50" s="18" t="n">
        <v>412.71078684</v>
      </c>
      <c r="V50" s="20" t="n">
        <v>13.11253787</v>
      </c>
    </row>
    <row r="51" spans="1:22">
      <c r="A51" s="15" t="s">
        <v>448</v>
      </c>
      <c r="B51" s="17" t="n">
        <v>6866</v>
      </c>
      <c r="C51" s="18">
        <f>(0.0/B51*100)</f>
        <v/>
      </c>
      <c r="D51" s="19" t="n">
        <v>6866</v>
      </c>
      <c r="E51" s="18" t="n">
        <v>414.73675441</v>
      </c>
      <c r="F51" s="20" t="n">
        <v>6.21108806</v>
      </c>
      <c r="G51" s="18" t="n">
        <v>419.67380923</v>
      </c>
      <c r="H51" s="20" t="n">
        <v>6.01571575</v>
      </c>
      <c r="I51" s="18" t="n">
        <v>422.0509573</v>
      </c>
      <c r="J51" s="20" t="n">
        <v>6.06985029</v>
      </c>
      <c r="K51" s="18" t="n">
        <v>423.52494098</v>
      </c>
      <c r="L51" s="20" t="n">
        <v>5.47274506</v>
      </c>
      <c r="M51" s="18" t="s">
        <v>404</v>
      </c>
      <c r="N51" s="20" t="s">
        <v>404</v>
      </c>
      <c r="O51" s="18" t="s">
        <v>404</v>
      </c>
      <c r="P51" s="20" t="s">
        <v>404</v>
      </c>
      <c r="Q51" s="18" t="s">
        <v>404</v>
      </c>
      <c r="R51" s="20" t="s">
        <v>404</v>
      </c>
      <c r="S51" s="18" t="s">
        <v>404</v>
      </c>
      <c r="T51" s="20" t="s">
        <v>404</v>
      </c>
      <c r="U51" s="18" t="n">
        <v>414.19620736</v>
      </c>
      <c r="V51" s="20" t="n">
        <v>15.32735171</v>
      </c>
    </row>
    <row r="52" spans="1:22">
      <c r="A52" s="15" t="s">
        <v>449</v>
      </c>
      <c r="B52" s="17" t="n">
        <v>5809</v>
      </c>
      <c r="C52" s="18">
        <f>(0.0/B52*100)</f>
        <v/>
      </c>
      <c r="D52" s="19" t="n">
        <v>5809</v>
      </c>
      <c r="E52" s="18" t="n">
        <v>487.90159335</v>
      </c>
      <c r="F52" s="20" t="n">
        <v>4.91489142</v>
      </c>
      <c r="G52" s="18" t="n">
        <v>464.6542</v>
      </c>
      <c r="H52" s="20" t="n">
        <v>6.61994276</v>
      </c>
      <c r="I52" s="18" t="n">
        <v>459.49971602</v>
      </c>
      <c r="J52" s="20" t="n">
        <v>11.26258649</v>
      </c>
      <c r="K52" s="18" t="n">
        <v>492.61722828</v>
      </c>
      <c r="L52" s="20" t="n">
        <v>23.74763908</v>
      </c>
      <c r="M52" s="18" t="s">
        <v>404</v>
      </c>
      <c r="N52" s="20" t="s">
        <v>404</v>
      </c>
      <c r="O52" s="18" t="s">
        <v>404</v>
      </c>
      <c r="P52" s="20" t="s">
        <v>404</v>
      </c>
      <c r="Q52" s="18" t="s">
        <v>404</v>
      </c>
      <c r="R52" s="20" t="s">
        <v>404</v>
      </c>
      <c r="S52" s="18" t="s">
        <v>404</v>
      </c>
      <c r="T52" s="20" t="s">
        <v>404</v>
      </c>
      <c r="U52" s="18" t="n">
        <v>408.5339</v>
      </c>
      <c r="V52" s="20" t="n">
        <v>17.24550512</v>
      </c>
    </row>
    <row r="53" spans="1:22">
      <c r="A53" s="15" t="s">
        <v>450</v>
      </c>
      <c r="B53" s="17" t="n">
        <v>5571</v>
      </c>
      <c r="C53" s="18">
        <f>(0.0/B53*100)</f>
        <v/>
      </c>
      <c r="D53" s="19" t="n">
        <v>5571</v>
      </c>
      <c r="E53" s="18" t="n">
        <v>438.49321711</v>
      </c>
      <c r="F53" s="20" t="n">
        <v>1.95961523</v>
      </c>
      <c r="G53" s="18" t="n">
        <v>428.54605143</v>
      </c>
      <c r="H53" s="20" t="n">
        <v>2.15538373</v>
      </c>
      <c r="I53" s="18" t="n">
        <v>415.30627468</v>
      </c>
      <c r="J53" s="20" t="n">
        <v>3.30492566</v>
      </c>
      <c r="K53" s="18" t="n">
        <v>441.37849092</v>
      </c>
      <c r="L53" s="20" t="n">
        <v>4.2972275</v>
      </c>
      <c r="M53" s="18" t="s">
        <v>404</v>
      </c>
      <c r="N53" s="20" t="s">
        <v>404</v>
      </c>
      <c r="O53" s="18" t="s">
        <v>404</v>
      </c>
      <c r="P53" s="20" t="s">
        <v>404</v>
      </c>
      <c r="Q53" s="18" t="s">
        <v>404</v>
      </c>
      <c r="R53" s="20" t="s">
        <v>404</v>
      </c>
      <c r="S53" s="18" t="s">
        <v>404</v>
      </c>
      <c r="T53" s="20" t="s">
        <v>404</v>
      </c>
      <c r="U53" s="18" t="n">
        <v>345.58226837</v>
      </c>
      <c r="V53" s="20" t="n">
        <v>22.51923568</v>
      </c>
    </row>
    <row r="54" spans="1:22">
      <c r="A54" s="15" t="s">
        <v>451</v>
      </c>
      <c r="B54" s="17" t="n">
        <v>4740</v>
      </c>
      <c r="C54" s="18">
        <f>(199.0/B54*100)</f>
        <v/>
      </c>
      <c r="D54" s="19" t="n">
        <v>4541</v>
      </c>
      <c r="E54" s="18" t="n">
        <v>337.4496535</v>
      </c>
      <c r="F54" s="20" t="n">
        <v>4.46858723</v>
      </c>
      <c r="G54" s="18" t="n">
        <v>332.61607423</v>
      </c>
      <c r="H54" s="20" t="n">
        <v>6.49443524</v>
      </c>
      <c r="I54" s="18" t="n">
        <v>317.77469438</v>
      </c>
      <c r="J54" s="20" t="n">
        <v>6.07020602</v>
      </c>
      <c r="K54" s="18" t="n">
        <v>336.58476973</v>
      </c>
      <c r="L54" s="20" t="n">
        <v>8.19106809</v>
      </c>
      <c r="M54" s="18" t="s">
        <v>404</v>
      </c>
      <c r="N54" s="20" t="s">
        <v>404</v>
      </c>
      <c r="O54" s="18" t="s">
        <v>404</v>
      </c>
      <c r="P54" s="20" t="s">
        <v>404</v>
      </c>
      <c r="Q54" s="18" t="s">
        <v>404</v>
      </c>
      <c r="R54" s="20" t="s">
        <v>404</v>
      </c>
      <c r="S54" s="18" t="s">
        <v>404</v>
      </c>
      <c r="T54" s="20" t="s">
        <v>404</v>
      </c>
      <c r="U54" s="18" t="n">
        <v>309.32562263</v>
      </c>
      <c r="V54" s="20" t="n">
        <v>3.28780521</v>
      </c>
    </row>
    <row r="55" spans="1:22">
      <c r="A55" s="15" t="s">
        <v>452</v>
      </c>
      <c r="B55" s="17" t="n">
        <v>5316</v>
      </c>
      <c r="C55" s="18">
        <f>(43.0/B55*100)</f>
        <v/>
      </c>
      <c r="D55" s="19" t="n">
        <v>5273</v>
      </c>
      <c r="E55" s="18" t="n">
        <v>410.29098652</v>
      </c>
      <c r="F55" s="20" t="n">
        <v>2.91829114</v>
      </c>
      <c r="G55" s="18" t="n">
        <v>429.52594414</v>
      </c>
      <c r="H55" s="20" t="n">
        <v>13.99050091</v>
      </c>
      <c r="I55" s="18" t="n">
        <v>401.86913586</v>
      </c>
      <c r="J55" s="20" t="n">
        <v>10.46998991</v>
      </c>
      <c r="K55" s="18" t="n">
        <v>367.35346899</v>
      </c>
      <c r="L55" s="20" t="n">
        <v>26.59804585</v>
      </c>
      <c r="M55" s="18" t="s">
        <v>404</v>
      </c>
      <c r="N55" s="20" t="s">
        <v>404</v>
      </c>
      <c r="O55" s="18" t="s">
        <v>404</v>
      </c>
      <c r="P55" s="20" t="s">
        <v>404</v>
      </c>
      <c r="Q55" s="18" t="s">
        <v>404</v>
      </c>
      <c r="R55" s="20" t="s">
        <v>404</v>
      </c>
      <c r="S55" s="18" t="n">
        <v>428.27041964</v>
      </c>
      <c r="T55" s="20" t="n">
        <v>10.73423101</v>
      </c>
      <c r="U55" s="18" t="n">
        <v>406.39421225</v>
      </c>
      <c r="V55" s="20" t="n">
        <v>7.30912417</v>
      </c>
    </row>
    <row r="56" spans="1:22">
      <c r="A56" s="15" t="s">
        <v>453</v>
      </c>
      <c r="B56" s="17" t="n">
        <v>5359</v>
      </c>
      <c r="C56" s="18">
        <f>(0.0/B56*100)</f>
        <v/>
      </c>
      <c r="D56" s="19" t="n">
        <v>5359</v>
      </c>
      <c r="E56" s="18" t="n">
        <v>517.30143479</v>
      </c>
      <c r="F56" s="20" t="n">
        <v>6.10917083</v>
      </c>
      <c r="G56" s="18" t="n">
        <v>521.55202267</v>
      </c>
      <c r="H56" s="20" t="n">
        <v>6.57188032</v>
      </c>
      <c r="I56" s="18" t="n">
        <v>540.81963912</v>
      </c>
      <c r="J56" s="20" t="n">
        <v>8.708824359999999</v>
      </c>
      <c r="K56" s="18" t="n">
        <v>528.0429706800001</v>
      </c>
      <c r="L56" s="20" t="n">
        <v>24.59648925</v>
      </c>
      <c r="M56" s="18" t="s">
        <v>404</v>
      </c>
      <c r="N56" s="20" t="s">
        <v>404</v>
      </c>
      <c r="O56" s="18" t="s">
        <v>404</v>
      </c>
      <c r="P56" s="20" t="s">
        <v>404</v>
      </c>
      <c r="Q56" s="18" t="s">
        <v>404</v>
      </c>
      <c r="R56" s="20" t="s">
        <v>404</v>
      </c>
      <c r="S56" s="18" t="s">
        <v>404</v>
      </c>
      <c r="T56" s="20" t="s">
        <v>404</v>
      </c>
      <c r="U56" s="18" t="n">
        <v>518.4486587</v>
      </c>
      <c r="V56" s="20" t="n">
        <v>13.23255506</v>
      </c>
    </row>
    <row r="57" spans="1:22">
      <c r="A57" s="15" t="s">
        <v>454</v>
      </c>
      <c r="B57" s="17" t="n">
        <v>6513</v>
      </c>
      <c r="C57" s="18">
        <f>(0.0/B57*100)</f>
        <v/>
      </c>
      <c r="D57" s="19" t="n">
        <v>6513</v>
      </c>
      <c r="E57" s="18" t="n">
        <v>412.3145296</v>
      </c>
      <c r="F57" s="20" t="n">
        <v>3.80561331</v>
      </c>
      <c r="G57" s="18" t="n">
        <v>397.33438359</v>
      </c>
      <c r="H57" s="20" t="n">
        <v>6.96269522</v>
      </c>
      <c r="I57" s="18" t="n">
        <v>392.49133063</v>
      </c>
      <c r="J57" s="20" t="n">
        <v>7.51933582</v>
      </c>
      <c r="K57" s="18" t="n">
        <v>385.04747265</v>
      </c>
      <c r="L57" s="20" t="n">
        <v>5.33359439</v>
      </c>
      <c r="M57" s="18" t="s">
        <v>404</v>
      </c>
      <c r="N57" s="20" t="s">
        <v>404</v>
      </c>
      <c r="O57" s="18" t="s">
        <v>404</v>
      </c>
      <c r="P57" s="20" t="s">
        <v>404</v>
      </c>
      <c r="Q57" s="18" t="s">
        <v>404</v>
      </c>
      <c r="R57" s="20" t="s">
        <v>404</v>
      </c>
      <c r="S57" s="18" t="s">
        <v>404</v>
      </c>
      <c r="T57" s="20" t="s">
        <v>404</v>
      </c>
      <c r="U57" s="18" t="s">
        <v>404</v>
      </c>
      <c r="V57" s="20" t="s">
        <v>404</v>
      </c>
    </row>
    <row r="58" spans="1:22">
      <c r="A58" s="15" t="s">
        <v>455</v>
      </c>
      <c r="B58" s="17" t="n">
        <v>7267</v>
      </c>
      <c r="C58" s="18">
        <f>(0.0/B58*100)</f>
        <v/>
      </c>
      <c r="D58" s="19" t="n">
        <v>7267</v>
      </c>
      <c r="E58" s="18" t="n">
        <v>410.87319378</v>
      </c>
      <c r="F58" s="20" t="n">
        <v>7.07026889</v>
      </c>
      <c r="G58" s="18" t="n">
        <v>408.7268644</v>
      </c>
      <c r="H58" s="20" t="n">
        <v>5.34918251</v>
      </c>
      <c r="I58" s="18" t="n">
        <v>420.3392329</v>
      </c>
      <c r="J58" s="20" t="n">
        <v>6.36394822</v>
      </c>
      <c r="K58" s="18" t="n">
        <v>397.98098213</v>
      </c>
      <c r="L58" s="20" t="n">
        <v>6.55990814</v>
      </c>
      <c r="M58" s="18" t="s">
        <v>404</v>
      </c>
      <c r="N58" s="20" t="s">
        <v>404</v>
      </c>
      <c r="O58" s="18" t="s">
        <v>404</v>
      </c>
      <c r="P58" s="20" t="s">
        <v>404</v>
      </c>
      <c r="Q58" s="18" t="s">
        <v>404</v>
      </c>
      <c r="R58" s="20" t="s">
        <v>404</v>
      </c>
      <c r="S58" s="18" t="n">
        <v>383.32163195</v>
      </c>
      <c r="T58" s="20" t="n">
        <v>10.74006265</v>
      </c>
      <c r="U58" s="18" t="n">
        <v>386.80546046</v>
      </c>
      <c r="V58" s="20" t="n">
        <v>10.42054457</v>
      </c>
    </row>
    <row r="59" spans="1:22">
      <c r="A59" s="15" t="s">
        <v>456</v>
      </c>
      <c r="B59" s="17" t="n">
        <v>4826</v>
      </c>
      <c r="C59" s="18">
        <f>(0.0/B59*100)</f>
        <v/>
      </c>
      <c r="D59" s="19" t="n">
        <v>4826</v>
      </c>
      <c r="E59" s="18" t="n">
        <v>378.83152417</v>
      </c>
      <c r="F59" s="20" t="n">
        <v>2.50320985</v>
      </c>
      <c r="G59" s="18" t="n">
        <v>372.0374939</v>
      </c>
      <c r="H59" s="20" t="n">
        <v>2.34563727</v>
      </c>
      <c r="I59" s="18" t="n">
        <v>383.59899377</v>
      </c>
      <c r="J59" s="20" t="n">
        <v>4.44584683</v>
      </c>
      <c r="K59" s="18" t="n">
        <v>394.59986608</v>
      </c>
      <c r="L59" s="20" t="n">
        <v>6.18793951</v>
      </c>
      <c r="M59" s="18" t="s">
        <v>404</v>
      </c>
      <c r="N59" s="20" t="s">
        <v>404</v>
      </c>
      <c r="O59" s="18" t="s">
        <v>404</v>
      </c>
      <c r="P59" s="20" t="s">
        <v>404</v>
      </c>
      <c r="Q59" s="18" t="s">
        <v>404</v>
      </c>
      <c r="R59" s="20" t="s">
        <v>404</v>
      </c>
      <c r="S59" s="18" t="s">
        <v>404</v>
      </c>
      <c r="T59" s="20" t="s">
        <v>404</v>
      </c>
      <c r="U59" s="18" t="n">
        <v>384.88415144</v>
      </c>
      <c r="V59" s="20" t="n">
        <v>17.12848997</v>
      </c>
    </row>
    <row r="60" spans="1:22">
      <c r="A60" s="15" t="s">
        <v>457</v>
      </c>
      <c r="B60" s="17" t="n">
        <v>4546</v>
      </c>
      <c r="C60" s="18">
        <f>(0.0/B60*100)</f>
        <v/>
      </c>
      <c r="D60" s="19" t="n">
        <v>4546</v>
      </c>
      <c r="E60" s="18" t="n">
        <v>394.76474472</v>
      </c>
      <c r="F60" s="20" t="n">
        <v>4.97506681</v>
      </c>
      <c r="G60" s="18" t="n">
        <v>378.73897226</v>
      </c>
      <c r="H60" s="20" t="n">
        <v>10.31973204</v>
      </c>
      <c r="I60" s="18" t="n">
        <v>372.74708998</v>
      </c>
      <c r="J60" s="20" t="n">
        <v>10.58389135</v>
      </c>
      <c r="K60" s="18" t="n">
        <v>380.88573471</v>
      </c>
      <c r="L60" s="20" t="n">
        <v>31.75146949</v>
      </c>
      <c r="M60" s="18" t="s">
        <v>404</v>
      </c>
      <c r="N60" s="20" t="s">
        <v>404</v>
      </c>
      <c r="O60" s="18" t="s">
        <v>404</v>
      </c>
      <c r="P60" s="20" t="s">
        <v>404</v>
      </c>
      <c r="Q60" s="18" t="s">
        <v>404</v>
      </c>
      <c r="R60" s="20" t="s">
        <v>404</v>
      </c>
      <c r="S60" s="18" t="s">
        <v>404</v>
      </c>
      <c r="T60" s="20" t="s">
        <v>404</v>
      </c>
      <c r="U60" s="18" t="n">
        <v>376.55288053</v>
      </c>
      <c r="V60" s="20" t="n">
        <v>17.16751022</v>
      </c>
    </row>
    <row r="61" spans="1:22">
      <c r="A61" s="15" t="s">
        <v>458</v>
      </c>
      <c r="B61" s="17" t="n">
        <v>6525</v>
      </c>
      <c r="C61" s="18">
        <f>(0.0/B61*100)</f>
        <v/>
      </c>
      <c r="D61" s="19" t="n">
        <v>6525</v>
      </c>
      <c r="E61" s="18" t="n">
        <v>473.83366908</v>
      </c>
      <c r="F61" s="20" t="n">
        <v>3.21069392</v>
      </c>
      <c r="G61" s="18" t="n">
        <v>482.90760715</v>
      </c>
      <c r="H61" s="20" t="n">
        <v>7.51285916</v>
      </c>
      <c r="I61" s="18" t="n">
        <v>476.09183004</v>
      </c>
      <c r="J61" s="20" t="n">
        <v>12.6906546</v>
      </c>
      <c r="K61" s="18" t="n">
        <v>451.42917041</v>
      </c>
      <c r="L61" s="20" t="n">
        <v>7.01747021</v>
      </c>
      <c r="M61" s="18" t="s">
        <v>404</v>
      </c>
      <c r="N61" s="20" t="s">
        <v>404</v>
      </c>
      <c r="O61" s="18" t="s">
        <v>404</v>
      </c>
      <c r="P61" s="20" t="s">
        <v>404</v>
      </c>
      <c r="Q61" s="18" t="s">
        <v>404</v>
      </c>
      <c r="R61" s="20" t="s">
        <v>404</v>
      </c>
      <c r="S61" s="18" t="s">
        <v>404</v>
      </c>
      <c r="T61" s="20" t="s">
        <v>404</v>
      </c>
      <c r="U61" s="18" t="n">
        <v>364.90585338</v>
      </c>
      <c r="V61" s="20" t="n">
        <v>5.76146596</v>
      </c>
    </row>
    <row r="62" spans="1:22">
      <c r="A62" s="15" t="s">
        <v>459</v>
      </c>
      <c r="B62" s="17" t="n">
        <v>4476</v>
      </c>
      <c r="C62" s="18">
        <f>(0.0/B62*100)</f>
        <v/>
      </c>
      <c r="D62" s="19" t="n">
        <v>4476</v>
      </c>
      <c r="E62" s="18" t="n">
        <v>538.44742374</v>
      </c>
      <c r="F62" s="20" t="n">
        <v>1.44921977</v>
      </c>
      <c r="G62" s="18" t="n">
        <v>513.77162431</v>
      </c>
      <c r="H62" s="20" t="n">
        <v>2.85655007</v>
      </c>
      <c r="I62" s="18" t="n">
        <v>524.5123588599999</v>
      </c>
      <c r="J62" s="20" t="n">
        <v>2.15903982</v>
      </c>
      <c r="K62" s="18" t="n">
        <v>521.33392364</v>
      </c>
      <c r="L62" s="20" t="n">
        <v>2.65882211</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383.33895897</v>
      </c>
      <c r="F63" s="20" t="n">
        <v>1.32329364</v>
      </c>
      <c r="G63" s="18" t="n">
        <v>374.1142594</v>
      </c>
      <c r="H63" s="20" t="n">
        <v>4.57759429</v>
      </c>
      <c r="I63" s="18" t="n">
        <v>358.032659</v>
      </c>
      <c r="J63" s="20" t="n">
        <v>7.23816004</v>
      </c>
      <c r="K63" s="18" t="s">
        <v>404</v>
      </c>
      <c r="L63" s="20" t="s">
        <v>404</v>
      </c>
      <c r="M63" s="18" t="s">
        <v>404</v>
      </c>
      <c r="N63" s="20" t="s">
        <v>404</v>
      </c>
      <c r="O63" s="18" t="s">
        <v>404</v>
      </c>
      <c r="P63" s="20" t="s">
        <v>404</v>
      </c>
      <c r="Q63" s="18" t="s">
        <v>404</v>
      </c>
      <c r="R63" s="20" t="s">
        <v>404</v>
      </c>
      <c r="S63" s="18" t="s">
        <v>404</v>
      </c>
      <c r="T63" s="20" t="s">
        <v>404</v>
      </c>
      <c r="U63" s="18" t="n">
        <v>412.78785349</v>
      </c>
      <c r="V63" s="20" t="n">
        <v>5.29024443</v>
      </c>
    </row>
    <row r="64" spans="1:22">
      <c r="A64" s="15" t="s">
        <v>461</v>
      </c>
      <c r="B64" s="17" t="n">
        <v>3634</v>
      </c>
      <c r="C64" s="18">
        <f>(27.0/B64*100)</f>
        <v/>
      </c>
      <c r="D64" s="19" t="n">
        <v>3607</v>
      </c>
      <c r="E64" s="18" t="n">
        <v>458.27936186</v>
      </c>
      <c r="F64" s="20" t="n">
        <v>1.89218748</v>
      </c>
      <c r="G64" s="18" t="n">
        <v>484.70972569</v>
      </c>
      <c r="H64" s="20" t="n">
        <v>3.56417036</v>
      </c>
      <c r="I64" s="18" t="n">
        <v>473.30482836</v>
      </c>
      <c r="J64" s="20" t="n">
        <v>4.79062567</v>
      </c>
      <c r="K64" s="18" t="s">
        <v>404</v>
      </c>
      <c r="L64" s="20" t="s">
        <v>404</v>
      </c>
      <c r="M64" s="18" t="s">
        <v>404</v>
      </c>
      <c r="N64" s="20" t="s">
        <v>404</v>
      </c>
      <c r="O64" s="18" t="s">
        <v>404</v>
      </c>
      <c r="P64" s="20" t="s">
        <v>404</v>
      </c>
      <c r="Q64" s="18" t="s">
        <v>404</v>
      </c>
      <c r="R64" s="20" t="s">
        <v>404</v>
      </c>
      <c r="S64" s="18" t="s">
        <v>404</v>
      </c>
      <c r="T64" s="20" t="s">
        <v>404</v>
      </c>
      <c r="U64" s="18" t="n">
        <v>396.80982174</v>
      </c>
      <c r="V64" s="20" t="n">
        <v>15.66183759</v>
      </c>
    </row>
    <row r="65" spans="1:22">
      <c r="A65" s="15" t="s">
        <v>462</v>
      </c>
      <c r="B65" s="17" t="n">
        <v>5325</v>
      </c>
      <c r="C65" s="18">
        <f>(0.0/B65*100)</f>
        <v/>
      </c>
      <c r="D65" s="19" t="n">
        <v>5325</v>
      </c>
      <c r="E65" s="18" t="n">
        <v>431.23341161</v>
      </c>
      <c r="F65" s="20" t="n">
        <v>4.25404829</v>
      </c>
      <c r="G65" s="18" t="n">
        <v>424.82310569</v>
      </c>
      <c r="H65" s="20" t="n">
        <v>4.55726443</v>
      </c>
      <c r="I65" s="18" t="n">
        <v>425.34714452</v>
      </c>
      <c r="J65" s="20" t="n">
        <v>6.42356453</v>
      </c>
      <c r="K65" s="18" t="n">
        <v>424.0524175</v>
      </c>
      <c r="L65" s="20" t="n">
        <v>15.19295611</v>
      </c>
      <c r="M65" s="18" t="s">
        <v>404</v>
      </c>
      <c r="N65" s="20" t="s">
        <v>404</v>
      </c>
      <c r="O65" s="18" t="s">
        <v>404</v>
      </c>
      <c r="P65" s="20" t="s">
        <v>404</v>
      </c>
      <c r="Q65" s="18" t="s">
        <v>404</v>
      </c>
      <c r="R65" s="20" t="s">
        <v>404</v>
      </c>
      <c r="S65" s="18" t="s">
        <v>404</v>
      </c>
      <c r="T65" s="20" t="s">
        <v>404</v>
      </c>
      <c r="U65" s="18" t="n">
        <v>467.91356452</v>
      </c>
      <c r="V65" s="20" t="n">
        <v>13.18395246</v>
      </c>
    </row>
    <row r="66" spans="1:22">
      <c r="A66" s="15" t="s">
        <v>463</v>
      </c>
      <c r="B66" s="17" t="n">
        <v>5665</v>
      </c>
      <c r="C66" s="18">
        <f>(0.0/B66*100)</f>
        <v/>
      </c>
      <c r="D66" s="19" t="n">
        <v>5665</v>
      </c>
      <c r="E66" s="18" t="n">
        <v>409.50070491</v>
      </c>
      <c r="F66" s="20" t="n">
        <v>1.18068186</v>
      </c>
      <c r="G66" s="18" t="n">
        <v>418.32234259</v>
      </c>
      <c r="H66" s="20" t="n">
        <v>2.46172139</v>
      </c>
      <c r="I66" s="18" t="n">
        <v>362.30193633</v>
      </c>
      <c r="J66" s="20" t="n">
        <v>8.67516623</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417.30071334</v>
      </c>
      <c r="F67" s="20" t="n">
        <v>6.07777935</v>
      </c>
      <c r="G67" s="18" t="n">
        <v>391.65548409</v>
      </c>
      <c r="H67" s="20" t="n">
        <v>3.22106028</v>
      </c>
      <c r="I67" s="18" t="n">
        <v>387.7889039</v>
      </c>
      <c r="J67" s="20" t="n">
        <v>7.17846278</v>
      </c>
      <c r="K67" s="18" t="n">
        <v>372.69051453</v>
      </c>
      <c r="L67" s="20" t="n">
        <v>8.719939569999999</v>
      </c>
      <c r="M67" s="18" t="s">
        <v>404</v>
      </c>
      <c r="N67" s="20" t="s">
        <v>404</v>
      </c>
      <c r="O67" s="18" t="s">
        <v>404</v>
      </c>
      <c r="P67" s="20" t="s">
        <v>404</v>
      </c>
      <c r="Q67" s="18" t="s">
        <v>404</v>
      </c>
      <c r="R67" s="20" t="s">
        <v>404</v>
      </c>
      <c r="S67" s="18" t="s">
        <v>404</v>
      </c>
      <c r="T67" s="20" t="s">
        <v>404</v>
      </c>
      <c r="U67" s="18" t="n">
        <v>413.9636737</v>
      </c>
      <c r="V67" s="20" t="n">
        <v>24.83725874</v>
      </c>
    </row>
    <row r="68" spans="1:22">
      <c r="A68" s="15" t="s">
        <v>465</v>
      </c>
      <c r="B68" s="17" t="n">
        <v>12083</v>
      </c>
      <c r="C68" s="18">
        <f>(0.0/B68*100)</f>
        <v/>
      </c>
      <c r="D68" s="19" t="n">
        <v>12083</v>
      </c>
      <c r="E68" s="18" t="n">
        <v>417.71329589</v>
      </c>
      <c r="F68" s="20" t="n">
        <v>1.1737194</v>
      </c>
      <c r="G68" s="18" t="n">
        <v>420.51160809</v>
      </c>
      <c r="H68" s="20" t="n">
        <v>1.86978516</v>
      </c>
      <c r="I68" s="18" t="n">
        <v>427.52042781</v>
      </c>
      <c r="J68" s="20" t="n">
        <v>2.60680192</v>
      </c>
      <c r="K68" s="18" t="n">
        <v>371.25275007</v>
      </c>
      <c r="L68" s="20" t="n">
        <v>3.72411946</v>
      </c>
      <c r="M68" s="18" t="s">
        <v>404</v>
      </c>
      <c r="N68" s="20" t="s">
        <v>404</v>
      </c>
      <c r="O68" s="18" t="s">
        <v>404</v>
      </c>
      <c r="P68" s="20" t="s">
        <v>404</v>
      </c>
      <c r="Q68" s="18" t="s">
        <v>404</v>
      </c>
      <c r="R68" s="20" t="s">
        <v>404</v>
      </c>
      <c r="S68" s="18" t="s">
        <v>404</v>
      </c>
      <c r="T68" s="20" t="s">
        <v>404</v>
      </c>
      <c r="U68" s="18" t="n">
        <v>439.84475592</v>
      </c>
      <c r="V68" s="20" t="n">
        <v>12.49637931</v>
      </c>
    </row>
    <row r="69" spans="1:22">
      <c r="A69" s="15" t="s">
        <v>466</v>
      </c>
      <c r="B69" s="17" t="n">
        <v>4876</v>
      </c>
      <c r="C69" s="18">
        <f>(0.0/B69*100)</f>
        <v/>
      </c>
      <c r="D69" s="19" t="n">
        <v>4876</v>
      </c>
      <c r="E69" s="18" t="n">
        <v>435.63133475</v>
      </c>
      <c r="F69" s="20" t="n">
        <v>3.76722596</v>
      </c>
      <c r="G69" s="18" t="n">
        <v>427.1722976</v>
      </c>
      <c r="H69" s="20" t="n">
        <v>9.764094569999999</v>
      </c>
      <c r="I69" s="18" t="n">
        <v>441.93363922</v>
      </c>
      <c r="J69" s="20" t="n">
        <v>16.56679953</v>
      </c>
      <c r="K69" s="18" t="s">
        <v>404</v>
      </c>
      <c r="L69" s="20" t="s">
        <v>404</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491.44342157</v>
      </c>
      <c r="F70" s="20" t="n">
        <v>5.22528016</v>
      </c>
      <c r="G70" s="18" t="n">
        <v>488.15160331</v>
      </c>
      <c r="H70" s="20" t="n">
        <v>5.18204585</v>
      </c>
      <c r="I70" s="18" t="n">
        <v>482.12653709</v>
      </c>
      <c r="J70" s="20" t="n">
        <v>5.65362167</v>
      </c>
      <c r="K70" s="18" t="n">
        <v>480.41144542</v>
      </c>
      <c r="L70" s="20" t="n">
        <v>11.00345569</v>
      </c>
      <c r="M70" s="18" t="s">
        <v>404</v>
      </c>
      <c r="N70" s="20" t="s">
        <v>404</v>
      </c>
      <c r="O70" s="18" t="s">
        <v>404</v>
      </c>
      <c r="P70" s="20" t="s">
        <v>404</v>
      </c>
      <c r="Q70" s="18" t="s">
        <v>404</v>
      </c>
      <c r="R70" s="20" t="s">
        <v>404</v>
      </c>
      <c r="S70" s="18" t="s">
        <v>404</v>
      </c>
      <c r="T70" s="20" t="s">
        <v>404</v>
      </c>
      <c r="U70" s="18" t="n">
        <v>481.19741277</v>
      </c>
      <c r="V70" s="20" t="n">
        <v>19.19828375</v>
      </c>
    </row>
    <row r="71" spans="1:22">
      <c r="A71" s="15" t="s">
        <v>468</v>
      </c>
      <c r="B71" s="17" t="n">
        <v>6115</v>
      </c>
      <c r="C71" s="18">
        <f>(0.0/B71*100)</f>
        <v/>
      </c>
      <c r="D71" s="19" t="n">
        <v>6115</v>
      </c>
      <c r="E71" s="18" t="n">
        <v>546.86918956</v>
      </c>
      <c r="F71" s="20" t="n">
        <v>1.90622858</v>
      </c>
      <c r="G71" s="18" t="n">
        <v>565.9617689299999</v>
      </c>
      <c r="H71" s="20" t="n">
        <v>1.807797</v>
      </c>
      <c r="I71" s="18" t="n">
        <v>554.28190843</v>
      </c>
      <c r="J71" s="20" t="n">
        <v>3.51819011</v>
      </c>
      <c r="K71" s="18" t="s">
        <v>404</v>
      </c>
      <c r="L71" s="20" t="s">
        <v>404</v>
      </c>
      <c r="M71" s="18" t="s">
        <v>404</v>
      </c>
      <c r="N71" s="20" t="s">
        <v>404</v>
      </c>
      <c r="O71" s="18" t="s">
        <v>404</v>
      </c>
      <c r="P71" s="20" t="s">
        <v>404</v>
      </c>
      <c r="Q71" s="18" t="s">
        <v>404</v>
      </c>
      <c r="R71" s="20" t="s">
        <v>404</v>
      </c>
      <c r="S71" s="18" t="s">
        <v>404</v>
      </c>
      <c r="T71" s="20" t="s">
        <v>404</v>
      </c>
      <c r="U71" s="18" t="n">
        <v>496.28387474</v>
      </c>
      <c r="V71" s="20" t="n">
        <v>15.61464699</v>
      </c>
    </row>
    <row r="72" spans="1:22">
      <c r="A72" s="15" t="s">
        <v>469</v>
      </c>
      <c r="B72" s="17" t="n">
        <v>7708</v>
      </c>
      <c r="C72" s="18">
        <f>(0.0/B72*100)</f>
        <v/>
      </c>
      <c r="D72" s="19" t="n">
        <v>7708</v>
      </c>
      <c r="E72" s="18" t="n">
        <v>554.70278848</v>
      </c>
      <c r="F72" s="20" t="n">
        <v>8.243207780000001</v>
      </c>
      <c r="G72" s="18" t="n">
        <v>543.6110843</v>
      </c>
      <c r="H72" s="20" t="n">
        <v>6.91001536</v>
      </c>
      <c r="I72" s="18" t="n">
        <v>513.30061067</v>
      </c>
      <c r="J72" s="20" t="n">
        <v>5.71858369</v>
      </c>
      <c r="K72" s="18" t="n">
        <v>478.45626419</v>
      </c>
      <c r="L72" s="20" t="n">
        <v>19.8397608</v>
      </c>
      <c r="M72" s="18" t="s">
        <v>404</v>
      </c>
      <c r="N72" s="20" t="s">
        <v>404</v>
      </c>
      <c r="O72" s="18" t="s">
        <v>404</v>
      </c>
      <c r="P72" s="20" t="s">
        <v>404</v>
      </c>
      <c r="Q72" s="18" t="s">
        <v>404</v>
      </c>
      <c r="R72" s="20" t="s">
        <v>404</v>
      </c>
      <c r="S72" s="18" t="s">
        <v>404</v>
      </c>
      <c r="T72" s="20" t="s">
        <v>404</v>
      </c>
      <c r="U72" s="18" t="n">
        <v>539.6315571</v>
      </c>
      <c r="V72" s="20" t="n">
        <v>37.90707486</v>
      </c>
    </row>
    <row r="73" spans="1:22">
      <c r="A73" s="15" t="s">
        <v>470</v>
      </c>
      <c r="B73" s="17" t="n">
        <v>8249</v>
      </c>
      <c r="C73" s="18">
        <f>(0.0/B73*100)</f>
        <v/>
      </c>
      <c r="D73" s="19" t="n">
        <v>8249</v>
      </c>
      <c r="E73" s="18" t="n">
        <v>417.96848966</v>
      </c>
      <c r="F73" s="20" t="n">
        <v>7.94777066</v>
      </c>
      <c r="G73" s="18" t="n">
        <v>429.49030012</v>
      </c>
      <c r="H73" s="20" t="n">
        <v>7.27217678</v>
      </c>
      <c r="I73" s="18" t="n">
        <v>415.1709246</v>
      </c>
      <c r="J73" s="20" t="n">
        <v>4.98415124</v>
      </c>
      <c r="K73" s="18" t="n">
        <v>428.49766984</v>
      </c>
      <c r="L73" s="20" t="n">
        <v>13.05067822</v>
      </c>
      <c r="M73" s="18" t="s">
        <v>404</v>
      </c>
      <c r="N73" s="20" t="s">
        <v>404</v>
      </c>
      <c r="O73" s="18" t="s">
        <v>404</v>
      </c>
      <c r="P73" s="20" t="s">
        <v>404</v>
      </c>
      <c r="Q73" s="18" t="s">
        <v>404</v>
      </c>
      <c r="R73" s="20" t="s">
        <v>404</v>
      </c>
      <c r="S73" s="18" t="s">
        <v>404</v>
      </c>
      <c r="T73" s="20" t="s">
        <v>404</v>
      </c>
      <c r="U73" s="18" t="n">
        <v>418.47936446</v>
      </c>
      <c r="V73" s="20" t="n">
        <v>15.32789647</v>
      </c>
    </row>
    <row r="74" spans="1:22">
      <c r="A74" s="15" t="s">
        <v>471</v>
      </c>
      <c r="B74" s="17" t="n">
        <v>4692</v>
      </c>
      <c r="C74" s="18">
        <f>(484.0/B74*100)</f>
        <v/>
      </c>
      <c r="D74" s="19" t="n">
        <v>4208</v>
      </c>
      <c r="E74" s="18" t="n">
        <v>401.73464305</v>
      </c>
      <c r="F74" s="20" t="n">
        <v>3.60420721</v>
      </c>
      <c r="G74" s="18" t="n">
        <v>452.49444551</v>
      </c>
      <c r="H74" s="20" t="n">
        <v>2.71635951</v>
      </c>
      <c r="I74" s="18" t="n">
        <v>403.75215008</v>
      </c>
      <c r="J74" s="20" t="n">
        <v>2.23109165</v>
      </c>
      <c r="K74" s="18" t="n">
        <v>418.68157964</v>
      </c>
      <c r="L74" s="20" t="n">
        <v>3.68914185</v>
      </c>
      <c r="M74" s="18" t="s">
        <v>404</v>
      </c>
      <c r="N74" s="20" t="s">
        <v>404</v>
      </c>
      <c r="O74" s="18" t="s">
        <v>404</v>
      </c>
      <c r="P74" s="20" t="s">
        <v>404</v>
      </c>
      <c r="Q74" s="18" t="s">
        <v>404</v>
      </c>
      <c r="R74" s="20" t="s">
        <v>404</v>
      </c>
      <c r="S74" s="18" t="s">
        <v>404</v>
      </c>
      <c r="T74" s="20" t="s">
        <v>404</v>
      </c>
      <c r="U74" s="18" t="s">
        <v>404</v>
      </c>
      <c r="V74" s="20" t="s">
        <v>404</v>
      </c>
    </row>
    <row r="75" spans="1:22">
      <c r="A75" s="15" t="s">
        <v>472</v>
      </c>
      <c r="B75" s="17" t="n">
        <v>5375</v>
      </c>
      <c r="C75" s="18">
        <f>(483.0/B75*100)</f>
        <v/>
      </c>
      <c r="D75" s="19" t="n">
        <v>4892</v>
      </c>
      <c r="E75" s="18" t="n">
        <v>391.70094862</v>
      </c>
      <c r="F75" s="20" t="n">
        <v>10.52791146</v>
      </c>
      <c r="G75" s="18" t="n">
        <v>392.35391533</v>
      </c>
      <c r="H75" s="20" t="n">
        <v>8.740839599999999</v>
      </c>
      <c r="I75" s="18" t="n">
        <v>384.47629702</v>
      </c>
      <c r="J75" s="20" t="n">
        <v>4.35112729</v>
      </c>
      <c r="K75" s="18" t="n">
        <v>386.65566849</v>
      </c>
      <c r="L75" s="20" t="n">
        <v>7.4816184</v>
      </c>
      <c r="M75" s="18" t="s">
        <v>404</v>
      </c>
      <c r="N75" s="20" t="s">
        <v>404</v>
      </c>
      <c r="O75" s="18" t="s">
        <v>404</v>
      </c>
      <c r="P75" s="20" t="s">
        <v>404</v>
      </c>
      <c r="Q75" s="18" t="s">
        <v>404</v>
      </c>
      <c r="R75" s="20" t="s">
        <v>404</v>
      </c>
      <c r="S75" s="18" t="s">
        <v>404</v>
      </c>
      <c r="T75" s="20" t="s">
        <v>404</v>
      </c>
      <c r="U75" s="18" t="n">
        <v>381.1430031</v>
      </c>
      <c r="V75" s="20" t="n">
        <v>14.31025926</v>
      </c>
    </row>
    <row r="76" spans="1:22">
      <c r="A76" s="15" t="s">
        <v>473</v>
      </c>
      <c r="B76" s="17" t="n">
        <v>14167</v>
      </c>
      <c r="C76" s="18">
        <f>(1400.0/B76*100)</f>
        <v/>
      </c>
      <c r="D76" s="19" t="n">
        <v>12767</v>
      </c>
      <c r="E76" s="18" t="n">
        <v>480.34208235</v>
      </c>
      <c r="F76" s="20" t="n">
        <v>5.93125301</v>
      </c>
      <c r="G76" s="18" t="n">
        <v>424.36159304</v>
      </c>
      <c r="H76" s="20" t="n">
        <v>5.55844742</v>
      </c>
      <c r="I76" s="18" t="n">
        <v>412.08092766</v>
      </c>
      <c r="J76" s="20" t="n">
        <v>5.38836522</v>
      </c>
      <c r="K76" s="18" t="n">
        <v>401.50701319</v>
      </c>
      <c r="L76" s="20" t="n">
        <v>5.99630274</v>
      </c>
      <c r="M76" s="18" t="s">
        <v>404</v>
      </c>
      <c r="N76" s="20" t="s">
        <v>404</v>
      </c>
      <c r="O76" s="18" t="s">
        <v>404</v>
      </c>
      <c r="P76" s="20" t="s">
        <v>404</v>
      </c>
      <c r="Q76" s="18" t="s">
        <v>404</v>
      </c>
      <c r="R76" s="20" t="s">
        <v>404</v>
      </c>
      <c r="S76" s="18" t="s">
        <v>404</v>
      </c>
      <c r="T76" s="20" t="s">
        <v>404</v>
      </c>
      <c r="U76" s="18" t="n">
        <v>442.06975338</v>
      </c>
      <c r="V76" s="20" t="n">
        <v>10.06489677</v>
      </c>
    </row>
    <row r="77" spans="1:22">
      <c r="A77" s="15" t="s">
        <v>474</v>
      </c>
      <c r="B77" s="17" t="n">
        <v>6062</v>
      </c>
      <c r="C77" s="18">
        <f>(0.0/B77*100)</f>
        <v/>
      </c>
      <c r="D77" s="19" t="n">
        <v>6062</v>
      </c>
      <c r="E77" s="18" t="n">
        <v>452.74176428</v>
      </c>
      <c r="F77" s="20" t="n">
        <v>5.58065477</v>
      </c>
      <c r="G77" s="18" t="n">
        <v>437.50545938</v>
      </c>
      <c r="H77" s="20" t="n">
        <v>6.67294664</v>
      </c>
      <c r="I77" s="18" t="n">
        <v>422.09402027</v>
      </c>
      <c r="J77" s="20" t="n">
        <v>4.53000277</v>
      </c>
      <c r="K77" s="18" t="n">
        <v>420.71889763</v>
      </c>
      <c r="L77" s="20" t="n">
        <v>15.61616211</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522.20918684</v>
      </c>
      <c r="F78" s="20" t="n">
        <v>4.70003916</v>
      </c>
      <c r="G78" s="18" t="n">
        <v>539.42591616</v>
      </c>
      <c r="H78" s="20" t="n">
        <v>9.048587980000001</v>
      </c>
      <c r="I78" s="18" t="n">
        <v>514.74938334</v>
      </c>
      <c r="J78" s="20" t="n">
        <v>9.11817933</v>
      </c>
      <c r="K78" s="18" t="n">
        <v>527.91346134</v>
      </c>
      <c r="L78" s="20" t="n">
        <v>11.81481203</v>
      </c>
      <c r="M78" s="18" t="s">
        <v>404</v>
      </c>
      <c r="N78" s="20" t="s">
        <v>404</v>
      </c>
      <c r="O78" s="18" t="s">
        <v>404</v>
      </c>
      <c r="P78" s="20" t="s">
        <v>404</v>
      </c>
      <c r="Q78" s="18" t="s">
        <v>404</v>
      </c>
      <c r="R78" s="20" t="s">
        <v>404</v>
      </c>
      <c r="S78" s="18" t="s">
        <v>404</v>
      </c>
      <c r="T78" s="20" t="s">
        <v>404</v>
      </c>
      <c r="U78" s="18" t="n">
        <v>543.92726214</v>
      </c>
      <c r="V78" s="20" t="n">
        <v>5.61670573</v>
      </c>
    </row>
    <row customHeight="1" ht="25" r="79" spans="1:22">
      <c r="A79" s="15" t="s">
        <v>476</v>
      </c>
      <c r="B79" s="17" t="n">
        <v>1657</v>
      </c>
      <c r="C79" s="18">
        <f>(21.0/B79*100)</f>
        <v/>
      </c>
      <c r="D79" s="19" t="n">
        <v>1636</v>
      </c>
      <c r="E79" s="18" t="n">
        <v>479.99365626</v>
      </c>
      <c r="F79" s="20" t="n">
        <v>13.54413552</v>
      </c>
      <c r="G79" s="18" t="n">
        <v>491.32471579</v>
      </c>
      <c r="H79" s="20" t="n">
        <v>11.63063976</v>
      </c>
      <c r="I79" s="18" t="n">
        <v>444.87262098</v>
      </c>
      <c r="J79" s="20" t="n">
        <v>12.82601029</v>
      </c>
      <c r="K79" s="18" t="n">
        <v>466.1238583</v>
      </c>
      <c r="L79" s="20" t="n">
        <v>13.68819789</v>
      </c>
      <c r="M79" s="18" t="s">
        <v>404</v>
      </c>
      <c r="N79" s="20" t="s">
        <v>404</v>
      </c>
      <c r="O79" s="18" t="s">
        <v>404</v>
      </c>
      <c r="P79" s="20" t="s">
        <v>404</v>
      </c>
      <c r="Q79" s="18" t="s">
        <v>404</v>
      </c>
      <c r="R79" s="20" t="s">
        <v>404</v>
      </c>
      <c r="S79" s="18" t="s">
        <v>404</v>
      </c>
      <c r="T79" s="20" t="s">
        <v>404</v>
      </c>
      <c r="U79" s="18" t="s">
        <v>404</v>
      </c>
      <c r="V79" s="20" t="s">
        <v>404</v>
      </c>
    </row>
    <row r="80" spans="1:22">
      <c r="A80" s="15" t="s">
        <v>477</v>
      </c>
      <c r="B80" s="17" t="n">
        <v>7841</v>
      </c>
      <c r="C80" s="18">
        <f>(0.0/B80*100)</f>
        <v/>
      </c>
      <c r="D80" s="19" t="n">
        <v>7841</v>
      </c>
      <c r="E80" s="18" t="n">
        <v>451.28343098</v>
      </c>
      <c r="F80" s="20" t="n">
        <v>5.34027368</v>
      </c>
      <c r="G80" s="18" t="n">
        <v>460.12843276</v>
      </c>
      <c r="H80" s="20" t="n">
        <v>9.416317729999999</v>
      </c>
      <c r="I80" s="18" t="n">
        <v>465.16393112</v>
      </c>
      <c r="J80" s="20" t="n">
        <v>6.82057717</v>
      </c>
      <c r="K80" s="18" t="n">
        <v>436.14671033</v>
      </c>
      <c r="L80" s="20" t="n">
        <v>20.83423329</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444.08234619</v>
      </c>
      <c r="F81" s="20" t="n">
        <v>5.82455419</v>
      </c>
      <c r="G81" s="18" t="n">
        <v>445.78515404</v>
      </c>
      <c r="H81" s="20" t="n">
        <v>4.32942789</v>
      </c>
      <c r="I81" s="18" t="n">
        <v>421.93081831</v>
      </c>
      <c r="J81" s="20" t="n">
        <v>8.41014762</v>
      </c>
      <c r="K81" s="18" t="n">
        <v>433.62160476</v>
      </c>
      <c r="L81" s="20" t="n">
        <v>5.63998063</v>
      </c>
      <c r="M81" s="18" t="s">
        <v>404</v>
      </c>
      <c r="N81" s="20" t="s">
        <v>404</v>
      </c>
      <c r="O81" s="18" t="s">
        <v>404</v>
      </c>
      <c r="P81" s="20" t="s">
        <v>404</v>
      </c>
      <c r="Q81" s="18" t="s">
        <v>404</v>
      </c>
      <c r="R81" s="20" t="s">
        <v>404</v>
      </c>
      <c r="S81" s="18" t="s">
        <v>404</v>
      </c>
      <c r="T81" s="20" t="s">
        <v>404</v>
      </c>
      <c r="U81" s="18" t="n">
        <v>523.4145175</v>
      </c>
      <c r="V81" s="20" t="n">
        <v>6.78576833</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628</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527.56393951</v>
      </c>
      <c r="F7" s="20" t="n">
        <v>3.14202423</v>
      </c>
      <c r="G7" s="18" t="n">
        <v>505.149333</v>
      </c>
      <c r="H7" s="20" t="n">
        <v>3.4980294</v>
      </c>
      <c r="I7" s="18" t="n">
        <v>487.07670688</v>
      </c>
      <c r="J7" s="20" t="n">
        <v>4.60912414</v>
      </c>
      <c r="K7" s="18" t="n">
        <v>485.29860294</v>
      </c>
      <c r="L7" s="20" t="n">
        <v>13.30193584</v>
      </c>
      <c r="M7" s="18" t="s">
        <v>404</v>
      </c>
      <c r="N7" s="20" t="s">
        <v>404</v>
      </c>
      <c r="O7" s="18" t="s">
        <v>404</v>
      </c>
      <c r="P7" s="20" t="s">
        <v>404</v>
      </c>
      <c r="Q7" s="18" t="s">
        <v>404</v>
      </c>
      <c r="R7" s="20" t="s">
        <v>404</v>
      </c>
      <c r="S7" s="18" t="s">
        <v>404</v>
      </c>
      <c r="T7" s="20" t="s">
        <v>404</v>
      </c>
      <c r="U7" s="18" t="n">
        <v>495.35577902</v>
      </c>
      <c r="V7" s="20" t="n">
        <v>8.57371479</v>
      </c>
    </row>
    <row r="8" spans="1:22">
      <c r="A8" s="15" t="s">
        <v>405</v>
      </c>
      <c r="B8" s="17" t="n">
        <v>7007</v>
      </c>
      <c r="C8" s="18">
        <f>(0.0/B8*100)</f>
        <v/>
      </c>
      <c r="D8" s="19" t="n">
        <v>7007</v>
      </c>
      <c r="E8" s="18" t="n">
        <v>495.14576862</v>
      </c>
      <c r="F8" s="20" t="n">
        <v>5.5329552</v>
      </c>
      <c r="G8" s="18" t="n">
        <v>498.18176963</v>
      </c>
      <c r="H8" s="20" t="n">
        <v>5.3691017</v>
      </c>
      <c r="I8" s="18" t="n">
        <v>499.78776386</v>
      </c>
      <c r="J8" s="20" t="n">
        <v>14.73844683</v>
      </c>
      <c r="K8" s="18" t="n">
        <v>421.98828386</v>
      </c>
      <c r="L8" s="20" t="n">
        <v>16.81525056</v>
      </c>
      <c r="M8" s="18" t="s">
        <v>404</v>
      </c>
      <c r="N8" s="20" t="s">
        <v>404</v>
      </c>
      <c r="O8" s="18" t="s">
        <v>404</v>
      </c>
      <c r="P8" s="20" t="s">
        <v>404</v>
      </c>
      <c r="Q8" s="18" t="s">
        <v>404</v>
      </c>
      <c r="R8" s="20" t="s">
        <v>404</v>
      </c>
      <c r="S8" s="18" t="s">
        <v>404</v>
      </c>
      <c r="T8" s="20" t="s">
        <v>404</v>
      </c>
      <c r="U8" s="18" t="n">
        <v>446.10432481</v>
      </c>
      <c r="V8" s="20" t="n">
        <v>14.48928194</v>
      </c>
    </row>
    <row r="9" spans="1:22">
      <c r="A9" s="15" t="s">
        <v>406</v>
      </c>
      <c r="B9" s="17" t="n">
        <v>9651</v>
      </c>
      <c r="C9" s="18">
        <f>(200.0/B9*100)</f>
        <v/>
      </c>
      <c r="D9" s="19" t="n">
        <v>9451</v>
      </c>
      <c r="E9" s="18" t="n">
        <v>520.8274540899999</v>
      </c>
      <c r="F9" s="20" t="n">
        <v>8.211246689999999</v>
      </c>
      <c r="G9" s="18" t="n">
        <v>511.86013255</v>
      </c>
      <c r="H9" s="20" t="n">
        <v>4.79073347</v>
      </c>
      <c r="I9" s="18" t="n">
        <v>482.80099452</v>
      </c>
      <c r="J9" s="20" t="n">
        <v>7.0885105</v>
      </c>
      <c r="K9" s="18" t="n">
        <v>427.555818</v>
      </c>
      <c r="L9" s="20" t="n">
        <v>31.6760803</v>
      </c>
      <c r="M9" s="18" t="s">
        <v>404</v>
      </c>
      <c r="N9" s="20" t="s">
        <v>404</v>
      </c>
      <c r="O9" s="18" t="s">
        <v>404</v>
      </c>
      <c r="P9" s="20" t="s">
        <v>404</v>
      </c>
      <c r="Q9" s="18" t="s">
        <v>404</v>
      </c>
      <c r="R9" s="20" t="s">
        <v>404</v>
      </c>
      <c r="S9" s="18" t="s">
        <v>404</v>
      </c>
      <c r="T9" s="20" t="s">
        <v>404</v>
      </c>
      <c r="U9" s="18" t="n">
        <v>483.4097717</v>
      </c>
      <c r="V9" s="20" t="n">
        <v>16.16677916</v>
      </c>
    </row>
    <row r="10" spans="1:22">
      <c r="A10" s="15" t="s">
        <v>407</v>
      </c>
      <c r="B10" s="17" t="n">
        <v>20058</v>
      </c>
      <c r="C10" s="18">
        <f>(2951.0/B10*100)</f>
        <v/>
      </c>
      <c r="D10" s="19" t="n">
        <v>17107</v>
      </c>
      <c r="E10" s="18" t="n">
        <v>533.63343347</v>
      </c>
      <c r="F10" s="20" t="n">
        <v>3.10051767</v>
      </c>
      <c r="G10" s="18" t="n">
        <v>519.3408272</v>
      </c>
      <c r="H10" s="20" t="n">
        <v>2.88401678</v>
      </c>
      <c r="I10" s="18" t="n">
        <v>535.0997288900001</v>
      </c>
      <c r="J10" s="20" t="n">
        <v>6.6445544</v>
      </c>
      <c r="K10" s="18" t="n">
        <v>541.37725348</v>
      </c>
      <c r="L10" s="20" t="n">
        <v>20.60736452</v>
      </c>
      <c r="M10" s="18" t="s">
        <v>404</v>
      </c>
      <c r="N10" s="20" t="s">
        <v>404</v>
      </c>
      <c r="O10" s="18" t="s">
        <v>404</v>
      </c>
      <c r="P10" s="20" t="s">
        <v>404</v>
      </c>
      <c r="Q10" s="18" t="s">
        <v>404</v>
      </c>
      <c r="R10" s="20" t="s">
        <v>404</v>
      </c>
      <c r="S10" s="18" t="s">
        <v>404</v>
      </c>
      <c r="T10" s="20" t="s">
        <v>404</v>
      </c>
      <c r="U10" s="18" t="n">
        <v>574.97861331</v>
      </c>
      <c r="V10" s="20" t="n">
        <v>9.061303629999999</v>
      </c>
    </row>
    <row r="11" spans="1:22">
      <c r="A11" s="15" t="s">
        <v>408</v>
      </c>
      <c r="B11" s="17" t="n">
        <v>7053</v>
      </c>
      <c r="C11" s="18">
        <f>(137.0/B11*100)</f>
        <v/>
      </c>
      <c r="D11" s="19" t="n">
        <v>6916</v>
      </c>
      <c r="E11" s="18" t="n">
        <v>457.16248946</v>
      </c>
      <c r="F11" s="20" t="n">
        <v>5.0969886</v>
      </c>
      <c r="G11" s="18" t="n">
        <v>448.83907394</v>
      </c>
      <c r="H11" s="20" t="n">
        <v>5.89572389</v>
      </c>
      <c r="I11" s="18" t="n">
        <v>425.59459006</v>
      </c>
      <c r="J11" s="20" t="n">
        <v>9.304871540000001</v>
      </c>
      <c r="K11" s="18" t="n">
        <v>425.866044</v>
      </c>
      <c r="L11" s="20" t="n">
        <v>20.43068667</v>
      </c>
      <c r="M11" s="18" t="s">
        <v>404</v>
      </c>
      <c r="N11" s="20" t="s">
        <v>404</v>
      </c>
      <c r="O11" s="18" t="s">
        <v>404</v>
      </c>
      <c r="P11" s="20" t="s">
        <v>404</v>
      </c>
      <c r="Q11" s="18" t="s">
        <v>404</v>
      </c>
      <c r="R11" s="20" t="s">
        <v>404</v>
      </c>
      <c r="S11" s="18" t="s">
        <v>404</v>
      </c>
      <c r="T11" s="20" t="s">
        <v>404</v>
      </c>
      <c r="U11" s="18" t="n">
        <v>424.56199188</v>
      </c>
      <c r="V11" s="20" t="n">
        <v>9.06754924</v>
      </c>
    </row>
    <row r="12" spans="1:22">
      <c r="A12" s="15" t="s">
        <v>409</v>
      </c>
      <c r="B12" s="17" t="n">
        <v>6894</v>
      </c>
      <c r="C12" s="18">
        <f>(106.0/B12*100)</f>
        <v/>
      </c>
      <c r="D12" s="19" t="n">
        <v>6788</v>
      </c>
      <c r="E12" s="18" t="n">
        <v>516.56370616</v>
      </c>
      <c r="F12" s="20" t="n">
        <v>4.25793471</v>
      </c>
      <c r="G12" s="18" t="n">
        <v>481.19018162</v>
      </c>
      <c r="H12" s="20" t="n">
        <v>4.58253989</v>
      </c>
      <c r="I12" s="18" t="n">
        <v>460.81997271</v>
      </c>
      <c r="J12" s="20" t="n">
        <v>7.56802364</v>
      </c>
      <c r="K12" s="18" t="n">
        <v>452.36072577</v>
      </c>
      <c r="L12" s="20" t="n">
        <v>25.52401444</v>
      </c>
      <c r="M12" s="18" t="s">
        <v>404</v>
      </c>
      <c r="N12" s="20" t="s">
        <v>404</v>
      </c>
      <c r="O12" s="18" t="s">
        <v>404</v>
      </c>
      <c r="P12" s="20" t="s">
        <v>404</v>
      </c>
      <c r="Q12" s="18" t="s">
        <v>404</v>
      </c>
      <c r="R12" s="20" t="s">
        <v>404</v>
      </c>
      <c r="S12" s="18" t="s">
        <v>404</v>
      </c>
      <c r="T12" s="20" t="s">
        <v>404</v>
      </c>
      <c r="U12" s="18" t="n">
        <v>423.46281</v>
      </c>
      <c r="V12" s="20" t="n">
        <v>8.442412429999999</v>
      </c>
    </row>
    <row r="13" spans="1:22">
      <c r="A13" s="15" t="s">
        <v>410</v>
      </c>
      <c r="B13" s="17" t="n">
        <v>7161</v>
      </c>
      <c r="C13" s="18">
        <f>(1175.0/B13*100)</f>
        <v/>
      </c>
      <c r="D13" s="19" t="n">
        <v>5986</v>
      </c>
      <c r="E13" s="18" t="n">
        <v>509.58349696</v>
      </c>
      <c r="F13" s="20" t="n">
        <v>3.60698125</v>
      </c>
      <c r="G13" s="18" t="n">
        <v>490.16321063</v>
      </c>
      <c r="H13" s="20" t="n">
        <v>4.30631765</v>
      </c>
      <c r="I13" s="18" t="n">
        <v>486.16671196</v>
      </c>
      <c r="J13" s="20" t="n">
        <v>9.687370359999999</v>
      </c>
      <c r="K13" s="18" t="s">
        <v>404</v>
      </c>
      <c r="L13" s="20" t="s">
        <v>404</v>
      </c>
      <c r="M13" s="18" t="s">
        <v>404</v>
      </c>
      <c r="N13" s="20" t="s">
        <v>404</v>
      </c>
      <c r="O13" s="18" t="s">
        <v>404</v>
      </c>
      <c r="P13" s="20" t="s">
        <v>404</v>
      </c>
      <c r="Q13" s="18" t="s">
        <v>404</v>
      </c>
      <c r="R13" s="20" t="s">
        <v>404</v>
      </c>
      <c r="S13" s="18" t="s">
        <v>404</v>
      </c>
      <c r="T13" s="20" t="s">
        <v>404</v>
      </c>
      <c r="U13" s="18" t="n">
        <v>496.61069211</v>
      </c>
      <c r="V13" s="20" t="n">
        <v>6.4584094</v>
      </c>
    </row>
    <row r="14" spans="1:22">
      <c r="A14" s="15" t="s">
        <v>411</v>
      </c>
      <c r="B14" s="17" t="n">
        <v>5587</v>
      </c>
      <c r="C14" s="18">
        <f>(0.0/B14*100)</f>
        <v/>
      </c>
      <c r="D14" s="19" t="n">
        <v>5587</v>
      </c>
      <c r="E14" s="18" t="n">
        <v>528.58005666</v>
      </c>
      <c r="F14" s="20" t="n">
        <v>4.86425722</v>
      </c>
      <c r="G14" s="18" t="n">
        <v>541.2704301799999</v>
      </c>
      <c r="H14" s="20" t="n">
        <v>3.32121586</v>
      </c>
      <c r="I14" s="18" t="n">
        <v>529.73170008</v>
      </c>
      <c r="J14" s="20" t="n">
        <v>3.96660617</v>
      </c>
      <c r="K14" s="18" t="n">
        <v>506.61882451</v>
      </c>
      <c r="L14" s="20" t="n">
        <v>18.85745896</v>
      </c>
      <c r="M14" s="18" t="s">
        <v>404</v>
      </c>
      <c r="N14" s="20" t="s">
        <v>404</v>
      </c>
      <c r="O14" s="18" t="s">
        <v>404</v>
      </c>
      <c r="P14" s="20" t="s">
        <v>404</v>
      </c>
      <c r="Q14" s="18" t="s">
        <v>404</v>
      </c>
      <c r="R14" s="20" t="s">
        <v>404</v>
      </c>
      <c r="S14" s="18" t="s">
        <v>404</v>
      </c>
      <c r="T14" s="20" t="s">
        <v>404</v>
      </c>
      <c r="U14" s="18" t="n">
        <v>545.68923766</v>
      </c>
      <c r="V14" s="20" t="n">
        <v>29.39167486</v>
      </c>
    </row>
    <row r="15" spans="1:22">
      <c r="A15" s="15" t="s">
        <v>412</v>
      </c>
      <c r="B15" s="17" t="n">
        <v>5882</v>
      </c>
      <c r="C15" s="18">
        <f>(0.0/B15*100)</f>
        <v/>
      </c>
      <c r="D15" s="19" t="n">
        <v>5882</v>
      </c>
      <c r="E15" s="18" t="n">
        <v>535.34579755</v>
      </c>
      <c r="F15" s="20" t="n">
        <v>3.49948236</v>
      </c>
      <c r="G15" s="18" t="n">
        <v>525.99433541</v>
      </c>
      <c r="H15" s="20" t="n">
        <v>3.55697697</v>
      </c>
      <c r="I15" s="18" t="n">
        <v>511.77211694</v>
      </c>
      <c r="J15" s="20" t="n">
        <v>10.35624398</v>
      </c>
      <c r="K15" s="18" t="s">
        <v>404</v>
      </c>
      <c r="L15" s="20" t="s">
        <v>404</v>
      </c>
      <c r="M15" s="18" t="s">
        <v>404</v>
      </c>
      <c r="N15" s="20" t="s">
        <v>404</v>
      </c>
      <c r="O15" s="18" t="s">
        <v>404</v>
      </c>
      <c r="P15" s="20" t="s">
        <v>404</v>
      </c>
      <c r="Q15" s="18" t="s">
        <v>404</v>
      </c>
      <c r="R15" s="20" t="s">
        <v>404</v>
      </c>
      <c r="S15" s="18" t="s">
        <v>404</v>
      </c>
      <c r="T15" s="20" t="s">
        <v>404</v>
      </c>
      <c r="U15" s="18" t="n">
        <v>551.40949065</v>
      </c>
      <c r="V15" s="20" t="n">
        <v>23.78157809</v>
      </c>
    </row>
    <row r="16" spans="1:22">
      <c r="A16" s="15" t="s">
        <v>413</v>
      </c>
      <c r="B16" s="17" t="n">
        <v>6108</v>
      </c>
      <c r="C16" s="18">
        <f>(440.0/B16*100)</f>
        <v/>
      </c>
      <c r="D16" s="19" t="n">
        <v>5668</v>
      </c>
      <c r="E16" s="18" t="n">
        <v>490.95089764</v>
      </c>
      <c r="F16" s="20" t="n">
        <v>9.934131020000001</v>
      </c>
      <c r="G16" s="18" t="n">
        <v>501.93898425</v>
      </c>
      <c r="H16" s="20" t="n">
        <v>4.76245253</v>
      </c>
      <c r="I16" s="18" t="n">
        <v>501.92084445</v>
      </c>
      <c r="J16" s="20" t="n">
        <v>11.27280063</v>
      </c>
      <c r="K16" s="18" t="n">
        <v>328.92067938</v>
      </c>
      <c r="L16" s="20" t="n">
        <v>7.63152339</v>
      </c>
      <c r="M16" s="18" t="s">
        <v>404</v>
      </c>
      <c r="N16" s="20" t="s">
        <v>404</v>
      </c>
      <c r="O16" s="18" t="s">
        <v>404</v>
      </c>
      <c r="P16" s="20" t="s">
        <v>404</v>
      </c>
      <c r="Q16" s="18" t="s">
        <v>404</v>
      </c>
      <c r="R16" s="20" t="s">
        <v>404</v>
      </c>
      <c r="S16" s="18" t="s">
        <v>404</v>
      </c>
      <c r="T16" s="20" t="s">
        <v>404</v>
      </c>
      <c r="U16" s="18" t="n">
        <v>466.04474654</v>
      </c>
      <c r="V16" s="20" t="n">
        <v>25.71673115</v>
      </c>
    </row>
    <row r="17" spans="1:22">
      <c r="A17" s="15" t="s">
        <v>414</v>
      </c>
      <c r="B17" s="17" t="n">
        <v>6504</v>
      </c>
      <c r="C17" s="18">
        <f>(1325.0/B17*100)</f>
        <v/>
      </c>
      <c r="D17" s="19" t="n">
        <v>5179</v>
      </c>
      <c r="E17" s="18" t="n">
        <v>516.92868391</v>
      </c>
      <c r="F17" s="20" t="n">
        <v>9.74888707</v>
      </c>
      <c r="G17" s="18" t="n">
        <v>508.25373912</v>
      </c>
      <c r="H17" s="20" t="n">
        <v>5.95757825</v>
      </c>
      <c r="I17" s="18" t="n">
        <v>500.21926334</v>
      </c>
      <c r="J17" s="20" t="n">
        <v>9.126042310000001</v>
      </c>
      <c r="K17" s="18" t="n">
        <v>371.34357299</v>
      </c>
      <c r="L17" s="20" t="n">
        <v>27.49937882</v>
      </c>
      <c r="M17" s="18" t="s">
        <v>404</v>
      </c>
      <c r="N17" s="20" t="s">
        <v>404</v>
      </c>
      <c r="O17" s="18" t="s">
        <v>404</v>
      </c>
      <c r="P17" s="20" t="s">
        <v>404</v>
      </c>
      <c r="Q17" s="18" t="s">
        <v>404</v>
      </c>
      <c r="R17" s="20" t="s">
        <v>404</v>
      </c>
      <c r="S17" s="18" t="s">
        <v>404</v>
      </c>
      <c r="T17" s="20" t="s">
        <v>404</v>
      </c>
      <c r="U17" s="18" t="n">
        <v>567.35060308</v>
      </c>
      <c r="V17" s="20" t="n">
        <v>13.37990699</v>
      </c>
    </row>
    <row r="18" spans="1:22">
      <c r="A18" s="15" t="s">
        <v>415</v>
      </c>
      <c r="B18" s="17" t="n">
        <v>5532</v>
      </c>
      <c r="C18" s="18">
        <f>(0.0/B18*100)</f>
        <v/>
      </c>
      <c r="D18" s="19" t="n">
        <v>5532</v>
      </c>
      <c r="E18" s="18" t="n">
        <v>462.18872597</v>
      </c>
      <c r="F18" s="20" t="n">
        <v>6.91047178</v>
      </c>
      <c r="G18" s="18" t="n">
        <v>454.03608733</v>
      </c>
      <c r="H18" s="20" t="n">
        <v>7.47250397</v>
      </c>
      <c r="I18" s="18" t="n">
        <v>441.84858201</v>
      </c>
      <c r="J18" s="20" t="n">
        <v>11.32798119</v>
      </c>
      <c r="K18" s="18" t="n">
        <v>453.79273667</v>
      </c>
      <c r="L18" s="20" t="n">
        <v>14.46162276</v>
      </c>
      <c r="M18" s="18" t="s">
        <v>404</v>
      </c>
      <c r="N18" s="20" t="s">
        <v>404</v>
      </c>
      <c r="O18" s="18" t="s">
        <v>404</v>
      </c>
      <c r="P18" s="20" t="s">
        <v>404</v>
      </c>
      <c r="Q18" s="18" t="s">
        <v>404</v>
      </c>
      <c r="R18" s="20" t="s">
        <v>404</v>
      </c>
      <c r="S18" s="18" t="s">
        <v>404</v>
      </c>
      <c r="T18" s="20" t="s">
        <v>404</v>
      </c>
      <c r="U18" s="18" t="n">
        <v>401.11327755</v>
      </c>
      <c r="V18" s="20" t="n">
        <v>33.51435679</v>
      </c>
    </row>
    <row r="19" spans="1:22">
      <c r="A19" s="15" t="s">
        <v>416</v>
      </c>
      <c r="B19" s="17" t="n">
        <v>5658</v>
      </c>
      <c r="C19" s="18">
        <f>(327.0/B19*100)</f>
        <v/>
      </c>
      <c r="D19" s="19" t="n">
        <v>5331</v>
      </c>
      <c r="E19" s="18" t="n">
        <v>487.61472211</v>
      </c>
      <c r="F19" s="20" t="n">
        <v>8.40770186</v>
      </c>
      <c r="G19" s="18" t="n">
        <v>469.33104979</v>
      </c>
      <c r="H19" s="20" t="n">
        <v>6.49038498</v>
      </c>
      <c r="I19" s="18" t="n">
        <v>481.73875044</v>
      </c>
      <c r="J19" s="20" t="n">
        <v>11.17874866</v>
      </c>
      <c r="K19" s="18" t="n">
        <v>459.49499099</v>
      </c>
      <c r="L19" s="20" t="n">
        <v>36.22163613</v>
      </c>
      <c r="M19" s="18" t="s">
        <v>404</v>
      </c>
      <c r="N19" s="20" t="s">
        <v>404</v>
      </c>
      <c r="O19" s="18" t="s">
        <v>404</v>
      </c>
      <c r="P19" s="20" t="s">
        <v>404</v>
      </c>
      <c r="Q19" s="18" t="s">
        <v>404</v>
      </c>
      <c r="R19" s="20" t="s">
        <v>404</v>
      </c>
      <c r="S19" s="18" t="s">
        <v>404</v>
      </c>
      <c r="T19" s="20" t="s">
        <v>404</v>
      </c>
      <c r="U19" s="18" t="n">
        <v>477.68364878</v>
      </c>
      <c r="V19" s="20" t="n">
        <v>34.96708013</v>
      </c>
    </row>
    <row r="20" spans="1:22">
      <c r="A20" s="15" t="s">
        <v>417</v>
      </c>
      <c r="B20" s="17" t="n">
        <v>3371</v>
      </c>
      <c r="C20" s="18">
        <f>(24.0/B20*100)</f>
        <v/>
      </c>
      <c r="D20" s="19" t="n">
        <v>3347</v>
      </c>
      <c r="E20" s="18" t="n">
        <v>476.20379805</v>
      </c>
      <c r="F20" s="20" t="n">
        <v>2.62324529</v>
      </c>
      <c r="G20" s="18" t="n">
        <v>469.34953224</v>
      </c>
      <c r="H20" s="20" t="n">
        <v>2.44873897</v>
      </c>
      <c r="I20" s="18" t="n">
        <v>477.6671594</v>
      </c>
      <c r="J20" s="20" t="n">
        <v>4.41456243</v>
      </c>
      <c r="K20" s="18" t="s">
        <v>404</v>
      </c>
      <c r="L20" s="20" t="s">
        <v>404</v>
      </c>
      <c r="M20" s="18" t="s">
        <v>404</v>
      </c>
      <c r="N20" s="20" t="s">
        <v>404</v>
      </c>
      <c r="O20" s="18" t="s">
        <v>404</v>
      </c>
      <c r="P20" s="20" t="s">
        <v>404</v>
      </c>
      <c r="Q20" s="18" t="s">
        <v>404</v>
      </c>
      <c r="R20" s="20" t="s">
        <v>404</v>
      </c>
      <c r="S20" s="18" t="s">
        <v>404</v>
      </c>
      <c r="T20" s="20" t="s">
        <v>404</v>
      </c>
      <c r="U20" s="18" t="n">
        <v>423.43863297</v>
      </c>
      <c r="V20" s="20" t="n">
        <v>15.52136719</v>
      </c>
    </row>
    <row r="21" spans="1:22">
      <c r="A21" s="15" t="s">
        <v>418</v>
      </c>
      <c r="B21" s="17" t="n">
        <v>5741</v>
      </c>
      <c r="C21" s="18">
        <f>(0.0/B21*100)</f>
        <v/>
      </c>
      <c r="D21" s="19" t="n">
        <v>5741</v>
      </c>
      <c r="E21" s="18" t="n">
        <v>504.81553878</v>
      </c>
      <c r="F21" s="20" t="n">
        <v>3.81094764</v>
      </c>
      <c r="G21" s="18" t="n">
        <v>501.19168617</v>
      </c>
      <c r="H21" s="20" t="n">
        <v>6.19989573</v>
      </c>
      <c r="I21" s="18" t="n">
        <v>502.73337103</v>
      </c>
      <c r="J21" s="20" t="n">
        <v>7.65710302</v>
      </c>
      <c r="K21" s="18" t="s">
        <v>404</v>
      </c>
      <c r="L21" s="20" t="s">
        <v>404</v>
      </c>
      <c r="M21" s="18" t="s">
        <v>404</v>
      </c>
      <c r="N21" s="20" t="s">
        <v>404</v>
      </c>
      <c r="O21" s="18" t="s">
        <v>404</v>
      </c>
      <c r="P21" s="20" t="s">
        <v>404</v>
      </c>
      <c r="Q21" s="18" t="s">
        <v>404</v>
      </c>
      <c r="R21" s="20" t="s">
        <v>404</v>
      </c>
      <c r="S21" s="18" t="s">
        <v>404</v>
      </c>
      <c r="T21" s="20" t="s">
        <v>404</v>
      </c>
      <c r="U21" s="18" t="n">
        <v>493.85907091</v>
      </c>
      <c r="V21" s="20" t="n">
        <v>6.25354755</v>
      </c>
    </row>
    <row r="22" spans="1:22">
      <c r="A22" s="15" t="s">
        <v>419</v>
      </c>
      <c r="B22" s="17" t="n">
        <v>6598</v>
      </c>
      <c r="C22" s="18">
        <f>(0.0/B22*100)</f>
        <v/>
      </c>
      <c r="D22" s="19" t="n">
        <v>6598</v>
      </c>
      <c r="E22" s="18" t="n">
        <v>465.71591775</v>
      </c>
      <c r="F22" s="20" t="n">
        <v>13.78224487</v>
      </c>
      <c r="G22" s="18" t="n">
        <v>472.89470758</v>
      </c>
      <c r="H22" s="20" t="n">
        <v>6.26463452</v>
      </c>
      <c r="I22" s="18" t="n">
        <v>457.7464636</v>
      </c>
      <c r="J22" s="20" t="n">
        <v>8.581865779999999</v>
      </c>
      <c r="K22" s="18" t="n">
        <v>460.77107553</v>
      </c>
      <c r="L22" s="20" t="n">
        <v>24.26092344</v>
      </c>
      <c r="M22" s="18" t="s">
        <v>404</v>
      </c>
      <c r="N22" s="20" t="s">
        <v>404</v>
      </c>
      <c r="O22" s="18" t="s">
        <v>404</v>
      </c>
      <c r="P22" s="20" t="s">
        <v>404</v>
      </c>
      <c r="Q22" s="18" t="s">
        <v>404</v>
      </c>
      <c r="R22" s="20" t="s">
        <v>404</v>
      </c>
      <c r="S22" s="18" t="s">
        <v>404</v>
      </c>
      <c r="T22" s="20" t="s">
        <v>404</v>
      </c>
      <c r="U22" s="18" t="n">
        <v>485.93285971</v>
      </c>
      <c r="V22" s="20" t="n">
        <v>16.57300691</v>
      </c>
    </row>
    <row r="23" spans="1:22">
      <c r="A23" s="15" t="s">
        <v>420</v>
      </c>
      <c r="B23" s="17" t="n">
        <v>11583</v>
      </c>
      <c r="C23" s="18">
        <f>(3159.0/B23*100)</f>
        <v/>
      </c>
      <c r="D23" s="19" t="n">
        <v>8424</v>
      </c>
      <c r="E23" s="18" t="n">
        <v>474.08428398</v>
      </c>
      <c r="F23" s="20" t="n">
        <v>8.470635590000001</v>
      </c>
      <c r="G23" s="18" t="n">
        <v>488.43744684</v>
      </c>
      <c r="H23" s="20" t="n">
        <v>6.95473723</v>
      </c>
      <c r="I23" s="18" t="n">
        <v>493.27784407</v>
      </c>
      <c r="J23" s="20" t="n">
        <v>6.07234625</v>
      </c>
      <c r="K23" s="18" t="n">
        <v>463.20101511</v>
      </c>
      <c r="L23" s="20" t="n">
        <v>16.33652705</v>
      </c>
      <c r="M23" s="18" t="s">
        <v>404</v>
      </c>
      <c r="N23" s="20" t="s">
        <v>404</v>
      </c>
      <c r="O23" s="18" t="s">
        <v>404</v>
      </c>
      <c r="P23" s="20" t="s">
        <v>404</v>
      </c>
      <c r="Q23" s="18" t="s">
        <v>404</v>
      </c>
      <c r="R23" s="20" t="s">
        <v>404</v>
      </c>
      <c r="S23" s="18" t="s">
        <v>404</v>
      </c>
      <c r="T23" s="20" t="s">
        <v>404</v>
      </c>
      <c r="U23" s="18" t="n">
        <v>468.46539469</v>
      </c>
      <c r="V23" s="20" t="n">
        <v>27.84513312</v>
      </c>
    </row>
    <row r="24" spans="1:22">
      <c r="A24" s="15" t="s">
        <v>421</v>
      </c>
      <c r="B24" s="17" t="n">
        <v>6647</v>
      </c>
      <c r="C24" s="18">
        <f>(0.0/B24*100)</f>
        <v/>
      </c>
      <c r="D24" s="19" t="n">
        <v>6647</v>
      </c>
      <c r="E24" s="18" t="n">
        <v>540.97954023</v>
      </c>
      <c r="F24" s="20" t="n">
        <v>23.24005886</v>
      </c>
      <c r="G24" s="18" t="n">
        <v>552.57928809</v>
      </c>
      <c r="H24" s="20" t="n">
        <v>5.36997916</v>
      </c>
      <c r="I24" s="18" t="n">
        <v>522.6664378299999</v>
      </c>
      <c r="J24" s="20" t="n">
        <v>5.8888324</v>
      </c>
      <c r="K24" s="18" t="n">
        <v>503.85822983</v>
      </c>
      <c r="L24" s="20" t="n">
        <v>26.99091015</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514.22374886</v>
      </c>
      <c r="F25" s="20" t="n">
        <v>4.81766966</v>
      </c>
      <c r="G25" s="18" t="n">
        <v>522.97580215</v>
      </c>
      <c r="H25" s="20" t="n">
        <v>5.98605908</v>
      </c>
      <c r="I25" s="18" t="n">
        <v>499.77040888</v>
      </c>
      <c r="J25" s="20" t="n">
        <v>12.70105466</v>
      </c>
      <c r="K25" s="18" t="s">
        <v>404</v>
      </c>
      <c r="L25" s="20" t="s">
        <v>404</v>
      </c>
      <c r="M25" s="18" t="s">
        <v>404</v>
      </c>
      <c r="N25" s="20" t="s">
        <v>404</v>
      </c>
      <c r="O25" s="18" t="s">
        <v>404</v>
      </c>
      <c r="P25" s="20" t="s">
        <v>404</v>
      </c>
      <c r="Q25" s="18" t="s">
        <v>404</v>
      </c>
      <c r="R25" s="20" t="s">
        <v>404</v>
      </c>
      <c r="S25" s="18" t="s">
        <v>404</v>
      </c>
      <c r="T25" s="20" t="s">
        <v>404</v>
      </c>
      <c r="U25" s="18" t="s">
        <v>404</v>
      </c>
      <c r="V25" s="20" t="s">
        <v>404</v>
      </c>
    </row>
    <row r="26" spans="1:22">
      <c r="A26" s="15" t="s">
        <v>423</v>
      </c>
      <c r="B26" s="17" t="n">
        <v>4869</v>
      </c>
      <c r="C26" s="18">
        <f>(11.0/B26*100)</f>
        <v/>
      </c>
      <c r="D26" s="19" t="n">
        <v>4858</v>
      </c>
      <c r="E26" s="18" t="n">
        <v>482.09667958</v>
      </c>
      <c r="F26" s="20" t="n">
        <v>2.83771105</v>
      </c>
      <c r="G26" s="18" t="n">
        <v>498.43924734</v>
      </c>
      <c r="H26" s="20" t="n">
        <v>3.27063408</v>
      </c>
      <c r="I26" s="18" t="n">
        <v>496.75730068</v>
      </c>
      <c r="J26" s="20" t="n">
        <v>5.45251521</v>
      </c>
      <c r="K26" s="18" t="n">
        <v>517.40384656</v>
      </c>
      <c r="L26" s="20" t="n">
        <v>6.81073487</v>
      </c>
      <c r="M26" s="18" t="s">
        <v>404</v>
      </c>
      <c r="N26" s="20" t="s">
        <v>404</v>
      </c>
      <c r="O26" s="18" t="s">
        <v>404</v>
      </c>
      <c r="P26" s="20" t="s">
        <v>404</v>
      </c>
      <c r="Q26" s="18" t="s">
        <v>404</v>
      </c>
      <c r="R26" s="20" t="s">
        <v>404</v>
      </c>
      <c r="S26" s="18" t="s">
        <v>404</v>
      </c>
      <c r="T26" s="20" t="s">
        <v>404</v>
      </c>
      <c r="U26" s="18" t="n">
        <v>486.83024359</v>
      </c>
      <c r="V26" s="20" t="n">
        <v>11.30753342</v>
      </c>
    </row>
    <row r="27" spans="1:22">
      <c r="A27" s="15" t="s">
        <v>424</v>
      </c>
      <c r="B27" s="17" t="n">
        <v>5299</v>
      </c>
      <c r="C27" s="18">
        <f>(0.0/B27*100)</f>
        <v/>
      </c>
      <c r="D27" s="19" t="n">
        <v>5299</v>
      </c>
      <c r="E27" s="18" t="n">
        <v>526.44435223</v>
      </c>
      <c r="F27" s="20" t="n">
        <v>2.9042341</v>
      </c>
      <c r="G27" s="18" t="n">
        <v>464.89668678</v>
      </c>
      <c r="H27" s="20" t="n">
        <v>1.40247854</v>
      </c>
      <c r="I27" s="18" t="n">
        <v>498.69387518</v>
      </c>
      <c r="J27" s="20" t="n">
        <v>2.39433471</v>
      </c>
      <c r="K27" s="18" t="n">
        <v>538.95013557</v>
      </c>
      <c r="L27" s="20" t="n">
        <v>6.05631521</v>
      </c>
      <c r="M27" s="18" t="s">
        <v>404</v>
      </c>
      <c r="N27" s="20" t="s">
        <v>404</v>
      </c>
      <c r="O27" s="18" t="s">
        <v>404</v>
      </c>
      <c r="P27" s="20" t="s">
        <v>404</v>
      </c>
      <c r="Q27" s="18" t="s">
        <v>404</v>
      </c>
      <c r="R27" s="20" t="s">
        <v>404</v>
      </c>
      <c r="S27" s="18" t="s">
        <v>404</v>
      </c>
      <c r="T27" s="20" t="s">
        <v>404</v>
      </c>
      <c r="U27" s="18" t="n">
        <v>460.40997821</v>
      </c>
      <c r="V27" s="20" t="n">
        <v>29.69276754</v>
      </c>
    </row>
    <row r="28" spans="1:22">
      <c r="A28" s="15" t="s">
        <v>425</v>
      </c>
      <c r="B28" s="17" t="n">
        <v>7568</v>
      </c>
      <c r="C28" s="18">
        <f>(0.0/B28*100)</f>
        <v/>
      </c>
      <c r="D28" s="19" t="n">
        <v>7568</v>
      </c>
      <c r="E28" s="18" t="n">
        <v>414.88805757</v>
      </c>
      <c r="F28" s="20" t="n">
        <v>3.97547571</v>
      </c>
      <c r="G28" s="18" t="n">
        <v>419.92082371</v>
      </c>
      <c r="H28" s="20" t="n">
        <v>3.33334028</v>
      </c>
      <c r="I28" s="18" t="n">
        <v>407.96041219</v>
      </c>
      <c r="J28" s="20" t="n">
        <v>5.73713096</v>
      </c>
      <c r="K28" s="18" t="n">
        <v>396.74938589</v>
      </c>
      <c r="L28" s="20" t="n">
        <v>9.087629769999999</v>
      </c>
      <c r="M28" s="18" t="s">
        <v>404</v>
      </c>
      <c r="N28" s="20" t="s">
        <v>404</v>
      </c>
      <c r="O28" s="18" t="s">
        <v>404</v>
      </c>
      <c r="P28" s="20" t="s">
        <v>404</v>
      </c>
      <c r="Q28" s="18" t="s">
        <v>404</v>
      </c>
      <c r="R28" s="20" t="s">
        <v>404</v>
      </c>
      <c r="S28" s="18" t="s">
        <v>404</v>
      </c>
      <c r="T28" s="20" t="s">
        <v>404</v>
      </c>
      <c r="U28" s="18" t="n">
        <v>380.01049292</v>
      </c>
      <c r="V28" s="20" t="n">
        <v>19.84064203</v>
      </c>
    </row>
    <row r="29" spans="1:22">
      <c r="A29" s="15" t="s">
        <v>426</v>
      </c>
      <c r="B29" s="17" t="n">
        <v>5385</v>
      </c>
      <c r="C29" s="18">
        <f>(1123.0/B29*100)</f>
        <v/>
      </c>
      <c r="D29" s="19" t="n">
        <v>4262</v>
      </c>
      <c r="E29" s="18" t="n">
        <v>532.85922223</v>
      </c>
      <c r="F29" s="20" t="n">
        <v>18.57779791</v>
      </c>
      <c r="G29" s="18" t="n">
        <v>523.26208116</v>
      </c>
      <c r="H29" s="20" t="n">
        <v>6.30327991</v>
      </c>
      <c r="I29" s="18" t="n">
        <v>488.37771135</v>
      </c>
      <c r="J29" s="20" t="n">
        <v>9.71221431</v>
      </c>
      <c r="K29" s="18" t="n">
        <v>455.66951181</v>
      </c>
      <c r="L29" s="20" t="n">
        <v>17.46050994</v>
      </c>
      <c r="M29" s="18" t="s">
        <v>404</v>
      </c>
      <c r="N29" s="20" t="s">
        <v>404</v>
      </c>
      <c r="O29" s="18" t="s">
        <v>404</v>
      </c>
      <c r="P29" s="20" t="s">
        <v>404</v>
      </c>
      <c r="Q29" s="18" t="s">
        <v>404</v>
      </c>
      <c r="R29" s="20" t="s">
        <v>404</v>
      </c>
      <c r="S29" s="18" t="s">
        <v>404</v>
      </c>
      <c r="T29" s="20" t="s">
        <v>404</v>
      </c>
      <c r="U29" s="18" t="n">
        <v>491.47839433</v>
      </c>
      <c r="V29" s="20" t="n">
        <v>15.08775857</v>
      </c>
    </row>
    <row r="30" spans="1:22">
      <c r="A30" s="15" t="s">
        <v>427</v>
      </c>
      <c r="B30" s="17" t="n">
        <v>4520</v>
      </c>
      <c r="C30" s="18">
        <f>(958.0/B30*100)</f>
        <v/>
      </c>
      <c r="D30" s="19" t="n">
        <v>3562</v>
      </c>
      <c r="E30" s="18" t="n">
        <v>521.93890847</v>
      </c>
      <c r="F30" s="20" t="n">
        <v>5.62421237</v>
      </c>
      <c r="G30" s="18" t="n">
        <v>518.5388886</v>
      </c>
      <c r="H30" s="20" t="n">
        <v>4.69614324</v>
      </c>
      <c r="I30" s="18" t="n">
        <v>488.03860072</v>
      </c>
      <c r="J30" s="20" t="n">
        <v>10.78215506</v>
      </c>
      <c r="K30" s="18" t="n">
        <v>510.86492299</v>
      </c>
      <c r="L30" s="20" t="n">
        <v>20.89878515</v>
      </c>
      <c r="M30" s="18" t="s">
        <v>404</v>
      </c>
      <c r="N30" s="20" t="s">
        <v>404</v>
      </c>
      <c r="O30" s="18" t="s">
        <v>404</v>
      </c>
      <c r="P30" s="20" t="s">
        <v>404</v>
      </c>
      <c r="Q30" s="18" t="s">
        <v>404</v>
      </c>
      <c r="R30" s="20" t="s">
        <v>404</v>
      </c>
      <c r="S30" s="18" t="s">
        <v>404</v>
      </c>
      <c r="T30" s="20" t="s">
        <v>404</v>
      </c>
      <c r="U30" s="18" t="n">
        <v>494.96723119</v>
      </c>
      <c r="V30" s="20" t="n">
        <v>12.37095229</v>
      </c>
    </row>
    <row r="31" spans="1:22">
      <c r="A31" s="15" t="s">
        <v>428</v>
      </c>
      <c r="B31" s="17" t="n">
        <v>5456</v>
      </c>
      <c r="C31" s="18">
        <f>(502.0/B31*100)</f>
        <v/>
      </c>
      <c r="D31" s="19" t="n">
        <v>4954</v>
      </c>
      <c r="E31" s="18" t="n">
        <v>509.34802223</v>
      </c>
      <c r="F31" s="20" t="n">
        <v>3.90136709</v>
      </c>
      <c r="G31" s="18" t="n">
        <v>495.22720861</v>
      </c>
      <c r="H31" s="20" t="n">
        <v>3.07019365</v>
      </c>
      <c r="I31" s="18" t="n">
        <v>486.81978323</v>
      </c>
      <c r="J31" s="20" t="n">
        <v>6.01358148</v>
      </c>
      <c r="K31" s="18" t="s">
        <v>404</v>
      </c>
      <c r="L31" s="20" t="s">
        <v>404</v>
      </c>
      <c r="M31" s="18" t="s">
        <v>404</v>
      </c>
      <c r="N31" s="20" t="s">
        <v>404</v>
      </c>
      <c r="O31" s="18" t="s">
        <v>404</v>
      </c>
      <c r="P31" s="20" t="s">
        <v>404</v>
      </c>
      <c r="Q31" s="18" t="s">
        <v>404</v>
      </c>
      <c r="R31" s="20" t="s">
        <v>404</v>
      </c>
      <c r="S31" s="18" t="s">
        <v>404</v>
      </c>
      <c r="T31" s="20" t="s">
        <v>404</v>
      </c>
      <c r="U31" s="18" t="n">
        <v>500.61141417</v>
      </c>
      <c r="V31" s="20" t="n">
        <v>10.66559271</v>
      </c>
    </row>
    <row r="32" spans="1:22">
      <c r="A32" s="15" t="s">
        <v>429</v>
      </c>
      <c r="B32" s="17" t="n">
        <v>4478</v>
      </c>
      <c r="C32" s="18">
        <f>(0.0/B32*100)</f>
        <v/>
      </c>
      <c r="D32" s="19" t="n">
        <v>4478</v>
      </c>
      <c r="E32" s="18" t="n">
        <v>502.38727538</v>
      </c>
      <c r="F32" s="20" t="n">
        <v>2.72637183</v>
      </c>
      <c r="G32" s="18" t="n">
        <v>489.64998696</v>
      </c>
      <c r="H32" s="20" t="n">
        <v>9.68270714</v>
      </c>
      <c r="I32" s="18" t="n">
        <v>450.08493141</v>
      </c>
      <c r="J32" s="20" t="n">
        <v>7.39234314</v>
      </c>
      <c r="K32" s="18" t="s">
        <v>404</v>
      </c>
      <c r="L32" s="20" t="s">
        <v>404</v>
      </c>
      <c r="M32" s="18" t="s">
        <v>404</v>
      </c>
      <c r="N32" s="20" t="s">
        <v>404</v>
      </c>
      <c r="O32" s="18" t="s">
        <v>404</v>
      </c>
      <c r="P32" s="20" t="s">
        <v>404</v>
      </c>
      <c r="Q32" s="18" t="s">
        <v>404</v>
      </c>
      <c r="R32" s="20" t="s">
        <v>404</v>
      </c>
      <c r="S32" s="18" t="s">
        <v>404</v>
      </c>
      <c r="T32" s="20" t="s">
        <v>404</v>
      </c>
      <c r="U32" s="18" t="n">
        <v>535.97047735</v>
      </c>
      <c r="V32" s="20" t="n">
        <v>20.19842086</v>
      </c>
    </row>
    <row r="33" spans="1:22">
      <c r="A33" s="15" t="s">
        <v>430</v>
      </c>
      <c r="B33" s="17" t="n">
        <v>7325</v>
      </c>
      <c r="C33" s="18">
        <f>(29.0/B33*100)</f>
        <v/>
      </c>
      <c r="D33" s="19" t="n">
        <v>7296</v>
      </c>
      <c r="E33" s="18" t="n">
        <v>514.1536957</v>
      </c>
      <c r="F33" s="20" t="n">
        <v>6.21112049</v>
      </c>
      <c r="G33" s="18" t="n">
        <v>498.53054878</v>
      </c>
      <c r="H33" s="20" t="n">
        <v>4.93721654</v>
      </c>
      <c r="I33" s="18" t="n">
        <v>495.44523798</v>
      </c>
      <c r="J33" s="20" t="n">
        <v>5.23673017</v>
      </c>
      <c r="K33" s="18" t="n">
        <v>484.60312964</v>
      </c>
      <c r="L33" s="20" t="n">
        <v>11.40045231</v>
      </c>
      <c r="M33" s="18" t="s">
        <v>404</v>
      </c>
      <c r="N33" s="20" t="s">
        <v>404</v>
      </c>
      <c r="O33" s="18" t="s">
        <v>404</v>
      </c>
      <c r="P33" s="20" t="s">
        <v>404</v>
      </c>
      <c r="Q33" s="18" t="s">
        <v>404</v>
      </c>
      <c r="R33" s="20" t="s">
        <v>404</v>
      </c>
      <c r="S33" s="18" t="s">
        <v>404</v>
      </c>
      <c r="T33" s="20" t="s">
        <v>404</v>
      </c>
      <c r="U33" s="18" t="n">
        <v>473.72505964</v>
      </c>
      <c r="V33" s="20" t="n">
        <v>5.83974686</v>
      </c>
    </row>
    <row r="34" spans="1:22">
      <c r="A34" s="15" t="s">
        <v>431</v>
      </c>
      <c r="B34" s="17" t="n">
        <v>6350</v>
      </c>
      <c r="C34" s="18">
        <f>(0.0/B34*100)</f>
        <v/>
      </c>
      <c r="D34" s="19" t="n">
        <v>6350</v>
      </c>
      <c r="E34" s="18" t="n">
        <v>468.55668581</v>
      </c>
      <c r="F34" s="20" t="n">
        <v>3.41886153</v>
      </c>
      <c r="G34" s="18" t="n">
        <v>447.95572449</v>
      </c>
      <c r="H34" s="20" t="n">
        <v>11.27170503</v>
      </c>
      <c r="I34" s="18" t="n">
        <v>409.605518</v>
      </c>
      <c r="J34" s="20" t="n">
        <v>14.20878047</v>
      </c>
      <c r="K34" s="18" t="n">
        <v>397.98324883</v>
      </c>
      <c r="L34" s="20" t="n">
        <v>9.990036140000001</v>
      </c>
      <c r="M34" s="18" t="s">
        <v>404</v>
      </c>
      <c r="N34" s="20" t="s">
        <v>404</v>
      </c>
      <c r="O34" s="18" t="s">
        <v>404</v>
      </c>
      <c r="P34" s="20" t="s">
        <v>404</v>
      </c>
      <c r="Q34" s="18" t="s">
        <v>404</v>
      </c>
      <c r="R34" s="20" t="s">
        <v>404</v>
      </c>
      <c r="S34" s="18" t="s">
        <v>404</v>
      </c>
      <c r="T34" s="20" t="s">
        <v>404</v>
      </c>
      <c r="U34" s="18" t="n">
        <v>432.89372466</v>
      </c>
      <c r="V34" s="20" t="n">
        <v>22.23956983</v>
      </c>
    </row>
    <row r="35" spans="1:22">
      <c r="A35" s="15" t="s">
        <v>432</v>
      </c>
      <c r="B35" s="17" t="n">
        <v>6406</v>
      </c>
      <c r="C35" s="18">
        <f>(443.0/B35*100)</f>
        <v/>
      </c>
      <c r="D35" s="19" t="n">
        <v>5963</v>
      </c>
      <c r="E35" s="18" t="n">
        <v>519.81522584</v>
      </c>
      <c r="F35" s="20" t="n">
        <v>1.65293646</v>
      </c>
      <c r="G35" s="18" t="n">
        <v>510.09501807</v>
      </c>
      <c r="H35" s="20" t="n">
        <v>2.57970356</v>
      </c>
      <c r="I35" s="18" t="n">
        <v>501.90814912</v>
      </c>
      <c r="J35" s="20" t="n">
        <v>6.32953219</v>
      </c>
      <c r="K35" s="18" t="s">
        <v>404</v>
      </c>
      <c r="L35" s="20" t="s">
        <v>404</v>
      </c>
      <c r="M35" s="18" t="s">
        <v>404</v>
      </c>
      <c r="N35" s="20" t="s">
        <v>404</v>
      </c>
      <c r="O35" s="18" t="s">
        <v>404</v>
      </c>
      <c r="P35" s="20" t="s">
        <v>404</v>
      </c>
      <c r="Q35" s="18" t="s">
        <v>404</v>
      </c>
      <c r="R35" s="20" t="s">
        <v>404</v>
      </c>
      <c r="S35" s="18" t="s">
        <v>404</v>
      </c>
      <c r="T35" s="20" t="s">
        <v>404</v>
      </c>
      <c r="U35" s="18" t="n">
        <v>502.31276569</v>
      </c>
      <c r="V35" s="20" t="n">
        <v>9.683011840000001</v>
      </c>
    </row>
    <row r="36" spans="1:22">
      <c r="A36" s="15" t="s">
        <v>433</v>
      </c>
      <c r="B36" s="17" t="n">
        <v>6736</v>
      </c>
      <c r="C36" s="18">
        <f>(10.0/B36*100)</f>
        <v/>
      </c>
      <c r="D36" s="19" t="n">
        <v>6726</v>
      </c>
      <c r="E36" s="18" t="n">
        <v>499.37035602</v>
      </c>
      <c r="F36" s="20" t="n">
        <v>3.83395565</v>
      </c>
      <c r="G36" s="18" t="n">
        <v>492.14874939</v>
      </c>
      <c r="H36" s="20" t="n">
        <v>3.94292506</v>
      </c>
      <c r="I36" s="18" t="n">
        <v>483.74261201</v>
      </c>
      <c r="J36" s="20" t="n">
        <v>4.58169738</v>
      </c>
      <c r="K36" s="18" t="n">
        <v>490.06008356</v>
      </c>
      <c r="L36" s="20" t="n">
        <v>8.61614329</v>
      </c>
      <c r="M36" s="18" t="s">
        <v>404</v>
      </c>
      <c r="N36" s="20" t="s">
        <v>404</v>
      </c>
      <c r="O36" s="18" t="s">
        <v>404</v>
      </c>
      <c r="P36" s="20" t="s">
        <v>404</v>
      </c>
      <c r="Q36" s="18" t="s">
        <v>404</v>
      </c>
      <c r="R36" s="20" t="s">
        <v>404</v>
      </c>
      <c r="S36" s="18" t="s">
        <v>404</v>
      </c>
      <c r="T36" s="20" t="s">
        <v>404</v>
      </c>
      <c r="U36" s="18" t="n">
        <v>496.57603535</v>
      </c>
      <c r="V36" s="20" t="n">
        <v>5.27331059</v>
      </c>
    </row>
    <row r="37" spans="1:22">
      <c r="A37" s="15" t="s">
        <v>434</v>
      </c>
      <c r="B37" s="17" t="n">
        <v>5458</v>
      </c>
      <c r="C37" s="18">
        <f>(0.0/B37*100)</f>
        <v/>
      </c>
      <c r="D37" s="19" t="n">
        <v>5458</v>
      </c>
      <c r="E37" s="18" t="n">
        <v>511.96457885</v>
      </c>
      <c r="F37" s="20" t="n">
        <v>7.3751024</v>
      </c>
      <c r="G37" s="18" t="n">
        <v>489.09511401</v>
      </c>
      <c r="H37" s="20" t="n">
        <v>5.0199816</v>
      </c>
      <c r="I37" s="18" t="n">
        <v>485.24820813</v>
      </c>
      <c r="J37" s="20" t="n">
        <v>5.60401299</v>
      </c>
      <c r="K37" s="18" t="n">
        <v>494.98213153</v>
      </c>
      <c r="L37" s="20" t="n">
        <v>19.20335348</v>
      </c>
      <c r="M37" s="18" t="s">
        <v>404</v>
      </c>
      <c r="N37" s="20" t="s">
        <v>404</v>
      </c>
      <c r="O37" s="18" t="s">
        <v>404</v>
      </c>
      <c r="P37" s="20" t="s">
        <v>404</v>
      </c>
      <c r="Q37" s="18" t="s">
        <v>404</v>
      </c>
      <c r="R37" s="20" t="s">
        <v>404</v>
      </c>
      <c r="S37" s="18" t="s">
        <v>404</v>
      </c>
      <c r="T37" s="20" t="s">
        <v>404</v>
      </c>
      <c r="U37" s="18" t="n">
        <v>482.03369231</v>
      </c>
      <c r="V37" s="20" t="n">
        <v>7.86069427</v>
      </c>
    </row>
    <row r="38" spans="1:22">
      <c r="A38" s="15" t="s">
        <v>435</v>
      </c>
      <c r="B38" s="17" t="n">
        <v>5860</v>
      </c>
      <c r="C38" s="18">
        <f>(268.0/B38*100)</f>
        <v/>
      </c>
      <c r="D38" s="19" t="n">
        <v>5592</v>
      </c>
      <c r="E38" s="18" t="n">
        <v>511.30413511</v>
      </c>
      <c r="F38" s="20" t="n">
        <v>6.18404197</v>
      </c>
      <c r="G38" s="18" t="n">
        <v>503.30554357</v>
      </c>
      <c r="H38" s="20" t="n">
        <v>7.28353927</v>
      </c>
      <c r="I38" s="18" t="n">
        <v>491.92880283</v>
      </c>
      <c r="J38" s="20" t="n">
        <v>12.51983001</v>
      </c>
      <c r="K38" s="18" t="n">
        <v>442.81822933</v>
      </c>
      <c r="L38" s="20" t="n">
        <v>19.79284137</v>
      </c>
      <c r="M38" s="18" t="s">
        <v>404</v>
      </c>
      <c r="N38" s="20" t="s">
        <v>404</v>
      </c>
      <c r="O38" s="18" t="s">
        <v>404</v>
      </c>
      <c r="P38" s="20" t="s">
        <v>404</v>
      </c>
      <c r="Q38" s="18" t="s">
        <v>404</v>
      </c>
      <c r="R38" s="20" t="s">
        <v>404</v>
      </c>
      <c r="S38" s="18" t="s">
        <v>404</v>
      </c>
      <c r="T38" s="20" t="s">
        <v>404</v>
      </c>
      <c r="U38" s="18" t="n">
        <v>528.28661942</v>
      </c>
      <c r="V38" s="20" t="n">
        <v>30.43652302</v>
      </c>
    </row>
    <row r="39" spans="1:22">
      <c r="A39" s="15" t="s">
        <v>436</v>
      </c>
      <c r="B39" s="17" t="n">
        <v>5895</v>
      </c>
      <c r="C39" s="18">
        <f>(0.0/B39*100)</f>
        <v/>
      </c>
      <c r="D39" s="19" t="n">
        <v>5895</v>
      </c>
      <c r="E39" s="18" t="n">
        <v>430.87294931</v>
      </c>
      <c r="F39" s="20" t="n">
        <v>8.664717660000001</v>
      </c>
      <c r="G39" s="18" t="n">
        <v>431.12119967</v>
      </c>
      <c r="H39" s="20" t="n">
        <v>8.18360852</v>
      </c>
      <c r="I39" s="18" t="n">
        <v>407.68347347</v>
      </c>
      <c r="J39" s="20" t="n">
        <v>8.23352835</v>
      </c>
      <c r="K39" s="18" t="n">
        <v>430.82144548</v>
      </c>
      <c r="L39" s="20" t="n">
        <v>30.07980771</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(2754.0/B40*100)</f>
        <v/>
      </c>
      <c r="D40" s="19" t="n">
        <v>11403</v>
      </c>
      <c r="E40" s="18" t="n">
        <v>516.45686188</v>
      </c>
      <c r="F40" s="20" t="n">
        <v>5.23652216</v>
      </c>
      <c r="G40" s="18" t="n">
        <v>508.00829743</v>
      </c>
      <c r="H40" s="20" t="n">
        <v>5.8376527</v>
      </c>
      <c r="I40" s="18" t="n">
        <v>503.58090096</v>
      </c>
      <c r="J40" s="20" t="n">
        <v>8.468078370000001</v>
      </c>
      <c r="K40" s="18" t="n">
        <v>529.87040659</v>
      </c>
      <c r="L40" s="20" t="n">
        <v>35.30812322</v>
      </c>
      <c r="M40" s="18" t="s">
        <v>404</v>
      </c>
      <c r="N40" s="20" t="s">
        <v>404</v>
      </c>
      <c r="O40" s="18" t="s">
        <v>404</v>
      </c>
      <c r="P40" s="20" t="s">
        <v>404</v>
      </c>
      <c r="Q40" s="18" t="s">
        <v>404</v>
      </c>
      <c r="R40" s="20" t="s">
        <v>404</v>
      </c>
      <c r="S40" s="18" t="s">
        <v>404</v>
      </c>
      <c r="T40" s="20" t="s">
        <v>404</v>
      </c>
      <c r="U40" s="18" t="n">
        <v>511.75154858</v>
      </c>
      <c r="V40" s="20" t="n">
        <v>7.70140561</v>
      </c>
    </row>
    <row r="41" spans="1:22">
      <c r="A41" s="15" t="s">
        <v>438</v>
      </c>
      <c r="B41" s="17" t="n">
        <v>5712</v>
      </c>
      <c r="C41" s="18">
        <f>(99.0/B41*100)</f>
        <v/>
      </c>
      <c r="D41" s="19" t="n">
        <v>5613</v>
      </c>
      <c r="E41" s="18" t="n">
        <v>508.55740907</v>
      </c>
      <c r="F41" s="20" t="n">
        <v>4.51863465</v>
      </c>
      <c r="G41" s="18" t="n">
        <v>496.74608232</v>
      </c>
      <c r="H41" s="20" t="n">
        <v>5.89328271</v>
      </c>
      <c r="I41" s="18" t="n">
        <v>454.75581269</v>
      </c>
      <c r="J41" s="20" t="n">
        <v>7.05719646</v>
      </c>
      <c r="K41" s="18" t="n">
        <v>450.51643161</v>
      </c>
      <c r="L41" s="20" t="n">
        <v>34.58271192</v>
      </c>
      <c r="M41" s="18" t="s">
        <v>404</v>
      </c>
      <c r="N41" s="20" t="s">
        <v>404</v>
      </c>
      <c r="O41" s="18" t="s">
        <v>404</v>
      </c>
      <c r="P41" s="20" t="s">
        <v>404</v>
      </c>
      <c r="Q41" s="18" t="s">
        <v>404</v>
      </c>
      <c r="R41" s="20" t="s">
        <v>404</v>
      </c>
      <c r="S41" s="18" t="s">
        <v>404</v>
      </c>
      <c r="T41" s="20" t="s">
        <v>404</v>
      </c>
      <c r="U41" s="18" t="n">
        <v>481.29061208</v>
      </c>
      <c r="V41" s="20" t="n">
        <v>10.75842001</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429.97659712</v>
      </c>
      <c r="F44" s="20" t="n">
        <v>3.50867041</v>
      </c>
      <c r="G44" s="18" t="n">
        <v>432.19189603</v>
      </c>
      <c r="H44" s="20" t="n">
        <v>7.61800297</v>
      </c>
      <c r="I44" s="18" t="n">
        <v>413.20932002</v>
      </c>
      <c r="J44" s="20" t="n">
        <v>7.96717494</v>
      </c>
      <c r="K44" s="18" t="n">
        <v>402.70296885</v>
      </c>
      <c r="L44" s="20" t="n">
        <v>9.39071423</v>
      </c>
      <c r="M44" s="18" t="s">
        <v>404</v>
      </c>
      <c r="N44" s="20" t="s">
        <v>404</v>
      </c>
      <c r="O44" s="18" t="s">
        <v>404</v>
      </c>
      <c r="P44" s="20" t="s">
        <v>404</v>
      </c>
      <c r="Q44" s="18" t="s">
        <v>404</v>
      </c>
      <c r="R44" s="20" t="s">
        <v>404</v>
      </c>
      <c r="S44" s="18" t="s">
        <v>404</v>
      </c>
      <c r="T44" s="20" t="s">
        <v>404</v>
      </c>
      <c r="U44" s="18" t="n">
        <v>393.38632297</v>
      </c>
      <c r="V44" s="20" t="n">
        <v>41.42039455</v>
      </c>
    </row>
    <row r="45" spans="1:22">
      <c r="A45" s="15" t="s">
        <v>442</v>
      </c>
      <c r="B45" s="17" t="n">
        <v>5519</v>
      </c>
      <c r="C45" s="18">
        <f>(0.0/B45*100)</f>
        <v/>
      </c>
      <c r="D45" s="19" t="n">
        <v>5519</v>
      </c>
      <c r="E45" s="18" t="n">
        <v>371.33386277</v>
      </c>
      <c r="F45" s="20" t="n">
        <v>5.10147647</v>
      </c>
      <c r="G45" s="18" t="n">
        <v>380.28039331</v>
      </c>
      <c r="H45" s="20" t="n">
        <v>6.87803496</v>
      </c>
      <c r="I45" s="18" t="n">
        <v>369.77692923</v>
      </c>
      <c r="J45" s="20" t="n">
        <v>3.86143468</v>
      </c>
      <c r="K45" s="18" t="n">
        <v>391.97391727</v>
      </c>
      <c r="L45" s="20" t="n">
        <v>14.18108718</v>
      </c>
      <c r="M45" s="18" t="s">
        <v>404</v>
      </c>
      <c r="N45" s="20" t="s">
        <v>404</v>
      </c>
      <c r="O45" s="18" t="s">
        <v>404</v>
      </c>
      <c r="P45" s="20" t="s">
        <v>404</v>
      </c>
      <c r="Q45" s="18" t="s">
        <v>404</v>
      </c>
      <c r="R45" s="20" t="s">
        <v>404</v>
      </c>
      <c r="S45" s="18" t="s">
        <v>404</v>
      </c>
      <c r="T45" s="20" t="s">
        <v>404</v>
      </c>
      <c r="U45" s="18" t="n">
        <v>384.50197336</v>
      </c>
      <c r="V45" s="20" t="n">
        <v>15.52635977</v>
      </c>
    </row>
    <row r="46" spans="1:22">
      <c r="A46" s="15" t="s">
        <v>443</v>
      </c>
      <c r="B46" s="17" t="n">
        <v>23141</v>
      </c>
      <c r="C46" s="18">
        <f>(4196.0/B46*100)</f>
        <v/>
      </c>
      <c r="D46" s="19" t="n">
        <v>18945</v>
      </c>
      <c r="E46" s="18" t="n">
        <v>409.61123114</v>
      </c>
      <c r="F46" s="20" t="n">
        <v>4.25634504</v>
      </c>
      <c r="G46" s="18" t="n">
        <v>402.87249509</v>
      </c>
      <c r="H46" s="20" t="n">
        <v>6.72163913</v>
      </c>
      <c r="I46" s="18" t="n">
        <v>398.61591869</v>
      </c>
      <c r="J46" s="20" t="n">
        <v>4.93315853</v>
      </c>
      <c r="K46" s="18" t="n">
        <v>395.37938935</v>
      </c>
      <c r="L46" s="20" t="n">
        <v>13.74936219</v>
      </c>
      <c r="M46" s="18" t="s">
        <v>404</v>
      </c>
      <c r="N46" s="20" t="s">
        <v>404</v>
      </c>
      <c r="O46" s="18" t="s">
        <v>404</v>
      </c>
      <c r="P46" s="20" t="s">
        <v>404</v>
      </c>
      <c r="Q46" s="18" t="s">
        <v>404</v>
      </c>
      <c r="R46" s="20" t="s">
        <v>404</v>
      </c>
      <c r="S46" s="18" t="s">
        <v>404</v>
      </c>
      <c r="T46" s="20" t="s">
        <v>404</v>
      </c>
      <c r="U46" s="18" t="n">
        <v>376.10794229</v>
      </c>
      <c r="V46" s="20" t="n">
        <v>7.57308412</v>
      </c>
    </row>
    <row r="47" spans="1:22">
      <c r="A47" s="15" t="s">
        <v>444</v>
      </c>
      <c r="B47" s="17" t="n">
        <v>5928</v>
      </c>
      <c r="C47" s="18">
        <f>(0.0/B47*100)</f>
        <v/>
      </c>
      <c r="D47" s="19" t="n">
        <v>5928</v>
      </c>
      <c r="E47" s="18" t="n">
        <v>451.79561156</v>
      </c>
      <c r="F47" s="20" t="n">
        <v>5.37198386</v>
      </c>
      <c r="G47" s="18" t="n">
        <v>426.88153862</v>
      </c>
      <c r="H47" s="20" t="n">
        <v>13.48011042</v>
      </c>
      <c r="I47" s="18" t="n">
        <v>442.21366101</v>
      </c>
      <c r="J47" s="20" t="n">
        <v>16.96652707</v>
      </c>
      <c r="K47" s="18" t="n">
        <v>433.42550439</v>
      </c>
      <c r="L47" s="20" t="n">
        <v>30.70101043</v>
      </c>
      <c r="M47" s="18" t="s">
        <v>404</v>
      </c>
      <c r="N47" s="20" t="s">
        <v>404</v>
      </c>
      <c r="O47" s="18" t="s">
        <v>404</v>
      </c>
      <c r="P47" s="20" t="s">
        <v>404</v>
      </c>
      <c r="Q47" s="18" t="s">
        <v>404</v>
      </c>
      <c r="R47" s="20" t="s">
        <v>404</v>
      </c>
      <c r="S47" s="18" t="s">
        <v>404</v>
      </c>
      <c r="T47" s="20" t="s">
        <v>404</v>
      </c>
      <c r="U47" s="18" t="n">
        <v>441.27112894</v>
      </c>
      <c r="V47" s="20" t="n">
        <v>49.88490453</v>
      </c>
    </row>
    <row r="48" spans="1:22">
      <c r="A48" s="15" t="s">
        <v>445</v>
      </c>
      <c r="B48" s="17" t="n">
        <v>9841</v>
      </c>
      <c r="C48" s="18">
        <f>(40.0/B48*100)</f>
        <v/>
      </c>
      <c r="D48" s="19" t="n">
        <v>9801</v>
      </c>
      <c r="E48" s="18" t="n">
        <v>553.68781325</v>
      </c>
      <c r="F48" s="20" t="n">
        <v>12.93322267</v>
      </c>
      <c r="G48" s="18" t="n">
        <v>529.54819965</v>
      </c>
      <c r="H48" s="20" t="n">
        <v>8.944980920000001</v>
      </c>
      <c r="I48" s="18" t="n">
        <v>507.09006693</v>
      </c>
      <c r="J48" s="20" t="n">
        <v>11.46316744</v>
      </c>
      <c r="K48" s="18" t="n">
        <v>502.75473174</v>
      </c>
      <c r="L48" s="20" t="n">
        <v>14.50639428</v>
      </c>
      <c r="M48" s="18" t="s">
        <v>404</v>
      </c>
      <c r="N48" s="20" t="s">
        <v>404</v>
      </c>
      <c r="O48" s="18" t="s">
        <v>404</v>
      </c>
      <c r="P48" s="20" t="s">
        <v>404</v>
      </c>
      <c r="Q48" s="18" t="s">
        <v>404</v>
      </c>
      <c r="R48" s="20" t="s">
        <v>404</v>
      </c>
      <c r="S48" s="18" t="s">
        <v>404</v>
      </c>
      <c r="T48" s="20" t="s">
        <v>404</v>
      </c>
      <c r="U48" s="18" t="n">
        <v>426.17323264</v>
      </c>
      <c r="V48" s="20" t="n">
        <v>6.766915</v>
      </c>
    </row>
    <row r="49" spans="1:22">
      <c r="A49" s="15" t="s">
        <v>446</v>
      </c>
      <c r="B49" s="17" t="n">
        <v>6349</v>
      </c>
      <c r="C49" s="18">
        <f>(52.0/B49*100)</f>
        <v/>
      </c>
      <c r="D49" s="19" t="n">
        <v>6297</v>
      </c>
      <c r="E49" s="18" t="n">
        <v>436.17387549</v>
      </c>
      <c r="F49" s="20" t="n">
        <v>5.44405426</v>
      </c>
      <c r="G49" s="18" t="n">
        <v>427.95193511</v>
      </c>
      <c r="H49" s="20" t="n">
        <v>4.6738544</v>
      </c>
      <c r="I49" s="18" t="n">
        <v>435.16958392</v>
      </c>
      <c r="J49" s="20" t="n">
        <v>7.20404294</v>
      </c>
      <c r="K49" s="18" t="n">
        <v>417.10432619</v>
      </c>
      <c r="L49" s="20" t="n">
        <v>10.50023154</v>
      </c>
      <c r="M49" s="18" t="s">
        <v>404</v>
      </c>
      <c r="N49" s="20" t="s">
        <v>404</v>
      </c>
      <c r="O49" s="18" t="s">
        <v>404</v>
      </c>
      <c r="P49" s="20" t="s">
        <v>404</v>
      </c>
      <c r="Q49" s="18" t="s">
        <v>404</v>
      </c>
      <c r="R49" s="20" t="s">
        <v>404</v>
      </c>
      <c r="S49" s="18" t="s">
        <v>404</v>
      </c>
      <c r="T49" s="20" t="s">
        <v>404</v>
      </c>
      <c r="U49" s="18" t="n">
        <v>419.27153651</v>
      </c>
      <c r="V49" s="20" t="n">
        <v>3.87060617</v>
      </c>
    </row>
    <row r="50" spans="1:22">
      <c r="A50" s="15" t="s">
        <v>447</v>
      </c>
      <c r="B50" s="17" t="n">
        <v>11795</v>
      </c>
      <c r="C50" s="18">
        <f>(1031.0/B50*100)</f>
        <v/>
      </c>
      <c r="D50" s="19" t="n">
        <v>10764</v>
      </c>
      <c r="E50" s="18" t="n">
        <v>426.68865717</v>
      </c>
      <c r="F50" s="20" t="n">
        <v>5.71490647</v>
      </c>
      <c r="G50" s="18" t="n">
        <v>412.75055557</v>
      </c>
      <c r="H50" s="20" t="n">
        <v>6.55310475</v>
      </c>
      <c r="I50" s="18" t="n">
        <v>411.60943076</v>
      </c>
      <c r="J50" s="20" t="n">
        <v>5.35687508</v>
      </c>
      <c r="K50" s="18" t="n">
        <v>415.98247881</v>
      </c>
      <c r="L50" s="20" t="n">
        <v>13.51236958</v>
      </c>
      <c r="M50" s="18" t="s">
        <v>404</v>
      </c>
      <c r="N50" s="20" t="s">
        <v>404</v>
      </c>
      <c r="O50" s="18" t="s">
        <v>404</v>
      </c>
      <c r="P50" s="20" t="s">
        <v>404</v>
      </c>
      <c r="Q50" s="18" t="s">
        <v>404</v>
      </c>
      <c r="R50" s="20" t="s">
        <v>404</v>
      </c>
      <c r="S50" s="18" t="s">
        <v>404</v>
      </c>
      <c r="T50" s="20" t="s">
        <v>404</v>
      </c>
      <c r="U50" s="18" t="n">
        <v>417.26800503</v>
      </c>
      <c r="V50" s="20" t="n">
        <v>13.11609092</v>
      </c>
    </row>
    <row r="51" spans="1:22">
      <c r="A51" s="15" t="s">
        <v>448</v>
      </c>
      <c r="B51" s="17" t="n">
        <v>6866</v>
      </c>
      <c r="C51" s="18">
        <f>(0.0/B51*100)</f>
        <v/>
      </c>
      <c r="D51" s="19" t="n">
        <v>6866</v>
      </c>
      <c r="E51" s="18" t="n">
        <v>416.68605999</v>
      </c>
      <c r="F51" s="20" t="n">
        <v>5.86265215</v>
      </c>
      <c r="G51" s="18" t="n">
        <v>416.31509063</v>
      </c>
      <c r="H51" s="20" t="n">
        <v>4.98134461</v>
      </c>
      <c r="I51" s="18" t="n">
        <v>423.37288121</v>
      </c>
      <c r="J51" s="20" t="n">
        <v>5.42835927</v>
      </c>
      <c r="K51" s="18" t="n">
        <v>423.78014588</v>
      </c>
      <c r="L51" s="20" t="n">
        <v>7.59907976</v>
      </c>
      <c r="M51" s="18" t="s">
        <v>404</v>
      </c>
      <c r="N51" s="20" t="s">
        <v>404</v>
      </c>
      <c r="O51" s="18" t="s">
        <v>404</v>
      </c>
      <c r="P51" s="20" t="s">
        <v>404</v>
      </c>
      <c r="Q51" s="18" t="s">
        <v>404</v>
      </c>
      <c r="R51" s="20" t="s">
        <v>404</v>
      </c>
      <c r="S51" s="18" t="s">
        <v>404</v>
      </c>
      <c r="T51" s="20" t="s">
        <v>404</v>
      </c>
      <c r="U51" s="18" t="n">
        <v>418.17669861</v>
      </c>
      <c r="V51" s="20" t="n">
        <v>12.28198028</v>
      </c>
    </row>
    <row r="52" spans="1:22">
      <c r="A52" s="15" t="s">
        <v>449</v>
      </c>
      <c r="B52" s="17" t="n">
        <v>5809</v>
      </c>
      <c r="C52" s="18">
        <f>(0.0/B52*100)</f>
        <v/>
      </c>
      <c r="D52" s="19" t="n">
        <v>5809</v>
      </c>
      <c r="E52" s="18" t="n">
        <v>483.88949227</v>
      </c>
      <c r="F52" s="20" t="n">
        <v>4.86088794</v>
      </c>
      <c r="G52" s="18" t="n">
        <v>467.99709085</v>
      </c>
      <c r="H52" s="20" t="n">
        <v>7.14727494</v>
      </c>
      <c r="I52" s="18" t="n">
        <v>468.00277301</v>
      </c>
      <c r="J52" s="20" t="n">
        <v>9.66046751</v>
      </c>
      <c r="K52" s="18" t="n">
        <v>462.43917054</v>
      </c>
      <c r="L52" s="20" t="n">
        <v>33.74434052</v>
      </c>
      <c r="M52" s="18" t="s">
        <v>404</v>
      </c>
      <c r="N52" s="20" t="s">
        <v>404</v>
      </c>
      <c r="O52" s="18" t="s">
        <v>404</v>
      </c>
      <c r="P52" s="20" t="s">
        <v>404</v>
      </c>
      <c r="Q52" s="18" t="s">
        <v>404</v>
      </c>
      <c r="R52" s="20" t="s">
        <v>404</v>
      </c>
      <c r="S52" s="18" t="s">
        <v>404</v>
      </c>
      <c r="T52" s="20" t="s">
        <v>404</v>
      </c>
      <c r="U52" s="18" t="n">
        <v>408.5339</v>
      </c>
      <c r="V52" s="20" t="n">
        <v>17.24550512</v>
      </c>
    </row>
    <row r="53" spans="1:22">
      <c r="A53" s="15" t="s">
        <v>450</v>
      </c>
      <c r="B53" s="17" t="n">
        <v>5571</v>
      </c>
      <c r="C53" s="18">
        <f>(0.0/B53*100)</f>
        <v/>
      </c>
      <c r="D53" s="19" t="n">
        <v>5571</v>
      </c>
      <c r="E53" s="18" t="n">
        <v>459.74766953</v>
      </c>
      <c r="F53" s="20" t="n">
        <v>2.554277</v>
      </c>
      <c r="G53" s="18" t="n">
        <v>426.33473681</v>
      </c>
      <c r="H53" s="20" t="n">
        <v>1.86649174</v>
      </c>
      <c r="I53" s="18" t="n">
        <v>410.05886355</v>
      </c>
      <c r="J53" s="20" t="n">
        <v>2.90894111</v>
      </c>
      <c r="K53" s="18" t="n">
        <v>445.91825764</v>
      </c>
      <c r="L53" s="20" t="n">
        <v>3.55692002</v>
      </c>
      <c r="M53" s="18" t="s">
        <v>404</v>
      </c>
      <c r="N53" s="20" t="s">
        <v>404</v>
      </c>
      <c r="O53" s="18" t="s">
        <v>404</v>
      </c>
      <c r="P53" s="20" t="s">
        <v>404</v>
      </c>
      <c r="Q53" s="18" t="s">
        <v>404</v>
      </c>
      <c r="R53" s="20" t="s">
        <v>404</v>
      </c>
      <c r="S53" s="18" t="s">
        <v>404</v>
      </c>
      <c r="T53" s="20" t="s">
        <v>404</v>
      </c>
      <c r="U53" s="18" t="n">
        <v>334.58693873</v>
      </c>
      <c r="V53" s="20" t="n">
        <v>8.825780399999999</v>
      </c>
    </row>
    <row r="54" spans="1:22">
      <c r="A54" s="15" t="s">
        <v>451</v>
      </c>
      <c r="B54" s="17" t="n">
        <v>4740</v>
      </c>
      <c r="C54" s="18">
        <f>(199.0/B54*100)</f>
        <v/>
      </c>
      <c r="D54" s="19" t="n">
        <v>4541</v>
      </c>
      <c r="E54" s="18" t="n">
        <v>339.10573272</v>
      </c>
      <c r="F54" s="20" t="n">
        <v>4.90019484</v>
      </c>
      <c r="G54" s="18" t="n">
        <v>329.8575336</v>
      </c>
      <c r="H54" s="20" t="n">
        <v>4.30363462</v>
      </c>
      <c r="I54" s="18" t="n">
        <v>312.41483462</v>
      </c>
      <c r="J54" s="20" t="n">
        <v>8.645414349999999</v>
      </c>
      <c r="K54" s="18" t="n">
        <v>347.99734378</v>
      </c>
      <c r="L54" s="20" t="n">
        <v>12.67284865</v>
      </c>
      <c r="M54" s="18" t="s">
        <v>404</v>
      </c>
      <c r="N54" s="20" t="s">
        <v>404</v>
      </c>
      <c r="O54" s="18" t="s">
        <v>404</v>
      </c>
      <c r="P54" s="20" t="s">
        <v>404</v>
      </c>
      <c r="Q54" s="18" t="s">
        <v>404</v>
      </c>
      <c r="R54" s="20" t="s">
        <v>404</v>
      </c>
      <c r="S54" s="18" t="s">
        <v>404</v>
      </c>
      <c r="T54" s="20" t="s">
        <v>404</v>
      </c>
      <c r="U54" s="18" t="n">
        <v>309.32562263</v>
      </c>
      <c r="V54" s="20" t="n">
        <v>3.28780521</v>
      </c>
    </row>
    <row r="55" spans="1:22">
      <c r="A55" s="15" t="s">
        <v>452</v>
      </c>
      <c r="B55" s="17" t="n">
        <v>5316</v>
      </c>
      <c r="C55" s="18">
        <f>(43.0/B55*100)</f>
        <v/>
      </c>
      <c r="D55" s="19" t="n">
        <v>5273</v>
      </c>
      <c r="E55" s="18" t="n">
        <v>411.57339616</v>
      </c>
      <c r="F55" s="20" t="n">
        <v>4.29901757</v>
      </c>
      <c r="G55" s="18" t="n">
        <v>416.73872843</v>
      </c>
      <c r="H55" s="20" t="n">
        <v>5.8472575</v>
      </c>
      <c r="I55" s="18" t="n">
        <v>402.34676306</v>
      </c>
      <c r="J55" s="20" t="n">
        <v>6.81532922</v>
      </c>
      <c r="K55" s="18" t="n">
        <v>407.50839643</v>
      </c>
      <c r="L55" s="20" t="n">
        <v>20.04808961</v>
      </c>
      <c r="M55" s="18" t="s">
        <v>404</v>
      </c>
      <c r="N55" s="20" t="s">
        <v>404</v>
      </c>
      <c r="O55" s="18" t="s">
        <v>404</v>
      </c>
      <c r="P55" s="20" t="s">
        <v>404</v>
      </c>
      <c r="Q55" s="18" t="s">
        <v>404</v>
      </c>
      <c r="R55" s="20" t="s">
        <v>404</v>
      </c>
      <c r="S55" s="18" t="n">
        <v>428.27041964</v>
      </c>
      <c r="T55" s="20" t="n">
        <v>10.73423101</v>
      </c>
      <c r="U55" s="18" t="n">
        <v>385.65882552</v>
      </c>
      <c r="V55" s="20" t="n">
        <v>13.2560067</v>
      </c>
    </row>
    <row r="56" spans="1:22">
      <c r="A56" s="15" t="s">
        <v>453</v>
      </c>
      <c r="B56" s="17" t="n">
        <v>5359</v>
      </c>
      <c r="C56" s="18">
        <f>(0.0/B56*100)</f>
        <v/>
      </c>
      <c r="D56" s="19" t="n">
        <v>5359</v>
      </c>
      <c r="E56" s="18" t="n">
        <v>525.54756959</v>
      </c>
      <c r="F56" s="20" t="n">
        <v>5.17418542</v>
      </c>
      <c r="G56" s="18" t="n">
        <v>522.80834094</v>
      </c>
      <c r="H56" s="20" t="n">
        <v>5.57733396</v>
      </c>
      <c r="I56" s="18" t="n">
        <v>523.43807587</v>
      </c>
      <c r="J56" s="20" t="n">
        <v>13.01769143</v>
      </c>
      <c r="K56" s="18" t="n">
        <v>508.3199227</v>
      </c>
      <c r="L56" s="20" t="n">
        <v>35.23270734</v>
      </c>
      <c r="M56" s="18" t="s">
        <v>404</v>
      </c>
      <c r="N56" s="20" t="s">
        <v>404</v>
      </c>
      <c r="O56" s="18" t="s">
        <v>404</v>
      </c>
      <c r="P56" s="20" t="s">
        <v>404</v>
      </c>
      <c r="Q56" s="18" t="s">
        <v>404</v>
      </c>
      <c r="R56" s="20" t="s">
        <v>404</v>
      </c>
      <c r="S56" s="18" t="s">
        <v>404</v>
      </c>
      <c r="T56" s="20" t="s">
        <v>404</v>
      </c>
      <c r="U56" s="18" t="n">
        <v>518.4486587</v>
      </c>
      <c r="V56" s="20" t="n">
        <v>13.23255506</v>
      </c>
    </row>
    <row r="57" spans="1:22">
      <c r="A57" s="15" t="s">
        <v>454</v>
      </c>
      <c r="B57" s="17" t="n">
        <v>6513</v>
      </c>
      <c r="C57" s="18">
        <f>(0.0/B57*100)</f>
        <v/>
      </c>
      <c r="D57" s="19" t="n">
        <v>6513</v>
      </c>
      <c r="E57" s="18" t="n">
        <v>410.17043381</v>
      </c>
      <c r="F57" s="20" t="n">
        <v>3.7046538</v>
      </c>
      <c r="G57" s="18" t="n">
        <v>406.64580655</v>
      </c>
      <c r="H57" s="20" t="n">
        <v>5.25188271</v>
      </c>
      <c r="I57" s="18" t="n">
        <v>385.20908974</v>
      </c>
      <c r="J57" s="20" t="n">
        <v>6.72972599</v>
      </c>
      <c r="K57" s="18" t="n">
        <v>361.41868461</v>
      </c>
      <c r="L57" s="20" t="n">
        <v>22.38963094</v>
      </c>
      <c r="M57" s="18" t="s">
        <v>404</v>
      </c>
      <c r="N57" s="20" t="s">
        <v>404</v>
      </c>
      <c r="O57" s="18" t="s">
        <v>404</v>
      </c>
      <c r="P57" s="20" t="s">
        <v>404</v>
      </c>
      <c r="Q57" s="18" t="s">
        <v>404</v>
      </c>
      <c r="R57" s="20" t="s">
        <v>404</v>
      </c>
      <c r="S57" s="18" t="s">
        <v>404</v>
      </c>
      <c r="T57" s="20" t="s">
        <v>404</v>
      </c>
      <c r="U57" s="18" t="s">
        <v>404</v>
      </c>
      <c r="V57" s="20" t="s">
        <v>404</v>
      </c>
    </row>
    <row r="58" spans="1:22">
      <c r="A58" s="15" t="s">
        <v>455</v>
      </c>
      <c r="B58" s="17" t="n">
        <v>7267</v>
      </c>
      <c r="C58" s="18">
        <f>(0.0/B58*100)</f>
        <v/>
      </c>
      <c r="D58" s="19" t="n">
        <v>7267</v>
      </c>
      <c r="E58" s="18" t="n">
        <v>421.73624963</v>
      </c>
      <c r="F58" s="20" t="n">
        <v>7.79784315</v>
      </c>
      <c r="G58" s="18" t="n">
        <v>412.27001566</v>
      </c>
      <c r="H58" s="20" t="n">
        <v>5.46714522</v>
      </c>
      <c r="I58" s="18" t="n">
        <v>404.80763086</v>
      </c>
      <c r="J58" s="20" t="n">
        <v>4.05920074</v>
      </c>
      <c r="K58" s="18" t="n">
        <v>400.60869932</v>
      </c>
      <c r="L58" s="20" t="n">
        <v>8.30303776</v>
      </c>
      <c r="M58" s="18" t="s">
        <v>404</v>
      </c>
      <c r="N58" s="20" t="s">
        <v>404</v>
      </c>
      <c r="O58" s="18" t="s">
        <v>404</v>
      </c>
      <c r="P58" s="20" t="s">
        <v>404</v>
      </c>
      <c r="Q58" s="18" t="s">
        <v>404</v>
      </c>
      <c r="R58" s="20" t="s">
        <v>404</v>
      </c>
      <c r="S58" s="18" t="n">
        <v>383.32163195</v>
      </c>
      <c r="T58" s="20" t="n">
        <v>10.74006265</v>
      </c>
      <c r="U58" s="18" t="n">
        <v>460.2755417</v>
      </c>
      <c r="V58" s="20" t="n">
        <v>15.7557344</v>
      </c>
    </row>
    <row r="59" spans="1:22">
      <c r="A59" s="15" t="s">
        <v>456</v>
      </c>
      <c r="B59" s="17" t="n">
        <v>4826</v>
      </c>
      <c r="C59" s="18">
        <f>(0.0/B59*100)</f>
        <v/>
      </c>
      <c r="D59" s="19" t="n">
        <v>4826</v>
      </c>
      <c r="E59" s="18" t="n">
        <v>383.48652251</v>
      </c>
      <c r="F59" s="20" t="n">
        <v>2.64353029</v>
      </c>
      <c r="G59" s="18" t="n">
        <v>379.57617544</v>
      </c>
      <c r="H59" s="20" t="n">
        <v>2.71286083</v>
      </c>
      <c r="I59" s="18" t="n">
        <v>356.04742877</v>
      </c>
      <c r="J59" s="20" t="n">
        <v>3.55743674</v>
      </c>
      <c r="K59" s="18" t="n">
        <v>366.29272809</v>
      </c>
      <c r="L59" s="20" t="n">
        <v>5.09432272</v>
      </c>
      <c r="M59" s="18" t="s">
        <v>404</v>
      </c>
      <c r="N59" s="20" t="s">
        <v>404</v>
      </c>
      <c r="O59" s="18" t="s">
        <v>404</v>
      </c>
      <c r="P59" s="20" t="s">
        <v>404</v>
      </c>
      <c r="Q59" s="18" t="s">
        <v>404</v>
      </c>
      <c r="R59" s="20" t="s">
        <v>404</v>
      </c>
      <c r="S59" s="18" t="s">
        <v>404</v>
      </c>
      <c r="T59" s="20" t="s">
        <v>404</v>
      </c>
      <c r="U59" s="18" t="n">
        <v>344.73008397</v>
      </c>
      <c r="V59" s="20" t="n">
        <v>8.132466109999999</v>
      </c>
    </row>
    <row r="60" spans="1:22">
      <c r="A60" s="15" t="s">
        <v>457</v>
      </c>
      <c r="B60" s="17" t="n">
        <v>4546</v>
      </c>
      <c r="C60" s="18">
        <f>(0.0/B60*100)</f>
        <v/>
      </c>
      <c r="D60" s="19" t="n">
        <v>4546</v>
      </c>
      <c r="E60" s="18" t="n">
        <v>392.38620249</v>
      </c>
      <c r="F60" s="20" t="n">
        <v>6.09426918</v>
      </c>
      <c r="G60" s="18" t="n">
        <v>389.49305108</v>
      </c>
      <c r="H60" s="20" t="n">
        <v>7.06289267</v>
      </c>
      <c r="I60" s="18" t="n">
        <v>365.71585357</v>
      </c>
      <c r="J60" s="20" t="n">
        <v>8.967438209999999</v>
      </c>
      <c r="K60" s="18" t="n">
        <v>393.2945457</v>
      </c>
      <c r="L60" s="20" t="n">
        <v>33.45627353</v>
      </c>
      <c r="M60" s="18" t="s">
        <v>404</v>
      </c>
      <c r="N60" s="20" t="s">
        <v>404</v>
      </c>
      <c r="O60" s="18" t="s">
        <v>404</v>
      </c>
      <c r="P60" s="20" t="s">
        <v>404</v>
      </c>
      <c r="Q60" s="18" t="s">
        <v>404</v>
      </c>
      <c r="R60" s="20" t="s">
        <v>404</v>
      </c>
      <c r="S60" s="18" t="s">
        <v>404</v>
      </c>
      <c r="T60" s="20" t="s">
        <v>404</v>
      </c>
      <c r="U60" s="18" t="n">
        <v>334.90690051</v>
      </c>
      <c r="V60" s="20" t="n">
        <v>14.87941928</v>
      </c>
    </row>
    <row r="61" spans="1:22">
      <c r="A61" s="15" t="s">
        <v>458</v>
      </c>
      <c r="B61" s="17" t="n">
        <v>6525</v>
      </c>
      <c r="C61" s="18">
        <f>(0.0/B61*100)</f>
        <v/>
      </c>
      <c r="D61" s="19" t="n">
        <v>6525</v>
      </c>
      <c r="E61" s="18" t="n">
        <v>471.35097363</v>
      </c>
      <c r="F61" s="20" t="n">
        <v>4.4808107</v>
      </c>
      <c r="G61" s="18" t="n">
        <v>483.08233412</v>
      </c>
      <c r="H61" s="20" t="n">
        <v>5.47231643</v>
      </c>
      <c r="I61" s="18" t="n">
        <v>473.9780521</v>
      </c>
      <c r="J61" s="20" t="n">
        <v>9.62084245</v>
      </c>
      <c r="K61" s="18" t="n">
        <v>453.89457791</v>
      </c>
      <c r="L61" s="20" t="n">
        <v>8.568242959999999</v>
      </c>
      <c r="M61" s="18" t="s">
        <v>404</v>
      </c>
      <c r="N61" s="20" t="s">
        <v>404</v>
      </c>
      <c r="O61" s="18" t="s">
        <v>404</v>
      </c>
      <c r="P61" s="20" t="s">
        <v>404</v>
      </c>
      <c r="Q61" s="18" t="s">
        <v>404</v>
      </c>
      <c r="R61" s="20" t="s">
        <v>404</v>
      </c>
      <c r="S61" s="18" t="s">
        <v>404</v>
      </c>
      <c r="T61" s="20" t="s">
        <v>404</v>
      </c>
      <c r="U61" s="18" t="n">
        <v>375.17566776</v>
      </c>
      <c r="V61" s="20" t="n">
        <v>19.80486419</v>
      </c>
    </row>
    <row r="62" spans="1:22">
      <c r="A62" s="15" t="s">
        <v>459</v>
      </c>
      <c r="B62" s="17" t="n">
        <v>4476</v>
      </c>
      <c r="C62" s="18">
        <f>(0.0/B62*100)</f>
        <v/>
      </c>
      <c r="D62" s="19" t="n">
        <v>4476</v>
      </c>
      <c r="E62" s="18" t="n">
        <v>534.0689154200001</v>
      </c>
      <c r="F62" s="20" t="n">
        <v>2.27825307</v>
      </c>
      <c r="G62" s="18" t="n">
        <v>527.97147585</v>
      </c>
      <c r="H62" s="20" t="n">
        <v>1.73955559</v>
      </c>
      <c r="I62" s="18" t="n">
        <v>533.61121144</v>
      </c>
      <c r="J62" s="20" t="n">
        <v>1.80569787</v>
      </c>
      <c r="K62" s="18" t="n">
        <v>508.80001394</v>
      </c>
      <c r="L62" s="20" t="n">
        <v>3.01187197</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384.13894794</v>
      </c>
      <c r="F63" s="20" t="n">
        <v>1.34633381</v>
      </c>
      <c r="G63" s="18" t="n">
        <v>384.62657696</v>
      </c>
      <c r="H63" s="20" t="n">
        <v>4.1153755</v>
      </c>
      <c r="I63" s="18" t="n">
        <v>342.1603695</v>
      </c>
      <c r="J63" s="20" t="n">
        <v>4.81873884</v>
      </c>
      <c r="K63" s="18" t="s">
        <v>404</v>
      </c>
      <c r="L63" s="20" t="s">
        <v>404</v>
      </c>
      <c r="M63" s="18" t="s">
        <v>404</v>
      </c>
      <c r="N63" s="20" t="s">
        <v>404</v>
      </c>
      <c r="O63" s="18" t="s">
        <v>404</v>
      </c>
      <c r="P63" s="20" t="s">
        <v>404</v>
      </c>
      <c r="Q63" s="18" t="s">
        <v>404</v>
      </c>
      <c r="R63" s="20" t="s">
        <v>404</v>
      </c>
      <c r="S63" s="18" t="s">
        <v>404</v>
      </c>
      <c r="T63" s="20" t="s">
        <v>404</v>
      </c>
      <c r="U63" s="18" t="n">
        <v>412.78785349</v>
      </c>
      <c r="V63" s="20" t="n">
        <v>5.29024443</v>
      </c>
    </row>
    <row r="64" spans="1:22">
      <c r="A64" s="15" t="s">
        <v>461</v>
      </c>
      <c r="B64" s="17" t="n">
        <v>3634</v>
      </c>
      <c r="C64" s="18">
        <f>(27.0/B64*100)</f>
        <v/>
      </c>
      <c r="D64" s="19" t="n">
        <v>3607</v>
      </c>
      <c r="E64" s="18" t="n">
        <v>476.18058866</v>
      </c>
      <c r="F64" s="20" t="n">
        <v>2.00467866</v>
      </c>
      <c r="G64" s="18" t="n">
        <v>457.35532693</v>
      </c>
      <c r="H64" s="20" t="n">
        <v>3.09449617</v>
      </c>
      <c r="I64" s="18" t="n">
        <v>466.02817813</v>
      </c>
      <c r="J64" s="20" t="n">
        <v>6.32484039</v>
      </c>
      <c r="K64" s="18" t="n">
        <v>366.45589019</v>
      </c>
      <c r="L64" s="20" t="n">
        <v>6.64735975</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431.92304161</v>
      </c>
      <c r="F65" s="20" t="n">
        <v>5.05308144</v>
      </c>
      <c r="G65" s="18" t="n">
        <v>428.32097909</v>
      </c>
      <c r="H65" s="20" t="n">
        <v>3.95695206</v>
      </c>
      <c r="I65" s="18" t="n">
        <v>421.92552887</v>
      </c>
      <c r="J65" s="20" t="n">
        <v>5.97903842</v>
      </c>
      <c r="K65" s="18" t="n">
        <v>423.6875948</v>
      </c>
      <c r="L65" s="20" t="n">
        <v>12.65467599</v>
      </c>
      <c r="M65" s="18" t="s">
        <v>404</v>
      </c>
      <c r="N65" s="20" t="s">
        <v>404</v>
      </c>
      <c r="O65" s="18" t="s">
        <v>404</v>
      </c>
      <c r="P65" s="20" t="s">
        <v>404</v>
      </c>
      <c r="Q65" s="18" t="s">
        <v>404</v>
      </c>
      <c r="R65" s="20" t="s">
        <v>404</v>
      </c>
      <c r="S65" s="18" t="s">
        <v>404</v>
      </c>
      <c r="T65" s="20" t="s">
        <v>404</v>
      </c>
      <c r="U65" s="18" t="s">
        <v>404</v>
      </c>
      <c r="V65" s="20" t="s">
        <v>404</v>
      </c>
    </row>
    <row r="66" spans="1:22">
      <c r="A66" s="15" t="s">
        <v>463</v>
      </c>
      <c r="B66" s="17" t="n">
        <v>5665</v>
      </c>
      <c r="C66" s="18">
        <f>(0.0/B66*100)</f>
        <v/>
      </c>
      <c r="D66" s="19" t="n">
        <v>5665</v>
      </c>
      <c r="E66" s="18" t="n">
        <v>409.36715118</v>
      </c>
      <c r="F66" s="20" t="n">
        <v>1.26347513</v>
      </c>
      <c r="G66" s="18" t="n">
        <v>415.88911669</v>
      </c>
      <c r="H66" s="20" t="n">
        <v>2.07462051</v>
      </c>
      <c r="I66" s="18" t="n">
        <v>335.98592003</v>
      </c>
      <c r="J66" s="20" t="n">
        <v>21.08546188</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407.79025054</v>
      </c>
      <c r="F67" s="20" t="n">
        <v>6.40761742</v>
      </c>
      <c r="G67" s="18" t="n">
        <v>395.96191965</v>
      </c>
      <c r="H67" s="20" t="n">
        <v>3.55650444</v>
      </c>
      <c r="I67" s="18" t="n">
        <v>380.98598362</v>
      </c>
      <c r="J67" s="20" t="n">
        <v>6.40462269</v>
      </c>
      <c r="K67" s="18" t="n">
        <v>399.46659531</v>
      </c>
      <c r="L67" s="20" t="n">
        <v>17.33250597</v>
      </c>
      <c r="M67" s="18" t="s">
        <v>404</v>
      </c>
      <c r="N67" s="20" t="s">
        <v>404</v>
      </c>
      <c r="O67" s="18" t="s">
        <v>404</v>
      </c>
      <c r="P67" s="20" t="s">
        <v>404</v>
      </c>
      <c r="Q67" s="18" t="s">
        <v>404</v>
      </c>
      <c r="R67" s="20" t="s">
        <v>404</v>
      </c>
      <c r="S67" s="18" t="s">
        <v>404</v>
      </c>
      <c r="T67" s="20" t="s">
        <v>404</v>
      </c>
      <c r="U67" s="18" t="n">
        <v>416.4965018</v>
      </c>
      <c r="V67" s="20" t="n">
        <v>35.45020887</v>
      </c>
    </row>
    <row r="68" spans="1:22">
      <c r="A68" s="15" t="s">
        <v>465</v>
      </c>
      <c r="B68" s="17" t="n">
        <v>12083</v>
      </c>
      <c r="C68" s="18">
        <f>(0.0/B68*100)</f>
        <v/>
      </c>
      <c r="D68" s="19" t="n">
        <v>12083</v>
      </c>
      <c r="E68" s="18" t="n">
        <v>422.55392487</v>
      </c>
      <c r="F68" s="20" t="n">
        <v>1.06996682</v>
      </c>
      <c r="G68" s="18" t="n">
        <v>411.69098415</v>
      </c>
      <c r="H68" s="20" t="n">
        <v>1.93783449</v>
      </c>
      <c r="I68" s="18" t="n">
        <v>384.00084492</v>
      </c>
      <c r="J68" s="20" t="n">
        <v>3.21252454</v>
      </c>
      <c r="K68" s="18" t="n">
        <v>396.03015869</v>
      </c>
      <c r="L68" s="20" t="n">
        <v>7.24646802</v>
      </c>
      <c r="M68" s="18" t="s">
        <v>404</v>
      </c>
      <c r="N68" s="20" t="s">
        <v>404</v>
      </c>
      <c r="O68" s="18" t="s">
        <v>404</v>
      </c>
      <c r="P68" s="20" t="s">
        <v>404</v>
      </c>
      <c r="Q68" s="18" t="s">
        <v>404</v>
      </c>
      <c r="R68" s="20" t="s">
        <v>404</v>
      </c>
      <c r="S68" s="18" t="s">
        <v>404</v>
      </c>
      <c r="T68" s="20" t="s">
        <v>404</v>
      </c>
      <c r="U68" s="18" t="n">
        <v>458.81005627</v>
      </c>
      <c r="V68" s="20" t="n">
        <v>9.64477396</v>
      </c>
    </row>
    <row r="69" spans="1:22">
      <c r="A69" s="15" t="s">
        <v>466</v>
      </c>
      <c r="B69" s="17" t="n">
        <v>4876</v>
      </c>
      <c r="C69" s="18">
        <f>(0.0/B69*100)</f>
        <v/>
      </c>
      <c r="D69" s="19" t="n">
        <v>4876</v>
      </c>
      <c r="E69" s="18" t="n">
        <v>436.54480386</v>
      </c>
      <c r="F69" s="20" t="n">
        <v>3.42651658</v>
      </c>
      <c r="G69" s="18" t="n">
        <v>425.8426358</v>
      </c>
      <c r="H69" s="20" t="n">
        <v>9.56589954</v>
      </c>
      <c r="I69" s="18" t="n">
        <v>443.14137262</v>
      </c>
      <c r="J69" s="20" t="n">
        <v>21.79109897</v>
      </c>
      <c r="K69" s="18" t="s">
        <v>404</v>
      </c>
      <c r="L69" s="20" t="s">
        <v>404</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491.51704386</v>
      </c>
      <c r="F70" s="20" t="n">
        <v>6.12943482</v>
      </c>
      <c r="G70" s="18" t="n">
        <v>483.19225034</v>
      </c>
      <c r="H70" s="20" t="n">
        <v>4.45098785</v>
      </c>
      <c r="I70" s="18" t="n">
        <v>489.404316</v>
      </c>
      <c r="J70" s="20" t="n">
        <v>4.78823587</v>
      </c>
      <c r="K70" s="18" t="n">
        <v>474.63048828</v>
      </c>
      <c r="L70" s="20" t="n">
        <v>8.88221074</v>
      </c>
      <c r="M70" s="18" t="s">
        <v>404</v>
      </c>
      <c r="N70" s="20" t="s">
        <v>404</v>
      </c>
      <c r="O70" s="18" t="s">
        <v>404</v>
      </c>
      <c r="P70" s="20" t="s">
        <v>404</v>
      </c>
      <c r="Q70" s="18" t="s">
        <v>404</v>
      </c>
      <c r="R70" s="20" t="s">
        <v>404</v>
      </c>
      <c r="S70" s="18" t="s">
        <v>404</v>
      </c>
      <c r="T70" s="20" t="s">
        <v>404</v>
      </c>
      <c r="U70" s="18" t="n">
        <v>488.38373268</v>
      </c>
      <c r="V70" s="20" t="n">
        <v>10.0914153</v>
      </c>
    </row>
    <row r="71" spans="1:22">
      <c r="A71" s="15" t="s">
        <v>468</v>
      </c>
      <c r="B71" s="17" t="n">
        <v>6115</v>
      </c>
      <c r="C71" s="18">
        <f>(0.0/B71*100)</f>
        <v/>
      </c>
      <c r="D71" s="19" t="n">
        <v>6115</v>
      </c>
      <c r="E71" s="18" t="n">
        <v>555.21897219</v>
      </c>
      <c r="F71" s="20" t="n">
        <v>1.98590106</v>
      </c>
      <c r="G71" s="18" t="n">
        <v>555.86338872</v>
      </c>
      <c r="H71" s="20" t="n">
        <v>2.14224767</v>
      </c>
      <c r="I71" s="18" t="n">
        <v>561.65032376</v>
      </c>
      <c r="J71" s="20" t="n">
        <v>2.92240583</v>
      </c>
      <c r="K71" s="18" t="n">
        <v>446.04639534</v>
      </c>
      <c r="L71" s="20" t="n">
        <v>16.11804561</v>
      </c>
      <c r="M71" s="18" t="s">
        <v>404</v>
      </c>
      <c r="N71" s="20" t="s">
        <v>404</v>
      </c>
      <c r="O71" s="18" t="s">
        <v>404</v>
      </c>
      <c r="P71" s="20" t="s">
        <v>404</v>
      </c>
      <c r="Q71" s="18" t="s">
        <v>404</v>
      </c>
      <c r="R71" s="20" t="s">
        <v>404</v>
      </c>
      <c r="S71" s="18" t="s">
        <v>404</v>
      </c>
      <c r="T71" s="20" t="s">
        <v>404</v>
      </c>
      <c r="U71" s="18" t="n">
        <v>496.28387474</v>
      </c>
      <c r="V71" s="20" t="n">
        <v>15.61464699</v>
      </c>
    </row>
    <row r="72" spans="1:22">
      <c r="A72" s="15" t="s">
        <v>469</v>
      </c>
      <c r="B72" s="17" t="n">
        <v>7708</v>
      </c>
      <c r="C72" s="18">
        <f>(0.0/B72*100)</f>
        <v/>
      </c>
      <c r="D72" s="19" t="n">
        <v>7708</v>
      </c>
      <c r="E72" s="18" t="n">
        <v>547.20968564</v>
      </c>
      <c r="F72" s="20" t="n">
        <v>10.45714861</v>
      </c>
      <c r="G72" s="18" t="n">
        <v>530.81010334</v>
      </c>
      <c r="H72" s="20" t="n">
        <v>4.21229857</v>
      </c>
      <c r="I72" s="18" t="n">
        <v>521.08685655</v>
      </c>
      <c r="J72" s="20" t="n">
        <v>8.376586380000001</v>
      </c>
      <c r="K72" s="18" t="n">
        <v>487.76189685</v>
      </c>
      <c r="L72" s="20" t="n">
        <v>26.45259898</v>
      </c>
      <c r="M72" s="18" t="s">
        <v>404</v>
      </c>
      <c r="N72" s="20" t="s">
        <v>404</v>
      </c>
      <c r="O72" s="18" t="s">
        <v>404</v>
      </c>
      <c r="P72" s="20" t="s">
        <v>404</v>
      </c>
      <c r="Q72" s="18" t="s">
        <v>404</v>
      </c>
      <c r="R72" s="20" t="s">
        <v>404</v>
      </c>
      <c r="S72" s="18" t="s">
        <v>404</v>
      </c>
      <c r="T72" s="20" t="s">
        <v>404</v>
      </c>
      <c r="U72" s="18" t="n">
        <v>565.40786861</v>
      </c>
      <c r="V72" s="20" t="n">
        <v>34.94991324</v>
      </c>
    </row>
    <row r="73" spans="1:22">
      <c r="A73" s="15" t="s">
        <v>470</v>
      </c>
      <c r="B73" s="17" t="n">
        <v>8249</v>
      </c>
      <c r="C73" s="18">
        <f>(0.0/B73*100)</f>
        <v/>
      </c>
      <c r="D73" s="19" t="n">
        <v>8249</v>
      </c>
      <c r="E73" s="18" t="n">
        <v>424.2820316</v>
      </c>
      <c r="F73" s="20" t="n">
        <v>4.11980768</v>
      </c>
      <c r="G73" s="18" t="n">
        <v>433.28367227</v>
      </c>
      <c r="H73" s="20" t="n">
        <v>7.13949829</v>
      </c>
      <c r="I73" s="18" t="n">
        <v>405.99202867</v>
      </c>
      <c r="J73" s="20" t="n">
        <v>6.23859907</v>
      </c>
      <c r="K73" s="18" t="n">
        <v>390.95296396</v>
      </c>
      <c r="L73" s="20" t="n">
        <v>20.25234163</v>
      </c>
      <c r="M73" s="18" t="s">
        <v>404</v>
      </c>
      <c r="N73" s="20" t="s">
        <v>404</v>
      </c>
      <c r="O73" s="18" t="s">
        <v>404</v>
      </c>
      <c r="P73" s="20" t="s">
        <v>404</v>
      </c>
      <c r="Q73" s="18" t="s">
        <v>404</v>
      </c>
      <c r="R73" s="20" t="s">
        <v>404</v>
      </c>
      <c r="S73" s="18" t="s">
        <v>404</v>
      </c>
      <c r="T73" s="20" t="s">
        <v>404</v>
      </c>
      <c r="U73" s="18" t="n">
        <v>423.47243919</v>
      </c>
      <c r="V73" s="20" t="n">
        <v>16.14973451</v>
      </c>
    </row>
    <row r="74" spans="1:22">
      <c r="A74" s="15" t="s">
        <v>471</v>
      </c>
      <c r="B74" s="17" t="n">
        <v>4692</v>
      </c>
      <c r="C74" s="18">
        <f>(484.0/B74*100)</f>
        <v/>
      </c>
      <c r="D74" s="19" t="n">
        <v>4208</v>
      </c>
      <c r="E74" s="18" t="n">
        <v>428.33083915</v>
      </c>
      <c r="F74" s="20" t="n">
        <v>2.66809311</v>
      </c>
      <c r="G74" s="18" t="n">
        <v>441.5893658</v>
      </c>
      <c r="H74" s="20" t="n">
        <v>2.56159113</v>
      </c>
      <c r="I74" s="18" t="n">
        <v>399.82278023</v>
      </c>
      <c r="J74" s="20" t="n">
        <v>2.30583494</v>
      </c>
      <c r="K74" s="18" t="n">
        <v>484.4347876</v>
      </c>
      <c r="L74" s="20" t="n">
        <v>8.23459388</v>
      </c>
      <c r="M74" s="18" t="s">
        <v>404</v>
      </c>
      <c r="N74" s="20" t="s">
        <v>404</v>
      </c>
      <c r="O74" s="18" t="s">
        <v>404</v>
      </c>
      <c r="P74" s="20" t="s">
        <v>404</v>
      </c>
      <c r="Q74" s="18" t="s">
        <v>404</v>
      </c>
      <c r="R74" s="20" t="s">
        <v>404</v>
      </c>
      <c r="S74" s="18" t="s">
        <v>404</v>
      </c>
      <c r="T74" s="20" t="s">
        <v>404</v>
      </c>
      <c r="U74" s="18" t="n">
        <v>413.45192028</v>
      </c>
      <c r="V74" s="20" t="n">
        <v>8.825063370000001</v>
      </c>
    </row>
    <row r="75" spans="1:22">
      <c r="A75" s="15" t="s">
        <v>472</v>
      </c>
      <c r="B75" s="17" t="n">
        <v>5375</v>
      </c>
      <c r="C75" s="18">
        <f>(483.0/B75*100)</f>
        <v/>
      </c>
      <c r="D75" s="19" t="n">
        <v>4892</v>
      </c>
      <c r="E75" s="18" t="n">
        <v>397.71906153</v>
      </c>
      <c r="F75" s="20" t="n">
        <v>11.42545711</v>
      </c>
      <c r="G75" s="18" t="n">
        <v>387.15993536</v>
      </c>
      <c r="H75" s="20" t="n">
        <v>5.45064649</v>
      </c>
      <c r="I75" s="18" t="n">
        <v>383.21402705</v>
      </c>
      <c r="J75" s="20" t="n">
        <v>5.13809971</v>
      </c>
      <c r="K75" s="18" t="n">
        <v>389.44678004</v>
      </c>
      <c r="L75" s="20" t="n">
        <v>9.176118969999999</v>
      </c>
      <c r="M75" s="18" t="s">
        <v>404</v>
      </c>
      <c r="N75" s="20" t="s">
        <v>404</v>
      </c>
      <c r="O75" s="18" t="s">
        <v>404</v>
      </c>
      <c r="P75" s="20" t="s">
        <v>404</v>
      </c>
      <c r="Q75" s="18" t="s">
        <v>404</v>
      </c>
      <c r="R75" s="20" t="s">
        <v>404</v>
      </c>
      <c r="S75" s="18" t="s">
        <v>404</v>
      </c>
      <c r="T75" s="20" t="s">
        <v>404</v>
      </c>
      <c r="U75" s="18" t="n">
        <v>379.04201082</v>
      </c>
      <c r="V75" s="20" t="n">
        <v>13.61407664</v>
      </c>
    </row>
    <row r="76" spans="1:22">
      <c r="A76" s="15" t="s">
        <v>473</v>
      </c>
      <c r="B76" s="17" t="n">
        <v>14167</v>
      </c>
      <c r="C76" s="18">
        <f>(1400.0/B76*100)</f>
        <v/>
      </c>
      <c r="D76" s="19" t="n">
        <v>12767</v>
      </c>
      <c r="E76" s="18" t="n">
        <v>466.19760289</v>
      </c>
      <c r="F76" s="20" t="n">
        <v>6.20984496</v>
      </c>
      <c r="G76" s="18" t="n">
        <v>439.75306953</v>
      </c>
      <c r="H76" s="20" t="n">
        <v>5.36226035</v>
      </c>
      <c r="I76" s="18" t="n">
        <v>406.60464961</v>
      </c>
      <c r="J76" s="20" t="n">
        <v>6.59210377</v>
      </c>
      <c r="K76" s="18" t="n">
        <v>398.17519379</v>
      </c>
      <c r="L76" s="20" t="n">
        <v>4.86352523</v>
      </c>
      <c r="M76" s="18" t="s">
        <v>404</v>
      </c>
      <c r="N76" s="20" t="s">
        <v>404</v>
      </c>
      <c r="O76" s="18" t="s">
        <v>404</v>
      </c>
      <c r="P76" s="20" t="s">
        <v>404</v>
      </c>
      <c r="Q76" s="18" t="s">
        <v>404</v>
      </c>
      <c r="R76" s="20" t="s">
        <v>404</v>
      </c>
      <c r="S76" s="18" t="s">
        <v>404</v>
      </c>
      <c r="T76" s="20" t="s">
        <v>404</v>
      </c>
      <c r="U76" s="18" t="n">
        <v>430.54368227</v>
      </c>
      <c r="V76" s="20" t="n">
        <v>9.07913703</v>
      </c>
    </row>
    <row r="77" spans="1:22">
      <c r="A77" s="15" t="s">
        <v>474</v>
      </c>
      <c r="B77" s="17" t="n">
        <v>6062</v>
      </c>
      <c r="C77" s="18">
        <f>(0.0/B77*100)</f>
        <v/>
      </c>
      <c r="D77" s="19" t="n">
        <v>6062</v>
      </c>
      <c r="E77" s="18" t="n">
        <v>448.71804234</v>
      </c>
      <c r="F77" s="20" t="n">
        <v>4.14870208</v>
      </c>
      <c r="G77" s="18" t="n">
        <v>433.7012285</v>
      </c>
      <c r="H77" s="20" t="n">
        <v>5.61969912</v>
      </c>
      <c r="I77" s="18" t="n">
        <v>418.36696796</v>
      </c>
      <c r="J77" s="20" t="n">
        <v>6.20078894</v>
      </c>
      <c r="K77" s="18" t="n">
        <v>427.05008584</v>
      </c>
      <c r="L77" s="20" t="n">
        <v>12.74887096</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530.46742938</v>
      </c>
      <c r="F78" s="20" t="n">
        <v>6.56389364</v>
      </c>
      <c r="G78" s="18" t="n">
        <v>517.9024008599999</v>
      </c>
      <c r="H78" s="20" t="n">
        <v>5.93325807</v>
      </c>
      <c r="I78" s="18" t="n">
        <v>518.84197038</v>
      </c>
      <c r="J78" s="20" t="n">
        <v>10.23797446</v>
      </c>
      <c r="K78" s="18" t="n">
        <v>553.35421604</v>
      </c>
      <c r="L78" s="20" t="n">
        <v>17.97346249</v>
      </c>
      <c r="M78" s="18" t="s">
        <v>404</v>
      </c>
      <c r="N78" s="20" t="s">
        <v>404</v>
      </c>
      <c r="O78" s="18" t="s">
        <v>404</v>
      </c>
      <c r="P78" s="20" t="s">
        <v>404</v>
      </c>
      <c r="Q78" s="18" t="s">
        <v>404</v>
      </c>
      <c r="R78" s="20" t="s">
        <v>404</v>
      </c>
      <c r="S78" s="18" t="s">
        <v>404</v>
      </c>
      <c r="T78" s="20" t="s">
        <v>404</v>
      </c>
      <c r="U78" s="18" t="n">
        <v>543.92726214</v>
      </c>
      <c r="V78" s="20" t="n">
        <v>5.61670573</v>
      </c>
    </row>
    <row customHeight="1" ht="25" r="79" spans="1:22">
      <c r="A79" s="15" t="s">
        <v>476</v>
      </c>
      <c r="B79" s="17" t="n">
        <v>1657</v>
      </c>
      <c r="C79" s="18">
        <f>(21.0/B79*100)</f>
        <v/>
      </c>
      <c r="D79" s="19" t="n">
        <v>1636</v>
      </c>
      <c r="E79" s="18" t="n">
        <v>492.85254929</v>
      </c>
      <c r="F79" s="20" t="n">
        <v>12.90466133</v>
      </c>
      <c r="G79" s="18" t="n">
        <v>476.32183489</v>
      </c>
      <c r="H79" s="20" t="n">
        <v>8.419655329999999</v>
      </c>
      <c r="I79" s="18" t="n">
        <v>446.64108985</v>
      </c>
      <c r="J79" s="20" t="n">
        <v>11.30737155</v>
      </c>
      <c r="K79" s="18" t="n">
        <v>418.62504258</v>
      </c>
      <c r="L79" s="20" t="n">
        <v>12.25658926</v>
      </c>
      <c r="M79" s="18" t="s">
        <v>404</v>
      </c>
      <c r="N79" s="20" t="s">
        <v>404</v>
      </c>
      <c r="O79" s="18" t="s">
        <v>404</v>
      </c>
      <c r="P79" s="20" t="s">
        <v>404</v>
      </c>
      <c r="Q79" s="18" t="s">
        <v>404</v>
      </c>
      <c r="R79" s="20" t="s">
        <v>404</v>
      </c>
      <c r="S79" s="18" t="s">
        <v>404</v>
      </c>
      <c r="T79" s="20" t="s">
        <v>404</v>
      </c>
      <c r="U79" s="18" t="s">
        <v>404</v>
      </c>
      <c r="V79" s="20" t="s">
        <v>404</v>
      </c>
    </row>
    <row r="80" spans="1:22">
      <c r="A80" s="15" t="s">
        <v>477</v>
      </c>
      <c r="B80" s="17" t="n">
        <v>7841</v>
      </c>
      <c r="C80" s="18">
        <f>(0.0/B80*100)</f>
        <v/>
      </c>
      <c r="D80" s="19" t="n">
        <v>7841</v>
      </c>
      <c r="E80" s="18" t="n">
        <v>457.11001799</v>
      </c>
      <c r="F80" s="20" t="n">
        <v>5.42860482</v>
      </c>
      <c r="G80" s="18" t="n">
        <v>456.72783522</v>
      </c>
      <c r="H80" s="20" t="n">
        <v>7.46386524</v>
      </c>
      <c r="I80" s="18" t="n">
        <v>454.65862938</v>
      </c>
      <c r="J80" s="20" t="n">
        <v>6.82838749</v>
      </c>
      <c r="K80" s="18" t="n">
        <v>458.00305617</v>
      </c>
      <c r="L80" s="20" t="n">
        <v>27.2755212</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444.2756486</v>
      </c>
      <c r="F81" s="20" t="n">
        <v>5.68623592</v>
      </c>
      <c r="G81" s="18" t="n">
        <v>449.19415729</v>
      </c>
      <c r="H81" s="20" t="n">
        <v>4.51504781</v>
      </c>
      <c r="I81" s="18" t="n">
        <v>422.21667327</v>
      </c>
      <c r="J81" s="20" t="n">
        <v>6.52037486</v>
      </c>
      <c r="K81" s="18" t="n">
        <v>374.64193722</v>
      </c>
      <c r="L81" s="20" t="n">
        <v>8.23153449</v>
      </c>
      <c r="M81" s="18" t="s">
        <v>404</v>
      </c>
      <c r="N81" s="20" t="s">
        <v>404</v>
      </c>
      <c r="O81" s="18" t="s">
        <v>404</v>
      </c>
      <c r="P81" s="20" t="s">
        <v>404</v>
      </c>
      <c r="Q81" s="18" t="s">
        <v>404</v>
      </c>
      <c r="R81" s="20" t="s">
        <v>404</v>
      </c>
      <c r="S81" s="18" t="s">
        <v>404</v>
      </c>
      <c r="T81" s="20" t="s">
        <v>404</v>
      </c>
      <c r="U81" s="18" t="n">
        <v>512.73917681</v>
      </c>
      <c r="V81" s="20" t="n">
        <v>6.81014007</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629</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524.10126384</v>
      </c>
      <c r="F7" s="20" t="n">
        <v>2.91615626</v>
      </c>
      <c r="G7" s="18" t="n">
        <v>503.32638942</v>
      </c>
      <c r="H7" s="20" t="n">
        <v>3.60993204</v>
      </c>
      <c r="I7" s="18" t="n">
        <v>487.87431712</v>
      </c>
      <c r="J7" s="20" t="n">
        <v>5.11001442</v>
      </c>
      <c r="K7" s="18" t="n">
        <v>508.09390776</v>
      </c>
      <c r="L7" s="20" t="n">
        <v>19.88955315</v>
      </c>
      <c r="M7" s="18" t="s">
        <v>404</v>
      </c>
      <c r="N7" s="20" t="s">
        <v>404</v>
      </c>
      <c r="O7" s="18" t="s">
        <v>404</v>
      </c>
      <c r="P7" s="20" t="s">
        <v>404</v>
      </c>
      <c r="Q7" s="18" t="s">
        <v>404</v>
      </c>
      <c r="R7" s="20" t="s">
        <v>404</v>
      </c>
      <c r="S7" s="18" t="s">
        <v>404</v>
      </c>
      <c r="T7" s="20" t="s">
        <v>404</v>
      </c>
      <c r="U7" s="18" t="n">
        <v>506.38581313</v>
      </c>
      <c r="V7" s="20" t="n">
        <v>7.65722102</v>
      </c>
    </row>
    <row r="8" spans="1:22">
      <c r="A8" s="15" t="s">
        <v>405</v>
      </c>
      <c r="B8" s="17" t="n">
        <v>7007</v>
      </c>
      <c r="C8" s="18">
        <f>(0.0/B8*100)</f>
        <v/>
      </c>
      <c r="D8" s="19" t="n">
        <v>7007</v>
      </c>
      <c r="E8" s="18" t="n">
        <v>485.72963013</v>
      </c>
      <c r="F8" s="20" t="n">
        <v>9.937462289999999</v>
      </c>
      <c r="G8" s="18" t="n">
        <v>497.09254277</v>
      </c>
      <c r="H8" s="20" t="n">
        <v>8.884038009999999</v>
      </c>
      <c r="I8" s="18" t="n">
        <v>500.63503018</v>
      </c>
      <c r="J8" s="20" t="n">
        <v>5.69476941</v>
      </c>
      <c r="K8" s="18" t="n">
        <v>498.77576618</v>
      </c>
      <c r="L8" s="20" t="n">
        <v>8.65045756</v>
      </c>
      <c r="M8" s="18" t="s">
        <v>404</v>
      </c>
      <c r="N8" s="20" t="s">
        <v>404</v>
      </c>
      <c r="O8" s="18" t="s">
        <v>404</v>
      </c>
      <c r="P8" s="20" t="s">
        <v>404</v>
      </c>
      <c r="Q8" s="18" t="s">
        <v>404</v>
      </c>
      <c r="R8" s="20" t="s">
        <v>404</v>
      </c>
      <c r="S8" s="18" t="s">
        <v>404</v>
      </c>
      <c r="T8" s="20" t="s">
        <v>404</v>
      </c>
      <c r="U8" s="18" t="n">
        <v>452.81719309</v>
      </c>
      <c r="V8" s="20" t="n">
        <v>12.09337482</v>
      </c>
    </row>
    <row r="9" spans="1:22">
      <c r="A9" s="15" t="s">
        <v>406</v>
      </c>
      <c r="B9" s="17" t="n">
        <v>9651</v>
      </c>
      <c r="C9" s="18">
        <f>(200.0/B9*100)</f>
        <v/>
      </c>
      <c r="D9" s="19" t="n">
        <v>9451</v>
      </c>
      <c r="E9" s="18" t="n">
        <v>509.27192607</v>
      </c>
      <c r="F9" s="20" t="n">
        <v>7.35940696</v>
      </c>
      <c r="G9" s="18" t="n">
        <v>501.37125645</v>
      </c>
      <c r="H9" s="20" t="n">
        <v>6.87624345</v>
      </c>
      <c r="I9" s="18" t="n">
        <v>501.55035918</v>
      </c>
      <c r="J9" s="20" t="n">
        <v>6.936179</v>
      </c>
      <c r="K9" s="18" t="n">
        <v>499.23224389</v>
      </c>
      <c r="L9" s="20" t="n">
        <v>12.5907242</v>
      </c>
      <c r="M9" s="18" t="s">
        <v>404</v>
      </c>
      <c r="N9" s="20" t="s">
        <v>404</v>
      </c>
      <c r="O9" s="18" t="s">
        <v>404</v>
      </c>
      <c r="P9" s="20" t="s">
        <v>404</v>
      </c>
      <c r="Q9" s="18" t="s">
        <v>404</v>
      </c>
      <c r="R9" s="20" t="s">
        <v>404</v>
      </c>
      <c r="S9" s="18" t="s">
        <v>404</v>
      </c>
      <c r="T9" s="20" t="s">
        <v>404</v>
      </c>
      <c r="U9" s="18" t="n">
        <v>487.64202618</v>
      </c>
      <c r="V9" s="20" t="n">
        <v>15.76175749</v>
      </c>
    </row>
    <row r="10" spans="1:22">
      <c r="A10" s="15" t="s">
        <v>407</v>
      </c>
      <c r="B10" s="17" t="n">
        <v>20058</v>
      </c>
      <c r="C10" s="18">
        <f>(2951.0/B10*100)</f>
        <v/>
      </c>
      <c r="D10" s="19" t="n">
        <v>17107</v>
      </c>
      <c r="E10" s="18" t="n">
        <v>535.16128919</v>
      </c>
      <c r="F10" s="20" t="n">
        <v>3.34320765</v>
      </c>
      <c r="G10" s="18" t="n">
        <v>524.7321517</v>
      </c>
      <c r="H10" s="20" t="n">
        <v>3.58758112</v>
      </c>
      <c r="I10" s="18" t="n">
        <v>524.43304788</v>
      </c>
      <c r="J10" s="20" t="n">
        <v>3.60952858</v>
      </c>
      <c r="K10" s="18" t="n">
        <v>525.17980017</v>
      </c>
      <c r="L10" s="20" t="n">
        <v>13.08357041</v>
      </c>
      <c r="M10" s="18" t="s">
        <v>404</v>
      </c>
      <c r="N10" s="20" t="s">
        <v>404</v>
      </c>
      <c r="O10" s="18" t="s">
        <v>404</v>
      </c>
      <c r="P10" s="20" t="s">
        <v>404</v>
      </c>
      <c r="Q10" s="18" t="s">
        <v>404</v>
      </c>
      <c r="R10" s="20" t="s">
        <v>404</v>
      </c>
      <c r="S10" s="18" t="s">
        <v>404</v>
      </c>
      <c r="T10" s="20" t="s">
        <v>404</v>
      </c>
      <c r="U10" s="18" t="n">
        <v>562.06287174</v>
      </c>
      <c r="V10" s="20" t="n">
        <v>20.79024443</v>
      </c>
    </row>
    <row r="11" spans="1:22">
      <c r="A11" s="15" t="s">
        <v>408</v>
      </c>
      <c r="B11" s="17" t="n">
        <v>7053</v>
      </c>
      <c r="C11" s="18">
        <f>(137.0/B11*100)</f>
        <v/>
      </c>
      <c r="D11" s="19" t="n">
        <v>6916</v>
      </c>
      <c r="E11" s="18" t="n">
        <v>459.331896</v>
      </c>
      <c r="F11" s="20" t="n">
        <v>5.22246558</v>
      </c>
      <c r="G11" s="18" t="n">
        <v>436.09994184</v>
      </c>
      <c r="H11" s="20" t="n">
        <v>4.83772215</v>
      </c>
      <c r="I11" s="18" t="n">
        <v>450.22883525</v>
      </c>
      <c r="J11" s="20" t="n">
        <v>12.85850049</v>
      </c>
      <c r="K11" s="18" t="n">
        <v>426.2251028</v>
      </c>
      <c r="L11" s="20" t="n">
        <v>15.53319734</v>
      </c>
      <c r="M11" s="18" t="s">
        <v>404</v>
      </c>
      <c r="N11" s="20" t="s">
        <v>404</v>
      </c>
      <c r="O11" s="18" t="s">
        <v>404</v>
      </c>
      <c r="P11" s="20" t="s">
        <v>404</v>
      </c>
      <c r="Q11" s="18" t="s">
        <v>404</v>
      </c>
      <c r="R11" s="20" t="s">
        <v>404</v>
      </c>
      <c r="S11" s="18" t="s">
        <v>404</v>
      </c>
      <c r="T11" s="20" t="s">
        <v>404</v>
      </c>
      <c r="U11" s="18" t="n">
        <v>420.09692707</v>
      </c>
      <c r="V11" s="20" t="n">
        <v>12.66637725</v>
      </c>
    </row>
    <row r="12" spans="1:22">
      <c r="A12" s="15" t="s">
        <v>409</v>
      </c>
      <c r="B12" s="17" t="n">
        <v>6894</v>
      </c>
      <c r="C12" s="18">
        <f>(106.0/B12*100)</f>
        <v/>
      </c>
      <c r="D12" s="19" t="n">
        <v>6788</v>
      </c>
      <c r="E12" s="18" t="n">
        <v>496.05475469</v>
      </c>
      <c r="F12" s="20" t="n">
        <v>4.53869937</v>
      </c>
      <c r="G12" s="18" t="n">
        <v>492.8263621</v>
      </c>
      <c r="H12" s="20" t="n">
        <v>7.87232152</v>
      </c>
      <c r="I12" s="18" t="n">
        <v>490.08989754</v>
      </c>
      <c r="J12" s="20" t="n">
        <v>9.68005149</v>
      </c>
      <c r="K12" s="18" t="n">
        <v>479.15527168</v>
      </c>
      <c r="L12" s="20" t="n">
        <v>19.22476542</v>
      </c>
      <c r="M12" s="18" t="s">
        <v>404</v>
      </c>
      <c r="N12" s="20" t="s">
        <v>404</v>
      </c>
      <c r="O12" s="18" t="s">
        <v>404</v>
      </c>
      <c r="P12" s="20" t="s">
        <v>404</v>
      </c>
      <c r="Q12" s="18" t="s">
        <v>404</v>
      </c>
      <c r="R12" s="20" t="s">
        <v>404</v>
      </c>
      <c r="S12" s="18" t="s">
        <v>404</v>
      </c>
      <c r="T12" s="20" t="s">
        <v>404</v>
      </c>
      <c r="U12" s="18" t="n">
        <v>466.04114814</v>
      </c>
      <c r="V12" s="20" t="n">
        <v>19.17760696</v>
      </c>
    </row>
    <row r="13" spans="1:22">
      <c r="A13" s="15" t="s">
        <v>410</v>
      </c>
      <c r="B13" s="17" t="n">
        <v>7161</v>
      </c>
      <c r="C13" s="18">
        <f>(1175.0/B13*100)</f>
        <v/>
      </c>
      <c r="D13" s="19" t="n">
        <v>5986</v>
      </c>
      <c r="E13" s="18" t="n">
        <v>504.74641596</v>
      </c>
      <c r="F13" s="20" t="n">
        <v>3.85557409</v>
      </c>
      <c r="G13" s="18" t="n">
        <v>502.07643778</v>
      </c>
      <c r="H13" s="20" t="n">
        <v>5.68841356</v>
      </c>
      <c r="I13" s="18" t="n">
        <v>497.22235248</v>
      </c>
      <c r="J13" s="20" t="n">
        <v>5.84324158</v>
      </c>
      <c r="K13" s="18" t="n">
        <v>481.30052728</v>
      </c>
      <c r="L13" s="20" t="n">
        <v>9.93737217</v>
      </c>
      <c r="M13" s="18" t="s">
        <v>404</v>
      </c>
      <c r="N13" s="20" t="s">
        <v>404</v>
      </c>
      <c r="O13" s="18" t="s">
        <v>404</v>
      </c>
      <c r="P13" s="20" t="s">
        <v>404</v>
      </c>
      <c r="Q13" s="18" t="s">
        <v>404</v>
      </c>
      <c r="R13" s="20" t="s">
        <v>404</v>
      </c>
      <c r="S13" s="18" t="s">
        <v>404</v>
      </c>
      <c r="T13" s="20" t="s">
        <v>404</v>
      </c>
      <c r="U13" s="18" t="n">
        <v>501.72142142</v>
      </c>
      <c r="V13" s="20" t="n">
        <v>6.07371512</v>
      </c>
    </row>
    <row r="14" spans="1:22">
      <c r="A14" s="15" t="s">
        <v>411</v>
      </c>
      <c r="B14" s="17" t="n">
        <v>5587</v>
      </c>
      <c r="C14" s="18">
        <f>(0.0/B14*100)</f>
        <v/>
      </c>
      <c r="D14" s="19" t="n">
        <v>5587</v>
      </c>
      <c r="E14" s="18" t="n">
        <v>529.46699013</v>
      </c>
      <c r="F14" s="20" t="n">
        <v>4.38272799</v>
      </c>
      <c r="G14" s="18" t="n">
        <v>529.12146079</v>
      </c>
      <c r="H14" s="20" t="n">
        <v>4.9161094</v>
      </c>
      <c r="I14" s="18" t="n">
        <v>537.2535312700001</v>
      </c>
      <c r="J14" s="20" t="n">
        <v>4.12167435</v>
      </c>
      <c r="K14" s="18" t="n">
        <v>553.65655973</v>
      </c>
      <c r="L14" s="20" t="n">
        <v>6.3420012</v>
      </c>
      <c r="M14" s="18" t="s">
        <v>404</v>
      </c>
      <c r="N14" s="20" t="s">
        <v>404</v>
      </c>
      <c r="O14" s="18" t="s">
        <v>404</v>
      </c>
      <c r="P14" s="20" t="s">
        <v>404</v>
      </c>
      <c r="Q14" s="18" t="s">
        <v>404</v>
      </c>
      <c r="R14" s="20" t="s">
        <v>404</v>
      </c>
      <c r="S14" s="18" t="s">
        <v>404</v>
      </c>
      <c r="T14" s="20" t="s">
        <v>404</v>
      </c>
      <c r="U14" s="18" t="n">
        <v>545.68923766</v>
      </c>
      <c r="V14" s="20" t="n">
        <v>29.39167486</v>
      </c>
    </row>
    <row r="15" spans="1:22">
      <c r="A15" s="15" t="s">
        <v>412</v>
      </c>
      <c r="B15" s="17" t="n">
        <v>5882</v>
      </c>
      <c r="C15" s="18">
        <f>(0.0/B15*100)</f>
        <v/>
      </c>
      <c r="D15" s="19" t="n">
        <v>5882</v>
      </c>
      <c r="E15" s="18" t="n">
        <v>534.03332277</v>
      </c>
      <c r="F15" s="20" t="n">
        <v>7.29299681</v>
      </c>
      <c r="G15" s="18" t="n">
        <v>530.2276697</v>
      </c>
      <c r="H15" s="20" t="n">
        <v>4.21760951</v>
      </c>
      <c r="I15" s="18" t="n">
        <v>530.52364311</v>
      </c>
      <c r="J15" s="20" t="n">
        <v>3.91788307</v>
      </c>
      <c r="K15" s="18" t="n">
        <v>519.72116741</v>
      </c>
      <c r="L15" s="20" t="n">
        <v>8.546596660000001</v>
      </c>
      <c r="M15" s="18" t="s">
        <v>404</v>
      </c>
      <c r="N15" s="20" t="s">
        <v>404</v>
      </c>
      <c r="O15" s="18" t="s">
        <v>404</v>
      </c>
      <c r="P15" s="20" t="s">
        <v>404</v>
      </c>
      <c r="Q15" s="18" t="s">
        <v>404</v>
      </c>
      <c r="R15" s="20" t="s">
        <v>404</v>
      </c>
      <c r="S15" s="18" t="s">
        <v>404</v>
      </c>
      <c r="T15" s="20" t="s">
        <v>404</v>
      </c>
      <c r="U15" s="18" t="n">
        <v>540.7943457600001</v>
      </c>
      <c r="V15" s="20" t="n">
        <v>16.16574798</v>
      </c>
    </row>
    <row r="16" spans="1:22">
      <c r="A16" s="15" t="s">
        <v>413</v>
      </c>
      <c r="B16" s="17" t="n">
        <v>6108</v>
      </c>
      <c r="C16" s="18">
        <f>(440.0/B16*100)</f>
        <v/>
      </c>
      <c r="D16" s="19" t="n">
        <v>5668</v>
      </c>
      <c r="E16" s="18" t="n">
        <v>503.06313592</v>
      </c>
      <c r="F16" s="20" t="n">
        <v>8.09371612</v>
      </c>
      <c r="G16" s="18" t="n">
        <v>500.41880791</v>
      </c>
      <c r="H16" s="20" t="n">
        <v>6.87316943</v>
      </c>
      <c r="I16" s="18" t="n">
        <v>493.9530755</v>
      </c>
      <c r="J16" s="20" t="n">
        <v>7.90559819</v>
      </c>
      <c r="K16" s="18" t="n">
        <v>485.1964305</v>
      </c>
      <c r="L16" s="20" t="n">
        <v>20.68070686</v>
      </c>
      <c r="M16" s="18" t="s">
        <v>404</v>
      </c>
      <c r="N16" s="20" t="s">
        <v>404</v>
      </c>
      <c r="O16" s="18" t="s">
        <v>404</v>
      </c>
      <c r="P16" s="20" t="s">
        <v>404</v>
      </c>
      <c r="Q16" s="18" t="s">
        <v>404</v>
      </c>
      <c r="R16" s="20" t="s">
        <v>404</v>
      </c>
      <c r="S16" s="18" t="s">
        <v>404</v>
      </c>
      <c r="T16" s="20" t="s">
        <v>404</v>
      </c>
      <c r="U16" s="18" t="n">
        <v>472.77933311</v>
      </c>
      <c r="V16" s="20" t="n">
        <v>27.8096744</v>
      </c>
    </row>
    <row r="17" spans="1:22">
      <c r="A17" s="15" t="s">
        <v>414</v>
      </c>
      <c r="B17" s="17" t="n">
        <v>6504</v>
      </c>
      <c r="C17" s="18">
        <f>(1325.0/B17*100)</f>
        <v/>
      </c>
      <c r="D17" s="19" t="n">
        <v>5179</v>
      </c>
      <c r="E17" s="18" t="n">
        <v>515.3883221999999</v>
      </c>
      <c r="F17" s="20" t="n">
        <v>9.05172939</v>
      </c>
      <c r="G17" s="18" t="n">
        <v>517.08804198</v>
      </c>
      <c r="H17" s="20" t="n">
        <v>9.276303560000001</v>
      </c>
      <c r="I17" s="18" t="n">
        <v>500.37812946</v>
      </c>
      <c r="J17" s="20" t="n">
        <v>7.69208451</v>
      </c>
      <c r="K17" s="18" t="n">
        <v>499.26387652</v>
      </c>
      <c r="L17" s="20" t="n">
        <v>11.751429</v>
      </c>
      <c r="M17" s="18" t="s">
        <v>404</v>
      </c>
      <c r="N17" s="20" t="s">
        <v>404</v>
      </c>
      <c r="O17" s="18" t="s">
        <v>404</v>
      </c>
      <c r="P17" s="20" t="s">
        <v>404</v>
      </c>
      <c r="Q17" s="18" t="s">
        <v>404</v>
      </c>
      <c r="R17" s="20" t="s">
        <v>404</v>
      </c>
      <c r="S17" s="18" t="s">
        <v>404</v>
      </c>
      <c r="T17" s="20" t="s">
        <v>404</v>
      </c>
      <c r="U17" s="18" t="n">
        <v>548.11280475</v>
      </c>
      <c r="V17" s="20" t="n">
        <v>19.65836955</v>
      </c>
    </row>
    <row r="18" spans="1:22">
      <c r="A18" s="15" t="s">
        <v>415</v>
      </c>
      <c r="B18" s="17" t="n">
        <v>5532</v>
      </c>
      <c r="C18" s="18">
        <f>(0.0/B18*100)</f>
        <v/>
      </c>
      <c r="D18" s="19" t="n">
        <v>5532</v>
      </c>
      <c r="E18" s="18" t="n">
        <v>459.16900787</v>
      </c>
      <c r="F18" s="20" t="n">
        <v>15.35970534</v>
      </c>
      <c r="G18" s="18" t="n">
        <v>451.05491474</v>
      </c>
      <c r="H18" s="20" t="n">
        <v>10.91245008</v>
      </c>
      <c r="I18" s="18" t="n">
        <v>452.0654052</v>
      </c>
      <c r="J18" s="20" t="n">
        <v>7.15662745</v>
      </c>
      <c r="K18" s="18" t="n">
        <v>457.54208866</v>
      </c>
      <c r="L18" s="20" t="n">
        <v>6.1576165</v>
      </c>
      <c r="M18" s="18" t="s">
        <v>404</v>
      </c>
      <c r="N18" s="20" t="s">
        <v>404</v>
      </c>
      <c r="O18" s="18" t="s">
        <v>404</v>
      </c>
      <c r="P18" s="20" t="s">
        <v>404</v>
      </c>
      <c r="Q18" s="18" t="s">
        <v>404</v>
      </c>
      <c r="R18" s="20" t="s">
        <v>404</v>
      </c>
      <c r="S18" s="18" t="s">
        <v>404</v>
      </c>
      <c r="T18" s="20" t="s">
        <v>404</v>
      </c>
      <c r="U18" s="18" t="n">
        <v>464.03364152</v>
      </c>
      <c r="V18" s="20" t="n">
        <v>31.20162167</v>
      </c>
    </row>
    <row r="19" spans="1:22">
      <c r="A19" s="15" t="s">
        <v>416</v>
      </c>
      <c r="B19" s="17" t="n">
        <v>5658</v>
      </c>
      <c r="C19" s="18">
        <f>(327.0/B19*100)</f>
        <v/>
      </c>
      <c r="D19" s="19" t="n">
        <v>5331</v>
      </c>
      <c r="E19" s="18" t="n">
        <v>489.37091089</v>
      </c>
      <c r="F19" s="20" t="n">
        <v>11.72912073</v>
      </c>
      <c r="G19" s="18" t="n">
        <v>472.72337533</v>
      </c>
      <c r="H19" s="20" t="n">
        <v>8.73717182</v>
      </c>
      <c r="I19" s="18" t="n">
        <v>489.4817355</v>
      </c>
      <c r="J19" s="20" t="n">
        <v>7.81357351</v>
      </c>
      <c r="K19" s="18" t="n">
        <v>452.12987249</v>
      </c>
      <c r="L19" s="20" t="n">
        <v>9.797834740000001</v>
      </c>
      <c r="M19" s="18" t="s">
        <v>404</v>
      </c>
      <c r="N19" s="20" t="s">
        <v>404</v>
      </c>
      <c r="O19" s="18" t="s">
        <v>404</v>
      </c>
      <c r="P19" s="20" t="s">
        <v>404</v>
      </c>
      <c r="Q19" s="18" t="s">
        <v>404</v>
      </c>
      <c r="R19" s="20" t="s">
        <v>404</v>
      </c>
      <c r="S19" s="18" t="s">
        <v>404</v>
      </c>
      <c r="T19" s="20" t="s">
        <v>404</v>
      </c>
      <c r="U19" s="18" t="n">
        <v>464.58852232</v>
      </c>
      <c r="V19" s="20" t="n">
        <v>30.44624725</v>
      </c>
    </row>
    <row r="20" spans="1:22">
      <c r="A20" s="15" t="s">
        <v>417</v>
      </c>
      <c r="B20" s="17" t="n">
        <v>3371</v>
      </c>
      <c r="C20" s="18">
        <f>(24.0/B20*100)</f>
        <v/>
      </c>
      <c r="D20" s="19" t="n">
        <v>3347</v>
      </c>
      <c r="E20" s="18" t="n">
        <v>473.73382218</v>
      </c>
      <c r="F20" s="20" t="n">
        <v>2.56628394</v>
      </c>
      <c r="G20" s="18" t="n">
        <v>470.37242646</v>
      </c>
      <c r="H20" s="20" t="n">
        <v>2.91459938</v>
      </c>
      <c r="I20" s="18" t="n">
        <v>475.14717939</v>
      </c>
      <c r="J20" s="20" t="n">
        <v>3.19732516</v>
      </c>
      <c r="K20" s="18" t="n">
        <v>497.06627049</v>
      </c>
      <c r="L20" s="20" t="n">
        <v>12.45628242</v>
      </c>
      <c r="M20" s="18" t="s">
        <v>404</v>
      </c>
      <c r="N20" s="20" t="s">
        <v>404</v>
      </c>
      <c r="O20" s="18" t="s">
        <v>404</v>
      </c>
      <c r="P20" s="20" t="s">
        <v>404</v>
      </c>
      <c r="Q20" s="18" t="s">
        <v>404</v>
      </c>
      <c r="R20" s="20" t="s">
        <v>404</v>
      </c>
      <c r="S20" s="18" t="s">
        <v>404</v>
      </c>
      <c r="T20" s="20" t="s">
        <v>404</v>
      </c>
      <c r="U20" s="18" t="n">
        <v>454.7514247</v>
      </c>
      <c r="V20" s="20" t="n">
        <v>9.613439120000001</v>
      </c>
    </row>
    <row r="21" spans="1:22">
      <c r="A21" s="15" t="s">
        <v>418</v>
      </c>
      <c r="B21" s="17" t="n">
        <v>5741</v>
      </c>
      <c r="C21" s="18">
        <f>(0.0/B21*100)</f>
        <v/>
      </c>
      <c r="D21" s="19" t="n">
        <v>5741</v>
      </c>
      <c r="E21" s="18" t="n">
        <v>507.28641944</v>
      </c>
      <c r="F21" s="20" t="n">
        <v>5.08954149</v>
      </c>
      <c r="G21" s="18" t="n">
        <v>504.46963278</v>
      </c>
      <c r="H21" s="20" t="n">
        <v>6.25325932</v>
      </c>
      <c r="I21" s="18" t="n">
        <v>498.6225174</v>
      </c>
      <c r="J21" s="20" t="n">
        <v>4.3871385</v>
      </c>
      <c r="K21" s="18" t="n">
        <v>511.81048535</v>
      </c>
      <c r="L21" s="20" t="n">
        <v>5.86983859</v>
      </c>
      <c r="M21" s="18" t="s">
        <v>404</v>
      </c>
      <c r="N21" s="20" t="s">
        <v>404</v>
      </c>
      <c r="O21" s="18" t="s">
        <v>404</v>
      </c>
      <c r="P21" s="20" t="s">
        <v>404</v>
      </c>
      <c r="Q21" s="18" t="s">
        <v>404</v>
      </c>
      <c r="R21" s="20" t="s">
        <v>404</v>
      </c>
      <c r="S21" s="18" t="s">
        <v>404</v>
      </c>
      <c r="T21" s="20" t="s">
        <v>404</v>
      </c>
      <c r="U21" s="18" t="n">
        <v>490.83859572</v>
      </c>
      <c r="V21" s="20" t="n">
        <v>7.85157637</v>
      </c>
    </row>
    <row r="22" spans="1:22">
      <c r="A22" s="15" t="s">
        <v>419</v>
      </c>
      <c r="B22" s="17" t="n">
        <v>6598</v>
      </c>
      <c r="C22" s="18">
        <f>(0.0/B22*100)</f>
        <v/>
      </c>
      <c r="D22" s="19" t="n">
        <v>6598</v>
      </c>
      <c r="E22" s="18" t="n">
        <v>460.25074199</v>
      </c>
      <c r="F22" s="20" t="n">
        <v>8.48166415</v>
      </c>
      <c r="G22" s="18" t="n">
        <v>482.43510594</v>
      </c>
      <c r="H22" s="20" t="n">
        <v>6.26505644</v>
      </c>
      <c r="I22" s="18" t="n">
        <v>451.11968634</v>
      </c>
      <c r="J22" s="20" t="n">
        <v>10.92404552</v>
      </c>
      <c r="K22" s="18" t="n">
        <v>468.54816486</v>
      </c>
      <c r="L22" s="20" t="n">
        <v>27.71452145</v>
      </c>
      <c r="M22" s="18" t="s">
        <v>404</v>
      </c>
      <c r="N22" s="20" t="s">
        <v>404</v>
      </c>
      <c r="O22" s="18" t="s">
        <v>404</v>
      </c>
      <c r="P22" s="20" t="s">
        <v>404</v>
      </c>
      <c r="Q22" s="18" t="s">
        <v>404</v>
      </c>
      <c r="R22" s="20" t="s">
        <v>404</v>
      </c>
      <c r="S22" s="18" t="s">
        <v>404</v>
      </c>
      <c r="T22" s="20" t="s">
        <v>404</v>
      </c>
      <c r="U22" s="18" t="n">
        <v>500.43852468</v>
      </c>
      <c r="V22" s="20" t="n">
        <v>21.31135216</v>
      </c>
    </row>
    <row r="23" spans="1:22">
      <c r="A23" s="15" t="s">
        <v>420</v>
      </c>
      <c r="B23" s="17" t="n">
        <v>11583</v>
      </c>
      <c r="C23" s="18">
        <f>(3159.0/B23*100)</f>
        <v/>
      </c>
      <c r="D23" s="19" t="n">
        <v>8424</v>
      </c>
      <c r="E23" s="18" t="n">
        <v>487.74997874</v>
      </c>
      <c r="F23" s="20" t="n">
        <v>8.56769005</v>
      </c>
      <c r="G23" s="18" t="n">
        <v>483.01389547</v>
      </c>
      <c r="H23" s="20" t="n">
        <v>8.50986376</v>
      </c>
      <c r="I23" s="18" t="n">
        <v>482.23945633</v>
      </c>
      <c r="J23" s="20" t="n">
        <v>8.342359460000001</v>
      </c>
      <c r="K23" s="18" t="n">
        <v>486.55196592</v>
      </c>
      <c r="L23" s="20" t="n">
        <v>9.6716432</v>
      </c>
      <c r="M23" s="18" t="s">
        <v>404</v>
      </c>
      <c r="N23" s="20" t="s">
        <v>404</v>
      </c>
      <c r="O23" s="18" t="s">
        <v>404</v>
      </c>
      <c r="P23" s="20" t="s">
        <v>404</v>
      </c>
      <c r="Q23" s="18" t="s">
        <v>404</v>
      </c>
      <c r="R23" s="20" t="s">
        <v>404</v>
      </c>
      <c r="S23" s="18" t="s">
        <v>404</v>
      </c>
      <c r="T23" s="20" t="s">
        <v>404</v>
      </c>
      <c r="U23" s="18" t="n">
        <v>486.97011958</v>
      </c>
      <c r="V23" s="20" t="n">
        <v>24.97169277</v>
      </c>
    </row>
    <row r="24" spans="1:22">
      <c r="A24" s="15" t="s">
        <v>421</v>
      </c>
      <c r="B24" s="17" t="n">
        <v>6647</v>
      </c>
      <c r="C24" s="18">
        <f>(0.0/B24*100)</f>
        <v/>
      </c>
      <c r="D24" s="19" t="n">
        <v>6647</v>
      </c>
      <c r="E24" s="18" t="n">
        <v>535.34519025</v>
      </c>
      <c r="F24" s="20" t="n">
        <v>7.56474721</v>
      </c>
      <c r="G24" s="18" t="n">
        <v>547.13917957</v>
      </c>
      <c r="H24" s="20" t="n">
        <v>6.78459258</v>
      </c>
      <c r="I24" s="18" t="n">
        <v>536.426965</v>
      </c>
      <c r="J24" s="20" t="n">
        <v>7.355199</v>
      </c>
      <c r="K24" s="18" t="n">
        <v>495.3971693</v>
      </c>
      <c r="L24" s="20" t="n">
        <v>29.12933581</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506.28799743</v>
      </c>
      <c r="F25" s="20" t="n">
        <v>11.1869391</v>
      </c>
      <c r="G25" s="18" t="n">
        <v>520.4203126800001</v>
      </c>
      <c r="H25" s="20" t="n">
        <v>8.798449290000001</v>
      </c>
      <c r="I25" s="18" t="n">
        <v>518.22505884</v>
      </c>
      <c r="J25" s="20" t="n">
        <v>3.79789755</v>
      </c>
      <c r="K25" s="18" t="n">
        <v>500.40271522</v>
      </c>
      <c r="L25" s="20" t="n">
        <v>15.34517987</v>
      </c>
      <c r="M25" s="18" t="s">
        <v>404</v>
      </c>
      <c r="N25" s="20" t="s">
        <v>404</v>
      </c>
      <c r="O25" s="18" t="s">
        <v>404</v>
      </c>
      <c r="P25" s="20" t="s">
        <v>404</v>
      </c>
      <c r="Q25" s="18" t="s">
        <v>404</v>
      </c>
      <c r="R25" s="20" t="s">
        <v>404</v>
      </c>
      <c r="S25" s="18" t="s">
        <v>404</v>
      </c>
      <c r="T25" s="20" t="s">
        <v>404</v>
      </c>
      <c r="U25" s="18" t="n">
        <v>474.48506286</v>
      </c>
      <c r="V25" s="20" t="n">
        <v>7.4497287</v>
      </c>
    </row>
    <row r="26" spans="1:22">
      <c r="A26" s="15" t="s">
        <v>423</v>
      </c>
      <c r="B26" s="17" t="n">
        <v>4869</v>
      </c>
      <c r="C26" s="18">
        <f>(11.0/B26*100)</f>
        <v/>
      </c>
      <c r="D26" s="19" t="n">
        <v>4858</v>
      </c>
      <c r="E26" s="18" t="n">
        <v>492.8552604</v>
      </c>
      <c r="F26" s="20" t="n">
        <v>2.51754509</v>
      </c>
      <c r="G26" s="18" t="n">
        <v>495.88486836</v>
      </c>
      <c r="H26" s="20" t="n">
        <v>3.85010917</v>
      </c>
      <c r="I26" s="18" t="n">
        <v>482.12575696</v>
      </c>
      <c r="J26" s="20" t="n">
        <v>4.68282413</v>
      </c>
      <c r="K26" s="18" t="n">
        <v>477.24576439</v>
      </c>
      <c r="L26" s="20" t="n">
        <v>10.1733256</v>
      </c>
      <c r="M26" s="18" t="s">
        <v>404</v>
      </c>
      <c r="N26" s="20" t="s">
        <v>404</v>
      </c>
      <c r="O26" s="18" t="s">
        <v>404</v>
      </c>
      <c r="P26" s="20" t="s">
        <v>404</v>
      </c>
      <c r="Q26" s="18" t="s">
        <v>404</v>
      </c>
      <c r="R26" s="20" t="s">
        <v>404</v>
      </c>
      <c r="S26" s="18" t="s">
        <v>404</v>
      </c>
      <c r="T26" s="20" t="s">
        <v>404</v>
      </c>
      <c r="U26" s="18" t="n">
        <v>492.17320973</v>
      </c>
      <c r="V26" s="20" t="n">
        <v>14.97764355</v>
      </c>
    </row>
    <row r="27" spans="1:22">
      <c r="A27" s="15" t="s">
        <v>424</v>
      </c>
      <c r="B27" s="17" t="n">
        <v>5299</v>
      </c>
      <c r="C27" s="18">
        <f>(0.0/B27*100)</f>
        <v/>
      </c>
      <c r="D27" s="19" t="n">
        <v>5299</v>
      </c>
      <c r="E27" s="18" t="n">
        <v>480.41690728</v>
      </c>
      <c r="F27" s="20" t="n">
        <v>1.98061025</v>
      </c>
      <c r="G27" s="18" t="n">
        <v>487.83153347</v>
      </c>
      <c r="H27" s="20" t="n">
        <v>1.95872295</v>
      </c>
      <c r="I27" s="18" t="n">
        <v>478.99996677</v>
      </c>
      <c r="J27" s="20" t="n">
        <v>2.00015891</v>
      </c>
      <c r="K27" s="18" t="n">
        <v>483.05382044</v>
      </c>
      <c r="L27" s="20" t="n">
        <v>2.74099779</v>
      </c>
      <c r="M27" s="18" t="s">
        <v>404</v>
      </c>
      <c r="N27" s="20" t="s">
        <v>404</v>
      </c>
      <c r="O27" s="18" t="s">
        <v>404</v>
      </c>
      <c r="P27" s="20" t="s">
        <v>404</v>
      </c>
      <c r="Q27" s="18" t="s">
        <v>404</v>
      </c>
      <c r="R27" s="20" t="s">
        <v>404</v>
      </c>
      <c r="S27" s="18" t="s">
        <v>404</v>
      </c>
      <c r="T27" s="20" t="s">
        <v>404</v>
      </c>
      <c r="U27" s="18" t="n">
        <v>491.06013799</v>
      </c>
      <c r="V27" s="20" t="n">
        <v>22.5622901</v>
      </c>
    </row>
    <row r="28" spans="1:22">
      <c r="A28" s="15" t="s">
        <v>425</v>
      </c>
      <c r="B28" s="17" t="n">
        <v>7568</v>
      </c>
      <c r="C28" s="18">
        <f>(0.0/B28*100)</f>
        <v/>
      </c>
      <c r="D28" s="19" t="n">
        <v>7568</v>
      </c>
      <c r="E28" s="18" t="n">
        <v>436.30289332</v>
      </c>
      <c r="F28" s="20" t="n">
        <v>5.26297476</v>
      </c>
      <c r="G28" s="18" t="n">
        <v>415.05636184</v>
      </c>
      <c r="H28" s="20" t="n">
        <v>5.12724919</v>
      </c>
      <c r="I28" s="18" t="n">
        <v>409.63167343</v>
      </c>
      <c r="J28" s="20" t="n">
        <v>4.86726639</v>
      </c>
      <c r="K28" s="18" t="n">
        <v>398.29954776</v>
      </c>
      <c r="L28" s="20" t="n">
        <v>4.40792295</v>
      </c>
      <c r="M28" s="18" t="s">
        <v>404</v>
      </c>
      <c r="N28" s="20" t="s">
        <v>404</v>
      </c>
      <c r="O28" s="18" t="s">
        <v>404</v>
      </c>
      <c r="P28" s="20" t="s">
        <v>404</v>
      </c>
      <c r="Q28" s="18" t="s">
        <v>404</v>
      </c>
      <c r="R28" s="20" t="s">
        <v>404</v>
      </c>
      <c r="S28" s="18" t="s">
        <v>404</v>
      </c>
      <c r="T28" s="20" t="s">
        <v>404</v>
      </c>
      <c r="U28" s="18" t="n">
        <v>390.76186593</v>
      </c>
      <c r="V28" s="20" t="n">
        <v>6.53718343</v>
      </c>
    </row>
    <row r="29" spans="1:22">
      <c r="A29" s="15" t="s">
        <v>426</v>
      </c>
      <c r="B29" s="17" t="n">
        <v>5385</v>
      </c>
      <c r="C29" s="18">
        <f>(1123.0/B29*100)</f>
        <v/>
      </c>
      <c r="D29" s="19" t="n">
        <v>4262</v>
      </c>
      <c r="E29" s="18" t="n">
        <v>519.87122847</v>
      </c>
      <c r="F29" s="20" t="n">
        <v>7.46337763</v>
      </c>
      <c r="G29" s="18" t="n">
        <v>497.16711882</v>
      </c>
      <c r="H29" s="20" t="n">
        <v>11.05551746</v>
      </c>
      <c r="I29" s="18" t="n">
        <v>499.43983437</v>
      </c>
      <c r="J29" s="20" t="n">
        <v>24.43066463</v>
      </c>
      <c r="K29" s="18" t="s">
        <v>404</v>
      </c>
      <c r="L29" s="20" t="s">
        <v>404</v>
      </c>
      <c r="M29" s="18" t="s">
        <v>404</v>
      </c>
      <c r="N29" s="20" t="s">
        <v>404</v>
      </c>
      <c r="O29" s="18" t="s">
        <v>404</v>
      </c>
      <c r="P29" s="20" t="s">
        <v>404</v>
      </c>
      <c r="Q29" s="18" t="s">
        <v>404</v>
      </c>
      <c r="R29" s="20" t="s">
        <v>404</v>
      </c>
      <c r="S29" s="18" t="s">
        <v>404</v>
      </c>
      <c r="T29" s="20" t="s">
        <v>404</v>
      </c>
      <c r="U29" s="18" t="n">
        <v>487.55145565</v>
      </c>
      <c r="V29" s="20" t="n">
        <v>15.1912404</v>
      </c>
    </row>
    <row r="30" spans="1:22">
      <c r="A30" s="15" t="s">
        <v>427</v>
      </c>
      <c r="B30" s="17" t="n">
        <v>4520</v>
      </c>
      <c r="C30" s="18">
        <f>(958.0/B30*100)</f>
        <v/>
      </c>
      <c r="D30" s="19" t="n">
        <v>3562</v>
      </c>
      <c r="E30" s="18" t="n">
        <v>523.50845714</v>
      </c>
      <c r="F30" s="20" t="n">
        <v>5.6557914</v>
      </c>
      <c r="G30" s="18" t="n">
        <v>518.18895223</v>
      </c>
      <c r="H30" s="20" t="n">
        <v>6.04787892</v>
      </c>
      <c r="I30" s="18" t="n">
        <v>495.93559606</v>
      </c>
      <c r="J30" s="20" t="n">
        <v>7.32010057</v>
      </c>
      <c r="K30" s="18" t="n">
        <v>427.53557893</v>
      </c>
      <c r="L30" s="20" t="n">
        <v>16.15684172</v>
      </c>
      <c r="M30" s="18" t="s">
        <v>404</v>
      </c>
      <c r="N30" s="20" t="s">
        <v>404</v>
      </c>
      <c r="O30" s="18" t="s">
        <v>404</v>
      </c>
      <c r="P30" s="20" t="s">
        <v>404</v>
      </c>
      <c r="Q30" s="18" t="s">
        <v>404</v>
      </c>
      <c r="R30" s="20" t="s">
        <v>404</v>
      </c>
      <c r="S30" s="18" t="s">
        <v>404</v>
      </c>
      <c r="T30" s="20" t="s">
        <v>404</v>
      </c>
      <c r="U30" s="18" t="n">
        <v>494.96723119</v>
      </c>
      <c r="V30" s="20" t="n">
        <v>12.37095229</v>
      </c>
    </row>
    <row r="31" spans="1:22">
      <c r="A31" s="15" t="s">
        <v>428</v>
      </c>
      <c r="B31" s="17" t="n">
        <v>5456</v>
      </c>
      <c r="C31" s="18">
        <f>(502.0/B31*100)</f>
        <v/>
      </c>
      <c r="D31" s="19" t="n">
        <v>4954</v>
      </c>
      <c r="E31" s="18" t="n">
        <v>503.51884271</v>
      </c>
      <c r="F31" s="20" t="n">
        <v>3.43683661</v>
      </c>
      <c r="G31" s="18" t="n">
        <v>496.51719958</v>
      </c>
      <c r="H31" s="20" t="n">
        <v>4.7643182</v>
      </c>
      <c r="I31" s="18" t="n">
        <v>486.23709762</v>
      </c>
      <c r="J31" s="20" t="n">
        <v>5.06980379</v>
      </c>
      <c r="K31" s="18" t="n">
        <v>496.41724606</v>
      </c>
      <c r="L31" s="20" t="n">
        <v>5.65532066</v>
      </c>
      <c r="M31" s="18" t="s">
        <v>404</v>
      </c>
      <c r="N31" s="20" t="s">
        <v>404</v>
      </c>
      <c r="O31" s="18" t="s">
        <v>404</v>
      </c>
      <c r="P31" s="20" t="s">
        <v>404</v>
      </c>
      <c r="Q31" s="18" t="s">
        <v>404</v>
      </c>
      <c r="R31" s="20" t="s">
        <v>404</v>
      </c>
      <c r="S31" s="18" t="s">
        <v>404</v>
      </c>
      <c r="T31" s="20" t="s">
        <v>404</v>
      </c>
      <c r="U31" s="18" t="n">
        <v>497.80791435</v>
      </c>
      <c r="V31" s="20" t="n">
        <v>11.56037081</v>
      </c>
    </row>
    <row r="32" spans="1:22">
      <c r="A32" s="15" t="s">
        <v>429</v>
      </c>
      <c r="B32" s="17" t="n">
        <v>4478</v>
      </c>
      <c r="C32" s="18">
        <f>(0.0/B32*100)</f>
        <v/>
      </c>
      <c r="D32" s="19" t="n">
        <v>4478</v>
      </c>
      <c r="E32" s="18" t="n">
        <v>501.04546822</v>
      </c>
      <c r="F32" s="20" t="n">
        <v>3.20157963</v>
      </c>
      <c r="G32" s="18" t="n">
        <v>504.0097812</v>
      </c>
      <c r="H32" s="20" t="n">
        <v>10.56962201</v>
      </c>
      <c r="I32" s="18" t="n">
        <v>492.65747569</v>
      </c>
      <c r="J32" s="20" t="n">
        <v>7.82196459</v>
      </c>
      <c r="K32" s="18" t="n">
        <v>517.39091361</v>
      </c>
      <c r="L32" s="20" t="n">
        <v>5.49370271</v>
      </c>
      <c r="M32" s="18" t="s">
        <v>404</v>
      </c>
      <c r="N32" s="20" t="s">
        <v>404</v>
      </c>
      <c r="O32" s="18" t="s">
        <v>404</v>
      </c>
      <c r="P32" s="20" t="s">
        <v>404</v>
      </c>
      <c r="Q32" s="18" t="s">
        <v>404</v>
      </c>
      <c r="R32" s="20" t="s">
        <v>404</v>
      </c>
      <c r="S32" s="18" t="s">
        <v>404</v>
      </c>
      <c r="T32" s="20" t="s">
        <v>404</v>
      </c>
      <c r="U32" s="18" t="n">
        <v>554.36823105</v>
      </c>
      <c r="V32" s="20" t="n">
        <v>15.07710596</v>
      </c>
    </row>
    <row r="33" spans="1:22">
      <c r="A33" s="15" t="s">
        <v>430</v>
      </c>
      <c r="B33" s="17" t="n">
        <v>7325</v>
      </c>
      <c r="C33" s="18">
        <f>(29.0/B33*100)</f>
        <v/>
      </c>
      <c r="D33" s="19" t="n">
        <v>7296</v>
      </c>
      <c r="E33" s="18" t="n">
        <v>500.60201464</v>
      </c>
      <c r="F33" s="20" t="n">
        <v>13.65906403</v>
      </c>
      <c r="G33" s="18" t="n">
        <v>513.14261275</v>
      </c>
      <c r="H33" s="20" t="n">
        <v>8.83017677</v>
      </c>
      <c r="I33" s="18" t="n">
        <v>496.7695437</v>
      </c>
      <c r="J33" s="20" t="n">
        <v>4.864791</v>
      </c>
      <c r="K33" s="18" t="n">
        <v>498.49656323</v>
      </c>
      <c r="L33" s="20" t="n">
        <v>4.11707618</v>
      </c>
      <c r="M33" s="18" t="s">
        <v>404</v>
      </c>
      <c r="N33" s="20" t="s">
        <v>404</v>
      </c>
      <c r="O33" s="18" t="s">
        <v>404</v>
      </c>
      <c r="P33" s="20" t="s">
        <v>404</v>
      </c>
      <c r="Q33" s="18" t="s">
        <v>404</v>
      </c>
      <c r="R33" s="20" t="s">
        <v>404</v>
      </c>
      <c r="S33" s="18" t="s">
        <v>404</v>
      </c>
      <c r="T33" s="20" t="s">
        <v>404</v>
      </c>
      <c r="U33" s="18" t="n">
        <v>462.72637673</v>
      </c>
      <c r="V33" s="20" t="n">
        <v>11.34442591</v>
      </c>
    </row>
    <row r="34" spans="1:22">
      <c r="A34" s="15" t="s">
        <v>431</v>
      </c>
      <c r="B34" s="17" t="n">
        <v>6350</v>
      </c>
      <c r="C34" s="18">
        <f>(0.0/B34*100)</f>
        <v/>
      </c>
      <c r="D34" s="19" t="n">
        <v>6350</v>
      </c>
      <c r="E34" s="18" t="n">
        <v>464.06142579</v>
      </c>
      <c r="F34" s="20" t="n">
        <v>3.77421959</v>
      </c>
      <c r="G34" s="18" t="n">
        <v>433.0832102</v>
      </c>
      <c r="H34" s="20" t="n">
        <v>14.76424629</v>
      </c>
      <c r="I34" s="18" t="n">
        <v>467.73703969</v>
      </c>
      <c r="J34" s="20" t="n">
        <v>9.76560031</v>
      </c>
      <c r="K34" s="18" t="n">
        <v>451.70988162</v>
      </c>
      <c r="L34" s="20" t="n">
        <v>15.18365106</v>
      </c>
      <c r="M34" s="18" t="s">
        <v>404</v>
      </c>
      <c r="N34" s="20" t="s">
        <v>404</v>
      </c>
      <c r="O34" s="18" t="s">
        <v>404</v>
      </c>
      <c r="P34" s="20" t="s">
        <v>404</v>
      </c>
      <c r="Q34" s="18" t="s">
        <v>404</v>
      </c>
      <c r="R34" s="20" t="s">
        <v>404</v>
      </c>
      <c r="S34" s="18" t="s">
        <v>404</v>
      </c>
      <c r="T34" s="20" t="s">
        <v>404</v>
      </c>
      <c r="U34" s="18" t="n">
        <v>487.9521673</v>
      </c>
      <c r="V34" s="20" t="n">
        <v>47.32016981</v>
      </c>
    </row>
    <row r="35" spans="1:22">
      <c r="A35" s="15" t="s">
        <v>432</v>
      </c>
      <c r="B35" s="17" t="n">
        <v>6406</v>
      </c>
      <c r="C35" s="18">
        <f>(443.0/B35*100)</f>
        <v/>
      </c>
      <c r="D35" s="19" t="n">
        <v>5963</v>
      </c>
      <c r="E35" s="18" t="n">
        <v>521.46330713</v>
      </c>
      <c r="F35" s="20" t="n">
        <v>1.89078681</v>
      </c>
      <c r="G35" s="18" t="n">
        <v>503.5798454</v>
      </c>
      <c r="H35" s="20" t="n">
        <v>2.46590139</v>
      </c>
      <c r="I35" s="18" t="n">
        <v>505.81331056</v>
      </c>
      <c r="J35" s="20" t="n">
        <v>4.75085335</v>
      </c>
      <c r="K35" s="18" t="n">
        <v>538.18828305</v>
      </c>
      <c r="L35" s="20" t="n">
        <v>10.45456639</v>
      </c>
      <c r="M35" s="18" t="s">
        <v>404</v>
      </c>
      <c r="N35" s="20" t="s">
        <v>404</v>
      </c>
      <c r="O35" s="18" t="s">
        <v>404</v>
      </c>
      <c r="P35" s="20" t="s">
        <v>404</v>
      </c>
      <c r="Q35" s="18" t="s">
        <v>404</v>
      </c>
      <c r="R35" s="20" t="s">
        <v>404</v>
      </c>
      <c r="S35" s="18" t="s">
        <v>404</v>
      </c>
      <c r="T35" s="20" t="s">
        <v>404</v>
      </c>
      <c r="U35" s="18" t="n">
        <v>561.78091096</v>
      </c>
      <c r="V35" s="20" t="n">
        <v>7.52755211</v>
      </c>
    </row>
    <row r="36" spans="1:22">
      <c r="A36" s="15" t="s">
        <v>433</v>
      </c>
      <c r="B36" s="17" t="n">
        <v>6736</v>
      </c>
      <c r="C36" s="18">
        <f>(10.0/B36*100)</f>
        <v/>
      </c>
      <c r="D36" s="19" t="n">
        <v>6726</v>
      </c>
      <c r="E36" s="18" t="n">
        <v>505.61087916</v>
      </c>
      <c r="F36" s="20" t="n">
        <v>5.22160454</v>
      </c>
      <c r="G36" s="18" t="n">
        <v>496.97616638</v>
      </c>
      <c r="H36" s="20" t="n">
        <v>5.72284397</v>
      </c>
      <c r="I36" s="18" t="n">
        <v>489.57472828</v>
      </c>
      <c r="J36" s="20" t="n">
        <v>3.69657322</v>
      </c>
      <c r="K36" s="18" t="n">
        <v>483.3683691</v>
      </c>
      <c r="L36" s="20" t="n">
        <v>5.37708525</v>
      </c>
      <c r="M36" s="18" t="s">
        <v>404</v>
      </c>
      <c r="N36" s="20" t="s">
        <v>404</v>
      </c>
      <c r="O36" s="18" t="s">
        <v>404</v>
      </c>
      <c r="P36" s="20" t="s">
        <v>404</v>
      </c>
      <c r="Q36" s="18" t="s">
        <v>404</v>
      </c>
      <c r="R36" s="20" t="s">
        <v>404</v>
      </c>
      <c r="S36" s="18" t="s">
        <v>404</v>
      </c>
      <c r="T36" s="20" t="s">
        <v>404</v>
      </c>
      <c r="U36" s="18" t="n">
        <v>496.57603535</v>
      </c>
      <c r="V36" s="20" t="n">
        <v>5.27331059</v>
      </c>
    </row>
    <row r="37" spans="1:22">
      <c r="A37" s="15" t="s">
        <v>434</v>
      </c>
      <c r="B37" s="17" t="n">
        <v>5458</v>
      </c>
      <c r="C37" s="18">
        <f>(0.0/B37*100)</f>
        <v/>
      </c>
      <c r="D37" s="19" t="n">
        <v>5458</v>
      </c>
      <c r="E37" s="18" t="n">
        <v>502.60338923</v>
      </c>
      <c r="F37" s="20" t="n">
        <v>7.89535109</v>
      </c>
      <c r="G37" s="18" t="n">
        <v>489.65987275</v>
      </c>
      <c r="H37" s="20" t="n">
        <v>6.21936746</v>
      </c>
      <c r="I37" s="18" t="n">
        <v>488.45679748</v>
      </c>
      <c r="J37" s="20" t="n">
        <v>4.89916942</v>
      </c>
      <c r="K37" s="18" t="n">
        <v>512.6009400200001</v>
      </c>
      <c r="L37" s="20" t="n">
        <v>10.24665851</v>
      </c>
      <c r="M37" s="18" t="s">
        <v>404</v>
      </c>
      <c r="N37" s="20" t="s">
        <v>404</v>
      </c>
      <c r="O37" s="18" t="s">
        <v>404</v>
      </c>
      <c r="P37" s="20" t="s">
        <v>404</v>
      </c>
      <c r="Q37" s="18" t="s">
        <v>404</v>
      </c>
      <c r="R37" s="20" t="s">
        <v>404</v>
      </c>
      <c r="S37" s="18" t="s">
        <v>404</v>
      </c>
      <c r="T37" s="20" t="s">
        <v>404</v>
      </c>
      <c r="U37" s="18" t="n">
        <v>494.52351778</v>
      </c>
      <c r="V37" s="20" t="n">
        <v>26.05562509</v>
      </c>
    </row>
    <row r="38" spans="1:22">
      <c r="A38" s="15" t="s">
        <v>435</v>
      </c>
      <c r="B38" s="17" t="n">
        <v>5860</v>
      </c>
      <c r="C38" s="18">
        <f>(268.0/B38*100)</f>
        <v/>
      </c>
      <c r="D38" s="19" t="n">
        <v>5592</v>
      </c>
      <c r="E38" s="18" t="n">
        <v>509.99421345</v>
      </c>
      <c r="F38" s="20" t="n">
        <v>5.34797944</v>
      </c>
      <c r="G38" s="18" t="n">
        <v>491.338225</v>
      </c>
      <c r="H38" s="20" t="n">
        <v>9.29294196</v>
      </c>
      <c r="I38" s="18" t="n">
        <v>516.49800178</v>
      </c>
      <c r="J38" s="20" t="n">
        <v>11.79808304</v>
      </c>
      <c r="K38" s="18" t="n">
        <v>459.92289653</v>
      </c>
      <c r="L38" s="20" t="n">
        <v>7.14759607</v>
      </c>
      <c r="M38" s="18" t="s">
        <v>404</v>
      </c>
      <c r="N38" s="20" t="s">
        <v>404</v>
      </c>
      <c r="O38" s="18" t="s">
        <v>404</v>
      </c>
      <c r="P38" s="20" t="s">
        <v>404</v>
      </c>
      <c r="Q38" s="18" t="s">
        <v>404</v>
      </c>
      <c r="R38" s="20" t="s">
        <v>404</v>
      </c>
      <c r="S38" s="18" t="s">
        <v>404</v>
      </c>
      <c r="T38" s="20" t="s">
        <v>404</v>
      </c>
      <c r="U38" s="18" t="n">
        <v>474.63050181</v>
      </c>
      <c r="V38" s="20" t="n">
        <v>18.33648155</v>
      </c>
    </row>
    <row r="39" spans="1:22">
      <c r="A39" s="15" t="s">
        <v>436</v>
      </c>
      <c r="B39" s="17" t="n">
        <v>5895</v>
      </c>
      <c r="C39" s="18">
        <f>(0.0/B39*100)</f>
        <v/>
      </c>
      <c r="D39" s="19" t="n">
        <v>5895</v>
      </c>
      <c r="E39" s="18" t="n">
        <v>451.448731</v>
      </c>
      <c r="F39" s="20" t="n">
        <v>9.23086986</v>
      </c>
      <c r="G39" s="18" t="n">
        <v>434.86565746</v>
      </c>
      <c r="H39" s="20" t="n">
        <v>9.794340999999999</v>
      </c>
      <c r="I39" s="18" t="n">
        <v>418.18795455</v>
      </c>
      <c r="J39" s="20" t="n">
        <v>8.86243797</v>
      </c>
      <c r="K39" s="18" t="n">
        <v>401.25354485</v>
      </c>
      <c r="L39" s="20" t="n">
        <v>9.26907681</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(2754.0/B40*100)</f>
        <v/>
      </c>
      <c r="D40" s="19" t="n">
        <v>11403</v>
      </c>
      <c r="E40" s="18" t="n">
        <v>512.0911518</v>
      </c>
      <c r="F40" s="20" t="n">
        <v>5.05552935</v>
      </c>
      <c r="G40" s="18" t="n">
        <v>512.8710071199999</v>
      </c>
      <c r="H40" s="20" t="n">
        <v>6.65060514</v>
      </c>
      <c r="I40" s="18" t="n">
        <v>505.43147127</v>
      </c>
      <c r="J40" s="20" t="n">
        <v>9.016036440000001</v>
      </c>
      <c r="K40" s="18" t="n">
        <v>495.87845583</v>
      </c>
      <c r="L40" s="20" t="n">
        <v>8.725954890000001</v>
      </c>
      <c r="M40" s="18" t="s">
        <v>404</v>
      </c>
      <c r="N40" s="20" t="s">
        <v>404</v>
      </c>
      <c r="O40" s="18" t="s">
        <v>404</v>
      </c>
      <c r="P40" s="20" t="s">
        <v>404</v>
      </c>
      <c r="Q40" s="18" t="s">
        <v>404</v>
      </c>
      <c r="R40" s="20" t="s">
        <v>404</v>
      </c>
      <c r="S40" s="18" t="s">
        <v>404</v>
      </c>
      <c r="T40" s="20" t="s">
        <v>404</v>
      </c>
      <c r="U40" s="18" t="n">
        <v>510.47937358</v>
      </c>
      <c r="V40" s="20" t="n">
        <v>8.762679350000001</v>
      </c>
    </row>
    <row r="41" spans="1:22">
      <c r="A41" s="15" t="s">
        <v>438</v>
      </c>
      <c r="B41" s="17" t="n">
        <v>5712</v>
      </c>
      <c r="C41" s="18">
        <f>(99.0/B41*100)</f>
        <v/>
      </c>
      <c r="D41" s="19" t="n">
        <v>5613</v>
      </c>
      <c r="E41" s="18" t="n">
        <v>504.32587227</v>
      </c>
      <c r="F41" s="20" t="n">
        <v>5.19395157</v>
      </c>
      <c r="G41" s="18" t="n">
        <v>499.66475571</v>
      </c>
      <c r="H41" s="20" t="n">
        <v>4.94406313</v>
      </c>
      <c r="I41" s="18" t="n">
        <v>481.02814492</v>
      </c>
      <c r="J41" s="20" t="n">
        <v>9.38214574</v>
      </c>
      <c r="K41" s="18" t="n">
        <v>462.9234425</v>
      </c>
      <c r="L41" s="20" t="n">
        <v>18.91890112</v>
      </c>
      <c r="M41" s="18" t="s">
        <v>404</v>
      </c>
      <c r="N41" s="20" t="s">
        <v>404</v>
      </c>
      <c r="O41" s="18" t="s">
        <v>404</v>
      </c>
      <c r="P41" s="20" t="s">
        <v>404</v>
      </c>
      <c r="Q41" s="18" t="s">
        <v>404</v>
      </c>
      <c r="R41" s="20" t="s">
        <v>404</v>
      </c>
      <c r="S41" s="18" t="s">
        <v>404</v>
      </c>
      <c r="T41" s="20" t="s">
        <v>404</v>
      </c>
      <c r="U41" s="18" t="n">
        <v>496.86468504</v>
      </c>
      <c r="V41" s="20" t="n">
        <v>35.77834543</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434.48198909</v>
      </c>
      <c r="F44" s="20" t="n">
        <v>6.51131921</v>
      </c>
      <c r="G44" s="18" t="n">
        <v>426.91333542</v>
      </c>
      <c r="H44" s="20" t="n">
        <v>4.25200656</v>
      </c>
      <c r="I44" s="18" t="n">
        <v>420.25442217</v>
      </c>
      <c r="J44" s="20" t="n">
        <v>4.75847083</v>
      </c>
      <c r="K44" s="18" t="n">
        <v>419.75464743</v>
      </c>
      <c r="L44" s="20" t="n">
        <v>6.41561424</v>
      </c>
      <c r="M44" s="18" t="s">
        <v>404</v>
      </c>
      <c r="N44" s="20" t="s">
        <v>404</v>
      </c>
      <c r="O44" s="18" t="s">
        <v>404</v>
      </c>
      <c r="P44" s="20" t="s">
        <v>404</v>
      </c>
      <c r="Q44" s="18" t="s">
        <v>404</v>
      </c>
      <c r="R44" s="20" t="s">
        <v>404</v>
      </c>
      <c r="S44" s="18" t="s">
        <v>404</v>
      </c>
      <c r="T44" s="20" t="s">
        <v>404</v>
      </c>
      <c r="U44" s="18" t="n">
        <v>437.80794346</v>
      </c>
      <c r="V44" s="20" t="n">
        <v>22.18491358</v>
      </c>
    </row>
    <row r="45" spans="1:22">
      <c r="A45" s="15" t="s">
        <v>442</v>
      </c>
      <c r="B45" s="17" t="n">
        <v>5519</v>
      </c>
      <c r="C45" s="18">
        <f>(0.0/B45*100)</f>
        <v/>
      </c>
      <c r="D45" s="19" t="n">
        <v>5519</v>
      </c>
      <c r="E45" s="18" t="n">
        <v>357.90911477</v>
      </c>
      <c r="F45" s="20" t="n">
        <v>4.8977629</v>
      </c>
      <c r="G45" s="18" t="n">
        <v>379.15306832</v>
      </c>
      <c r="H45" s="20" t="n">
        <v>5.98959453</v>
      </c>
      <c r="I45" s="18" t="n">
        <v>388.40703309</v>
      </c>
      <c r="J45" s="20" t="n">
        <v>6.09289708</v>
      </c>
      <c r="K45" s="18" t="n">
        <v>372.02809817</v>
      </c>
      <c r="L45" s="20" t="n">
        <v>6.90248986</v>
      </c>
      <c r="M45" s="18" t="s">
        <v>404</v>
      </c>
      <c r="N45" s="20" t="s">
        <v>404</v>
      </c>
      <c r="O45" s="18" t="s">
        <v>404</v>
      </c>
      <c r="P45" s="20" t="s">
        <v>404</v>
      </c>
      <c r="Q45" s="18" t="s">
        <v>404</v>
      </c>
      <c r="R45" s="20" t="s">
        <v>404</v>
      </c>
      <c r="S45" s="18" t="s">
        <v>404</v>
      </c>
      <c r="T45" s="20" t="s">
        <v>404</v>
      </c>
      <c r="U45" s="18" t="n">
        <v>359.32684973</v>
      </c>
      <c r="V45" s="20" t="n">
        <v>17.6824953</v>
      </c>
    </row>
    <row r="46" spans="1:22">
      <c r="A46" s="15" t="s">
        <v>443</v>
      </c>
      <c r="B46" s="17" t="n">
        <v>23141</v>
      </c>
      <c r="C46" s="18">
        <f>(4196.0/B46*100)</f>
        <v/>
      </c>
      <c r="D46" s="19" t="n">
        <v>18945</v>
      </c>
      <c r="E46" s="18" t="n">
        <v>427.61922455</v>
      </c>
      <c r="F46" s="20" t="n">
        <v>5.50159524</v>
      </c>
      <c r="G46" s="18" t="n">
        <v>399.36850759</v>
      </c>
      <c r="H46" s="20" t="n">
        <v>5.99341658</v>
      </c>
      <c r="I46" s="18" t="n">
        <v>391.35890422</v>
      </c>
      <c r="J46" s="20" t="n">
        <v>4.39586397</v>
      </c>
      <c r="K46" s="18" t="n">
        <v>385.40157348</v>
      </c>
      <c r="L46" s="20" t="n">
        <v>4.55335883</v>
      </c>
      <c r="M46" s="18" t="s">
        <v>404</v>
      </c>
      <c r="N46" s="20" t="s">
        <v>404</v>
      </c>
      <c r="O46" s="18" t="s">
        <v>404</v>
      </c>
      <c r="P46" s="20" t="s">
        <v>404</v>
      </c>
      <c r="Q46" s="18" t="s">
        <v>404</v>
      </c>
      <c r="R46" s="20" t="s">
        <v>404</v>
      </c>
      <c r="S46" s="18" t="s">
        <v>404</v>
      </c>
      <c r="T46" s="20" t="s">
        <v>404</v>
      </c>
      <c r="U46" s="18" t="n">
        <v>376.32553539</v>
      </c>
      <c r="V46" s="20" t="n">
        <v>7.53095421</v>
      </c>
    </row>
    <row r="47" spans="1:22">
      <c r="A47" s="15" t="s">
        <v>444</v>
      </c>
      <c r="B47" s="17" t="n">
        <v>5928</v>
      </c>
      <c r="C47" s="18">
        <f>(0.0/B47*100)</f>
        <v/>
      </c>
      <c r="D47" s="19" t="n">
        <v>5928</v>
      </c>
      <c r="E47" s="18" t="n">
        <v>449.12596127</v>
      </c>
      <c r="F47" s="20" t="n">
        <v>4.78982956</v>
      </c>
      <c r="G47" s="18" t="n">
        <v>418.72123404</v>
      </c>
      <c r="H47" s="20" t="n">
        <v>22.20209998</v>
      </c>
      <c r="I47" s="18" t="n">
        <v>360.43599969</v>
      </c>
      <c r="J47" s="20" t="n">
        <v>21.55786817</v>
      </c>
      <c r="K47" s="18" t="n">
        <v>376.83782856</v>
      </c>
      <c r="L47" s="20" t="n">
        <v>7.15778383</v>
      </c>
      <c r="M47" s="18" t="s">
        <v>404</v>
      </c>
      <c r="N47" s="20" t="s">
        <v>404</v>
      </c>
      <c r="O47" s="18" t="s">
        <v>404</v>
      </c>
      <c r="P47" s="20" t="s">
        <v>404</v>
      </c>
      <c r="Q47" s="18" t="s">
        <v>404</v>
      </c>
      <c r="R47" s="20" t="s">
        <v>404</v>
      </c>
      <c r="S47" s="18" t="s">
        <v>404</v>
      </c>
      <c r="T47" s="20" t="s">
        <v>404</v>
      </c>
      <c r="U47" s="18" t="n">
        <v>478.35971157</v>
      </c>
      <c r="V47" s="20" t="n">
        <v>38.11201788</v>
      </c>
    </row>
    <row r="48" spans="1:22">
      <c r="A48" s="15" t="s">
        <v>445</v>
      </c>
      <c r="B48" s="17" t="n">
        <v>9841</v>
      </c>
      <c r="C48" s="18">
        <f>(40.0/B48*100)</f>
        <v/>
      </c>
      <c r="D48" s="19" t="n">
        <v>9801</v>
      </c>
      <c r="E48" s="18" t="n">
        <v>563.59837981</v>
      </c>
      <c r="F48" s="20" t="n">
        <v>12.94541188</v>
      </c>
      <c r="G48" s="18" t="n">
        <v>531.3107811</v>
      </c>
      <c r="H48" s="20" t="n">
        <v>8.56638527</v>
      </c>
      <c r="I48" s="18" t="n">
        <v>497.52756931</v>
      </c>
      <c r="J48" s="20" t="n">
        <v>7.38706145</v>
      </c>
      <c r="K48" s="18" t="n">
        <v>454.40878675</v>
      </c>
      <c r="L48" s="20" t="n">
        <v>13.59920444</v>
      </c>
      <c r="M48" s="18" t="s">
        <v>404</v>
      </c>
      <c r="N48" s="20" t="s">
        <v>404</v>
      </c>
      <c r="O48" s="18" t="s">
        <v>404</v>
      </c>
      <c r="P48" s="20" t="s">
        <v>404</v>
      </c>
      <c r="Q48" s="18" t="s">
        <v>404</v>
      </c>
      <c r="R48" s="20" t="s">
        <v>404</v>
      </c>
      <c r="S48" s="18" t="s">
        <v>404</v>
      </c>
      <c r="T48" s="20" t="s">
        <v>404</v>
      </c>
      <c r="U48" s="18" t="n">
        <v>426.17323264</v>
      </c>
      <c r="V48" s="20" t="n">
        <v>6.766915</v>
      </c>
    </row>
    <row r="49" spans="1:22">
      <c r="A49" s="15" t="s">
        <v>446</v>
      </c>
      <c r="B49" s="17" t="n">
        <v>6349</v>
      </c>
      <c r="C49" s="18">
        <f>(52.0/B49*100)</f>
        <v/>
      </c>
      <c r="D49" s="19" t="n">
        <v>6297</v>
      </c>
      <c r="E49" s="18" t="n">
        <v>443.75955331</v>
      </c>
      <c r="F49" s="20" t="n">
        <v>5.07392349</v>
      </c>
      <c r="G49" s="18" t="n">
        <v>435.02277712</v>
      </c>
      <c r="H49" s="20" t="n">
        <v>7.59405893</v>
      </c>
      <c r="I49" s="18" t="n">
        <v>424.11218803</v>
      </c>
      <c r="J49" s="20" t="n">
        <v>5.72572522</v>
      </c>
      <c r="K49" s="18" t="n">
        <v>419.60544582</v>
      </c>
      <c r="L49" s="20" t="n">
        <v>8.991956630000001</v>
      </c>
      <c r="M49" s="18" t="s">
        <v>404</v>
      </c>
      <c r="N49" s="20" t="s">
        <v>404</v>
      </c>
      <c r="O49" s="18" t="s">
        <v>404</v>
      </c>
      <c r="P49" s="20" t="s">
        <v>404</v>
      </c>
      <c r="Q49" s="18" t="s">
        <v>404</v>
      </c>
      <c r="R49" s="20" t="s">
        <v>404</v>
      </c>
      <c r="S49" s="18" t="s">
        <v>404</v>
      </c>
      <c r="T49" s="20" t="s">
        <v>404</v>
      </c>
      <c r="U49" s="18" t="n">
        <v>398.47326585</v>
      </c>
      <c r="V49" s="20" t="n">
        <v>26.10242298</v>
      </c>
    </row>
    <row r="50" spans="1:22">
      <c r="A50" s="15" t="s">
        <v>447</v>
      </c>
      <c r="B50" s="17" t="n">
        <v>11795</v>
      </c>
      <c r="C50" s="18">
        <f>(1031.0/B50*100)</f>
        <v/>
      </c>
      <c r="D50" s="19" t="n">
        <v>10764</v>
      </c>
      <c r="E50" s="18" t="n">
        <v>450.91145482</v>
      </c>
      <c r="F50" s="20" t="n">
        <v>7.46065331</v>
      </c>
      <c r="G50" s="18" t="n">
        <v>434.32626962</v>
      </c>
      <c r="H50" s="20" t="n">
        <v>12.71165588</v>
      </c>
      <c r="I50" s="18" t="n">
        <v>413.25762488</v>
      </c>
      <c r="J50" s="20" t="n">
        <v>5.32293469</v>
      </c>
      <c r="K50" s="18" t="n">
        <v>399.48531022</v>
      </c>
      <c r="L50" s="20" t="n">
        <v>4.34947255</v>
      </c>
      <c r="M50" s="18" t="s">
        <v>404</v>
      </c>
      <c r="N50" s="20" t="s">
        <v>404</v>
      </c>
      <c r="O50" s="18" t="s">
        <v>404</v>
      </c>
      <c r="P50" s="20" t="s">
        <v>404</v>
      </c>
      <c r="Q50" s="18" t="s">
        <v>404</v>
      </c>
      <c r="R50" s="20" t="s">
        <v>404</v>
      </c>
      <c r="S50" s="18" t="s">
        <v>404</v>
      </c>
      <c r="T50" s="20" t="s">
        <v>404</v>
      </c>
      <c r="U50" s="18" t="n">
        <v>421.82563563</v>
      </c>
      <c r="V50" s="20" t="n">
        <v>12.58326976</v>
      </c>
    </row>
    <row r="51" spans="1:22">
      <c r="A51" s="15" t="s">
        <v>448</v>
      </c>
      <c r="B51" s="17" t="n">
        <v>6866</v>
      </c>
      <c r="C51" s="18">
        <f>(0.0/B51*100)</f>
        <v/>
      </c>
      <c r="D51" s="19" t="n">
        <v>6866</v>
      </c>
      <c r="E51" s="18" t="n">
        <v>418.72040266</v>
      </c>
      <c r="F51" s="20" t="n">
        <v>7.11412668</v>
      </c>
      <c r="G51" s="18" t="n">
        <v>424.82032505</v>
      </c>
      <c r="H51" s="20" t="n">
        <v>6.54117976</v>
      </c>
      <c r="I51" s="18" t="n">
        <v>413.67816421</v>
      </c>
      <c r="J51" s="20" t="n">
        <v>5.43175489</v>
      </c>
      <c r="K51" s="18" t="n">
        <v>422.07604743</v>
      </c>
      <c r="L51" s="20" t="n">
        <v>4.10347733</v>
      </c>
      <c r="M51" s="18" t="s">
        <v>404</v>
      </c>
      <c r="N51" s="20" t="s">
        <v>404</v>
      </c>
      <c r="O51" s="18" t="s">
        <v>404</v>
      </c>
      <c r="P51" s="20" t="s">
        <v>404</v>
      </c>
      <c r="Q51" s="18" t="s">
        <v>404</v>
      </c>
      <c r="R51" s="20" t="s">
        <v>404</v>
      </c>
      <c r="S51" s="18" t="s">
        <v>404</v>
      </c>
      <c r="T51" s="20" t="s">
        <v>404</v>
      </c>
      <c r="U51" s="18" t="n">
        <v>413.25220004</v>
      </c>
      <c r="V51" s="20" t="n">
        <v>14.80708191</v>
      </c>
    </row>
    <row r="52" spans="1:22">
      <c r="A52" s="15" t="s">
        <v>449</v>
      </c>
      <c r="B52" s="17" t="n">
        <v>5809</v>
      </c>
      <c r="C52" s="18">
        <f>(0.0/B52*100)</f>
        <v/>
      </c>
      <c r="D52" s="19" t="n">
        <v>5809</v>
      </c>
      <c r="E52" s="18" t="n">
        <v>461.36995738</v>
      </c>
      <c r="F52" s="20" t="n">
        <v>7.92344271</v>
      </c>
      <c r="G52" s="18" t="n">
        <v>489.42775562</v>
      </c>
      <c r="H52" s="20" t="n">
        <v>7.9735773</v>
      </c>
      <c r="I52" s="18" t="n">
        <v>478.90777411</v>
      </c>
      <c r="J52" s="20" t="n">
        <v>6.34068728</v>
      </c>
      <c r="K52" s="18" t="n">
        <v>479.18003856</v>
      </c>
      <c r="L52" s="20" t="n">
        <v>9.85515141</v>
      </c>
      <c r="M52" s="18" t="s">
        <v>404</v>
      </c>
      <c r="N52" s="20" t="s">
        <v>404</v>
      </c>
      <c r="O52" s="18" t="s">
        <v>404</v>
      </c>
      <c r="P52" s="20" t="s">
        <v>404</v>
      </c>
      <c r="Q52" s="18" t="s">
        <v>404</v>
      </c>
      <c r="R52" s="20" t="s">
        <v>404</v>
      </c>
      <c r="S52" s="18" t="s">
        <v>404</v>
      </c>
      <c r="T52" s="20" t="s">
        <v>404</v>
      </c>
      <c r="U52" s="18" t="n">
        <v>407.21930081</v>
      </c>
      <c r="V52" s="20" t="n">
        <v>5.3084151</v>
      </c>
    </row>
    <row r="53" spans="1:22">
      <c r="A53" s="15" t="s">
        <v>450</v>
      </c>
      <c r="B53" s="17" t="n">
        <v>5571</v>
      </c>
      <c r="C53" s="18">
        <f>(0.0/B53*100)</f>
        <v/>
      </c>
      <c r="D53" s="19" t="n">
        <v>5571</v>
      </c>
      <c r="E53" s="18" t="n">
        <v>447.39175507</v>
      </c>
      <c r="F53" s="20" t="n">
        <v>2.04249216</v>
      </c>
      <c r="G53" s="18" t="n">
        <v>426.60405821</v>
      </c>
      <c r="H53" s="20" t="n">
        <v>2.97705201</v>
      </c>
      <c r="I53" s="18" t="n">
        <v>409.46456079</v>
      </c>
      <c r="J53" s="20" t="n">
        <v>2.877216</v>
      </c>
      <c r="K53" s="18" t="n">
        <v>432.98666731</v>
      </c>
      <c r="L53" s="20" t="n">
        <v>3.96940888</v>
      </c>
      <c r="M53" s="18" t="s">
        <v>404</v>
      </c>
      <c r="N53" s="20" t="s">
        <v>404</v>
      </c>
      <c r="O53" s="18" t="s">
        <v>404</v>
      </c>
      <c r="P53" s="20" t="s">
        <v>404</v>
      </c>
      <c r="Q53" s="18" t="s">
        <v>404</v>
      </c>
      <c r="R53" s="20" t="s">
        <v>404</v>
      </c>
      <c r="S53" s="18" t="s">
        <v>404</v>
      </c>
      <c r="T53" s="20" t="s">
        <v>404</v>
      </c>
      <c r="U53" s="18" t="n">
        <v>346.703718</v>
      </c>
      <c r="V53" s="20" t="n">
        <v>10.71233879</v>
      </c>
    </row>
    <row r="54" spans="1:22">
      <c r="A54" s="15" t="s">
        <v>451</v>
      </c>
      <c r="B54" s="17" t="n">
        <v>4740</v>
      </c>
      <c r="C54" s="18">
        <f>(199.0/B54*100)</f>
        <v/>
      </c>
      <c r="D54" s="19" t="n">
        <v>4541</v>
      </c>
      <c r="E54" s="18" t="n">
        <v>343.74567073</v>
      </c>
      <c r="F54" s="20" t="n">
        <v>4.98020411</v>
      </c>
      <c r="G54" s="18" t="n">
        <v>323.64470433</v>
      </c>
      <c r="H54" s="20" t="n">
        <v>5.98611061</v>
      </c>
      <c r="I54" s="18" t="n">
        <v>325.60644914</v>
      </c>
      <c r="J54" s="20" t="n">
        <v>7.58933038</v>
      </c>
      <c r="K54" s="18" t="n">
        <v>311.39912924</v>
      </c>
      <c r="L54" s="20" t="n">
        <v>10.5144633</v>
      </c>
      <c r="M54" s="18" t="s">
        <v>404</v>
      </c>
      <c r="N54" s="20" t="s">
        <v>404</v>
      </c>
      <c r="O54" s="18" t="s">
        <v>404</v>
      </c>
      <c r="P54" s="20" t="s">
        <v>404</v>
      </c>
      <c r="Q54" s="18" t="s">
        <v>404</v>
      </c>
      <c r="R54" s="20" t="s">
        <v>404</v>
      </c>
      <c r="S54" s="18" t="s">
        <v>404</v>
      </c>
      <c r="T54" s="20" t="s">
        <v>404</v>
      </c>
      <c r="U54" s="18" t="n">
        <v>316.64783992</v>
      </c>
      <c r="V54" s="20" t="n">
        <v>6.28859675</v>
      </c>
    </row>
    <row r="55" spans="1:22">
      <c r="A55" s="15" t="s">
        <v>452</v>
      </c>
      <c r="B55" s="17" t="n">
        <v>5316</v>
      </c>
      <c r="C55" s="18">
        <f>(43.0/B55*100)</f>
        <v/>
      </c>
      <c r="D55" s="19" t="n">
        <v>5273</v>
      </c>
      <c r="E55" s="18" t="n">
        <v>408.54388169</v>
      </c>
      <c r="F55" s="20" t="n">
        <v>3.48806776</v>
      </c>
      <c r="G55" s="18" t="n">
        <v>420.52598116</v>
      </c>
      <c r="H55" s="20" t="n">
        <v>6.09785176</v>
      </c>
      <c r="I55" s="18" t="n">
        <v>409.93106194</v>
      </c>
      <c r="J55" s="20" t="n">
        <v>6.31003253</v>
      </c>
      <c r="K55" s="18" t="n">
        <v>400.76227221</v>
      </c>
      <c r="L55" s="20" t="n">
        <v>16.74695847</v>
      </c>
      <c r="M55" s="18" t="s">
        <v>404</v>
      </c>
      <c r="N55" s="20" t="s">
        <v>404</v>
      </c>
      <c r="O55" s="18" t="s">
        <v>404</v>
      </c>
      <c r="P55" s="20" t="s">
        <v>404</v>
      </c>
      <c r="Q55" s="18" t="s">
        <v>404</v>
      </c>
      <c r="R55" s="20" t="s">
        <v>404</v>
      </c>
      <c r="S55" s="18" t="n">
        <v>428.27041964</v>
      </c>
      <c r="T55" s="20" t="n">
        <v>10.73423101</v>
      </c>
      <c r="U55" s="18" t="n">
        <v>380.3610887</v>
      </c>
      <c r="V55" s="20" t="n">
        <v>18.86443608</v>
      </c>
    </row>
    <row r="56" spans="1:22">
      <c r="A56" s="15" t="s">
        <v>453</v>
      </c>
      <c r="B56" s="17" t="n">
        <v>5359</v>
      </c>
      <c r="C56" s="18">
        <f>(0.0/B56*100)</f>
        <v/>
      </c>
      <c r="D56" s="19" t="n">
        <v>5359</v>
      </c>
      <c r="E56" s="18" t="n">
        <v>516.55142492</v>
      </c>
      <c r="F56" s="20" t="n">
        <v>6.39907568</v>
      </c>
      <c r="G56" s="18" t="n">
        <v>523.54426803</v>
      </c>
      <c r="H56" s="20" t="n">
        <v>6.186468</v>
      </c>
      <c r="I56" s="18" t="n">
        <v>533.05454047</v>
      </c>
      <c r="J56" s="20" t="n">
        <v>7.89096494</v>
      </c>
      <c r="K56" s="18" t="n">
        <v>543.7902258300001</v>
      </c>
      <c r="L56" s="20" t="n">
        <v>14.35370115</v>
      </c>
      <c r="M56" s="18" t="s">
        <v>404</v>
      </c>
      <c r="N56" s="20" t="s">
        <v>404</v>
      </c>
      <c r="O56" s="18" t="s">
        <v>404</v>
      </c>
      <c r="P56" s="20" t="s">
        <v>404</v>
      </c>
      <c r="Q56" s="18" t="s">
        <v>404</v>
      </c>
      <c r="R56" s="20" t="s">
        <v>404</v>
      </c>
      <c r="S56" s="18" t="s">
        <v>404</v>
      </c>
      <c r="T56" s="20" t="s">
        <v>404</v>
      </c>
      <c r="U56" s="18" t="n">
        <v>518.4486587</v>
      </c>
      <c r="V56" s="20" t="n">
        <v>13.23255506</v>
      </c>
    </row>
    <row r="57" spans="1:22">
      <c r="A57" s="15" t="s">
        <v>454</v>
      </c>
      <c r="B57" s="17" t="n">
        <v>6513</v>
      </c>
      <c r="C57" s="18">
        <f>(0.0/B57*100)</f>
        <v/>
      </c>
      <c r="D57" s="19" t="n">
        <v>6513</v>
      </c>
      <c r="E57" s="18" t="n">
        <v>414.63532779</v>
      </c>
      <c r="F57" s="20" t="n">
        <v>4.4883016</v>
      </c>
      <c r="G57" s="18" t="n">
        <v>394.79305359</v>
      </c>
      <c r="H57" s="20" t="n">
        <v>5.25815304</v>
      </c>
      <c r="I57" s="18" t="n">
        <v>397.75283888</v>
      </c>
      <c r="J57" s="20" t="n">
        <v>5.31569305</v>
      </c>
      <c r="K57" s="18" t="n">
        <v>395.76981416</v>
      </c>
      <c r="L57" s="20" t="n">
        <v>8.778293100000001</v>
      </c>
      <c r="M57" s="18" t="s">
        <v>404</v>
      </c>
      <c r="N57" s="20" t="s">
        <v>404</v>
      </c>
      <c r="O57" s="18" t="s">
        <v>404</v>
      </c>
      <c r="P57" s="20" t="s">
        <v>404</v>
      </c>
      <c r="Q57" s="18" t="s">
        <v>404</v>
      </c>
      <c r="R57" s="20" t="s">
        <v>404</v>
      </c>
      <c r="S57" s="18" t="s">
        <v>404</v>
      </c>
      <c r="T57" s="20" t="s">
        <v>404</v>
      </c>
      <c r="U57" s="18" t="n">
        <v>370.67345139</v>
      </c>
      <c r="V57" s="20" t="n">
        <v>11.72543194</v>
      </c>
    </row>
    <row r="58" spans="1:22">
      <c r="A58" s="15" t="s">
        <v>455</v>
      </c>
      <c r="B58" s="17" t="n">
        <v>7267</v>
      </c>
      <c r="C58" s="18">
        <f>(0.0/B58*100)</f>
        <v/>
      </c>
      <c r="D58" s="19" t="n">
        <v>7267</v>
      </c>
      <c r="E58" s="18" t="n">
        <v>417.40090532</v>
      </c>
      <c r="F58" s="20" t="n">
        <v>6.1098526</v>
      </c>
      <c r="G58" s="18" t="n">
        <v>407.23021741</v>
      </c>
      <c r="H58" s="20" t="n">
        <v>6.66333282</v>
      </c>
      <c r="I58" s="18" t="n">
        <v>409.44815692</v>
      </c>
      <c r="J58" s="20" t="n">
        <v>5.77707477</v>
      </c>
      <c r="K58" s="18" t="n">
        <v>397.46046933</v>
      </c>
      <c r="L58" s="20" t="n">
        <v>8.18626821</v>
      </c>
      <c r="M58" s="18" t="s">
        <v>404</v>
      </c>
      <c r="N58" s="20" t="s">
        <v>404</v>
      </c>
      <c r="O58" s="18" t="s">
        <v>404</v>
      </c>
      <c r="P58" s="20" t="s">
        <v>404</v>
      </c>
      <c r="Q58" s="18" t="s">
        <v>404</v>
      </c>
      <c r="R58" s="20" t="s">
        <v>404</v>
      </c>
      <c r="S58" s="18" t="n">
        <v>414.54436028</v>
      </c>
      <c r="T58" s="20" t="n">
        <v>13.63474421</v>
      </c>
      <c r="U58" s="18" t="n">
        <v>406.68268267</v>
      </c>
      <c r="V58" s="20" t="n">
        <v>14.37808621</v>
      </c>
    </row>
    <row r="59" spans="1:22">
      <c r="A59" s="15" t="s">
        <v>456</v>
      </c>
      <c r="B59" s="17" t="n">
        <v>4826</v>
      </c>
      <c r="C59" s="18">
        <f>(0.0/B59*100)</f>
        <v/>
      </c>
      <c r="D59" s="19" t="n">
        <v>4826</v>
      </c>
      <c r="E59" s="18" t="n">
        <v>382.18331926</v>
      </c>
      <c r="F59" s="20" t="n">
        <v>2.65949228</v>
      </c>
      <c r="G59" s="18" t="n">
        <v>368.08790839</v>
      </c>
      <c r="H59" s="20" t="n">
        <v>3.39395587</v>
      </c>
      <c r="I59" s="18" t="n">
        <v>376.25057115</v>
      </c>
      <c r="J59" s="20" t="n">
        <v>2.59913316</v>
      </c>
      <c r="K59" s="18" t="n">
        <v>385.91909482</v>
      </c>
      <c r="L59" s="20" t="n">
        <v>4.74833944</v>
      </c>
      <c r="M59" s="18" t="s">
        <v>404</v>
      </c>
      <c r="N59" s="20" t="s">
        <v>404</v>
      </c>
      <c r="O59" s="18" t="s">
        <v>404</v>
      </c>
      <c r="P59" s="20" t="s">
        <v>404</v>
      </c>
      <c r="Q59" s="18" t="s">
        <v>404</v>
      </c>
      <c r="R59" s="20" t="s">
        <v>404</v>
      </c>
      <c r="S59" s="18" t="s">
        <v>404</v>
      </c>
      <c r="T59" s="20" t="s">
        <v>404</v>
      </c>
      <c r="U59" s="18" t="n">
        <v>360.49155</v>
      </c>
      <c r="V59" s="20" t="n">
        <v>14.74771599</v>
      </c>
    </row>
    <row r="60" spans="1:22">
      <c r="A60" s="15" t="s">
        <v>457</v>
      </c>
      <c r="B60" s="17" t="n">
        <v>4546</v>
      </c>
      <c r="C60" s="18">
        <f>(0.0/B60*100)</f>
        <v/>
      </c>
      <c r="D60" s="19" t="n">
        <v>4546</v>
      </c>
      <c r="E60" s="18" t="n">
        <v>397.45887563</v>
      </c>
      <c r="F60" s="20" t="n">
        <v>6.48975006</v>
      </c>
      <c r="G60" s="18" t="n">
        <v>392.62580434</v>
      </c>
      <c r="H60" s="20" t="n">
        <v>8.599649449999999</v>
      </c>
      <c r="I60" s="18" t="n">
        <v>378.70362629</v>
      </c>
      <c r="J60" s="20" t="n">
        <v>8.716536169999999</v>
      </c>
      <c r="K60" s="18" t="n">
        <v>345.76703697</v>
      </c>
      <c r="L60" s="20" t="n">
        <v>9.653363430000001</v>
      </c>
      <c r="M60" s="18" t="s">
        <v>404</v>
      </c>
      <c r="N60" s="20" t="s">
        <v>404</v>
      </c>
      <c r="O60" s="18" t="s">
        <v>404</v>
      </c>
      <c r="P60" s="20" t="s">
        <v>404</v>
      </c>
      <c r="Q60" s="18" t="s">
        <v>404</v>
      </c>
      <c r="R60" s="20" t="s">
        <v>404</v>
      </c>
      <c r="S60" s="18" t="s">
        <v>404</v>
      </c>
      <c r="T60" s="20" t="s">
        <v>404</v>
      </c>
      <c r="U60" s="18" t="n">
        <v>366.32171728</v>
      </c>
      <c r="V60" s="20" t="n">
        <v>30.15788207</v>
      </c>
    </row>
    <row r="61" spans="1:22">
      <c r="A61" s="15" t="s">
        <v>458</v>
      </c>
      <c r="B61" s="17" t="n">
        <v>6525</v>
      </c>
      <c r="C61" s="18">
        <f>(0.0/B61*100)</f>
        <v/>
      </c>
      <c r="D61" s="19" t="n">
        <v>6525</v>
      </c>
      <c r="E61" s="18" t="n">
        <v>469.38347632</v>
      </c>
      <c r="F61" s="20" t="n">
        <v>3.9609439</v>
      </c>
      <c r="G61" s="18" t="n">
        <v>484.2401815</v>
      </c>
      <c r="H61" s="20" t="n">
        <v>7.18122267</v>
      </c>
      <c r="I61" s="18" t="n">
        <v>482.41159096</v>
      </c>
      <c r="J61" s="20" t="n">
        <v>5.27317086</v>
      </c>
      <c r="K61" s="18" t="n">
        <v>490.83218777</v>
      </c>
      <c r="L61" s="20" t="n">
        <v>8.251402860000001</v>
      </c>
      <c r="M61" s="18" t="s">
        <v>404</v>
      </c>
      <c r="N61" s="20" t="s">
        <v>404</v>
      </c>
      <c r="O61" s="18" t="s">
        <v>404</v>
      </c>
      <c r="P61" s="20" t="s">
        <v>404</v>
      </c>
      <c r="Q61" s="18" t="s">
        <v>404</v>
      </c>
      <c r="R61" s="20" t="s">
        <v>404</v>
      </c>
      <c r="S61" s="18" t="s">
        <v>404</v>
      </c>
      <c r="T61" s="20" t="s">
        <v>404</v>
      </c>
      <c r="U61" s="18" t="n">
        <v>375.17566776</v>
      </c>
      <c r="V61" s="20" t="n">
        <v>19.80486419</v>
      </c>
    </row>
    <row r="62" spans="1:22">
      <c r="A62" s="15" t="s">
        <v>459</v>
      </c>
      <c r="B62" s="17" t="n">
        <v>4476</v>
      </c>
      <c r="C62" s="18">
        <f>(0.0/B62*100)</f>
        <v/>
      </c>
      <c r="D62" s="19" t="n">
        <v>4476</v>
      </c>
      <c r="E62" s="18" t="n">
        <v>536.2817912100001</v>
      </c>
      <c r="F62" s="20" t="n">
        <v>1.60379215</v>
      </c>
      <c r="G62" s="18" t="n">
        <v>525.57661402</v>
      </c>
      <c r="H62" s="20" t="n">
        <v>1.68843388</v>
      </c>
      <c r="I62" s="18" t="n">
        <v>519.97715207</v>
      </c>
      <c r="J62" s="20" t="n">
        <v>2.17523387</v>
      </c>
      <c r="K62" s="18" t="n">
        <v>557.60472024</v>
      </c>
      <c r="L62" s="20" t="n">
        <v>5.91661001</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383.10828273</v>
      </c>
      <c r="F63" s="20" t="n">
        <v>1.46333689</v>
      </c>
      <c r="G63" s="18" t="n">
        <v>377.59280985</v>
      </c>
      <c r="H63" s="20" t="n">
        <v>3.47674825</v>
      </c>
      <c r="I63" s="18" t="n">
        <v>382.38994573</v>
      </c>
      <c r="J63" s="20" t="n">
        <v>3.56265514</v>
      </c>
      <c r="K63" s="18" t="n">
        <v>375.31006006</v>
      </c>
      <c r="L63" s="20" t="n">
        <v>3.96997239</v>
      </c>
      <c r="M63" s="18" t="s">
        <v>404</v>
      </c>
      <c r="N63" s="20" t="s">
        <v>404</v>
      </c>
      <c r="O63" s="18" t="s">
        <v>404</v>
      </c>
      <c r="P63" s="20" t="s">
        <v>404</v>
      </c>
      <c r="Q63" s="18" t="s">
        <v>404</v>
      </c>
      <c r="R63" s="20" t="s">
        <v>404</v>
      </c>
      <c r="S63" s="18" t="s">
        <v>404</v>
      </c>
      <c r="T63" s="20" t="s">
        <v>404</v>
      </c>
      <c r="U63" s="18" t="n">
        <v>409.33750668</v>
      </c>
      <c r="V63" s="20" t="n">
        <v>6.2203699</v>
      </c>
    </row>
    <row r="64" spans="1:22">
      <c r="A64" s="15" t="s">
        <v>461</v>
      </c>
      <c r="B64" s="17" t="n">
        <v>3634</v>
      </c>
      <c r="C64" s="18">
        <f>(27.0/B64*100)</f>
        <v/>
      </c>
      <c r="D64" s="19" t="n">
        <v>3607</v>
      </c>
      <c r="E64" s="18" t="n">
        <v>456.51165506</v>
      </c>
      <c r="F64" s="20" t="n">
        <v>2.88220488</v>
      </c>
      <c r="G64" s="18" t="n">
        <v>473.27902999</v>
      </c>
      <c r="H64" s="20" t="n">
        <v>3.71093546</v>
      </c>
      <c r="I64" s="18" t="n">
        <v>472.61818348</v>
      </c>
      <c r="J64" s="20" t="n">
        <v>2.52597894</v>
      </c>
      <c r="K64" s="18" t="n">
        <v>461.92677827</v>
      </c>
      <c r="L64" s="20" t="n">
        <v>5.30582666</v>
      </c>
      <c r="M64" s="18" t="s">
        <v>404</v>
      </c>
      <c r="N64" s="20" t="s">
        <v>404</v>
      </c>
      <c r="O64" s="18" t="s">
        <v>404</v>
      </c>
      <c r="P64" s="20" t="s">
        <v>404</v>
      </c>
      <c r="Q64" s="18" t="s">
        <v>404</v>
      </c>
      <c r="R64" s="20" t="s">
        <v>404</v>
      </c>
      <c r="S64" s="18" t="s">
        <v>404</v>
      </c>
      <c r="T64" s="20" t="s">
        <v>404</v>
      </c>
      <c r="U64" s="18" t="n">
        <v>413.41117891</v>
      </c>
      <c r="V64" s="20" t="n">
        <v>10.00426073</v>
      </c>
    </row>
    <row r="65" spans="1:22">
      <c r="A65" s="15" t="s">
        <v>462</v>
      </c>
      <c r="B65" s="17" t="n">
        <v>5325</v>
      </c>
      <c r="C65" s="18">
        <f>(0.0/B65*100)</f>
        <v/>
      </c>
      <c r="D65" s="19" t="n">
        <v>5325</v>
      </c>
      <c r="E65" s="18" t="n">
        <v>426.77235779</v>
      </c>
      <c r="F65" s="20" t="n">
        <v>2.908518</v>
      </c>
      <c r="G65" s="18" t="n">
        <v>436.34475552</v>
      </c>
      <c r="H65" s="20" t="n">
        <v>8.0848785</v>
      </c>
      <c r="I65" s="18" t="n">
        <v>423.95956967</v>
      </c>
      <c r="J65" s="20" t="n">
        <v>7.58058874</v>
      </c>
      <c r="K65" s="18" t="n">
        <v>461.03801499</v>
      </c>
      <c r="L65" s="20" t="n">
        <v>17.17019934</v>
      </c>
      <c r="M65" s="18" t="s">
        <v>404</v>
      </c>
      <c r="N65" s="20" t="s">
        <v>404</v>
      </c>
      <c r="O65" s="18" t="s">
        <v>404</v>
      </c>
      <c r="P65" s="20" t="s">
        <v>404</v>
      </c>
      <c r="Q65" s="18" t="s">
        <v>404</v>
      </c>
      <c r="R65" s="20" t="s">
        <v>404</v>
      </c>
      <c r="S65" s="18" t="s">
        <v>404</v>
      </c>
      <c r="T65" s="20" t="s">
        <v>404</v>
      </c>
      <c r="U65" s="18" t="n">
        <v>351.85433143</v>
      </c>
      <c r="V65" s="20" t="n">
        <v>10.56904474</v>
      </c>
    </row>
    <row r="66" spans="1:22">
      <c r="A66" s="15" t="s">
        <v>463</v>
      </c>
      <c r="B66" s="17" t="n">
        <v>5665</v>
      </c>
      <c r="C66" s="18">
        <f>(0.0/B66*100)</f>
        <v/>
      </c>
      <c r="D66" s="19" t="n">
        <v>5665</v>
      </c>
      <c r="E66" s="18" t="n">
        <v>416.10549794</v>
      </c>
      <c r="F66" s="20" t="n">
        <v>1.10196921</v>
      </c>
      <c r="G66" s="18" t="n">
        <v>392.51833317</v>
      </c>
      <c r="H66" s="20" t="n">
        <v>2.48075431</v>
      </c>
      <c r="I66" s="18" t="n">
        <v>400.47648254</v>
      </c>
      <c r="J66" s="20" t="n">
        <v>13.47682716</v>
      </c>
      <c r="K66" s="18" t="n">
        <v>389.70231221</v>
      </c>
      <c r="L66" s="20" t="n">
        <v>21.69363205</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412.50869339</v>
      </c>
      <c r="F67" s="20" t="n">
        <v>6.38306815</v>
      </c>
      <c r="G67" s="18" t="n">
        <v>398.15750798</v>
      </c>
      <c r="H67" s="20" t="n">
        <v>3.6127786</v>
      </c>
      <c r="I67" s="18" t="n">
        <v>399.07081653</v>
      </c>
      <c r="J67" s="20" t="n">
        <v>6.8023375</v>
      </c>
      <c r="K67" s="18" t="n">
        <v>369.3707544</v>
      </c>
      <c r="L67" s="20" t="n">
        <v>5.70420332</v>
      </c>
      <c r="M67" s="18" t="s">
        <v>404</v>
      </c>
      <c r="N67" s="20" t="s">
        <v>404</v>
      </c>
      <c r="O67" s="18" t="s">
        <v>404</v>
      </c>
      <c r="P67" s="20" t="s">
        <v>404</v>
      </c>
      <c r="Q67" s="18" t="s">
        <v>404</v>
      </c>
      <c r="R67" s="20" t="s">
        <v>404</v>
      </c>
      <c r="S67" s="18" t="s">
        <v>404</v>
      </c>
      <c r="T67" s="20" t="s">
        <v>404</v>
      </c>
      <c r="U67" s="18" t="n">
        <v>449.09323459</v>
      </c>
      <c r="V67" s="20" t="n">
        <v>40.575789</v>
      </c>
    </row>
    <row r="68" spans="1:22">
      <c r="A68" s="15" t="s">
        <v>465</v>
      </c>
      <c r="B68" s="17" t="n">
        <v>12083</v>
      </c>
      <c r="C68" s="18">
        <f>(0.0/B68*100)</f>
        <v/>
      </c>
      <c r="D68" s="19" t="n">
        <v>12083</v>
      </c>
      <c r="E68" s="18" t="n">
        <v>413.79851947</v>
      </c>
      <c r="F68" s="20" t="n">
        <v>1.13748726</v>
      </c>
      <c r="G68" s="18" t="n">
        <v>427.20260198</v>
      </c>
      <c r="H68" s="20" t="n">
        <v>1.56250649</v>
      </c>
      <c r="I68" s="18" t="n">
        <v>410.80918227</v>
      </c>
      <c r="J68" s="20" t="n">
        <v>2.96052935</v>
      </c>
      <c r="K68" s="18" t="n">
        <v>412.33133261</v>
      </c>
      <c r="L68" s="20" t="n">
        <v>5.07790012</v>
      </c>
      <c r="M68" s="18" t="s">
        <v>404</v>
      </c>
      <c r="N68" s="20" t="s">
        <v>404</v>
      </c>
      <c r="O68" s="18" t="s">
        <v>404</v>
      </c>
      <c r="P68" s="20" t="s">
        <v>404</v>
      </c>
      <c r="Q68" s="18" t="s">
        <v>404</v>
      </c>
      <c r="R68" s="20" t="s">
        <v>404</v>
      </c>
      <c r="S68" s="18" t="s">
        <v>404</v>
      </c>
      <c r="T68" s="20" t="s">
        <v>404</v>
      </c>
      <c r="U68" s="18" t="n">
        <v>439.84475592</v>
      </c>
      <c r="V68" s="20" t="n">
        <v>12.49637931</v>
      </c>
    </row>
    <row r="69" spans="1:22">
      <c r="A69" s="15" t="s">
        <v>466</v>
      </c>
      <c r="B69" s="17" t="n">
        <v>4876</v>
      </c>
      <c r="C69" s="18">
        <f>(0.0/B69*100)</f>
        <v/>
      </c>
      <c r="D69" s="19" t="n">
        <v>4876</v>
      </c>
      <c r="E69" s="18" t="n">
        <v>432.63808778</v>
      </c>
      <c r="F69" s="20" t="n">
        <v>5.08636913</v>
      </c>
      <c r="G69" s="18" t="n">
        <v>433.88964737</v>
      </c>
      <c r="H69" s="20" t="n">
        <v>7.13622527</v>
      </c>
      <c r="I69" s="18" t="n">
        <v>435.4872741</v>
      </c>
      <c r="J69" s="20" t="n">
        <v>8.32316758</v>
      </c>
      <c r="K69" s="18" t="n">
        <v>461.45582051</v>
      </c>
      <c r="L69" s="20" t="n">
        <v>17.63090678</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489.47573095</v>
      </c>
      <c r="F70" s="20" t="n">
        <v>4.74050639</v>
      </c>
      <c r="G70" s="18" t="n">
        <v>489.45435867</v>
      </c>
      <c r="H70" s="20" t="n">
        <v>4.63704328</v>
      </c>
      <c r="I70" s="18" t="n">
        <v>475.68583595</v>
      </c>
      <c r="J70" s="20" t="n">
        <v>6.84931673</v>
      </c>
      <c r="K70" s="18" t="n">
        <v>493.56402052</v>
      </c>
      <c r="L70" s="20" t="n">
        <v>14.7423404</v>
      </c>
      <c r="M70" s="18" t="s">
        <v>404</v>
      </c>
      <c r="N70" s="20" t="s">
        <v>404</v>
      </c>
      <c r="O70" s="18" t="s">
        <v>404</v>
      </c>
      <c r="P70" s="20" t="s">
        <v>404</v>
      </c>
      <c r="Q70" s="18" t="s">
        <v>404</v>
      </c>
      <c r="R70" s="20" t="s">
        <v>404</v>
      </c>
      <c r="S70" s="18" t="s">
        <v>404</v>
      </c>
      <c r="T70" s="20" t="s">
        <v>404</v>
      </c>
      <c r="U70" s="18" t="n">
        <v>493.72057376</v>
      </c>
      <c r="V70" s="20" t="n">
        <v>16.47954897</v>
      </c>
    </row>
    <row r="71" spans="1:22">
      <c r="A71" s="15" t="s">
        <v>468</v>
      </c>
      <c r="B71" s="17" t="n">
        <v>6115</v>
      </c>
      <c r="C71" s="18">
        <f>(0.0/B71*100)</f>
        <v/>
      </c>
      <c r="D71" s="19" t="n">
        <v>6115</v>
      </c>
      <c r="E71" s="18" t="n">
        <v>560.0411463</v>
      </c>
      <c r="F71" s="20" t="n">
        <v>1.90469438</v>
      </c>
      <c r="G71" s="18" t="n">
        <v>557.28907083</v>
      </c>
      <c r="H71" s="20" t="n">
        <v>1.86850579</v>
      </c>
      <c r="I71" s="18" t="n">
        <v>531.1655152</v>
      </c>
      <c r="J71" s="20" t="n">
        <v>3.33559186</v>
      </c>
      <c r="K71" s="18" t="s">
        <v>404</v>
      </c>
      <c r="L71" s="20" t="s">
        <v>404</v>
      </c>
      <c r="M71" s="18" t="s">
        <v>404</v>
      </c>
      <c r="N71" s="20" t="s">
        <v>404</v>
      </c>
      <c r="O71" s="18" t="s">
        <v>404</v>
      </c>
      <c r="P71" s="20" t="s">
        <v>404</v>
      </c>
      <c r="Q71" s="18" t="s">
        <v>404</v>
      </c>
      <c r="R71" s="20" t="s">
        <v>404</v>
      </c>
      <c r="S71" s="18" t="s">
        <v>404</v>
      </c>
      <c r="T71" s="20" t="s">
        <v>404</v>
      </c>
      <c r="U71" s="18" t="n">
        <v>575.98457072</v>
      </c>
      <c r="V71" s="20" t="n">
        <v>9.80981942</v>
      </c>
    </row>
    <row r="72" spans="1:22">
      <c r="A72" s="15" t="s">
        <v>469</v>
      </c>
      <c r="B72" s="17" t="n">
        <v>7708</v>
      </c>
      <c r="C72" s="18">
        <f>(0.0/B72*100)</f>
        <v/>
      </c>
      <c r="D72" s="19" t="n">
        <v>7708</v>
      </c>
      <c r="E72" s="18" t="n">
        <v>531.42970029</v>
      </c>
      <c r="F72" s="20" t="n">
        <v>6.22228333</v>
      </c>
      <c r="G72" s="18" t="n">
        <v>526.53097729</v>
      </c>
      <c r="H72" s="20" t="n">
        <v>7.015868</v>
      </c>
      <c r="I72" s="18" t="n">
        <v>542.74233637</v>
      </c>
      <c r="J72" s="20" t="n">
        <v>7.7539903</v>
      </c>
      <c r="K72" s="18" t="n">
        <v>512.14301707</v>
      </c>
      <c r="L72" s="20" t="n">
        <v>21.04963105</v>
      </c>
      <c r="M72" s="18" t="s">
        <v>404</v>
      </c>
      <c r="N72" s="20" t="s">
        <v>404</v>
      </c>
      <c r="O72" s="18" t="s">
        <v>404</v>
      </c>
      <c r="P72" s="20" t="s">
        <v>404</v>
      </c>
      <c r="Q72" s="18" t="s">
        <v>404</v>
      </c>
      <c r="R72" s="20" t="s">
        <v>404</v>
      </c>
      <c r="S72" s="18" t="s">
        <v>404</v>
      </c>
      <c r="T72" s="20" t="s">
        <v>404</v>
      </c>
      <c r="U72" s="18" t="n">
        <v>539.6315571</v>
      </c>
      <c r="V72" s="20" t="n">
        <v>37.90707486</v>
      </c>
    </row>
    <row r="73" spans="1:22">
      <c r="A73" s="15" t="s">
        <v>470</v>
      </c>
      <c r="B73" s="17" t="n">
        <v>8249</v>
      </c>
      <c r="C73" s="18">
        <f>(0.0/B73*100)</f>
        <v/>
      </c>
      <c r="D73" s="19" t="n">
        <v>8249</v>
      </c>
      <c r="E73" s="18" t="n">
        <v>420.18667534</v>
      </c>
      <c r="F73" s="20" t="n">
        <v>5.81396875</v>
      </c>
      <c r="G73" s="18" t="n">
        <v>420.73045062</v>
      </c>
      <c r="H73" s="20" t="n">
        <v>8.93335358</v>
      </c>
      <c r="I73" s="18" t="n">
        <v>423.88757717</v>
      </c>
      <c r="J73" s="20" t="n">
        <v>6.94024678</v>
      </c>
      <c r="K73" s="18" t="n">
        <v>420.68194529</v>
      </c>
      <c r="L73" s="20" t="n">
        <v>8.19930205</v>
      </c>
      <c r="M73" s="18" t="s">
        <v>404</v>
      </c>
      <c r="N73" s="20" t="s">
        <v>404</v>
      </c>
      <c r="O73" s="18" t="s">
        <v>404</v>
      </c>
      <c r="P73" s="20" t="s">
        <v>404</v>
      </c>
      <c r="Q73" s="18" t="s">
        <v>404</v>
      </c>
      <c r="R73" s="20" t="s">
        <v>404</v>
      </c>
      <c r="S73" s="18" t="s">
        <v>404</v>
      </c>
      <c r="T73" s="20" t="s">
        <v>404</v>
      </c>
      <c r="U73" s="18" t="n">
        <v>421.30260646</v>
      </c>
      <c r="V73" s="20" t="n">
        <v>14.94240104</v>
      </c>
    </row>
    <row r="74" spans="1:22">
      <c r="A74" s="15" t="s">
        <v>471</v>
      </c>
      <c r="B74" s="17" t="n">
        <v>4692</v>
      </c>
      <c r="C74" s="18">
        <f>(484.0/B74*100)</f>
        <v/>
      </c>
      <c r="D74" s="19" t="n">
        <v>4208</v>
      </c>
      <c r="E74" s="18" t="n">
        <v>395.91710953</v>
      </c>
      <c r="F74" s="20" t="n">
        <v>4.88869543</v>
      </c>
      <c r="G74" s="18" t="n">
        <v>423.25297551</v>
      </c>
      <c r="H74" s="20" t="n">
        <v>2.96922706</v>
      </c>
      <c r="I74" s="18" t="n">
        <v>433.95044422</v>
      </c>
      <c r="J74" s="20" t="n">
        <v>2.08824725</v>
      </c>
      <c r="K74" s="18" t="n">
        <v>410.13953446</v>
      </c>
      <c r="L74" s="20" t="n">
        <v>3.13072337</v>
      </c>
      <c r="M74" s="18" t="s">
        <v>404</v>
      </c>
      <c r="N74" s="20" t="s">
        <v>404</v>
      </c>
      <c r="O74" s="18" t="s">
        <v>404</v>
      </c>
      <c r="P74" s="20" t="s">
        <v>404</v>
      </c>
      <c r="Q74" s="18" t="s">
        <v>404</v>
      </c>
      <c r="R74" s="20" t="s">
        <v>404</v>
      </c>
      <c r="S74" s="18" t="s">
        <v>404</v>
      </c>
      <c r="T74" s="20" t="s">
        <v>404</v>
      </c>
      <c r="U74" s="18" t="n">
        <v>358.29895532</v>
      </c>
      <c r="V74" s="20" t="n">
        <v>10.21155977</v>
      </c>
    </row>
    <row r="75" spans="1:22">
      <c r="A75" s="15" t="s">
        <v>472</v>
      </c>
      <c r="B75" s="17" t="n">
        <v>5375</v>
      </c>
      <c r="C75" s="18">
        <f>(483.0/B75*100)</f>
        <v/>
      </c>
      <c r="D75" s="19" t="n">
        <v>4892</v>
      </c>
      <c r="E75" s="18" t="n">
        <v>377.81787103</v>
      </c>
      <c r="F75" s="20" t="n">
        <v>13.58198543</v>
      </c>
      <c r="G75" s="18" t="n">
        <v>387.62967227</v>
      </c>
      <c r="H75" s="20" t="n">
        <v>7.31913751</v>
      </c>
      <c r="I75" s="18" t="n">
        <v>388.35794683</v>
      </c>
      <c r="J75" s="20" t="n">
        <v>5.28186851</v>
      </c>
      <c r="K75" s="18" t="n">
        <v>387.39247182</v>
      </c>
      <c r="L75" s="20" t="n">
        <v>5.30257244</v>
      </c>
      <c r="M75" s="18" t="s">
        <v>404</v>
      </c>
      <c r="N75" s="20" t="s">
        <v>404</v>
      </c>
      <c r="O75" s="18" t="s">
        <v>404</v>
      </c>
      <c r="P75" s="20" t="s">
        <v>404</v>
      </c>
      <c r="Q75" s="18" t="s">
        <v>404</v>
      </c>
      <c r="R75" s="20" t="s">
        <v>404</v>
      </c>
      <c r="S75" s="18" t="s">
        <v>404</v>
      </c>
      <c r="T75" s="20" t="s">
        <v>404</v>
      </c>
      <c r="U75" s="18" t="n">
        <v>378.17826628</v>
      </c>
      <c r="V75" s="20" t="n">
        <v>15.05260209</v>
      </c>
    </row>
    <row r="76" spans="1:22">
      <c r="A76" s="15" t="s">
        <v>473</v>
      </c>
      <c r="B76" s="17" t="n">
        <v>14167</v>
      </c>
      <c r="C76" s="18">
        <f>(1400.0/B76*100)</f>
        <v/>
      </c>
      <c r="D76" s="19" t="n">
        <v>12767</v>
      </c>
      <c r="E76" s="18" t="n">
        <v>476.68477247</v>
      </c>
      <c r="F76" s="20" t="n">
        <v>5.48790432</v>
      </c>
      <c r="G76" s="18" t="n">
        <v>427.49738114</v>
      </c>
      <c r="H76" s="20" t="n">
        <v>6.58029612</v>
      </c>
      <c r="I76" s="18" t="n">
        <v>409.70052113</v>
      </c>
      <c r="J76" s="20" t="n">
        <v>5.08199877</v>
      </c>
      <c r="K76" s="18" t="n">
        <v>388.92808659</v>
      </c>
      <c r="L76" s="20" t="n">
        <v>5.15608329</v>
      </c>
      <c r="M76" s="18" t="s">
        <v>404</v>
      </c>
      <c r="N76" s="20" t="s">
        <v>404</v>
      </c>
      <c r="O76" s="18" t="s">
        <v>404</v>
      </c>
      <c r="P76" s="20" t="s">
        <v>404</v>
      </c>
      <c r="Q76" s="18" t="s">
        <v>404</v>
      </c>
      <c r="R76" s="20" t="s">
        <v>404</v>
      </c>
      <c r="S76" s="18" t="s">
        <v>404</v>
      </c>
      <c r="T76" s="20" t="s">
        <v>404</v>
      </c>
      <c r="U76" s="18" t="n">
        <v>436.90315213</v>
      </c>
      <c r="V76" s="20" t="n">
        <v>8.99925024</v>
      </c>
    </row>
    <row r="77" spans="1:22">
      <c r="A77" s="15" t="s">
        <v>474</v>
      </c>
      <c r="B77" s="17" t="n">
        <v>6062</v>
      </c>
      <c r="C77" s="18">
        <f>(0.0/B77*100)</f>
        <v/>
      </c>
      <c r="D77" s="19" t="n">
        <v>6062</v>
      </c>
      <c r="E77" s="18" t="n">
        <v>454.24936258</v>
      </c>
      <c r="F77" s="20" t="n">
        <v>5.35352351</v>
      </c>
      <c r="G77" s="18" t="n">
        <v>435.52909786</v>
      </c>
      <c r="H77" s="20" t="n">
        <v>8.06592869</v>
      </c>
      <c r="I77" s="18" t="n">
        <v>431.13436658</v>
      </c>
      <c r="J77" s="20" t="n">
        <v>4.90248189</v>
      </c>
      <c r="K77" s="18" t="n">
        <v>414.52387725</v>
      </c>
      <c r="L77" s="20" t="n">
        <v>6.48584521</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523.72204599</v>
      </c>
      <c r="F78" s="20" t="n">
        <v>4.84688793</v>
      </c>
      <c r="G78" s="18" t="n">
        <v>525.15013512</v>
      </c>
      <c r="H78" s="20" t="n">
        <v>11.36464171</v>
      </c>
      <c r="I78" s="18" t="n">
        <v>526.3132756700001</v>
      </c>
      <c r="J78" s="20" t="n">
        <v>9.09141438</v>
      </c>
      <c r="K78" s="18" t="n">
        <v>521.74977971</v>
      </c>
      <c r="L78" s="20" t="n">
        <v>7.17630054</v>
      </c>
      <c r="M78" s="18" t="s">
        <v>404</v>
      </c>
      <c r="N78" s="20" t="s">
        <v>404</v>
      </c>
      <c r="O78" s="18" t="s">
        <v>404</v>
      </c>
      <c r="P78" s="20" t="s">
        <v>404</v>
      </c>
      <c r="Q78" s="18" t="s">
        <v>404</v>
      </c>
      <c r="R78" s="20" t="s">
        <v>404</v>
      </c>
      <c r="S78" s="18" t="s">
        <v>404</v>
      </c>
      <c r="T78" s="20" t="s">
        <v>404</v>
      </c>
      <c r="U78" s="18" t="n">
        <v>543.92726214</v>
      </c>
      <c r="V78" s="20" t="n">
        <v>5.61670573</v>
      </c>
    </row>
    <row customHeight="1" ht="25" r="79" spans="1:22">
      <c r="A79" s="15" t="s">
        <v>476</v>
      </c>
      <c r="B79" s="17" t="n">
        <v>1657</v>
      </c>
      <c r="C79" s="18">
        <f>(21.0/B79*100)</f>
        <v/>
      </c>
      <c r="D79" s="19" t="n">
        <v>1636</v>
      </c>
      <c r="E79" s="18" t="n">
        <v>495.98092418</v>
      </c>
      <c r="F79" s="20" t="n">
        <v>10.92721885</v>
      </c>
      <c r="G79" s="18" t="n">
        <v>469.43090064</v>
      </c>
      <c r="H79" s="20" t="n">
        <v>12.38400277</v>
      </c>
      <c r="I79" s="18" t="n">
        <v>452.81937501</v>
      </c>
      <c r="J79" s="20" t="n">
        <v>9.66931613</v>
      </c>
      <c r="K79" s="18" t="n">
        <v>404.08846213</v>
      </c>
      <c r="L79" s="20" t="n">
        <v>18.39062952</v>
      </c>
      <c r="M79" s="18" t="s">
        <v>404</v>
      </c>
      <c r="N79" s="20" t="s">
        <v>404</v>
      </c>
      <c r="O79" s="18" t="s">
        <v>404</v>
      </c>
      <c r="P79" s="20" t="s">
        <v>404</v>
      </c>
      <c r="Q79" s="18" t="s">
        <v>404</v>
      </c>
      <c r="R79" s="20" t="s">
        <v>404</v>
      </c>
      <c r="S79" s="18" t="s">
        <v>404</v>
      </c>
      <c r="T79" s="20" t="s">
        <v>404</v>
      </c>
      <c r="U79" s="18" t="s">
        <v>404</v>
      </c>
      <c r="V79" s="20" t="s">
        <v>404</v>
      </c>
    </row>
    <row r="80" spans="1:22">
      <c r="A80" s="15" t="s">
        <v>477</v>
      </c>
      <c r="B80" s="17" t="n">
        <v>7841</v>
      </c>
      <c r="C80" s="18">
        <f>(0.0/B80*100)</f>
        <v/>
      </c>
      <c r="D80" s="19" t="n">
        <v>7841</v>
      </c>
      <c r="E80" s="18" t="n">
        <v>456.81805506</v>
      </c>
      <c r="F80" s="20" t="n">
        <v>4.77457949</v>
      </c>
      <c r="G80" s="18" t="n">
        <v>451.3059047</v>
      </c>
      <c r="H80" s="20" t="n">
        <v>9.61397807</v>
      </c>
      <c r="I80" s="18" t="n">
        <v>459.02370612</v>
      </c>
      <c r="J80" s="20" t="n">
        <v>7.12259292</v>
      </c>
      <c r="K80" s="18" t="n">
        <v>462.5294504</v>
      </c>
      <c r="L80" s="20" t="n">
        <v>43.44746666</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445.6432464</v>
      </c>
      <c r="F81" s="20" t="n">
        <v>6.4553551</v>
      </c>
      <c r="G81" s="18" t="n">
        <v>445.26419863</v>
      </c>
      <c r="H81" s="20" t="n">
        <v>4.56186021</v>
      </c>
      <c r="I81" s="18" t="n">
        <v>433.64458676</v>
      </c>
      <c r="J81" s="20" t="n">
        <v>4.42816634</v>
      </c>
      <c r="K81" s="18" t="n">
        <v>415.89201656</v>
      </c>
      <c r="L81" s="20" t="n">
        <v>6.59279238</v>
      </c>
      <c r="M81" s="18" t="s">
        <v>404</v>
      </c>
      <c r="N81" s="20" t="s">
        <v>404</v>
      </c>
      <c r="O81" s="18" t="s">
        <v>404</v>
      </c>
      <c r="P81" s="20" t="s">
        <v>404</v>
      </c>
      <c r="Q81" s="18" t="s">
        <v>404</v>
      </c>
      <c r="R81" s="20" t="s">
        <v>404</v>
      </c>
      <c r="S81" s="18" t="s">
        <v>404</v>
      </c>
      <c r="T81" s="20" t="s">
        <v>404</v>
      </c>
      <c r="U81" s="18" t="n">
        <v>523.4145175</v>
      </c>
      <c r="V81" s="20" t="n">
        <v>6.78576833</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630</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523.32584646</v>
      </c>
      <c r="F7" s="20" t="n">
        <v>2.67805423</v>
      </c>
      <c r="G7" s="18" t="n">
        <v>500.35026612</v>
      </c>
      <c r="H7" s="20" t="n">
        <v>3.4521696</v>
      </c>
      <c r="I7" s="18" t="n">
        <v>483.49746424</v>
      </c>
      <c r="J7" s="20" t="n">
        <v>5.66498687</v>
      </c>
      <c r="K7" s="18" t="n">
        <v>524.75756534</v>
      </c>
      <c r="L7" s="20" t="n">
        <v>26.57186524</v>
      </c>
      <c r="M7" s="18" t="s">
        <v>404</v>
      </c>
      <c r="N7" s="20" t="s">
        <v>404</v>
      </c>
      <c r="O7" s="18" t="s">
        <v>404</v>
      </c>
      <c r="P7" s="20" t="s">
        <v>404</v>
      </c>
      <c r="Q7" s="18" t="s">
        <v>404</v>
      </c>
      <c r="R7" s="20" t="s">
        <v>404</v>
      </c>
      <c r="S7" s="18" t="s">
        <v>404</v>
      </c>
      <c r="T7" s="20" t="s">
        <v>404</v>
      </c>
      <c r="U7" s="18" t="n">
        <v>492.46187972</v>
      </c>
      <c r="V7" s="20" t="n">
        <v>9.99176117</v>
      </c>
    </row>
    <row r="8" spans="1:22">
      <c r="A8" s="15" t="s">
        <v>405</v>
      </c>
      <c r="B8" s="17" t="n">
        <v>7007</v>
      </c>
      <c r="C8" s="18">
        <f>(0.0/B8*100)</f>
        <v/>
      </c>
      <c r="D8" s="19" t="n">
        <v>7007</v>
      </c>
      <c r="E8" s="18" t="n">
        <v>497.56111583</v>
      </c>
      <c r="F8" s="20" t="n">
        <v>5.11616908</v>
      </c>
      <c r="G8" s="18" t="n">
        <v>496.99328065</v>
      </c>
      <c r="H8" s="20" t="n">
        <v>10.96438202</v>
      </c>
      <c r="I8" s="18" t="n">
        <v>485.58053642</v>
      </c>
      <c r="J8" s="20" t="n">
        <v>10.5942747</v>
      </c>
      <c r="K8" s="18" t="n">
        <v>477.61939626</v>
      </c>
      <c r="L8" s="20" t="n">
        <v>16.96268894</v>
      </c>
      <c r="M8" s="18" t="s">
        <v>404</v>
      </c>
      <c r="N8" s="20" t="s">
        <v>404</v>
      </c>
      <c r="O8" s="18" t="s">
        <v>404</v>
      </c>
      <c r="P8" s="20" t="s">
        <v>404</v>
      </c>
      <c r="Q8" s="18" t="s">
        <v>404</v>
      </c>
      <c r="R8" s="20" t="s">
        <v>404</v>
      </c>
      <c r="S8" s="18" t="s">
        <v>404</v>
      </c>
      <c r="T8" s="20" t="s">
        <v>404</v>
      </c>
      <c r="U8" s="18" t="n">
        <v>507.83462953</v>
      </c>
      <c r="V8" s="20" t="n">
        <v>11.46393167</v>
      </c>
    </row>
    <row r="9" spans="1:22">
      <c r="A9" s="15" t="s">
        <v>406</v>
      </c>
      <c r="B9" s="17" t="n">
        <v>9651</v>
      </c>
      <c r="C9" s="18">
        <f>(200.0/B9*100)</f>
        <v/>
      </c>
      <c r="D9" s="19" t="n">
        <v>9451</v>
      </c>
      <c r="E9" s="18" t="n">
        <v>502.06028907</v>
      </c>
      <c r="F9" s="20" t="n">
        <v>6.36206273</v>
      </c>
      <c r="G9" s="18" t="n">
        <v>513.20616246</v>
      </c>
      <c r="H9" s="20" t="n">
        <v>5.22304047</v>
      </c>
      <c r="I9" s="18" t="n">
        <v>480.95458105</v>
      </c>
      <c r="J9" s="20" t="n">
        <v>9.59319865</v>
      </c>
      <c r="K9" s="18" t="n">
        <v>475.4038634</v>
      </c>
      <c r="L9" s="20" t="n">
        <v>77.09571446</v>
      </c>
      <c r="M9" s="18" t="s">
        <v>404</v>
      </c>
      <c r="N9" s="20" t="s">
        <v>404</v>
      </c>
      <c r="O9" s="18" t="s">
        <v>404</v>
      </c>
      <c r="P9" s="20" t="s">
        <v>404</v>
      </c>
      <c r="Q9" s="18" t="s">
        <v>404</v>
      </c>
      <c r="R9" s="20" t="s">
        <v>404</v>
      </c>
      <c r="S9" s="18" t="s">
        <v>404</v>
      </c>
      <c r="T9" s="20" t="s">
        <v>404</v>
      </c>
      <c r="U9" s="18" t="n">
        <v>495.2186689</v>
      </c>
      <c r="V9" s="20" t="n">
        <v>14.31150728</v>
      </c>
    </row>
    <row r="10" spans="1:22">
      <c r="A10" s="15" t="s">
        <v>407</v>
      </c>
      <c r="B10" s="17" t="n">
        <v>20058</v>
      </c>
      <c r="C10" s="18">
        <f>(2951.0/B10*100)</f>
        <v/>
      </c>
      <c r="D10" s="19" t="n">
        <v>17107</v>
      </c>
      <c r="E10" s="18" t="n">
        <v>533.60072688</v>
      </c>
      <c r="F10" s="20" t="n">
        <v>3.04858875</v>
      </c>
      <c r="G10" s="18" t="n">
        <v>521.30539545</v>
      </c>
      <c r="H10" s="20" t="n">
        <v>3.25147144</v>
      </c>
      <c r="I10" s="18" t="n">
        <v>530.99654765</v>
      </c>
      <c r="J10" s="20" t="n">
        <v>5.83401138</v>
      </c>
      <c r="K10" s="18" t="n">
        <v>522.25783228</v>
      </c>
      <c r="L10" s="20" t="n">
        <v>21.80672593</v>
      </c>
      <c r="M10" s="18" t="s">
        <v>404</v>
      </c>
      <c r="N10" s="20" t="s">
        <v>404</v>
      </c>
      <c r="O10" s="18" t="s">
        <v>404</v>
      </c>
      <c r="P10" s="20" t="s">
        <v>404</v>
      </c>
      <c r="Q10" s="18" t="s">
        <v>404</v>
      </c>
      <c r="R10" s="20" t="s">
        <v>404</v>
      </c>
      <c r="S10" s="18" t="s">
        <v>404</v>
      </c>
      <c r="T10" s="20" t="s">
        <v>404</v>
      </c>
      <c r="U10" s="18" t="n">
        <v>551.10677543</v>
      </c>
      <c r="V10" s="20" t="n">
        <v>17.262976</v>
      </c>
    </row>
    <row r="11" spans="1:22">
      <c r="A11" s="15" t="s">
        <v>408</v>
      </c>
      <c r="B11" s="17" t="n">
        <v>7053</v>
      </c>
      <c r="C11" s="18">
        <f>(137.0/B11*100)</f>
        <v/>
      </c>
      <c r="D11" s="19" t="n">
        <v>6916</v>
      </c>
      <c r="E11" s="18" t="n">
        <v>463.883144</v>
      </c>
      <c r="F11" s="20" t="n">
        <v>4.98640525</v>
      </c>
      <c r="G11" s="18" t="n">
        <v>439.5394322</v>
      </c>
      <c r="H11" s="20" t="n">
        <v>5.91855628</v>
      </c>
      <c r="I11" s="18" t="n">
        <v>418.97040806</v>
      </c>
      <c r="J11" s="20" t="n">
        <v>11.14931346</v>
      </c>
      <c r="K11" s="18" t="n">
        <v>404.61299094</v>
      </c>
      <c r="L11" s="20" t="n">
        <v>13.20986443</v>
      </c>
      <c r="M11" s="18" t="s">
        <v>404</v>
      </c>
      <c r="N11" s="20" t="s">
        <v>404</v>
      </c>
      <c r="O11" s="18" t="s">
        <v>404</v>
      </c>
      <c r="P11" s="20" t="s">
        <v>404</v>
      </c>
      <c r="Q11" s="18" t="s">
        <v>404</v>
      </c>
      <c r="R11" s="20" t="s">
        <v>404</v>
      </c>
      <c r="S11" s="18" t="s">
        <v>404</v>
      </c>
      <c r="T11" s="20" t="s">
        <v>404</v>
      </c>
      <c r="U11" s="18" t="n">
        <v>414.1448703</v>
      </c>
      <c r="V11" s="20" t="n">
        <v>11.57853925</v>
      </c>
    </row>
    <row r="12" spans="1:22">
      <c r="A12" s="15" t="s">
        <v>409</v>
      </c>
      <c r="B12" s="17" t="n">
        <v>6894</v>
      </c>
      <c r="C12" s="18">
        <f>(106.0/B12*100)</f>
        <v/>
      </c>
      <c r="D12" s="19" t="n">
        <v>6788</v>
      </c>
      <c r="E12" s="18" t="n">
        <v>497.65393599</v>
      </c>
      <c r="F12" s="20" t="n">
        <v>3.58948304</v>
      </c>
      <c r="G12" s="18" t="n">
        <v>475.500512</v>
      </c>
      <c r="H12" s="20" t="n">
        <v>7.47692223</v>
      </c>
      <c r="I12" s="18" t="n">
        <v>478.92381841</v>
      </c>
      <c r="J12" s="20" t="n">
        <v>15.47769971</v>
      </c>
      <c r="K12" s="18" t="n">
        <v>508.49228252</v>
      </c>
      <c r="L12" s="20" t="n">
        <v>44.82041208</v>
      </c>
      <c r="M12" s="18" t="s">
        <v>404</v>
      </c>
      <c r="N12" s="20" t="s">
        <v>404</v>
      </c>
      <c r="O12" s="18" t="s">
        <v>404</v>
      </c>
      <c r="P12" s="20" t="s">
        <v>404</v>
      </c>
      <c r="Q12" s="18" t="s">
        <v>404</v>
      </c>
      <c r="R12" s="20" t="s">
        <v>404</v>
      </c>
      <c r="S12" s="18" t="s">
        <v>404</v>
      </c>
      <c r="T12" s="20" t="s">
        <v>404</v>
      </c>
      <c r="U12" s="18" t="n">
        <v>514.01237681</v>
      </c>
      <c r="V12" s="20" t="n">
        <v>46.15734004</v>
      </c>
    </row>
    <row r="13" spans="1:22">
      <c r="A13" s="15" t="s">
        <v>410</v>
      </c>
      <c r="B13" s="17" t="n">
        <v>7161</v>
      </c>
      <c r="C13" s="18">
        <f>(1175.0/B13*100)</f>
        <v/>
      </c>
      <c r="D13" s="19" t="n">
        <v>5986</v>
      </c>
      <c r="E13" s="18" t="n">
        <v>503.32385221</v>
      </c>
      <c r="F13" s="20" t="n">
        <v>3.36161347</v>
      </c>
      <c r="G13" s="18" t="n">
        <v>497.32158066</v>
      </c>
      <c r="H13" s="20" t="n">
        <v>4.99706931</v>
      </c>
      <c r="I13" s="18" t="n">
        <v>496.37116814</v>
      </c>
      <c r="J13" s="20" t="n">
        <v>8.149731729999999</v>
      </c>
      <c r="K13" s="18" t="n">
        <v>500.83876244</v>
      </c>
      <c r="L13" s="20" t="n">
        <v>10.18340658</v>
      </c>
      <c r="M13" s="18" t="s">
        <v>404</v>
      </c>
      <c r="N13" s="20" t="s">
        <v>404</v>
      </c>
      <c r="O13" s="18" t="s">
        <v>404</v>
      </c>
      <c r="P13" s="20" t="s">
        <v>404</v>
      </c>
      <c r="Q13" s="18" t="s">
        <v>404</v>
      </c>
      <c r="R13" s="20" t="s">
        <v>404</v>
      </c>
      <c r="S13" s="18" t="s">
        <v>404</v>
      </c>
      <c r="T13" s="20" t="s">
        <v>404</v>
      </c>
      <c r="U13" s="18" t="n">
        <v>501.51464514</v>
      </c>
      <c r="V13" s="20" t="n">
        <v>7.8125153</v>
      </c>
    </row>
    <row r="14" spans="1:22">
      <c r="A14" s="15" t="s">
        <v>411</v>
      </c>
      <c r="B14" s="17" t="n">
        <v>5587</v>
      </c>
      <c r="C14" s="18">
        <f>(0.0/B14*100)</f>
        <v/>
      </c>
      <c r="D14" s="19" t="n">
        <v>5587</v>
      </c>
      <c r="E14" s="18" t="n">
        <v>528.5615937</v>
      </c>
      <c r="F14" s="20" t="n">
        <v>3.55404543</v>
      </c>
      <c r="G14" s="18" t="n">
        <v>535.6521437599999</v>
      </c>
      <c r="H14" s="20" t="n">
        <v>3.75993646</v>
      </c>
      <c r="I14" s="18" t="n">
        <v>544.10163333</v>
      </c>
      <c r="J14" s="20" t="n">
        <v>5.65216487</v>
      </c>
      <c r="K14" s="18" t="n">
        <v>576.54704228</v>
      </c>
      <c r="L14" s="20" t="n">
        <v>16.78540359</v>
      </c>
      <c r="M14" s="18" t="s">
        <v>404</v>
      </c>
      <c r="N14" s="20" t="s">
        <v>404</v>
      </c>
      <c r="O14" s="18" t="s">
        <v>404</v>
      </c>
      <c r="P14" s="20" t="s">
        <v>404</v>
      </c>
      <c r="Q14" s="18" t="s">
        <v>404</v>
      </c>
      <c r="R14" s="20" t="s">
        <v>404</v>
      </c>
      <c r="S14" s="18" t="s">
        <v>404</v>
      </c>
      <c r="T14" s="20" t="s">
        <v>404</v>
      </c>
      <c r="U14" s="18" t="n">
        <v>563.0560784100001</v>
      </c>
      <c r="V14" s="20" t="n">
        <v>13.56565265</v>
      </c>
    </row>
    <row r="15" spans="1:22">
      <c r="A15" s="15" t="s">
        <v>412</v>
      </c>
      <c r="B15" s="17" t="n">
        <v>5882</v>
      </c>
      <c r="C15" s="18">
        <f>(0.0/B15*100)</f>
        <v/>
      </c>
      <c r="D15" s="19" t="n">
        <v>5882</v>
      </c>
      <c r="E15" s="18" t="n">
        <v>537.22089249</v>
      </c>
      <c r="F15" s="20" t="n">
        <v>3.52100566</v>
      </c>
      <c r="G15" s="18" t="n">
        <v>524.84630553</v>
      </c>
      <c r="H15" s="20" t="n">
        <v>4.04205648</v>
      </c>
      <c r="I15" s="18" t="n">
        <v>529.89230762</v>
      </c>
      <c r="J15" s="20" t="n">
        <v>5.48786284</v>
      </c>
      <c r="K15" s="18" t="n">
        <v>522.60168077</v>
      </c>
      <c r="L15" s="20" t="n">
        <v>19.22757781</v>
      </c>
      <c r="M15" s="18" t="s">
        <v>404</v>
      </c>
      <c r="N15" s="20" t="s">
        <v>404</v>
      </c>
      <c r="O15" s="18" t="s">
        <v>404</v>
      </c>
      <c r="P15" s="20" t="s">
        <v>404</v>
      </c>
      <c r="Q15" s="18" t="s">
        <v>404</v>
      </c>
      <c r="R15" s="20" t="s">
        <v>404</v>
      </c>
      <c r="S15" s="18" t="s">
        <v>404</v>
      </c>
      <c r="T15" s="20" t="s">
        <v>404</v>
      </c>
      <c r="U15" s="18" t="n">
        <v>551.40949065</v>
      </c>
      <c r="V15" s="20" t="n">
        <v>23.78157809</v>
      </c>
    </row>
    <row r="16" spans="1:22">
      <c r="A16" s="15" t="s">
        <v>413</v>
      </c>
      <c r="B16" s="17" t="n">
        <v>6108</v>
      </c>
      <c r="C16" s="18">
        <f>(440.0/B16*100)</f>
        <v/>
      </c>
      <c r="D16" s="19" t="n">
        <v>5668</v>
      </c>
      <c r="E16" s="18" t="n">
        <v>498.56336176</v>
      </c>
      <c r="F16" s="20" t="n">
        <v>7.3053735</v>
      </c>
      <c r="G16" s="18" t="n">
        <v>506.59517885</v>
      </c>
      <c r="H16" s="20" t="n">
        <v>6.3662114</v>
      </c>
      <c r="I16" s="18" t="n">
        <v>483.55305869</v>
      </c>
      <c r="J16" s="20" t="n">
        <v>10.21012524</v>
      </c>
      <c r="K16" s="18" t="n">
        <v>499.59886657</v>
      </c>
      <c r="L16" s="20" t="n">
        <v>45.53238529</v>
      </c>
      <c r="M16" s="18" t="s">
        <v>404</v>
      </c>
      <c r="N16" s="20" t="s">
        <v>404</v>
      </c>
      <c r="O16" s="18" t="s">
        <v>404</v>
      </c>
      <c r="P16" s="20" t="s">
        <v>404</v>
      </c>
      <c r="Q16" s="18" t="s">
        <v>404</v>
      </c>
      <c r="R16" s="20" t="s">
        <v>404</v>
      </c>
      <c r="S16" s="18" t="s">
        <v>404</v>
      </c>
      <c r="T16" s="20" t="s">
        <v>404</v>
      </c>
      <c r="U16" s="18" t="n">
        <v>452.40235347</v>
      </c>
      <c r="V16" s="20" t="n">
        <v>29.16552529</v>
      </c>
    </row>
    <row r="17" spans="1:22">
      <c r="A17" s="15" t="s">
        <v>414</v>
      </c>
      <c r="B17" s="17" t="n">
        <v>6504</v>
      </c>
      <c r="C17" s="18">
        <f>(1325.0/B17*100)</f>
        <v/>
      </c>
      <c r="D17" s="19" t="n">
        <v>5179</v>
      </c>
      <c r="E17" s="18" t="n">
        <v>522.8150378300001</v>
      </c>
      <c r="F17" s="20" t="n">
        <v>6.78106852</v>
      </c>
      <c r="G17" s="18" t="n">
        <v>494.09176227</v>
      </c>
      <c r="H17" s="20" t="n">
        <v>8.0353587</v>
      </c>
      <c r="I17" s="18" t="n">
        <v>494.62173485</v>
      </c>
      <c r="J17" s="20" t="n">
        <v>10.21356137</v>
      </c>
      <c r="K17" s="18" t="n">
        <v>448.67278381</v>
      </c>
      <c r="L17" s="20" t="n">
        <v>28.71249559</v>
      </c>
      <c r="M17" s="18" t="s">
        <v>404</v>
      </c>
      <c r="N17" s="20" t="s">
        <v>404</v>
      </c>
      <c r="O17" s="18" t="s">
        <v>404</v>
      </c>
      <c r="P17" s="20" t="s">
        <v>404</v>
      </c>
      <c r="Q17" s="18" t="s">
        <v>404</v>
      </c>
      <c r="R17" s="20" t="s">
        <v>404</v>
      </c>
      <c r="S17" s="18" t="s">
        <v>404</v>
      </c>
      <c r="T17" s="20" t="s">
        <v>404</v>
      </c>
      <c r="U17" s="18" t="n">
        <v>534.32766807</v>
      </c>
      <c r="V17" s="20" t="n">
        <v>15.64975902</v>
      </c>
    </row>
    <row r="18" spans="1:22">
      <c r="A18" s="15" t="s">
        <v>415</v>
      </c>
      <c r="B18" s="17" t="n">
        <v>5532</v>
      </c>
      <c r="C18" s="18">
        <f>(0.0/B18*100)</f>
        <v/>
      </c>
      <c r="D18" s="19" t="n">
        <v>5532</v>
      </c>
      <c r="E18" s="18" t="n">
        <v>457.05146321</v>
      </c>
      <c r="F18" s="20" t="n">
        <v>6.81990052</v>
      </c>
      <c r="G18" s="18" t="n">
        <v>448.0049925</v>
      </c>
      <c r="H18" s="20" t="n">
        <v>9.588533460000001</v>
      </c>
      <c r="I18" s="18" t="n">
        <v>452.59543486</v>
      </c>
      <c r="J18" s="20" t="n">
        <v>8.44665867</v>
      </c>
      <c r="K18" s="18" t="n">
        <v>465.22412691</v>
      </c>
      <c r="L18" s="20" t="n">
        <v>10.01707476</v>
      </c>
      <c r="M18" s="18" t="s">
        <v>404</v>
      </c>
      <c r="N18" s="20" t="s">
        <v>404</v>
      </c>
      <c r="O18" s="18" t="s">
        <v>404</v>
      </c>
      <c r="P18" s="20" t="s">
        <v>404</v>
      </c>
      <c r="Q18" s="18" t="s">
        <v>404</v>
      </c>
      <c r="R18" s="20" t="s">
        <v>404</v>
      </c>
      <c r="S18" s="18" t="s">
        <v>404</v>
      </c>
      <c r="T18" s="20" t="s">
        <v>404</v>
      </c>
      <c r="U18" s="18" t="n">
        <v>447.80798656</v>
      </c>
      <c r="V18" s="20" t="n">
        <v>17.31356917</v>
      </c>
    </row>
    <row r="19" spans="1:22">
      <c r="A19" s="15" t="s">
        <v>416</v>
      </c>
      <c r="B19" s="17" t="n">
        <v>5658</v>
      </c>
      <c r="C19" s="18">
        <f>(327.0/B19*100)</f>
        <v/>
      </c>
      <c r="D19" s="19" t="n">
        <v>5331</v>
      </c>
      <c r="E19" s="18" t="n">
        <v>484.77833366</v>
      </c>
      <c r="F19" s="20" t="n">
        <v>3.99717592</v>
      </c>
      <c r="G19" s="18" t="n">
        <v>469.89986699</v>
      </c>
      <c r="H19" s="20" t="n">
        <v>10.54081058</v>
      </c>
      <c r="I19" s="18" t="n">
        <v>408.27646131</v>
      </c>
      <c r="J19" s="20" t="n">
        <v>18.11603174</v>
      </c>
      <c r="K19" s="18" t="n">
        <v>457.88373396</v>
      </c>
      <c r="L19" s="20" t="n">
        <v>35.32847889</v>
      </c>
      <c r="M19" s="18" t="s">
        <v>404</v>
      </c>
      <c r="N19" s="20" t="s">
        <v>404</v>
      </c>
      <c r="O19" s="18" t="s">
        <v>404</v>
      </c>
      <c r="P19" s="20" t="s">
        <v>404</v>
      </c>
      <c r="Q19" s="18" t="s">
        <v>404</v>
      </c>
      <c r="R19" s="20" t="s">
        <v>404</v>
      </c>
      <c r="S19" s="18" t="s">
        <v>404</v>
      </c>
      <c r="T19" s="20" t="s">
        <v>404</v>
      </c>
      <c r="U19" s="18" t="n">
        <v>452.11986492</v>
      </c>
      <c r="V19" s="20" t="n">
        <v>35.21962854</v>
      </c>
    </row>
    <row r="20" spans="1:22">
      <c r="A20" s="15" t="s">
        <v>417</v>
      </c>
      <c r="B20" s="17" t="n">
        <v>3371</v>
      </c>
      <c r="C20" s="18">
        <f>(24.0/B20*100)</f>
        <v/>
      </c>
      <c r="D20" s="19" t="n">
        <v>3347</v>
      </c>
      <c r="E20" s="18" t="n">
        <v>473.77404653</v>
      </c>
      <c r="F20" s="20" t="n">
        <v>2.91254713</v>
      </c>
      <c r="G20" s="18" t="n">
        <v>473.28042018</v>
      </c>
      <c r="H20" s="20" t="n">
        <v>2.27212971</v>
      </c>
      <c r="I20" s="18" t="n">
        <v>475.19244472</v>
      </c>
      <c r="J20" s="20" t="n">
        <v>4.76664369</v>
      </c>
      <c r="K20" s="18" t="s">
        <v>404</v>
      </c>
      <c r="L20" s="20" t="s">
        <v>404</v>
      </c>
      <c r="M20" s="18" t="s">
        <v>404</v>
      </c>
      <c r="N20" s="20" t="s">
        <v>404</v>
      </c>
      <c r="O20" s="18" t="s">
        <v>404</v>
      </c>
      <c r="P20" s="20" t="s">
        <v>404</v>
      </c>
      <c r="Q20" s="18" t="s">
        <v>404</v>
      </c>
      <c r="R20" s="20" t="s">
        <v>404</v>
      </c>
      <c r="S20" s="18" t="s">
        <v>404</v>
      </c>
      <c r="T20" s="20" t="s">
        <v>404</v>
      </c>
      <c r="U20" s="18" t="n">
        <v>447.19804761</v>
      </c>
      <c r="V20" s="20" t="n">
        <v>9.693963030000001</v>
      </c>
    </row>
    <row r="21" spans="1:22">
      <c r="A21" s="15" t="s">
        <v>418</v>
      </c>
      <c r="B21" s="17" t="n">
        <v>5741</v>
      </c>
      <c r="C21" s="18">
        <f>(0.0/B21*100)</f>
        <v/>
      </c>
      <c r="D21" s="19" t="n">
        <v>5741</v>
      </c>
      <c r="E21" s="18" t="n">
        <v>507.78626122</v>
      </c>
      <c r="F21" s="20" t="n">
        <v>3.25580118</v>
      </c>
      <c r="G21" s="18" t="n">
        <v>500.97950401</v>
      </c>
      <c r="H21" s="20" t="n">
        <v>7.97731477</v>
      </c>
      <c r="I21" s="18" t="n">
        <v>494.66494997</v>
      </c>
      <c r="J21" s="20" t="n">
        <v>6.73253168</v>
      </c>
      <c r="K21" s="18" t="n">
        <v>501.79284252</v>
      </c>
      <c r="L21" s="20" t="n">
        <v>12.81618129</v>
      </c>
      <c r="M21" s="18" t="s">
        <v>404</v>
      </c>
      <c r="N21" s="20" t="s">
        <v>404</v>
      </c>
      <c r="O21" s="18" t="s">
        <v>404</v>
      </c>
      <c r="P21" s="20" t="s">
        <v>404</v>
      </c>
      <c r="Q21" s="18" t="s">
        <v>404</v>
      </c>
      <c r="R21" s="20" t="s">
        <v>404</v>
      </c>
      <c r="S21" s="18" t="s">
        <v>404</v>
      </c>
      <c r="T21" s="20" t="s">
        <v>404</v>
      </c>
      <c r="U21" s="18" t="n">
        <v>494.8330246</v>
      </c>
      <c r="V21" s="20" t="n">
        <v>5.4924079</v>
      </c>
    </row>
    <row r="22" spans="1:22">
      <c r="A22" s="15" t="s">
        <v>419</v>
      </c>
      <c r="B22" s="17" t="n">
        <v>6598</v>
      </c>
      <c r="C22" s="18">
        <f>(0.0/B22*100)</f>
        <v/>
      </c>
      <c r="D22" s="19" t="n">
        <v>6598</v>
      </c>
      <c r="E22" s="18" t="n">
        <v>475.06534308</v>
      </c>
      <c r="F22" s="20" t="n">
        <v>6.18547258</v>
      </c>
      <c r="G22" s="18" t="n">
        <v>471.816845</v>
      </c>
      <c r="H22" s="20" t="n">
        <v>7.69201095</v>
      </c>
      <c r="I22" s="18" t="n">
        <v>448.48817185</v>
      </c>
      <c r="J22" s="20" t="n">
        <v>13.13365113</v>
      </c>
      <c r="K22" s="18" t="n">
        <v>432.70365474</v>
      </c>
      <c r="L22" s="20" t="n">
        <v>22.32130854</v>
      </c>
      <c r="M22" s="18" t="s">
        <v>404</v>
      </c>
      <c r="N22" s="20" t="s">
        <v>404</v>
      </c>
      <c r="O22" s="18" t="s">
        <v>404</v>
      </c>
      <c r="P22" s="20" t="s">
        <v>404</v>
      </c>
      <c r="Q22" s="18" t="s">
        <v>404</v>
      </c>
      <c r="R22" s="20" t="s">
        <v>404</v>
      </c>
      <c r="S22" s="18" t="s">
        <v>404</v>
      </c>
      <c r="T22" s="20" t="s">
        <v>404</v>
      </c>
      <c r="U22" s="18" t="n">
        <v>483.57159697</v>
      </c>
      <c r="V22" s="20" t="n">
        <v>18.92465824</v>
      </c>
    </row>
    <row r="23" spans="1:22">
      <c r="A23" s="15" t="s">
        <v>420</v>
      </c>
      <c r="B23" s="17" t="n">
        <v>11583</v>
      </c>
      <c r="C23" s="18">
        <f>(3159.0/B23*100)</f>
        <v/>
      </c>
      <c r="D23" s="19" t="n">
        <v>8424</v>
      </c>
      <c r="E23" s="18" t="n">
        <v>477.70254093</v>
      </c>
      <c r="F23" s="20" t="n">
        <v>9.25093886</v>
      </c>
      <c r="G23" s="18" t="n">
        <v>490.44897648</v>
      </c>
      <c r="H23" s="20" t="n">
        <v>6.94182573</v>
      </c>
      <c r="I23" s="18" t="n">
        <v>489.55850808</v>
      </c>
      <c r="J23" s="20" t="n">
        <v>8.265766279999999</v>
      </c>
      <c r="K23" s="18" t="n">
        <v>474.97599072</v>
      </c>
      <c r="L23" s="20" t="n">
        <v>15.59897719</v>
      </c>
      <c r="M23" s="18" t="s">
        <v>404</v>
      </c>
      <c r="N23" s="20" t="s">
        <v>404</v>
      </c>
      <c r="O23" s="18" t="s">
        <v>404</v>
      </c>
      <c r="P23" s="20" t="s">
        <v>404</v>
      </c>
      <c r="Q23" s="18" t="s">
        <v>404</v>
      </c>
      <c r="R23" s="20" t="s">
        <v>404</v>
      </c>
      <c r="S23" s="18" t="s">
        <v>404</v>
      </c>
      <c r="T23" s="20" t="s">
        <v>404</v>
      </c>
      <c r="U23" s="18" t="n">
        <v>465.50753431</v>
      </c>
      <c r="V23" s="20" t="n">
        <v>24.72751629</v>
      </c>
    </row>
    <row r="24" spans="1:22">
      <c r="A24" s="15" t="s">
        <v>421</v>
      </c>
      <c r="B24" s="17" t="n">
        <v>6647</v>
      </c>
      <c r="C24" s="18">
        <f>(0.0/B24*100)</f>
        <v/>
      </c>
      <c r="D24" s="19" t="n">
        <v>6647</v>
      </c>
      <c r="E24" s="18" t="n">
        <v>523.73479517</v>
      </c>
      <c r="F24" s="20" t="n">
        <v>7.92597444</v>
      </c>
      <c r="G24" s="18" t="n">
        <v>540.8570881000001</v>
      </c>
      <c r="H24" s="20" t="n">
        <v>5.50132754</v>
      </c>
      <c r="I24" s="18" t="n">
        <v>551.58869684</v>
      </c>
      <c r="J24" s="20" t="n">
        <v>9.72878585</v>
      </c>
      <c r="K24" s="18" t="s">
        <v>404</v>
      </c>
      <c r="L24" s="20" t="s">
        <v>404</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513.58839439</v>
      </c>
      <c r="F25" s="20" t="n">
        <v>4.47930044</v>
      </c>
      <c r="G25" s="18" t="n">
        <v>517.89481985</v>
      </c>
      <c r="H25" s="20" t="n">
        <v>6.51344655</v>
      </c>
      <c r="I25" s="18" t="n">
        <v>520.25840662</v>
      </c>
      <c r="J25" s="20" t="n">
        <v>11.56085827</v>
      </c>
      <c r="K25" s="18" t="n">
        <v>504.60233789</v>
      </c>
      <c r="L25" s="20" t="n">
        <v>4.0548214</v>
      </c>
      <c r="M25" s="18" t="s">
        <v>404</v>
      </c>
      <c r="N25" s="20" t="s">
        <v>404</v>
      </c>
      <c r="O25" s="18" t="s">
        <v>404</v>
      </c>
      <c r="P25" s="20" t="s">
        <v>404</v>
      </c>
      <c r="Q25" s="18" t="s">
        <v>404</v>
      </c>
      <c r="R25" s="20" t="s">
        <v>404</v>
      </c>
      <c r="S25" s="18" t="s">
        <v>404</v>
      </c>
      <c r="T25" s="20" t="s">
        <v>404</v>
      </c>
      <c r="U25" s="18" t="s">
        <v>404</v>
      </c>
      <c r="V25" s="20" t="s">
        <v>404</v>
      </c>
    </row>
    <row r="26" spans="1:22">
      <c r="A26" s="15" t="s">
        <v>423</v>
      </c>
      <c r="B26" s="17" t="n">
        <v>4869</v>
      </c>
      <c r="C26" s="18">
        <f>(11.0/B26*100)</f>
        <v/>
      </c>
      <c r="D26" s="19" t="n">
        <v>4858</v>
      </c>
      <c r="E26" s="18" t="n">
        <v>488.24390692</v>
      </c>
      <c r="F26" s="20" t="n">
        <v>2.46720067</v>
      </c>
      <c r="G26" s="18" t="n">
        <v>501.80249565</v>
      </c>
      <c r="H26" s="20" t="n">
        <v>4.26955886</v>
      </c>
      <c r="I26" s="18" t="n">
        <v>486.47188941</v>
      </c>
      <c r="J26" s="20" t="n">
        <v>8.080735689999999</v>
      </c>
      <c r="K26" s="18" t="n">
        <v>480.6395383</v>
      </c>
      <c r="L26" s="20" t="n">
        <v>12.65777763</v>
      </c>
      <c r="M26" s="18" t="s">
        <v>404</v>
      </c>
      <c r="N26" s="20" t="s">
        <v>404</v>
      </c>
      <c r="O26" s="18" t="s">
        <v>404</v>
      </c>
      <c r="P26" s="20" t="s">
        <v>404</v>
      </c>
      <c r="Q26" s="18" t="s">
        <v>404</v>
      </c>
      <c r="R26" s="20" t="s">
        <v>404</v>
      </c>
      <c r="S26" s="18" t="s">
        <v>404</v>
      </c>
      <c r="T26" s="20" t="s">
        <v>404</v>
      </c>
      <c r="U26" s="18" t="n">
        <v>481.08824772</v>
      </c>
      <c r="V26" s="20" t="n">
        <v>7.44261297</v>
      </c>
    </row>
    <row r="27" spans="1:22">
      <c r="A27" s="15" t="s">
        <v>424</v>
      </c>
      <c r="B27" s="17" t="n">
        <v>5299</v>
      </c>
      <c r="C27" s="18">
        <f>(0.0/B27*100)</f>
        <v/>
      </c>
      <c r="D27" s="19" t="n">
        <v>5299</v>
      </c>
      <c r="E27" s="18" t="n">
        <v>498.95128436</v>
      </c>
      <c r="F27" s="20" t="n">
        <v>1.72002154</v>
      </c>
      <c r="G27" s="18" t="n">
        <v>482.56391884</v>
      </c>
      <c r="H27" s="20" t="n">
        <v>1.6500426</v>
      </c>
      <c r="I27" s="18" t="n">
        <v>450.52871172</v>
      </c>
      <c r="J27" s="20" t="n">
        <v>2.708668</v>
      </c>
      <c r="K27" s="18" t="s">
        <v>404</v>
      </c>
      <c r="L27" s="20" t="s">
        <v>404</v>
      </c>
      <c r="M27" s="18" t="s">
        <v>404</v>
      </c>
      <c r="N27" s="20" t="s">
        <v>404</v>
      </c>
      <c r="O27" s="18" t="s">
        <v>404</v>
      </c>
      <c r="P27" s="20" t="s">
        <v>404</v>
      </c>
      <c r="Q27" s="18" t="s">
        <v>404</v>
      </c>
      <c r="R27" s="20" t="s">
        <v>404</v>
      </c>
      <c r="S27" s="18" t="s">
        <v>404</v>
      </c>
      <c r="T27" s="20" t="s">
        <v>404</v>
      </c>
      <c r="U27" s="18" t="n">
        <v>472.81796316</v>
      </c>
      <c r="V27" s="20" t="n">
        <v>19.95331352</v>
      </c>
    </row>
    <row r="28" spans="1:22">
      <c r="A28" s="15" t="s">
        <v>425</v>
      </c>
      <c r="B28" s="17" t="n">
        <v>7568</v>
      </c>
      <c r="C28" s="18">
        <f>(0.0/B28*100)</f>
        <v/>
      </c>
      <c r="D28" s="19" t="n">
        <v>7568</v>
      </c>
      <c r="E28" s="18" t="n">
        <v>413.99258162</v>
      </c>
      <c r="F28" s="20" t="n">
        <v>3.93370628</v>
      </c>
      <c r="G28" s="18" t="n">
        <v>424.57048045</v>
      </c>
      <c r="H28" s="20" t="n">
        <v>4.36747461</v>
      </c>
      <c r="I28" s="18" t="n">
        <v>408.24765533</v>
      </c>
      <c r="J28" s="20" t="n">
        <v>6.25495004</v>
      </c>
      <c r="K28" s="18" t="n">
        <v>393.83261451</v>
      </c>
      <c r="L28" s="20" t="n">
        <v>9.591822820000001</v>
      </c>
      <c r="M28" s="18" t="s">
        <v>404</v>
      </c>
      <c r="N28" s="20" t="s">
        <v>404</v>
      </c>
      <c r="O28" s="18" t="s">
        <v>404</v>
      </c>
      <c r="P28" s="20" t="s">
        <v>404</v>
      </c>
      <c r="Q28" s="18" t="s">
        <v>404</v>
      </c>
      <c r="R28" s="20" t="s">
        <v>404</v>
      </c>
      <c r="S28" s="18" t="s">
        <v>404</v>
      </c>
      <c r="T28" s="20" t="s">
        <v>404</v>
      </c>
      <c r="U28" s="18" t="n">
        <v>395.12316918</v>
      </c>
      <c r="V28" s="20" t="n">
        <v>14.27233906</v>
      </c>
    </row>
    <row r="29" spans="1:22">
      <c r="A29" s="15" t="s">
        <v>426</v>
      </c>
      <c r="B29" s="17" t="n">
        <v>5385</v>
      </c>
      <c r="C29" s="18">
        <f>(1123.0/B29*100)</f>
        <v/>
      </c>
      <c r="D29" s="19" t="n">
        <v>4262</v>
      </c>
      <c r="E29" s="18" t="n">
        <v>512.2934109399999</v>
      </c>
      <c r="F29" s="20" t="n">
        <v>8.414686850000001</v>
      </c>
      <c r="G29" s="18" t="n">
        <v>524.34001863</v>
      </c>
      <c r="H29" s="20" t="n">
        <v>10.74150918</v>
      </c>
      <c r="I29" s="18" t="n">
        <v>460.62068819</v>
      </c>
      <c r="J29" s="20" t="n">
        <v>16.11537903</v>
      </c>
      <c r="K29" s="18" t="n">
        <v>523.61017953</v>
      </c>
      <c r="L29" s="20" t="n">
        <v>53.26475449</v>
      </c>
      <c r="M29" s="18" t="s">
        <v>404</v>
      </c>
      <c r="N29" s="20" t="s">
        <v>404</v>
      </c>
      <c r="O29" s="18" t="s">
        <v>404</v>
      </c>
      <c r="P29" s="20" t="s">
        <v>404</v>
      </c>
      <c r="Q29" s="18" t="s">
        <v>404</v>
      </c>
      <c r="R29" s="20" t="s">
        <v>404</v>
      </c>
      <c r="S29" s="18" t="s">
        <v>404</v>
      </c>
      <c r="T29" s="20" t="s">
        <v>404</v>
      </c>
      <c r="U29" s="18" t="n">
        <v>489.61175652</v>
      </c>
      <c r="V29" s="20" t="n">
        <v>13.4602466</v>
      </c>
    </row>
    <row r="30" spans="1:22">
      <c r="A30" s="15" t="s">
        <v>427</v>
      </c>
      <c r="B30" s="17" t="n">
        <v>4520</v>
      </c>
      <c r="C30" s="18">
        <f>(958.0/B30*100)</f>
        <v/>
      </c>
      <c r="D30" s="19" t="n">
        <v>3562</v>
      </c>
      <c r="E30" s="18" t="n">
        <v>522.70789732</v>
      </c>
      <c r="F30" s="20" t="n">
        <v>4.48382247</v>
      </c>
      <c r="G30" s="18" t="n">
        <v>506.40457713</v>
      </c>
      <c r="H30" s="20" t="n">
        <v>7.91729984</v>
      </c>
      <c r="I30" s="18" t="n">
        <v>489.99578355</v>
      </c>
      <c r="J30" s="20" t="n">
        <v>13.96959979</v>
      </c>
      <c r="K30" s="18" t="s">
        <v>404</v>
      </c>
      <c r="L30" s="20" t="s">
        <v>404</v>
      </c>
      <c r="M30" s="18" t="s">
        <v>404</v>
      </c>
      <c r="N30" s="20" t="s">
        <v>404</v>
      </c>
      <c r="O30" s="18" t="s">
        <v>404</v>
      </c>
      <c r="P30" s="20" t="s">
        <v>404</v>
      </c>
      <c r="Q30" s="18" t="s">
        <v>404</v>
      </c>
      <c r="R30" s="20" t="s">
        <v>404</v>
      </c>
      <c r="S30" s="18" t="s">
        <v>404</v>
      </c>
      <c r="T30" s="20" t="s">
        <v>404</v>
      </c>
      <c r="U30" s="18" t="n">
        <v>494.96723119</v>
      </c>
      <c r="V30" s="20" t="n">
        <v>12.37095229</v>
      </c>
    </row>
    <row r="31" spans="1:22">
      <c r="A31" s="15" t="s">
        <v>428</v>
      </c>
      <c r="B31" s="17" t="n">
        <v>5456</v>
      </c>
      <c r="C31" s="18">
        <f>(502.0/B31*100)</f>
        <v/>
      </c>
      <c r="D31" s="19" t="n">
        <v>4954</v>
      </c>
      <c r="E31" s="18" t="n">
        <v>506.0176867</v>
      </c>
      <c r="F31" s="20" t="n">
        <v>3.44083909</v>
      </c>
      <c r="G31" s="18" t="n">
        <v>496.20464197</v>
      </c>
      <c r="H31" s="20" t="n">
        <v>2.94189216</v>
      </c>
      <c r="I31" s="18" t="n">
        <v>494.2701695</v>
      </c>
      <c r="J31" s="20" t="n">
        <v>6.18471098</v>
      </c>
      <c r="K31" s="18" t="n">
        <v>449.73861763</v>
      </c>
      <c r="L31" s="20" t="n">
        <v>16.04185213</v>
      </c>
      <c r="M31" s="18" t="s">
        <v>404</v>
      </c>
      <c r="N31" s="20" t="s">
        <v>404</v>
      </c>
      <c r="O31" s="18" t="s">
        <v>404</v>
      </c>
      <c r="P31" s="20" t="s">
        <v>404</v>
      </c>
      <c r="Q31" s="18" t="s">
        <v>404</v>
      </c>
      <c r="R31" s="20" t="s">
        <v>404</v>
      </c>
      <c r="S31" s="18" t="s">
        <v>404</v>
      </c>
      <c r="T31" s="20" t="s">
        <v>404</v>
      </c>
      <c r="U31" s="18" t="n">
        <v>498.22641486</v>
      </c>
      <c r="V31" s="20" t="n">
        <v>11.92971496</v>
      </c>
    </row>
    <row r="32" spans="1:22">
      <c r="A32" s="15" t="s">
        <v>429</v>
      </c>
      <c r="B32" s="17" t="n">
        <v>4478</v>
      </c>
      <c r="C32" s="18">
        <f>(0.0/B32*100)</f>
        <v/>
      </c>
      <c r="D32" s="19" t="n">
        <v>4478</v>
      </c>
      <c r="E32" s="18" t="n">
        <v>501.70459632</v>
      </c>
      <c r="F32" s="20" t="n">
        <v>2.9959815</v>
      </c>
      <c r="G32" s="18" t="n">
        <v>500.00897466</v>
      </c>
      <c r="H32" s="20" t="n">
        <v>9.65743953</v>
      </c>
      <c r="I32" s="18" t="n">
        <v>491.33823963</v>
      </c>
      <c r="J32" s="20" t="n">
        <v>9.17959896</v>
      </c>
      <c r="K32" s="18" t="n">
        <v>521.90804811</v>
      </c>
      <c r="L32" s="20" t="n">
        <v>7.67283512</v>
      </c>
      <c r="M32" s="18" t="s">
        <v>404</v>
      </c>
      <c r="N32" s="20" t="s">
        <v>404</v>
      </c>
      <c r="O32" s="18" t="s">
        <v>404</v>
      </c>
      <c r="P32" s="20" t="s">
        <v>404</v>
      </c>
      <c r="Q32" s="18" t="s">
        <v>404</v>
      </c>
      <c r="R32" s="20" t="s">
        <v>404</v>
      </c>
      <c r="S32" s="18" t="s">
        <v>404</v>
      </c>
      <c r="T32" s="20" t="s">
        <v>404</v>
      </c>
      <c r="U32" s="18" t="n">
        <v>520.65284934</v>
      </c>
      <c r="V32" s="20" t="n">
        <v>20.85867986</v>
      </c>
    </row>
    <row r="33" spans="1:22">
      <c r="A33" s="15" t="s">
        <v>430</v>
      </c>
      <c r="B33" s="17" t="n">
        <v>7325</v>
      </c>
      <c r="C33" s="18">
        <f>(29.0/B33*100)</f>
        <v/>
      </c>
      <c r="D33" s="19" t="n">
        <v>7296</v>
      </c>
      <c r="E33" s="18" t="n">
        <v>505.55028006</v>
      </c>
      <c r="F33" s="20" t="n">
        <v>12.8687295</v>
      </c>
      <c r="G33" s="18" t="n">
        <v>521.03109007</v>
      </c>
      <c r="H33" s="20" t="n">
        <v>6.47424003</v>
      </c>
      <c r="I33" s="18" t="n">
        <v>493.84395558</v>
      </c>
      <c r="J33" s="20" t="n">
        <v>4.30210134</v>
      </c>
      <c r="K33" s="18" t="n">
        <v>491.05727117</v>
      </c>
      <c r="L33" s="20" t="n">
        <v>7.03232601</v>
      </c>
      <c r="M33" s="18" t="s">
        <v>404</v>
      </c>
      <c r="N33" s="20" t="s">
        <v>404</v>
      </c>
      <c r="O33" s="18" t="s">
        <v>404</v>
      </c>
      <c r="P33" s="20" t="s">
        <v>404</v>
      </c>
      <c r="Q33" s="18" t="s">
        <v>404</v>
      </c>
      <c r="R33" s="20" t="s">
        <v>404</v>
      </c>
      <c r="S33" s="18" t="s">
        <v>404</v>
      </c>
      <c r="T33" s="20" t="s">
        <v>404</v>
      </c>
      <c r="U33" s="18" t="n">
        <v>478.01533168</v>
      </c>
      <c r="V33" s="20" t="n">
        <v>42.14138429</v>
      </c>
    </row>
    <row r="34" spans="1:22">
      <c r="A34" s="15" t="s">
        <v>431</v>
      </c>
      <c r="B34" s="17" t="n">
        <v>6350</v>
      </c>
      <c r="C34" s="18">
        <f>(0.0/B34*100)</f>
        <v/>
      </c>
      <c r="D34" s="19" t="n">
        <v>6350</v>
      </c>
      <c r="E34" s="18" t="n">
        <v>464.21962736</v>
      </c>
      <c r="F34" s="20" t="n">
        <v>3.11251916</v>
      </c>
      <c r="G34" s="18" t="n">
        <v>437.96624374</v>
      </c>
      <c r="H34" s="20" t="n">
        <v>16.53651331</v>
      </c>
      <c r="I34" s="18" t="n">
        <v>430.32733737</v>
      </c>
      <c r="J34" s="20" t="n">
        <v>14.88613458</v>
      </c>
      <c r="K34" s="18" t="n">
        <v>455.65908893</v>
      </c>
      <c r="L34" s="20" t="n">
        <v>30.42343349</v>
      </c>
      <c r="M34" s="18" t="s">
        <v>404</v>
      </c>
      <c r="N34" s="20" t="s">
        <v>404</v>
      </c>
      <c r="O34" s="18" t="s">
        <v>404</v>
      </c>
      <c r="P34" s="20" t="s">
        <v>404</v>
      </c>
      <c r="Q34" s="18" t="s">
        <v>404</v>
      </c>
      <c r="R34" s="20" t="s">
        <v>404</v>
      </c>
      <c r="S34" s="18" t="s">
        <v>404</v>
      </c>
      <c r="T34" s="20" t="s">
        <v>404</v>
      </c>
      <c r="U34" s="18" t="n">
        <v>503.48669885</v>
      </c>
      <c r="V34" s="20" t="n">
        <v>20.76596354</v>
      </c>
    </row>
    <row r="35" spans="1:22">
      <c r="A35" s="15" t="s">
        <v>432</v>
      </c>
      <c r="B35" s="17" t="n">
        <v>6406</v>
      </c>
      <c r="C35" s="18">
        <f>(443.0/B35*100)</f>
        <v/>
      </c>
      <c r="D35" s="19" t="n">
        <v>5963</v>
      </c>
      <c r="E35" s="18" t="n">
        <v>520.43949575</v>
      </c>
      <c r="F35" s="20" t="n">
        <v>1.67038585</v>
      </c>
      <c r="G35" s="18" t="n">
        <v>497.79893229</v>
      </c>
      <c r="H35" s="20" t="n">
        <v>3.28875822</v>
      </c>
      <c r="I35" s="18" t="n">
        <v>523.12182165</v>
      </c>
      <c r="J35" s="20" t="n">
        <v>6.3398267</v>
      </c>
      <c r="K35" s="18" t="s">
        <v>404</v>
      </c>
      <c r="L35" s="20" t="s">
        <v>404</v>
      </c>
      <c r="M35" s="18" t="s">
        <v>404</v>
      </c>
      <c r="N35" s="20" t="s">
        <v>404</v>
      </c>
      <c r="O35" s="18" t="s">
        <v>404</v>
      </c>
      <c r="P35" s="20" t="s">
        <v>404</v>
      </c>
      <c r="Q35" s="18" t="s">
        <v>404</v>
      </c>
      <c r="R35" s="20" t="s">
        <v>404</v>
      </c>
      <c r="S35" s="18" t="s">
        <v>404</v>
      </c>
      <c r="T35" s="20" t="s">
        <v>404</v>
      </c>
      <c r="U35" s="18" t="n">
        <v>520.45221932</v>
      </c>
      <c r="V35" s="20" t="n">
        <v>6.79215354</v>
      </c>
    </row>
    <row r="36" spans="1:22">
      <c r="A36" s="15" t="s">
        <v>433</v>
      </c>
      <c r="B36" s="17" t="n">
        <v>6736</v>
      </c>
      <c r="C36" s="18">
        <f>(10.0/B36*100)</f>
        <v/>
      </c>
      <c r="D36" s="19" t="n">
        <v>6726</v>
      </c>
      <c r="E36" s="18" t="n">
        <v>495.96408406</v>
      </c>
      <c r="F36" s="20" t="n">
        <v>3.14866421</v>
      </c>
      <c r="G36" s="18" t="n">
        <v>487.62096241</v>
      </c>
      <c r="H36" s="20" t="n">
        <v>3.8108675</v>
      </c>
      <c r="I36" s="18" t="n">
        <v>489.8115983</v>
      </c>
      <c r="J36" s="20" t="n">
        <v>7.27336116</v>
      </c>
      <c r="K36" s="18" t="n">
        <v>486.13849676</v>
      </c>
      <c r="L36" s="20" t="n">
        <v>10.86672988</v>
      </c>
      <c r="M36" s="18" t="s">
        <v>404</v>
      </c>
      <c r="N36" s="20" t="s">
        <v>404</v>
      </c>
      <c r="O36" s="18" t="s">
        <v>404</v>
      </c>
      <c r="P36" s="20" t="s">
        <v>404</v>
      </c>
      <c r="Q36" s="18" t="s">
        <v>404</v>
      </c>
      <c r="R36" s="20" t="s">
        <v>404</v>
      </c>
      <c r="S36" s="18" t="s">
        <v>404</v>
      </c>
      <c r="T36" s="20" t="s">
        <v>404</v>
      </c>
      <c r="U36" s="18" t="n">
        <v>506.92482953</v>
      </c>
      <c r="V36" s="20" t="n">
        <v>13.25586697</v>
      </c>
    </row>
    <row r="37" spans="1:22">
      <c r="A37" s="15" t="s">
        <v>434</v>
      </c>
      <c r="B37" s="17" t="n">
        <v>5458</v>
      </c>
      <c r="C37" s="18">
        <f>(0.0/B37*100)</f>
        <v/>
      </c>
      <c r="D37" s="19" t="n">
        <v>5458</v>
      </c>
      <c r="E37" s="18" t="n">
        <v>503.31159173</v>
      </c>
      <c r="F37" s="20" t="n">
        <v>6.14384111</v>
      </c>
      <c r="G37" s="18" t="n">
        <v>488.85181372</v>
      </c>
      <c r="H37" s="20" t="n">
        <v>6.04076401</v>
      </c>
      <c r="I37" s="18" t="n">
        <v>491.19249971</v>
      </c>
      <c r="J37" s="20" t="n">
        <v>6.23770409</v>
      </c>
      <c r="K37" s="18" t="n">
        <v>476.73195746</v>
      </c>
      <c r="L37" s="20" t="n">
        <v>10.61871174</v>
      </c>
      <c r="M37" s="18" t="s">
        <v>404</v>
      </c>
      <c r="N37" s="20" t="s">
        <v>404</v>
      </c>
      <c r="O37" s="18" t="s">
        <v>404</v>
      </c>
      <c r="P37" s="20" t="s">
        <v>404</v>
      </c>
      <c r="Q37" s="18" t="s">
        <v>404</v>
      </c>
      <c r="R37" s="20" t="s">
        <v>404</v>
      </c>
      <c r="S37" s="18" t="s">
        <v>404</v>
      </c>
      <c r="T37" s="20" t="s">
        <v>404</v>
      </c>
      <c r="U37" s="18" t="n">
        <v>467.23495274</v>
      </c>
      <c r="V37" s="20" t="n">
        <v>6.73242866</v>
      </c>
    </row>
    <row r="38" spans="1:22">
      <c r="A38" s="15" t="s">
        <v>435</v>
      </c>
      <c r="B38" s="17" t="n">
        <v>5860</v>
      </c>
      <c r="C38" s="18">
        <f>(268.0/B38*100)</f>
        <v/>
      </c>
      <c r="D38" s="19" t="n">
        <v>5592</v>
      </c>
      <c r="E38" s="18" t="n">
        <v>505.26959971</v>
      </c>
      <c r="F38" s="20" t="n">
        <v>3.97528371</v>
      </c>
      <c r="G38" s="18" t="n">
        <v>505.72958494</v>
      </c>
      <c r="H38" s="20" t="n">
        <v>9.144723170000001</v>
      </c>
      <c r="I38" s="18" t="n">
        <v>509.79388318</v>
      </c>
      <c r="J38" s="20" t="n">
        <v>27.47579856</v>
      </c>
      <c r="K38" s="18" t="s">
        <v>404</v>
      </c>
      <c r="L38" s="20" t="s">
        <v>404</v>
      </c>
      <c r="M38" s="18" t="s">
        <v>404</v>
      </c>
      <c r="N38" s="20" t="s">
        <v>404</v>
      </c>
      <c r="O38" s="18" t="s">
        <v>404</v>
      </c>
      <c r="P38" s="20" t="s">
        <v>404</v>
      </c>
      <c r="Q38" s="18" t="s">
        <v>404</v>
      </c>
      <c r="R38" s="20" t="s">
        <v>404</v>
      </c>
      <c r="S38" s="18" t="s">
        <v>404</v>
      </c>
      <c r="T38" s="20" t="s">
        <v>404</v>
      </c>
      <c r="U38" s="18" t="n">
        <v>487.09652979</v>
      </c>
      <c r="V38" s="20" t="n">
        <v>31.2134012</v>
      </c>
    </row>
    <row r="39" spans="1:22">
      <c r="A39" s="15" t="s">
        <v>436</v>
      </c>
      <c r="B39" s="17" t="n">
        <v>5895</v>
      </c>
      <c r="C39" s="18">
        <f>(0.0/B39*100)</f>
        <v/>
      </c>
      <c r="D39" s="19" t="n">
        <v>5895</v>
      </c>
      <c r="E39" s="18" t="n">
        <v>445.09562929</v>
      </c>
      <c r="F39" s="20" t="n">
        <v>9.01945081</v>
      </c>
      <c r="G39" s="18" t="n">
        <v>437.62115471</v>
      </c>
      <c r="H39" s="20" t="n">
        <v>8.86485027</v>
      </c>
      <c r="I39" s="18" t="n">
        <v>421.15571454</v>
      </c>
      <c r="J39" s="20" t="n">
        <v>8.28419077</v>
      </c>
      <c r="K39" s="18" t="n">
        <v>388.12741725</v>
      </c>
      <c r="L39" s="20" t="n">
        <v>6.38785105</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(2754.0/B40*100)</f>
        <v/>
      </c>
      <c r="D40" s="19" t="n">
        <v>11403</v>
      </c>
      <c r="E40" s="18" t="n">
        <v>520.02445331</v>
      </c>
      <c r="F40" s="20" t="n">
        <v>4.69472363</v>
      </c>
      <c r="G40" s="18" t="n">
        <v>499.61829906</v>
      </c>
      <c r="H40" s="20" t="n">
        <v>6.65299686</v>
      </c>
      <c r="I40" s="18" t="n">
        <v>504.79174876</v>
      </c>
      <c r="J40" s="20" t="n">
        <v>10.75699832</v>
      </c>
      <c r="K40" s="18" t="s">
        <v>404</v>
      </c>
      <c r="L40" s="20" t="s">
        <v>404</v>
      </c>
      <c r="M40" s="18" t="s">
        <v>404</v>
      </c>
      <c r="N40" s="20" t="s">
        <v>404</v>
      </c>
      <c r="O40" s="18" t="s">
        <v>404</v>
      </c>
      <c r="P40" s="20" t="s">
        <v>404</v>
      </c>
      <c r="Q40" s="18" t="s">
        <v>404</v>
      </c>
      <c r="R40" s="20" t="s">
        <v>404</v>
      </c>
      <c r="S40" s="18" t="s">
        <v>404</v>
      </c>
      <c r="T40" s="20" t="s">
        <v>404</v>
      </c>
      <c r="U40" s="18" t="n">
        <v>510.51311611</v>
      </c>
      <c r="V40" s="20" t="n">
        <v>8.51611085</v>
      </c>
    </row>
    <row r="41" spans="1:22">
      <c r="A41" s="15" t="s">
        <v>438</v>
      </c>
      <c r="B41" s="17" t="n">
        <v>5712</v>
      </c>
      <c r="C41" s="18">
        <f>(99.0/B41*100)</f>
        <v/>
      </c>
      <c r="D41" s="19" t="n">
        <v>5613</v>
      </c>
      <c r="E41" s="18" t="n">
        <v>504.26145742</v>
      </c>
      <c r="F41" s="20" t="n">
        <v>4.15063499</v>
      </c>
      <c r="G41" s="18" t="n">
        <v>490.76640541</v>
      </c>
      <c r="H41" s="20" t="n">
        <v>6.34165064</v>
      </c>
      <c r="I41" s="18" t="n">
        <v>480.56036293</v>
      </c>
      <c r="J41" s="20" t="n">
        <v>8.51044113</v>
      </c>
      <c r="K41" s="18" t="n">
        <v>473.52675404</v>
      </c>
      <c r="L41" s="20" t="n">
        <v>24.42104667</v>
      </c>
      <c r="M41" s="18" t="s">
        <v>404</v>
      </c>
      <c r="N41" s="20" t="s">
        <v>404</v>
      </c>
      <c r="O41" s="18" t="s">
        <v>404</v>
      </c>
      <c r="P41" s="20" t="s">
        <v>404</v>
      </c>
      <c r="Q41" s="18" t="s">
        <v>404</v>
      </c>
      <c r="R41" s="20" t="s">
        <v>404</v>
      </c>
      <c r="S41" s="18" t="s">
        <v>404</v>
      </c>
      <c r="T41" s="20" t="s">
        <v>404</v>
      </c>
      <c r="U41" s="18" t="n">
        <v>481.29061208</v>
      </c>
      <c r="V41" s="20" t="n">
        <v>10.75842001</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426.40394156</v>
      </c>
      <c r="F44" s="20" t="n">
        <v>4.39677842</v>
      </c>
      <c r="G44" s="18" t="n">
        <v>436.12867919</v>
      </c>
      <c r="H44" s="20" t="n">
        <v>8.733520609999999</v>
      </c>
      <c r="I44" s="18" t="n">
        <v>421.72847538</v>
      </c>
      <c r="J44" s="20" t="n">
        <v>5.35808741</v>
      </c>
      <c r="K44" s="18" t="n">
        <v>421.37896682</v>
      </c>
      <c r="L44" s="20" t="n">
        <v>8.52144756</v>
      </c>
      <c r="M44" s="18" t="s">
        <v>404</v>
      </c>
      <c r="N44" s="20" t="s">
        <v>404</v>
      </c>
      <c r="O44" s="18" t="s">
        <v>404</v>
      </c>
      <c r="P44" s="20" t="s">
        <v>404</v>
      </c>
      <c r="Q44" s="18" t="s">
        <v>404</v>
      </c>
      <c r="R44" s="20" t="s">
        <v>404</v>
      </c>
      <c r="S44" s="18" t="s">
        <v>404</v>
      </c>
      <c r="T44" s="20" t="s">
        <v>404</v>
      </c>
      <c r="U44" s="18" t="n">
        <v>428.18976027</v>
      </c>
      <c r="V44" s="20" t="n">
        <v>14.87969664</v>
      </c>
    </row>
    <row r="45" spans="1:22">
      <c r="A45" s="15" t="s">
        <v>442</v>
      </c>
      <c r="B45" s="17" t="n">
        <v>5519</v>
      </c>
      <c r="C45" s="18">
        <f>(0.0/B45*100)</f>
        <v/>
      </c>
      <c r="D45" s="19" t="n">
        <v>5519</v>
      </c>
      <c r="E45" s="18" t="n">
        <v>364.21503823</v>
      </c>
      <c r="F45" s="20" t="n">
        <v>5.42760417</v>
      </c>
      <c r="G45" s="18" t="n">
        <v>384.755613</v>
      </c>
      <c r="H45" s="20" t="n">
        <v>6.66027345</v>
      </c>
      <c r="I45" s="18" t="n">
        <v>384.59520474</v>
      </c>
      <c r="J45" s="20" t="n">
        <v>6.39440376</v>
      </c>
      <c r="K45" s="18" t="n">
        <v>371.17091864</v>
      </c>
      <c r="L45" s="20" t="n">
        <v>7.22418578</v>
      </c>
      <c r="M45" s="18" t="s">
        <v>404</v>
      </c>
      <c r="N45" s="20" t="s">
        <v>404</v>
      </c>
      <c r="O45" s="18" t="s">
        <v>404</v>
      </c>
      <c r="P45" s="20" t="s">
        <v>404</v>
      </c>
      <c r="Q45" s="18" t="s">
        <v>404</v>
      </c>
      <c r="R45" s="20" t="s">
        <v>404</v>
      </c>
      <c r="S45" s="18" t="s">
        <v>404</v>
      </c>
      <c r="T45" s="20" t="s">
        <v>404</v>
      </c>
      <c r="U45" s="18" t="n">
        <v>349.24811818</v>
      </c>
      <c r="V45" s="20" t="n">
        <v>12.28580571</v>
      </c>
    </row>
    <row r="46" spans="1:22">
      <c r="A46" s="15" t="s">
        <v>443</v>
      </c>
      <c r="B46" s="17" t="n">
        <v>23141</v>
      </c>
      <c r="C46" s="18">
        <f>(4196.0/B46*100)</f>
        <v/>
      </c>
      <c r="D46" s="19" t="n">
        <v>18945</v>
      </c>
      <c r="E46" s="18" t="n">
        <v>414.88081459</v>
      </c>
      <c r="F46" s="20" t="n">
        <v>3.8308005</v>
      </c>
      <c r="G46" s="18" t="n">
        <v>397.3542942</v>
      </c>
      <c r="H46" s="20" t="n">
        <v>6.07918531</v>
      </c>
      <c r="I46" s="18" t="n">
        <v>398.69236846</v>
      </c>
      <c r="J46" s="20" t="n">
        <v>7.00017084</v>
      </c>
      <c r="K46" s="18" t="n">
        <v>384.3955252</v>
      </c>
      <c r="L46" s="20" t="n">
        <v>7.54932065</v>
      </c>
      <c r="M46" s="18" t="s">
        <v>404</v>
      </c>
      <c r="N46" s="20" t="s">
        <v>404</v>
      </c>
      <c r="O46" s="18" t="s">
        <v>404</v>
      </c>
      <c r="P46" s="20" t="s">
        <v>404</v>
      </c>
      <c r="Q46" s="18" t="s">
        <v>404</v>
      </c>
      <c r="R46" s="20" t="s">
        <v>404</v>
      </c>
      <c r="S46" s="18" t="s">
        <v>404</v>
      </c>
      <c r="T46" s="20" t="s">
        <v>404</v>
      </c>
      <c r="U46" s="18" t="n">
        <v>380.19250769</v>
      </c>
      <c r="V46" s="20" t="n">
        <v>7.21491183</v>
      </c>
    </row>
    <row r="47" spans="1:22">
      <c r="A47" s="15" t="s">
        <v>444</v>
      </c>
      <c r="B47" s="17" t="n">
        <v>5928</v>
      </c>
      <c r="C47" s="18">
        <f>(0.0/B47*100)</f>
        <v/>
      </c>
      <c r="D47" s="19" t="n">
        <v>5928</v>
      </c>
      <c r="E47" s="18" t="n">
        <v>446.69006205</v>
      </c>
      <c r="F47" s="20" t="n">
        <v>4.87448324</v>
      </c>
      <c r="G47" s="18" t="n">
        <v>420.96990772</v>
      </c>
      <c r="H47" s="20" t="n">
        <v>23.94522506</v>
      </c>
      <c r="I47" s="18" t="n">
        <v>418.31549527</v>
      </c>
      <c r="J47" s="20" t="n">
        <v>19.98903478</v>
      </c>
      <c r="K47" s="18" t="n">
        <v>487.02375024</v>
      </c>
      <c r="L47" s="20" t="n">
        <v>96.74037085000001</v>
      </c>
      <c r="M47" s="18" t="s">
        <v>404</v>
      </c>
      <c r="N47" s="20" t="s">
        <v>404</v>
      </c>
      <c r="O47" s="18" t="s">
        <v>404</v>
      </c>
      <c r="P47" s="20" t="s">
        <v>404</v>
      </c>
      <c r="Q47" s="18" t="s">
        <v>404</v>
      </c>
      <c r="R47" s="20" t="s">
        <v>404</v>
      </c>
      <c r="S47" s="18" t="s">
        <v>404</v>
      </c>
      <c r="T47" s="20" t="s">
        <v>404</v>
      </c>
      <c r="U47" s="18" t="n">
        <v>516.80041123</v>
      </c>
      <c r="V47" s="20" t="n">
        <v>15.35293081</v>
      </c>
    </row>
    <row r="48" spans="1:22">
      <c r="A48" s="15" t="s">
        <v>445</v>
      </c>
      <c r="B48" s="17" t="n">
        <v>9841</v>
      </c>
      <c r="C48" s="18">
        <f>(40.0/B48*100)</f>
        <v/>
      </c>
      <c r="D48" s="19" t="n">
        <v>9801</v>
      </c>
      <c r="E48" s="18" t="n">
        <v>564.18665749</v>
      </c>
      <c r="F48" s="20" t="n">
        <v>13.0907262</v>
      </c>
      <c r="G48" s="18" t="n">
        <v>526.98619156</v>
      </c>
      <c r="H48" s="20" t="n">
        <v>8.57519104</v>
      </c>
      <c r="I48" s="18" t="n">
        <v>497.41528692</v>
      </c>
      <c r="J48" s="20" t="n">
        <v>7.81896594</v>
      </c>
      <c r="K48" s="18" t="n">
        <v>481.64017695</v>
      </c>
      <c r="L48" s="20" t="n">
        <v>30.98079776</v>
      </c>
      <c r="M48" s="18" t="s">
        <v>404</v>
      </c>
      <c r="N48" s="20" t="s">
        <v>404</v>
      </c>
      <c r="O48" s="18" t="s">
        <v>404</v>
      </c>
      <c r="P48" s="20" t="s">
        <v>404</v>
      </c>
      <c r="Q48" s="18" t="s">
        <v>404</v>
      </c>
      <c r="R48" s="20" t="s">
        <v>404</v>
      </c>
      <c r="S48" s="18" t="s">
        <v>404</v>
      </c>
      <c r="T48" s="20" t="s">
        <v>404</v>
      </c>
      <c r="U48" s="18" t="n">
        <v>426.17323264</v>
      </c>
      <c r="V48" s="20" t="n">
        <v>6.766915</v>
      </c>
    </row>
    <row r="49" spans="1:22">
      <c r="A49" s="15" t="s">
        <v>446</v>
      </c>
      <c r="B49" s="17" t="n">
        <v>6349</v>
      </c>
      <c r="C49" s="18">
        <f>(52.0/B49*100)</f>
        <v/>
      </c>
      <c r="D49" s="19" t="n">
        <v>6297</v>
      </c>
      <c r="E49" s="18" t="n">
        <v>431.94277328</v>
      </c>
      <c r="F49" s="20" t="n">
        <v>4.17501398</v>
      </c>
      <c r="G49" s="18" t="n">
        <v>435.96084024</v>
      </c>
      <c r="H49" s="20" t="n">
        <v>5.98068992</v>
      </c>
      <c r="I49" s="18" t="n">
        <v>417.29285075</v>
      </c>
      <c r="J49" s="20" t="n">
        <v>7.80321188</v>
      </c>
      <c r="K49" s="18" t="n">
        <v>457.74909271</v>
      </c>
      <c r="L49" s="20" t="n">
        <v>15.49594225</v>
      </c>
      <c r="M49" s="18" t="s">
        <v>404</v>
      </c>
      <c r="N49" s="20" t="s">
        <v>404</v>
      </c>
      <c r="O49" s="18" t="s">
        <v>404</v>
      </c>
      <c r="P49" s="20" t="s">
        <v>404</v>
      </c>
      <c r="Q49" s="18" t="s">
        <v>404</v>
      </c>
      <c r="R49" s="20" t="s">
        <v>404</v>
      </c>
      <c r="S49" s="18" t="s">
        <v>404</v>
      </c>
      <c r="T49" s="20" t="s">
        <v>404</v>
      </c>
      <c r="U49" s="18" t="s">
        <v>404</v>
      </c>
      <c r="V49" s="20" t="s">
        <v>404</v>
      </c>
    </row>
    <row r="50" spans="1:22">
      <c r="A50" s="15" t="s">
        <v>447</v>
      </c>
      <c r="B50" s="17" t="n">
        <v>11795</v>
      </c>
      <c r="C50" s="18">
        <f>(1031.0/B50*100)</f>
        <v/>
      </c>
      <c r="D50" s="19" t="n">
        <v>10764</v>
      </c>
      <c r="E50" s="18" t="n">
        <v>426.91321608</v>
      </c>
      <c r="F50" s="20" t="n">
        <v>4.4214262</v>
      </c>
      <c r="G50" s="18" t="n">
        <v>417.16965108</v>
      </c>
      <c r="H50" s="20" t="n">
        <v>7.29440254</v>
      </c>
      <c r="I50" s="18" t="n">
        <v>412.04155901</v>
      </c>
      <c r="J50" s="20" t="n">
        <v>7.35467922</v>
      </c>
      <c r="K50" s="18" t="n">
        <v>403.01402944</v>
      </c>
      <c r="L50" s="20" t="n">
        <v>5.46855026</v>
      </c>
      <c r="M50" s="18" t="s">
        <v>404</v>
      </c>
      <c r="N50" s="20" t="s">
        <v>404</v>
      </c>
      <c r="O50" s="18" t="s">
        <v>404</v>
      </c>
      <c r="P50" s="20" t="s">
        <v>404</v>
      </c>
      <c r="Q50" s="18" t="s">
        <v>404</v>
      </c>
      <c r="R50" s="20" t="s">
        <v>404</v>
      </c>
      <c r="S50" s="18" t="s">
        <v>404</v>
      </c>
      <c r="T50" s="20" t="s">
        <v>404</v>
      </c>
      <c r="U50" s="18" t="n">
        <v>405.13034258</v>
      </c>
      <c r="V50" s="20" t="n">
        <v>13.84460367</v>
      </c>
    </row>
    <row r="51" spans="1:22">
      <c r="A51" s="15" t="s">
        <v>448</v>
      </c>
      <c r="B51" s="17" t="n">
        <v>6866</v>
      </c>
      <c r="C51" s="18">
        <f>(0.0/B51*100)</f>
        <v/>
      </c>
      <c r="D51" s="19" t="n">
        <v>6866</v>
      </c>
      <c r="E51" s="18" t="n">
        <v>416.64124857</v>
      </c>
      <c r="F51" s="20" t="n">
        <v>5.00671677</v>
      </c>
      <c r="G51" s="18" t="n">
        <v>424.12359216</v>
      </c>
      <c r="H51" s="20" t="n">
        <v>7.60851138</v>
      </c>
      <c r="I51" s="18" t="n">
        <v>409.56741161</v>
      </c>
      <c r="J51" s="20" t="n">
        <v>4.61938987</v>
      </c>
      <c r="K51" s="18" t="n">
        <v>428.02464302</v>
      </c>
      <c r="L51" s="20" t="n">
        <v>4.95395444</v>
      </c>
      <c r="M51" s="18" t="s">
        <v>404</v>
      </c>
      <c r="N51" s="20" t="s">
        <v>404</v>
      </c>
      <c r="O51" s="18" t="s">
        <v>404</v>
      </c>
      <c r="P51" s="20" t="s">
        <v>404</v>
      </c>
      <c r="Q51" s="18" t="s">
        <v>404</v>
      </c>
      <c r="R51" s="20" t="s">
        <v>404</v>
      </c>
      <c r="S51" s="18" t="s">
        <v>404</v>
      </c>
      <c r="T51" s="20" t="s">
        <v>404</v>
      </c>
      <c r="U51" s="18" t="n">
        <v>409.52605077</v>
      </c>
      <c r="V51" s="20" t="n">
        <v>7.43359419</v>
      </c>
    </row>
    <row r="52" spans="1:22">
      <c r="A52" s="15" t="s">
        <v>449</v>
      </c>
      <c r="B52" s="17" t="n">
        <v>5809</v>
      </c>
      <c r="C52" s="18">
        <f>(0.0/B52*100)</f>
        <v/>
      </c>
      <c r="D52" s="19" t="n">
        <v>5809</v>
      </c>
      <c r="E52" s="18" t="n">
        <v>472.48794974</v>
      </c>
      <c r="F52" s="20" t="n">
        <v>5.5658973</v>
      </c>
      <c r="G52" s="18" t="n">
        <v>473.54195119</v>
      </c>
      <c r="H52" s="20" t="n">
        <v>7.1488732</v>
      </c>
      <c r="I52" s="18" t="n">
        <v>487.0681312</v>
      </c>
      <c r="J52" s="20" t="n">
        <v>10.37060432</v>
      </c>
      <c r="K52" s="18" t="n">
        <v>485.8377291</v>
      </c>
      <c r="L52" s="20" t="n">
        <v>21.95833321</v>
      </c>
      <c r="M52" s="18" t="s">
        <v>404</v>
      </c>
      <c r="N52" s="20" t="s">
        <v>404</v>
      </c>
      <c r="O52" s="18" t="s">
        <v>404</v>
      </c>
      <c r="P52" s="20" t="s">
        <v>404</v>
      </c>
      <c r="Q52" s="18" t="s">
        <v>404</v>
      </c>
      <c r="R52" s="20" t="s">
        <v>404</v>
      </c>
      <c r="S52" s="18" t="s">
        <v>404</v>
      </c>
      <c r="T52" s="20" t="s">
        <v>404</v>
      </c>
      <c r="U52" s="18" t="n">
        <v>459.766934</v>
      </c>
      <c r="V52" s="20" t="n">
        <v>12.88126002</v>
      </c>
    </row>
    <row r="53" spans="1:22">
      <c r="A53" s="15" t="s">
        <v>450</v>
      </c>
      <c r="B53" s="17" t="n">
        <v>5571</v>
      </c>
      <c r="C53" s="18">
        <f>(0.0/B53*100)</f>
        <v/>
      </c>
      <c r="D53" s="19" t="n">
        <v>5571</v>
      </c>
      <c r="E53" s="18" t="n">
        <v>442.62994471</v>
      </c>
      <c r="F53" s="20" t="n">
        <v>1.92708967</v>
      </c>
      <c r="G53" s="18" t="n">
        <v>425.6112837</v>
      </c>
      <c r="H53" s="20" t="n">
        <v>2.10812958</v>
      </c>
      <c r="I53" s="18" t="n">
        <v>421.69845408</v>
      </c>
      <c r="J53" s="20" t="n">
        <v>3.18359124</v>
      </c>
      <c r="K53" s="18" t="n">
        <v>418.54133102</v>
      </c>
      <c r="L53" s="20" t="n">
        <v>6.00542792</v>
      </c>
      <c r="M53" s="18" t="s">
        <v>404</v>
      </c>
      <c r="N53" s="20" t="s">
        <v>404</v>
      </c>
      <c r="O53" s="18" t="s">
        <v>404</v>
      </c>
      <c r="P53" s="20" t="s">
        <v>404</v>
      </c>
      <c r="Q53" s="18" t="s">
        <v>404</v>
      </c>
      <c r="R53" s="20" t="s">
        <v>404</v>
      </c>
      <c r="S53" s="18" t="s">
        <v>404</v>
      </c>
      <c r="T53" s="20" t="s">
        <v>404</v>
      </c>
      <c r="U53" s="18" t="n">
        <v>345.58226837</v>
      </c>
      <c r="V53" s="20" t="n">
        <v>22.51923568</v>
      </c>
    </row>
    <row r="54" spans="1:22">
      <c r="A54" s="15" t="s">
        <v>451</v>
      </c>
      <c r="B54" s="17" t="n">
        <v>4740</v>
      </c>
      <c r="C54" s="18">
        <f>(199.0/B54*100)</f>
        <v/>
      </c>
      <c r="D54" s="19" t="n">
        <v>4541</v>
      </c>
      <c r="E54" s="18" t="n">
        <v>336.43996966</v>
      </c>
      <c r="F54" s="20" t="n">
        <v>3.96704418</v>
      </c>
      <c r="G54" s="18" t="n">
        <v>329.56054536</v>
      </c>
      <c r="H54" s="20" t="n">
        <v>7.16078841</v>
      </c>
      <c r="I54" s="18" t="n">
        <v>310.62678332</v>
      </c>
      <c r="J54" s="20" t="n">
        <v>6.50565595</v>
      </c>
      <c r="K54" s="18" t="n">
        <v>351.07514775</v>
      </c>
      <c r="L54" s="20" t="n">
        <v>27.17416976</v>
      </c>
      <c r="M54" s="18" t="s">
        <v>404</v>
      </c>
      <c r="N54" s="20" t="s">
        <v>404</v>
      </c>
      <c r="O54" s="18" t="s">
        <v>404</v>
      </c>
      <c r="P54" s="20" t="s">
        <v>404</v>
      </c>
      <c r="Q54" s="18" t="s">
        <v>404</v>
      </c>
      <c r="R54" s="20" t="s">
        <v>404</v>
      </c>
      <c r="S54" s="18" t="s">
        <v>404</v>
      </c>
      <c r="T54" s="20" t="s">
        <v>404</v>
      </c>
      <c r="U54" s="18" t="n">
        <v>309.32562263</v>
      </c>
      <c r="V54" s="20" t="n">
        <v>3.28780521</v>
      </c>
    </row>
    <row r="55" spans="1:22">
      <c r="A55" s="15" t="s">
        <v>452</v>
      </c>
      <c r="B55" s="17" t="n">
        <v>5316</v>
      </c>
      <c r="C55" s="18">
        <f>(43.0/B55*100)</f>
        <v/>
      </c>
      <c r="D55" s="19" t="n">
        <v>5273</v>
      </c>
      <c r="E55" s="18" t="n">
        <v>407.70355772</v>
      </c>
      <c r="F55" s="20" t="n">
        <v>3.02560599</v>
      </c>
      <c r="G55" s="18" t="n">
        <v>419.78061789</v>
      </c>
      <c r="H55" s="20" t="n">
        <v>6.09657515</v>
      </c>
      <c r="I55" s="18" t="n">
        <v>416.06819159</v>
      </c>
      <c r="J55" s="20" t="n">
        <v>9.855324570000001</v>
      </c>
      <c r="K55" s="18" t="n">
        <v>400.2775445</v>
      </c>
      <c r="L55" s="20" t="n">
        <v>21.84999415</v>
      </c>
      <c r="M55" s="18" t="s">
        <v>404</v>
      </c>
      <c r="N55" s="20" t="s">
        <v>404</v>
      </c>
      <c r="O55" s="18" t="s">
        <v>404</v>
      </c>
      <c r="P55" s="20" t="s">
        <v>404</v>
      </c>
      <c r="Q55" s="18" t="s">
        <v>404</v>
      </c>
      <c r="R55" s="20" t="s">
        <v>404</v>
      </c>
      <c r="S55" s="18" t="n">
        <v>428.27041964</v>
      </c>
      <c r="T55" s="20" t="n">
        <v>10.73423101</v>
      </c>
      <c r="U55" s="18" t="n">
        <v>388.23260441</v>
      </c>
      <c r="V55" s="20" t="n">
        <v>17.87635192</v>
      </c>
    </row>
    <row r="56" spans="1:22">
      <c r="A56" s="15" t="s">
        <v>453</v>
      </c>
      <c r="B56" s="17" t="n">
        <v>5359</v>
      </c>
      <c r="C56" s="18">
        <f>(0.0/B56*100)</f>
        <v/>
      </c>
      <c r="D56" s="19" t="n">
        <v>5359</v>
      </c>
      <c r="E56" s="18" t="n">
        <v>521.910128</v>
      </c>
      <c r="F56" s="20" t="n">
        <v>5.8706068</v>
      </c>
      <c r="G56" s="18" t="n">
        <v>522.64955582</v>
      </c>
      <c r="H56" s="20" t="n">
        <v>5.58931534</v>
      </c>
      <c r="I56" s="18" t="n">
        <v>543.37532473</v>
      </c>
      <c r="J56" s="20" t="n">
        <v>12.94467543</v>
      </c>
      <c r="K56" s="18" t="s">
        <v>404</v>
      </c>
      <c r="L56" s="20" t="s">
        <v>404</v>
      </c>
      <c r="M56" s="18" t="s">
        <v>404</v>
      </c>
      <c r="N56" s="20" t="s">
        <v>404</v>
      </c>
      <c r="O56" s="18" t="s">
        <v>404</v>
      </c>
      <c r="P56" s="20" t="s">
        <v>404</v>
      </c>
      <c r="Q56" s="18" t="s">
        <v>404</v>
      </c>
      <c r="R56" s="20" t="s">
        <v>404</v>
      </c>
      <c r="S56" s="18" t="s">
        <v>404</v>
      </c>
      <c r="T56" s="20" t="s">
        <v>404</v>
      </c>
      <c r="U56" s="18" t="n">
        <v>517.0054235</v>
      </c>
      <c r="V56" s="20" t="n">
        <v>11.81464737</v>
      </c>
    </row>
    <row r="57" spans="1:22">
      <c r="A57" s="15" t="s">
        <v>454</v>
      </c>
      <c r="B57" s="17" t="n">
        <v>6513</v>
      </c>
      <c r="C57" s="18">
        <f>(0.0/B57*100)</f>
        <v/>
      </c>
      <c r="D57" s="19" t="n">
        <v>6513</v>
      </c>
      <c r="E57" s="18" t="n">
        <v>407.74804762</v>
      </c>
      <c r="F57" s="20" t="n">
        <v>4.15729729</v>
      </c>
      <c r="G57" s="18" t="n">
        <v>403.9329572</v>
      </c>
      <c r="H57" s="20" t="n">
        <v>5.5057256</v>
      </c>
      <c r="I57" s="18" t="n">
        <v>389.46062796</v>
      </c>
      <c r="J57" s="20" t="n">
        <v>5.35317961</v>
      </c>
      <c r="K57" s="18" t="n">
        <v>404.9510485</v>
      </c>
      <c r="L57" s="20" t="n">
        <v>16.53768364</v>
      </c>
      <c r="M57" s="18" t="s">
        <v>404</v>
      </c>
      <c r="N57" s="20" t="s">
        <v>404</v>
      </c>
      <c r="O57" s="18" t="s">
        <v>404</v>
      </c>
      <c r="P57" s="20" t="s">
        <v>404</v>
      </c>
      <c r="Q57" s="18" t="s">
        <v>404</v>
      </c>
      <c r="R57" s="20" t="s">
        <v>404</v>
      </c>
      <c r="S57" s="18" t="s">
        <v>404</v>
      </c>
      <c r="T57" s="20" t="s">
        <v>404</v>
      </c>
      <c r="U57" s="18" t="s">
        <v>404</v>
      </c>
      <c r="V57" s="20" t="s">
        <v>404</v>
      </c>
    </row>
    <row r="58" spans="1:22">
      <c r="A58" s="15" t="s">
        <v>455</v>
      </c>
      <c r="B58" s="17" t="n">
        <v>7267</v>
      </c>
      <c r="C58" s="18">
        <f>(0.0/B58*100)</f>
        <v/>
      </c>
      <c r="D58" s="19" t="n">
        <v>7267</v>
      </c>
      <c r="E58" s="18" t="n">
        <v>415.01240638</v>
      </c>
      <c r="F58" s="20" t="n">
        <v>5.81644811</v>
      </c>
      <c r="G58" s="18" t="n">
        <v>407.17615255</v>
      </c>
      <c r="H58" s="20" t="n">
        <v>5.89582247</v>
      </c>
      <c r="I58" s="18" t="n">
        <v>413.72384359</v>
      </c>
      <c r="J58" s="20" t="n">
        <v>6.14984242</v>
      </c>
      <c r="K58" s="18" t="n">
        <v>393.89762158</v>
      </c>
      <c r="L58" s="20" t="n">
        <v>9.508382190000001</v>
      </c>
      <c r="M58" s="18" t="s">
        <v>404</v>
      </c>
      <c r="N58" s="20" t="s">
        <v>404</v>
      </c>
      <c r="O58" s="18" t="s">
        <v>404</v>
      </c>
      <c r="P58" s="20" t="s">
        <v>404</v>
      </c>
      <c r="Q58" s="18" t="s">
        <v>404</v>
      </c>
      <c r="R58" s="20" t="s">
        <v>404</v>
      </c>
      <c r="S58" s="18" t="s">
        <v>404</v>
      </c>
      <c r="T58" s="20" t="s">
        <v>404</v>
      </c>
      <c r="U58" s="18" t="n">
        <v>408.78269134</v>
      </c>
      <c r="V58" s="20" t="n">
        <v>23.19937613</v>
      </c>
    </row>
    <row r="59" spans="1:22">
      <c r="A59" s="15" t="s">
        <v>456</v>
      </c>
      <c r="B59" s="17" t="n">
        <v>4826</v>
      </c>
      <c r="C59" s="18">
        <f>(0.0/B59*100)</f>
        <v/>
      </c>
      <c r="D59" s="19" t="n">
        <v>4826</v>
      </c>
      <c r="E59" s="18" t="n">
        <v>382.82315833</v>
      </c>
      <c r="F59" s="20" t="n">
        <v>2.19577872</v>
      </c>
      <c r="G59" s="18" t="n">
        <v>367.61943332</v>
      </c>
      <c r="H59" s="20" t="n">
        <v>3.37061214</v>
      </c>
      <c r="I59" s="18" t="n">
        <v>367.82966582</v>
      </c>
      <c r="J59" s="20" t="n">
        <v>2.8048091</v>
      </c>
      <c r="K59" s="18" t="n">
        <v>365.81964523</v>
      </c>
      <c r="L59" s="20" t="n">
        <v>4.73953947</v>
      </c>
      <c r="M59" s="18" t="s">
        <v>404</v>
      </c>
      <c r="N59" s="20" t="s">
        <v>404</v>
      </c>
      <c r="O59" s="18" t="s">
        <v>404</v>
      </c>
      <c r="P59" s="20" t="s">
        <v>404</v>
      </c>
      <c r="Q59" s="18" t="s">
        <v>404</v>
      </c>
      <c r="R59" s="20" t="s">
        <v>404</v>
      </c>
      <c r="S59" s="18" t="s">
        <v>404</v>
      </c>
      <c r="T59" s="20" t="s">
        <v>404</v>
      </c>
      <c r="U59" s="18" t="n">
        <v>427.21742461</v>
      </c>
      <c r="V59" s="20" t="n">
        <v>10.95077444</v>
      </c>
    </row>
    <row r="60" spans="1:22">
      <c r="A60" s="15" t="s">
        <v>457</v>
      </c>
      <c r="B60" s="17" t="n">
        <v>4546</v>
      </c>
      <c r="C60" s="18">
        <f>(0.0/B60*100)</f>
        <v/>
      </c>
      <c r="D60" s="19" t="n">
        <v>4546</v>
      </c>
      <c r="E60" s="18" t="n">
        <v>391.17504234</v>
      </c>
      <c r="F60" s="20" t="n">
        <v>5.47636686</v>
      </c>
      <c r="G60" s="18" t="n">
        <v>397.16639042</v>
      </c>
      <c r="H60" s="20" t="n">
        <v>8.092060480000001</v>
      </c>
      <c r="I60" s="18" t="n">
        <v>385.77468647</v>
      </c>
      <c r="J60" s="20" t="n">
        <v>14.68621988</v>
      </c>
      <c r="K60" s="18" t="n">
        <v>325.50817957</v>
      </c>
      <c r="L60" s="20" t="n">
        <v>9.23999661</v>
      </c>
      <c r="M60" s="18" t="s">
        <v>404</v>
      </c>
      <c r="N60" s="20" t="s">
        <v>404</v>
      </c>
      <c r="O60" s="18" t="s">
        <v>404</v>
      </c>
      <c r="P60" s="20" t="s">
        <v>404</v>
      </c>
      <c r="Q60" s="18" t="s">
        <v>404</v>
      </c>
      <c r="R60" s="20" t="s">
        <v>404</v>
      </c>
      <c r="S60" s="18" t="s">
        <v>404</v>
      </c>
      <c r="T60" s="20" t="s">
        <v>404</v>
      </c>
      <c r="U60" s="18" t="n">
        <v>354.17828696</v>
      </c>
      <c r="V60" s="20" t="n">
        <v>11.68418993</v>
      </c>
    </row>
    <row r="61" spans="1:22">
      <c r="A61" s="15" t="s">
        <v>458</v>
      </c>
      <c r="B61" s="17" t="n">
        <v>6525</v>
      </c>
      <c r="C61" s="18">
        <f>(0.0/B61*100)</f>
        <v/>
      </c>
      <c r="D61" s="19" t="n">
        <v>6525</v>
      </c>
      <c r="E61" s="18" t="n">
        <v>471.40527641</v>
      </c>
      <c r="F61" s="20" t="n">
        <v>3.9056346</v>
      </c>
      <c r="G61" s="18" t="n">
        <v>479.43641343</v>
      </c>
      <c r="H61" s="20" t="n">
        <v>5.39927546</v>
      </c>
      <c r="I61" s="18" t="n">
        <v>485.68698978</v>
      </c>
      <c r="J61" s="20" t="n">
        <v>6.46874025</v>
      </c>
      <c r="K61" s="18" t="n">
        <v>487.58265113</v>
      </c>
      <c r="L61" s="20" t="n">
        <v>10.55846776</v>
      </c>
      <c r="M61" s="18" t="s">
        <v>404</v>
      </c>
      <c r="N61" s="20" t="s">
        <v>404</v>
      </c>
      <c r="O61" s="18" t="s">
        <v>404</v>
      </c>
      <c r="P61" s="20" t="s">
        <v>404</v>
      </c>
      <c r="Q61" s="18" t="s">
        <v>404</v>
      </c>
      <c r="R61" s="20" t="s">
        <v>404</v>
      </c>
      <c r="S61" s="18" t="s">
        <v>404</v>
      </c>
      <c r="T61" s="20" t="s">
        <v>404</v>
      </c>
      <c r="U61" s="18" t="n">
        <v>520.89413102</v>
      </c>
      <c r="V61" s="20" t="n">
        <v>24.03332749</v>
      </c>
    </row>
    <row r="62" spans="1:22">
      <c r="A62" s="15" t="s">
        <v>459</v>
      </c>
      <c r="B62" s="17" t="n">
        <v>4476</v>
      </c>
      <c r="C62" s="18">
        <f>(0.0/B62*100)</f>
        <v/>
      </c>
      <c r="D62" s="19" t="n">
        <v>4476</v>
      </c>
      <c r="E62" s="18" t="n">
        <v>543.57616832</v>
      </c>
      <c r="F62" s="20" t="n">
        <v>1.75031216</v>
      </c>
      <c r="G62" s="18" t="n">
        <v>526.1509926</v>
      </c>
      <c r="H62" s="20" t="n">
        <v>1.36238958</v>
      </c>
      <c r="I62" s="18" t="n">
        <v>515.20627202</v>
      </c>
      <c r="J62" s="20" t="n">
        <v>2.56762008</v>
      </c>
      <c r="K62" s="18" t="n">
        <v>520.49291466</v>
      </c>
      <c r="L62" s="20" t="n">
        <v>4.5099782</v>
      </c>
      <c r="M62" s="18" t="s">
        <v>404</v>
      </c>
      <c r="N62" s="20" t="s">
        <v>404</v>
      </c>
      <c r="O62" s="18" t="s">
        <v>404</v>
      </c>
      <c r="P62" s="20" t="s">
        <v>404</v>
      </c>
      <c r="Q62" s="18" t="s">
        <v>404</v>
      </c>
      <c r="R62" s="20" t="s">
        <v>404</v>
      </c>
      <c r="S62" s="18" t="s">
        <v>404</v>
      </c>
      <c r="T62" s="20" t="s">
        <v>404</v>
      </c>
      <c r="U62" s="18" t="n">
        <v>525.44291169</v>
      </c>
      <c r="V62" s="20" t="n">
        <v>9.72919484</v>
      </c>
    </row>
    <row r="63" spans="1:22">
      <c r="A63" s="15" t="s">
        <v>460</v>
      </c>
      <c r="B63" s="17" t="n">
        <v>5324</v>
      </c>
      <c r="C63" s="18">
        <f>(0.0/B63*100)</f>
        <v/>
      </c>
      <c r="D63" s="19" t="n">
        <v>5324</v>
      </c>
      <c r="E63" s="18" t="n">
        <v>382.68561271</v>
      </c>
      <c r="F63" s="20" t="n">
        <v>1.45517807</v>
      </c>
      <c r="G63" s="18" t="n">
        <v>382.30546641</v>
      </c>
      <c r="H63" s="20" t="n">
        <v>4.45163791</v>
      </c>
      <c r="I63" s="18" t="n">
        <v>380.33480137</v>
      </c>
      <c r="J63" s="20" t="n">
        <v>4.6473407</v>
      </c>
      <c r="K63" s="18" t="n">
        <v>345.07069412</v>
      </c>
      <c r="L63" s="20" t="n">
        <v>6.61136745</v>
      </c>
      <c r="M63" s="18" t="s">
        <v>404</v>
      </c>
      <c r="N63" s="20" t="s">
        <v>404</v>
      </c>
      <c r="O63" s="18" t="s">
        <v>404</v>
      </c>
      <c r="P63" s="20" t="s">
        <v>404</v>
      </c>
      <c r="Q63" s="18" t="s">
        <v>404</v>
      </c>
      <c r="R63" s="20" t="s">
        <v>404</v>
      </c>
      <c r="S63" s="18" t="s">
        <v>404</v>
      </c>
      <c r="T63" s="20" t="s">
        <v>404</v>
      </c>
      <c r="U63" s="18" t="n">
        <v>414.03599729</v>
      </c>
      <c r="V63" s="20" t="n">
        <v>5.26137073</v>
      </c>
    </row>
    <row r="64" spans="1:22">
      <c r="A64" s="15" t="s">
        <v>461</v>
      </c>
      <c r="B64" s="17" t="n">
        <v>3634</v>
      </c>
      <c r="C64" s="18">
        <f>(27.0/B64*100)</f>
        <v/>
      </c>
      <c r="D64" s="19" t="n">
        <v>3607</v>
      </c>
      <c r="E64" s="18" t="n">
        <v>465.31938448</v>
      </c>
      <c r="F64" s="20" t="n">
        <v>2.52768928</v>
      </c>
      <c r="G64" s="18" t="n">
        <v>491.39780927</v>
      </c>
      <c r="H64" s="20" t="n">
        <v>2.89239479</v>
      </c>
      <c r="I64" s="18" t="n">
        <v>435.73950726</v>
      </c>
      <c r="J64" s="20" t="n">
        <v>3.54619869</v>
      </c>
      <c r="K64" s="18" t="n">
        <v>368.40731202</v>
      </c>
      <c r="L64" s="20" t="n">
        <v>6.41972487</v>
      </c>
      <c r="M64" s="18" t="s">
        <v>404</v>
      </c>
      <c r="N64" s="20" t="s">
        <v>404</v>
      </c>
      <c r="O64" s="18" t="s">
        <v>404</v>
      </c>
      <c r="P64" s="20" t="s">
        <v>404</v>
      </c>
      <c r="Q64" s="18" t="s">
        <v>404</v>
      </c>
      <c r="R64" s="20" t="s">
        <v>404</v>
      </c>
      <c r="S64" s="18" t="s">
        <v>404</v>
      </c>
      <c r="T64" s="20" t="s">
        <v>404</v>
      </c>
      <c r="U64" s="18" t="n">
        <v>506.53549739</v>
      </c>
      <c r="V64" s="20" t="n">
        <v>7.3632539</v>
      </c>
    </row>
    <row r="65" spans="1:22">
      <c r="A65" s="15" t="s">
        <v>462</v>
      </c>
      <c r="B65" s="17" t="n">
        <v>5325</v>
      </c>
      <c r="C65" s="18">
        <f>(0.0/B65*100)</f>
        <v/>
      </c>
      <c r="D65" s="19" t="n">
        <v>5325</v>
      </c>
      <c r="E65" s="18" t="n">
        <v>427.42464212</v>
      </c>
      <c r="F65" s="20" t="n">
        <v>3.38665322</v>
      </c>
      <c r="G65" s="18" t="n">
        <v>428.99460663</v>
      </c>
      <c r="H65" s="20" t="n">
        <v>5.04356432</v>
      </c>
      <c r="I65" s="18" t="n">
        <v>427.32124454</v>
      </c>
      <c r="J65" s="20" t="n">
        <v>7.62119653</v>
      </c>
      <c r="K65" s="18" t="n">
        <v>437.5934979</v>
      </c>
      <c r="L65" s="20" t="n">
        <v>17.63643352</v>
      </c>
      <c r="M65" s="18" t="s">
        <v>404</v>
      </c>
      <c r="N65" s="20" t="s">
        <v>404</v>
      </c>
      <c r="O65" s="18" t="s">
        <v>404</v>
      </c>
      <c r="P65" s="20" t="s">
        <v>404</v>
      </c>
      <c r="Q65" s="18" t="s">
        <v>404</v>
      </c>
      <c r="R65" s="20" t="s">
        <v>404</v>
      </c>
      <c r="S65" s="18" t="s">
        <v>404</v>
      </c>
      <c r="T65" s="20" t="s">
        <v>404</v>
      </c>
      <c r="U65" s="18" t="s">
        <v>404</v>
      </c>
      <c r="V65" s="20" t="s">
        <v>404</v>
      </c>
    </row>
    <row r="66" spans="1:22">
      <c r="A66" s="15" t="s">
        <v>463</v>
      </c>
      <c r="B66" s="17" t="n">
        <v>5665</v>
      </c>
      <c r="C66" s="18">
        <f>(0.0/B66*100)</f>
        <v/>
      </c>
      <c r="D66" s="19" t="n">
        <v>5665</v>
      </c>
      <c r="E66" s="18" t="n">
        <v>411.92805683</v>
      </c>
      <c r="F66" s="20" t="n">
        <v>1.04174199</v>
      </c>
      <c r="G66" s="18" t="n">
        <v>412.05738126</v>
      </c>
      <c r="H66" s="20" t="n">
        <v>3.90032366</v>
      </c>
      <c r="I66" s="18" t="n">
        <v>423.51964042</v>
      </c>
      <c r="J66" s="20" t="n">
        <v>7.51546029</v>
      </c>
      <c r="K66" s="18" t="n">
        <v>377.34659316</v>
      </c>
      <c r="L66" s="20" t="n">
        <v>5.63948225</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405.83665029</v>
      </c>
      <c r="F67" s="20" t="n">
        <v>4.86596507</v>
      </c>
      <c r="G67" s="18" t="n">
        <v>403.78792789</v>
      </c>
      <c r="H67" s="20" t="n">
        <v>4.60905418</v>
      </c>
      <c r="I67" s="18" t="n">
        <v>388.40159433</v>
      </c>
      <c r="J67" s="20" t="n">
        <v>6.95199915</v>
      </c>
      <c r="K67" s="18" t="n">
        <v>366.41130091</v>
      </c>
      <c r="L67" s="20" t="n">
        <v>5.44556739</v>
      </c>
      <c r="M67" s="18" t="s">
        <v>404</v>
      </c>
      <c r="N67" s="20" t="s">
        <v>404</v>
      </c>
      <c r="O67" s="18" t="s">
        <v>404</v>
      </c>
      <c r="P67" s="20" t="s">
        <v>404</v>
      </c>
      <c r="Q67" s="18" t="s">
        <v>404</v>
      </c>
      <c r="R67" s="20" t="s">
        <v>404</v>
      </c>
      <c r="S67" s="18" t="s">
        <v>404</v>
      </c>
      <c r="T67" s="20" t="s">
        <v>404</v>
      </c>
      <c r="U67" s="18" t="n">
        <v>391.52684263</v>
      </c>
      <c r="V67" s="20" t="n">
        <v>32.83982694</v>
      </c>
    </row>
    <row r="68" spans="1:22">
      <c r="A68" s="15" t="s">
        <v>465</v>
      </c>
      <c r="B68" s="17" t="n">
        <v>12083</v>
      </c>
      <c r="C68" s="18">
        <f>(0.0/B68*100)</f>
        <v/>
      </c>
      <c r="D68" s="19" t="n">
        <v>12083</v>
      </c>
      <c r="E68" s="18" t="n">
        <v>423.13736995</v>
      </c>
      <c r="F68" s="20" t="n">
        <v>1.03479327</v>
      </c>
      <c r="G68" s="18" t="n">
        <v>406.05323053</v>
      </c>
      <c r="H68" s="20" t="n">
        <v>2.15425657</v>
      </c>
      <c r="I68" s="18" t="n">
        <v>402.98598368</v>
      </c>
      <c r="J68" s="20" t="n">
        <v>2.87236358</v>
      </c>
      <c r="K68" s="18" t="n">
        <v>389.01549806</v>
      </c>
      <c r="L68" s="20" t="n">
        <v>5.73576663</v>
      </c>
      <c r="M68" s="18" t="s">
        <v>404</v>
      </c>
      <c r="N68" s="20" t="s">
        <v>404</v>
      </c>
      <c r="O68" s="18" t="s">
        <v>404</v>
      </c>
      <c r="P68" s="20" t="s">
        <v>404</v>
      </c>
      <c r="Q68" s="18" t="s">
        <v>404</v>
      </c>
      <c r="R68" s="20" t="s">
        <v>404</v>
      </c>
      <c r="S68" s="18" t="s">
        <v>404</v>
      </c>
      <c r="T68" s="20" t="s">
        <v>404</v>
      </c>
      <c r="U68" s="18" t="n">
        <v>428.10369321</v>
      </c>
      <c r="V68" s="20" t="n">
        <v>8.147670720000001</v>
      </c>
    </row>
    <row r="69" spans="1:22">
      <c r="A69" s="15" t="s">
        <v>466</v>
      </c>
      <c r="B69" s="17" t="n">
        <v>4876</v>
      </c>
      <c r="C69" s="18">
        <f>(0.0/B69*100)</f>
        <v/>
      </c>
      <c r="D69" s="19" t="n">
        <v>4876</v>
      </c>
      <c r="E69" s="18" t="n">
        <v>432.36962864</v>
      </c>
      <c r="F69" s="20" t="n">
        <v>5.65678057</v>
      </c>
      <c r="G69" s="18" t="n">
        <v>438.35097031</v>
      </c>
      <c r="H69" s="20" t="n">
        <v>7.34595608</v>
      </c>
      <c r="I69" s="18" t="n">
        <v>430.87204845</v>
      </c>
      <c r="J69" s="20" t="n">
        <v>8.161723029999999</v>
      </c>
      <c r="K69" s="18" t="n">
        <v>457.95262033</v>
      </c>
      <c r="L69" s="20" t="n">
        <v>15.45338731</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487.54488379</v>
      </c>
      <c r="F70" s="20" t="n">
        <v>3.89656612</v>
      </c>
      <c r="G70" s="18" t="n">
        <v>493.95597532</v>
      </c>
      <c r="H70" s="20" t="n">
        <v>5.91789679</v>
      </c>
      <c r="I70" s="18" t="n">
        <v>471.75392543</v>
      </c>
      <c r="J70" s="20" t="n">
        <v>6.17906064</v>
      </c>
      <c r="K70" s="18" t="n">
        <v>491.89056727</v>
      </c>
      <c r="L70" s="20" t="n">
        <v>15.29026479</v>
      </c>
      <c r="M70" s="18" t="s">
        <v>404</v>
      </c>
      <c r="N70" s="20" t="s">
        <v>404</v>
      </c>
      <c r="O70" s="18" t="s">
        <v>404</v>
      </c>
      <c r="P70" s="20" t="s">
        <v>404</v>
      </c>
      <c r="Q70" s="18" t="s">
        <v>404</v>
      </c>
      <c r="R70" s="20" t="s">
        <v>404</v>
      </c>
      <c r="S70" s="18" t="s">
        <v>404</v>
      </c>
      <c r="T70" s="20" t="s">
        <v>404</v>
      </c>
      <c r="U70" s="18" t="n">
        <v>493.88719448</v>
      </c>
      <c r="V70" s="20" t="n">
        <v>12.85779808</v>
      </c>
    </row>
    <row r="71" spans="1:22">
      <c r="A71" s="15" t="s">
        <v>468</v>
      </c>
      <c r="B71" s="17" t="n">
        <v>6115</v>
      </c>
      <c r="C71" s="18">
        <f>(0.0/B71*100)</f>
        <v/>
      </c>
      <c r="D71" s="19" t="n">
        <v>6115</v>
      </c>
      <c r="E71" s="18" t="n">
        <v>558.23589457</v>
      </c>
      <c r="F71" s="20" t="n">
        <v>1.67972417</v>
      </c>
      <c r="G71" s="18" t="n">
        <v>551.67806627</v>
      </c>
      <c r="H71" s="20" t="n">
        <v>1.94553264</v>
      </c>
      <c r="I71" s="18" t="n">
        <v>558.03199273</v>
      </c>
      <c r="J71" s="20" t="n">
        <v>4.97245191</v>
      </c>
      <c r="K71" s="18" t="s">
        <v>404</v>
      </c>
      <c r="L71" s="20" t="s">
        <v>404</v>
      </c>
      <c r="M71" s="18" t="s">
        <v>404</v>
      </c>
      <c r="N71" s="20" t="s">
        <v>404</v>
      </c>
      <c r="O71" s="18" t="s">
        <v>404</v>
      </c>
      <c r="P71" s="20" t="s">
        <v>404</v>
      </c>
      <c r="Q71" s="18" t="s">
        <v>404</v>
      </c>
      <c r="R71" s="20" t="s">
        <v>404</v>
      </c>
      <c r="S71" s="18" t="s">
        <v>404</v>
      </c>
      <c r="T71" s="20" t="s">
        <v>404</v>
      </c>
      <c r="U71" s="18" t="n">
        <v>496.28387474</v>
      </c>
      <c r="V71" s="20" t="n">
        <v>15.61464699</v>
      </c>
    </row>
    <row r="72" spans="1:22">
      <c r="A72" s="15" t="s">
        <v>469</v>
      </c>
      <c r="B72" s="17" t="n">
        <v>7708</v>
      </c>
      <c r="C72" s="18">
        <f>(0.0/B72*100)</f>
        <v/>
      </c>
      <c r="D72" s="19" t="n">
        <v>7708</v>
      </c>
      <c r="E72" s="18" t="n">
        <v>539.27223315</v>
      </c>
      <c r="F72" s="20" t="n">
        <v>8.08552862</v>
      </c>
      <c r="G72" s="18" t="n">
        <v>532.10997896</v>
      </c>
      <c r="H72" s="20" t="n">
        <v>4.56881033</v>
      </c>
      <c r="I72" s="18" t="n">
        <v>523.96304737</v>
      </c>
      <c r="J72" s="20" t="n">
        <v>15.20789987</v>
      </c>
      <c r="K72" s="18" t="n">
        <v>428.79752432</v>
      </c>
      <c r="L72" s="20" t="n">
        <v>4.13992561</v>
      </c>
      <c r="M72" s="18" t="s">
        <v>404</v>
      </c>
      <c r="N72" s="20" t="s">
        <v>404</v>
      </c>
      <c r="O72" s="18" t="s">
        <v>404</v>
      </c>
      <c r="P72" s="20" t="s">
        <v>404</v>
      </c>
      <c r="Q72" s="18" t="s">
        <v>404</v>
      </c>
      <c r="R72" s="20" t="s">
        <v>404</v>
      </c>
      <c r="S72" s="18" t="s">
        <v>404</v>
      </c>
      <c r="T72" s="20" t="s">
        <v>404</v>
      </c>
      <c r="U72" s="18" t="n">
        <v>523.48590873</v>
      </c>
      <c r="V72" s="20" t="n">
        <v>23.38103843</v>
      </c>
    </row>
    <row r="73" spans="1:22">
      <c r="A73" s="15" t="s">
        <v>470</v>
      </c>
      <c r="B73" s="17" t="n">
        <v>8249</v>
      </c>
      <c r="C73" s="18">
        <f>(0.0/B73*100)</f>
        <v/>
      </c>
      <c r="D73" s="19" t="n">
        <v>8249</v>
      </c>
      <c r="E73" s="18" t="n">
        <v>423.5028114</v>
      </c>
      <c r="F73" s="20" t="n">
        <v>4.25656907</v>
      </c>
      <c r="G73" s="18" t="n">
        <v>421.82668195</v>
      </c>
      <c r="H73" s="20" t="n">
        <v>7.89257789</v>
      </c>
      <c r="I73" s="18" t="n">
        <v>408.50567645</v>
      </c>
      <c r="J73" s="20" t="n">
        <v>10.07512307</v>
      </c>
      <c r="K73" s="18" t="n">
        <v>425.81951249</v>
      </c>
      <c r="L73" s="20" t="n">
        <v>10.60005894</v>
      </c>
      <c r="M73" s="18" t="s">
        <v>404</v>
      </c>
      <c r="N73" s="20" t="s">
        <v>404</v>
      </c>
      <c r="O73" s="18" t="s">
        <v>404</v>
      </c>
      <c r="P73" s="20" t="s">
        <v>404</v>
      </c>
      <c r="Q73" s="18" t="s">
        <v>404</v>
      </c>
      <c r="R73" s="20" t="s">
        <v>404</v>
      </c>
      <c r="S73" s="18" t="s">
        <v>404</v>
      </c>
      <c r="T73" s="20" t="s">
        <v>404</v>
      </c>
      <c r="U73" s="18" t="n">
        <v>423.47243919</v>
      </c>
      <c r="V73" s="20" t="n">
        <v>16.14973451</v>
      </c>
    </row>
    <row r="74" spans="1:22">
      <c r="A74" s="15" t="s">
        <v>471</v>
      </c>
      <c r="B74" s="17" t="n">
        <v>4692</v>
      </c>
      <c r="C74" s="18">
        <f>(484.0/B74*100)</f>
        <v/>
      </c>
      <c r="D74" s="19" t="n">
        <v>4208</v>
      </c>
      <c r="E74" s="18" t="n">
        <v>406.97453552</v>
      </c>
      <c r="F74" s="20" t="n">
        <v>3.01796799</v>
      </c>
      <c r="G74" s="18" t="n">
        <v>431.26333264</v>
      </c>
      <c r="H74" s="20" t="n">
        <v>2.36475729</v>
      </c>
      <c r="I74" s="18" t="n">
        <v>428.96832216</v>
      </c>
      <c r="J74" s="20" t="n">
        <v>2.72426966</v>
      </c>
      <c r="K74" s="18" t="n">
        <v>396.58014342</v>
      </c>
      <c r="L74" s="20" t="n">
        <v>4.39524448</v>
      </c>
      <c r="M74" s="18" t="s">
        <v>404</v>
      </c>
      <c r="N74" s="20" t="s">
        <v>404</v>
      </c>
      <c r="O74" s="18" t="s">
        <v>404</v>
      </c>
      <c r="P74" s="20" t="s">
        <v>404</v>
      </c>
      <c r="Q74" s="18" t="s">
        <v>404</v>
      </c>
      <c r="R74" s="20" t="s">
        <v>404</v>
      </c>
      <c r="S74" s="18" t="s">
        <v>404</v>
      </c>
      <c r="T74" s="20" t="s">
        <v>404</v>
      </c>
      <c r="U74" s="18" t="n">
        <v>390.33727581</v>
      </c>
      <c r="V74" s="20" t="n">
        <v>7.41697806</v>
      </c>
    </row>
    <row r="75" spans="1:22">
      <c r="A75" s="15" t="s">
        <v>472</v>
      </c>
      <c r="B75" s="17" t="n">
        <v>5375</v>
      </c>
      <c r="C75" s="18">
        <f>(483.0/B75*100)</f>
        <v/>
      </c>
      <c r="D75" s="19" t="n">
        <v>4892</v>
      </c>
      <c r="E75" s="18" t="n">
        <v>396.25430462</v>
      </c>
      <c r="F75" s="20" t="n">
        <v>7.93227221</v>
      </c>
      <c r="G75" s="18" t="n">
        <v>380.60272801</v>
      </c>
      <c r="H75" s="20" t="n">
        <v>5.7044937</v>
      </c>
      <c r="I75" s="18" t="n">
        <v>387.9253158</v>
      </c>
      <c r="J75" s="20" t="n">
        <v>4.79845935</v>
      </c>
      <c r="K75" s="18" t="n">
        <v>390.8195334</v>
      </c>
      <c r="L75" s="20" t="n">
        <v>7.8415795</v>
      </c>
      <c r="M75" s="18" t="s">
        <v>404</v>
      </c>
      <c r="N75" s="20" t="s">
        <v>404</v>
      </c>
      <c r="O75" s="18" t="s">
        <v>404</v>
      </c>
      <c r="P75" s="20" t="s">
        <v>404</v>
      </c>
      <c r="Q75" s="18" t="s">
        <v>404</v>
      </c>
      <c r="R75" s="20" t="s">
        <v>404</v>
      </c>
      <c r="S75" s="18" t="s">
        <v>404</v>
      </c>
      <c r="T75" s="20" t="s">
        <v>404</v>
      </c>
      <c r="U75" s="18" t="n">
        <v>377.41511598</v>
      </c>
      <c r="V75" s="20" t="n">
        <v>13.36007164</v>
      </c>
    </row>
    <row r="76" spans="1:22">
      <c r="A76" s="15" t="s">
        <v>473</v>
      </c>
      <c r="B76" s="17" t="n">
        <v>14167</v>
      </c>
      <c r="C76" s="18">
        <f>(1400.0/B76*100)</f>
        <v/>
      </c>
      <c r="D76" s="19" t="n">
        <v>12767</v>
      </c>
      <c r="E76" s="18" t="n">
        <v>461.57660238</v>
      </c>
      <c r="F76" s="20" t="n">
        <v>5.5140767</v>
      </c>
      <c r="G76" s="18" t="n">
        <v>436.94392388</v>
      </c>
      <c r="H76" s="20" t="n">
        <v>4.70476477</v>
      </c>
      <c r="I76" s="18" t="n">
        <v>408.81663794</v>
      </c>
      <c r="J76" s="20" t="n">
        <v>5.54582595</v>
      </c>
      <c r="K76" s="18" t="n">
        <v>385.22481149</v>
      </c>
      <c r="L76" s="20" t="n">
        <v>6.42013685</v>
      </c>
      <c r="M76" s="18" t="s">
        <v>404</v>
      </c>
      <c r="N76" s="20" t="s">
        <v>404</v>
      </c>
      <c r="O76" s="18" t="s">
        <v>404</v>
      </c>
      <c r="P76" s="20" t="s">
        <v>404</v>
      </c>
      <c r="Q76" s="18" t="s">
        <v>404</v>
      </c>
      <c r="R76" s="20" t="s">
        <v>404</v>
      </c>
      <c r="S76" s="18" t="s">
        <v>404</v>
      </c>
      <c r="T76" s="20" t="s">
        <v>404</v>
      </c>
      <c r="U76" s="18" t="n">
        <v>429.06157633</v>
      </c>
      <c r="V76" s="20" t="n">
        <v>8.600027280000001</v>
      </c>
    </row>
    <row r="77" spans="1:22">
      <c r="A77" s="15" t="s">
        <v>474</v>
      </c>
      <c r="B77" s="17" t="n">
        <v>6062</v>
      </c>
      <c r="C77" s="18">
        <f>(0.0/B77*100)</f>
        <v/>
      </c>
      <c r="D77" s="19" t="n">
        <v>6062</v>
      </c>
      <c r="E77" s="18" t="n">
        <v>452.1292947</v>
      </c>
      <c r="F77" s="20" t="n">
        <v>4.90263339</v>
      </c>
      <c r="G77" s="18" t="n">
        <v>429.75251195</v>
      </c>
      <c r="H77" s="20" t="n">
        <v>6.96491472</v>
      </c>
      <c r="I77" s="18" t="n">
        <v>427.50999895</v>
      </c>
      <c r="J77" s="20" t="n">
        <v>4.7074901</v>
      </c>
      <c r="K77" s="18" t="n">
        <v>410.80896471</v>
      </c>
      <c r="L77" s="20" t="n">
        <v>7.53415291</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528.8490289</v>
      </c>
      <c r="F78" s="20" t="n">
        <v>5.66124114</v>
      </c>
      <c r="G78" s="18" t="n">
        <v>521.8679247699999</v>
      </c>
      <c r="H78" s="20" t="n">
        <v>8.16052577</v>
      </c>
      <c r="I78" s="18" t="n">
        <v>514.160232</v>
      </c>
      <c r="J78" s="20" t="n">
        <v>8.70355984</v>
      </c>
      <c r="K78" s="18" t="n">
        <v>527.63247401</v>
      </c>
      <c r="L78" s="20" t="n">
        <v>20.20846514</v>
      </c>
      <c r="M78" s="18" t="s">
        <v>404</v>
      </c>
      <c r="N78" s="20" t="s">
        <v>404</v>
      </c>
      <c r="O78" s="18" t="s">
        <v>404</v>
      </c>
      <c r="P78" s="20" t="s">
        <v>404</v>
      </c>
      <c r="Q78" s="18" t="s">
        <v>404</v>
      </c>
      <c r="R78" s="20" t="s">
        <v>404</v>
      </c>
      <c r="S78" s="18" t="s">
        <v>404</v>
      </c>
      <c r="T78" s="20" t="s">
        <v>404</v>
      </c>
      <c r="U78" s="18" t="n">
        <v>559.29748327</v>
      </c>
      <c r="V78" s="20" t="n">
        <v>23.9254414</v>
      </c>
    </row>
    <row customHeight="1" ht="25" r="79" spans="1:22">
      <c r="A79" s="15" t="s">
        <v>476</v>
      </c>
      <c r="B79" s="17" t="n">
        <v>1657</v>
      </c>
      <c r="C79" s="18">
        <f>(21.0/B79*100)</f>
        <v/>
      </c>
      <c r="D79" s="19" t="n">
        <v>1636</v>
      </c>
      <c r="E79" s="18" t="n">
        <v>483.86448924</v>
      </c>
      <c r="F79" s="20" t="n">
        <v>10.34902665</v>
      </c>
      <c r="G79" s="18" t="n">
        <v>454.50586132</v>
      </c>
      <c r="H79" s="20" t="n">
        <v>9.802212580000001</v>
      </c>
      <c r="I79" s="18" t="n">
        <v>475.98640185</v>
      </c>
      <c r="J79" s="20" t="n">
        <v>18.50827576</v>
      </c>
      <c r="K79" s="18" t="n">
        <v>434.09785877</v>
      </c>
      <c r="L79" s="20" t="n">
        <v>12.10570068</v>
      </c>
      <c r="M79" s="18" t="s">
        <v>404</v>
      </c>
      <c r="N79" s="20" t="s">
        <v>404</v>
      </c>
      <c r="O79" s="18" t="s">
        <v>404</v>
      </c>
      <c r="P79" s="20" t="s">
        <v>404</v>
      </c>
      <c r="Q79" s="18" t="s">
        <v>404</v>
      </c>
      <c r="R79" s="20" t="s">
        <v>404</v>
      </c>
      <c r="S79" s="18" t="s">
        <v>404</v>
      </c>
      <c r="T79" s="20" t="s">
        <v>404</v>
      </c>
      <c r="U79" s="18" t="s">
        <v>404</v>
      </c>
      <c r="V79" s="20" t="s">
        <v>404</v>
      </c>
    </row>
    <row r="80" spans="1:22">
      <c r="A80" s="15" t="s">
        <v>477</v>
      </c>
      <c r="B80" s="17" t="n">
        <v>7841</v>
      </c>
      <c r="C80" s="18">
        <f>(0.0/B80*100)</f>
        <v/>
      </c>
      <c r="D80" s="19" t="n">
        <v>7841</v>
      </c>
      <c r="E80" s="18" t="n">
        <v>454.78686554</v>
      </c>
      <c r="F80" s="20" t="n">
        <v>4.59674936</v>
      </c>
      <c r="G80" s="18" t="n">
        <v>460.99597172</v>
      </c>
      <c r="H80" s="20" t="n">
        <v>8.92033747</v>
      </c>
      <c r="I80" s="18" t="n">
        <v>462.34959921</v>
      </c>
      <c r="J80" s="20" t="n">
        <v>9.602551910000001</v>
      </c>
      <c r="K80" s="18" t="n">
        <v>434.11172444</v>
      </c>
      <c r="L80" s="20" t="n">
        <v>18.88178697</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449.34172437</v>
      </c>
      <c r="F81" s="20" t="n">
        <v>6.31681426</v>
      </c>
      <c r="G81" s="18" t="n">
        <v>442.43596249</v>
      </c>
      <c r="H81" s="20" t="n">
        <v>3.91088434</v>
      </c>
      <c r="I81" s="18" t="n">
        <v>432.77323554</v>
      </c>
      <c r="J81" s="20" t="n">
        <v>5.90357827</v>
      </c>
      <c r="K81" s="18" t="n">
        <v>374.64193722</v>
      </c>
      <c r="L81" s="20" t="n">
        <v>8.23153449</v>
      </c>
      <c r="M81" s="18" t="s">
        <v>404</v>
      </c>
      <c r="N81" s="20" t="s">
        <v>404</v>
      </c>
      <c r="O81" s="18" t="s">
        <v>404</v>
      </c>
      <c r="P81" s="20" t="s">
        <v>404</v>
      </c>
      <c r="Q81" s="18" t="s">
        <v>404</v>
      </c>
      <c r="R81" s="20" t="s">
        <v>404</v>
      </c>
      <c r="S81" s="18" t="s">
        <v>404</v>
      </c>
      <c r="T81" s="20" t="s">
        <v>404</v>
      </c>
      <c r="U81" s="18" t="n">
        <v>523.4145175</v>
      </c>
      <c r="V81" s="20" t="n">
        <v>6.78576833</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631</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524.54313612</v>
      </c>
      <c r="F7" s="20" t="n">
        <v>2.49237977</v>
      </c>
      <c r="G7" s="18" t="n">
        <v>495.12508404</v>
      </c>
      <c r="H7" s="20" t="n">
        <v>3.6307559</v>
      </c>
      <c r="I7" s="18" t="n">
        <v>478.60360476</v>
      </c>
      <c r="J7" s="20" t="n">
        <v>6.91319739</v>
      </c>
      <c r="K7" s="18" t="n">
        <v>476.41724722</v>
      </c>
      <c r="L7" s="20" t="n">
        <v>15.73822437</v>
      </c>
      <c r="M7" s="18" t="s">
        <v>404</v>
      </c>
      <c r="N7" s="20" t="s">
        <v>404</v>
      </c>
      <c r="O7" s="18" t="s">
        <v>404</v>
      </c>
      <c r="P7" s="20" t="s">
        <v>404</v>
      </c>
      <c r="Q7" s="18" t="s">
        <v>404</v>
      </c>
      <c r="R7" s="20" t="s">
        <v>404</v>
      </c>
      <c r="S7" s="18" t="s">
        <v>404</v>
      </c>
      <c r="T7" s="20" t="s">
        <v>404</v>
      </c>
      <c r="U7" s="18" t="n">
        <v>496.13563676</v>
      </c>
      <c r="V7" s="20" t="n">
        <v>8.502594950000001</v>
      </c>
    </row>
    <row r="8" spans="1:22">
      <c r="A8" s="15" t="s">
        <v>405</v>
      </c>
      <c r="B8" s="17" t="n">
        <v>7007</v>
      </c>
      <c r="C8" s="18">
        <f>(0.0/B8*100)</f>
        <v/>
      </c>
      <c r="D8" s="19" t="n">
        <v>7007</v>
      </c>
      <c r="E8" s="18" t="n">
        <v>498.13126195</v>
      </c>
      <c r="F8" s="20" t="n">
        <v>5.96916094</v>
      </c>
      <c r="G8" s="18" t="n">
        <v>483.590037</v>
      </c>
      <c r="H8" s="20" t="n">
        <v>6.74739574</v>
      </c>
      <c r="I8" s="18" t="n">
        <v>510.1169997</v>
      </c>
      <c r="J8" s="20" t="n">
        <v>9.091180169999999</v>
      </c>
      <c r="K8" s="18" t="n">
        <v>516.4625483900001</v>
      </c>
      <c r="L8" s="20" t="n">
        <v>17.79298133</v>
      </c>
      <c r="M8" s="18" t="s">
        <v>404</v>
      </c>
      <c r="N8" s="20" t="s">
        <v>404</v>
      </c>
      <c r="O8" s="18" t="s">
        <v>404</v>
      </c>
      <c r="P8" s="20" t="s">
        <v>404</v>
      </c>
      <c r="Q8" s="18" t="s">
        <v>404</v>
      </c>
      <c r="R8" s="20" t="s">
        <v>404</v>
      </c>
      <c r="S8" s="18" t="s">
        <v>404</v>
      </c>
      <c r="T8" s="20" t="s">
        <v>404</v>
      </c>
      <c r="U8" s="18" t="n">
        <v>442.60086125</v>
      </c>
      <c r="V8" s="20" t="n">
        <v>15.6298588</v>
      </c>
    </row>
    <row r="9" spans="1:22">
      <c r="A9" s="15" t="s">
        <v>406</v>
      </c>
      <c r="B9" s="17" t="n">
        <v>9651</v>
      </c>
      <c r="C9" s="18">
        <f>(200.0/B9*100)</f>
        <v/>
      </c>
      <c r="D9" s="19" t="n">
        <v>9451</v>
      </c>
      <c r="E9" s="18" t="n">
        <v>519.42154075</v>
      </c>
      <c r="F9" s="20" t="n">
        <v>6.64764255</v>
      </c>
      <c r="G9" s="18" t="n">
        <v>496.65078609</v>
      </c>
      <c r="H9" s="20" t="n">
        <v>6.21597476</v>
      </c>
      <c r="I9" s="18" t="n">
        <v>500.15843078</v>
      </c>
      <c r="J9" s="20" t="n">
        <v>8.11236295</v>
      </c>
      <c r="K9" s="18" t="n">
        <v>480.918233</v>
      </c>
      <c r="L9" s="20" t="n">
        <v>16.5149068</v>
      </c>
      <c r="M9" s="18" t="s">
        <v>404</v>
      </c>
      <c r="N9" s="20" t="s">
        <v>404</v>
      </c>
      <c r="O9" s="18" t="s">
        <v>404</v>
      </c>
      <c r="P9" s="20" t="s">
        <v>404</v>
      </c>
      <c r="Q9" s="18" t="s">
        <v>404</v>
      </c>
      <c r="R9" s="20" t="s">
        <v>404</v>
      </c>
      <c r="S9" s="18" t="s">
        <v>404</v>
      </c>
      <c r="T9" s="20" t="s">
        <v>404</v>
      </c>
      <c r="U9" s="18" t="n">
        <v>480.40128634</v>
      </c>
      <c r="V9" s="20" t="n">
        <v>16.06950952</v>
      </c>
    </row>
    <row r="10" spans="1:22">
      <c r="A10" s="15" t="s">
        <v>407</v>
      </c>
      <c r="B10" s="17" t="n">
        <v>20058</v>
      </c>
      <c r="C10" s="18">
        <f>(2951.0/B10*100)</f>
        <v/>
      </c>
      <c r="D10" s="19" t="n">
        <v>17107</v>
      </c>
      <c r="E10" s="18" t="n">
        <v>533.88473211</v>
      </c>
      <c r="F10" s="20" t="n">
        <v>2.83508619</v>
      </c>
      <c r="G10" s="18" t="n">
        <v>524.79654226</v>
      </c>
      <c r="H10" s="20" t="n">
        <v>3.13962795</v>
      </c>
      <c r="I10" s="18" t="n">
        <v>523.48257685</v>
      </c>
      <c r="J10" s="20" t="n">
        <v>5.23466914</v>
      </c>
      <c r="K10" s="18" t="n">
        <v>486.7693385</v>
      </c>
      <c r="L10" s="20" t="n">
        <v>15.39424797</v>
      </c>
      <c r="M10" s="18" t="s">
        <v>404</v>
      </c>
      <c r="N10" s="20" t="s">
        <v>404</v>
      </c>
      <c r="O10" s="18" t="s">
        <v>404</v>
      </c>
      <c r="P10" s="20" t="s">
        <v>404</v>
      </c>
      <c r="Q10" s="18" t="s">
        <v>404</v>
      </c>
      <c r="R10" s="20" t="s">
        <v>404</v>
      </c>
      <c r="S10" s="18" t="s">
        <v>404</v>
      </c>
      <c r="T10" s="20" t="s">
        <v>404</v>
      </c>
      <c r="U10" s="18" t="n">
        <v>580.1559548499999</v>
      </c>
      <c r="V10" s="20" t="n">
        <v>8.206680800000001</v>
      </c>
    </row>
    <row r="11" spans="1:22">
      <c r="A11" s="15" t="s">
        <v>408</v>
      </c>
      <c r="B11" s="17" t="n">
        <v>7053</v>
      </c>
      <c r="C11" s="18">
        <f>(137.0/B11*100)</f>
        <v/>
      </c>
      <c r="D11" s="19" t="n">
        <v>6916</v>
      </c>
      <c r="E11" s="18" t="n">
        <v>457.58348106</v>
      </c>
      <c r="F11" s="20" t="n">
        <v>5.17033379</v>
      </c>
      <c r="G11" s="18" t="n">
        <v>442.02625142</v>
      </c>
      <c r="H11" s="20" t="n">
        <v>6.42709336</v>
      </c>
      <c r="I11" s="18" t="n">
        <v>439.10955627</v>
      </c>
      <c r="J11" s="20" t="n">
        <v>9.52051481</v>
      </c>
      <c r="K11" s="18" t="n">
        <v>384.89806684</v>
      </c>
      <c r="L11" s="20" t="n">
        <v>19.71542417</v>
      </c>
      <c r="M11" s="18" t="s">
        <v>404</v>
      </c>
      <c r="N11" s="20" t="s">
        <v>404</v>
      </c>
      <c r="O11" s="18" t="s">
        <v>404</v>
      </c>
      <c r="P11" s="20" t="s">
        <v>404</v>
      </c>
      <c r="Q11" s="18" t="s">
        <v>404</v>
      </c>
      <c r="R11" s="20" t="s">
        <v>404</v>
      </c>
      <c r="S11" s="18" t="s">
        <v>404</v>
      </c>
      <c r="T11" s="20" t="s">
        <v>404</v>
      </c>
      <c r="U11" s="18" t="n">
        <v>423.50051987</v>
      </c>
      <c r="V11" s="20" t="n">
        <v>9.19553247</v>
      </c>
    </row>
    <row r="12" spans="1:22">
      <c r="A12" s="15" t="s">
        <v>409</v>
      </c>
      <c r="B12" s="17" t="n">
        <v>6894</v>
      </c>
      <c r="C12" s="18">
        <f>(106.0/B12*100)</f>
        <v/>
      </c>
      <c r="D12" s="19" t="n">
        <v>6788</v>
      </c>
      <c r="E12" s="18" t="n">
        <v>501.03681655</v>
      </c>
      <c r="F12" s="20" t="n">
        <v>6.401626</v>
      </c>
      <c r="G12" s="18" t="n">
        <v>493.76783625</v>
      </c>
      <c r="H12" s="20" t="n">
        <v>4.37522383</v>
      </c>
      <c r="I12" s="18" t="n">
        <v>486.8103132</v>
      </c>
      <c r="J12" s="20" t="n">
        <v>5.26791918</v>
      </c>
      <c r="K12" s="18" t="n">
        <v>452.62578795</v>
      </c>
      <c r="L12" s="20" t="n">
        <v>26.68645836</v>
      </c>
      <c r="M12" s="18" t="s">
        <v>404</v>
      </c>
      <c r="N12" s="20" t="s">
        <v>404</v>
      </c>
      <c r="O12" s="18" t="s">
        <v>404</v>
      </c>
      <c r="P12" s="20" t="s">
        <v>404</v>
      </c>
      <c r="Q12" s="18" t="s">
        <v>404</v>
      </c>
      <c r="R12" s="20" t="s">
        <v>404</v>
      </c>
      <c r="S12" s="18" t="s">
        <v>404</v>
      </c>
      <c r="T12" s="20" t="s">
        <v>404</v>
      </c>
      <c r="U12" s="18" t="n">
        <v>512.76583844</v>
      </c>
      <c r="V12" s="20" t="n">
        <v>58.88807216</v>
      </c>
    </row>
    <row r="13" spans="1:22">
      <c r="A13" s="15" t="s">
        <v>410</v>
      </c>
      <c r="B13" s="17" t="n">
        <v>7161</v>
      </c>
      <c r="C13" s="18">
        <f>(1175.0/B13*100)</f>
        <v/>
      </c>
      <c r="D13" s="19" t="n">
        <v>5986</v>
      </c>
      <c r="E13" s="18" t="n">
        <v>505.48680758</v>
      </c>
      <c r="F13" s="20" t="n">
        <v>4.24527621</v>
      </c>
      <c r="G13" s="18" t="n">
        <v>505.82857718</v>
      </c>
      <c r="H13" s="20" t="n">
        <v>4.21608643</v>
      </c>
      <c r="I13" s="18" t="n">
        <v>490.27382648</v>
      </c>
      <c r="J13" s="20" t="n">
        <v>4.31465234</v>
      </c>
      <c r="K13" s="18" t="n">
        <v>480.7120536</v>
      </c>
      <c r="L13" s="20" t="n">
        <v>10.80031258</v>
      </c>
      <c r="M13" s="18" t="s">
        <v>404</v>
      </c>
      <c r="N13" s="20" t="s">
        <v>404</v>
      </c>
      <c r="O13" s="18" t="s">
        <v>404</v>
      </c>
      <c r="P13" s="20" t="s">
        <v>404</v>
      </c>
      <c r="Q13" s="18" t="s">
        <v>404</v>
      </c>
      <c r="R13" s="20" t="s">
        <v>404</v>
      </c>
      <c r="S13" s="18" t="s">
        <v>404</v>
      </c>
      <c r="T13" s="20" t="s">
        <v>404</v>
      </c>
      <c r="U13" s="18" t="n">
        <v>492.40397988</v>
      </c>
      <c r="V13" s="20" t="n">
        <v>7.50499007</v>
      </c>
    </row>
    <row r="14" spans="1:22">
      <c r="A14" s="15" t="s">
        <v>411</v>
      </c>
      <c r="B14" s="17" t="n">
        <v>5587</v>
      </c>
      <c r="C14" s="18">
        <f>(0.0/B14*100)</f>
        <v/>
      </c>
      <c r="D14" s="19" t="n">
        <v>5587</v>
      </c>
      <c r="E14" s="18" t="n">
        <v>523.59216466</v>
      </c>
      <c r="F14" s="20" t="n">
        <v>6.33871695</v>
      </c>
      <c r="G14" s="18" t="n">
        <v>536.32733892</v>
      </c>
      <c r="H14" s="20" t="n">
        <v>3.90488922</v>
      </c>
      <c r="I14" s="18" t="n">
        <v>538.83490302</v>
      </c>
      <c r="J14" s="20" t="n">
        <v>3.70716563</v>
      </c>
      <c r="K14" s="18" t="n">
        <v>515.6470190700001</v>
      </c>
      <c r="L14" s="20" t="n">
        <v>6.005812</v>
      </c>
      <c r="M14" s="18" t="s">
        <v>404</v>
      </c>
      <c r="N14" s="20" t="s">
        <v>404</v>
      </c>
      <c r="O14" s="18" t="s">
        <v>404</v>
      </c>
      <c r="P14" s="20" t="s">
        <v>404</v>
      </c>
      <c r="Q14" s="18" t="s">
        <v>404</v>
      </c>
      <c r="R14" s="20" t="s">
        <v>404</v>
      </c>
      <c r="S14" s="18" t="s">
        <v>404</v>
      </c>
      <c r="T14" s="20" t="s">
        <v>404</v>
      </c>
      <c r="U14" s="18" t="n">
        <v>582.4255027</v>
      </c>
      <c r="V14" s="20" t="n">
        <v>11.89569482</v>
      </c>
    </row>
    <row r="15" spans="1:22">
      <c r="A15" s="15" t="s">
        <v>412</v>
      </c>
      <c r="B15" s="17" t="n">
        <v>5882</v>
      </c>
      <c r="C15" s="18">
        <f>(0.0/B15*100)</f>
        <v/>
      </c>
      <c r="D15" s="19" t="n">
        <v>5882</v>
      </c>
      <c r="E15" s="18" t="n">
        <v>535.58594909</v>
      </c>
      <c r="F15" s="20" t="n">
        <v>6.38450352</v>
      </c>
      <c r="G15" s="18" t="n">
        <v>530.80913914</v>
      </c>
      <c r="H15" s="20" t="n">
        <v>3.45135734</v>
      </c>
      <c r="I15" s="18" t="n">
        <v>526.99562707</v>
      </c>
      <c r="J15" s="20" t="n">
        <v>4.0716181</v>
      </c>
      <c r="K15" s="18" t="n">
        <v>532.57798531</v>
      </c>
      <c r="L15" s="20" t="n">
        <v>7.48138381</v>
      </c>
      <c r="M15" s="18" t="s">
        <v>404</v>
      </c>
      <c r="N15" s="20" t="s">
        <v>404</v>
      </c>
      <c r="O15" s="18" t="s">
        <v>404</v>
      </c>
      <c r="P15" s="20" t="s">
        <v>404</v>
      </c>
      <c r="Q15" s="18" t="s">
        <v>404</v>
      </c>
      <c r="R15" s="20" t="s">
        <v>404</v>
      </c>
      <c r="S15" s="18" t="s">
        <v>404</v>
      </c>
      <c r="T15" s="20" t="s">
        <v>404</v>
      </c>
      <c r="U15" s="18" t="n">
        <v>551.40949065</v>
      </c>
      <c r="V15" s="20" t="n">
        <v>23.78157809</v>
      </c>
    </row>
    <row r="16" spans="1:22">
      <c r="A16" s="15" t="s">
        <v>413</v>
      </c>
      <c r="B16" s="17" t="n">
        <v>6108</v>
      </c>
      <c r="C16" s="18">
        <f>(440.0/B16*100)</f>
        <v/>
      </c>
      <c r="D16" s="19" t="n">
        <v>5668</v>
      </c>
      <c r="E16" s="18" t="n">
        <v>502.94725392</v>
      </c>
      <c r="F16" s="20" t="n">
        <v>6.50867078</v>
      </c>
      <c r="G16" s="18" t="n">
        <v>499.4168594</v>
      </c>
      <c r="H16" s="20" t="n">
        <v>7.44342619</v>
      </c>
      <c r="I16" s="18" t="n">
        <v>489.67769601</v>
      </c>
      <c r="J16" s="20" t="n">
        <v>10.09149214</v>
      </c>
      <c r="K16" s="18" t="n">
        <v>498.78284544</v>
      </c>
      <c r="L16" s="20" t="n">
        <v>29.54283938</v>
      </c>
      <c r="M16" s="18" t="s">
        <v>404</v>
      </c>
      <c r="N16" s="20" t="s">
        <v>404</v>
      </c>
      <c r="O16" s="18" t="s">
        <v>404</v>
      </c>
      <c r="P16" s="20" t="s">
        <v>404</v>
      </c>
      <c r="Q16" s="18" t="s">
        <v>404</v>
      </c>
      <c r="R16" s="20" t="s">
        <v>404</v>
      </c>
      <c r="S16" s="18" t="s">
        <v>404</v>
      </c>
      <c r="T16" s="20" t="s">
        <v>404</v>
      </c>
      <c r="U16" s="18" t="n">
        <v>465.8366629</v>
      </c>
      <c r="V16" s="20" t="n">
        <v>34.33871557</v>
      </c>
    </row>
    <row r="17" spans="1:22">
      <c r="A17" s="15" t="s">
        <v>414</v>
      </c>
      <c r="B17" s="17" t="n">
        <v>6504</v>
      </c>
      <c r="C17" s="18">
        <f>(1325.0/B17*100)</f>
        <v/>
      </c>
      <c r="D17" s="19" t="n">
        <v>5179</v>
      </c>
      <c r="E17" s="18" t="n">
        <v>508.37686578</v>
      </c>
      <c r="F17" s="20" t="n">
        <v>8.98316722</v>
      </c>
      <c r="G17" s="18" t="n">
        <v>514.8001273899999</v>
      </c>
      <c r="H17" s="20" t="n">
        <v>7.68957855</v>
      </c>
      <c r="I17" s="18" t="n">
        <v>506.82516008</v>
      </c>
      <c r="J17" s="20" t="n">
        <v>9.428356620000001</v>
      </c>
      <c r="K17" s="18" t="n">
        <v>485.23460954</v>
      </c>
      <c r="L17" s="20" t="n">
        <v>17.21671513</v>
      </c>
      <c r="M17" s="18" t="s">
        <v>404</v>
      </c>
      <c r="N17" s="20" t="s">
        <v>404</v>
      </c>
      <c r="O17" s="18" t="s">
        <v>404</v>
      </c>
      <c r="P17" s="20" t="s">
        <v>404</v>
      </c>
      <c r="Q17" s="18" t="s">
        <v>404</v>
      </c>
      <c r="R17" s="20" t="s">
        <v>404</v>
      </c>
      <c r="S17" s="18" t="s">
        <v>404</v>
      </c>
      <c r="T17" s="20" t="s">
        <v>404</v>
      </c>
      <c r="U17" s="18" t="n">
        <v>545.17052429</v>
      </c>
      <c r="V17" s="20" t="n">
        <v>19.49864572</v>
      </c>
    </row>
    <row r="18" spans="1:22">
      <c r="A18" s="15" t="s">
        <v>415</v>
      </c>
      <c r="B18" s="17" t="n">
        <v>5532</v>
      </c>
      <c r="C18" s="18">
        <f>(0.0/B18*100)</f>
        <v/>
      </c>
      <c r="D18" s="19" t="n">
        <v>5532</v>
      </c>
      <c r="E18" s="18" t="n">
        <v>464.25070113</v>
      </c>
      <c r="F18" s="20" t="n">
        <v>14.15203411</v>
      </c>
      <c r="G18" s="18" t="n">
        <v>453.53847408</v>
      </c>
      <c r="H18" s="20" t="n">
        <v>7.16288063</v>
      </c>
      <c r="I18" s="18" t="n">
        <v>456.33143387</v>
      </c>
      <c r="J18" s="20" t="n">
        <v>6.06224102</v>
      </c>
      <c r="K18" s="18" t="n">
        <v>447.63319116</v>
      </c>
      <c r="L18" s="20" t="n">
        <v>13.4978507</v>
      </c>
      <c r="M18" s="18" t="s">
        <v>404</v>
      </c>
      <c r="N18" s="20" t="s">
        <v>404</v>
      </c>
      <c r="O18" s="18" t="s">
        <v>404</v>
      </c>
      <c r="P18" s="20" t="s">
        <v>404</v>
      </c>
      <c r="Q18" s="18" t="s">
        <v>404</v>
      </c>
      <c r="R18" s="20" t="s">
        <v>404</v>
      </c>
      <c r="S18" s="18" t="s">
        <v>404</v>
      </c>
      <c r="T18" s="20" t="s">
        <v>404</v>
      </c>
      <c r="U18" s="18" t="n">
        <v>439.53210625</v>
      </c>
      <c r="V18" s="20" t="n">
        <v>30.07255551</v>
      </c>
    </row>
    <row r="19" spans="1:22">
      <c r="A19" s="15" t="s">
        <v>416</v>
      </c>
      <c r="B19" s="17" t="n">
        <v>5658</v>
      </c>
      <c r="C19" s="18">
        <f>(327.0/B19*100)</f>
        <v/>
      </c>
      <c r="D19" s="19" t="n">
        <v>5331</v>
      </c>
      <c r="E19" s="18" t="n">
        <v>469.76709329</v>
      </c>
      <c r="F19" s="20" t="n">
        <v>14.59156498</v>
      </c>
      <c r="G19" s="18" t="n">
        <v>477.07351741</v>
      </c>
      <c r="H19" s="20" t="n">
        <v>9.37626773</v>
      </c>
      <c r="I19" s="18" t="n">
        <v>476.34255431</v>
      </c>
      <c r="J19" s="20" t="n">
        <v>6.01537681</v>
      </c>
      <c r="K19" s="18" t="n">
        <v>483.67656938</v>
      </c>
      <c r="L19" s="20" t="n">
        <v>10.51496019</v>
      </c>
      <c r="M19" s="18" t="s">
        <v>404</v>
      </c>
      <c r="N19" s="20" t="s">
        <v>404</v>
      </c>
      <c r="O19" s="18" t="s">
        <v>404</v>
      </c>
      <c r="P19" s="20" t="s">
        <v>404</v>
      </c>
      <c r="Q19" s="18" t="s">
        <v>404</v>
      </c>
      <c r="R19" s="20" t="s">
        <v>404</v>
      </c>
      <c r="S19" s="18" t="s">
        <v>404</v>
      </c>
      <c r="T19" s="20" t="s">
        <v>404</v>
      </c>
      <c r="U19" s="18" t="n">
        <v>452.11986492</v>
      </c>
      <c r="V19" s="20" t="n">
        <v>35.21962854</v>
      </c>
    </row>
    <row r="20" spans="1:22">
      <c r="A20" s="15" t="s">
        <v>417</v>
      </c>
      <c r="B20" s="17" t="n">
        <v>3371</v>
      </c>
      <c r="C20" s="18">
        <f>(24.0/B20*100)</f>
        <v/>
      </c>
      <c r="D20" s="19" t="n">
        <v>3347</v>
      </c>
      <c r="E20" s="18" t="n">
        <v>481.29120142</v>
      </c>
      <c r="F20" s="20" t="n">
        <v>3.49856486</v>
      </c>
      <c r="G20" s="18" t="n">
        <v>469.86912627</v>
      </c>
      <c r="H20" s="20" t="n">
        <v>2.74207243</v>
      </c>
      <c r="I20" s="18" t="n">
        <v>468.29631139</v>
      </c>
      <c r="J20" s="20" t="n">
        <v>2.94770641</v>
      </c>
      <c r="K20" s="18" t="n">
        <v>479.50658267</v>
      </c>
      <c r="L20" s="20" t="n">
        <v>6.72279664</v>
      </c>
      <c r="M20" s="18" t="s">
        <v>404</v>
      </c>
      <c r="N20" s="20" t="s">
        <v>404</v>
      </c>
      <c r="O20" s="18" t="s">
        <v>404</v>
      </c>
      <c r="P20" s="20" t="s">
        <v>404</v>
      </c>
      <c r="Q20" s="18" t="s">
        <v>404</v>
      </c>
      <c r="R20" s="20" t="s">
        <v>404</v>
      </c>
      <c r="S20" s="18" t="s">
        <v>404</v>
      </c>
      <c r="T20" s="20" t="s">
        <v>404</v>
      </c>
      <c r="U20" s="18" t="n">
        <v>423.43863297</v>
      </c>
      <c r="V20" s="20" t="n">
        <v>15.52136719</v>
      </c>
    </row>
    <row r="21" spans="1:22">
      <c r="A21" s="15" t="s">
        <v>418</v>
      </c>
      <c r="B21" s="17" t="n">
        <v>5741</v>
      </c>
      <c r="C21" s="18">
        <f>(0.0/B21*100)</f>
        <v/>
      </c>
      <c r="D21" s="19" t="n">
        <v>5741</v>
      </c>
      <c r="E21" s="18" t="n">
        <v>509.18608491</v>
      </c>
      <c r="F21" s="20" t="n">
        <v>3.99245373</v>
      </c>
      <c r="G21" s="18" t="n">
        <v>507.07311588</v>
      </c>
      <c r="H21" s="20" t="n">
        <v>5.04309314</v>
      </c>
      <c r="I21" s="18" t="n">
        <v>498.7575811</v>
      </c>
      <c r="J21" s="20" t="n">
        <v>6.26958848</v>
      </c>
      <c r="K21" s="18" t="n">
        <v>479.53430868</v>
      </c>
      <c r="L21" s="20" t="n">
        <v>8.163134640000001</v>
      </c>
      <c r="M21" s="18" t="s">
        <v>404</v>
      </c>
      <c r="N21" s="20" t="s">
        <v>404</v>
      </c>
      <c r="O21" s="18" t="s">
        <v>404</v>
      </c>
      <c r="P21" s="20" t="s">
        <v>404</v>
      </c>
      <c r="Q21" s="18" t="s">
        <v>404</v>
      </c>
      <c r="R21" s="20" t="s">
        <v>404</v>
      </c>
      <c r="S21" s="18" t="s">
        <v>404</v>
      </c>
      <c r="T21" s="20" t="s">
        <v>404</v>
      </c>
      <c r="U21" s="18" t="n">
        <v>497.47568758</v>
      </c>
      <c r="V21" s="20" t="n">
        <v>9.106728779999999</v>
      </c>
    </row>
    <row r="22" spans="1:22">
      <c r="A22" s="15" t="s">
        <v>419</v>
      </c>
      <c r="B22" s="17" t="n">
        <v>6598</v>
      </c>
      <c r="C22" s="18">
        <f>(0.0/B22*100)</f>
        <v/>
      </c>
      <c r="D22" s="19" t="n">
        <v>6598</v>
      </c>
      <c r="E22" s="18" t="n">
        <v>480.22407623</v>
      </c>
      <c r="F22" s="20" t="n">
        <v>9.001419869999999</v>
      </c>
      <c r="G22" s="18" t="n">
        <v>471.48728832</v>
      </c>
      <c r="H22" s="20" t="n">
        <v>8.2310315</v>
      </c>
      <c r="I22" s="18" t="n">
        <v>451.28442395</v>
      </c>
      <c r="J22" s="20" t="n">
        <v>10.26453711</v>
      </c>
      <c r="K22" s="18" t="n">
        <v>449.08904529</v>
      </c>
      <c r="L22" s="20" t="n">
        <v>18.53979873</v>
      </c>
      <c r="M22" s="18" t="s">
        <v>404</v>
      </c>
      <c r="N22" s="20" t="s">
        <v>404</v>
      </c>
      <c r="O22" s="18" t="s">
        <v>404</v>
      </c>
      <c r="P22" s="20" t="s">
        <v>404</v>
      </c>
      <c r="Q22" s="18" t="s">
        <v>404</v>
      </c>
      <c r="R22" s="20" t="s">
        <v>404</v>
      </c>
      <c r="S22" s="18" t="s">
        <v>404</v>
      </c>
      <c r="T22" s="20" t="s">
        <v>404</v>
      </c>
      <c r="U22" s="18" t="n">
        <v>488.14161863</v>
      </c>
      <c r="V22" s="20" t="n">
        <v>15.54513211</v>
      </c>
    </row>
    <row r="23" spans="1:22">
      <c r="A23" s="15" t="s">
        <v>420</v>
      </c>
      <c r="B23" s="17" t="n">
        <v>11583</v>
      </c>
      <c r="C23" s="18">
        <f>(3159.0/B23*100)</f>
        <v/>
      </c>
      <c r="D23" s="19" t="n">
        <v>8424</v>
      </c>
      <c r="E23" s="18" t="n">
        <v>493.07908551</v>
      </c>
      <c r="F23" s="20" t="n">
        <v>7.01923526</v>
      </c>
      <c r="G23" s="18" t="n">
        <v>486.0116988</v>
      </c>
      <c r="H23" s="20" t="n">
        <v>7.26478519</v>
      </c>
      <c r="I23" s="18" t="n">
        <v>481.7438211</v>
      </c>
      <c r="J23" s="20" t="n">
        <v>6.73821575</v>
      </c>
      <c r="K23" s="18" t="n">
        <v>453.60460118</v>
      </c>
      <c r="L23" s="20" t="n">
        <v>9.89227346</v>
      </c>
      <c r="M23" s="18" t="s">
        <v>404</v>
      </c>
      <c r="N23" s="20" t="s">
        <v>404</v>
      </c>
      <c r="O23" s="18" t="s">
        <v>404</v>
      </c>
      <c r="P23" s="20" t="s">
        <v>404</v>
      </c>
      <c r="Q23" s="18" t="s">
        <v>404</v>
      </c>
      <c r="R23" s="20" t="s">
        <v>404</v>
      </c>
      <c r="S23" s="18" t="s">
        <v>404</v>
      </c>
      <c r="T23" s="20" t="s">
        <v>404</v>
      </c>
      <c r="U23" s="18" t="n">
        <v>475.10995935</v>
      </c>
      <c r="V23" s="20" t="n">
        <v>26.90883712</v>
      </c>
    </row>
    <row r="24" spans="1:22">
      <c r="A24" s="15" t="s">
        <v>421</v>
      </c>
      <c r="B24" s="17" t="n">
        <v>6647</v>
      </c>
      <c r="C24" s="18">
        <f>(0.0/B24*100)</f>
        <v/>
      </c>
      <c r="D24" s="19" t="n">
        <v>6647</v>
      </c>
      <c r="E24" s="18" t="n">
        <v>551.04772</v>
      </c>
      <c r="F24" s="20" t="n">
        <v>16.96910515</v>
      </c>
      <c r="G24" s="18" t="n">
        <v>549.67181234</v>
      </c>
      <c r="H24" s="20" t="n">
        <v>8.04856126</v>
      </c>
      <c r="I24" s="18" t="n">
        <v>538.8643818199999</v>
      </c>
      <c r="J24" s="20" t="n">
        <v>5.61109696</v>
      </c>
      <c r="K24" s="18" t="n">
        <v>510.0951527</v>
      </c>
      <c r="L24" s="20" t="n">
        <v>12.11366759</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517.22389744</v>
      </c>
      <c r="F25" s="20" t="n">
        <v>10.793868</v>
      </c>
      <c r="G25" s="18" t="n">
        <v>519.65327724</v>
      </c>
      <c r="H25" s="20" t="n">
        <v>6.2281524</v>
      </c>
      <c r="I25" s="18" t="n">
        <v>513.8313868400001</v>
      </c>
      <c r="J25" s="20" t="n">
        <v>4.85844363</v>
      </c>
      <c r="K25" s="18" t="n">
        <v>504.23778305</v>
      </c>
      <c r="L25" s="20" t="n">
        <v>11.41398852</v>
      </c>
      <c r="M25" s="18" t="s">
        <v>404</v>
      </c>
      <c r="N25" s="20" t="s">
        <v>404</v>
      </c>
      <c r="O25" s="18" t="s">
        <v>404</v>
      </c>
      <c r="P25" s="20" t="s">
        <v>404</v>
      </c>
      <c r="Q25" s="18" t="s">
        <v>404</v>
      </c>
      <c r="R25" s="20" t="s">
        <v>404</v>
      </c>
      <c r="S25" s="18" t="s">
        <v>404</v>
      </c>
      <c r="T25" s="20" t="s">
        <v>404</v>
      </c>
      <c r="U25" s="18" t="s">
        <v>404</v>
      </c>
      <c r="V25" s="20" t="s">
        <v>404</v>
      </c>
    </row>
    <row r="26" spans="1:22">
      <c r="A26" s="15" t="s">
        <v>423</v>
      </c>
      <c r="B26" s="17" t="n">
        <v>4869</v>
      </c>
      <c r="C26" s="18">
        <f>(11.0/B26*100)</f>
        <v/>
      </c>
      <c r="D26" s="19" t="n">
        <v>4858</v>
      </c>
      <c r="E26" s="18" t="n">
        <v>484.38455932</v>
      </c>
      <c r="F26" s="20" t="n">
        <v>3.88730779</v>
      </c>
      <c r="G26" s="18" t="n">
        <v>487.38825292</v>
      </c>
      <c r="H26" s="20" t="n">
        <v>3.18934341</v>
      </c>
      <c r="I26" s="18" t="n">
        <v>497.2958444</v>
      </c>
      <c r="J26" s="20" t="n">
        <v>3.78899453</v>
      </c>
      <c r="K26" s="18" t="n">
        <v>503.12573148</v>
      </c>
      <c r="L26" s="20" t="n">
        <v>7.20743061</v>
      </c>
      <c r="M26" s="18" t="s">
        <v>404</v>
      </c>
      <c r="N26" s="20" t="s">
        <v>404</v>
      </c>
      <c r="O26" s="18" t="s">
        <v>404</v>
      </c>
      <c r="P26" s="20" t="s">
        <v>404</v>
      </c>
      <c r="Q26" s="18" t="s">
        <v>404</v>
      </c>
      <c r="R26" s="20" t="s">
        <v>404</v>
      </c>
      <c r="S26" s="18" t="s">
        <v>404</v>
      </c>
      <c r="T26" s="20" t="s">
        <v>404</v>
      </c>
      <c r="U26" s="18" t="n">
        <v>485.58052095</v>
      </c>
      <c r="V26" s="20" t="n">
        <v>13.90159495</v>
      </c>
    </row>
    <row r="27" spans="1:22">
      <c r="A27" s="15" t="s">
        <v>424</v>
      </c>
      <c r="B27" s="17" t="n">
        <v>5299</v>
      </c>
      <c r="C27" s="18">
        <f>(0.0/B27*100)</f>
        <v/>
      </c>
      <c r="D27" s="19" t="n">
        <v>5299</v>
      </c>
      <c r="E27" s="18" t="n">
        <v>493.90140121</v>
      </c>
      <c r="F27" s="20" t="n">
        <v>1.88907842</v>
      </c>
      <c r="G27" s="18" t="n">
        <v>471.84257516</v>
      </c>
      <c r="H27" s="20" t="n">
        <v>1.55425607</v>
      </c>
      <c r="I27" s="18" t="n">
        <v>536.57563721</v>
      </c>
      <c r="J27" s="20" t="n">
        <v>4.94054146</v>
      </c>
      <c r="K27" s="18" t="s">
        <v>404</v>
      </c>
      <c r="L27" s="20" t="s">
        <v>404</v>
      </c>
      <c r="M27" s="18" t="s">
        <v>404</v>
      </c>
      <c r="N27" s="20" t="s">
        <v>404</v>
      </c>
      <c r="O27" s="18" t="s">
        <v>404</v>
      </c>
      <c r="P27" s="20" t="s">
        <v>404</v>
      </c>
      <c r="Q27" s="18" t="s">
        <v>404</v>
      </c>
      <c r="R27" s="20" t="s">
        <v>404</v>
      </c>
      <c r="S27" s="18" t="s">
        <v>404</v>
      </c>
      <c r="T27" s="20" t="s">
        <v>404</v>
      </c>
      <c r="U27" s="18" t="n">
        <v>460.40997821</v>
      </c>
      <c r="V27" s="20" t="n">
        <v>29.69276754</v>
      </c>
    </row>
    <row r="28" spans="1:22">
      <c r="A28" s="15" t="s">
        <v>425</v>
      </c>
      <c r="B28" s="17" t="n">
        <v>7568</v>
      </c>
      <c r="C28" s="18">
        <f>(0.0/B28*100)</f>
        <v/>
      </c>
      <c r="D28" s="19" t="n">
        <v>7568</v>
      </c>
      <c r="E28" s="18" t="n">
        <v>444.86321508</v>
      </c>
      <c r="F28" s="20" t="n">
        <v>5.67014519</v>
      </c>
      <c r="G28" s="18" t="n">
        <v>430.4557549</v>
      </c>
      <c r="H28" s="20" t="n">
        <v>5.90379882</v>
      </c>
      <c r="I28" s="18" t="n">
        <v>405.86402762</v>
      </c>
      <c r="J28" s="20" t="n">
        <v>3.48411683</v>
      </c>
      <c r="K28" s="18" t="n">
        <v>394.97946209</v>
      </c>
      <c r="L28" s="20" t="n">
        <v>4.11878227</v>
      </c>
      <c r="M28" s="18" t="s">
        <v>404</v>
      </c>
      <c r="N28" s="20" t="s">
        <v>404</v>
      </c>
      <c r="O28" s="18" t="s">
        <v>404</v>
      </c>
      <c r="P28" s="20" t="s">
        <v>404</v>
      </c>
      <c r="Q28" s="18" t="s">
        <v>404</v>
      </c>
      <c r="R28" s="20" t="s">
        <v>404</v>
      </c>
      <c r="S28" s="18" t="s">
        <v>404</v>
      </c>
      <c r="T28" s="20" t="s">
        <v>404</v>
      </c>
      <c r="U28" s="18" t="n">
        <v>384.54024076</v>
      </c>
      <c r="V28" s="20" t="n">
        <v>8.711933520000001</v>
      </c>
    </row>
    <row r="29" spans="1:22">
      <c r="A29" s="15" t="s">
        <v>426</v>
      </c>
      <c r="B29" s="17" t="n">
        <v>5385</v>
      </c>
      <c r="C29" s="18">
        <f>(1123.0/B29*100)</f>
        <v/>
      </c>
      <c r="D29" s="19" t="n">
        <v>4262</v>
      </c>
      <c r="E29" s="18" t="n">
        <v>511.05853025</v>
      </c>
      <c r="F29" s="20" t="n">
        <v>8.1663373</v>
      </c>
      <c r="G29" s="18" t="n">
        <v>528.24752762</v>
      </c>
      <c r="H29" s="20" t="n">
        <v>11.10983817</v>
      </c>
      <c r="I29" s="18" t="n">
        <v>500.22089782</v>
      </c>
      <c r="J29" s="20" t="n">
        <v>13.97063643</v>
      </c>
      <c r="K29" s="18" t="n">
        <v>456.75143407</v>
      </c>
      <c r="L29" s="20" t="n">
        <v>48.36987561</v>
      </c>
      <c r="M29" s="18" t="s">
        <v>404</v>
      </c>
      <c r="N29" s="20" t="s">
        <v>404</v>
      </c>
      <c r="O29" s="18" t="s">
        <v>404</v>
      </c>
      <c r="P29" s="20" t="s">
        <v>404</v>
      </c>
      <c r="Q29" s="18" t="s">
        <v>404</v>
      </c>
      <c r="R29" s="20" t="s">
        <v>404</v>
      </c>
      <c r="S29" s="18" t="s">
        <v>404</v>
      </c>
      <c r="T29" s="20" t="s">
        <v>404</v>
      </c>
      <c r="U29" s="18" t="n">
        <v>484.2169939</v>
      </c>
      <c r="V29" s="20" t="n">
        <v>12.7465089</v>
      </c>
    </row>
    <row r="30" spans="1:22">
      <c r="A30" s="15" t="s">
        <v>427</v>
      </c>
      <c r="B30" s="17" t="n">
        <v>4520</v>
      </c>
      <c r="C30" s="18">
        <f>(958.0/B30*100)</f>
        <v/>
      </c>
      <c r="D30" s="19" t="n">
        <v>3562</v>
      </c>
      <c r="E30" s="18" t="n">
        <v>524.62136767</v>
      </c>
      <c r="F30" s="20" t="n">
        <v>5.35294635</v>
      </c>
      <c r="G30" s="18" t="n">
        <v>508.77999242</v>
      </c>
      <c r="H30" s="20" t="n">
        <v>6.20605966</v>
      </c>
      <c r="I30" s="18" t="n">
        <v>506.0745119</v>
      </c>
      <c r="J30" s="20" t="n">
        <v>8.033319390000001</v>
      </c>
      <c r="K30" s="18" t="n">
        <v>447.37704649</v>
      </c>
      <c r="L30" s="20" t="n">
        <v>11.60284436</v>
      </c>
      <c r="M30" s="18" t="s">
        <v>404</v>
      </c>
      <c r="N30" s="20" t="s">
        <v>404</v>
      </c>
      <c r="O30" s="18" t="s">
        <v>404</v>
      </c>
      <c r="P30" s="20" t="s">
        <v>404</v>
      </c>
      <c r="Q30" s="18" t="s">
        <v>404</v>
      </c>
      <c r="R30" s="20" t="s">
        <v>404</v>
      </c>
      <c r="S30" s="18" t="s">
        <v>404</v>
      </c>
      <c r="T30" s="20" t="s">
        <v>404</v>
      </c>
      <c r="U30" s="18" t="n">
        <v>518.05765941</v>
      </c>
      <c r="V30" s="20" t="n">
        <v>20.96351969</v>
      </c>
    </row>
    <row r="31" spans="1:22">
      <c r="A31" s="15" t="s">
        <v>428</v>
      </c>
      <c r="B31" s="17" t="n">
        <v>5456</v>
      </c>
      <c r="C31" s="18">
        <f>(502.0/B31*100)</f>
        <v/>
      </c>
      <c r="D31" s="19" t="n">
        <v>4954</v>
      </c>
      <c r="E31" s="18" t="n">
        <v>509.32655106</v>
      </c>
      <c r="F31" s="20" t="n">
        <v>4.79631524</v>
      </c>
      <c r="G31" s="18" t="n">
        <v>495.14688401</v>
      </c>
      <c r="H31" s="20" t="n">
        <v>3.97605456</v>
      </c>
      <c r="I31" s="18" t="n">
        <v>497.0251609</v>
      </c>
      <c r="J31" s="20" t="n">
        <v>3.79703178</v>
      </c>
      <c r="K31" s="18" t="n">
        <v>486.16402806</v>
      </c>
      <c r="L31" s="20" t="n">
        <v>15.24482568</v>
      </c>
      <c r="M31" s="18" t="s">
        <v>404</v>
      </c>
      <c r="N31" s="20" t="s">
        <v>404</v>
      </c>
      <c r="O31" s="18" t="s">
        <v>404</v>
      </c>
      <c r="P31" s="20" t="s">
        <v>404</v>
      </c>
      <c r="Q31" s="18" t="s">
        <v>404</v>
      </c>
      <c r="R31" s="20" t="s">
        <v>404</v>
      </c>
      <c r="S31" s="18" t="s">
        <v>404</v>
      </c>
      <c r="T31" s="20" t="s">
        <v>404</v>
      </c>
      <c r="U31" s="18" t="n">
        <v>500.14811084</v>
      </c>
      <c r="V31" s="20" t="n">
        <v>12.45935019</v>
      </c>
    </row>
    <row r="32" spans="1:22">
      <c r="A32" s="15" t="s">
        <v>429</v>
      </c>
      <c r="B32" s="17" t="n">
        <v>4478</v>
      </c>
      <c r="C32" s="18">
        <f>(0.0/B32*100)</f>
        <v/>
      </c>
      <c r="D32" s="19" t="n">
        <v>4478</v>
      </c>
      <c r="E32" s="18" t="n">
        <v>502.63319357</v>
      </c>
      <c r="F32" s="20" t="n">
        <v>4.86994933</v>
      </c>
      <c r="G32" s="18" t="n">
        <v>493.11581949</v>
      </c>
      <c r="H32" s="20" t="n">
        <v>5.0352262</v>
      </c>
      <c r="I32" s="18" t="n">
        <v>503.13347602</v>
      </c>
      <c r="J32" s="20" t="n">
        <v>5.02546447</v>
      </c>
      <c r="K32" s="18" t="n">
        <v>505.79147734</v>
      </c>
      <c r="L32" s="20" t="n">
        <v>13.06927322</v>
      </c>
      <c r="M32" s="18" t="s">
        <v>404</v>
      </c>
      <c r="N32" s="20" t="s">
        <v>404</v>
      </c>
      <c r="O32" s="18" t="s">
        <v>404</v>
      </c>
      <c r="P32" s="20" t="s">
        <v>404</v>
      </c>
      <c r="Q32" s="18" t="s">
        <v>404</v>
      </c>
      <c r="R32" s="20" t="s">
        <v>404</v>
      </c>
      <c r="S32" s="18" t="s">
        <v>404</v>
      </c>
      <c r="T32" s="20" t="s">
        <v>404</v>
      </c>
      <c r="U32" s="18" t="n">
        <v>555.84441014</v>
      </c>
      <c r="V32" s="20" t="n">
        <v>11.4070969</v>
      </c>
    </row>
    <row r="33" spans="1:22">
      <c r="A33" s="15" t="s">
        <v>430</v>
      </c>
      <c r="B33" s="17" t="n">
        <v>7325</v>
      </c>
      <c r="C33" s="18">
        <f>(29.0/B33*100)</f>
        <v/>
      </c>
      <c r="D33" s="19" t="n">
        <v>7296</v>
      </c>
      <c r="E33" s="18" t="n">
        <v>512.75386744</v>
      </c>
      <c r="F33" s="20" t="n">
        <v>5.19172467</v>
      </c>
      <c r="G33" s="18" t="n">
        <v>499.89139005</v>
      </c>
      <c r="H33" s="20" t="n">
        <v>4.51068991</v>
      </c>
      <c r="I33" s="18" t="n">
        <v>492.64637157</v>
      </c>
      <c r="J33" s="20" t="n">
        <v>7.92494072</v>
      </c>
      <c r="K33" s="18" t="n">
        <v>465.62322601</v>
      </c>
      <c r="L33" s="20" t="n">
        <v>22.85998352</v>
      </c>
      <c r="M33" s="18" t="s">
        <v>404</v>
      </c>
      <c r="N33" s="20" t="s">
        <v>404</v>
      </c>
      <c r="O33" s="18" t="s">
        <v>404</v>
      </c>
      <c r="P33" s="20" t="s">
        <v>404</v>
      </c>
      <c r="Q33" s="18" t="s">
        <v>404</v>
      </c>
      <c r="R33" s="20" t="s">
        <v>404</v>
      </c>
      <c r="S33" s="18" t="s">
        <v>404</v>
      </c>
      <c r="T33" s="20" t="s">
        <v>404</v>
      </c>
      <c r="U33" s="18" t="n">
        <v>473.72505964</v>
      </c>
      <c r="V33" s="20" t="n">
        <v>5.83974686</v>
      </c>
    </row>
    <row r="34" spans="1:22">
      <c r="A34" s="15" t="s">
        <v>431</v>
      </c>
      <c r="B34" s="17" t="n">
        <v>6350</v>
      </c>
      <c r="C34" s="18">
        <f>(0.0/B34*100)</f>
        <v/>
      </c>
      <c r="D34" s="19" t="n">
        <v>6350</v>
      </c>
      <c r="E34" s="18" t="n">
        <v>445.82387926</v>
      </c>
      <c r="F34" s="20" t="n">
        <v>10.29369136</v>
      </c>
      <c r="G34" s="18" t="n">
        <v>468.59184799</v>
      </c>
      <c r="H34" s="20" t="n">
        <v>7.03688821</v>
      </c>
      <c r="I34" s="18" t="n">
        <v>462.11558283</v>
      </c>
      <c r="J34" s="20" t="n">
        <v>6.13666807</v>
      </c>
      <c r="K34" s="18" t="n">
        <v>462.75631862</v>
      </c>
      <c r="L34" s="20" t="n">
        <v>13.73521326</v>
      </c>
      <c r="M34" s="18" t="s">
        <v>404</v>
      </c>
      <c r="N34" s="20" t="s">
        <v>404</v>
      </c>
      <c r="O34" s="18" t="s">
        <v>404</v>
      </c>
      <c r="P34" s="20" t="s">
        <v>404</v>
      </c>
      <c r="Q34" s="18" t="s">
        <v>404</v>
      </c>
      <c r="R34" s="20" t="s">
        <v>404</v>
      </c>
      <c r="S34" s="18" t="s">
        <v>404</v>
      </c>
      <c r="T34" s="20" t="s">
        <v>404</v>
      </c>
      <c r="U34" s="18" t="n">
        <v>437.22412497</v>
      </c>
      <c r="V34" s="20" t="n">
        <v>31.62784988</v>
      </c>
    </row>
    <row r="35" spans="1:22">
      <c r="A35" s="15" t="s">
        <v>432</v>
      </c>
      <c r="B35" s="17" t="n">
        <v>6406</v>
      </c>
      <c r="C35" s="18">
        <f>(443.0/B35*100)</f>
        <v/>
      </c>
      <c r="D35" s="19" t="n">
        <v>5963</v>
      </c>
      <c r="E35" s="18" t="n">
        <v>542.8491147</v>
      </c>
      <c r="F35" s="20" t="n">
        <v>2.28366365</v>
      </c>
      <c r="G35" s="18" t="n">
        <v>501.23161603</v>
      </c>
      <c r="H35" s="20" t="n">
        <v>2.32654771</v>
      </c>
      <c r="I35" s="18" t="n">
        <v>479.67848778</v>
      </c>
      <c r="J35" s="20" t="n">
        <v>3.2175277</v>
      </c>
      <c r="K35" s="18" t="n">
        <v>512.67450409</v>
      </c>
      <c r="L35" s="20" t="n">
        <v>7.70774382</v>
      </c>
      <c r="M35" s="18" t="s">
        <v>404</v>
      </c>
      <c r="N35" s="20" t="s">
        <v>404</v>
      </c>
      <c r="O35" s="18" t="s">
        <v>404</v>
      </c>
      <c r="P35" s="20" t="s">
        <v>404</v>
      </c>
      <c r="Q35" s="18" t="s">
        <v>404</v>
      </c>
      <c r="R35" s="20" t="s">
        <v>404</v>
      </c>
      <c r="S35" s="18" t="s">
        <v>404</v>
      </c>
      <c r="T35" s="20" t="s">
        <v>404</v>
      </c>
      <c r="U35" s="18" t="n">
        <v>502.31276569</v>
      </c>
      <c r="V35" s="20" t="n">
        <v>9.683011840000001</v>
      </c>
    </row>
    <row r="36" spans="1:22">
      <c r="A36" s="15" t="s">
        <v>433</v>
      </c>
      <c r="B36" s="17" t="n">
        <v>6736</v>
      </c>
      <c r="C36" s="18">
        <f>(10.0/B36*100)</f>
        <v/>
      </c>
      <c r="D36" s="19" t="n">
        <v>6726</v>
      </c>
      <c r="E36" s="18" t="n">
        <v>510.03722176</v>
      </c>
      <c r="F36" s="20" t="n">
        <v>3.98006105</v>
      </c>
      <c r="G36" s="18" t="n">
        <v>490.41725953</v>
      </c>
      <c r="H36" s="20" t="n">
        <v>4.21698069</v>
      </c>
      <c r="I36" s="18" t="n">
        <v>483.45281323</v>
      </c>
      <c r="J36" s="20" t="n">
        <v>4.50628632</v>
      </c>
      <c r="K36" s="18" t="n">
        <v>486.22897809</v>
      </c>
      <c r="L36" s="20" t="n">
        <v>6.27706158</v>
      </c>
      <c r="M36" s="18" t="s">
        <v>404</v>
      </c>
      <c r="N36" s="20" t="s">
        <v>404</v>
      </c>
      <c r="O36" s="18" t="s">
        <v>404</v>
      </c>
      <c r="P36" s="20" t="s">
        <v>404</v>
      </c>
      <c r="Q36" s="18" t="s">
        <v>404</v>
      </c>
      <c r="R36" s="20" t="s">
        <v>404</v>
      </c>
      <c r="S36" s="18" t="s">
        <v>404</v>
      </c>
      <c r="T36" s="20" t="s">
        <v>404</v>
      </c>
      <c r="U36" s="18" t="n">
        <v>496.57603535</v>
      </c>
      <c r="V36" s="20" t="n">
        <v>5.27331059</v>
      </c>
    </row>
    <row r="37" spans="1:22">
      <c r="A37" s="15" t="s">
        <v>434</v>
      </c>
      <c r="B37" s="17" t="n">
        <v>5458</v>
      </c>
      <c r="C37" s="18">
        <f>(0.0/B37*100)</f>
        <v/>
      </c>
      <c r="D37" s="19" t="n">
        <v>5458</v>
      </c>
      <c r="E37" s="18" t="n">
        <v>498.26078523</v>
      </c>
      <c r="F37" s="20" t="n">
        <v>6.51624384</v>
      </c>
      <c r="G37" s="18" t="n">
        <v>488.06056534</v>
      </c>
      <c r="H37" s="20" t="n">
        <v>5.08598474</v>
      </c>
      <c r="I37" s="18" t="n">
        <v>498.38780477</v>
      </c>
      <c r="J37" s="20" t="n">
        <v>5.94151049</v>
      </c>
      <c r="K37" s="18" t="n">
        <v>433.38051395</v>
      </c>
      <c r="L37" s="20" t="n">
        <v>10.91925989</v>
      </c>
      <c r="M37" s="18" t="s">
        <v>404</v>
      </c>
      <c r="N37" s="20" t="s">
        <v>404</v>
      </c>
      <c r="O37" s="18" t="s">
        <v>404</v>
      </c>
      <c r="P37" s="20" t="s">
        <v>404</v>
      </c>
      <c r="Q37" s="18" t="s">
        <v>404</v>
      </c>
      <c r="R37" s="20" t="s">
        <v>404</v>
      </c>
      <c r="S37" s="18" t="s">
        <v>404</v>
      </c>
      <c r="T37" s="20" t="s">
        <v>404</v>
      </c>
      <c r="U37" s="18" t="n">
        <v>493.81739074</v>
      </c>
      <c r="V37" s="20" t="n">
        <v>5.06616811</v>
      </c>
    </row>
    <row r="38" spans="1:22">
      <c r="A38" s="15" t="s">
        <v>435</v>
      </c>
      <c r="B38" s="17" t="n">
        <v>5860</v>
      </c>
      <c r="C38" s="18">
        <f>(268.0/B38*100)</f>
        <v/>
      </c>
      <c r="D38" s="19" t="n">
        <v>5592</v>
      </c>
      <c r="E38" s="18" t="n">
        <v>514.10291969</v>
      </c>
      <c r="F38" s="20" t="n">
        <v>5.04650404</v>
      </c>
      <c r="G38" s="18" t="n">
        <v>494.53461314</v>
      </c>
      <c r="H38" s="20" t="n">
        <v>8.00105561</v>
      </c>
      <c r="I38" s="18" t="n">
        <v>498.58458458</v>
      </c>
      <c r="J38" s="20" t="n">
        <v>9.211803209999999</v>
      </c>
      <c r="K38" s="18" t="n">
        <v>393.55166558</v>
      </c>
      <c r="L38" s="20" t="n">
        <v>22.41572254</v>
      </c>
      <c r="M38" s="18" t="s">
        <v>404</v>
      </c>
      <c r="N38" s="20" t="s">
        <v>404</v>
      </c>
      <c r="O38" s="18" t="s">
        <v>404</v>
      </c>
      <c r="P38" s="20" t="s">
        <v>404</v>
      </c>
      <c r="Q38" s="18" t="s">
        <v>404</v>
      </c>
      <c r="R38" s="20" t="s">
        <v>404</v>
      </c>
      <c r="S38" s="18" t="s">
        <v>404</v>
      </c>
      <c r="T38" s="20" t="s">
        <v>404</v>
      </c>
      <c r="U38" s="18" t="n">
        <v>488.79002861</v>
      </c>
      <c r="V38" s="20" t="n">
        <v>28.96828971</v>
      </c>
    </row>
    <row r="39" spans="1:22">
      <c r="A39" s="15" t="s">
        <v>436</v>
      </c>
      <c r="B39" s="17" t="n">
        <v>5895</v>
      </c>
      <c r="C39" s="18">
        <f>(0.0/B39*100)</f>
        <v/>
      </c>
      <c r="D39" s="19" t="n">
        <v>5895</v>
      </c>
      <c r="E39" s="18" t="n">
        <v>452.70810442</v>
      </c>
      <c r="F39" s="20" t="n">
        <v>8.4873458</v>
      </c>
      <c r="G39" s="18" t="n">
        <v>430.85002229</v>
      </c>
      <c r="H39" s="20" t="n">
        <v>8.46808761</v>
      </c>
      <c r="I39" s="18" t="n">
        <v>417.4923591</v>
      </c>
      <c r="J39" s="20" t="n">
        <v>9.263280829999999</v>
      </c>
      <c r="K39" s="18" t="n">
        <v>388.49711205</v>
      </c>
      <c r="L39" s="20" t="n">
        <v>9.146210849999999</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(2754.0/B40*100)</f>
        <v/>
      </c>
      <c r="D40" s="19" t="n">
        <v>11403</v>
      </c>
      <c r="E40" s="18" t="n">
        <v>505.9210367</v>
      </c>
      <c r="F40" s="20" t="n">
        <v>5.51657696</v>
      </c>
      <c r="G40" s="18" t="n">
        <v>515.80430065</v>
      </c>
      <c r="H40" s="20" t="n">
        <v>6.79687528</v>
      </c>
      <c r="I40" s="18" t="n">
        <v>511.28540792</v>
      </c>
      <c r="J40" s="20" t="n">
        <v>6.84822079</v>
      </c>
      <c r="K40" s="18" t="n">
        <v>513.33323961</v>
      </c>
      <c r="L40" s="20" t="n">
        <v>19.82766616</v>
      </c>
      <c r="M40" s="18" t="s">
        <v>404</v>
      </c>
      <c r="N40" s="20" t="s">
        <v>404</v>
      </c>
      <c r="O40" s="18" t="s">
        <v>404</v>
      </c>
      <c r="P40" s="20" t="s">
        <v>404</v>
      </c>
      <c r="Q40" s="18" t="s">
        <v>404</v>
      </c>
      <c r="R40" s="20" t="s">
        <v>404</v>
      </c>
      <c r="S40" s="18" t="s">
        <v>404</v>
      </c>
      <c r="T40" s="20" t="s">
        <v>404</v>
      </c>
      <c r="U40" s="18" t="n">
        <v>510.02351013</v>
      </c>
      <c r="V40" s="20" t="n">
        <v>8.125967920000001</v>
      </c>
    </row>
    <row r="41" spans="1:22">
      <c r="A41" s="15" t="s">
        <v>438</v>
      </c>
      <c r="B41" s="17" t="n">
        <v>5712</v>
      </c>
      <c r="C41" s="18">
        <f>(99.0/B41*100)</f>
        <v/>
      </c>
      <c r="D41" s="19" t="n">
        <v>5613</v>
      </c>
      <c r="E41" s="18" t="n">
        <v>502.69219381</v>
      </c>
      <c r="F41" s="20" t="n">
        <v>4.63878339</v>
      </c>
      <c r="G41" s="18" t="n">
        <v>501.5268873</v>
      </c>
      <c r="H41" s="20" t="n">
        <v>5.60796328</v>
      </c>
      <c r="I41" s="18" t="n">
        <v>470.08752787</v>
      </c>
      <c r="J41" s="20" t="n">
        <v>9.575662729999999</v>
      </c>
      <c r="K41" s="18" t="n">
        <v>482.19152832</v>
      </c>
      <c r="L41" s="20" t="n">
        <v>13.07442117</v>
      </c>
      <c r="M41" s="18" t="s">
        <v>404</v>
      </c>
      <c r="N41" s="20" t="s">
        <v>404</v>
      </c>
      <c r="O41" s="18" t="s">
        <v>404</v>
      </c>
      <c r="P41" s="20" t="s">
        <v>404</v>
      </c>
      <c r="Q41" s="18" t="s">
        <v>404</v>
      </c>
      <c r="R41" s="20" t="s">
        <v>404</v>
      </c>
      <c r="S41" s="18" t="s">
        <v>404</v>
      </c>
      <c r="T41" s="20" t="s">
        <v>404</v>
      </c>
      <c r="U41" s="18" t="n">
        <v>487.2242552</v>
      </c>
      <c r="V41" s="20" t="n">
        <v>9.301521940000001</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458.25661436</v>
      </c>
      <c r="F44" s="20" t="n">
        <v>12.67414859</v>
      </c>
      <c r="G44" s="18" t="n">
        <v>431.47416288</v>
      </c>
      <c r="H44" s="20" t="n">
        <v>7.93870559</v>
      </c>
      <c r="I44" s="18" t="n">
        <v>420.36958166</v>
      </c>
      <c r="J44" s="20" t="n">
        <v>4.09104617</v>
      </c>
      <c r="K44" s="18" t="n">
        <v>418.31858233</v>
      </c>
      <c r="L44" s="20" t="n">
        <v>5.62450145</v>
      </c>
      <c r="M44" s="18" t="s">
        <v>404</v>
      </c>
      <c r="N44" s="20" t="s">
        <v>404</v>
      </c>
      <c r="O44" s="18" t="s">
        <v>404</v>
      </c>
      <c r="P44" s="20" t="s">
        <v>404</v>
      </c>
      <c r="Q44" s="18" t="s">
        <v>404</v>
      </c>
      <c r="R44" s="20" t="s">
        <v>404</v>
      </c>
      <c r="S44" s="18" t="n">
        <v>413.31994366</v>
      </c>
      <c r="T44" s="20" t="n">
        <v>5.4198121</v>
      </c>
      <c r="U44" s="18" t="n">
        <v>483.64621317</v>
      </c>
      <c r="V44" s="20" t="n">
        <v>22.53751647</v>
      </c>
    </row>
    <row r="45" spans="1:22">
      <c r="A45" s="15" t="s">
        <v>442</v>
      </c>
      <c r="B45" s="17" t="n">
        <v>5519</v>
      </c>
      <c r="C45" s="18">
        <f>(0.0/B45*100)</f>
        <v/>
      </c>
      <c r="D45" s="19" t="n">
        <v>5519</v>
      </c>
      <c r="E45" s="18" t="n">
        <v>370.63724385</v>
      </c>
      <c r="F45" s="20" t="n">
        <v>4.59549687</v>
      </c>
      <c r="G45" s="18" t="n">
        <v>378.05746612</v>
      </c>
      <c r="H45" s="20" t="n">
        <v>5.82196498</v>
      </c>
      <c r="I45" s="18" t="n">
        <v>395.0072292</v>
      </c>
      <c r="J45" s="20" t="n">
        <v>11.18254417</v>
      </c>
      <c r="K45" s="18" t="n">
        <v>361.93687496</v>
      </c>
      <c r="L45" s="20" t="n">
        <v>7.12560838</v>
      </c>
      <c r="M45" s="18" t="s">
        <v>404</v>
      </c>
      <c r="N45" s="20" t="s">
        <v>404</v>
      </c>
      <c r="O45" s="18" t="s">
        <v>404</v>
      </c>
      <c r="P45" s="20" t="s">
        <v>404</v>
      </c>
      <c r="Q45" s="18" t="s">
        <v>404</v>
      </c>
      <c r="R45" s="20" t="s">
        <v>404</v>
      </c>
      <c r="S45" s="18" t="s">
        <v>404</v>
      </c>
      <c r="T45" s="20" t="s">
        <v>404</v>
      </c>
      <c r="U45" s="18" t="n">
        <v>384.50197336</v>
      </c>
      <c r="V45" s="20" t="n">
        <v>15.52635977</v>
      </c>
    </row>
    <row r="46" spans="1:22">
      <c r="A46" s="15" t="s">
        <v>443</v>
      </c>
      <c r="B46" s="17" t="n">
        <v>23141</v>
      </c>
      <c r="C46" s="18">
        <f>(4196.0/B46*100)</f>
        <v/>
      </c>
      <c r="D46" s="19" t="n">
        <v>18945</v>
      </c>
      <c r="E46" s="18" t="n">
        <v>423.15636593</v>
      </c>
      <c r="F46" s="20" t="n">
        <v>4.86137002</v>
      </c>
      <c r="G46" s="18" t="n">
        <v>398.27601944</v>
      </c>
      <c r="H46" s="20" t="n">
        <v>4.85943896</v>
      </c>
      <c r="I46" s="18" t="n">
        <v>386.98148416</v>
      </c>
      <c r="J46" s="20" t="n">
        <v>4.22287071</v>
      </c>
      <c r="K46" s="18" t="n">
        <v>389.74197791</v>
      </c>
      <c r="L46" s="20" t="n">
        <v>13.32327541</v>
      </c>
      <c r="M46" s="18" t="s">
        <v>404</v>
      </c>
      <c r="N46" s="20" t="s">
        <v>404</v>
      </c>
      <c r="O46" s="18" t="s">
        <v>404</v>
      </c>
      <c r="P46" s="20" t="s">
        <v>404</v>
      </c>
      <c r="Q46" s="18" t="s">
        <v>404</v>
      </c>
      <c r="R46" s="20" t="s">
        <v>404</v>
      </c>
      <c r="S46" s="18" t="s">
        <v>404</v>
      </c>
      <c r="T46" s="20" t="s">
        <v>404</v>
      </c>
      <c r="U46" s="18" t="n">
        <v>381.01312159</v>
      </c>
      <c r="V46" s="20" t="n">
        <v>8.423865129999999</v>
      </c>
    </row>
    <row r="47" spans="1:22">
      <c r="A47" s="15" t="s">
        <v>444</v>
      </c>
      <c r="B47" s="17" t="n">
        <v>5928</v>
      </c>
      <c r="C47" s="18">
        <f>(0.0/B47*100)</f>
        <v/>
      </c>
      <c r="D47" s="19" t="n">
        <v>5928</v>
      </c>
      <c r="E47" s="18" t="n">
        <v>464.95611978</v>
      </c>
      <c r="F47" s="20" t="n">
        <v>8.1011279</v>
      </c>
      <c r="G47" s="18" t="n">
        <v>427.23457997</v>
      </c>
      <c r="H47" s="20" t="n">
        <v>8.851007620000001</v>
      </c>
      <c r="I47" s="18" t="n">
        <v>428.1890467</v>
      </c>
      <c r="J47" s="20" t="n">
        <v>11.28163725</v>
      </c>
      <c r="K47" s="18" t="n">
        <v>435.5424171</v>
      </c>
      <c r="L47" s="20" t="n">
        <v>30.97652407</v>
      </c>
      <c r="M47" s="18" t="s">
        <v>404</v>
      </c>
      <c r="N47" s="20" t="s">
        <v>404</v>
      </c>
      <c r="O47" s="18" t="s">
        <v>404</v>
      </c>
      <c r="P47" s="20" t="s">
        <v>404</v>
      </c>
      <c r="Q47" s="18" t="s">
        <v>404</v>
      </c>
      <c r="R47" s="20" t="s">
        <v>404</v>
      </c>
      <c r="S47" s="18" t="s">
        <v>404</v>
      </c>
      <c r="T47" s="20" t="s">
        <v>404</v>
      </c>
      <c r="U47" s="18" t="n">
        <v>532.0663525</v>
      </c>
      <c r="V47" s="20" t="n">
        <v>18.49106152</v>
      </c>
    </row>
    <row r="48" spans="1:22">
      <c r="A48" s="15" t="s">
        <v>445</v>
      </c>
      <c r="B48" s="17" t="n">
        <v>9841</v>
      </c>
      <c r="C48" s="18">
        <f>(40.0/B48*100)</f>
        <v/>
      </c>
      <c r="D48" s="19" t="n">
        <v>9801</v>
      </c>
      <c r="E48" s="18" t="n">
        <v>568.26372525</v>
      </c>
      <c r="F48" s="20" t="n">
        <v>10.15491287</v>
      </c>
      <c r="G48" s="18" t="n">
        <v>513.19134107</v>
      </c>
      <c r="H48" s="20" t="n">
        <v>10.28496257</v>
      </c>
      <c r="I48" s="18" t="n">
        <v>498.79877442</v>
      </c>
      <c r="J48" s="20" t="n">
        <v>8.87005368</v>
      </c>
      <c r="K48" s="18" t="n">
        <v>476.91963966</v>
      </c>
      <c r="L48" s="20" t="n">
        <v>13.34103986</v>
      </c>
      <c r="M48" s="18" t="s">
        <v>404</v>
      </c>
      <c r="N48" s="20" t="s">
        <v>404</v>
      </c>
      <c r="O48" s="18" t="s">
        <v>404</v>
      </c>
      <c r="P48" s="20" t="s">
        <v>404</v>
      </c>
      <c r="Q48" s="18" t="s">
        <v>404</v>
      </c>
      <c r="R48" s="20" t="s">
        <v>404</v>
      </c>
      <c r="S48" s="18" t="s">
        <v>404</v>
      </c>
      <c r="T48" s="20" t="s">
        <v>404</v>
      </c>
      <c r="U48" s="18" t="n">
        <v>426.17323264</v>
      </c>
      <c r="V48" s="20" t="n">
        <v>6.766915</v>
      </c>
    </row>
    <row r="49" spans="1:22">
      <c r="A49" s="15" t="s">
        <v>446</v>
      </c>
      <c r="B49" s="17" t="n">
        <v>6349</v>
      </c>
      <c r="C49" s="18">
        <f>(52.0/B49*100)</f>
        <v/>
      </c>
      <c r="D49" s="19" t="n">
        <v>6297</v>
      </c>
      <c r="E49" s="18" t="n">
        <v>451.16419902</v>
      </c>
      <c r="F49" s="20" t="n">
        <v>4.76206343</v>
      </c>
      <c r="G49" s="18" t="n">
        <v>427.11412656</v>
      </c>
      <c r="H49" s="20" t="n">
        <v>7.18620666</v>
      </c>
      <c r="I49" s="18" t="n">
        <v>416.47294144</v>
      </c>
      <c r="J49" s="20" t="n">
        <v>5.38113562</v>
      </c>
      <c r="K49" s="18" t="n">
        <v>417.0537537</v>
      </c>
      <c r="L49" s="20" t="n">
        <v>8.905041199999999</v>
      </c>
      <c r="M49" s="18" t="s">
        <v>404</v>
      </c>
      <c r="N49" s="20" t="s">
        <v>404</v>
      </c>
      <c r="O49" s="18" t="s">
        <v>404</v>
      </c>
      <c r="P49" s="20" t="s">
        <v>404</v>
      </c>
      <c r="Q49" s="18" t="s">
        <v>404</v>
      </c>
      <c r="R49" s="20" t="s">
        <v>404</v>
      </c>
      <c r="S49" s="18" t="s">
        <v>404</v>
      </c>
      <c r="T49" s="20" t="s">
        <v>404</v>
      </c>
      <c r="U49" s="18" t="n">
        <v>417.53456879</v>
      </c>
      <c r="V49" s="20" t="n">
        <v>5.69340021</v>
      </c>
    </row>
    <row r="50" spans="1:22">
      <c r="A50" s="15" t="s">
        <v>447</v>
      </c>
      <c r="B50" s="17" t="n">
        <v>11795</v>
      </c>
      <c r="C50" s="18">
        <f>(1031.0/B50*100)</f>
        <v/>
      </c>
      <c r="D50" s="19" t="n">
        <v>10764</v>
      </c>
      <c r="E50" s="18" t="n">
        <v>448.36611465</v>
      </c>
      <c r="F50" s="20" t="n">
        <v>7.30680456</v>
      </c>
      <c r="G50" s="18" t="n">
        <v>425.51273418</v>
      </c>
      <c r="H50" s="20" t="n">
        <v>7.78261277</v>
      </c>
      <c r="I50" s="18" t="n">
        <v>410.58828967</v>
      </c>
      <c r="J50" s="20" t="n">
        <v>5.24327074</v>
      </c>
      <c r="K50" s="18" t="n">
        <v>401.23883193</v>
      </c>
      <c r="L50" s="20" t="n">
        <v>5.42540189</v>
      </c>
      <c r="M50" s="18" t="s">
        <v>404</v>
      </c>
      <c r="N50" s="20" t="s">
        <v>404</v>
      </c>
      <c r="O50" s="18" t="s">
        <v>404</v>
      </c>
      <c r="P50" s="20" t="s">
        <v>404</v>
      </c>
      <c r="Q50" s="18" t="s">
        <v>404</v>
      </c>
      <c r="R50" s="20" t="s">
        <v>404</v>
      </c>
      <c r="S50" s="18" t="s">
        <v>404</v>
      </c>
      <c r="T50" s="20" t="s">
        <v>404</v>
      </c>
      <c r="U50" s="18" t="n">
        <v>414.48366322</v>
      </c>
      <c r="V50" s="20" t="n">
        <v>14.1471416</v>
      </c>
    </row>
    <row r="51" spans="1:22">
      <c r="A51" s="15" t="s">
        <v>448</v>
      </c>
      <c r="B51" s="17" t="n">
        <v>6866</v>
      </c>
      <c r="C51" s="18">
        <f>(0.0/B51*100)</f>
        <v/>
      </c>
      <c r="D51" s="19" t="n">
        <v>6866</v>
      </c>
      <c r="E51" s="18" t="n">
        <v>416.4663187</v>
      </c>
      <c r="F51" s="20" t="n">
        <v>5.90755729</v>
      </c>
      <c r="G51" s="18" t="n">
        <v>410.91562341</v>
      </c>
      <c r="H51" s="20" t="n">
        <v>8.53219386</v>
      </c>
      <c r="I51" s="18" t="n">
        <v>416.54497825</v>
      </c>
      <c r="J51" s="20" t="n">
        <v>4.27994867</v>
      </c>
      <c r="K51" s="18" t="n">
        <v>427.55190408</v>
      </c>
      <c r="L51" s="20" t="n">
        <v>4.34998259</v>
      </c>
      <c r="M51" s="18" t="s">
        <v>404</v>
      </c>
      <c r="N51" s="20" t="s">
        <v>404</v>
      </c>
      <c r="O51" s="18" t="s">
        <v>404</v>
      </c>
      <c r="P51" s="20" t="s">
        <v>404</v>
      </c>
      <c r="Q51" s="18" t="s">
        <v>404</v>
      </c>
      <c r="R51" s="20" t="s">
        <v>404</v>
      </c>
      <c r="S51" s="18" t="s">
        <v>404</v>
      </c>
      <c r="T51" s="20" t="s">
        <v>404</v>
      </c>
      <c r="U51" s="18" t="n">
        <v>413.72137704</v>
      </c>
      <c r="V51" s="20" t="n">
        <v>11.99534612</v>
      </c>
    </row>
    <row r="52" spans="1:22">
      <c r="A52" s="15" t="s">
        <v>449</v>
      </c>
      <c r="B52" s="17" t="n">
        <v>5809</v>
      </c>
      <c r="C52" s="18">
        <f>(0.0/B52*100)</f>
        <v/>
      </c>
      <c r="D52" s="19" t="n">
        <v>5809</v>
      </c>
      <c r="E52" s="18" t="n">
        <v>483.09774119</v>
      </c>
      <c r="F52" s="20" t="n">
        <v>12.92119554</v>
      </c>
      <c r="G52" s="18" t="n">
        <v>489.8400494</v>
      </c>
      <c r="H52" s="20" t="n">
        <v>8.78938761</v>
      </c>
      <c r="I52" s="18" t="n">
        <v>468.14674538</v>
      </c>
      <c r="J52" s="20" t="n">
        <v>5.33872555</v>
      </c>
      <c r="K52" s="18" t="n">
        <v>472.20917024</v>
      </c>
      <c r="L52" s="20" t="n">
        <v>7.45654145</v>
      </c>
      <c r="M52" s="18" t="s">
        <v>404</v>
      </c>
      <c r="N52" s="20" t="s">
        <v>404</v>
      </c>
      <c r="O52" s="18" t="s">
        <v>404</v>
      </c>
      <c r="P52" s="20" t="s">
        <v>404</v>
      </c>
      <c r="Q52" s="18" t="s">
        <v>404</v>
      </c>
      <c r="R52" s="20" t="s">
        <v>404</v>
      </c>
      <c r="S52" s="18" t="s">
        <v>404</v>
      </c>
      <c r="T52" s="20" t="s">
        <v>404</v>
      </c>
      <c r="U52" s="18" t="n">
        <v>459.766934</v>
      </c>
      <c r="V52" s="20" t="n">
        <v>12.88126002</v>
      </c>
    </row>
    <row r="53" spans="1:22">
      <c r="A53" s="15" t="s">
        <v>450</v>
      </c>
      <c r="B53" s="17" t="n">
        <v>5571</v>
      </c>
      <c r="C53" s="18">
        <f>(0.0/B53*100)</f>
        <v/>
      </c>
      <c r="D53" s="19" t="n">
        <v>5571</v>
      </c>
      <c r="E53" s="18" t="n">
        <v>452.12584049</v>
      </c>
      <c r="F53" s="20" t="n">
        <v>2.49736092</v>
      </c>
      <c r="G53" s="18" t="n">
        <v>426.31762205</v>
      </c>
      <c r="H53" s="20" t="n">
        <v>1.92321769</v>
      </c>
      <c r="I53" s="18" t="n">
        <v>421.77428679</v>
      </c>
      <c r="J53" s="20" t="n">
        <v>2.995106</v>
      </c>
      <c r="K53" s="18" t="n">
        <v>438.83079264</v>
      </c>
      <c r="L53" s="20" t="n">
        <v>4.16539928</v>
      </c>
      <c r="M53" s="18" t="s">
        <v>404</v>
      </c>
      <c r="N53" s="20" t="s">
        <v>404</v>
      </c>
      <c r="O53" s="18" t="s">
        <v>404</v>
      </c>
      <c r="P53" s="20" t="s">
        <v>404</v>
      </c>
      <c r="Q53" s="18" t="s">
        <v>404</v>
      </c>
      <c r="R53" s="20" t="s">
        <v>404</v>
      </c>
      <c r="S53" s="18" t="s">
        <v>404</v>
      </c>
      <c r="T53" s="20" t="s">
        <v>404</v>
      </c>
      <c r="U53" s="18" t="n">
        <v>345.58226837</v>
      </c>
      <c r="V53" s="20" t="n">
        <v>22.51923568</v>
      </c>
    </row>
    <row r="54" spans="1:22">
      <c r="A54" s="15" t="s">
        <v>451</v>
      </c>
      <c r="B54" s="17" t="n">
        <v>4740</v>
      </c>
      <c r="C54" s="18">
        <f>(199.0/B54*100)</f>
        <v/>
      </c>
      <c r="D54" s="19" t="n">
        <v>4541</v>
      </c>
      <c r="E54" s="18" t="n">
        <v>349.07717725</v>
      </c>
      <c r="F54" s="20" t="n">
        <v>8.815869470000001</v>
      </c>
      <c r="G54" s="18" t="n">
        <v>340.85345595</v>
      </c>
      <c r="H54" s="20" t="n">
        <v>7.94456321</v>
      </c>
      <c r="I54" s="18" t="n">
        <v>329.48761731</v>
      </c>
      <c r="J54" s="20" t="n">
        <v>4.97776273</v>
      </c>
      <c r="K54" s="18" t="n">
        <v>311.35024453</v>
      </c>
      <c r="L54" s="20" t="n">
        <v>5.71450745</v>
      </c>
      <c r="M54" s="18" t="s">
        <v>404</v>
      </c>
      <c r="N54" s="20" t="s">
        <v>404</v>
      </c>
      <c r="O54" s="18" t="s">
        <v>404</v>
      </c>
      <c r="P54" s="20" t="s">
        <v>404</v>
      </c>
      <c r="Q54" s="18" t="s">
        <v>404</v>
      </c>
      <c r="R54" s="20" t="s">
        <v>404</v>
      </c>
      <c r="S54" s="18" t="s">
        <v>404</v>
      </c>
      <c r="T54" s="20" t="s">
        <v>404</v>
      </c>
      <c r="U54" s="18" t="n">
        <v>328.72057668</v>
      </c>
      <c r="V54" s="20" t="n">
        <v>14.31335781</v>
      </c>
    </row>
    <row r="55" spans="1:22">
      <c r="A55" s="15" t="s">
        <v>452</v>
      </c>
      <c r="B55" s="17" t="n">
        <v>5316</v>
      </c>
      <c r="C55" s="18">
        <f>(43.0/B55*100)</f>
        <v/>
      </c>
      <c r="D55" s="19" t="n">
        <v>5273</v>
      </c>
      <c r="E55" s="18" t="n">
        <v>411.44879859</v>
      </c>
      <c r="F55" s="20" t="n">
        <v>4.03598261</v>
      </c>
      <c r="G55" s="18" t="n">
        <v>424.83714911</v>
      </c>
      <c r="H55" s="20" t="n">
        <v>6.20742756</v>
      </c>
      <c r="I55" s="18" t="n">
        <v>404.13563107</v>
      </c>
      <c r="J55" s="20" t="n">
        <v>5.14833127</v>
      </c>
      <c r="K55" s="18" t="n">
        <v>385.5672019</v>
      </c>
      <c r="L55" s="20" t="n">
        <v>10.6671605</v>
      </c>
      <c r="M55" s="18" t="s">
        <v>404</v>
      </c>
      <c r="N55" s="20" t="s">
        <v>404</v>
      </c>
      <c r="O55" s="18" t="s">
        <v>404</v>
      </c>
      <c r="P55" s="20" t="s">
        <v>404</v>
      </c>
      <c r="Q55" s="18" t="s">
        <v>404</v>
      </c>
      <c r="R55" s="20" t="s">
        <v>404</v>
      </c>
      <c r="S55" s="18" t="n">
        <v>428.27041964</v>
      </c>
      <c r="T55" s="20" t="n">
        <v>10.73423101</v>
      </c>
      <c r="U55" s="18" t="n">
        <v>395.59657655</v>
      </c>
      <c r="V55" s="20" t="n">
        <v>10.30663497</v>
      </c>
    </row>
    <row r="56" spans="1:22">
      <c r="A56" s="15" t="s">
        <v>453</v>
      </c>
      <c r="B56" s="17" t="n">
        <v>5359</v>
      </c>
      <c r="C56" s="18">
        <f>(0.0/B56*100)</f>
        <v/>
      </c>
      <c r="D56" s="19" t="n">
        <v>5359</v>
      </c>
      <c r="E56" s="18" t="n">
        <v>519.1197396699999</v>
      </c>
      <c r="F56" s="20" t="n">
        <v>6.08747378</v>
      </c>
      <c r="G56" s="18" t="n">
        <v>524.82426278</v>
      </c>
      <c r="H56" s="20" t="n">
        <v>5.64765297</v>
      </c>
      <c r="I56" s="18" t="n">
        <v>530.26016709</v>
      </c>
      <c r="J56" s="20" t="n">
        <v>10.21936736</v>
      </c>
      <c r="K56" s="18" t="n">
        <v>575.11316207</v>
      </c>
      <c r="L56" s="20" t="n">
        <v>2.96757362</v>
      </c>
      <c r="M56" s="18" t="s">
        <v>404</v>
      </c>
      <c r="N56" s="20" t="s">
        <v>404</v>
      </c>
      <c r="O56" s="18" t="s">
        <v>404</v>
      </c>
      <c r="P56" s="20" t="s">
        <v>404</v>
      </c>
      <c r="Q56" s="18" t="s">
        <v>404</v>
      </c>
      <c r="R56" s="20" t="s">
        <v>404</v>
      </c>
      <c r="S56" s="18" t="s">
        <v>404</v>
      </c>
      <c r="T56" s="20" t="s">
        <v>404</v>
      </c>
      <c r="U56" s="18" t="n">
        <v>518.4486587</v>
      </c>
      <c r="V56" s="20" t="n">
        <v>13.23255506</v>
      </c>
    </row>
    <row r="57" spans="1:22">
      <c r="A57" s="15" t="s">
        <v>454</v>
      </c>
      <c r="B57" s="17" t="n">
        <v>6513</v>
      </c>
      <c r="C57" s="18">
        <f>(0.0/B57*100)</f>
        <v/>
      </c>
      <c r="D57" s="19" t="n">
        <v>6513</v>
      </c>
      <c r="E57" s="18" t="n">
        <v>437.86777053</v>
      </c>
      <c r="F57" s="20" t="n">
        <v>10.68362965</v>
      </c>
      <c r="G57" s="18" t="n">
        <v>405.50457393</v>
      </c>
      <c r="H57" s="20" t="n">
        <v>7.91605885</v>
      </c>
      <c r="I57" s="18" t="n">
        <v>411.61037426</v>
      </c>
      <c r="J57" s="20" t="n">
        <v>4.97261478</v>
      </c>
      <c r="K57" s="18" t="n">
        <v>380.14539672</v>
      </c>
      <c r="L57" s="20" t="n">
        <v>4.09730325</v>
      </c>
      <c r="M57" s="18" t="s">
        <v>404</v>
      </c>
      <c r="N57" s="20" t="s">
        <v>404</v>
      </c>
      <c r="O57" s="18" t="s">
        <v>404</v>
      </c>
      <c r="P57" s="20" t="s">
        <v>404</v>
      </c>
      <c r="Q57" s="18" t="s">
        <v>404</v>
      </c>
      <c r="R57" s="20" t="s">
        <v>404</v>
      </c>
      <c r="S57" s="18" t="n">
        <v>393.80205714</v>
      </c>
      <c r="T57" s="20" t="n">
        <v>6.50878947</v>
      </c>
      <c r="U57" s="18" t="s">
        <v>404</v>
      </c>
      <c r="V57" s="20" t="s">
        <v>404</v>
      </c>
    </row>
    <row r="58" spans="1:22">
      <c r="A58" s="15" t="s">
        <v>455</v>
      </c>
      <c r="B58" s="17" t="n">
        <v>7267</v>
      </c>
      <c r="C58" s="18">
        <f>(0.0/B58*100)</f>
        <v/>
      </c>
      <c r="D58" s="19" t="n">
        <v>7267</v>
      </c>
      <c r="E58" s="18" t="n">
        <v>419.03751505</v>
      </c>
      <c r="F58" s="20" t="n">
        <v>5.30280816</v>
      </c>
      <c r="G58" s="18" t="n">
        <v>409.16130863</v>
      </c>
      <c r="H58" s="20" t="n">
        <v>5.4835351</v>
      </c>
      <c r="I58" s="18" t="n">
        <v>395.76543664</v>
      </c>
      <c r="J58" s="20" t="n">
        <v>6.70483728</v>
      </c>
      <c r="K58" s="18" t="n">
        <v>404.68868552</v>
      </c>
      <c r="L58" s="20" t="n">
        <v>7.87620928</v>
      </c>
      <c r="M58" s="18" t="s">
        <v>404</v>
      </c>
      <c r="N58" s="20" t="s">
        <v>404</v>
      </c>
      <c r="O58" s="18" t="s">
        <v>404</v>
      </c>
      <c r="P58" s="20" t="s">
        <v>404</v>
      </c>
      <c r="Q58" s="18" t="s">
        <v>404</v>
      </c>
      <c r="R58" s="20" t="s">
        <v>404</v>
      </c>
      <c r="S58" s="18" t="n">
        <v>477.44713018</v>
      </c>
      <c r="T58" s="20" t="n">
        <v>8.43774026</v>
      </c>
      <c r="U58" s="18" t="s">
        <v>404</v>
      </c>
      <c r="V58" s="20" t="s">
        <v>404</v>
      </c>
    </row>
    <row r="59" spans="1:22">
      <c r="A59" s="15" t="s">
        <v>456</v>
      </c>
      <c r="B59" s="17" t="n">
        <v>4826</v>
      </c>
      <c r="C59" s="18">
        <f>(0.0/B59*100)</f>
        <v/>
      </c>
      <c r="D59" s="19" t="n">
        <v>4826</v>
      </c>
      <c r="E59" s="18" t="n">
        <v>402.15567808</v>
      </c>
      <c r="F59" s="20" t="n">
        <v>9.40086968</v>
      </c>
      <c r="G59" s="18" t="n">
        <v>374.13276053</v>
      </c>
      <c r="H59" s="20" t="n">
        <v>5.40024651</v>
      </c>
      <c r="I59" s="18" t="n">
        <v>383.77860158</v>
      </c>
      <c r="J59" s="20" t="n">
        <v>2.5612879</v>
      </c>
      <c r="K59" s="18" t="n">
        <v>372.45540724</v>
      </c>
      <c r="L59" s="20" t="n">
        <v>1.84136269</v>
      </c>
      <c r="M59" s="18" t="s">
        <v>404</v>
      </c>
      <c r="N59" s="20" t="s">
        <v>404</v>
      </c>
      <c r="O59" s="18" t="s">
        <v>404</v>
      </c>
      <c r="P59" s="20" t="s">
        <v>404</v>
      </c>
      <c r="Q59" s="18" t="s">
        <v>404</v>
      </c>
      <c r="R59" s="20" t="s">
        <v>404</v>
      </c>
      <c r="S59" s="18" t="n">
        <v>347.04833249</v>
      </c>
      <c r="T59" s="20" t="n">
        <v>11.97631958</v>
      </c>
      <c r="U59" s="18" t="n">
        <v>360.49155</v>
      </c>
      <c r="V59" s="20" t="n">
        <v>14.74771599</v>
      </c>
    </row>
    <row r="60" spans="1:22">
      <c r="A60" s="15" t="s">
        <v>457</v>
      </c>
      <c r="B60" s="17" t="n">
        <v>4546</v>
      </c>
      <c r="C60" s="18">
        <f>(0.0/B60*100)</f>
        <v/>
      </c>
      <c r="D60" s="19" t="n">
        <v>4546</v>
      </c>
      <c r="E60" s="18" t="n">
        <v>415.35216488</v>
      </c>
      <c r="F60" s="20" t="n">
        <v>6.03222488</v>
      </c>
      <c r="G60" s="18" t="n">
        <v>377.12963719</v>
      </c>
      <c r="H60" s="20" t="n">
        <v>8.140033750000001</v>
      </c>
      <c r="I60" s="18" t="n">
        <v>377.16368235</v>
      </c>
      <c r="J60" s="20" t="n">
        <v>8.640560860000001</v>
      </c>
      <c r="K60" s="18" t="n">
        <v>343.50070563</v>
      </c>
      <c r="L60" s="20" t="n">
        <v>10.23724592</v>
      </c>
      <c r="M60" s="18" t="s">
        <v>404</v>
      </c>
      <c r="N60" s="20" t="s">
        <v>404</v>
      </c>
      <c r="O60" s="18" t="s">
        <v>404</v>
      </c>
      <c r="P60" s="20" t="s">
        <v>404</v>
      </c>
      <c r="Q60" s="18" t="s">
        <v>404</v>
      </c>
      <c r="R60" s="20" t="s">
        <v>404</v>
      </c>
      <c r="S60" s="18" t="s">
        <v>404</v>
      </c>
      <c r="T60" s="20" t="s">
        <v>404</v>
      </c>
      <c r="U60" s="18" t="n">
        <v>344.03294532</v>
      </c>
      <c r="V60" s="20" t="n">
        <v>11.70605991</v>
      </c>
    </row>
    <row r="61" spans="1:22">
      <c r="A61" s="15" t="s">
        <v>458</v>
      </c>
      <c r="B61" s="17" t="n">
        <v>6525</v>
      </c>
      <c r="C61" s="18">
        <f>(0.0/B61*100)</f>
        <v/>
      </c>
      <c r="D61" s="19" t="n">
        <v>6525</v>
      </c>
      <c r="E61" s="18" t="n">
        <v>471.40941506</v>
      </c>
      <c r="F61" s="20" t="n">
        <v>8.96795249</v>
      </c>
      <c r="G61" s="18" t="n">
        <v>477.88149626</v>
      </c>
      <c r="H61" s="20" t="n">
        <v>5.69433907</v>
      </c>
      <c r="I61" s="18" t="n">
        <v>481.43316304</v>
      </c>
      <c r="J61" s="20" t="n">
        <v>4.12211217</v>
      </c>
      <c r="K61" s="18" t="n">
        <v>454.04012945</v>
      </c>
      <c r="L61" s="20" t="n">
        <v>5.89416565</v>
      </c>
      <c r="M61" s="18" t="s">
        <v>404</v>
      </c>
      <c r="N61" s="20" t="s">
        <v>404</v>
      </c>
      <c r="O61" s="18" t="s">
        <v>404</v>
      </c>
      <c r="P61" s="20" t="s">
        <v>404</v>
      </c>
      <c r="Q61" s="18" t="s">
        <v>404</v>
      </c>
      <c r="R61" s="20" t="s">
        <v>404</v>
      </c>
      <c r="S61" s="18" t="s">
        <v>404</v>
      </c>
      <c r="T61" s="20" t="s">
        <v>404</v>
      </c>
      <c r="U61" s="18" t="n">
        <v>375.17566776</v>
      </c>
      <c r="V61" s="20" t="n">
        <v>19.80486419</v>
      </c>
    </row>
    <row r="62" spans="1:22">
      <c r="A62" s="15" t="s">
        <v>459</v>
      </c>
      <c r="B62" s="17" t="n">
        <v>4476</v>
      </c>
      <c r="C62" s="18">
        <f>(0.0/B62*100)</f>
        <v/>
      </c>
      <c r="D62" s="19" t="n">
        <v>4476</v>
      </c>
      <c r="E62" s="18" t="n">
        <v>531.35287868</v>
      </c>
      <c r="F62" s="20" t="n">
        <v>1.50838849</v>
      </c>
      <c r="G62" s="18" t="n">
        <v>532.84474045</v>
      </c>
      <c r="H62" s="20" t="n">
        <v>1.93595887</v>
      </c>
      <c r="I62" s="18" t="n">
        <v>521.29860949</v>
      </c>
      <c r="J62" s="20" t="n">
        <v>2.11705257</v>
      </c>
      <c r="K62" s="18" t="n">
        <v>515.64716657</v>
      </c>
      <c r="L62" s="20" t="n">
        <v>3.86301625</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410.2926576</v>
      </c>
      <c r="F63" s="20" t="n">
        <v>3.01862332</v>
      </c>
      <c r="G63" s="18" t="n">
        <v>379.31679172</v>
      </c>
      <c r="H63" s="20" t="n">
        <v>2.43886985</v>
      </c>
      <c r="I63" s="18" t="n">
        <v>371.00920722</v>
      </c>
      <c r="J63" s="20" t="n">
        <v>1.79581105</v>
      </c>
      <c r="K63" s="18" t="n">
        <v>385.05571181</v>
      </c>
      <c r="L63" s="20" t="n">
        <v>5.07907542</v>
      </c>
      <c r="M63" s="18" t="s">
        <v>404</v>
      </c>
      <c r="N63" s="20" t="s">
        <v>404</v>
      </c>
      <c r="O63" s="18" t="s">
        <v>404</v>
      </c>
      <c r="P63" s="20" t="s">
        <v>404</v>
      </c>
      <c r="Q63" s="18" t="s">
        <v>404</v>
      </c>
      <c r="R63" s="20" t="s">
        <v>404</v>
      </c>
      <c r="S63" s="18" t="s">
        <v>404</v>
      </c>
      <c r="T63" s="20" t="s">
        <v>404</v>
      </c>
      <c r="U63" s="18" t="n">
        <v>412.78785349</v>
      </c>
      <c r="V63" s="20" t="n">
        <v>5.29024443</v>
      </c>
    </row>
    <row r="64" spans="1:22">
      <c r="A64" s="15" t="s">
        <v>461</v>
      </c>
      <c r="B64" s="17" t="n">
        <v>3634</v>
      </c>
      <c r="C64" s="18">
        <f>(27.0/B64*100)</f>
        <v/>
      </c>
      <c r="D64" s="19" t="n">
        <v>3607</v>
      </c>
      <c r="E64" s="18" t="n">
        <v>469.01679591</v>
      </c>
      <c r="F64" s="20" t="n">
        <v>2.02879483</v>
      </c>
      <c r="G64" s="18" t="n">
        <v>459.31991946</v>
      </c>
      <c r="H64" s="20" t="n">
        <v>2.95167648</v>
      </c>
      <c r="I64" s="18" t="n">
        <v>442.64517092</v>
      </c>
      <c r="J64" s="20" t="n">
        <v>5.93104298</v>
      </c>
      <c r="K64" s="18" t="s">
        <v>404</v>
      </c>
      <c r="L64" s="20" t="s">
        <v>404</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441.06925406</v>
      </c>
      <c r="F65" s="20" t="n">
        <v>13.03479814</v>
      </c>
      <c r="G65" s="18" t="n">
        <v>424.92312434</v>
      </c>
      <c r="H65" s="20" t="n">
        <v>6.24103286</v>
      </c>
      <c r="I65" s="18" t="n">
        <v>428.06400254</v>
      </c>
      <c r="J65" s="20" t="n">
        <v>3.40817022</v>
      </c>
      <c r="K65" s="18" t="n">
        <v>423.93456075</v>
      </c>
      <c r="L65" s="20" t="n">
        <v>7.68212072</v>
      </c>
      <c r="M65" s="18" t="s">
        <v>404</v>
      </c>
      <c r="N65" s="20" t="s">
        <v>404</v>
      </c>
      <c r="O65" s="18" t="s">
        <v>404</v>
      </c>
      <c r="P65" s="20" t="s">
        <v>404</v>
      </c>
      <c r="Q65" s="18" t="s">
        <v>404</v>
      </c>
      <c r="R65" s="20" t="s">
        <v>404</v>
      </c>
      <c r="S65" s="18" t="s">
        <v>404</v>
      </c>
      <c r="T65" s="20" t="s">
        <v>404</v>
      </c>
      <c r="U65" s="18" t="s">
        <v>404</v>
      </c>
      <c r="V65" s="20" t="s">
        <v>404</v>
      </c>
    </row>
    <row r="66" spans="1:22">
      <c r="A66" s="15" t="s">
        <v>463</v>
      </c>
      <c r="B66" s="17" t="n">
        <v>5665</v>
      </c>
      <c r="C66" s="18">
        <f>(0.0/B66*100)</f>
        <v/>
      </c>
      <c r="D66" s="19" t="n">
        <v>5665</v>
      </c>
      <c r="E66" s="18" t="n">
        <v>387.17704436</v>
      </c>
      <c r="F66" s="20" t="n">
        <v>3.46070058</v>
      </c>
      <c r="G66" s="18" t="n">
        <v>411.07402216</v>
      </c>
      <c r="H66" s="20" t="n">
        <v>1.8954423</v>
      </c>
      <c r="I66" s="18" t="n">
        <v>409.06412637</v>
      </c>
      <c r="J66" s="20" t="n">
        <v>1.62770846</v>
      </c>
      <c r="K66" s="18" t="n">
        <v>433.3394838</v>
      </c>
      <c r="L66" s="20" t="n">
        <v>3.1068221</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445.28771397</v>
      </c>
      <c r="F67" s="20" t="n">
        <v>8.074676070000001</v>
      </c>
      <c r="G67" s="18" t="n">
        <v>399.19120525</v>
      </c>
      <c r="H67" s="20" t="n">
        <v>6.68994898</v>
      </c>
      <c r="I67" s="18" t="n">
        <v>400.97957796</v>
      </c>
      <c r="J67" s="20" t="n">
        <v>4.22168863</v>
      </c>
      <c r="K67" s="18" t="n">
        <v>368.84310676</v>
      </c>
      <c r="L67" s="20" t="n">
        <v>4.47710681</v>
      </c>
      <c r="M67" s="18" t="s">
        <v>404</v>
      </c>
      <c r="N67" s="20" t="s">
        <v>404</v>
      </c>
      <c r="O67" s="18" t="s">
        <v>404</v>
      </c>
      <c r="P67" s="20" t="s">
        <v>404</v>
      </c>
      <c r="Q67" s="18" t="s">
        <v>404</v>
      </c>
      <c r="R67" s="20" t="s">
        <v>404</v>
      </c>
      <c r="S67" s="18" t="s">
        <v>404</v>
      </c>
      <c r="T67" s="20" t="s">
        <v>404</v>
      </c>
      <c r="U67" s="18" t="n">
        <v>410.93451242</v>
      </c>
      <c r="V67" s="20" t="n">
        <v>27.99304523</v>
      </c>
    </row>
    <row r="68" spans="1:22">
      <c r="A68" s="15" t="s">
        <v>465</v>
      </c>
      <c r="B68" s="17" t="n">
        <v>12083</v>
      </c>
      <c r="C68" s="18">
        <f>(0.0/B68*100)</f>
        <v/>
      </c>
      <c r="D68" s="19" t="n">
        <v>12083</v>
      </c>
      <c r="E68" s="18" t="n">
        <v>416.95088225</v>
      </c>
      <c r="F68" s="20" t="n">
        <v>1.08120928</v>
      </c>
      <c r="G68" s="18" t="n">
        <v>433.82524143</v>
      </c>
      <c r="H68" s="20" t="n">
        <v>3.0698996</v>
      </c>
      <c r="I68" s="18" t="n">
        <v>412.91176251</v>
      </c>
      <c r="J68" s="20" t="n">
        <v>2.60693713</v>
      </c>
      <c r="K68" s="18" t="n">
        <v>396.03015869</v>
      </c>
      <c r="L68" s="20" t="n">
        <v>7.24646802</v>
      </c>
      <c r="M68" s="18" t="s">
        <v>404</v>
      </c>
      <c r="N68" s="20" t="s">
        <v>404</v>
      </c>
      <c r="O68" s="18" t="s">
        <v>404</v>
      </c>
      <c r="P68" s="20" t="s">
        <v>404</v>
      </c>
      <c r="Q68" s="18" t="s">
        <v>404</v>
      </c>
      <c r="R68" s="20" t="s">
        <v>404</v>
      </c>
      <c r="S68" s="18" t="s">
        <v>404</v>
      </c>
      <c r="T68" s="20" t="s">
        <v>404</v>
      </c>
      <c r="U68" s="18" t="n">
        <v>439.84475592</v>
      </c>
      <c r="V68" s="20" t="n">
        <v>12.49637931</v>
      </c>
    </row>
    <row r="69" spans="1:22">
      <c r="A69" s="15" t="s">
        <v>466</v>
      </c>
      <c r="B69" s="17" t="n">
        <v>4876</v>
      </c>
      <c r="C69" s="18">
        <f>(0.0/B69*100)</f>
        <v/>
      </c>
      <c r="D69" s="19" t="n">
        <v>4876</v>
      </c>
      <c r="E69" s="18" t="n">
        <v>446.92217383</v>
      </c>
      <c r="F69" s="20" t="n">
        <v>9.678843240000001</v>
      </c>
      <c r="G69" s="18" t="n">
        <v>440.72290409</v>
      </c>
      <c r="H69" s="20" t="n">
        <v>6.28172487</v>
      </c>
      <c r="I69" s="18" t="n">
        <v>424.28677499</v>
      </c>
      <c r="J69" s="20" t="n">
        <v>5.18746214</v>
      </c>
      <c r="K69" s="18" t="n">
        <v>430.05460995</v>
      </c>
      <c r="L69" s="20" t="n">
        <v>13.10784728</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503.1205086</v>
      </c>
      <c r="F70" s="20" t="n">
        <v>4.24168332</v>
      </c>
      <c r="G70" s="18" t="n">
        <v>487.02378123</v>
      </c>
      <c r="H70" s="20" t="n">
        <v>5.65030852</v>
      </c>
      <c r="I70" s="18" t="n">
        <v>481.84023227</v>
      </c>
      <c r="J70" s="20" t="n">
        <v>6.14451351</v>
      </c>
      <c r="K70" s="18" t="n">
        <v>474.33293526</v>
      </c>
      <c r="L70" s="20" t="n">
        <v>6.34266451</v>
      </c>
      <c r="M70" s="18" t="s">
        <v>404</v>
      </c>
      <c r="N70" s="20" t="s">
        <v>404</v>
      </c>
      <c r="O70" s="18" t="s">
        <v>404</v>
      </c>
      <c r="P70" s="20" t="s">
        <v>404</v>
      </c>
      <c r="Q70" s="18" t="s">
        <v>404</v>
      </c>
      <c r="R70" s="20" t="s">
        <v>404</v>
      </c>
      <c r="S70" s="18" t="s">
        <v>404</v>
      </c>
      <c r="T70" s="20" t="s">
        <v>404</v>
      </c>
      <c r="U70" s="18" t="n">
        <v>481.19741277</v>
      </c>
      <c r="V70" s="20" t="n">
        <v>19.19828375</v>
      </c>
    </row>
    <row r="71" spans="1:22">
      <c r="A71" s="15" t="s">
        <v>468</v>
      </c>
      <c r="B71" s="17" t="n">
        <v>6115</v>
      </c>
      <c r="C71" s="18">
        <f>(0.0/B71*100)</f>
        <v/>
      </c>
      <c r="D71" s="19" t="n">
        <v>6115</v>
      </c>
      <c r="E71" s="18" t="n">
        <v>557.0927641</v>
      </c>
      <c r="F71" s="20" t="n">
        <v>1.27614938</v>
      </c>
      <c r="G71" s="18" t="n">
        <v>549.28007139</v>
      </c>
      <c r="H71" s="20" t="n">
        <v>3.33560171</v>
      </c>
      <c r="I71" s="18" t="s">
        <v>404</v>
      </c>
      <c r="J71" s="20" t="s">
        <v>404</v>
      </c>
      <c r="K71" s="18" t="s">
        <v>404</v>
      </c>
      <c r="L71" s="20" t="s">
        <v>404</v>
      </c>
      <c r="M71" s="18" t="s">
        <v>404</v>
      </c>
      <c r="N71" s="20" t="s">
        <v>404</v>
      </c>
      <c r="O71" s="18" t="s">
        <v>404</v>
      </c>
      <c r="P71" s="20" t="s">
        <v>404</v>
      </c>
      <c r="Q71" s="18" t="s">
        <v>404</v>
      </c>
      <c r="R71" s="20" t="s">
        <v>404</v>
      </c>
      <c r="S71" s="18" t="s">
        <v>404</v>
      </c>
      <c r="T71" s="20" t="s">
        <v>404</v>
      </c>
      <c r="U71" s="18" t="n">
        <v>496.28387474</v>
      </c>
      <c r="V71" s="20" t="n">
        <v>15.61464699</v>
      </c>
    </row>
    <row r="72" spans="1:22">
      <c r="A72" s="15" t="s">
        <v>469</v>
      </c>
      <c r="B72" s="17" t="n">
        <v>7708</v>
      </c>
      <c r="C72" s="18">
        <f>(0.0/B72*100)</f>
        <v/>
      </c>
      <c r="D72" s="19" t="n">
        <v>7708</v>
      </c>
      <c r="E72" s="18" t="n">
        <v>540.46634538</v>
      </c>
      <c r="F72" s="20" t="n">
        <v>5.8873883</v>
      </c>
      <c r="G72" s="18" t="n">
        <v>530.2710612</v>
      </c>
      <c r="H72" s="20" t="n">
        <v>5.59152063</v>
      </c>
      <c r="I72" s="18" t="n">
        <v>519.23515462</v>
      </c>
      <c r="J72" s="20" t="n">
        <v>12.34979713</v>
      </c>
      <c r="K72" s="18" t="n">
        <v>477.08765305</v>
      </c>
      <c r="L72" s="20" t="n">
        <v>22.74185772</v>
      </c>
      <c r="M72" s="18" t="s">
        <v>404</v>
      </c>
      <c r="N72" s="20" t="s">
        <v>404</v>
      </c>
      <c r="O72" s="18" t="s">
        <v>404</v>
      </c>
      <c r="P72" s="20" t="s">
        <v>404</v>
      </c>
      <c r="Q72" s="18" t="s">
        <v>404</v>
      </c>
      <c r="R72" s="20" t="s">
        <v>404</v>
      </c>
      <c r="S72" s="18" t="s">
        <v>404</v>
      </c>
      <c r="T72" s="20" t="s">
        <v>404</v>
      </c>
      <c r="U72" s="18" t="n">
        <v>539.6315571</v>
      </c>
      <c r="V72" s="20" t="n">
        <v>37.90707486</v>
      </c>
    </row>
    <row r="73" spans="1:22">
      <c r="A73" s="15" t="s">
        <v>470</v>
      </c>
      <c r="B73" s="17" t="n">
        <v>8249</v>
      </c>
      <c r="C73" s="18">
        <f>(0.0/B73*100)</f>
        <v/>
      </c>
      <c r="D73" s="19" t="n">
        <v>8249</v>
      </c>
      <c r="E73" s="18" t="n">
        <v>436.85754518</v>
      </c>
      <c r="F73" s="20" t="n">
        <v>9.442291709999999</v>
      </c>
      <c r="G73" s="18" t="n">
        <v>427.90645097</v>
      </c>
      <c r="H73" s="20" t="n">
        <v>5.29625142</v>
      </c>
      <c r="I73" s="18" t="n">
        <v>423.58554364</v>
      </c>
      <c r="J73" s="20" t="n">
        <v>5.9796148</v>
      </c>
      <c r="K73" s="18" t="n">
        <v>388.71510511</v>
      </c>
      <c r="L73" s="20" t="n">
        <v>7.50462533</v>
      </c>
      <c r="M73" s="18" t="s">
        <v>404</v>
      </c>
      <c r="N73" s="20" t="s">
        <v>404</v>
      </c>
      <c r="O73" s="18" t="s">
        <v>404</v>
      </c>
      <c r="P73" s="20" t="s">
        <v>404</v>
      </c>
      <c r="Q73" s="18" t="s">
        <v>404</v>
      </c>
      <c r="R73" s="20" t="s">
        <v>404</v>
      </c>
      <c r="S73" s="18" t="s">
        <v>404</v>
      </c>
      <c r="T73" s="20" t="s">
        <v>404</v>
      </c>
      <c r="U73" s="18" t="n">
        <v>422.53833886</v>
      </c>
      <c r="V73" s="20" t="n">
        <v>14.80673689</v>
      </c>
    </row>
    <row r="74" spans="1:22">
      <c r="A74" s="15" t="s">
        <v>471</v>
      </c>
      <c r="B74" s="17" t="n">
        <v>4692</v>
      </c>
      <c r="C74" s="18">
        <f>(484.0/B74*100)</f>
        <v/>
      </c>
      <c r="D74" s="19" t="n">
        <v>4208</v>
      </c>
      <c r="E74" s="18" t="n">
        <v>406.64419018</v>
      </c>
      <c r="F74" s="20" t="n">
        <v>2.96290806</v>
      </c>
      <c r="G74" s="18" t="n">
        <v>431.93630442</v>
      </c>
      <c r="H74" s="20" t="n">
        <v>2.73698899</v>
      </c>
      <c r="I74" s="18" t="n">
        <v>427.70793518</v>
      </c>
      <c r="J74" s="20" t="n">
        <v>2.34762038</v>
      </c>
      <c r="K74" s="18" t="n">
        <v>398.91421124</v>
      </c>
      <c r="L74" s="20" t="n">
        <v>3.84726418</v>
      </c>
      <c r="M74" s="18" t="s">
        <v>404</v>
      </c>
      <c r="N74" s="20" t="s">
        <v>404</v>
      </c>
      <c r="O74" s="18" t="s">
        <v>404</v>
      </c>
      <c r="P74" s="20" t="s">
        <v>404</v>
      </c>
      <c r="Q74" s="18" t="s">
        <v>404</v>
      </c>
      <c r="R74" s="20" t="s">
        <v>404</v>
      </c>
      <c r="S74" s="18" t="s">
        <v>404</v>
      </c>
      <c r="T74" s="20" t="s">
        <v>404</v>
      </c>
      <c r="U74" s="18" t="n">
        <v>376.1559319</v>
      </c>
      <c r="V74" s="20" t="n">
        <v>11.02594045</v>
      </c>
    </row>
    <row r="75" spans="1:22">
      <c r="A75" s="15" t="s">
        <v>472</v>
      </c>
      <c r="B75" s="17" t="n">
        <v>5375</v>
      </c>
      <c r="C75" s="18">
        <f>(483.0/B75*100)</f>
        <v/>
      </c>
      <c r="D75" s="19" t="n">
        <v>4892</v>
      </c>
      <c r="E75" s="18" t="n">
        <v>400.26691945</v>
      </c>
      <c r="F75" s="20" t="n">
        <v>18.25451057</v>
      </c>
      <c r="G75" s="18" t="n">
        <v>386.38081885</v>
      </c>
      <c r="H75" s="20" t="n">
        <v>6.72453323</v>
      </c>
      <c r="I75" s="18" t="n">
        <v>386.17819058</v>
      </c>
      <c r="J75" s="20" t="n">
        <v>4.76943179</v>
      </c>
      <c r="K75" s="18" t="n">
        <v>388.89694497</v>
      </c>
      <c r="L75" s="20" t="n">
        <v>5.10836626</v>
      </c>
      <c r="M75" s="18" t="s">
        <v>404</v>
      </c>
      <c r="N75" s="20" t="s">
        <v>404</v>
      </c>
      <c r="O75" s="18" t="s">
        <v>404</v>
      </c>
      <c r="P75" s="20" t="s">
        <v>404</v>
      </c>
      <c r="Q75" s="18" t="s">
        <v>404</v>
      </c>
      <c r="R75" s="20" t="s">
        <v>404</v>
      </c>
      <c r="S75" s="18" t="s">
        <v>404</v>
      </c>
      <c r="T75" s="20" t="s">
        <v>404</v>
      </c>
      <c r="U75" s="18" t="n">
        <v>374.79759602</v>
      </c>
      <c r="V75" s="20" t="n">
        <v>13.63304325</v>
      </c>
    </row>
    <row r="76" spans="1:22">
      <c r="A76" s="15" t="s">
        <v>473</v>
      </c>
      <c r="B76" s="17" t="n">
        <v>14167</v>
      </c>
      <c r="C76" s="18">
        <f>(1400.0/B76*100)</f>
        <v/>
      </c>
      <c r="D76" s="19" t="n">
        <v>12767</v>
      </c>
      <c r="E76" s="18" t="n">
        <v>459.24781068</v>
      </c>
      <c r="F76" s="20" t="n">
        <v>4.75278141</v>
      </c>
      <c r="G76" s="18" t="n">
        <v>422.22174304</v>
      </c>
      <c r="H76" s="20" t="n">
        <v>9.7679686</v>
      </c>
      <c r="I76" s="18" t="n">
        <v>412.90461657</v>
      </c>
      <c r="J76" s="20" t="n">
        <v>8.0419743</v>
      </c>
      <c r="K76" s="18" t="n">
        <v>411.6310962</v>
      </c>
      <c r="L76" s="20" t="n">
        <v>4.78096045</v>
      </c>
      <c r="M76" s="18" t="s">
        <v>404</v>
      </c>
      <c r="N76" s="20" t="s">
        <v>404</v>
      </c>
      <c r="O76" s="18" t="s">
        <v>404</v>
      </c>
      <c r="P76" s="20" t="s">
        <v>404</v>
      </c>
      <c r="Q76" s="18" t="s">
        <v>404</v>
      </c>
      <c r="R76" s="20" t="s">
        <v>404</v>
      </c>
      <c r="S76" s="18" t="s">
        <v>404</v>
      </c>
      <c r="T76" s="20" t="s">
        <v>404</v>
      </c>
      <c r="U76" s="18" t="n">
        <v>441.99650969</v>
      </c>
      <c r="V76" s="20" t="n">
        <v>8.84299272</v>
      </c>
    </row>
    <row r="77" spans="1:22">
      <c r="A77" s="15" t="s">
        <v>474</v>
      </c>
      <c r="B77" s="17" t="n">
        <v>6062</v>
      </c>
      <c r="C77" s="18">
        <f>(0.0/B77*100)</f>
        <v/>
      </c>
      <c r="D77" s="19" t="n">
        <v>6062</v>
      </c>
      <c r="E77" s="18" t="n">
        <v>454.73909495</v>
      </c>
      <c r="F77" s="20" t="n">
        <v>5.41676629</v>
      </c>
      <c r="G77" s="18" t="n">
        <v>433.3131248</v>
      </c>
      <c r="H77" s="20" t="n">
        <v>5.06891834</v>
      </c>
      <c r="I77" s="18" t="n">
        <v>415.12033097</v>
      </c>
      <c r="J77" s="20" t="n">
        <v>5.49412134</v>
      </c>
      <c r="K77" s="18" t="n">
        <v>403.55392831</v>
      </c>
      <c r="L77" s="20" t="n">
        <v>12.66821491</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534.78702628</v>
      </c>
      <c r="F78" s="20" t="n">
        <v>5.04425306</v>
      </c>
      <c r="G78" s="18" t="n">
        <v>534.13949412</v>
      </c>
      <c r="H78" s="20" t="n">
        <v>9.25005357</v>
      </c>
      <c r="I78" s="18" t="n">
        <v>506.52679806</v>
      </c>
      <c r="J78" s="20" t="n">
        <v>7.5524818</v>
      </c>
      <c r="K78" s="18" t="n">
        <v>531.86357807</v>
      </c>
      <c r="L78" s="20" t="n">
        <v>13.42593982</v>
      </c>
      <c r="M78" s="18" t="s">
        <v>404</v>
      </c>
      <c r="N78" s="20" t="s">
        <v>404</v>
      </c>
      <c r="O78" s="18" t="s">
        <v>404</v>
      </c>
      <c r="P78" s="20" t="s">
        <v>404</v>
      </c>
      <c r="Q78" s="18" t="s">
        <v>404</v>
      </c>
      <c r="R78" s="20" t="s">
        <v>404</v>
      </c>
      <c r="S78" s="18" t="s">
        <v>404</v>
      </c>
      <c r="T78" s="20" t="s">
        <v>404</v>
      </c>
      <c r="U78" s="18" t="n">
        <v>543.92726214</v>
      </c>
      <c r="V78" s="20" t="n">
        <v>5.61670573</v>
      </c>
    </row>
    <row customHeight="1" ht="25" r="79" spans="1:22">
      <c r="A79" s="15" t="s">
        <v>476</v>
      </c>
      <c r="B79" s="17" t="n">
        <v>1657</v>
      </c>
      <c r="C79" s="18">
        <f>(21.0/B79*100)</f>
        <v/>
      </c>
      <c r="D79" s="19" t="n">
        <v>1636</v>
      </c>
      <c r="E79" s="18" t="n">
        <v>509.29650733</v>
      </c>
      <c r="F79" s="20" t="n">
        <v>9.078732260000001</v>
      </c>
      <c r="G79" s="18" t="n">
        <v>452.05624682</v>
      </c>
      <c r="H79" s="20" t="n">
        <v>10.75354942</v>
      </c>
      <c r="I79" s="18" t="n">
        <v>421.87022938</v>
      </c>
      <c r="J79" s="20" t="n">
        <v>9.527227590000001</v>
      </c>
      <c r="K79" s="18" t="n">
        <v>451.13392266</v>
      </c>
      <c r="L79" s="20" t="n">
        <v>38.71746077</v>
      </c>
      <c r="M79" s="18" t="s">
        <v>404</v>
      </c>
      <c r="N79" s="20" t="s">
        <v>404</v>
      </c>
      <c r="O79" s="18" t="s">
        <v>404</v>
      </c>
      <c r="P79" s="20" t="s">
        <v>404</v>
      </c>
      <c r="Q79" s="18" t="s">
        <v>404</v>
      </c>
      <c r="R79" s="20" t="s">
        <v>404</v>
      </c>
      <c r="S79" s="18" t="s">
        <v>404</v>
      </c>
      <c r="T79" s="20" t="s">
        <v>404</v>
      </c>
      <c r="U79" s="18" t="s">
        <v>404</v>
      </c>
      <c r="V79" s="20" t="s">
        <v>404</v>
      </c>
    </row>
    <row r="80" spans="1:22">
      <c r="A80" s="15" t="s">
        <v>477</v>
      </c>
      <c r="B80" s="17" t="n">
        <v>7841</v>
      </c>
      <c r="C80" s="18">
        <f>(0.0/B80*100)</f>
        <v/>
      </c>
      <c r="D80" s="19" t="n">
        <v>7841</v>
      </c>
      <c r="E80" s="18" t="n">
        <v>464.19826563</v>
      </c>
      <c r="F80" s="20" t="n">
        <v>7.54562546</v>
      </c>
      <c r="G80" s="18" t="n">
        <v>451.27596939</v>
      </c>
      <c r="H80" s="20" t="n">
        <v>7.93341592</v>
      </c>
      <c r="I80" s="18" t="n">
        <v>455.0725804</v>
      </c>
      <c r="J80" s="20" t="n">
        <v>5.76551494</v>
      </c>
      <c r="K80" s="18" t="n">
        <v>453.00343335</v>
      </c>
      <c r="L80" s="20" t="n">
        <v>21.43277835</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448.54160513</v>
      </c>
      <c r="F81" s="20" t="n">
        <v>5.68812558</v>
      </c>
      <c r="G81" s="18" t="n">
        <v>444.85726947</v>
      </c>
      <c r="H81" s="20" t="n">
        <v>4.68622131</v>
      </c>
      <c r="I81" s="18" t="n">
        <v>429.49608168</v>
      </c>
      <c r="J81" s="20" t="n">
        <v>5.31358855</v>
      </c>
      <c r="K81" s="18" t="n">
        <v>409.8054883</v>
      </c>
      <c r="L81" s="20" t="n">
        <v>12.36875511</v>
      </c>
      <c r="M81" s="18" t="s">
        <v>404</v>
      </c>
      <c r="N81" s="20" t="s">
        <v>404</v>
      </c>
      <c r="O81" s="18" t="s">
        <v>404</v>
      </c>
      <c r="P81" s="20" t="s">
        <v>404</v>
      </c>
      <c r="Q81" s="18" t="s">
        <v>404</v>
      </c>
      <c r="R81" s="20" t="s">
        <v>404</v>
      </c>
      <c r="S81" s="18" t="s">
        <v>404</v>
      </c>
      <c r="T81" s="20" t="s">
        <v>404</v>
      </c>
      <c r="U81" s="18" t="n">
        <v>523.4145175</v>
      </c>
      <c r="V81" s="20" t="n">
        <v>6.78576833</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632</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523.68215605</v>
      </c>
      <c r="F7" s="20" t="n">
        <v>2.43155493</v>
      </c>
      <c r="G7" s="18" t="n">
        <v>496.5726521</v>
      </c>
      <c r="H7" s="20" t="n">
        <v>3.61234682</v>
      </c>
      <c r="I7" s="18" t="n">
        <v>475.41228579</v>
      </c>
      <c r="J7" s="20" t="n">
        <v>6.38641793</v>
      </c>
      <c r="K7" s="18" t="n">
        <v>467.70127632</v>
      </c>
      <c r="L7" s="20" t="n">
        <v>17.47362487</v>
      </c>
      <c r="M7" s="18" t="s">
        <v>404</v>
      </c>
      <c r="N7" s="20" t="s">
        <v>404</v>
      </c>
      <c r="O7" s="18" t="s">
        <v>404</v>
      </c>
      <c r="P7" s="20" t="s">
        <v>404</v>
      </c>
      <c r="Q7" s="18" t="s">
        <v>404</v>
      </c>
      <c r="R7" s="20" t="s">
        <v>404</v>
      </c>
      <c r="S7" s="18" t="s">
        <v>404</v>
      </c>
      <c r="T7" s="20" t="s">
        <v>404</v>
      </c>
      <c r="U7" s="18" t="n">
        <v>497.28374491</v>
      </c>
      <c r="V7" s="20" t="n">
        <v>8.6787668</v>
      </c>
    </row>
    <row r="8" spans="1:22">
      <c r="A8" s="15" t="s">
        <v>405</v>
      </c>
      <c r="B8" s="17" t="n">
        <v>7007</v>
      </c>
      <c r="C8" s="18">
        <f>(0.0/B8*100)</f>
        <v/>
      </c>
      <c r="D8" s="19" t="n">
        <v>7007</v>
      </c>
      <c r="E8" s="18" t="n">
        <v>489.54827008</v>
      </c>
      <c r="F8" s="20" t="n">
        <v>5.70564407</v>
      </c>
      <c r="G8" s="18" t="n">
        <v>499.43954623</v>
      </c>
      <c r="H8" s="20" t="n">
        <v>6.71345504</v>
      </c>
      <c r="I8" s="18" t="n">
        <v>496.72728153</v>
      </c>
      <c r="J8" s="20" t="n">
        <v>9.043465749999999</v>
      </c>
      <c r="K8" s="18" t="n">
        <v>509.5658256</v>
      </c>
      <c r="L8" s="20" t="n">
        <v>22.88042825</v>
      </c>
      <c r="M8" s="18" t="s">
        <v>404</v>
      </c>
      <c r="N8" s="20" t="s">
        <v>404</v>
      </c>
      <c r="O8" s="18" t="s">
        <v>404</v>
      </c>
      <c r="P8" s="20" t="s">
        <v>404</v>
      </c>
      <c r="Q8" s="18" t="s">
        <v>404</v>
      </c>
      <c r="R8" s="20" t="s">
        <v>404</v>
      </c>
      <c r="S8" s="18" t="s">
        <v>404</v>
      </c>
      <c r="T8" s="20" t="s">
        <v>404</v>
      </c>
      <c r="U8" s="18" t="n">
        <v>489.33290909</v>
      </c>
      <c r="V8" s="20" t="n">
        <v>29.05980885</v>
      </c>
    </row>
    <row r="9" spans="1:22">
      <c r="A9" s="15" t="s">
        <v>406</v>
      </c>
      <c r="B9" s="17" t="n">
        <v>9651</v>
      </c>
      <c r="C9" s="18">
        <f>(200.0/B9*100)</f>
        <v/>
      </c>
      <c r="D9" s="19" t="n">
        <v>9451</v>
      </c>
      <c r="E9" s="18" t="n">
        <v>512.88796519</v>
      </c>
      <c r="F9" s="20" t="n">
        <v>6.38576801</v>
      </c>
      <c r="G9" s="18" t="n">
        <v>503.42854424</v>
      </c>
      <c r="H9" s="20" t="n">
        <v>5.81361706</v>
      </c>
      <c r="I9" s="18" t="n">
        <v>490.38810544</v>
      </c>
      <c r="J9" s="20" t="n">
        <v>9.549173680000001</v>
      </c>
      <c r="K9" s="18" t="n">
        <v>485.01810455</v>
      </c>
      <c r="L9" s="20" t="n">
        <v>19.40549393</v>
      </c>
      <c r="M9" s="18" t="s">
        <v>404</v>
      </c>
      <c r="N9" s="20" t="s">
        <v>404</v>
      </c>
      <c r="O9" s="18" t="s">
        <v>404</v>
      </c>
      <c r="P9" s="20" t="s">
        <v>404</v>
      </c>
      <c r="Q9" s="18" t="s">
        <v>404</v>
      </c>
      <c r="R9" s="20" t="s">
        <v>404</v>
      </c>
      <c r="S9" s="18" t="s">
        <v>404</v>
      </c>
      <c r="T9" s="20" t="s">
        <v>404</v>
      </c>
      <c r="U9" s="18" t="n">
        <v>483.02562558</v>
      </c>
      <c r="V9" s="20" t="n">
        <v>15.95761799</v>
      </c>
    </row>
    <row r="10" spans="1:22">
      <c r="A10" s="15" t="s">
        <v>407</v>
      </c>
      <c r="B10" s="17" t="n">
        <v>20058</v>
      </c>
      <c r="C10" s="18">
        <f>(2951.0/B10*100)</f>
        <v/>
      </c>
      <c r="D10" s="19" t="n">
        <v>17107</v>
      </c>
      <c r="E10" s="18" t="n">
        <v>533.70927294</v>
      </c>
      <c r="F10" s="20" t="n">
        <v>2.91828216</v>
      </c>
      <c r="G10" s="18" t="n">
        <v>526.6944251899999</v>
      </c>
      <c r="H10" s="20" t="n">
        <v>2.97213654</v>
      </c>
      <c r="I10" s="18" t="n">
        <v>512.61455656</v>
      </c>
      <c r="J10" s="20" t="n">
        <v>6.04743641</v>
      </c>
      <c r="K10" s="18" t="n">
        <v>515.92478041</v>
      </c>
      <c r="L10" s="20" t="n">
        <v>7.87089302</v>
      </c>
      <c r="M10" s="18" t="s">
        <v>404</v>
      </c>
      <c r="N10" s="20" t="s">
        <v>404</v>
      </c>
      <c r="O10" s="18" t="s">
        <v>404</v>
      </c>
      <c r="P10" s="20" t="s">
        <v>404</v>
      </c>
      <c r="Q10" s="18" t="s">
        <v>404</v>
      </c>
      <c r="R10" s="20" t="s">
        <v>404</v>
      </c>
      <c r="S10" s="18" t="s">
        <v>404</v>
      </c>
      <c r="T10" s="20" t="s">
        <v>404</v>
      </c>
      <c r="U10" s="18" t="n">
        <v>569.6951355899999</v>
      </c>
      <c r="V10" s="20" t="n">
        <v>12.3231045</v>
      </c>
    </row>
    <row r="11" spans="1:22">
      <c r="A11" s="15" t="s">
        <v>408</v>
      </c>
      <c r="B11" s="17" t="n">
        <v>7053</v>
      </c>
      <c r="C11" s="18">
        <f>(137.0/B11*100)</f>
        <v/>
      </c>
      <c r="D11" s="19" t="n">
        <v>6916</v>
      </c>
      <c r="E11" s="18" t="n">
        <v>460.72284037</v>
      </c>
      <c r="F11" s="20" t="n">
        <v>5.05019929</v>
      </c>
      <c r="G11" s="18" t="n">
        <v>433.78414501</v>
      </c>
      <c r="H11" s="20" t="n">
        <v>4.51421406</v>
      </c>
      <c r="I11" s="18" t="n">
        <v>443.12277538</v>
      </c>
      <c r="J11" s="20" t="n">
        <v>10.86857811</v>
      </c>
      <c r="K11" s="18" t="n">
        <v>415.21280595</v>
      </c>
      <c r="L11" s="20" t="n">
        <v>17.16636122</v>
      </c>
      <c r="M11" s="18" t="s">
        <v>404</v>
      </c>
      <c r="N11" s="20" t="s">
        <v>404</v>
      </c>
      <c r="O11" s="18" t="s">
        <v>404</v>
      </c>
      <c r="P11" s="20" t="s">
        <v>404</v>
      </c>
      <c r="Q11" s="18" t="s">
        <v>404</v>
      </c>
      <c r="R11" s="20" t="s">
        <v>404</v>
      </c>
      <c r="S11" s="18" t="s">
        <v>404</v>
      </c>
      <c r="T11" s="20" t="s">
        <v>404</v>
      </c>
      <c r="U11" s="18" t="n">
        <v>423.50051987</v>
      </c>
      <c r="V11" s="20" t="n">
        <v>9.19553247</v>
      </c>
    </row>
    <row r="12" spans="1:22">
      <c r="A12" s="15" t="s">
        <v>409</v>
      </c>
      <c r="B12" s="17" t="n">
        <v>6894</v>
      </c>
      <c r="C12" s="18">
        <f>(106.0/B12*100)</f>
        <v/>
      </c>
      <c r="D12" s="19" t="n">
        <v>6788</v>
      </c>
      <c r="E12" s="18" t="n">
        <v>503.58804063</v>
      </c>
      <c r="F12" s="20" t="n">
        <v>7.22176084</v>
      </c>
      <c r="G12" s="18" t="n">
        <v>492.77663717</v>
      </c>
      <c r="H12" s="20" t="n">
        <v>4.027583</v>
      </c>
      <c r="I12" s="18" t="n">
        <v>479.76370621</v>
      </c>
      <c r="J12" s="20" t="n">
        <v>5.13251367</v>
      </c>
      <c r="K12" s="18" t="n">
        <v>485.15221701</v>
      </c>
      <c r="L12" s="20" t="n">
        <v>35.65884698</v>
      </c>
      <c r="M12" s="18" t="s">
        <v>404</v>
      </c>
      <c r="N12" s="20" t="s">
        <v>404</v>
      </c>
      <c r="O12" s="18" t="s">
        <v>404</v>
      </c>
      <c r="P12" s="20" t="s">
        <v>404</v>
      </c>
      <c r="Q12" s="18" t="s">
        <v>404</v>
      </c>
      <c r="R12" s="20" t="s">
        <v>404</v>
      </c>
      <c r="S12" s="18" t="s">
        <v>404</v>
      </c>
      <c r="T12" s="20" t="s">
        <v>404</v>
      </c>
      <c r="U12" s="18" t="n">
        <v>471.14949265</v>
      </c>
      <c r="V12" s="20" t="n">
        <v>26.1463452</v>
      </c>
    </row>
    <row r="13" spans="1:22">
      <c r="A13" s="15" t="s">
        <v>410</v>
      </c>
      <c r="B13" s="17" t="n">
        <v>7161</v>
      </c>
      <c r="C13" s="18">
        <f>(1175.0/B13*100)</f>
        <v/>
      </c>
      <c r="D13" s="19" t="n">
        <v>5986</v>
      </c>
      <c r="E13" s="18" t="n">
        <v>508.46703935</v>
      </c>
      <c r="F13" s="20" t="n">
        <v>4.38804727</v>
      </c>
      <c r="G13" s="18" t="n">
        <v>498.75259908</v>
      </c>
      <c r="H13" s="20" t="n">
        <v>3.75997571</v>
      </c>
      <c r="I13" s="18" t="n">
        <v>497.02348529</v>
      </c>
      <c r="J13" s="20" t="n">
        <v>4.35736638</v>
      </c>
      <c r="K13" s="18" t="n">
        <v>480.7120536</v>
      </c>
      <c r="L13" s="20" t="n">
        <v>10.80031258</v>
      </c>
      <c r="M13" s="18" t="s">
        <v>404</v>
      </c>
      <c r="N13" s="20" t="s">
        <v>404</v>
      </c>
      <c r="O13" s="18" t="s">
        <v>404</v>
      </c>
      <c r="P13" s="20" t="s">
        <v>404</v>
      </c>
      <c r="Q13" s="18" t="s">
        <v>404</v>
      </c>
      <c r="R13" s="20" t="s">
        <v>404</v>
      </c>
      <c r="S13" s="18" t="s">
        <v>404</v>
      </c>
      <c r="T13" s="20" t="s">
        <v>404</v>
      </c>
      <c r="U13" s="18" t="n">
        <v>496.65340764</v>
      </c>
      <c r="V13" s="20" t="n">
        <v>6.39177518</v>
      </c>
    </row>
    <row r="14" spans="1:22">
      <c r="A14" s="15" t="s">
        <v>411</v>
      </c>
      <c r="B14" s="17" t="n">
        <v>5587</v>
      </c>
      <c r="C14" s="18">
        <f>(0.0/B14*100)</f>
        <v/>
      </c>
      <c r="D14" s="19" t="n">
        <v>5587</v>
      </c>
      <c r="E14" s="18" t="n">
        <v>528.79292573</v>
      </c>
      <c r="F14" s="20" t="n">
        <v>4.39061348</v>
      </c>
      <c r="G14" s="18" t="n">
        <v>540.82476773</v>
      </c>
      <c r="H14" s="20" t="n">
        <v>3.90423177</v>
      </c>
      <c r="I14" s="18" t="n">
        <v>528.90234041</v>
      </c>
      <c r="J14" s="20" t="n">
        <v>3.27772662</v>
      </c>
      <c r="K14" s="18" t="n">
        <v>536.15894958</v>
      </c>
      <c r="L14" s="20" t="n">
        <v>14.53028177</v>
      </c>
      <c r="M14" s="18" t="s">
        <v>404</v>
      </c>
      <c r="N14" s="20" t="s">
        <v>404</v>
      </c>
      <c r="O14" s="18" t="s">
        <v>404</v>
      </c>
      <c r="P14" s="20" t="s">
        <v>404</v>
      </c>
      <c r="Q14" s="18" t="s">
        <v>404</v>
      </c>
      <c r="R14" s="20" t="s">
        <v>404</v>
      </c>
      <c r="S14" s="18" t="s">
        <v>404</v>
      </c>
      <c r="T14" s="20" t="s">
        <v>404</v>
      </c>
      <c r="U14" s="18" t="n">
        <v>582.4255027</v>
      </c>
      <c r="V14" s="20" t="n">
        <v>11.89569482</v>
      </c>
    </row>
    <row r="15" spans="1:22">
      <c r="A15" s="15" t="s">
        <v>412</v>
      </c>
      <c r="B15" s="17" t="n">
        <v>5882</v>
      </c>
      <c r="C15" s="18">
        <f>(0.0/B15*100)</f>
        <v/>
      </c>
      <c r="D15" s="19" t="n">
        <v>5882</v>
      </c>
      <c r="E15" s="18" t="n">
        <v>532.6526556699999</v>
      </c>
      <c r="F15" s="20" t="n">
        <v>7.03828123</v>
      </c>
      <c r="G15" s="18" t="n">
        <v>533.3956797</v>
      </c>
      <c r="H15" s="20" t="n">
        <v>3.82733868</v>
      </c>
      <c r="I15" s="18" t="n">
        <v>525.30043655</v>
      </c>
      <c r="J15" s="20" t="n">
        <v>3.70774837</v>
      </c>
      <c r="K15" s="18" t="n">
        <v>533.84555401</v>
      </c>
      <c r="L15" s="20" t="n">
        <v>7.76338185</v>
      </c>
      <c r="M15" s="18" t="s">
        <v>404</v>
      </c>
      <c r="N15" s="20" t="s">
        <v>404</v>
      </c>
      <c r="O15" s="18" t="s">
        <v>404</v>
      </c>
      <c r="P15" s="20" t="s">
        <v>404</v>
      </c>
      <c r="Q15" s="18" t="s">
        <v>404</v>
      </c>
      <c r="R15" s="20" t="s">
        <v>404</v>
      </c>
      <c r="S15" s="18" t="s">
        <v>404</v>
      </c>
      <c r="T15" s="20" t="s">
        <v>404</v>
      </c>
      <c r="U15" s="18" t="n">
        <v>551.40949065</v>
      </c>
      <c r="V15" s="20" t="n">
        <v>23.78157809</v>
      </c>
    </row>
    <row r="16" spans="1:22">
      <c r="A16" s="15" t="s">
        <v>413</v>
      </c>
      <c r="B16" s="17" t="n">
        <v>6108</v>
      </c>
      <c r="C16" s="18">
        <f>(440.0/B16*100)</f>
        <v/>
      </c>
      <c r="D16" s="19" t="n">
        <v>5668</v>
      </c>
      <c r="E16" s="18" t="n">
        <v>502.00682714</v>
      </c>
      <c r="F16" s="20" t="n">
        <v>6.35194462</v>
      </c>
      <c r="G16" s="18" t="n">
        <v>497.89144898</v>
      </c>
      <c r="H16" s="20" t="n">
        <v>6.97925869</v>
      </c>
      <c r="I16" s="18" t="n">
        <v>496.70300248</v>
      </c>
      <c r="J16" s="20" t="n">
        <v>10.8571775</v>
      </c>
      <c r="K16" s="18" t="n">
        <v>435.64021404</v>
      </c>
      <c r="L16" s="20" t="n">
        <v>30.66630459</v>
      </c>
      <c r="M16" s="18" t="s">
        <v>404</v>
      </c>
      <c r="N16" s="20" t="s">
        <v>404</v>
      </c>
      <c r="O16" s="18" t="s">
        <v>404</v>
      </c>
      <c r="P16" s="20" t="s">
        <v>404</v>
      </c>
      <c r="Q16" s="18" t="s">
        <v>404</v>
      </c>
      <c r="R16" s="20" t="s">
        <v>404</v>
      </c>
      <c r="S16" s="18" t="s">
        <v>404</v>
      </c>
      <c r="T16" s="20" t="s">
        <v>404</v>
      </c>
      <c r="U16" s="18" t="n">
        <v>467.49258802</v>
      </c>
      <c r="V16" s="20" t="n">
        <v>33.20282535</v>
      </c>
    </row>
    <row r="17" spans="1:22">
      <c r="A17" s="15" t="s">
        <v>414</v>
      </c>
      <c r="B17" s="17" t="n">
        <v>6504</v>
      </c>
      <c r="C17" s="18">
        <f>(1325.0/B17*100)</f>
        <v/>
      </c>
      <c r="D17" s="19" t="n">
        <v>5179</v>
      </c>
      <c r="E17" s="18" t="n">
        <v>520.13067053</v>
      </c>
      <c r="F17" s="20" t="n">
        <v>8.94991598</v>
      </c>
      <c r="G17" s="18" t="n">
        <v>503.93179816</v>
      </c>
      <c r="H17" s="20" t="n">
        <v>7.66083151</v>
      </c>
      <c r="I17" s="18" t="n">
        <v>511.80437126</v>
      </c>
      <c r="J17" s="20" t="n">
        <v>10.08764739</v>
      </c>
      <c r="K17" s="18" t="n">
        <v>460.14507104</v>
      </c>
      <c r="L17" s="20" t="n">
        <v>22.53036511</v>
      </c>
      <c r="M17" s="18" t="s">
        <v>404</v>
      </c>
      <c r="N17" s="20" t="s">
        <v>404</v>
      </c>
      <c r="O17" s="18" t="s">
        <v>404</v>
      </c>
      <c r="P17" s="20" t="s">
        <v>404</v>
      </c>
      <c r="Q17" s="18" t="s">
        <v>404</v>
      </c>
      <c r="R17" s="20" t="s">
        <v>404</v>
      </c>
      <c r="S17" s="18" t="s">
        <v>404</v>
      </c>
      <c r="T17" s="20" t="s">
        <v>404</v>
      </c>
      <c r="U17" s="18" t="n">
        <v>543.1832938700001</v>
      </c>
      <c r="V17" s="20" t="n">
        <v>15.36825787</v>
      </c>
    </row>
    <row r="18" spans="1:22">
      <c r="A18" s="15" t="s">
        <v>415</v>
      </c>
      <c r="B18" s="17" t="n">
        <v>5532</v>
      </c>
      <c r="C18" s="18">
        <f>(0.0/B18*100)</f>
        <v/>
      </c>
      <c r="D18" s="19" t="n">
        <v>5532</v>
      </c>
      <c r="E18" s="18" t="n">
        <v>453.1700495</v>
      </c>
      <c r="F18" s="20" t="n">
        <v>12.61183739</v>
      </c>
      <c r="G18" s="18" t="n">
        <v>453.72977654</v>
      </c>
      <c r="H18" s="20" t="n">
        <v>6.03762035</v>
      </c>
      <c r="I18" s="18" t="n">
        <v>454.65155176</v>
      </c>
      <c r="J18" s="20" t="n">
        <v>7.18773553</v>
      </c>
      <c r="K18" s="18" t="n">
        <v>460.99114241</v>
      </c>
      <c r="L18" s="20" t="n">
        <v>11.14004564</v>
      </c>
      <c r="M18" s="18" t="s">
        <v>404</v>
      </c>
      <c r="N18" s="20" t="s">
        <v>404</v>
      </c>
      <c r="O18" s="18" t="s">
        <v>404</v>
      </c>
      <c r="P18" s="20" t="s">
        <v>404</v>
      </c>
      <c r="Q18" s="18" t="s">
        <v>404</v>
      </c>
      <c r="R18" s="20" t="s">
        <v>404</v>
      </c>
      <c r="S18" s="18" t="s">
        <v>404</v>
      </c>
      <c r="T18" s="20" t="s">
        <v>404</v>
      </c>
      <c r="U18" s="18" t="n">
        <v>443.95784616</v>
      </c>
      <c r="V18" s="20" t="n">
        <v>40.74524891</v>
      </c>
    </row>
    <row r="19" spans="1:22">
      <c r="A19" s="15" t="s">
        <v>416</v>
      </c>
      <c r="B19" s="17" t="n">
        <v>5658</v>
      </c>
      <c r="C19" s="18">
        <f>(327.0/B19*100)</f>
        <v/>
      </c>
      <c r="D19" s="19" t="n">
        <v>5331</v>
      </c>
      <c r="E19" s="18" t="n">
        <v>461.27905836</v>
      </c>
      <c r="F19" s="20" t="n">
        <v>12.91082539</v>
      </c>
      <c r="G19" s="18" t="n">
        <v>474.38296079</v>
      </c>
      <c r="H19" s="20" t="n">
        <v>6.75980293</v>
      </c>
      <c r="I19" s="18" t="n">
        <v>475.19166303</v>
      </c>
      <c r="J19" s="20" t="n">
        <v>6.73983954</v>
      </c>
      <c r="K19" s="18" t="n">
        <v>493.98839924</v>
      </c>
      <c r="L19" s="20" t="n">
        <v>10.81732652</v>
      </c>
      <c r="M19" s="18" t="s">
        <v>404</v>
      </c>
      <c r="N19" s="20" t="s">
        <v>404</v>
      </c>
      <c r="O19" s="18" t="s">
        <v>404</v>
      </c>
      <c r="P19" s="20" t="s">
        <v>404</v>
      </c>
      <c r="Q19" s="18" t="s">
        <v>404</v>
      </c>
      <c r="R19" s="20" t="s">
        <v>404</v>
      </c>
      <c r="S19" s="18" t="s">
        <v>404</v>
      </c>
      <c r="T19" s="20" t="s">
        <v>404</v>
      </c>
      <c r="U19" s="18" t="n">
        <v>452.11986492</v>
      </c>
      <c r="V19" s="20" t="n">
        <v>35.21962854</v>
      </c>
    </row>
    <row r="20" spans="1:22">
      <c r="A20" s="15" t="s">
        <v>417</v>
      </c>
      <c r="B20" s="17" t="n">
        <v>3371</v>
      </c>
      <c r="C20" s="18">
        <f>(24.0/B20*100)</f>
        <v/>
      </c>
      <c r="D20" s="19" t="n">
        <v>3347</v>
      </c>
      <c r="E20" s="18" t="n">
        <v>483.04979869</v>
      </c>
      <c r="F20" s="20" t="n">
        <v>3.60161053</v>
      </c>
      <c r="G20" s="18" t="n">
        <v>466.77867302</v>
      </c>
      <c r="H20" s="20" t="n">
        <v>2.52911828</v>
      </c>
      <c r="I20" s="18" t="n">
        <v>473.38824216</v>
      </c>
      <c r="J20" s="20" t="n">
        <v>2.98911867</v>
      </c>
      <c r="K20" s="18" t="n">
        <v>477.5476476</v>
      </c>
      <c r="L20" s="20" t="n">
        <v>7.78290484</v>
      </c>
      <c r="M20" s="18" t="s">
        <v>404</v>
      </c>
      <c r="N20" s="20" t="s">
        <v>404</v>
      </c>
      <c r="O20" s="18" t="s">
        <v>404</v>
      </c>
      <c r="P20" s="20" t="s">
        <v>404</v>
      </c>
      <c r="Q20" s="18" t="s">
        <v>404</v>
      </c>
      <c r="R20" s="20" t="s">
        <v>404</v>
      </c>
      <c r="S20" s="18" t="s">
        <v>404</v>
      </c>
      <c r="T20" s="20" t="s">
        <v>404</v>
      </c>
      <c r="U20" s="18" t="n">
        <v>423.43863297</v>
      </c>
      <c r="V20" s="20" t="n">
        <v>15.52136719</v>
      </c>
    </row>
    <row r="21" spans="1:22">
      <c r="A21" s="15" t="s">
        <v>418</v>
      </c>
      <c r="B21" s="17" t="n">
        <v>5741</v>
      </c>
      <c r="C21" s="18">
        <f>(0.0/B21*100)</f>
        <v/>
      </c>
      <c r="D21" s="19" t="n">
        <v>5741</v>
      </c>
      <c r="E21" s="18" t="n">
        <v>508.67770066</v>
      </c>
      <c r="F21" s="20" t="n">
        <v>4.16623585</v>
      </c>
      <c r="G21" s="18" t="n">
        <v>508.03231825</v>
      </c>
      <c r="H21" s="20" t="n">
        <v>4.57258411</v>
      </c>
      <c r="I21" s="18" t="n">
        <v>495.75483648</v>
      </c>
      <c r="J21" s="20" t="n">
        <v>6.77886399</v>
      </c>
      <c r="K21" s="18" t="n">
        <v>479.29825957</v>
      </c>
      <c r="L21" s="20" t="n">
        <v>9.90002507</v>
      </c>
      <c r="M21" s="18" t="s">
        <v>404</v>
      </c>
      <c r="N21" s="20" t="s">
        <v>404</v>
      </c>
      <c r="O21" s="18" t="s">
        <v>404</v>
      </c>
      <c r="P21" s="20" t="s">
        <v>404</v>
      </c>
      <c r="Q21" s="18" t="s">
        <v>404</v>
      </c>
      <c r="R21" s="20" t="s">
        <v>404</v>
      </c>
      <c r="S21" s="18" t="s">
        <v>404</v>
      </c>
      <c r="T21" s="20" t="s">
        <v>404</v>
      </c>
      <c r="U21" s="18" t="n">
        <v>495.04225096</v>
      </c>
      <c r="V21" s="20" t="n">
        <v>7.88186782</v>
      </c>
    </row>
    <row r="22" spans="1:22">
      <c r="A22" s="15" t="s">
        <v>419</v>
      </c>
      <c r="B22" s="17" t="n">
        <v>6598</v>
      </c>
      <c r="C22" s="18">
        <f>(0.0/B22*100)</f>
        <v/>
      </c>
      <c r="D22" s="19" t="n">
        <v>6598</v>
      </c>
      <c r="E22" s="18" t="n">
        <v>470.47875576</v>
      </c>
      <c r="F22" s="20" t="n">
        <v>8.0007991</v>
      </c>
      <c r="G22" s="18" t="n">
        <v>474.86128207</v>
      </c>
      <c r="H22" s="20" t="n">
        <v>7.61588442</v>
      </c>
      <c r="I22" s="18" t="n">
        <v>453.19048109</v>
      </c>
      <c r="J22" s="20" t="n">
        <v>8.46346048</v>
      </c>
      <c r="K22" s="18" t="n">
        <v>452.7957742</v>
      </c>
      <c r="L22" s="20" t="n">
        <v>28.01929335</v>
      </c>
      <c r="M22" s="18" t="s">
        <v>404</v>
      </c>
      <c r="N22" s="20" t="s">
        <v>404</v>
      </c>
      <c r="O22" s="18" t="s">
        <v>404</v>
      </c>
      <c r="P22" s="20" t="s">
        <v>404</v>
      </c>
      <c r="Q22" s="18" t="s">
        <v>404</v>
      </c>
      <c r="R22" s="20" t="s">
        <v>404</v>
      </c>
      <c r="S22" s="18" t="s">
        <v>404</v>
      </c>
      <c r="T22" s="20" t="s">
        <v>404</v>
      </c>
      <c r="U22" s="18" t="n">
        <v>475.06771322</v>
      </c>
      <c r="V22" s="20" t="n">
        <v>20.95292795</v>
      </c>
    </row>
    <row r="23" spans="1:22">
      <c r="A23" s="15" t="s">
        <v>420</v>
      </c>
      <c r="B23" s="17" t="n">
        <v>11583</v>
      </c>
      <c r="C23" s="18">
        <f>(3159.0/B23*100)</f>
        <v/>
      </c>
      <c r="D23" s="19" t="n">
        <v>8424</v>
      </c>
      <c r="E23" s="18" t="n">
        <v>492.2094034</v>
      </c>
      <c r="F23" s="20" t="n">
        <v>8.514060730000001</v>
      </c>
      <c r="G23" s="18" t="n">
        <v>489.49576609</v>
      </c>
      <c r="H23" s="20" t="n">
        <v>5.93685225</v>
      </c>
      <c r="I23" s="18" t="n">
        <v>479.37680202</v>
      </c>
      <c r="J23" s="20" t="n">
        <v>7.89118911</v>
      </c>
      <c r="K23" s="18" t="n">
        <v>458.99086789</v>
      </c>
      <c r="L23" s="20" t="n">
        <v>7.23119786</v>
      </c>
      <c r="M23" s="18" t="s">
        <v>404</v>
      </c>
      <c r="N23" s="20" t="s">
        <v>404</v>
      </c>
      <c r="O23" s="18" t="s">
        <v>404</v>
      </c>
      <c r="P23" s="20" t="s">
        <v>404</v>
      </c>
      <c r="Q23" s="18" t="s">
        <v>404</v>
      </c>
      <c r="R23" s="20" t="s">
        <v>404</v>
      </c>
      <c r="S23" s="18" t="s">
        <v>404</v>
      </c>
      <c r="T23" s="20" t="s">
        <v>404</v>
      </c>
      <c r="U23" s="18" t="n">
        <v>469.92946949</v>
      </c>
      <c r="V23" s="20" t="n">
        <v>26.8851959</v>
      </c>
    </row>
    <row r="24" spans="1:22">
      <c r="A24" s="15" t="s">
        <v>421</v>
      </c>
      <c r="B24" s="17" t="n">
        <v>6647</v>
      </c>
      <c r="C24" s="18">
        <f>(0.0/B24*100)</f>
        <v/>
      </c>
      <c r="D24" s="19" t="n">
        <v>6647</v>
      </c>
      <c r="E24" s="18" t="n">
        <v>547.55161599</v>
      </c>
      <c r="F24" s="20" t="n">
        <v>14.20336355</v>
      </c>
      <c r="G24" s="18" t="n">
        <v>555.64220878</v>
      </c>
      <c r="H24" s="20" t="n">
        <v>8.75542222</v>
      </c>
      <c r="I24" s="18" t="n">
        <v>531.64682235</v>
      </c>
      <c r="J24" s="20" t="n">
        <v>4.94458726</v>
      </c>
      <c r="K24" s="18" t="n">
        <v>500.97477058</v>
      </c>
      <c r="L24" s="20" t="n">
        <v>14.00575671</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518.60807304</v>
      </c>
      <c r="F25" s="20" t="n">
        <v>9.91521721</v>
      </c>
      <c r="G25" s="18" t="n">
        <v>516.5620661299999</v>
      </c>
      <c r="H25" s="20" t="n">
        <v>5.52440128</v>
      </c>
      <c r="I25" s="18" t="n">
        <v>515.38637911</v>
      </c>
      <c r="J25" s="20" t="n">
        <v>6.18244543</v>
      </c>
      <c r="K25" s="18" t="n">
        <v>509.36812751</v>
      </c>
      <c r="L25" s="20" t="n">
        <v>12.07954584</v>
      </c>
      <c r="M25" s="18" t="s">
        <v>404</v>
      </c>
      <c r="N25" s="20" t="s">
        <v>404</v>
      </c>
      <c r="O25" s="18" t="s">
        <v>404</v>
      </c>
      <c r="P25" s="20" t="s">
        <v>404</v>
      </c>
      <c r="Q25" s="18" t="s">
        <v>404</v>
      </c>
      <c r="R25" s="20" t="s">
        <v>404</v>
      </c>
      <c r="S25" s="18" t="s">
        <v>404</v>
      </c>
      <c r="T25" s="20" t="s">
        <v>404</v>
      </c>
      <c r="U25" s="18" t="n">
        <v>507.92861304</v>
      </c>
      <c r="V25" s="20" t="n">
        <v>6.45199343</v>
      </c>
    </row>
    <row r="26" spans="1:22">
      <c r="A26" s="15" t="s">
        <v>423</v>
      </c>
      <c r="B26" s="17" t="n">
        <v>4869</v>
      </c>
      <c r="C26" s="18">
        <f>(11.0/B26*100)</f>
        <v/>
      </c>
      <c r="D26" s="19" t="n">
        <v>4858</v>
      </c>
      <c r="E26" s="18" t="n">
        <v>483.14695655</v>
      </c>
      <c r="F26" s="20" t="n">
        <v>3.74804633</v>
      </c>
      <c r="G26" s="18" t="n">
        <v>489.44049409</v>
      </c>
      <c r="H26" s="20" t="n">
        <v>2.65845125</v>
      </c>
      <c r="I26" s="18" t="n">
        <v>500.13879352</v>
      </c>
      <c r="J26" s="20" t="n">
        <v>4.52945094</v>
      </c>
      <c r="K26" s="18" t="n">
        <v>493.10183433</v>
      </c>
      <c r="L26" s="20" t="n">
        <v>11.12630122</v>
      </c>
      <c r="M26" s="18" t="s">
        <v>404</v>
      </c>
      <c r="N26" s="20" t="s">
        <v>404</v>
      </c>
      <c r="O26" s="18" t="s">
        <v>404</v>
      </c>
      <c r="P26" s="20" t="s">
        <v>404</v>
      </c>
      <c r="Q26" s="18" t="s">
        <v>404</v>
      </c>
      <c r="R26" s="20" t="s">
        <v>404</v>
      </c>
      <c r="S26" s="18" t="s">
        <v>404</v>
      </c>
      <c r="T26" s="20" t="s">
        <v>404</v>
      </c>
      <c r="U26" s="18" t="n">
        <v>492.8803545</v>
      </c>
      <c r="V26" s="20" t="n">
        <v>11.94602255</v>
      </c>
    </row>
    <row r="27" spans="1:22">
      <c r="A27" s="15" t="s">
        <v>424</v>
      </c>
      <c r="B27" s="17" t="n">
        <v>5299</v>
      </c>
      <c r="C27" s="18">
        <f>(0.0/B27*100)</f>
        <v/>
      </c>
      <c r="D27" s="19" t="n">
        <v>5299</v>
      </c>
      <c r="E27" s="18" t="n">
        <v>490.71754958</v>
      </c>
      <c r="F27" s="20" t="n">
        <v>1.62241008</v>
      </c>
      <c r="G27" s="18" t="n">
        <v>472.30318547</v>
      </c>
      <c r="H27" s="20" t="n">
        <v>1.5661999</v>
      </c>
      <c r="I27" s="18" t="n">
        <v>500.12000529</v>
      </c>
      <c r="J27" s="20" t="n">
        <v>4.15145847</v>
      </c>
      <c r="K27" s="18" t="s">
        <v>404</v>
      </c>
      <c r="L27" s="20" t="s">
        <v>404</v>
      </c>
      <c r="M27" s="18" t="s">
        <v>404</v>
      </c>
      <c r="N27" s="20" t="s">
        <v>404</v>
      </c>
      <c r="O27" s="18" t="s">
        <v>404</v>
      </c>
      <c r="P27" s="20" t="s">
        <v>404</v>
      </c>
      <c r="Q27" s="18" t="s">
        <v>404</v>
      </c>
      <c r="R27" s="20" t="s">
        <v>404</v>
      </c>
      <c r="S27" s="18" t="s">
        <v>404</v>
      </c>
      <c r="T27" s="20" t="s">
        <v>404</v>
      </c>
      <c r="U27" s="18" t="n">
        <v>460.40997821</v>
      </c>
      <c r="V27" s="20" t="n">
        <v>29.69276754</v>
      </c>
    </row>
    <row r="28" spans="1:22">
      <c r="A28" s="15" t="s">
        <v>425</v>
      </c>
      <c r="B28" s="17" t="n">
        <v>7568</v>
      </c>
      <c r="C28" s="18">
        <f>(0.0/B28*100)</f>
        <v/>
      </c>
      <c r="D28" s="19" t="n">
        <v>7568</v>
      </c>
      <c r="E28" s="18" t="n">
        <v>445.14221646</v>
      </c>
      <c r="F28" s="20" t="n">
        <v>4.87068667</v>
      </c>
      <c r="G28" s="18" t="n">
        <v>416.85048279</v>
      </c>
      <c r="H28" s="20" t="n">
        <v>4.82849262</v>
      </c>
      <c r="I28" s="18" t="n">
        <v>405.85427582</v>
      </c>
      <c r="J28" s="20" t="n">
        <v>3.68964724</v>
      </c>
      <c r="K28" s="18" t="n">
        <v>387.96302338</v>
      </c>
      <c r="L28" s="20" t="n">
        <v>5.09974703</v>
      </c>
      <c r="M28" s="18" t="s">
        <v>404</v>
      </c>
      <c r="N28" s="20" t="s">
        <v>404</v>
      </c>
      <c r="O28" s="18" t="s">
        <v>404</v>
      </c>
      <c r="P28" s="20" t="s">
        <v>404</v>
      </c>
      <c r="Q28" s="18" t="s">
        <v>404</v>
      </c>
      <c r="R28" s="20" t="s">
        <v>404</v>
      </c>
      <c r="S28" s="18" t="s">
        <v>404</v>
      </c>
      <c r="T28" s="20" t="s">
        <v>404</v>
      </c>
      <c r="U28" s="18" t="n">
        <v>397.60131945</v>
      </c>
      <c r="V28" s="20" t="n">
        <v>10.05646402</v>
      </c>
    </row>
    <row r="29" spans="1:22">
      <c r="A29" s="15" t="s">
        <v>426</v>
      </c>
      <c r="B29" s="17" t="n">
        <v>5385</v>
      </c>
      <c r="C29" s="18">
        <f>(1123.0/B29*100)</f>
        <v/>
      </c>
      <c r="D29" s="19" t="n">
        <v>4262</v>
      </c>
      <c r="E29" s="18" t="n">
        <v>502.51252352</v>
      </c>
      <c r="F29" s="20" t="n">
        <v>8.98914299</v>
      </c>
      <c r="G29" s="18" t="n">
        <v>513.82801685</v>
      </c>
      <c r="H29" s="20" t="n">
        <v>9.749808359999999</v>
      </c>
      <c r="I29" s="18" t="n">
        <v>532.70492654</v>
      </c>
      <c r="J29" s="20" t="n">
        <v>14.38071849</v>
      </c>
      <c r="K29" s="18" t="n">
        <v>405.51247761</v>
      </c>
      <c r="L29" s="20" t="n">
        <v>24.94352173</v>
      </c>
      <c r="M29" s="18" t="s">
        <v>404</v>
      </c>
      <c r="N29" s="20" t="s">
        <v>404</v>
      </c>
      <c r="O29" s="18" t="s">
        <v>404</v>
      </c>
      <c r="P29" s="20" t="s">
        <v>404</v>
      </c>
      <c r="Q29" s="18" t="s">
        <v>404</v>
      </c>
      <c r="R29" s="20" t="s">
        <v>404</v>
      </c>
      <c r="S29" s="18" t="s">
        <v>404</v>
      </c>
      <c r="T29" s="20" t="s">
        <v>404</v>
      </c>
      <c r="U29" s="18" t="n">
        <v>488.7800723</v>
      </c>
      <c r="V29" s="20" t="n">
        <v>14.87086168</v>
      </c>
    </row>
    <row r="30" spans="1:22">
      <c r="A30" s="15" t="s">
        <v>427</v>
      </c>
      <c r="B30" s="17" t="n">
        <v>4520</v>
      </c>
      <c r="C30" s="18">
        <f>(958.0/B30*100)</f>
        <v/>
      </c>
      <c r="D30" s="19" t="n">
        <v>3562</v>
      </c>
      <c r="E30" s="18" t="n">
        <v>526.20310255</v>
      </c>
      <c r="F30" s="20" t="n">
        <v>5.24228142</v>
      </c>
      <c r="G30" s="18" t="n">
        <v>506.56378219</v>
      </c>
      <c r="H30" s="20" t="n">
        <v>5.40993438</v>
      </c>
      <c r="I30" s="18" t="n">
        <v>510.74968018</v>
      </c>
      <c r="J30" s="20" t="n">
        <v>12.95949499</v>
      </c>
      <c r="K30" s="18" t="n">
        <v>467.96110373</v>
      </c>
      <c r="L30" s="20" t="n">
        <v>14.92458941</v>
      </c>
      <c r="M30" s="18" t="s">
        <v>404</v>
      </c>
      <c r="N30" s="20" t="s">
        <v>404</v>
      </c>
      <c r="O30" s="18" t="s">
        <v>404</v>
      </c>
      <c r="P30" s="20" t="s">
        <v>404</v>
      </c>
      <c r="Q30" s="18" t="s">
        <v>404</v>
      </c>
      <c r="R30" s="20" t="s">
        <v>404</v>
      </c>
      <c r="S30" s="18" t="s">
        <v>404</v>
      </c>
      <c r="T30" s="20" t="s">
        <v>404</v>
      </c>
      <c r="U30" s="18" t="n">
        <v>486.673368</v>
      </c>
      <c r="V30" s="20" t="n">
        <v>13.77698837</v>
      </c>
    </row>
    <row r="31" spans="1:22">
      <c r="A31" s="15" t="s">
        <v>428</v>
      </c>
      <c r="B31" s="17" t="n">
        <v>5456</v>
      </c>
      <c r="C31" s="18">
        <f>(502.0/B31*100)</f>
        <v/>
      </c>
      <c r="D31" s="19" t="n">
        <v>4954</v>
      </c>
      <c r="E31" s="18" t="n">
        <v>510.88582369</v>
      </c>
      <c r="F31" s="20" t="n">
        <v>5.69738985</v>
      </c>
      <c r="G31" s="18" t="n">
        <v>496.79501117</v>
      </c>
      <c r="H31" s="20" t="n">
        <v>4.04284362</v>
      </c>
      <c r="I31" s="18" t="n">
        <v>497.45936072</v>
      </c>
      <c r="J31" s="20" t="n">
        <v>3.6123486</v>
      </c>
      <c r="K31" s="18" t="n">
        <v>487.12445525</v>
      </c>
      <c r="L31" s="20" t="n">
        <v>9.90583271</v>
      </c>
      <c r="M31" s="18" t="s">
        <v>404</v>
      </c>
      <c r="N31" s="20" t="s">
        <v>404</v>
      </c>
      <c r="O31" s="18" t="s">
        <v>404</v>
      </c>
      <c r="P31" s="20" t="s">
        <v>404</v>
      </c>
      <c r="Q31" s="18" t="s">
        <v>404</v>
      </c>
      <c r="R31" s="20" t="s">
        <v>404</v>
      </c>
      <c r="S31" s="18" t="s">
        <v>404</v>
      </c>
      <c r="T31" s="20" t="s">
        <v>404</v>
      </c>
      <c r="U31" s="18" t="n">
        <v>499.02022087</v>
      </c>
      <c r="V31" s="20" t="n">
        <v>11.79773216</v>
      </c>
    </row>
    <row r="32" spans="1:22">
      <c r="A32" s="15" t="s">
        <v>429</v>
      </c>
      <c r="B32" s="17" t="n">
        <v>4478</v>
      </c>
      <c r="C32" s="18">
        <f>(0.0/B32*100)</f>
        <v/>
      </c>
      <c r="D32" s="19" t="n">
        <v>4478</v>
      </c>
      <c r="E32" s="18" t="n">
        <v>504.49673831</v>
      </c>
      <c r="F32" s="20" t="n">
        <v>5.97319807</v>
      </c>
      <c r="G32" s="18" t="n">
        <v>492.56518446</v>
      </c>
      <c r="H32" s="20" t="n">
        <v>4.77987059</v>
      </c>
      <c r="I32" s="18" t="n">
        <v>505.96890614</v>
      </c>
      <c r="J32" s="20" t="n">
        <v>4.62663855</v>
      </c>
      <c r="K32" s="18" t="n">
        <v>502.52273499</v>
      </c>
      <c r="L32" s="20" t="n">
        <v>12.92366182</v>
      </c>
      <c r="M32" s="18" t="s">
        <v>404</v>
      </c>
      <c r="N32" s="20" t="s">
        <v>404</v>
      </c>
      <c r="O32" s="18" t="s">
        <v>404</v>
      </c>
      <c r="P32" s="20" t="s">
        <v>404</v>
      </c>
      <c r="Q32" s="18" t="s">
        <v>404</v>
      </c>
      <c r="R32" s="20" t="s">
        <v>404</v>
      </c>
      <c r="S32" s="18" t="s">
        <v>404</v>
      </c>
      <c r="T32" s="20" t="s">
        <v>404</v>
      </c>
      <c r="U32" s="18" t="n">
        <v>554.36823105</v>
      </c>
      <c r="V32" s="20" t="n">
        <v>15.07710596</v>
      </c>
    </row>
    <row r="33" spans="1:22">
      <c r="A33" s="15" t="s">
        <v>430</v>
      </c>
      <c r="B33" s="17" t="n">
        <v>7325</v>
      </c>
      <c r="C33" s="18">
        <f>(29.0/B33*100)</f>
        <v/>
      </c>
      <c r="D33" s="19" t="n">
        <v>7296</v>
      </c>
      <c r="E33" s="18" t="n">
        <v>514.13166774</v>
      </c>
      <c r="F33" s="20" t="n">
        <v>5.74239899</v>
      </c>
      <c r="G33" s="18" t="n">
        <v>502.71197827</v>
      </c>
      <c r="H33" s="20" t="n">
        <v>4.23939805</v>
      </c>
      <c r="I33" s="18" t="n">
        <v>483.36868687</v>
      </c>
      <c r="J33" s="20" t="n">
        <v>9.353915280000001</v>
      </c>
      <c r="K33" s="18" t="n">
        <v>452.76299431</v>
      </c>
      <c r="L33" s="20" t="n">
        <v>23.02389364</v>
      </c>
      <c r="M33" s="18" t="s">
        <v>404</v>
      </c>
      <c r="N33" s="20" t="s">
        <v>404</v>
      </c>
      <c r="O33" s="18" t="s">
        <v>404</v>
      </c>
      <c r="P33" s="20" t="s">
        <v>404</v>
      </c>
      <c r="Q33" s="18" t="s">
        <v>404</v>
      </c>
      <c r="R33" s="20" t="s">
        <v>404</v>
      </c>
      <c r="S33" s="18" t="s">
        <v>404</v>
      </c>
      <c r="T33" s="20" t="s">
        <v>404</v>
      </c>
      <c r="U33" s="18" t="n">
        <v>450.82729694</v>
      </c>
      <c r="V33" s="20" t="n">
        <v>17.71917049</v>
      </c>
    </row>
    <row r="34" spans="1:22">
      <c r="A34" s="15" t="s">
        <v>431</v>
      </c>
      <c r="B34" s="17" t="n">
        <v>6350</v>
      </c>
      <c r="C34" s="18">
        <f>(0.0/B34*100)</f>
        <v/>
      </c>
      <c r="D34" s="19" t="n">
        <v>6350</v>
      </c>
      <c r="E34" s="18" t="n">
        <v>432.11449743</v>
      </c>
      <c r="F34" s="20" t="n">
        <v>10.21003073</v>
      </c>
      <c r="G34" s="18" t="n">
        <v>465.89520205</v>
      </c>
      <c r="H34" s="20" t="n">
        <v>7.47290515</v>
      </c>
      <c r="I34" s="18" t="n">
        <v>466.44684259</v>
      </c>
      <c r="J34" s="20" t="n">
        <v>5.32577186</v>
      </c>
      <c r="K34" s="18" t="n">
        <v>457.55898337</v>
      </c>
      <c r="L34" s="20" t="n">
        <v>15.24619778</v>
      </c>
      <c r="M34" s="18" t="s">
        <v>404</v>
      </c>
      <c r="N34" s="20" t="s">
        <v>404</v>
      </c>
      <c r="O34" s="18" t="s">
        <v>404</v>
      </c>
      <c r="P34" s="20" t="s">
        <v>404</v>
      </c>
      <c r="Q34" s="18" t="s">
        <v>404</v>
      </c>
      <c r="R34" s="20" t="s">
        <v>404</v>
      </c>
      <c r="S34" s="18" t="s">
        <v>404</v>
      </c>
      <c r="T34" s="20" t="s">
        <v>404</v>
      </c>
      <c r="U34" s="18" t="n">
        <v>481.78611267</v>
      </c>
      <c r="V34" s="20" t="n">
        <v>4.64614505</v>
      </c>
    </row>
    <row r="35" spans="1:22">
      <c r="A35" s="15" t="s">
        <v>432</v>
      </c>
      <c r="B35" s="17" t="n">
        <v>6406</v>
      </c>
      <c r="C35" s="18">
        <f>(443.0/B35*100)</f>
        <v/>
      </c>
      <c r="D35" s="19" t="n">
        <v>5963</v>
      </c>
      <c r="E35" s="18" t="n">
        <v>536.87992174</v>
      </c>
      <c r="F35" s="20" t="n">
        <v>2.58169742</v>
      </c>
      <c r="G35" s="18" t="n">
        <v>506.39105093</v>
      </c>
      <c r="H35" s="20" t="n">
        <v>2.2580037</v>
      </c>
      <c r="I35" s="18" t="n">
        <v>488.52606693</v>
      </c>
      <c r="J35" s="20" t="n">
        <v>2.98516908</v>
      </c>
      <c r="K35" s="18" t="n">
        <v>520.76559694</v>
      </c>
      <c r="L35" s="20" t="n">
        <v>10.13277716</v>
      </c>
      <c r="M35" s="18" t="s">
        <v>404</v>
      </c>
      <c r="N35" s="20" t="s">
        <v>404</v>
      </c>
      <c r="O35" s="18" t="s">
        <v>404</v>
      </c>
      <c r="P35" s="20" t="s">
        <v>404</v>
      </c>
      <c r="Q35" s="18" t="s">
        <v>404</v>
      </c>
      <c r="R35" s="20" t="s">
        <v>404</v>
      </c>
      <c r="S35" s="18" t="s">
        <v>404</v>
      </c>
      <c r="T35" s="20" t="s">
        <v>404</v>
      </c>
      <c r="U35" s="18" t="n">
        <v>507.35269106</v>
      </c>
      <c r="V35" s="20" t="n">
        <v>7.62363912</v>
      </c>
    </row>
    <row r="36" spans="1:22">
      <c r="A36" s="15" t="s">
        <v>433</v>
      </c>
      <c r="B36" s="17" t="n">
        <v>6736</v>
      </c>
      <c r="C36" s="18">
        <f>(10.0/B36*100)</f>
        <v/>
      </c>
      <c r="D36" s="19" t="n">
        <v>6726</v>
      </c>
      <c r="E36" s="18" t="n">
        <v>506.81339908</v>
      </c>
      <c r="F36" s="20" t="n">
        <v>3.72588766</v>
      </c>
      <c r="G36" s="18" t="n">
        <v>493.92271542</v>
      </c>
      <c r="H36" s="20" t="n">
        <v>5.01980351</v>
      </c>
      <c r="I36" s="18" t="n">
        <v>483.20192145</v>
      </c>
      <c r="J36" s="20" t="n">
        <v>4.37764737</v>
      </c>
      <c r="K36" s="18" t="n">
        <v>482.74229603</v>
      </c>
      <c r="L36" s="20" t="n">
        <v>6.68908261</v>
      </c>
      <c r="M36" s="18" t="s">
        <v>404</v>
      </c>
      <c r="N36" s="20" t="s">
        <v>404</v>
      </c>
      <c r="O36" s="18" t="s">
        <v>404</v>
      </c>
      <c r="P36" s="20" t="s">
        <v>404</v>
      </c>
      <c r="Q36" s="18" t="s">
        <v>404</v>
      </c>
      <c r="R36" s="20" t="s">
        <v>404</v>
      </c>
      <c r="S36" s="18" t="s">
        <v>404</v>
      </c>
      <c r="T36" s="20" t="s">
        <v>404</v>
      </c>
      <c r="U36" s="18" t="n">
        <v>496.57603535</v>
      </c>
      <c r="V36" s="20" t="n">
        <v>5.27331059</v>
      </c>
    </row>
    <row r="37" spans="1:22">
      <c r="A37" s="15" t="s">
        <v>434</v>
      </c>
      <c r="B37" s="17" t="n">
        <v>5458</v>
      </c>
      <c r="C37" s="18">
        <f>(0.0/B37*100)</f>
        <v/>
      </c>
      <c r="D37" s="19" t="n">
        <v>5458</v>
      </c>
      <c r="E37" s="18" t="n">
        <v>501.48216751</v>
      </c>
      <c r="F37" s="20" t="n">
        <v>6.23171845</v>
      </c>
      <c r="G37" s="18" t="n">
        <v>489.82605855</v>
      </c>
      <c r="H37" s="20" t="n">
        <v>5.244484</v>
      </c>
      <c r="I37" s="18" t="n">
        <v>489.89159089</v>
      </c>
      <c r="J37" s="20" t="n">
        <v>7.18689072</v>
      </c>
      <c r="K37" s="18" t="n">
        <v>458.63431282</v>
      </c>
      <c r="L37" s="20" t="n">
        <v>18.67755946</v>
      </c>
      <c r="M37" s="18" t="s">
        <v>404</v>
      </c>
      <c r="N37" s="20" t="s">
        <v>404</v>
      </c>
      <c r="O37" s="18" t="s">
        <v>404</v>
      </c>
      <c r="P37" s="20" t="s">
        <v>404</v>
      </c>
      <c r="Q37" s="18" t="s">
        <v>404</v>
      </c>
      <c r="R37" s="20" t="s">
        <v>404</v>
      </c>
      <c r="S37" s="18" t="s">
        <v>404</v>
      </c>
      <c r="T37" s="20" t="s">
        <v>404</v>
      </c>
      <c r="U37" s="18" t="n">
        <v>472.38986137</v>
      </c>
      <c r="V37" s="20" t="n">
        <v>3.26918221</v>
      </c>
    </row>
    <row r="38" spans="1:22">
      <c r="A38" s="15" t="s">
        <v>435</v>
      </c>
      <c r="B38" s="17" t="n">
        <v>5860</v>
      </c>
      <c r="C38" s="18">
        <f>(268.0/B38*100)</f>
        <v/>
      </c>
      <c r="D38" s="19" t="n">
        <v>5592</v>
      </c>
      <c r="E38" s="18" t="n">
        <v>516.5296130200001</v>
      </c>
      <c r="F38" s="20" t="n">
        <v>5.37213538</v>
      </c>
      <c r="G38" s="18" t="n">
        <v>493.02131617</v>
      </c>
      <c r="H38" s="20" t="n">
        <v>7.84605724</v>
      </c>
      <c r="I38" s="18" t="n">
        <v>489.62626351</v>
      </c>
      <c r="J38" s="20" t="n">
        <v>11.42881511</v>
      </c>
      <c r="K38" s="18" t="n">
        <v>372.1635293</v>
      </c>
      <c r="L38" s="20" t="n">
        <v>7.58232997</v>
      </c>
      <c r="M38" s="18" t="s">
        <v>404</v>
      </c>
      <c r="N38" s="20" t="s">
        <v>404</v>
      </c>
      <c r="O38" s="18" t="s">
        <v>404</v>
      </c>
      <c r="P38" s="20" t="s">
        <v>404</v>
      </c>
      <c r="Q38" s="18" t="s">
        <v>404</v>
      </c>
      <c r="R38" s="20" t="s">
        <v>404</v>
      </c>
      <c r="S38" s="18" t="s">
        <v>404</v>
      </c>
      <c r="T38" s="20" t="s">
        <v>404</v>
      </c>
      <c r="U38" s="18" t="n">
        <v>552.8079669700001</v>
      </c>
      <c r="V38" s="20" t="n">
        <v>16.25833855</v>
      </c>
    </row>
    <row r="39" spans="1:22">
      <c r="A39" s="15" t="s">
        <v>436</v>
      </c>
      <c r="B39" s="17" t="n">
        <v>5895</v>
      </c>
      <c r="C39" s="18">
        <f>(0.0/B39*100)</f>
        <v/>
      </c>
      <c r="D39" s="19" t="n">
        <v>5895</v>
      </c>
      <c r="E39" s="18" t="n">
        <v>446.62590455</v>
      </c>
      <c r="F39" s="20" t="n">
        <v>9.499412830000001</v>
      </c>
      <c r="G39" s="18" t="n">
        <v>437.3117011</v>
      </c>
      <c r="H39" s="20" t="n">
        <v>9.25112171</v>
      </c>
      <c r="I39" s="18" t="n">
        <v>411.9940048</v>
      </c>
      <c r="J39" s="20" t="n">
        <v>9.143309779999999</v>
      </c>
      <c r="K39" s="18" t="n">
        <v>395.48556303</v>
      </c>
      <c r="L39" s="20" t="n">
        <v>10.5780868</v>
      </c>
      <c r="M39" s="18" t="s">
        <v>404</v>
      </c>
      <c r="N39" s="20" t="s">
        <v>404</v>
      </c>
      <c r="O39" s="18" t="s">
        <v>404</v>
      </c>
      <c r="P39" s="20" t="s">
        <v>404</v>
      </c>
      <c r="Q39" s="18" t="s">
        <v>404</v>
      </c>
      <c r="R39" s="20" t="s">
        <v>404</v>
      </c>
      <c r="S39" s="18" t="s">
        <v>404</v>
      </c>
      <c r="T39" s="20" t="s">
        <v>404</v>
      </c>
      <c r="U39" s="18" t="n">
        <v>358.70124946</v>
      </c>
      <c r="V39" s="20" t="n">
        <v>7.40475896</v>
      </c>
    </row>
    <row r="40" spans="1:22">
      <c r="A40" s="15" t="s">
        <v>437</v>
      </c>
      <c r="B40" s="17" t="n">
        <v>14157</v>
      </c>
      <c r="C40" s="18">
        <f>(2754.0/B40*100)</f>
        <v/>
      </c>
      <c r="D40" s="19" t="n">
        <v>11403</v>
      </c>
      <c r="E40" s="18" t="n">
        <v>506.25564251</v>
      </c>
      <c r="F40" s="20" t="n">
        <v>5.31343405</v>
      </c>
      <c r="G40" s="18" t="n">
        <v>514.20217795</v>
      </c>
      <c r="H40" s="20" t="n">
        <v>6.87517784</v>
      </c>
      <c r="I40" s="18" t="n">
        <v>512.51734816</v>
      </c>
      <c r="J40" s="20" t="n">
        <v>7.29395621</v>
      </c>
      <c r="K40" s="18" t="n">
        <v>520.86167986</v>
      </c>
      <c r="L40" s="20" t="n">
        <v>17.46196357</v>
      </c>
      <c r="M40" s="18" t="s">
        <v>404</v>
      </c>
      <c r="N40" s="20" t="s">
        <v>404</v>
      </c>
      <c r="O40" s="18" t="s">
        <v>404</v>
      </c>
      <c r="P40" s="20" t="s">
        <v>404</v>
      </c>
      <c r="Q40" s="18" t="s">
        <v>404</v>
      </c>
      <c r="R40" s="20" t="s">
        <v>404</v>
      </c>
      <c r="S40" s="18" t="s">
        <v>404</v>
      </c>
      <c r="T40" s="20" t="s">
        <v>404</v>
      </c>
      <c r="U40" s="18" t="n">
        <v>509.09938161</v>
      </c>
      <c r="V40" s="20" t="n">
        <v>8.771189189999999</v>
      </c>
    </row>
    <row r="41" spans="1:22">
      <c r="A41" s="15" t="s">
        <v>438</v>
      </c>
      <c r="B41" s="17" t="n">
        <v>5712</v>
      </c>
      <c r="C41" s="18">
        <f>(99.0/B41*100)</f>
        <v/>
      </c>
      <c r="D41" s="19" t="n">
        <v>5613</v>
      </c>
      <c r="E41" s="18" t="n">
        <v>506.23335873</v>
      </c>
      <c r="F41" s="20" t="n">
        <v>4.68006058</v>
      </c>
      <c r="G41" s="18" t="n">
        <v>498.53842628</v>
      </c>
      <c r="H41" s="20" t="n">
        <v>5.98085285</v>
      </c>
      <c r="I41" s="18" t="n">
        <v>469.94393827</v>
      </c>
      <c r="J41" s="20" t="n">
        <v>9.099911990000001</v>
      </c>
      <c r="K41" s="18" t="n">
        <v>462.3473819</v>
      </c>
      <c r="L41" s="20" t="n">
        <v>11.87182363</v>
      </c>
      <c r="M41" s="18" t="s">
        <v>404</v>
      </c>
      <c r="N41" s="20" t="s">
        <v>404</v>
      </c>
      <c r="O41" s="18" t="s">
        <v>404</v>
      </c>
      <c r="P41" s="20" t="s">
        <v>404</v>
      </c>
      <c r="Q41" s="18" t="s">
        <v>404</v>
      </c>
      <c r="R41" s="20" t="s">
        <v>404</v>
      </c>
      <c r="S41" s="18" t="s">
        <v>404</v>
      </c>
      <c r="T41" s="20" t="s">
        <v>404</v>
      </c>
      <c r="U41" s="18" t="n">
        <v>481.29061208</v>
      </c>
      <c r="V41" s="20" t="n">
        <v>10.75842001</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448.93357982</v>
      </c>
      <c r="F44" s="20" t="n">
        <v>12.03150287</v>
      </c>
      <c r="G44" s="18" t="n">
        <v>426.49006459</v>
      </c>
      <c r="H44" s="20" t="n">
        <v>5.00372841</v>
      </c>
      <c r="I44" s="18" t="n">
        <v>422.73010313</v>
      </c>
      <c r="J44" s="20" t="n">
        <v>4.13315606</v>
      </c>
      <c r="K44" s="18" t="n">
        <v>417.53117627</v>
      </c>
      <c r="L44" s="20" t="n">
        <v>5.41302253</v>
      </c>
      <c r="M44" s="18" t="s">
        <v>404</v>
      </c>
      <c r="N44" s="20" t="s">
        <v>404</v>
      </c>
      <c r="O44" s="18" t="s">
        <v>404</v>
      </c>
      <c r="P44" s="20" t="s">
        <v>404</v>
      </c>
      <c r="Q44" s="18" t="s">
        <v>404</v>
      </c>
      <c r="R44" s="20" t="s">
        <v>404</v>
      </c>
      <c r="S44" s="18" t="s">
        <v>404</v>
      </c>
      <c r="T44" s="20" t="s">
        <v>404</v>
      </c>
      <c r="U44" s="18" t="n">
        <v>395.27028818</v>
      </c>
      <c r="V44" s="20" t="n">
        <v>22.99116184</v>
      </c>
    </row>
    <row r="45" spans="1:22">
      <c r="A45" s="15" t="s">
        <v>442</v>
      </c>
      <c r="B45" s="17" t="n">
        <v>5519</v>
      </c>
      <c r="C45" s="18">
        <f>(0.0/B45*100)</f>
        <v/>
      </c>
      <c r="D45" s="19" t="n">
        <v>5519</v>
      </c>
      <c r="E45" s="18" t="n">
        <v>373.88179366</v>
      </c>
      <c r="F45" s="20" t="n">
        <v>4.28723268</v>
      </c>
      <c r="G45" s="18" t="n">
        <v>377.68154562</v>
      </c>
      <c r="H45" s="20" t="n">
        <v>6.6025974</v>
      </c>
      <c r="I45" s="18" t="n">
        <v>381.6926707</v>
      </c>
      <c r="J45" s="20" t="n">
        <v>11.7154043</v>
      </c>
      <c r="K45" s="18" t="n">
        <v>371.05532324</v>
      </c>
      <c r="L45" s="20" t="n">
        <v>7.51794321</v>
      </c>
      <c r="M45" s="18" t="s">
        <v>404</v>
      </c>
      <c r="N45" s="20" t="s">
        <v>404</v>
      </c>
      <c r="O45" s="18" t="s">
        <v>404</v>
      </c>
      <c r="P45" s="20" t="s">
        <v>404</v>
      </c>
      <c r="Q45" s="18" t="s">
        <v>404</v>
      </c>
      <c r="R45" s="20" t="s">
        <v>404</v>
      </c>
      <c r="S45" s="18" t="s">
        <v>404</v>
      </c>
      <c r="T45" s="20" t="s">
        <v>404</v>
      </c>
      <c r="U45" s="18" t="n">
        <v>384.50197336</v>
      </c>
      <c r="V45" s="20" t="n">
        <v>15.52635977</v>
      </c>
    </row>
    <row r="46" spans="1:22">
      <c r="A46" s="15" t="s">
        <v>443</v>
      </c>
      <c r="B46" s="17" t="n">
        <v>23141</v>
      </c>
      <c r="C46" s="18">
        <f>(4196.0/B46*100)</f>
        <v/>
      </c>
      <c r="D46" s="19" t="n">
        <v>18945</v>
      </c>
      <c r="E46" s="18" t="n">
        <v>416.48193496</v>
      </c>
      <c r="F46" s="20" t="n">
        <v>4.38773887</v>
      </c>
      <c r="G46" s="18" t="n">
        <v>402.79695242</v>
      </c>
      <c r="H46" s="20" t="n">
        <v>4.35752742</v>
      </c>
      <c r="I46" s="18" t="n">
        <v>389.33364903</v>
      </c>
      <c r="J46" s="20" t="n">
        <v>7.48080616</v>
      </c>
      <c r="K46" s="18" t="n">
        <v>374.61204449</v>
      </c>
      <c r="L46" s="20" t="n">
        <v>8.51797554</v>
      </c>
      <c r="M46" s="18" t="s">
        <v>404</v>
      </c>
      <c r="N46" s="20" t="s">
        <v>404</v>
      </c>
      <c r="O46" s="18" t="s">
        <v>404</v>
      </c>
      <c r="P46" s="20" t="s">
        <v>404</v>
      </c>
      <c r="Q46" s="18" t="s">
        <v>404</v>
      </c>
      <c r="R46" s="20" t="s">
        <v>404</v>
      </c>
      <c r="S46" s="18" t="s">
        <v>404</v>
      </c>
      <c r="T46" s="20" t="s">
        <v>404</v>
      </c>
      <c r="U46" s="18" t="n">
        <v>377.21484811</v>
      </c>
      <c r="V46" s="20" t="n">
        <v>7.37708492</v>
      </c>
    </row>
    <row r="47" spans="1:22">
      <c r="A47" s="15" t="s">
        <v>444</v>
      </c>
      <c r="B47" s="17" t="n">
        <v>5928</v>
      </c>
      <c r="C47" s="18">
        <f>(0.0/B47*100)</f>
        <v/>
      </c>
      <c r="D47" s="19" t="n">
        <v>5928</v>
      </c>
      <c r="E47" s="18" t="n">
        <v>463.83976904</v>
      </c>
      <c r="F47" s="20" t="n">
        <v>7.49233148</v>
      </c>
      <c r="G47" s="18" t="n">
        <v>431.31663795</v>
      </c>
      <c r="H47" s="20" t="n">
        <v>9.80238969</v>
      </c>
      <c r="I47" s="18" t="n">
        <v>423.0912971</v>
      </c>
      <c r="J47" s="20" t="n">
        <v>10.6962995</v>
      </c>
      <c r="K47" s="18" t="n">
        <v>438.88344287</v>
      </c>
      <c r="L47" s="20" t="n">
        <v>36.62635113</v>
      </c>
      <c r="M47" s="18" t="s">
        <v>404</v>
      </c>
      <c r="N47" s="20" t="s">
        <v>404</v>
      </c>
      <c r="O47" s="18" t="s">
        <v>404</v>
      </c>
      <c r="P47" s="20" t="s">
        <v>404</v>
      </c>
      <c r="Q47" s="18" t="s">
        <v>404</v>
      </c>
      <c r="R47" s="20" t="s">
        <v>404</v>
      </c>
      <c r="S47" s="18" t="s">
        <v>404</v>
      </c>
      <c r="T47" s="20" t="s">
        <v>404</v>
      </c>
      <c r="U47" s="18" t="n">
        <v>486.05348554</v>
      </c>
      <c r="V47" s="20" t="n">
        <v>19.43305081</v>
      </c>
    </row>
    <row r="48" spans="1:22">
      <c r="A48" s="15" t="s">
        <v>445</v>
      </c>
      <c r="B48" s="17" t="n">
        <v>9841</v>
      </c>
      <c r="C48" s="18">
        <f>(40.0/B48*100)</f>
        <v/>
      </c>
      <c r="D48" s="19" t="n">
        <v>9801</v>
      </c>
      <c r="E48" s="18" t="n">
        <v>556.03959959</v>
      </c>
      <c r="F48" s="20" t="n">
        <v>7.2513402</v>
      </c>
      <c r="G48" s="18" t="n">
        <v>516.56720349</v>
      </c>
      <c r="H48" s="20" t="n">
        <v>13.52168045</v>
      </c>
      <c r="I48" s="18" t="n">
        <v>500.53942809</v>
      </c>
      <c r="J48" s="20" t="n">
        <v>8.56595613</v>
      </c>
      <c r="K48" s="18" t="n">
        <v>485.1373424</v>
      </c>
      <c r="L48" s="20" t="n">
        <v>23.52347612</v>
      </c>
      <c r="M48" s="18" t="s">
        <v>404</v>
      </c>
      <c r="N48" s="20" t="s">
        <v>404</v>
      </c>
      <c r="O48" s="18" t="s">
        <v>404</v>
      </c>
      <c r="P48" s="20" t="s">
        <v>404</v>
      </c>
      <c r="Q48" s="18" t="s">
        <v>404</v>
      </c>
      <c r="R48" s="20" t="s">
        <v>404</v>
      </c>
      <c r="S48" s="18" t="s">
        <v>404</v>
      </c>
      <c r="T48" s="20" t="s">
        <v>404</v>
      </c>
      <c r="U48" s="18" t="n">
        <v>426.17323264</v>
      </c>
      <c r="V48" s="20" t="n">
        <v>6.766915</v>
      </c>
    </row>
    <row r="49" spans="1:22">
      <c r="A49" s="15" t="s">
        <v>446</v>
      </c>
      <c r="B49" s="17" t="n">
        <v>6349</v>
      </c>
      <c r="C49" s="18">
        <f>(52.0/B49*100)</f>
        <v/>
      </c>
      <c r="D49" s="19" t="n">
        <v>6297</v>
      </c>
      <c r="E49" s="18" t="n">
        <v>440.01237943</v>
      </c>
      <c r="F49" s="20" t="n">
        <v>4.15230731</v>
      </c>
      <c r="G49" s="18" t="n">
        <v>427.02680182</v>
      </c>
      <c r="H49" s="20" t="n">
        <v>6.97357427</v>
      </c>
      <c r="I49" s="18" t="n">
        <v>426.69294933</v>
      </c>
      <c r="J49" s="20" t="n">
        <v>7.33709086</v>
      </c>
      <c r="K49" s="18" t="n">
        <v>413.39658437</v>
      </c>
      <c r="L49" s="20" t="n">
        <v>9.04460141</v>
      </c>
      <c r="M49" s="18" t="s">
        <v>404</v>
      </c>
      <c r="N49" s="20" t="s">
        <v>404</v>
      </c>
      <c r="O49" s="18" t="s">
        <v>404</v>
      </c>
      <c r="P49" s="20" t="s">
        <v>404</v>
      </c>
      <c r="Q49" s="18" t="s">
        <v>404</v>
      </c>
      <c r="R49" s="20" t="s">
        <v>404</v>
      </c>
      <c r="S49" s="18" t="s">
        <v>404</v>
      </c>
      <c r="T49" s="20" t="s">
        <v>404</v>
      </c>
      <c r="U49" s="18" t="n">
        <v>341.02010749</v>
      </c>
      <c r="V49" s="20" t="n">
        <v>14.06739753</v>
      </c>
    </row>
    <row r="50" spans="1:22">
      <c r="A50" s="15" t="s">
        <v>447</v>
      </c>
      <c r="B50" s="17" t="n">
        <v>11795</v>
      </c>
      <c r="C50" s="18">
        <f>(1031.0/B50*100)</f>
        <v/>
      </c>
      <c r="D50" s="19" t="n">
        <v>10764</v>
      </c>
      <c r="E50" s="18" t="n">
        <v>431.64043745</v>
      </c>
      <c r="F50" s="20" t="n">
        <v>6.66654219</v>
      </c>
      <c r="G50" s="18" t="n">
        <v>426.27436232</v>
      </c>
      <c r="H50" s="20" t="n">
        <v>6.11792913</v>
      </c>
      <c r="I50" s="18" t="n">
        <v>408.35869835</v>
      </c>
      <c r="J50" s="20" t="n">
        <v>5.36312273</v>
      </c>
      <c r="K50" s="18" t="n">
        <v>397.47818549</v>
      </c>
      <c r="L50" s="20" t="n">
        <v>5.58095235</v>
      </c>
      <c r="M50" s="18" t="s">
        <v>404</v>
      </c>
      <c r="N50" s="20" t="s">
        <v>404</v>
      </c>
      <c r="O50" s="18" t="s">
        <v>404</v>
      </c>
      <c r="P50" s="20" t="s">
        <v>404</v>
      </c>
      <c r="Q50" s="18" t="s">
        <v>404</v>
      </c>
      <c r="R50" s="20" t="s">
        <v>404</v>
      </c>
      <c r="S50" s="18" t="s">
        <v>404</v>
      </c>
      <c r="T50" s="20" t="s">
        <v>404</v>
      </c>
      <c r="U50" s="18" t="n">
        <v>414.88402411</v>
      </c>
      <c r="V50" s="20" t="n">
        <v>12.08992225</v>
      </c>
    </row>
    <row r="51" spans="1:22">
      <c r="A51" s="15" t="s">
        <v>448</v>
      </c>
      <c r="B51" s="17" t="n">
        <v>6866</v>
      </c>
      <c r="C51" s="18">
        <f>(0.0/B51*100)</f>
        <v/>
      </c>
      <c r="D51" s="19" t="n">
        <v>6866</v>
      </c>
      <c r="E51" s="18" t="n">
        <v>413.07694175</v>
      </c>
      <c r="F51" s="20" t="n">
        <v>7.22431101</v>
      </c>
      <c r="G51" s="18" t="n">
        <v>412.90239606</v>
      </c>
      <c r="H51" s="20" t="n">
        <v>7.13520311</v>
      </c>
      <c r="I51" s="18" t="n">
        <v>421.21651905</v>
      </c>
      <c r="J51" s="20" t="n">
        <v>4.80482682</v>
      </c>
      <c r="K51" s="18" t="n">
        <v>428.21198534</v>
      </c>
      <c r="L51" s="20" t="n">
        <v>4.96390806</v>
      </c>
      <c r="M51" s="18" t="s">
        <v>404</v>
      </c>
      <c r="N51" s="20" t="s">
        <v>404</v>
      </c>
      <c r="O51" s="18" t="s">
        <v>404</v>
      </c>
      <c r="P51" s="20" t="s">
        <v>404</v>
      </c>
      <c r="Q51" s="18" t="s">
        <v>404</v>
      </c>
      <c r="R51" s="20" t="s">
        <v>404</v>
      </c>
      <c r="S51" s="18" t="s">
        <v>404</v>
      </c>
      <c r="T51" s="20" t="s">
        <v>404</v>
      </c>
      <c r="U51" s="18" t="n">
        <v>409.29645564</v>
      </c>
      <c r="V51" s="20" t="n">
        <v>12.33399036</v>
      </c>
    </row>
    <row r="52" spans="1:22">
      <c r="A52" s="15" t="s">
        <v>449</v>
      </c>
      <c r="B52" s="17" t="n">
        <v>5809</v>
      </c>
      <c r="C52" s="18">
        <f>(0.0/B52*100)</f>
        <v/>
      </c>
      <c r="D52" s="19" t="n">
        <v>5809</v>
      </c>
      <c r="E52" s="18" t="n">
        <v>495.38415921</v>
      </c>
      <c r="F52" s="20" t="n">
        <v>11.76542904</v>
      </c>
      <c r="G52" s="18" t="n">
        <v>480.29557412</v>
      </c>
      <c r="H52" s="20" t="n">
        <v>7.4753663</v>
      </c>
      <c r="I52" s="18" t="n">
        <v>470.60763159</v>
      </c>
      <c r="J52" s="20" t="n">
        <v>5.43572646</v>
      </c>
      <c r="K52" s="18" t="n">
        <v>468.76437135</v>
      </c>
      <c r="L52" s="20" t="n">
        <v>9.9426027</v>
      </c>
      <c r="M52" s="18" t="s">
        <v>404</v>
      </c>
      <c r="N52" s="20" t="s">
        <v>404</v>
      </c>
      <c r="O52" s="18" t="s">
        <v>404</v>
      </c>
      <c r="P52" s="20" t="s">
        <v>404</v>
      </c>
      <c r="Q52" s="18" t="s">
        <v>404</v>
      </c>
      <c r="R52" s="20" t="s">
        <v>404</v>
      </c>
      <c r="S52" s="18" t="s">
        <v>404</v>
      </c>
      <c r="T52" s="20" t="s">
        <v>404</v>
      </c>
      <c r="U52" s="18" t="n">
        <v>408.5339</v>
      </c>
      <c r="V52" s="20" t="n">
        <v>17.24550512</v>
      </c>
    </row>
    <row r="53" spans="1:22">
      <c r="A53" s="15" t="s">
        <v>450</v>
      </c>
      <c r="B53" s="17" t="n">
        <v>5571</v>
      </c>
      <c r="C53" s="18">
        <f>(0.0/B53*100)</f>
        <v/>
      </c>
      <c r="D53" s="19" t="n">
        <v>5571</v>
      </c>
      <c r="E53" s="18" t="n">
        <v>459.60771366</v>
      </c>
      <c r="F53" s="20" t="n">
        <v>2.35248339</v>
      </c>
      <c r="G53" s="18" t="n">
        <v>421.17308844</v>
      </c>
      <c r="H53" s="20" t="n">
        <v>1.94190198</v>
      </c>
      <c r="I53" s="18" t="n">
        <v>426.49099245</v>
      </c>
      <c r="J53" s="20" t="n">
        <v>3.47096228</v>
      </c>
      <c r="K53" s="18" t="n">
        <v>427.67534067</v>
      </c>
      <c r="L53" s="20" t="n">
        <v>3.99185193</v>
      </c>
      <c r="M53" s="18" t="s">
        <v>404</v>
      </c>
      <c r="N53" s="20" t="s">
        <v>404</v>
      </c>
      <c r="O53" s="18" t="s">
        <v>404</v>
      </c>
      <c r="P53" s="20" t="s">
        <v>404</v>
      </c>
      <c r="Q53" s="18" t="s">
        <v>404</v>
      </c>
      <c r="R53" s="20" t="s">
        <v>404</v>
      </c>
      <c r="S53" s="18" t="s">
        <v>404</v>
      </c>
      <c r="T53" s="20" t="s">
        <v>404</v>
      </c>
      <c r="U53" s="18" t="n">
        <v>345.58226837</v>
      </c>
      <c r="V53" s="20" t="n">
        <v>22.51923568</v>
      </c>
    </row>
    <row r="54" spans="1:22">
      <c r="A54" s="15" t="s">
        <v>451</v>
      </c>
      <c r="B54" s="17" t="n">
        <v>4740</v>
      </c>
      <c r="C54" s="18">
        <f>(199.0/B54*100)</f>
        <v/>
      </c>
      <c r="D54" s="19" t="n">
        <v>4541</v>
      </c>
      <c r="E54" s="18" t="n">
        <v>354.70484089</v>
      </c>
      <c r="F54" s="20" t="n">
        <v>8.035292569999999</v>
      </c>
      <c r="G54" s="18" t="n">
        <v>332.68163987</v>
      </c>
      <c r="H54" s="20" t="n">
        <v>7.05897438</v>
      </c>
      <c r="I54" s="18" t="n">
        <v>324.52290348</v>
      </c>
      <c r="J54" s="20" t="n">
        <v>5.28710264</v>
      </c>
      <c r="K54" s="18" t="n">
        <v>313.33143215</v>
      </c>
      <c r="L54" s="20" t="n">
        <v>9.36140005</v>
      </c>
      <c r="M54" s="18" t="s">
        <v>404</v>
      </c>
      <c r="N54" s="20" t="s">
        <v>404</v>
      </c>
      <c r="O54" s="18" t="s">
        <v>404</v>
      </c>
      <c r="P54" s="20" t="s">
        <v>404</v>
      </c>
      <c r="Q54" s="18" t="s">
        <v>404</v>
      </c>
      <c r="R54" s="20" t="s">
        <v>404</v>
      </c>
      <c r="S54" s="18" t="s">
        <v>404</v>
      </c>
      <c r="T54" s="20" t="s">
        <v>404</v>
      </c>
      <c r="U54" s="18" t="n">
        <v>312.56898894</v>
      </c>
      <c r="V54" s="20" t="n">
        <v>5.94485548</v>
      </c>
    </row>
    <row r="55" spans="1:22">
      <c r="A55" s="15" t="s">
        <v>452</v>
      </c>
      <c r="B55" s="17" t="n">
        <v>5316</v>
      </c>
      <c r="C55" s="18">
        <f>(43.0/B55*100)</f>
        <v/>
      </c>
      <c r="D55" s="19" t="n">
        <v>5273</v>
      </c>
      <c r="E55" s="18" t="n">
        <v>415.15877719</v>
      </c>
      <c r="F55" s="20" t="n">
        <v>5.51745344</v>
      </c>
      <c r="G55" s="18" t="n">
        <v>414.51417502</v>
      </c>
      <c r="H55" s="20" t="n">
        <v>5.1087365</v>
      </c>
      <c r="I55" s="18" t="n">
        <v>409.13233459</v>
      </c>
      <c r="J55" s="20" t="n">
        <v>5.11746528</v>
      </c>
      <c r="K55" s="18" t="n">
        <v>382.41395933</v>
      </c>
      <c r="L55" s="20" t="n">
        <v>10.30712085</v>
      </c>
      <c r="M55" s="18" t="s">
        <v>404</v>
      </c>
      <c r="N55" s="20" t="s">
        <v>404</v>
      </c>
      <c r="O55" s="18" t="s">
        <v>404</v>
      </c>
      <c r="P55" s="20" t="s">
        <v>404</v>
      </c>
      <c r="Q55" s="18" t="s">
        <v>404</v>
      </c>
      <c r="R55" s="20" t="s">
        <v>404</v>
      </c>
      <c r="S55" s="18" t="n">
        <v>428.27041964</v>
      </c>
      <c r="T55" s="20" t="n">
        <v>10.73423101</v>
      </c>
      <c r="U55" s="18" t="n">
        <v>395.59657655</v>
      </c>
      <c r="V55" s="20" t="n">
        <v>10.30663497</v>
      </c>
    </row>
    <row r="56" spans="1:22">
      <c r="A56" s="15" t="s">
        <v>453</v>
      </c>
      <c r="B56" s="17" t="n">
        <v>5359</v>
      </c>
      <c r="C56" s="18">
        <f>(0.0/B56*100)</f>
        <v/>
      </c>
      <c r="D56" s="19" t="n">
        <v>5359</v>
      </c>
      <c r="E56" s="18" t="n">
        <v>522.63245833</v>
      </c>
      <c r="F56" s="20" t="n">
        <v>6.24845224</v>
      </c>
      <c r="G56" s="18" t="n">
        <v>519.52571038</v>
      </c>
      <c r="H56" s="20" t="n">
        <v>4.81202779</v>
      </c>
      <c r="I56" s="18" t="n">
        <v>532.86048035</v>
      </c>
      <c r="J56" s="20" t="n">
        <v>8.902181909999999</v>
      </c>
      <c r="K56" s="18" t="s">
        <v>404</v>
      </c>
      <c r="L56" s="20" t="s">
        <v>404</v>
      </c>
      <c r="M56" s="18" t="s">
        <v>404</v>
      </c>
      <c r="N56" s="20" t="s">
        <v>404</v>
      </c>
      <c r="O56" s="18" t="s">
        <v>404</v>
      </c>
      <c r="P56" s="20" t="s">
        <v>404</v>
      </c>
      <c r="Q56" s="18" t="s">
        <v>404</v>
      </c>
      <c r="R56" s="20" t="s">
        <v>404</v>
      </c>
      <c r="S56" s="18" t="s">
        <v>404</v>
      </c>
      <c r="T56" s="20" t="s">
        <v>404</v>
      </c>
      <c r="U56" s="18" t="n">
        <v>522.34861581</v>
      </c>
      <c r="V56" s="20" t="n">
        <v>12.95985967</v>
      </c>
    </row>
    <row r="57" spans="1:22">
      <c r="A57" s="15" t="s">
        <v>454</v>
      </c>
      <c r="B57" s="17" t="n">
        <v>6513</v>
      </c>
      <c r="C57" s="18">
        <f>(0.0/B57*100)</f>
        <v/>
      </c>
      <c r="D57" s="19" t="n">
        <v>6513</v>
      </c>
      <c r="E57" s="18" t="n">
        <v>432.74585535</v>
      </c>
      <c r="F57" s="20" t="n">
        <v>11.55134825</v>
      </c>
      <c r="G57" s="18" t="n">
        <v>415.62667982</v>
      </c>
      <c r="H57" s="20" t="n">
        <v>7.13090247</v>
      </c>
      <c r="I57" s="18" t="n">
        <v>402.74849329</v>
      </c>
      <c r="J57" s="20" t="n">
        <v>4.04167668</v>
      </c>
      <c r="K57" s="18" t="n">
        <v>378.85489634</v>
      </c>
      <c r="L57" s="20" t="n">
        <v>4.75458741</v>
      </c>
      <c r="M57" s="18" t="s">
        <v>404</v>
      </c>
      <c r="N57" s="20" t="s">
        <v>404</v>
      </c>
      <c r="O57" s="18" t="s">
        <v>404</v>
      </c>
      <c r="P57" s="20" t="s">
        <v>404</v>
      </c>
      <c r="Q57" s="18" t="s">
        <v>404</v>
      </c>
      <c r="R57" s="20" t="s">
        <v>404</v>
      </c>
      <c r="S57" s="18" t="n">
        <v>374.98128302</v>
      </c>
      <c r="T57" s="20" t="n">
        <v>7.0183626</v>
      </c>
      <c r="U57" s="18" t="s">
        <v>404</v>
      </c>
      <c r="V57" s="20" t="s">
        <v>404</v>
      </c>
    </row>
    <row r="58" spans="1:22">
      <c r="A58" s="15" t="s">
        <v>455</v>
      </c>
      <c r="B58" s="17" t="n">
        <v>7267</v>
      </c>
      <c r="C58" s="18">
        <f>(0.0/B58*100)</f>
        <v/>
      </c>
      <c r="D58" s="19" t="n">
        <v>7267</v>
      </c>
      <c r="E58" s="18" t="n">
        <v>419.42407705</v>
      </c>
      <c r="F58" s="20" t="n">
        <v>5.02887828</v>
      </c>
      <c r="G58" s="18" t="n">
        <v>412.07649713</v>
      </c>
      <c r="H58" s="20" t="n">
        <v>5.55284309</v>
      </c>
      <c r="I58" s="18" t="n">
        <v>397.07279488</v>
      </c>
      <c r="J58" s="20" t="n">
        <v>5.89073277</v>
      </c>
      <c r="K58" s="18" t="n">
        <v>407.71149322</v>
      </c>
      <c r="L58" s="20" t="n">
        <v>9.22486632</v>
      </c>
      <c r="M58" s="18" t="s">
        <v>404</v>
      </c>
      <c r="N58" s="20" t="s">
        <v>404</v>
      </c>
      <c r="O58" s="18" t="s">
        <v>404</v>
      </c>
      <c r="P58" s="20" t="s">
        <v>404</v>
      </c>
      <c r="Q58" s="18" t="s">
        <v>404</v>
      </c>
      <c r="R58" s="20" t="s">
        <v>404</v>
      </c>
      <c r="S58" s="18" t="s">
        <v>404</v>
      </c>
      <c r="T58" s="20" t="s">
        <v>404</v>
      </c>
      <c r="U58" s="18" t="n">
        <v>383.83688149</v>
      </c>
      <c r="V58" s="20" t="n">
        <v>12.13724929</v>
      </c>
    </row>
    <row r="59" spans="1:22">
      <c r="A59" s="15" t="s">
        <v>456</v>
      </c>
      <c r="B59" s="17" t="n">
        <v>4826</v>
      </c>
      <c r="C59" s="18">
        <f>(0.0/B59*100)</f>
        <v/>
      </c>
      <c r="D59" s="19" t="n">
        <v>4826</v>
      </c>
      <c r="E59" s="18" t="n">
        <v>382.00133109</v>
      </c>
      <c r="F59" s="20" t="n">
        <v>7.72342711</v>
      </c>
      <c r="G59" s="18" t="n">
        <v>376.04432755</v>
      </c>
      <c r="H59" s="20" t="n">
        <v>3.14417411</v>
      </c>
      <c r="I59" s="18" t="n">
        <v>386.70270878</v>
      </c>
      <c r="J59" s="20" t="n">
        <v>2.50287533</v>
      </c>
      <c r="K59" s="18" t="n">
        <v>362.51864063</v>
      </c>
      <c r="L59" s="20" t="n">
        <v>2.51042172</v>
      </c>
      <c r="M59" s="18" t="s">
        <v>404</v>
      </c>
      <c r="N59" s="20" t="s">
        <v>404</v>
      </c>
      <c r="O59" s="18" t="s">
        <v>404</v>
      </c>
      <c r="P59" s="20" t="s">
        <v>404</v>
      </c>
      <c r="Q59" s="18" t="s">
        <v>404</v>
      </c>
      <c r="R59" s="20" t="s">
        <v>404</v>
      </c>
      <c r="S59" s="18" t="s">
        <v>404</v>
      </c>
      <c r="T59" s="20" t="s">
        <v>404</v>
      </c>
      <c r="U59" s="18" t="n">
        <v>377.32345958</v>
      </c>
      <c r="V59" s="20" t="n">
        <v>8.14178351</v>
      </c>
    </row>
    <row r="60" spans="1:22">
      <c r="A60" s="15" t="s">
        <v>457</v>
      </c>
      <c r="B60" s="17" t="n">
        <v>4546</v>
      </c>
      <c r="C60" s="18">
        <f>(0.0/B60*100)</f>
        <v/>
      </c>
      <c r="D60" s="19" t="n">
        <v>4546</v>
      </c>
      <c r="E60" s="18" t="n">
        <v>414.4602045</v>
      </c>
      <c r="F60" s="20" t="n">
        <v>6.49040596</v>
      </c>
      <c r="G60" s="18" t="n">
        <v>377.78814857</v>
      </c>
      <c r="H60" s="20" t="n">
        <v>7.08021115</v>
      </c>
      <c r="I60" s="18" t="n">
        <v>366.56467635</v>
      </c>
      <c r="J60" s="20" t="n">
        <v>7.77323714</v>
      </c>
      <c r="K60" s="18" t="n">
        <v>355.69678897</v>
      </c>
      <c r="L60" s="20" t="n">
        <v>14.97954739</v>
      </c>
      <c r="M60" s="18" t="s">
        <v>404</v>
      </c>
      <c r="N60" s="20" t="s">
        <v>404</v>
      </c>
      <c r="O60" s="18" t="s">
        <v>404</v>
      </c>
      <c r="P60" s="20" t="s">
        <v>404</v>
      </c>
      <c r="Q60" s="18" t="s">
        <v>404</v>
      </c>
      <c r="R60" s="20" t="s">
        <v>404</v>
      </c>
      <c r="S60" s="18" t="s">
        <v>404</v>
      </c>
      <c r="T60" s="20" t="s">
        <v>404</v>
      </c>
      <c r="U60" s="18" t="n">
        <v>330.42863139</v>
      </c>
      <c r="V60" s="20" t="n">
        <v>14.17721773</v>
      </c>
    </row>
    <row r="61" spans="1:22">
      <c r="A61" s="15" t="s">
        <v>458</v>
      </c>
      <c r="B61" s="17" t="n">
        <v>6525</v>
      </c>
      <c r="C61" s="18">
        <f>(0.0/B61*100)</f>
        <v/>
      </c>
      <c r="D61" s="19" t="n">
        <v>6525</v>
      </c>
      <c r="E61" s="18" t="n">
        <v>471.85490904</v>
      </c>
      <c r="F61" s="20" t="n">
        <v>8.005550850000001</v>
      </c>
      <c r="G61" s="18" t="n">
        <v>479.78463049</v>
      </c>
      <c r="H61" s="20" t="n">
        <v>5.58644962</v>
      </c>
      <c r="I61" s="18" t="n">
        <v>475.28419123</v>
      </c>
      <c r="J61" s="20" t="n">
        <v>4.57386598</v>
      </c>
      <c r="K61" s="18" t="n">
        <v>467.464229</v>
      </c>
      <c r="L61" s="20" t="n">
        <v>6.83876023</v>
      </c>
      <c r="M61" s="18" t="s">
        <v>404</v>
      </c>
      <c r="N61" s="20" t="s">
        <v>404</v>
      </c>
      <c r="O61" s="18" t="s">
        <v>404</v>
      </c>
      <c r="P61" s="20" t="s">
        <v>404</v>
      </c>
      <c r="Q61" s="18" t="s">
        <v>404</v>
      </c>
      <c r="R61" s="20" t="s">
        <v>404</v>
      </c>
      <c r="S61" s="18" t="s">
        <v>404</v>
      </c>
      <c r="T61" s="20" t="s">
        <v>404</v>
      </c>
      <c r="U61" s="18" t="n">
        <v>375.17566776</v>
      </c>
      <c r="V61" s="20" t="n">
        <v>19.80486419</v>
      </c>
    </row>
    <row r="62" spans="1:22">
      <c r="A62" s="15" t="s">
        <v>459</v>
      </c>
      <c r="B62" s="17" t="n">
        <v>4476</v>
      </c>
      <c r="C62" s="18">
        <f>(0.0/B62*100)</f>
        <v/>
      </c>
      <c r="D62" s="19" t="n">
        <v>4476</v>
      </c>
      <c r="E62" s="18" t="n">
        <v>533.4221403</v>
      </c>
      <c r="F62" s="20" t="n">
        <v>1.74380264</v>
      </c>
      <c r="G62" s="18" t="n">
        <v>535.30239241</v>
      </c>
      <c r="H62" s="20" t="n">
        <v>1.78371894</v>
      </c>
      <c r="I62" s="18" t="n">
        <v>520.4038944500001</v>
      </c>
      <c r="J62" s="20" t="n">
        <v>2.06863202</v>
      </c>
      <c r="K62" s="18" t="n">
        <v>506.91359456</v>
      </c>
      <c r="L62" s="20" t="n">
        <v>3.43847905</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409.01353335</v>
      </c>
      <c r="F63" s="20" t="n">
        <v>3.14158528</v>
      </c>
      <c r="G63" s="18" t="n">
        <v>376.37321813</v>
      </c>
      <c r="H63" s="20" t="n">
        <v>1.93592158</v>
      </c>
      <c r="I63" s="18" t="n">
        <v>375.36960547</v>
      </c>
      <c r="J63" s="20" t="n">
        <v>2.15256933</v>
      </c>
      <c r="K63" s="18" t="n">
        <v>370.39002575</v>
      </c>
      <c r="L63" s="20" t="n">
        <v>4.61523801</v>
      </c>
      <c r="M63" s="18" t="s">
        <v>404</v>
      </c>
      <c r="N63" s="20" t="s">
        <v>404</v>
      </c>
      <c r="O63" s="18" t="s">
        <v>404</v>
      </c>
      <c r="P63" s="20" t="s">
        <v>404</v>
      </c>
      <c r="Q63" s="18" t="s">
        <v>404</v>
      </c>
      <c r="R63" s="20" t="s">
        <v>404</v>
      </c>
      <c r="S63" s="18" t="s">
        <v>404</v>
      </c>
      <c r="T63" s="20" t="s">
        <v>404</v>
      </c>
      <c r="U63" s="18" t="n">
        <v>412.78785349</v>
      </c>
      <c r="V63" s="20" t="n">
        <v>5.29024443</v>
      </c>
    </row>
    <row r="64" spans="1:22">
      <c r="A64" s="15" t="s">
        <v>461</v>
      </c>
      <c r="B64" s="17" t="n">
        <v>3634</v>
      </c>
      <c r="C64" s="18">
        <f>(27.0/B64*100)</f>
        <v/>
      </c>
      <c r="D64" s="19" t="n">
        <v>3607</v>
      </c>
      <c r="E64" s="18" t="n">
        <v>477.2808961</v>
      </c>
      <c r="F64" s="20" t="n">
        <v>1.96636735</v>
      </c>
      <c r="G64" s="18" t="n">
        <v>442.99444228</v>
      </c>
      <c r="H64" s="20" t="n">
        <v>3.65908302</v>
      </c>
      <c r="I64" s="18" t="n">
        <v>466.34754952</v>
      </c>
      <c r="J64" s="20" t="n">
        <v>5.39198387</v>
      </c>
      <c r="K64" s="18" t="n">
        <v>366.45589019</v>
      </c>
      <c r="L64" s="20" t="n">
        <v>6.64735975</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426.73295463</v>
      </c>
      <c r="F65" s="20" t="n">
        <v>10.55558568</v>
      </c>
      <c r="G65" s="18" t="n">
        <v>426.73300982</v>
      </c>
      <c r="H65" s="20" t="n">
        <v>5.02275636</v>
      </c>
      <c r="I65" s="18" t="n">
        <v>429.24412492</v>
      </c>
      <c r="J65" s="20" t="n">
        <v>3.67899569</v>
      </c>
      <c r="K65" s="18" t="n">
        <v>426.61887705</v>
      </c>
      <c r="L65" s="20" t="n">
        <v>10.59612106</v>
      </c>
      <c r="M65" s="18" t="s">
        <v>404</v>
      </c>
      <c r="N65" s="20" t="s">
        <v>404</v>
      </c>
      <c r="O65" s="18" t="s">
        <v>404</v>
      </c>
      <c r="P65" s="20" t="s">
        <v>404</v>
      </c>
      <c r="Q65" s="18" t="s">
        <v>404</v>
      </c>
      <c r="R65" s="20" t="s">
        <v>404</v>
      </c>
      <c r="S65" s="18" t="s">
        <v>404</v>
      </c>
      <c r="T65" s="20" t="s">
        <v>404</v>
      </c>
      <c r="U65" s="18" t="n">
        <v>397.2022</v>
      </c>
      <c r="V65" s="20" t="n">
        <v>6.18379965</v>
      </c>
    </row>
    <row r="66" spans="1:22">
      <c r="A66" s="15" t="s">
        <v>463</v>
      </c>
      <c r="B66" s="17" t="n">
        <v>5665</v>
      </c>
      <c r="C66" s="18">
        <f>(0.0/B66*100)</f>
        <v/>
      </c>
      <c r="D66" s="19" t="n">
        <v>5665</v>
      </c>
      <c r="E66" s="18" t="n">
        <v>389.31952384</v>
      </c>
      <c r="F66" s="20" t="n">
        <v>3.38198343</v>
      </c>
      <c r="G66" s="18" t="n">
        <v>420.75907698</v>
      </c>
      <c r="H66" s="20" t="n">
        <v>1.99622356</v>
      </c>
      <c r="I66" s="18" t="n">
        <v>401.29372204</v>
      </c>
      <c r="J66" s="20" t="n">
        <v>1.49712447</v>
      </c>
      <c r="K66" s="18" t="n">
        <v>434.92381883</v>
      </c>
      <c r="L66" s="20" t="n">
        <v>3.282596</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430.93491919</v>
      </c>
      <c r="F67" s="20" t="n">
        <v>8.31067277</v>
      </c>
      <c r="G67" s="18" t="n">
        <v>403.33008501</v>
      </c>
      <c r="H67" s="20" t="n">
        <v>5.8812857</v>
      </c>
      <c r="I67" s="18" t="n">
        <v>391.14963105</v>
      </c>
      <c r="J67" s="20" t="n">
        <v>4.43656728</v>
      </c>
      <c r="K67" s="18" t="n">
        <v>375.32129446</v>
      </c>
      <c r="L67" s="20" t="n">
        <v>4.96370053</v>
      </c>
      <c r="M67" s="18" t="s">
        <v>404</v>
      </c>
      <c r="N67" s="20" t="s">
        <v>404</v>
      </c>
      <c r="O67" s="18" t="s">
        <v>404</v>
      </c>
      <c r="P67" s="20" t="s">
        <v>404</v>
      </c>
      <c r="Q67" s="18" t="s">
        <v>404</v>
      </c>
      <c r="R67" s="20" t="s">
        <v>404</v>
      </c>
      <c r="S67" s="18" t="s">
        <v>404</v>
      </c>
      <c r="T67" s="20" t="s">
        <v>404</v>
      </c>
      <c r="U67" s="18" t="n">
        <v>401.38546865</v>
      </c>
      <c r="V67" s="20" t="n">
        <v>41.74014821</v>
      </c>
    </row>
    <row r="68" spans="1:22">
      <c r="A68" s="15" t="s">
        <v>465</v>
      </c>
      <c r="B68" s="17" t="n">
        <v>12083</v>
      </c>
      <c r="C68" s="18">
        <f>(0.0/B68*100)</f>
        <v/>
      </c>
      <c r="D68" s="19" t="n">
        <v>12083</v>
      </c>
      <c r="E68" s="18" t="n">
        <v>418.66338076</v>
      </c>
      <c r="F68" s="20" t="n">
        <v>1.04312485</v>
      </c>
      <c r="G68" s="18" t="n">
        <v>417.81179645</v>
      </c>
      <c r="H68" s="20" t="n">
        <v>3.192028</v>
      </c>
      <c r="I68" s="18" t="n">
        <v>407.48474535</v>
      </c>
      <c r="J68" s="20" t="n">
        <v>3.23107729</v>
      </c>
      <c r="K68" s="18" t="n">
        <v>399.49079539</v>
      </c>
      <c r="L68" s="20" t="n">
        <v>5.96987564</v>
      </c>
      <c r="M68" s="18" t="s">
        <v>404</v>
      </c>
      <c r="N68" s="20" t="s">
        <v>404</v>
      </c>
      <c r="O68" s="18" t="s">
        <v>404</v>
      </c>
      <c r="P68" s="20" t="s">
        <v>404</v>
      </c>
      <c r="Q68" s="18" t="s">
        <v>404</v>
      </c>
      <c r="R68" s="20" t="s">
        <v>404</v>
      </c>
      <c r="S68" s="18" t="s">
        <v>404</v>
      </c>
      <c r="T68" s="20" t="s">
        <v>404</v>
      </c>
      <c r="U68" s="18" t="n">
        <v>439.84475592</v>
      </c>
      <c r="V68" s="20" t="n">
        <v>12.49637931</v>
      </c>
    </row>
    <row r="69" spans="1:22">
      <c r="A69" s="15" t="s">
        <v>466</v>
      </c>
      <c r="B69" s="17" t="n">
        <v>4876</v>
      </c>
      <c r="C69" s="18">
        <f>(0.0/B69*100)</f>
        <v/>
      </c>
      <c r="D69" s="19" t="n">
        <v>4876</v>
      </c>
      <c r="E69" s="18" t="n">
        <v>446.91385472</v>
      </c>
      <c r="F69" s="20" t="n">
        <v>8.915120099999999</v>
      </c>
      <c r="G69" s="18" t="n">
        <v>443.18980723</v>
      </c>
      <c r="H69" s="20" t="n">
        <v>6.26112911</v>
      </c>
      <c r="I69" s="18" t="n">
        <v>425.75630787</v>
      </c>
      <c r="J69" s="20" t="n">
        <v>5.42747874</v>
      </c>
      <c r="K69" s="18" t="n">
        <v>419.59245186</v>
      </c>
      <c r="L69" s="20" t="n">
        <v>12.62981579</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505.65458338</v>
      </c>
      <c r="F70" s="20" t="n">
        <v>3.97190875</v>
      </c>
      <c r="G70" s="18" t="n">
        <v>484.14332075</v>
      </c>
      <c r="H70" s="20" t="n">
        <v>5.3000164</v>
      </c>
      <c r="I70" s="18" t="n">
        <v>477.89764933</v>
      </c>
      <c r="J70" s="20" t="n">
        <v>5.07931012</v>
      </c>
      <c r="K70" s="18" t="n">
        <v>483.20700437</v>
      </c>
      <c r="L70" s="20" t="n">
        <v>8.112651850000001</v>
      </c>
      <c r="M70" s="18" t="s">
        <v>404</v>
      </c>
      <c r="N70" s="20" t="s">
        <v>404</v>
      </c>
      <c r="O70" s="18" t="s">
        <v>404</v>
      </c>
      <c r="P70" s="20" t="s">
        <v>404</v>
      </c>
      <c r="Q70" s="18" t="s">
        <v>404</v>
      </c>
      <c r="R70" s="20" t="s">
        <v>404</v>
      </c>
      <c r="S70" s="18" t="s">
        <v>404</v>
      </c>
      <c r="T70" s="20" t="s">
        <v>404</v>
      </c>
      <c r="U70" s="18" t="n">
        <v>481.19741277</v>
      </c>
      <c r="V70" s="20" t="n">
        <v>19.19828375</v>
      </c>
    </row>
    <row r="71" spans="1:22">
      <c r="A71" s="15" t="s">
        <v>468</v>
      </c>
      <c r="B71" s="17" t="n">
        <v>6115</v>
      </c>
      <c r="C71" s="18">
        <f>(0.0/B71*100)</f>
        <v/>
      </c>
      <c r="D71" s="19" t="n">
        <v>6115</v>
      </c>
      <c r="E71" s="18" t="n">
        <v>556.83205548</v>
      </c>
      <c r="F71" s="20" t="n">
        <v>1.2816776</v>
      </c>
      <c r="G71" s="18" t="n">
        <v>553.8191227</v>
      </c>
      <c r="H71" s="20" t="n">
        <v>3.33166731</v>
      </c>
      <c r="I71" s="18" t="s">
        <v>404</v>
      </c>
      <c r="J71" s="20" t="s">
        <v>404</v>
      </c>
      <c r="K71" s="18" t="s">
        <v>404</v>
      </c>
      <c r="L71" s="20" t="s">
        <v>404</v>
      </c>
      <c r="M71" s="18" t="s">
        <v>404</v>
      </c>
      <c r="N71" s="20" t="s">
        <v>404</v>
      </c>
      <c r="O71" s="18" t="s">
        <v>404</v>
      </c>
      <c r="P71" s="20" t="s">
        <v>404</v>
      </c>
      <c r="Q71" s="18" t="s">
        <v>404</v>
      </c>
      <c r="R71" s="20" t="s">
        <v>404</v>
      </c>
      <c r="S71" s="18" t="s">
        <v>404</v>
      </c>
      <c r="T71" s="20" t="s">
        <v>404</v>
      </c>
      <c r="U71" s="18" t="n">
        <v>490.31886554</v>
      </c>
      <c r="V71" s="20" t="n">
        <v>10.98550469</v>
      </c>
    </row>
    <row r="72" spans="1:22">
      <c r="A72" s="15" t="s">
        <v>469</v>
      </c>
      <c r="B72" s="17" t="n">
        <v>7708</v>
      </c>
      <c r="C72" s="18">
        <f>(0.0/B72*100)</f>
        <v/>
      </c>
      <c r="D72" s="19" t="n">
        <v>7708</v>
      </c>
      <c r="E72" s="18" t="n">
        <v>539.3464717099999</v>
      </c>
      <c r="F72" s="20" t="n">
        <v>6.21028556</v>
      </c>
      <c r="G72" s="18" t="n">
        <v>532.4069035700001</v>
      </c>
      <c r="H72" s="20" t="n">
        <v>5.1602068</v>
      </c>
      <c r="I72" s="18" t="n">
        <v>510.93113986</v>
      </c>
      <c r="J72" s="20" t="n">
        <v>9.7697007</v>
      </c>
      <c r="K72" s="18" t="s">
        <v>404</v>
      </c>
      <c r="L72" s="20" t="s">
        <v>404</v>
      </c>
      <c r="M72" s="18" t="s">
        <v>404</v>
      </c>
      <c r="N72" s="20" t="s">
        <v>404</v>
      </c>
      <c r="O72" s="18" t="s">
        <v>404</v>
      </c>
      <c r="P72" s="20" t="s">
        <v>404</v>
      </c>
      <c r="Q72" s="18" t="s">
        <v>404</v>
      </c>
      <c r="R72" s="20" t="s">
        <v>404</v>
      </c>
      <c r="S72" s="18" t="s">
        <v>404</v>
      </c>
      <c r="T72" s="20" t="s">
        <v>404</v>
      </c>
      <c r="U72" s="18" t="n">
        <v>529.59934778</v>
      </c>
      <c r="V72" s="20" t="n">
        <v>36.98932164</v>
      </c>
    </row>
    <row r="73" spans="1:22">
      <c r="A73" s="15" t="s">
        <v>470</v>
      </c>
      <c r="B73" s="17" t="n">
        <v>8249</v>
      </c>
      <c r="C73" s="18">
        <f>(0.0/B73*100)</f>
        <v/>
      </c>
      <c r="D73" s="19" t="n">
        <v>8249</v>
      </c>
      <c r="E73" s="18" t="n">
        <v>435.96181431</v>
      </c>
      <c r="F73" s="20" t="n">
        <v>7.58742843</v>
      </c>
      <c r="G73" s="18" t="n">
        <v>425.38102598</v>
      </c>
      <c r="H73" s="20" t="n">
        <v>5.32841759</v>
      </c>
      <c r="I73" s="18" t="n">
        <v>420.05813315</v>
      </c>
      <c r="J73" s="20" t="n">
        <v>5.92183157</v>
      </c>
      <c r="K73" s="18" t="n">
        <v>386.70428119</v>
      </c>
      <c r="L73" s="20" t="n">
        <v>7.05402025</v>
      </c>
      <c r="M73" s="18" t="s">
        <v>404</v>
      </c>
      <c r="N73" s="20" t="s">
        <v>404</v>
      </c>
      <c r="O73" s="18" t="s">
        <v>404</v>
      </c>
      <c r="P73" s="20" t="s">
        <v>404</v>
      </c>
      <c r="Q73" s="18" t="s">
        <v>404</v>
      </c>
      <c r="R73" s="20" t="s">
        <v>404</v>
      </c>
      <c r="S73" s="18" t="s">
        <v>404</v>
      </c>
      <c r="T73" s="20" t="s">
        <v>404</v>
      </c>
      <c r="U73" s="18" t="n">
        <v>420.39936448</v>
      </c>
      <c r="V73" s="20" t="n">
        <v>12.93035917</v>
      </c>
    </row>
    <row r="74" spans="1:22">
      <c r="A74" s="15" t="s">
        <v>471</v>
      </c>
      <c r="B74" s="17" t="n">
        <v>4692</v>
      </c>
      <c r="C74" s="18">
        <f>(484.0/B74*100)</f>
        <v/>
      </c>
      <c r="D74" s="19" t="n">
        <v>4208</v>
      </c>
      <c r="E74" s="18" t="n">
        <v>419.791067</v>
      </c>
      <c r="F74" s="20" t="n">
        <v>3.12937743</v>
      </c>
      <c r="G74" s="18" t="n">
        <v>429.99944653</v>
      </c>
      <c r="H74" s="20" t="n">
        <v>2.5194896</v>
      </c>
      <c r="I74" s="18" t="n">
        <v>424.71232567</v>
      </c>
      <c r="J74" s="20" t="n">
        <v>2.5331198</v>
      </c>
      <c r="K74" s="18" t="n">
        <v>399.13260902</v>
      </c>
      <c r="L74" s="20" t="n">
        <v>3.70026769</v>
      </c>
      <c r="M74" s="18" t="s">
        <v>404</v>
      </c>
      <c r="N74" s="20" t="s">
        <v>404</v>
      </c>
      <c r="O74" s="18" t="s">
        <v>404</v>
      </c>
      <c r="P74" s="20" t="s">
        <v>404</v>
      </c>
      <c r="Q74" s="18" t="s">
        <v>404</v>
      </c>
      <c r="R74" s="20" t="s">
        <v>404</v>
      </c>
      <c r="S74" s="18" t="s">
        <v>404</v>
      </c>
      <c r="T74" s="20" t="s">
        <v>404</v>
      </c>
      <c r="U74" s="18" t="n">
        <v>376.1559319</v>
      </c>
      <c r="V74" s="20" t="n">
        <v>11.02594045</v>
      </c>
    </row>
    <row r="75" spans="1:22">
      <c r="A75" s="15" t="s">
        <v>472</v>
      </c>
      <c r="B75" s="17" t="n">
        <v>5375</v>
      </c>
      <c r="C75" s="18">
        <f>(483.0/B75*100)</f>
        <v/>
      </c>
      <c r="D75" s="19" t="n">
        <v>4892</v>
      </c>
      <c r="E75" s="18" t="n">
        <v>400.05645465</v>
      </c>
      <c r="F75" s="20" t="n">
        <v>10.44643471</v>
      </c>
      <c r="G75" s="18" t="n">
        <v>377.25884092</v>
      </c>
      <c r="H75" s="20" t="n">
        <v>7.43973383</v>
      </c>
      <c r="I75" s="18" t="n">
        <v>390.64395437</v>
      </c>
      <c r="J75" s="20" t="n">
        <v>4.07000964</v>
      </c>
      <c r="K75" s="18" t="n">
        <v>381.53696125</v>
      </c>
      <c r="L75" s="20" t="n">
        <v>4.67329138</v>
      </c>
      <c r="M75" s="18" t="s">
        <v>404</v>
      </c>
      <c r="N75" s="20" t="s">
        <v>404</v>
      </c>
      <c r="O75" s="18" t="s">
        <v>404</v>
      </c>
      <c r="P75" s="20" t="s">
        <v>404</v>
      </c>
      <c r="Q75" s="18" t="s">
        <v>404</v>
      </c>
      <c r="R75" s="20" t="s">
        <v>404</v>
      </c>
      <c r="S75" s="18" t="s">
        <v>404</v>
      </c>
      <c r="T75" s="20" t="s">
        <v>404</v>
      </c>
      <c r="U75" s="18" t="n">
        <v>378.17826628</v>
      </c>
      <c r="V75" s="20" t="n">
        <v>15.05260209</v>
      </c>
    </row>
    <row r="76" spans="1:22">
      <c r="A76" s="15" t="s">
        <v>473</v>
      </c>
      <c r="B76" s="17" t="n">
        <v>14167</v>
      </c>
      <c r="C76" s="18">
        <f>(1400.0/B76*100)</f>
        <v/>
      </c>
      <c r="D76" s="19" t="n">
        <v>12767</v>
      </c>
      <c r="E76" s="18" t="n">
        <v>461.52598059</v>
      </c>
      <c r="F76" s="20" t="n">
        <v>4.62063019</v>
      </c>
      <c r="G76" s="18" t="n">
        <v>417.66218483</v>
      </c>
      <c r="H76" s="20" t="n">
        <v>8.41703249</v>
      </c>
      <c r="I76" s="18" t="n">
        <v>409.45569604</v>
      </c>
      <c r="J76" s="20" t="n">
        <v>8.46163336</v>
      </c>
      <c r="K76" s="18" t="n">
        <v>410.141827</v>
      </c>
      <c r="L76" s="20" t="n">
        <v>7.11204607</v>
      </c>
      <c r="M76" s="18" t="s">
        <v>404</v>
      </c>
      <c r="N76" s="20" t="s">
        <v>404</v>
      </c>
      <c r="O76" s="18" t="s">
        <v>404</v>
      </c>
      <c r="P76" s="20" t="s">
        <v>404</v>
      </c>
      <c r="Q76" s="18" t="s">
        <v>404</v>
      </c>
      <c r="R76" s="20" t="s">
        <v>404</v>
      </c>
      <c r="S76" s="18" t="s">
        <v>404</v>
      </c>
      <c r="T76" s="20" t="s">
        <v>404</v>
      </c>
      <c r="U76" s="18" t="n">
        <v>434.86519046</v>
      </c>
      <c r="V76" s="20" t="n">
        <v>9.2544685</v>
      </c>
    </row>
    <row r="77" spans="1:22">
      <c r="A77" s="15" t="s">
        <v>474</v>
      </c>
      <c r="B77" s="17" t="n">
        <v>6062</v>
      </c>
      <c r="C77" s="18">
        <f>(0.0/B77*100)</f>
        <v/>
      </c>
      <c r="D77" s="19" t="n">
        <v>6062</v>
      </c>
      <c r="E77" s="18" t="n">
        <v>451.29037811</v>
      </c>
      <c r="F77" s="20" t="n">
        <v>5.01609598</v>
      </c>
      <c r="G77" s="18" t="n">
        <v>430.72128953</v>
      </c>
      <c r="H77" s="20" t="n">
        <v>5.13320463</v>
      </c>
      <c r="I77" s="18" t="n">
        <v>421.14917986</v>
      </c>
      <c r="J77" s="20" t="n">
        <v>6.36600193</v>
      </c>
      <c r="K77" s="18" t="n">
        <v>413.35269897</v>
      </c>
      <c r="L77" s="20" t="n">
        <v>7.94985486</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529.94204404</v>
      </c>
      <c r="F78" s="20" t="n">
        <v>7.89695594</v>
      </c>
      <c r="G78" s="18" t="n">
        <v>532.3639759599999</v>
      </c>
      <c r="H78" s="20" t="n">
        <v>6.5732407</v>
      </c>
      <c r="I78" s="18" t="n">
        <v>507.05872176</v>
      </c>
      <c r="J78" s="20" t="n">
        <v>6.10692758</v>
      </c>
      <c r="K78" s="18" t="n">
        <v>538.03984509</v>
      </c>
      <c r="L78" s="20" t="n">
        <v>13.28455282</v>
      </c>
      <c r="M78" s="18" t="s">
        <v>404</v>
      </c>
      <c r="N78" s="20" t="s">
        <v>404</v>
      </c>
      <c r="O78" s="18" t="s">
        <v>404</v>
      </c>
      <c r="P78" s="20" t="s">
        <v>404</v>
      </c>
      <c r="Q78" s="18" t="s">
        <v>404</v>
      </c>
      <c r="R78" s="20" t="s">
        <v>404</v>
      </c>
      <c r="S78" s="18" t="s">
        <v>404</v>
      </c>
      <c r="T78" s="20" t="s">
        <v>404</v>
      </c>
      <c r="U78" s="18" t="n">
        <v>543.92726214</v>
      </c>
      <c r="V78" s="20" t="n">
        <v>5.61670573</v>
      </c>
    </row>
    <row customHeight="1" ht="25" r="79" spans="1:22">
      <c r="A79" s="15" t="s">
        <v>476</v>
      </c>
      <c r="B79" s="17" t="n">
        <v>1657</v>
      </c>
      <c r="C79" s="18">
        <f>(21.0/B79*100)</f>
        <v/>
      </c>
      <c r="D79" s="19" t="n">
        <v>1636</v>
      </c>
      <c r="E79" s="18" t="n">
        <v>491.10043389</v>
      </c>
      <c r="F79" s="20" t="n">
        <v>9.13085364</v>
      </c>
      <c r="G79" s="18" t="n">
        <v>464.92094117</v>
      </c>
      <c r="H79" s="20" t="n">
        <v>10.80526938</v>
      </c>
      <c r="I79" s="18" t="n">
        <v>433.57762931</v>
      </c>
      <c r="J79" s="20" t="n">
        <v>22.50313837</v>
      </c>
      <c r="K79" s="18" t="n">
        <v>450.83779636</v>
      </c>
      <c r="L79" s="20" t="n">
        <v>31.89607407</v>
      </c>
      <c r="M79" s="18" t="s">
        <v>404</v>
      </c>
      <c r="N79" s="20" t="s">
        <v>404</v>
      </c>
      <c r="O79" s="18" t="s">
        <v>404</v>
      </c>
      <c r="P79" s="20" t="s">
        <v>404</v>
      </c>
      <c r="Q79" s="18" t="s">
        <v>404</v>
      </c>
      <c r="R79" s="20" t="s">
        <v>404</v>
      </c>
      <c r="S79" s="18" t="s">
        <v>404</v>
      </c>
      <c r="T79" s="20" t="s">
        <v>404</v>
      </c>
      <c r="U79" s="18" t="s">
        <v>404</v>
      </c>
      <c r="V79" s="20" t="s">
        <v>404</v>
      </c>
    </row>
    <row r="80" spans="1:22">
      <c r="A80" s="15" t="s">
        <v>477</v>
      </c>
      <c r="B80" s="17" t="n">
        <v>7841</v>
      </c>
      <c r="C80" s="18">
        <f>(0.0/B80*100)</f>
        <v/>
      </c>
      <c r="D80" s="19" t="n">
        <v>7841</v>
      </c>
      <c r="E80" s="18" t="n">
        <v>463.29147518</v>
      </c>
      <c r="F80" s="20" t="n">
        <v>6.53880086</v>
      </c>
      <c r="G80" s="18" t="n">
        <v>454.08082119</v>
      </c>
      <c r="H80" s="20" t="n">
        <v>9.574665850000001</v>
      </c>
      <c r="I80" s="18" t="n">
        <v>455.35440638</v>
      </c>
      <c r="J80" s="20" t="n">
        <v>4.68808908</v>
      </c>
      <c r="K80" s="18" t="n">
        <v>454.74189575</v>
      </c>
      <c r="L80" s="20" t="n">
        <v>20.61215508</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451.76014259</v>
      </c>
      <c r="F81" s="20" t="n">
        <v>6.234367</v>
      </c>
      <c r="G81" s="18" t="n">
        <v>443.13929972</v>
      </c>
      <c r="H81" s="20" t="n">
        <v>4.45283995</v>
      </c>
      <c r="I81" s="18" t="n">
        <v>432.75136301</v>
      </c>
      <c r="J81" s="20" t="n">
        <v>5.41459704</v>
      </c>
      <c r="K81" s="18" t="n">
        <v>395.09635062</v>
      </c>
      <c r="L81" s="20" t="n">
        <v>6.0884587</v>
      </c>
      <c r="M81" s="18" t="s">
        <v>404</v>
      </c>
      <c r="N81" s="20" t="s">
        <v>404</v>
      </c>
      <c r="O81" s="18" t="s">
        <v>404</v>
      </c>
      <c r="P81" s="20" t="s">
        <v>404</v>
      </c>
      <c r="Q81" s="18" t="s">
        <v>404</v>
      </c>
      <c r="R81" s="20" t="s">
        <v>404</v>
      </c>
      <c r="S81" s="18" t="s">
        <v>404</v>
      </c>
      <c r="T81" s="20" t="s">
        <v>404</v>
      </c>
      <c r="U81" s="18" t="n">
        <v>458.05754758</v>
      </c>
      <c r="V81" s="20" t="n">
        <v>5.4008922</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633</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522.99320203</v>
      </c>
      <c r="F7" s="20" t="n">
        <v>2.95983587</v>
      </c>
      <c r="G7" s="18" t="n">
        <v>509.06104417</v>
      </c>
      <c r="H7" s="20" t="n">
        <v>3.74695167</v>
      </c>
      <c r="I7" s="18" t="n">
        <v>495.48894612</v>
      </c>
      <c r="J7" s="20" t="n">
        <v>5.496203</v>
      </c>
      <c r="K7" s="18" t="n">
        <v>480.63926847</v>
      </c>
      <c r="L7" s="20" t="n">
        <v>10.54780141</v>
      </c>
      <c r="M7" s="18" t="s">
        <v>404</v>
      </c>
      <c r="N7" s="20" t="s">
        <v>404</v>
      </c>
      <c r="O7" s="18" t="s">
        <v>404</v>
      </c>
      <c r="P7" s="20" t="s">
        <v>404</v>
      </c>
      <c r="Q7" s="18" t="s">
        <v>404</v>
      </c>
      <c r="R7" s="20" t="s">
        <v>404</v>
      </c>
      <c r="S7" s="18" t="s">
        <v>404</v>
      </c>
      <c r="T7" s="20" t="s">
        <v>404</v>
      </c>
      <c r="U7" s="18" t="n">
        <v>497.74943064</v>
      </c>
      <c r="V7" s="20" t="n">
        <v>8.240005350000001</v>
      </c>
    </row>
    <row r="8" spans="1:22">
      <c r="A8" s="15" t="s">
        <v>405</v>
      </c>
      <c r="B8" s="17" t="n">
        <v>7007</v>
      </c>
      <c r="C8" s="18">
        <f>(0.0/B8*100)</f>
        <v/>
      </c>
      <c r="D8" s="19" t="n">
        <v>7007</v>
      </c>
      <c r="E8" s="18" t="n">
        <v>498.59492357</v>
      </c>
      <c r="F8" s="20" t="n">
        <v>5.23104651</v>
      </c>
      <c r="G8" s="18" t="n">
        <v>495.36483051</v>
      </c>
      <c r="H8" s="20" t="n">
        <v>7.30260295</v>
      </c>
      <c r="I8" s="18" t="n">
        <v>500.71590831</v>
      </c>
      <c r="J8" s="20" t="n">
        <v>11.52186323</v>
      </c>
      <c r="K8" s="18" t="n">
        <v>470.21293732</v>
      </c>
      <c r="L8" s="20" t="n">
        <v>18.47146181</v>
      </c>
      <c r="M8" s="18" t="s">
        <v>404</v>
      </c>
      <c r="N8" s="20" t="s">
        <v>404</v>
      </c>
      <c r="O8" s="18" t="s">
        <v>404</v>
      </c>
      <c r="P8" s="20" t="s">
        <v>404</v>
      </c>
      <c r="Q8" s="18" t="s">
        <v>404</v>
      </c>
      <c r="R8" s="20" t="s">
        <v>404</v>
      </c>
      <c r="S8" s="18" t="s">
        <v>404</v>
      </c>
      <c r="T8" s="20" t="s">
        <v>404</v>
      </c>
      <c r="U8" s="18" t="n">
        <v>443.93127095</v>
      </c>
      <c r="V8" s="20" t="n">
        <v>14.44372451</v>
      </c>
    </row>
    <row r="9" spans="1:22">
      <c r="A9" s="15" t="s">
        <v>406</v>
      </c>
      <c r="B9" s="17" t="n">
        <v>9651</v>
      </c>
      <c r="C9" s="18">
        <f>(200.0/B9*100)</f>
        <v/>
      </c>
      <c r="D9" s="19" t="n">
        <v>9451</v>
      </c>
      <c r="E9" s="18" t="n">
        <v>512.81660972</v>
      </c>
      <c r="F9" s="20" t="n">
        <v>9.40355366</v>
      </c>
      <c r="G9" s="18" t="n">
        <v>509.20465794</v>
      </c>
      <c r="H9" s="20" t="n">
        <v>7.37789472</v>
      </c>
      <c r="I9" s="18" t="n">
        <v>494.1079612</v>
      </c>
      <c r="J9" s="20" t="n">
        <v>5.7720552</v>
      </c>
      <c r="K9" s="18" t="n">
        <v>495.4036109</v>
      </c>
      <c r="L9" s="20" t="n">
        <v>11.39725378</v>
      </c>
      <c r="M9" s="18" t="s">
        <v>404</v>
      </c>
      <c r="N9" s="20" t="s">
        <v>404</v>
      </c>
      <c r="O9" s="18" t="s">
        <v>404</v>
      </c>
      <c r="P9" s="20" t="s">
        <v>404</v>
      </c>
      <c r="Q9" s="18" t="s">
        <v>404</v>
      </c>
      <c r="R9" s="20" t="s">
        <v>404</v>
      </c>
      <c r="S9" s="18" t="s">
        <v>404</v>
      </c>
      <c r="T9" s="20" t="s">
        <v>404</v>
      </c>
      <c r="U9" s="18" t="n">
        <v>486.10148426</v>
      </c>
      <c r="V9" s="20" t="n">
        <v>16.13484766</v>
      </c>
    </row>
    <row r="10" spans="1:22">
      <c r="A10" s="15" t="s">
        <v>407</v>
      </c>
      <c r="B10" s="17" t="n">
        <v>20058</v>
      </c>
      <c r="C10" s="18">
        <f>(2951.0/B10*100)</f>
        <v/>
      </c>
      <c r="D10" s="19" t="n">
        <v>17107</v>
      </c>
      <c r="E10" s="18" t="n">
        <v>528.74690417</v>
      </c>
      <c r="F10" s="20" t="n">
        <v>2.70753922</v>
      </c>
      <c r="G10" s="18" t="n">
        <v>526.93798911</v>
      </c>
      <c r="H10" s="20" t="n">
        <v>4.58538002</v>
      </c>
      <c r="I10" s="18" t="n">
        <v>526.24233381</v>
      </c>
      <c r="J10" s="20" t="n">
        <v>4.72825097</v>
      </c>
      <c r="K10" s="18" t="n">
        <v>536.97211351</v>
      </c>
      <c r="L10" s="20" t="n">
        <v>8.440885979999999</v>
      </c>
      <c r="M10" s="18" t="s">
        <v>404</v>
      </c>
      <c r="N10" s="20" t="s">
        <v>404</v>
      </c>
      <c r="O10" s="18" t="s">
        <v>404</v>
      </c>
      <c r="P10" s="20" t="s">
        <v>404</v>
      </c>
      <c r="Q10" s="18" t="s">
        <v>404</v>
      </c>
      <c r="R10" s="20" t="s">
        <v>404</v>
      </c>
      <c r="S10" s="18" t="s">
        <v>404</v>
      </c>
      <c r="T10" s="20" t="s">
        <v>404</v>
      </c>
      <c r="U10" s="18" t="n">
        <v>580.84451953</v>
      </c>
      <c r="V10" s="20" t="n">
        <v>8.78144268</v>
      </c>
    </row>
    <row r="11" spans="1:22">
      <c r="A11" s="15" t="s">
        <v>408</v>
      </c>
      <c r="B11" s="17" t="n">
        <v>7053</v>
      </c>
      <c r="C11" s="18">
        <f>(137.0/B11*100)</f>
        <v/>
      </c>
      <c r="D11" s="19" t="n">
        <v>6916</v>
      </c>
      <c r="E11" s="18" t="n">
        <v>463.28295525</v>
      </c>
      <c r="F11" s="20" t="n">
        <v>5.37364355</v>
      </c>
      <c r="G11" s="18" t="n">
        <v>442.28499729</v>
      </c>
      <c r="H11" s="20" t="n">
        <v>5.85124844</v>
      </c>
      <c r="I11" s="18" t="n">
        <v>433.10650701</v>
      </c>
      <c r="J11" s="20" t="n">
        <v>10.725743</v>
      </c>
      <c r="K11" s="18" t="n">
        <v>415.64114308</v>
      </c>
      <c r="L11" s="20" t="n">
        <v>10.74818873</v>
      </c>
      <c r="M11" s="18" t="s">
        <v>404</v>
      </c>
      <c r="N11" s="20" t="s">
        <v>404</v>
      </c>
      <c r="O11" s="18" t="s">
        <v>404</v>
      </c>
      <c r="P11" s="20" t="s">
        <v>404</v>
      </c>
      <c r="Q11" s="18" t="s">
        <v>404</v>
      </c>
      <c r="R11" s="20" t="s">
        <v>404</v>
      </c>
      <c r="S11" s="18" t="s">
        <v>404</v>
      </c>
      <c r="T11" s="20" t="s">
        <v>404</v>
      </c>
      <c r="U11" s="18" t="n">
        <v>423.50051987</v>
      </c>
      <c r="V11" s="20" t="n">
        <v>9.19553247</v>
      </c>
    </row>
    <row r="12" spans="1:22">
      <c r="A12" s="15" t="s">
        <v>409</v>
      </c>
      <c r="B12" s="17" t="n">
        <v>6894</v>
      </c>
      <c r="C12" s="18">
        <f>(106.0/B12*100)</f>
        <v/>
      </c>
      <c r="D12" s="19" t="n">
        <v>6788</v>
      </c>
      <c r="E12" s="18" t="n">
        <v>497.05240327</v>
      </c>
      <c r="F12" s="20" t="n">
        <v>5.08303511</v>
      </c>
      <c r="G12" s="18" t="n">
        <v>492.97558629</v>
      </c>
      <c r="H12" s="20" t="n">
        <v>6.77313842</v>
      </c>
      <c r="I12" s="18" t="n">
        <v>484.32502775</v>
      </c>
      <c r="J12" s="20" t="n">
        <v>5.49502905</v>
      </c>
      <c r="K12" s="18" t="n">
        <v>494.48960195</v>
      </c>
      <c r="L12" s="20" t="n">
        <v>17.17370502</v>
      </c>
      <c r="M12" s="18" t="s">
        <v>404</v>
      </c>
      <c r="N12" s="20" t="s">
        <v>404</v>
      </c>
      <c r="O12" s="18" t="s">
        <v>404</v>
      </c>
      <c r="P12" s="20" t="s">
        <v>404</v>
      </c>
      <c r="Q12" s="18" t="s">
        <v>404</v>
      </c>
      <c r="R12" s="20" t="s">
        <v>404</v>
      </c>
      <c r="S12" s="18" t="s">
        <v>404</v>
      </c>
      <c r="T12" s="20" t="s">
        <v>404</v>
      </c>
      <c r="U12" s="18" t="n">
        <v>514.9272379499999</v>
      </c>
      <c r="V12" s="20" t="n">
        <v>70.17255821000001</v>
      </c>
    </row>
    <row r="13" spans="1:22">
      <c r="A13" s="15" t="s">
        <v>410</v>
      </c>
      <c r="B13" s="17" t="n">
        <v>7161</v>
      </c>
      <c r="C13" s="18">
        <f>(1175.0/B13*100)</f>
        <v/>
      </c>
      <c r="D13" s="19" t="n">
        <v>5986</v>
      </c>
      <c r="E13" s="18" t="n">
        <v>502.37127355</v>
      </c>
      <c r="F13" s="20" t="n">
        <v>4.21317696</v>
      </c>
      <c r="G13" s="18" t="n">
        <v>504.65340585</v>
      </c>
      <c r="H13" s="20" t="n">
        <v>3.85314096</v>
      </c>
      <c r="I13" s="18" t="n">
        <v>502.1947742</v>
      </c>
      <c r="J13" s="20" t="n">
        <v>6.56012778</v>
      </c>
      <c r="K13" s="18" t="n">
        <v>490.5970826</v>
      </c>
      <c r="L13" s="20" t="n">
        <v>6.93363993</v>
      </c>
      <c r="M13" s="18" t="s">
        <v>404</v>
      </c>
      <c r="N13" s="20" t="s">
        <v>404</v>
      </c>
      <c r="O13" s="18" t="s">
        <v>404</v>
      </c>
      <c r="P13" s="20" t="s">
        <v>404</v>
      </c>
      <c r="Q13" s="18" t="s">
        <v>404</v>
      </c>
      <c r="R13" s="20" t="s">
        <v>404</v>
      </c>
      <c r="S13" s="18" t="s">
        <v>404</v>
      </c>
      <c r="T13" s="20" t="s">
        <v>404</v>
      </c>
      <c r="U13" s="18" t="n">
        <v>496.18116204</v>
      </c>
      <c r="V13" s="20" t="n">
        <v>6.4222152</v>
      </c>
    </row>
    <row r="14" spans="1:22">
      <c r="A14" s="15" t="s">
        <v>411</v>
      </c>
      <c r="B14" s="17" t="n">
        <v>5587</v>
      </c>
      <c r="C14" s="18">
        <f>(0.0/B14*100)</f>
        <v/>
      </c>
      <c r="D14" s="19" t="n">
        <v>5587</v>
      </c>
      <c r="E14" s="18" t="n">
        <v>526.77127968</v>
      </c>
      <c r="F14" s="20" t="n">
        <v>3.31605431</v>
      </c>
      <c r="G14" s="18" t="n">
        <v>528.509279</v>
      </c>
      <c r="H14" s="20" t="n">
        <v>3.68404587</v>
      </c>
      <c r="I14" s="18" t="n">
        <v>547.78274142</v>
      </c>
      <c r="J14" s="20" t="n">
        <v>4.83063205</v>
      </c>
      <c r="K14" s="18" t="n">
        <v>538.73710536</v>
      </c>
      <c r="L14" s="20" t="n">
        <v>8.80423921</v>
      </c>
      <c r="M14" s="18" t="s">
        <v>404</v>
      </c>
      <c r="N14" s="20" t="s">
        <v>404</v>
      </c>
      <c r="O14" s="18" t="s">
        <v>404</v>
      </c>
      <c r="P14" s="20" t="s">
        <v>404</v>
      </c>
      <c r="Q14" s="18" t="s">
        <v>404</v>
      </c>
      <c r="R14" s="20" t="s">
        <v>404</v>
      </c>
      <c r="S14" s="18" t="s">
        <v>404</v>
      </c>
      <c r="T14" s="20" t="s">
        <v>404</v>
      </c>
      <c r="U14" s="18" t="n">
        <v>582.4255027</v>
      </c>
      <c r="V14" s="20" t="n">
        <v>11.89569482</v>
      </c>
    </row>
    <row r="15" spans="1:22">
      <c r="A15" s="15" t="s">
        <v>412</v>
      </c>
      <c r="B15" s="17" t="n">
        <v>5882</v>
      </c>
      <c r="C15" s="18">
        <f>(0.0/B15*100)</f>
        <v/>
      </c>
      <c r="D15" s="19" t="n">
        <v>5882</v>
      </c>
      <c r="E15" s="18" t="n">
        <v>526.4044317300001</v>
      </c>
      <c r="F15" s="20" t="n">
        <v>4.58496882</v>
      </c>
      <c r="G15" s="18" t="n">
        <v>534.34561318</v>
      </c>
      <c r="H15" s="20" t="n">
        <v>4.98356302</v>
      </c>
      <c r="I15" s="18" t="n">
        <v>530.02800314</v>
      </c>
      <c r="J15" s="20" t="n">
        <v>3.78346512</v>
      </c>
      <c r="K15" s="18" t="n">
        <v>529.82192734</v>
      </c>
      <c r="L15" s="20" t="n">
        <v>8.04241438</v>
      </c>
      <c r="M15" s="18" t="s">
        <v>404</v>
      </c>
      <c r="N15" s="20" t="s">
        <v>404</v>
      </c>
      <c r="O15" s="18" t="s">
        <v>404</v>
      </c>
      <c r="P15" s="20" t="s">
        <v>404</v>
      </c>
      <c r="Q15" s="18" t="s">
        <v>404</v>
      </c>
      <c r="R15" s="20" t="s">
        <v>404</v>
      </c>
      <c r="S15" s="18" t="s">
        <v>404</v>
      </c>
      <c r="T15" s="20" t="s">
        <v>404</v>
      </c>
      <c r="U15" s="18" t="n">
        <v>551.40949065</v>
      </c>
      <c r="V15" s="20" t="n">
        <v>23.78157809</v>
      </c>
    </row>
    <row r="16" spans="1:22">
      <c r="A16" s="15" t="s">
        <v>413</v>
      </c>
      <c r="B16" s="17" t="n">
        <v>6108</v>
      </c>
      <c r="C16" s="18">
        <f>(440.0/B16*100)</f>
        <v/>
      </c>
      <c r="D16" s="19" t="n">
        <v>5668</v>
      </c>
      <c r="E16" s="18" t="n">
        <v>496.72848324</v>
      </c>
      <c r="F16" s="20" t="n">
        <v>7.05190256</v>
      </c>
      <c r="G16" s="18" t="n">
        <v>507.77235756</v>
      </c>
      <c r="H16" s="20" t="n">
        <v>8.117984180000001</v>
      </c>
      <c r="I16" s="18" t="n">
        <v>495.05931682</v>
      </c>
      <c r="J16" s="20" t="n">
        <v>8.20756808</v>
      </c>
      <c r="K16" s="18" t="n">
        <v>486.52658622</v>
      </c>
      <c r="L16" s="20" t="n">
        <v>17.16690594</v>
      </c>
      <c r="M16" s="18" t="s">
        <v>404</v>
      </c>
      <c r="N16" s="20" t="s">
        <v>404</v>
      </c>
      <c r="O16" s="18" t="s">
        <v>404</v>
      </c>
      <c r="P16" s="20" t="s">
        <v>404</v>
      </c>
      <c r="Q16" s="18" t="s">
        <v>404</v>
      </c>
      <c r="R16" s="20" t="s">
        <v>404</v>
      </c>
      <c r="S16" s="18" t="s">
        <v>404</v>
      </c>
      <c r="T16" s="20" t="s">
        <v>404</v>
      </c>
      <c r="U16" s="18" t="n">
        <v>451.87966531</v>
      </c>
      <c r="V16" s="20" t="n">
        <v>35.74477633</v>
      </c>
    </row>
    <row r="17" spans="1:22">
      <c r="A17" s="15" t="s">
        <v>414</v>
      </c>
      <c r="B17" s="17" t="n">
        <v>6504</v>
      </c>
      <c r="C17" s="18">
        <f>(1325.0/B17*100)</f>
        <v/>
      </c>
      <c r="D17" s="19" t="n">
        <v>5179</v>
      </c>
      <c r="E17" s="18" t="n">
        <v>505.2109557</v>
      </c>
      <c r="F17" s="20" t="n">
        <v>7.48672921</v>
      </c>
      <c r="G17" s="18" t="n">
        <v>512.17662425</v>
      </c>
      <c r="H17" s="20" t="n">
        <v>10.10819073</v>
      </c>
      <c r="I17" s="18" t="n">
        <v>511.61162981</v>
      </c>
      <c r="J17" s="20" t="n">
        <v>8.07150833</v>
      </c>
      <c r="K17" s="18" t="n">
        <v>496.37457058</v>
      </c>
      <c r="L17" s="20" t="n">
        <v>15.78247655</v>
      </c>
      <c r="M17" s="18" t="s">
        <v>404</v>
      </c>
      <c r="N17" s="20" t="s">
        <v>404</v>
      </c>
      <c r="O17" s="18" t="s">
        <v>404</v>
      </c>
      <c r="P17" s="20" t="s">
        <v>404</v>
      </c>
      <c r="Q17" s="18" t="s">
        <v>404</v>
      </c>
      <c r="R17" s="20" t="s">
        <v>404</v>
      </c>
      <c r="S17" s="18" t="s">
        <v>404</v>
      </c>
      <c r="T17" s="20" t="s">
        <v>404</v>
      </c>
      <c r="U17" s="18" t="n">
        <v>563.15960294</v>
      </c>
      <c r="V17" s="20" t="n">
        <v>14.58638684</v>
      </c>
    </row>
    <row r="18" spans="1:22">
      <c r="A18" s="15" t="s">
        <v>415</v>
      </c>
      <c r="B18" s="17" t="n">
        <v>5532</v>
      </c>
      <c r="C18" s="18">
        <f>(0.0/B18*100)</f>
        <v/>
      </c>
      <c r="D18" s="19" t="n">
        <v>5532</v>
      </c>
      <c r="E18" s="18" t="n">
        <v>444.23821561</v>
      </c>
      <c r="F18" s="20" t="n">
        <v>11.14424304</v>
      </c>
      <c r="G18" s="18" t="n">
        <v>456.40977426</v>
      </c>
      <c r="H18" s="20" t="n">
        <v>6.58882243</v>
      </c>
      <c r="I18" s="18" t="n">
        <v>461.4095932</v>
      </c>
      <c r="J18" s="20" t="n">
        <v>8.703899379999999</v>
      </c>
      <c r="K18" s="18" t="n">
        <v>456.64355708</v>
      </c>
      <c r="L18" s="20" t="n">
        <v>8.0224783</v>
      </c>
      <c r="M18" s="18" t="s">
        <v>404</v>
      </c>
      <c r="N18" s="20" t="s">
        <v>404</v>
      </c>
      <c r="O18" s="18" t="s">
        <v>404</v>
      </c>
      <c r="P18" s="20" t="s">
        <v>404</v>
      </c>
      <c r="Q18" s="18" t="s">
        <v>404</v>
      </c>
      <c r="R18" s="20" t="s">
        <v>404</v>
      </c>
      <c r="S18" s="18" t="s">
        <v>404</v>
      </c>
      <c r="T18" s="20" t="s">
        <v>404</v>
      </c>
      <c r="U18" s="18" t="n">
        <v>437.71664699</v>
      </c>
      <c r="V18" s="20" t="n">
        <v>28.00349904</v>
      </c>
    </row>
    <row r="19" spans="1:22">
      <c r="A19" s="15" t="s">
        <v>416</v>
      </c>
      <c r="B19" s="17" t="n">
        <v>5658</v>
      </c>
      <c r="C19" s="18">
        <f>(327.0/B19*100)</f>
        <v/>
      </c>
      <c r="D19" s="19" t="n">
        <v>5331</v>
      </c>
      <c r="E19" s="18" t="n">
        <v>485.02793772</v>
      </c>
      <c r="F19" s="20" t="n">
        <v>11.66197676</v>
      </c>
      <c r="G19" s="18" t="n">
        <v>477.94395718</v>
      </c>
      <c r="H19" s="20" t="n">
        <v>8.815911809999999</v>
      </c>
      <c r="I19" s="18" t="n">
        <v>478.38555826</v>
      </c>
      <c r="J19" s="20" t="n">
        <v>7.36809504</v>
      </c>
      <c r="K19" s="18" t="n">
        <v>467.97654759</v>
      </c>
      <c r="L19" s="20" t="n">
        <v>9.212523109999999</v>
      </c>
      <c r="M19" s="18" t="s">
        <v>404</v>
      </c>
      <c r="N19" s="20" t="s">
        <v>404</v>
      </c>
      <c r="O19" s="18" t="s">
        <v>404</v>
      </c>
      <c r="P19" s="20" t="s">
        <v>404</v>
      </c>
      <c r="Q19" s="18" t="s">
        <v>404</v>
      </c>
      <c r="R19" s="20" t="s">
        <v>404</v>
      </c>
      <c r="S19" s="18" t="s">
        <v>404</v>
      </c>
      <c r="T19" s="20" t="s">
        <v>404</v>
      </c>
      <c r="U19" s="18" t="n">
        <v>452.11986492</v>
      </c>
      <c r="V19" s="20" t="n">
        <v>35.21962854</v>
      </c>
    </row>
    <row r="20" spans="1:22">
      <c r="A20" s="15" t="s">
        <v>417</v>
      </c>
      <c r="B20" s="17" t="n">
        <v>3371</v>
      </c>
      <c r="C20" s="18">
        <f>(24.0/B20*100)</f>
        <v/>
      </c>
      <c r="D20" s="19" t="n">
        <v>3347</v>
      </c>
      <c r="E20" s="18" t="n">
        <v>473.69154614</v>
      </c>
      <c r="F20" s="20" t="n">
        <v>2.18766837</v>
      </c>
      <c r="G20" s="18" t="n">
        <v>474.1679171</v>
      </c>
      <c r="H20" s="20" t="n">
        <v>3.01051387</v>
      </c>
      <c r="I20" s="18" t="n">
        <v>475.17315171</v>
      </c>
      <c r="J20" s="20" t="n">
        <v>4.01068174</v>
      </c>
      <c r="K20" s="18" t="n">
        <v>396.20294286</v>
      </c>
      <c r="L20" s="20" t="n">
        <v>29.00075392</v>
      </c>
      <c r="M20" s="18" t="s">
        <v>404</v>
      </c>
      <c r="N20" s="20" t="s">
        <v>404</v>
      </c>
      <c r="O20" s="18" t="s">
        <v>404</v>
      </c>
      <c r="P20" s="20" t="s">
        <v>404</v>
      </c>
      <c r="Q20" s="18" t="s">
        <v>404</v>
      </c>
      <c r="R20" s="20" t="s">
        <v>404</v>
      </c>
      <c r="S20" s="18" t="s">
        <v>404</v>
      </c>
      <c r="T20" s="20" t="s">
        <v>404</v>
      </c>
      <c r="U20" s="18" t="n">
        <v>426.23823802</v>
      </c>
      <c r="V20" s="20" t="n">
        <v>12.34289945</v>
      </c>
    </row>
    <row r="21" spans="1:22">
      <c r="A21" s="15" t="s">
        <v>418</v>
      </c>
      <c r="B21" s="17" t="n">
        <v>5741</v>
      </c>
      <c r="C21" s="18">
        <f>(0.0/B21*100)</f>
        <v/>
      </c>
      <c r="D21" s="19" t="n">
        <v>5741</v>
      </c>
      <c r="E21" s="18" t="n">
        <v>508.98225566</v>
      </c>
      <c r="F21" s="20" t="n">
        <v>4.95075501</v>
      </c>
      <c r="G21" s="18" t="n">
        <v>513.54600879</v>
      </c>
      <c r="H21" s="20" t="n">
        <v>6.84594067</v>
      </c>
      <c r="I21" s="18" t="n">
        <v>500.84654285</v>
      </c>
      <c r="J21" s="20" t="n">
        <v>5.23144134</v>
      </c>
      <c r="K21" s="18" t="n">
        <v>492.19885928</v>
      </c>
      <c r="L21" s="20" t="n">
        <v>6.34418162</v>
      </c>
      <c r="M21" s="18" t="s">
        <v>404</v>
      </c>
      <c r="N21" s="20" t="s">
        <v>404</v>
      </c>
      <c r="O21" s="18" t="s">
        <v>404</v>
      </c>
      <c r="P21" s="20" t="s">
        <v>404</v>
      </c>
      <c r="Q21" s="18" t="s">
        <v>404</v>
      </c>
      <c r="R21" s="20" t="s">
        <v>404</v>
      </c>
      <c r="S21" s="18" t="s">
        <v>404</v>
      </c>
      <c r="T21" s="20" t="s">
        <v>404</v>
      </c>
      <c r="U21" s="18" t="n">
        <v>491.97126905</v>
      </c>
      <c r="V21" s="20" t="n">
        <v>7.93378629</v>
      </c>
    </row>
    <row r="22" spans="1:22">
      <c r="A22" s="15" t="s">
        <v>419</v>
      </c>
      <c r="B22" s="17" t="n">
        <v>6598</v>
      </c>
      <c r="C22" s="18">
        <f>(0.0/B22*100)</f>
        <v/>
      </c>
      <c r="D22" s="19" t="n">
        <v>6598</v>
      </c>
      <c r="E22" s="18" t="n">
        <v>486.69285772</v>
      </c>
      <c r="F22" s="20" t="n">
        <v>10.68759277</v>
      </c>
      <c r="G22" s="18" t="n">
        <v>475.61207977</v>
      </c>
      <c r="H22" s="20" t="n">
        <v>9.40677823</v>
      </c>
      <c r="I22" s="18" t="n">
        <v>463.07225543</v>
      </c>
      <c r="J22" s="20" t="n">
        <v>8.11677583</v>
      </c>
      <c r="K22" s="18" t="n">
        <v>446.66885481</v>
      </c>
      <c r="L22" s="20" t="n">
        <v>13.03944987</v>
      </c>
      <c r="M22" s="18" t="s">
        <v>404</v>
      </c>
      <c r="N22" s="20" t="s">
        <v>404</v>
      </c>
      <c r="O22" s="18" t="s">
        <v>404</v>
      </c>
      <c r="P22" s="20" t="s">
        <v>404</v>
      </c>
      <c r="Q22" s="18" t="s">
        <v>404</v>
      </c>
      <c r="R22" s="20" t="s">
        <v>404</v>
      </c>
      <c r="S22" s="18" t="s">
        <v>404</v>
      </c>
      <c r="T22" s="20" t="s">
        <v>404</v>
      </c>
      <c r="U22" s="18" t="n">
        <v>467.87331669</v>
      </c>
      <c r="V22" s="20" t="n">
        <v>21.47466479</v>
      </c>
    </row>
    <row r="23" spans="1:22">
      <c r="A23" s="15" t="s">
        <v>420</v>
      </c>
      <c r="B23" s="17" t="n">
        <v>11583</v>
      </c>
      <c r="C23" s="18">
        <f>(3159.0/B23*100)</f>
        <v/>
      </c>
      <c r="D23" s="19" t="n">
        <v>8424</v>
      </c>
      <c r="E23" s="18" t="n">
        <v>483.33456935</v>
      </c>
      <c r="F23" s="20" t="n">
        <v>13.82161709</v>
      </c>
      <c r="G23" s="18" t="n">
        <v>488.80298502</v>
      </c>
      <c r="H23" s="20" t="n">
        <v>7.90269606</v>
      </c>
      <c r="I23" s="18" t="n">
        <v>484.85889259</v>
      </c>
      <c r="J23" s="20" t="n">
        <v>8.265687890000001</v>
      </c>
      <c r="K23" s="18" t="n">
        <v>483.31369549</v>
      </c>
      <c r="L23" s="20" t="n">
        <v>5.9284638</v>
      </c>
      <c r="M23" s="18" t="s">
        <v>404</v>
      </c>
      <c r="N23" s="20" t="s">
        <v>404</v>
      </c>
      <c r="O23" s="18" t="s">
        <v>404</v>
      </c>
      <c r="P23" s="20" t="s">
        <v>404</v>
      </c>
      <c r="Q23" s="18" t="s">
        <v>404</v>
      </c>
      <c r="R23" s="20" t="s">
        <v>404</v>
      </c>
      <c r="S23" s="18" t="s">
        <v>404</v>
      </c>
      <c r="T23" s="20" t="s">
        <v>404</v>
      </c>
      <c r="U23" s="18" t="n">
        <v>468.37525726</v>
      </c>
      <c r="V23" s="20" t="n">
        <v>27.87452144</v>
      </c>
    </row>
    <row r="24" spans="1:22">
      <c r="A24" s="15" t="s">
        <v>421</v>
      </c>
      <c r="B24" s="17" t="n">
        <v>6647</v>
      </c>
      <c r="C24" s="18">
        <f>(0.0/B24*100)</f>
        <v/>
      </c>
      <c r="D24" s="19" t="n">
        <v>6647</v>
      </c>
      <c r="E24" s="18" t="n">
        <v>548.41796889</v>
      </c>
      <c r="F24" s="20" t="n">
        <v>26.14128314</v>
      </c>
      <c r="G24" s="18" t="n">
        <v>553.0632296799999</v>
      </c>
      <c r="H24" s="20" t="n">
        <v>7.82564661</v>
      </c>
      <c r="I24" s="18" t="n">
        <v>534.69022495</v>
      </c>
      <c r="J24" s="20" t="n">
        <v>5.64593318</v>
      </c>
      <c r="K24" s="18" t="n">
        <v>523.50399454</v>
      </c>
      <c r="L24" s="20" t="n">
        <v>9.13407177</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526.90309927</v>
      </c>
      <c r="F25" s="20" t="n">
        <v>10.49807381</v>
      </c>
      <c r="G25" s="18" t="n">
        <v>518.37825365</v>
      </c>
      <c r="H25" s="20" t="n">
        <v>7.35063568</v>
      </c>
      <c r="I25" s="18" t="n">
        <v>508.58336012</v>
      </c>
      <c r="J25" s="20" t="n">
        <v>5.7418408</v>
      </c>
      <c r="K25" s="18" t="n">
        <v>519.10028894</v>
      </c>
      <c r="L25" s="20" t="n">
        <v>9.890560929999999</v>
      </c>
      <c r="M25" s="18" t="s">
        <v>404</v>
      </c>
      <c r="N25" s="20" t="s">
        <v>404</v>
      </c>
      <c r="O25" s="18" t="s">
        <v>404</v>
      </c>
      <c r="P25" s="20" t="s">
        <v>404</v>
      </c>
      <c r="Q25" s="18" t="s">
        <v>404</v>
      </c>
      <c r="R25" s="20" t="s">
        <v>404</v>
      </c>
      <c r="S25" s="18" t="s">
        <v>404</v>
      </c>
      <c r="T25" s="20" t="s">
        <v>404</v>
      </c>
      <c r="U25" s="18" t="n">
        <v>546.31914643</v>
      </c>
      <c r="V25" s="20" t="n">
        <v>16.9859085</v>
      </c>
    </row>
    <row r="26" spans="1:22">
      <c r="A26" s="15" t="s">
        <v>423</v>
      </c>
      <c r="B26" s="17" t="n">
        <v>4869</v>
      </c>
      <c r="C26" s="18">
        <f>(11.0/B26*100)</f>
        <v/>
      </c>
      <c r="D26" s="19" t="n">
        <v>4858</v>
      </c>
      <c r="E26" s="18" t="n">
        <v>485.39189679</v>
      </c>
      <c r="F26" s="20" t="n">
        <v>2.72518876</v>
      </c>
      <c r="G26" s="18" t="n">
        <v>485.77270026</v>
      </c>
      <c r="H26" s="20" t="n">
        <v>2.99128285</v>
      </c>
      <c r="I26" s="18" t="n">
        <v>506.13670544</v>
      </c>
      <c r="J26" s="20" t="n">
        <v>5.13391185</v>
      </c>
      <c r="K26" s="18" t="n">
        <v>515.47488364</v>
      </c>
      <c r="L26" s="20" t="n">
        <v>7.05496931</v>
      </c>
      <c r="M26" s="18" t="s">
        <v>404</v>
      </c>
      <c r="N26" s="20" t="s">
        <v>404</v>
      </c>
      <c r="O26" s="18" t="s">
        <v>404</v>
      </c>
      <c r="P26" s="20" t="s">
        <v>404</v>
      </c>
      <c r="Q26" s="18" t="s">
        <v>404</v>
      </c>
      <c r="R26" s="20" t="s">
        <v>404</v>
      </c>
      <c r="S26" s="18" t="s">
        <v>404</v>
      </c>
      <c r="T26" s="20" t="s">
        <v>404</v>
      </c>
      <c r="U26" s="18" t="n">
        <v>492.17320973</v>
      </c>
      <c r="V26" s="20" t="n">
        <v>14.97764355</v>
      </c>
    </row>
    <row r="27" spans="1:22">
      <c r="A27" s="15" t="s">
        <v>424</v>
      </c>
      <c r="B27" s="17" t="n">
        <v>5299</v>
      </c>
      <c r="C27" s="18">
        <f>(0.0/B27*100)</f>
        <v/>
      </c>
      <c r="D27" s="19" t="n">
        <v>5299</v>
      </c>
      <c r="E27" s="18" t="n">
        <v>483.79498154</v>
      </c>
      <c r="F27" s="20" t="n">
        <v>2.02637218</v>
      </c>
      <c r="G27" s="18" t="n">
        <v>493.35544914</v>
      </c>
      <c r="H27" s="20" t="n">
        <v>1.79752442</v>
      </c>
      <c r="I27" s="18" t="n">
        <v>482.23872526</v>
      </c>
      <c r="J27" s="20" t="n">
        <v>2.24797063</v>
      </c>
      <c r="K27" s="18" t="n">
        <v>452.98494149</v>
      </c>
      <c r="L27" s="20" t="n">
        <v>2.35764902</v>
      </c>
      <c r="M27" s="18" t="s">
        <v>404</v>
      </c>
      <c r="N27" s="20" t="s">
        <v>404</v>
      </c>
      <c r="O27" s="18" t="s">
        <v>404</v>
      </c>
      <c r="P27" s="20" t="s">
        <v>404</v>
      </c>
      <c r="Q27" s="18" t="s">
        <v>404</v>
      </c>
      <c r="R27" s="20" t="s">
        <v>404</v>
      </c>
      <c r="S27" s="18" t="s">
        <v>404</v>
      </c>
      <c r="T27" s="20" t="s">
        <v>404</v>
      </c>
      <c r="U27" s="18" t="n">
        <v>460.40997821</v>
      </c>
      <c r="V27" s="20" t="n">
        <v>29.69276754</v>
      </c>
    </row>
    <row r="28" spans="1:22">
      <c r="A28" s="15" t="s">
        <v>425</v>
      </c>
      <c r="B28" s="17" t="n">
        <v>7568</v>
      </c>
      <c r="C28" s="18">
        <f>(0.0/B28*100)</f>
        <v/>
      </c>
      <c r="D28" s="19" t="n">
        <v>7568</v>
      </c>
      <c r="E28" s="18" t="n">
        <v>443.55133001</v>
      </c>
      <c r="F28" s="20" t="n">
        <v>5.9350161</v>
      </c>
      <c r="G28" s="18" t="n">
        <v>420.32789592</v>
      </c>
      <c r="H28" s="20" t="n">
        <v>5.63518556</v>
      </c>
      <c r="I28" s="18" t="n">
        <v>409.10288089</v>
      </c>
      <c r="J28" s="20" t="n">
        <v>4.17128946</v>
      </c>
      <c r="K28" s="18" t="n">
        <v>397.6764761</v>
      </c>
      <c r="L28" s="20" t="n">
        <v>4.40111542</v>
      </c>
      <c r="M28" s="18" t="s">
        <v>404</v>
      </c>
      <c r="N28" s="20" t="s">
        <v>404</v>
      </c>
      <c r="O28" s="18" t="s">
        <v>404</v>
      </c>
      <c r="P28" s="20" t="s">
        <v>404</v>
      </c>
      <c r="Q28" s="18" t="s">
        <v>404</v>
      </c>
      <c r="R28" s="20" t="s">
        <v>404</v>
      </c>
      <c r="S28" s="18" t="s">
        <v>404</v>
      </c>
      <c r="T28" s="20" t="s">
        <v>404</v>
      </c>
      <c r="U28" s="18" t="n">
        <v>435.87134359</v>
      </c>
      <c r="V28" s="20" t="n">
        <v>18.15843042</v>
      </c>
    </row>
    <row r="29" spans="1:22">
      <c r="A29" s="15" t="s">
        <v>426</v>
      </c>
      <c r="B29" s="17" t="n">
        <v>5385</v>
      </c>
      <c r="C29" s="18">
        <f>(1123.0/B29*100)</f>
        <v/>
      </c>
      <c r="D29" s="19" t="n">
        <v>4262</v>
      </c>
      <c r="E29" s="18" t="n">
        <v>501.19488629</v>
      </c>
      <c r="F29" s="20" t="n">
        <v>9.3012236</v>
      </c>
      <c r="G29" s="18" t="n">
        <v>537.38540168</v>
      </c>
      <c r="H29" s="20" t="n">
        <v>9.55312925</v>
      </c>
      <c r="I29" s="18" t="n">
        <v>516.90385833</v>
      </c>
      <c r="J29" s="20" t="n">
        <v>16.45727643</v>
      </c>
      <c r="K29" s="18" t="n">
        <v>476.80556015</v>
      </c>
      <c r="L29" s="20" t="n">
        <v>23.53237943</v>
      </c>
      <c r="M29" s="18" t="s">
        <v>404</v>
      </c>
      <c r="N29" s="20" t="s">
        <v>404</v>
      </c>
      <c r="O29" s="18" t="s">
        <v>404</v>
      </c>
      <c r="P29" s="20" t="s">
        <v>404</v>
      </c>
      <c r="Q29" s="18" t="s">
        <v>404</v>
      </c>
      <c r="R29" s="20" t="s">
        <v>404</v>
      </c>
      <c r="S29" s="18" t="s">
        <v>404</v>
      </c>
      <c r="T29" s="20" t="s">
        <v>404</v>
      </c>
      <c r="U29" s="18" t="n">
        <v>487.4223883</v>
      </c>
      <c r="V29" s="20" t="n">
        <v>14.63553212</v>
      </c>
    </row>
    <row r="30" spans="1:22">
      <c r="A30" s="15" t="s">
        <v>427</v>
      </c>
      <c r="B30" s="17" t="n">
        <v>4520</v>
      </c>
      <c r="C30" s="18">
        <f>(958.0/B30*100)</f>
        <v/>
      </c>
      <c r="D30" s="19" t="n">
        <v>3562</v>
      </c>
      <c r="E30" s="18" t="n">
        <v>508.67135423</v>
      </c>
      <c r="F30" s="20" t="n">
        <v>7.30780052</v>
      </c>
      <c r="G30" s="18" t="n">
        <v>519.27194977</v>
      </c>
      <c r="H30" s="20" t="n">
        <v>5.58558374</v>
      </c>
      <c r="I30" s="18" t="n">
        <v>523.65216865</v>
      </c>
      <c r="J30" s="20" t="n">
        <v>6.67178394</v>
      </c>
      <c r="K30" s="18" t="n">
        <v>492.6326732</v>
      </c>
      <c r="L30" s="20" t="n">
        <v>19.74579616</v>
      </c>
      <c r="M30" s="18" t="s">
        <v>404</v>
      </c>
      <c r="N30" s="20" t="s">
        <v>404</v>
      </c>
      <c r="O30" s="18" t="s">
        <v>404</v>
      </c>
      <c r="P30" s="20" t="s">
        <v>404</v>
      </c>
      <c r="Q30" s="18" t="s">
        <v>404</v>
      </c>
      <c r="R30" s="20" t="s">
        <v>404</v>
      </c>
      <c r="S30" s="18" t="s">
        <v>404</v>
      </c>
      <c r="T30" s="20" t="s">
        <v>404</v>
      </c>
      <c r="U30" s="18" t="n">
        <v>494.96723119</v>
      </c>
      <c r="V30" s="20" t="n">
        <v>12.37095229</v>
      </c>
    </row>
    <row r="31" spans="1:22">
      <c r="A31" s="15" t="s">
        <v>428</v>
      </c>
      <c r="B31" s="17" t="n">
        <v>5456</v>
      </c>
      <c r="C31" s="18">
        <f>(502.0/B31*100)</f>
        <v/>
      </c>
      <c r="D31" s="19" t="n">
        <v>4954</v>
      </c>
      <c r="E31" s="18" t="n">
        <v>508.25546878</v>
      </c>
      <c r="F31" s="20" t="n">
        <v>3.66614631</v>
      </c>
      <c r="G31" s="18" t="n">
        <v>492.80401006</v>
      </c>
      <c r="H31" s="20" t="n">
        <v>4.29529402</v>
      </c>
      <c r="I31" s="18" t="n">
        <v>496.97196687</v>
      </c>
      <c r="J31" s="20" t="n">
        <v>4.60599413</v>
      </c>
      <c r="K31" s="18" t="n">
        <v>488.44163699</v>
      </c>
      <c r="L31" s="20" t="n">
        <v>7.57282914</v>
      </c>
      <c r="M31" s="18" t="s">
        <v>404</v>
      </c>
      <c r="N31" s="20" t="s">
        <v>404</v>
      </c>
      <c r="O31" s="18" t="s">
        <v>404</v>
      </c>
      <c r="P31" s="20" t="s">
        <v>404</v>
      </c>
      <c r="Q31" s="18" t="s">
        <v>404</v>
      </c>
      <c r="R31" s="20" t="s">
        <v>404</v>
      </c>
      <c r="S31" s="18" t="s">
        <v>404</v>
      </c>
      <c r="T31" s="20" t="s">
        <v>404</v>
      </c>
      <c r="U31" s="18" t="n">
        <v>500.14811084</v>
      </c>
      <c r="V31" s="20" t="n">
        <v>12.45935019</v>
      </c>
    </row>
    <row r="32" spans="1:22">
      <c r="A32" s="15" t="s">
        <v>429</v>
      </c>
      <c r="B32" s="17" t="n">
        <v>4478</v>
      </c>
      <c r="C32" s="18">
        <f>(0.0/B32*100)</f>
        <v/>
      </c>
      <c r="D32" s="19" t="n">
        <v>4478</v>
      </c>
      <c r="E32" s="18" t="n">
        <v>500.40185297</v>
      </c>
      <c r="F32" s="20" t="n">
        <v>3.56291872</v>
      </c>
      <c r="G32" s="18" t="n">
        <v>492.55017695</v>
      </c>
      <c r="H32" s="20" t="n">
        <v>6.37470331</v>
      </c>
      <c r="I32" s="18" t="n">
        <v>504.0173363</v>
      </c>
      <c r="J32" s="20" t="n">
        <v>6.83514817</v>
      </c>
      <c r="K32" s="18" t="n">
        <v>516.39541776</v>
      </c>
      <c r="L32" s="20" t="n">
        <v>16.29577993</v>
      </c>
      <c r="M32" s="18" t="s">
        <v>404</v>
      </c>
      <c r="N32" s="20" t="s">
        <v>404</v>
      </c>
      <c r="O32" s="18" t="s">
        <v>404</v>
      </c>
      <c r="P32" s="20" t="s">
        <v>404</v>
      </c>
      <c r="Q32" s="18" t="s">
        <v>404</v>
      </c>
      <c r="R32" s="20" t="s">
        <v>404</v>
      </c>
      <c r="S32" s="18" t="s">
        <v>404</v>
      </c>
      <c r="T32" s="20" t="s">
        <v>404</v>
      </c>
      <c r="U32" s="18" t="n">
        <v>555.84441014</v>
      </c>
      <c r="V32" s="20" t="n">
        <v>11.4070969</v>
      </c>
    </row>
    <row r="33" spans="1:22">
      <c r="A33" s="15" t="s">
        <v>430</v>
      </c>
      <c r="B33" s="17" t="n">
        <v>7325</v>
      </c>
      <c r="C33" s="18">
        <f>(29.0/B33*100)</f>
        <v/>
      </c>
      <c r="D33" s="19" t="n">
        <v>7296</v>
      </c>
      <c r="E33" s="18" t="n">
        <v>516.74310144</v>
      </c>
      <c r="F33" s="20" t="n">
        <v>4.46390782</v>
      </c>
      <c r="G33" s="18" t="n">
        <v>503.69066349</v>
      </c>
      <c r="H33" s="20" t="n">
        <v>5.65260543</v>
      </c>
      <c r="I33" s="18" t="n">
        <v>481.17649614</v>
      </c>
      <c r="J33" s="20" t="n">
        <v>6.95167741</v>
      </c>
      <c r="K33" s="18" t="n">
        <v>491.61276034</v>
      </c>
      <c r="L33" s="20" t="n">
        <v>9.954625800000001</v>
      </c>
      <c r="M33" s="18" t="s">
        <v>404</v>
      </c>
      <c r="N33" s="20" t="s">
        <v>404</v>
      </c>
      <c r="O33" s="18" t="s">
        <v>404</v>
      </c>
      <c r="P33" s="20" t="s">
        <v>404</v>
      </c>
      <c r="Q33" s="18" t="s">
        <v>404</v>
      </c>
      <c r="R33" s="20" t="s">
        <v>404</v>
      </c>
      <c r="S33" s="18" t="s">
        <v>404</v>
      </c>
      <c r="T33" s="20" t="s">
        <v>404</v>
      </c>
      <c r="U33" s="18" t="n">
        <v>473.72505964</v>
      </c>
      <c r="V33" s="20" t="n">
        <v>5.83974686</v>
      </c>
    </row>
    <row r="34" spans="1:22">
      <c r="A34" s="15" t="s">
        <v>431</v>
      </c>
      <c r="B34" s="17" t="n">
        <v>6350</v>
      </c>
      <c r="C34" s="18">
        <f>(0.0/B34*100)</f>
        <v/>
      </c>
      <c r="D34" s="19" t="n">
        <v>6350</v>
      </c>
      <c r="E34" s="18" t="n">
        <v>455.40787904</v>
      </c>
      <c r="F34" s="20" t="n">
        <v>6.46578359</v>
      </c>
      <c r="G34" s="18" t="n">
        <v>467.43809413</v>
      </c>
      <c r="H34" s="20" t="n">
        <v>6.88730066</v>
      </c>
      <c r="I34" s="18" t="n">
        <v>466.78532012</v>
      </c>
      <c r="J34" s="20" t="n">
        <v>9.06781286</v>
      </c>
      <c r="K34" s="18" t="n">
        <v>441.4582882</v>
      </c>
      <c r="L34" s="20" t="n">
        <v>14.78648794</v>
      </c>
      <c r="M34" s="18" t="s">
        <v>404</v>
      </c>
      <c r="N34" s="20" t="s">
        <v>404</v>
      </c>
      <c r="O34" s="18" t="s">
        <v>404</v>
      </c>
      <c r="P34" s="20" t="s">
        <v>404</v>
      </c>
      <c r="Q34" s="18" t="s">
        <v>404</v>
      </c>
      <c r="R34" s="20" t="s">
        <v>404</v>
      </c>
      <c r="S34" s="18" t="s">
        <v>404</v>
      </c>
      <c r="T34" s="20" t="s">
        <v>404</v>
      </c>
      <c r="U34" s="18" t="n">
        <v>488.26738239</v>
      </c>
      <c r="V34" s="20" t="n">
        <v>7.58469178</v>
      </c>
    </row>
    <row r="35" spans="1:22">
      <c r="A35" s="15" t="s">
        <v>432</v>
      </c>
      <c r="B35" s="17" t="n">
        <v>6406</v>
      </c>
      <c r="C35" s="18">
        <f>(443.0/B35*100)</f>
        <v/>
      </c>
      <c r="D35" s="19" t="n">
        <v>5963</v>
      </c>
      <c r="E35" s="18" t="n">
        <v>515.56805337</v>
      </c>
      <c r="F35" s="20" t="n">
        <v>2.09480531</v>
      </c>
      <c r="G35" s="18" t="n">
        <v>527.0898202</v>
      </c>
      <c r="H35" s="20" t="n">
        <v>2.76024011</v>
      </c>
      <c r="I35" s="18" t="n">
        <v>497.35276712</v>
      </c>
      <c r="J35" s="20" t="n">
        <v>2.89496675</v>
      </c>
      <c r="K35" s="18" t="n">
        <v>508.03202502</v>
      </c>
      <c r="L35" s="20" t="n">
        <v>5.72697891</v>
      </c>
      <c r="M35" s="18" t="s">
        <v>404</v>
      </c>
      <c r="N35" s="20" t="s">
        <v>404</v>
      </c>
      <c r="O35" s="18" t="s">
        <v>404</v>
      </c>
      <c r="P35" s="20" t="s">
        <v>404</v>
      </c>
      <c r="Q35" s="18" t="s">
        <v>404</v>
      </c>
      <c r="R35" s="20" t="s">
        <v>404</v>
      </c>
      <c r="S35" s="18" t="s">
        <v>404</v>
      </c>
      <c r="T35" s="20" t="s">
        <v>404</v>
      </c>
      <c r="U35" s="18" t="n">
        <v>502.31276569</v>
      </c>
      <c r="V35" s="20" t="n">
        <v>9.683011840000001</v>
      </c>
    </row>
    <row r="36" spans="1:22">
      <c r="A36" s="15" t="s">
        <v>433</v>
      </c>
      <c r="B36" s="17" t="n">
        <v>6736</v>
      </c>
      <c r="C36" s="18">
        <f>(10.0/B36*100)</f>
        <v/>
      </c>
      <c r="D36" s="19" t="n">
        <v>6726</v>
      </c>
      <c r="E36" s="18" t="n">
        <v>504.63400517</v>
      </c>
      <c r="F36" s="20" t="n">
        <v>3.50604507</v>
      </c>
      <c r="G36" s="18" t="n">
        <v>488.72801715</v>
      </c>
      <c r="H36" s="20" t="n">
        <v>4.8999694</v>
      </c>
      <c r="I36" s="18" t="n">
        <v>487.46762914</v>
      </c>
      <c r="J36" s="20" t="n">
        <v>5.11160131</v>
      </c>
      <c r="K36" s="18" t="n">
        <v>484.56360172</v>
      </c>
      <c r="L36" s="20" t="n">
        <v>5.76464332</v>
      </c>
      <c r="M36" s="18" t="s">
        <v>404</v>
      </c>
      <c r="N36" s="20" t="s">
        <v>404</v>
      </c>
      <c r="O36" s="18" t="s">
        <v>404</v>
      </c>
      <c r="P36" s="20" t="s">
        <v>404</v>
      </c>
      <c r="Q36" s="18" t="s">
        <v>404</v>
      </c>
      <c r="R36" s="20" t="s">
        <v>404</v>
      </c>
      <c r="S36" s="18" t="s">
        <v>404</v>
      </c>
      <c r="T36" s="20" t="s">
        <v>404</v>
      </c>
      <c r="U36" s="18" t="n">
        <v>496.57603535</v>
      </c>
      <c r="V36" s="20" t="n">
        <v>5.27331059</v>
      </c>
    </row>
    <row r="37" spans="1:22">
      <c r="A37" s="15" t="s">
        <v>434</v>
      </c>
      <c r="B37" s="17" t="n">
        <v>5458</v>
      </c>
      <c r="C37" s="18">
        <f>(0.0/B37*100)</f>
        <v/>
      </c>
      <c r="D37" s="19" t="n">
        <v>5458</v>
      </c>
      <c r="E37" s="18" t="n">
        <v>491.23614018</v>
      </c>
      <c r="F37" s="20" t="n">
        <v>6.09264746</v>
      </c>
      <c r="G37" s="18" t="n">
        <v>496.17343749</v>
      </c>
      <c r="H37" s="20" t="n">
        <v>4.96605588</v>
      </c>
      <c r="I37" s="18" t="n">
        <v>497.40618704</v>
      </c>
      <c r="J37" s="20" t="n">
        <v>5.92071912</v>
      </c>
      <c r="K37" s="18" t="n">
        <v>475.53763673</v>
      </c>
      <c r="L37" s="20" t="n">
        <v>15.97138645</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504.73991502</v>
      </c>
      <c r="F38" s="20" t="n">
        <v>5.62429961</v>
      </c>
      <c r="G38" s="18" t="n">
        <v>498.88068447</v>
      </c>
      <c r="H38" s="20" t="n">
        <v>7.36546338</v>
      </c>
      <c r="I38" s="18" t="n">
        <v>517.01821679</v>
      </c>
      <c r="J38" s="20" t="n">
        <v>8.92255406</v>
      </c>
      <c r="K38" s="18" t="n">
        <v>485.02569561</v>
      </c>
      <c r="L38" s="20" t="n">
        <v>31.55022636</v>
      </c>
      <c r="M38" s="18" t="s">
        <v>404</v>
      </c>
      <c r="N38" s="20" t="s">
        <v>404</v>
      </c>
      <c r="O38" s="18" t="s">
        <v>404</v>
      </c>
      <c r="P38" s="20" t="s">
        <v>404</v>
      </c>
      <c r="Q38" s="18" t="s">
        <v>404</v>
      </c>
      <c r="R38" s="20" t="s">
        <v>404</v>
      </c>
      <c r="S38" s="18" t="s">
        <v>404</v>
      </c>
      <c r="T38" s="20" t="s">
        <v>404</v>
      </c>
      <c r="U38" s="18" t="n">
        <v>524.20948893</v>
      </c>
      <c r="V38" s="20" t="n">
        <v>15.65094131</v>
      </c>
    </row>
    <row r="39" spans="1:22">
      <c r="A39" s="15" t="s">
        <v>436</v>
      </c>
      <c r="B39" s="17" t="n">
        <v>5895</v>
      </c>
      <c r="C39" s="18">
        <f>(0.0/B39*100)</f>
        <v/>
      </c>
      <c r="D39" s="19" t="n">
        <v>5895</v>
      </c>
      <c r="E39" s="18" t="n">
        <v>446.60186801</v>
      </c>
      <c r="F39" s="20" t="n">
        <v>7.73508296</v>
      </c>
      <c r="G39" s="18" t="n">
        <v>425.89737211</v>
      </c>
      <c r="H39" s="20" t="n">
        <v>8.02541121</v>
      </c>
      <c r="I39" s="18" t="n">
        <v>406.58453079</v>
      </c>
      <c r="J39" s="20" t="n">
        <v>9.814943039999999</v>
      </c>
      <c r="K39" s="18" t="n">
        <v>396.56046283</v>
      </c>
      <c r="L39" s="20" t="n">
        <v>11.8681906</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(2754.0/B40*100)</f>
        <v/>
      </c>
      <c r="D40" s="19" t="n">
        <v>11403</v>
      </c>
      <c r="E40" s="18" t="n">
        <v>501.10175821</v>
      </c>
      <c r="F40" s="20" t="n">
        <v>5.38473124</v>
      </c>
      <c r="G40" s="18" t="n">
        <v>515.58032637</v>
      </c>
      <c r="H40" s="20" t="n">
        <v>9.63407834</v>
      </c>
      <c r="I40" s="18" t="n">
        <v>520.16846822</v>
      </c>
      <c r="J40" s="20" t="n">
        <v>5.64541611</v>
      </c>
      <c r="K40" s="18" t="n">
        <v>510.55327124</v>
      </c>
      <c r="L40" s="20" t="n">
        <v>9.365829529999999</v>
      </c>
      <c r="M40" s="18" t="s">
        <v>404</v>
      </c>
      <c r="N40" s="20" t="s">
        <v>404</v>
      </c>
      <c r="O40" s="18" t="s">
        <v>404</v>
      </c>
      <c r="P40" s="20" t="s">
        <v>404</v>
      </c>
      <c r="Q40" s="18" t="s">
        <v>404</v>
      </c>
      <c r="R40" s="20" t="s">
        <v>404</v>
      </c>
      <c r="S40" s="18" t="s">
        <v>404</v>
      </c>
      <c r="T40" s="20" t="s">
        <v>404</v>
      </c>
      <c r="U40" s="18" t="n">
        <v>510.47937358</v>
      </c>
      <c r="V40" s="20" t="n">
        <v>8.762679350000001</v>
      </c>
    </row>
    <row r="41" spans="1:22">
      <c r="A41" s="15" t="s">
        <v>438</v>
      </c>
      <c r="B41" s="17" t="n">
        <v>5712</v>
      </c>
      <c r="C41" s="18">
        <f>(99.0/B41*100)</f>
        <v/>
      </c>
      <c r="D41" s="19" t="n">
        <v>5613</v>
      </c>
      <c r="E41" s="18" t="n">
        <v>500.44090073</v>
      </c>
      <c r="F41" s="20" t="n">
        <v>4.60935263</v>
      </c>
      <c r="G41" s="18" t="n">
        <v>494.33973544</v>
      </c>
      <c r="H41" s="20" t="n">
        <v>7.33076318</v>
      </c>
      <c r="I41" s="18" t="n">
        <v>495.92107249</v>
      </c>
      <c r="J41" s="20" t="n">
        <v>8.34361548</v>
      </c>
      <c r="K41" s="18" t="n">
        <v>440.00072081</v>
      </c>
      <c r="L41" s="20" t="n">
        <v>11.3747645</v>
      </c>
      <c r="M41" s="18" t="s">
        <v>404</v>
      </c>
      <c r="N41" s="20" t="s">
        <v>404</v>
      </c>
      <c r="O41" s="18" t="s">
        <v>404</v>
      </c>
      <c r="P41" s="20" t="s">
        <v>404</v>
      </c>
      <c r="Q41" s="18" t="s">
        <v>404</v>
      </c>
      <c r="R41" s="20" t="s">
        <v>404</v>
      </c>
      <c r="S41" s="18" t="s">
        <v>404</v>
      </c>
      <c r="T41" s="20" t="s">
        <v>404</v>
      </c>
      <c r="U41" s="18" t="n">
        <v>566.11593776</v>
      </c>
      <c r="V41" s="20" t="n">
        <v>24.30721046</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444.77942406</v>
      </c>
      <c r="F44" s="20" t="n">
        <v>10.13346971</v>
      </c>
      <c r="G44" s="18" t="n">
        <v>417.83865869</v>
      </c>
      <c r="H44" s="20" t="n">
        <v>5.97894144</v>
      </c>
      <c r="I44" s="18" t="n">
        <v>425.69243707</v>
      </c>
      <c r="J44" s="20" t="n">
        <v>4.20399632</v>
      </c>
      <c r="K44" s="18" t="n">
        <v>419.67786643</v>
      </c>
      <c r="L44" s="20" t="n">
        <v>5.36625328</v>
      </c>
      <c r="M44" s="18" t="s">
        <v>404</v>
      </c>
      <c r="N44" s="20" t="s">
        <v>404</v>
      </c>
      <c r="O44" s="18" t="s">
        <v>404</v>
      </c>
      <c r="P44" s="20" t="s">
        <v>404</v>
      </c>
      <c r="Q44" s="18" t="s">
        <v>404</v>
      </c>
      <c r="R44" s="20" t="s">
        <v>404</v>
      </c>
      <c r="S44" s="18" t="s">
        <v>404</v>
      </c>
      <c r="T44" s="20" t="s">
        <v>404</v>
      </c>
      <c r="U44" s="18" t="n">
        <v>483.64621317</v>
      </c>
      <c r="V44" s="20" t="n">
        <v>22.53751647</v>
      </c>
    </row>
    <row r="45" spans="1:22">
      <c r="A45" s="15" t="s">
        <v>442</v>
      </c>
      <c r="B45" s="17" t="n">
        <v>5519</v>
      </c>
      <c r="C45" s="18">
        <f>(0.0/B45*100)</f>
        <v/>
      </c>
      <c r="D45" s="19" t="n">
        <v>5519</v>
      </c>
      <c r="E45" s="18" t="n">
        <v>377.7028006</v>
      </c>
      <c r="F45" s="20" t="n">
        <v>7.08907143</v>
      </c>
      <c r="G45" s="18" t="n">
        <v>365.99340569</v>
      </c>
      <c r="H45" s="20" t="n">
        <v>5.33261592</v>
      </c>
      <c r="I45" s="18" t="n">
        <v>388.00207469</v>
      </c>
      <c r="J45" s="20" t="n">
        <v>6.17872358</v>
      </c>
      <c r="K45" s="18" t="n">
        <v>362.7945634</v>
      </c>
      <c r="L45" s="20" t="n">
        <v>7.24966689</v>
      </c>
      <c r="M45" s="18" t="s">
        <v>404</v>
      </c>
      <c r="N45" s="20" t="s">
        <v>404</v>
      </c>
      <c r="O45" s="18" t="s">
        <v>404</v>
      </c>
      <c r="P45" s="20" t="s">
        <v>404</v>
      </c>
      <c r="Q45" s="18" t="s">
        <v>404</v>
      </c>
      <c r="R45" s="20" t="s">
        <v>404</v>
      </c>
      <c r="S45" s="18" t="s">
        <v>404</v>
      </c>
      <c r="T45" s="20" t="s">
        <v>404</v>
      </c>
      <c r="U45" s="18" t="n">
        <v>389.77667463</v>
      </c>
      <c r="V45" s="20" t="n">
        <v>20.24988915</v>
      </c>
    </row>
    <row r="46" spans="1:22">
      <c r="A46" s="15" t="s">
        <v>443</v>
      </c>
      <c r="B46" s="17" t="n">
        <v>23141</v>
      </c>
      <c r="C46" s="18">
        <f>(4196.0/B46*100)</f>
        <v/>
      </c>
      <c r="D46" s="19" t="n">
        <v>18945</v>
      </c>
      <c r="E46" s="18" t="n">
        <v>429.37414832</v>
      </c>
      <c r="F46" s="20" t="n">
        <v>5.42379409</v>
      </c>
      <c r="G46" s="18" t="n">
        <v>399.15392497</v>
      </c>
      <c r="H46" s="20" t="n">
        <v>5.47066745</v>
      </c>
      <c r="I46" s="18" t="n">
        <v>380.10666249</v>
      </c>
      <c r="J46" s="20" t="n">
        <v>4.1989257</v>
      </c>
      <c r="K46" s="18" t="n">
        <v>382.54446885</v>
      </c>
      <c r="L46" s="20" t="n">
        <v>5.31257311</v>
      </c>
      <c r="M46" s="18" t="s">
        <v>404</v>
      </c>
      <c r="N46" s="20" t="s">
        <v>404</v>
      </c>
      <c r="O46" s="18" t="s">
        <v>404</v>
      </c>
      <c r="P46" s="20" t="s">
        <v>404</v>
      </c>
      <c r="Q46" s="18" t="s">
        <v>404</v>
      </c>
      <c r="R46" s="20" t="s">
        <v>404</v>
      </c>
      <c r="S46" s="18" t="s">
        <v>404</v>
      </c>
      <c r="T46" s="20" t="s">
        <v>404</v>
      </c>
      <c r="U46" s="18" t="n">
        <v>376.13956988</v>
      </c>
      <c r="V46" s="20" t="n">
        <v>7.81036254</v>
      </c>
    </row>
    <row r="47" spans="1:22">
      <c r="A47" s="15" t="s">
        <v>444</v>
      </c>
      <c r="B47" s="17" t="n">
        <v>5928</v>
      </c>
      <c r="C47" s="18">
        <f>(0.0/B47*100)</f>
        <v/>
      </c>
      <c r="D47" s="19" t="n">
        <v>5928</v>
      </c>
      <c r="E47" s="18" t="n">
        <v>429.04732564</v>
      </c>
      <c r="F47" s="20" t="n">
        <v>7.14358902</v>
      </c>
      <c r="G47" s="18" t="n">
        <v>436.16046838</v>
      </c>
      <c r="H47" s="20" t="n">
        <v>9.80828417</v>
      </c>
      <c r="I47" s="18" t="n">
        <v>471.55230629</v>
      </c>
      <c r="J47" s="20" t="n">
        <v>10.95691322</v>
      </c>
      <c r="K47" s="18" t="n">
        <v>496.55824016</v>
      </c>
      <c r="L47" s="20" t="n">
        <v>19.61408147</v>
      </c>
      <c r="M47" s="18" t="s">
        <v>404</v>
      </c>
      <c r="N47" s="20" t="s">
        <v>404</v>
      </c>
      <c r="O47" s="18" t="s">
        <v>404</v>
      </c>
      <c r="P47" s="20" t="s">
        <v>404</v>
      </c>
      <c r="Q47" s="18" t="s">
        <v>404</v>
      </c>
      <c r="R47" s="20" t="s">
        <v>404</v>
      </c>
      <c r="S47" s="18" t="s">
        <v>404</v>
      </c>
      <c r="T47" s="20" t="s">
        <v>404</v>
      </c>
      <c r="U47" s="18" t="n">
        <v>516.80041123</v>
      </c>
      <c r="V47" s="20" t="n">
        <v>15.35293081</v>
      </c>
    </row>
    <row r="48" spans="1:22">
      <c r="A48" s="15" t="s">
        <v>445</v>
      </c>
      <c r="B48" s="17" t="n">
        <v>9841</v>
      </c>
      <c r="C48" s="18">
        <f>(40.0/B48*100)</f>
        <v/>
      </c>
      <c r="D48" s="19" t="n">
        <v>9801</v>
      </c>
      <c r="E48" s="18" t="n">
        <v>549.6673082900001</v>
      </c>
      <c r="F48" s="20" t="n">
        <v>8.02657037</v>
      </c>
      <c r="G48" s="18" t="n">
        <v>525.75691682</v>
      </c>
      <c r="H48" s="20" t="n">
        <v>10.45329725</v>
      </c>
      <c r="I48" s="18" t="n">
        <v>489.26739812</v>
      </c>
      <c r="J48" s="20" t="n">
        <v>8.95857376</v>
      </c>
      <c r="K48" s="18" t="n">
        <v>504.79389963</v>
      </c>
      <c r="L48" s="20" t="n">
        <v>26.45931844</v>
      </c>
      <c r="M48" s="18" t="s">
        <v>404</v>
      </c>
      <c r="N48" s="20" t="s">
        <v>404</v>
      </c>
      <c r="O48" s="18" t="s">
        <v>404</v>
      </c>
      <c r="P48" s="20" t="s">
        <v>404</v>
      </c>
      <c r="Q48" s="18" t="s">
        <v>404</v>
      </c>
      <c r="R48" s="20" t="s">
        <v>404</v>
      </c>
      <c r="S48" s="18" t="s">
        <v>404</v>
      </c>
      <c r="T48" s="20" t="s">
        <v>404</v>
      </c>
      <c r="U48" s="18" t="n">
        <v>426.17323264</v>
      </c>
      <c r="V48" s="20" t="n">
        <v>6.766915</v>
      </c>
    </row>
    <row r="49" spans="1:22">
      <c r="A49" s="15" t="s">
        <v>446</v>
      </c>
      <c r="B49" s="17" t="n">
        <v>6349</v>
      </c>
      <c r="C49" s="18">
        <f>(52.0/B49*100)</f>
        <v/>
      </c>
      <c r="D49" s="19" t="n">
        <v>6297</v>
      </c>
      <c r="E49" s="18" t="n">
        <v>464.12070386</v>
      </c>
      <c r="F49" s="20" t="n">
        <v>5.9983929</v>
      </c>
      <c r="G49" s="18" t="n">
        <v>440.03120572</v>
      </c>
      <c r="H49" s="20" t="n">
        <v>6.69032184</v>
      </c>
      <c r="I49" s="18" t="n">
        <v>419.3230412</v>
      </c>
      <c r="J49" s="20" t="n">
        <v>6.01129593</v>
      </c>
      <c r="K49" s="18" t="n">
        <v>411.15319076</v>
      </c>
      <c r="L49" s="20" t="n">
        <v>5.32152999</v>
      </c>
      <c r="M49" s="18" t="s">
        <v>404</v>
      </c>
      <c r="N49" s="20" t="s">
        <v>404</v>
      </c>
      <c r="O49" s="18" t="s">
        <v>404</v>
      </c>
      <c r="P49" s="20" t="s">
        <v>404</v>
      </c>
      <c r="Q49" s="18" t="s">
        <v>404</v>
      </c>
      <c r="R49" s="20" t="s">
        <v>404</v>
      </c>
      <c r="S49" s="18" t="s">
        <v>404</v>
      </c>
      <c r="T49" s="20" t="s">
        <v>404</v>
      </c>
      <c r="U49" s="18" t="s">
        <v>404</v>
      </c>
      <c r="V49" s="20" t="s">
        <v>404</v>
      </c>
    </row>
    <row r="50" spans="1:22">
      <c r="A50" s="15" t="s">
        <v>447</v>
      </c>
      <c r="B50" s="17" t="n">
        <v>11795</v>
      </c>
      <c r="C50" s="18">
        <f>(1031.0/B50*100)</f>
        <v/>
      </c>
      <c r="D50" s="19" t="n">
        <v>10764</v>
      </c>
      <c r="E50" s="18" t="n">
        <v>444.81037944</v>
      </c>
      <c r="F50" s="20" t="n">
        <v>7.78787452</v>
      </c>
      <c r="G50" s="18" t="n">
        <v>427.66080973</v>
      </c>
      <c r="H50" s="20" t="n">
        <v>6.76833118</v>
      </c>
      <c r="I50" s="18" t="n">
        <v>413.6151222</v>
      </c>
      <c r="J50" s="20" t="n">
        <v>7.0383335</v>
      </c>
      <c r="K50" s="18" t="n">
        <v>399.87569651</v>
      </c>
      <c r="L50" s="20" t="n">
        <v>4.55710262</v>
      </c>
      <c r="M50" s="18" t="s">
        <v>404</v>
      </c>
      <c r="N50" s="20" t="s">
        <v>404</v>
      </c>
      <c r="O50" s="18" t="s">
        <v>404</v>
      </c>
      <c r="P50" s="20" t="s">
        <v>404</v>
      </c>
      <c r="Q50" s="18" t="s">
        <v>404</v>
      </c>
      <c r="R50" s="20" t="s">
        <v>404</v>
      </c>
      <c r="S50" s="18" t="s">
        <v>404</v>
      </c>
      <c r="T50" s="20" t="s">
        <v>404</v>
      </c>
      <c r="U50" s="18" t="n">
        <v>409.62704481</v>
      </c>
      <c r="V50" s="20" t="n">
        <v>14.22478349</v>
      </c>
    </row>
    <row r="51" spans="1:22">
      <c r="A51" s="15" t="s">
        <v>448</v>
      </c>
      <c r="B51" s="17" t="n">
        <v>6866</v>
      </c>
      <c r="C51" s="18">
        <f>(0.0/B51*100)</f>
        <v/>
      </c>
      <c r="D51" s="19" t="n">
        <v>6866</v>
      </c>
      <c r="E51" s="18" t="n">
        <v>414.26867952</v>
      </c>
      <c r="F51" s="20" t="n">
        <v>6.85558384</v>
      </c>
      <c r="G51" s="18" t="n">
        <v>413.86115496</v>
      </c>
      <c r="H51" s="20" t="n">
        <v>6.93764285</v>
      </c>
      <c r="I51" s="18" t="n">
        <v>417.51019954</v>
      </c>
      <c r="J51" s="20" t="n">
        <v>5.9017828</v>
      </c>
      <c r="K51" s="18" t="n">
        <v>426.45292683</v>
      </c>
      <c r="L51" s="20" t="n">
        <v>3.68872249</v>
      </c>
      <c r="M51" s="18" t="s">
        <v>404</v>
      </c>
      <c r="N51" s="20" t="s">
        <v>404</v>
      </c>
      <c r="O51" s="18" t="s">
        <v>404</v>
      </c>
      <c r="P51" s="20" t="s">
        <v>404</v>
      </c>
      <c r="Q51" s="18" t="s">
        <v>404</v>
      </c>
      <c r="R51" s="20" t="s">
        <v>404</v>
      </c>
      <c r="S51" s="18" t="s">
        <v>404</v>
      </c>
      <c r="T51" s="20" t="s">
        <v>404</v>
      </c>
      <c r="U51" s="18" t="n">
        <v>414.19620736</v>
      </c>
      <c r="V51" s="20" t="n">
        <v>15.32735171</v>
      </c>
    </row>
    <row r="52" spans="1:22">
      <c r="A52" s="15" t="s">
        <v>449</v>
      </c>
      <c r="B52" s="17" t="n">
        <v>5809</v>
      </c>
      <c r="C52" s="18">
        <f>(0.0/B52*100)</f>
        <v/>
      </c>
      <c r="D52" s="19" t="n">
        <v>5809</v>
      </c>
      <c r="E52" s="18" t="n">
        <v>485.39835283</v>
      </c>
      <c r="F52" s="20" t="n">
        <v>11.8374818</v>
      </c>
      <c r="G52" s="18" t="n">
        <v>476.84951214</v>
      </c>
      <c r="H52" s="20" t="n">
        <v>13.02151525</v>
      </c>
      <c r="I52" s="18" t="n">
        <v>471.28918396</v>
      </c>
      <c r="J52" s="20" t="n">
        <v>5.97395174</v>
      </c>
      <c r="K52" s="18" t="n">
        <v>475.67240535</v>
      </c>
      <c r="L52" s="20" t="n">
        <v>6.19607857</v>
      </c>
      <c r="M52" s="18" t="s">
        <v>404</v>
      </c>
      <c r="N52" s="20" t="s">
        <v>404</v>
      </c>
      <c r="O52" s="18" t="s">
        <v>404</v>
      </c>
      <c r="P52" s="20" t="s">
        <v>404</v>
      </c>
      <c r="Q52" s="18" t="s">
        <v>404</v>
      </c>
      <c r="R52" s="20" t="s">
        <v>404</v>
      </c>
      <c r="S52" s="18" t="s">
        <v>404</v>
      </c>
      <c r="T52" s="20" t="s">
        <v>404</v>
      </c>
      <c r="U52" s="18" t="n">
        <v>408.5339</v>
      </c>
      <c r="V52" s="20" t="n">
        <v>17.24550512</v>
      </c>
    </row>
    <row r="53" spans="1:22">
      <c r="A53" s="15" t="s">
        <v>450</v>
      </c>
      <c r="B53" s="17" t="n">
        <v>5571</v>
      </c>
      <c r="C53" s="18">
        <f>(0.0/B53*100)</f>
        <v/>
      </c>
      <c r="D53" s="19" t="n">
        <v>5571</v>
      </c>
      <c r="E53" s="18" t="n">
        <v>439.40442037</v>
      </c>
      <c r="F53" s="20" t="n">
        <v>1.9865902</v>
      </c>
      <c r="G53" s="18" t="n">
        <v>422.30397916</v>
      </c>
      <c r="H53" s="20" t="n">
        <v>2.57747293</v>
      </c>
      <c r="I53" s="18" t="n">
        <v>439.66569841</v>
      </c>
      <c r="J53" s="20" t="n">
        <v>2.49380709</v>
      </c>
      <c r="K53" s="18" t="n">
        <v>425.88358574</v>
      </c>
      <c r="L53" s="20" t="n">
        <v>4.78557915</v>
      </c>
      <c r="M53" s="18" t="s">
        <v>404</v>
      </c>
      <c r="N53" s="20" t="s">
        <v>404</v>
      </c>
      <c r="O53" s="18" t="s">
        <v>404</v>
      </c>
      <c r="P53" s="20" t="s">
        <v>404</v>
      </c>
      <c r="Q53" s="18" t="s">
        <v>404</v>
      </c>
      <c r="R53" s="20" t="s">
        <v>404</v>
      </c>
      <c r="S53" s="18" t="s">
        <v>404</v>
      </c>
      <c r="T53" s="20" t="s">
        <v>404</v>
      </c>
      <c r="U53" s="18" t="n">
        <v>345.58226837</v>
      </c>
      <c r="V53" s="20" t="n">
        <v>22.51923568</v>
      </c>
    </row>
    <row r="54" spans="1:22">
      <c r="A54" s="15" t="s">
        <v>451</v>
      </c>
      <c r="B54" s="17" t="n">
        <v>4740</v>
      </c>
      <c r="C54" s="18">
        <f>(199.0/B54*100)</f>
        <v/>
      </c>
      <c r="D54" s="19" t="n">
        <v>4541</v>
      </c>
      <c r="E54" s="18" t="n">
        <v>340.63975503</v>
      </c>
      <c r="F54" s="20" t="n">
        <v>5.22760833</v>
      </c>
      <c r="G54" s="18" t="n">
        <v>337.55286142</v>
      </c>
      <c r="H54" s="20" t="n">
        <v>9.07645567</v>
      </c>
      <c r="I54" s="18" t="n">
        <v>329.11836443</v>
      </c>
      <c r="J54" s="20" t="n">
        <v>6.42848369</v>
      </c>
      <c r="K54" s="18" t="n">
        <v>303.24647183</v>
      </c>
      <c r="L54" s="20" t="n">
        <v>6.14979165</v>
      </c>
      <c r="M54" s="18" t="s">
        <v>404</v>
      </c>
      <c r="N54" s="20" t="s">
        <v>404</v>
      </c>
      <c r="O54" s="18" t="s">
        <v>404</v>
      </c>
      <c r="P54" s="20" t="s">
        <v>404</v>
      </c>
      <c r="Q54" s="18" t="s">
        <v>404</v>
      </c>
      <c r="R54" s="20" t="s">
        <v>404</v>
      </c>
      <c r="S54" s="18" t="s">
        <v>404</v>
      </c>
      <c r="T54" s="20" t="s">
        <v>404</v>
      </c>
      <c r="U54" s="18" t="n">
        <v>309.32562263</v>
      </c>
      <c r="V54" s="20" t="n">
        <v>3.28780521</v>
      </c>
    </row>
    <row r="55" spans="1:22">
      <c r="A55" s="15" t="s">
        <v>452</v>
      </c>
      <c r="B55" s="17" t="n">
        <v>5316</v>
      </c>
      <c r="C55" s="18">
        <f>(43.0/B55*100)</f>
        <v/>
      </c>
      <c r="D55" s="19" t="n">
        <v>5273</v>
      </c>
      <c r="E55" s="18" t="n">
        <v>423.42713802</v>
      </c>
      <c r="F55" s="20" t="n">
        <v>5.87613398</v>
      </c>
      <c r="G55" s="18" t="n">
        <v>424.88652696</v>
      </c>
      <c r="H55" s="20" t="n">
        <v>7.37097706</v>
      </c>
      <c r="I55" s="18" t="n">
        <v>409.29690783</v>
      </c>
      <c r="J55" s="20" t="n">
        <v>4.51424165</v>
      </c>
      <c r="K55" s="18" t="n">
        <v>391.16181773</v>
      </c>
      <c r="L55" s="20" t="n">
        <v>5.85626874</v>
      </c>
      <c r="M55" s="18" t="s">
        <v>404</v>
      </c>
      <c r="N55" s="20" t="s">
        <v>404</v>
      </c>
      <c r="O55" s="18" t="s">
        <v>404</v>
      </c>
      <c r="P55" s="20" t="s">
        <v>404</v>
      </c>
      <c r="Q55" s="18" t="s">
        <v>404</v>
      </c>
      <c r="R55" s="20" t="s">
        <v>404</v>
      </c>
      <c r="S55" s="18" t="s">
        <v>404</v>
      </c>
      <c r="T55" s="20" t="s">
        <v>404</v>
      </c>
      <c r="U55" s="18" t="n">
        <v>382.70048122</v>
      </c>
      <c r="V55" s="20" t="n">
        <v>17.8708503</v>
      </c>
    </row>
    <row r="56" spans="1:22">
      <c r="A56" s="15" t="s">
        <v>453</v>
      </c>
      <c r="B56" s="17" t="n">
        <v>5359</v>
      </c>
      <c r="C56" s="18">
        <f>(0.0/B56*100)</f>
        <v/>
      </c>
      <c r="D56" s="19" t="n">
        <v>5359</v>
      </c>
      <c r="E56" s="18" t="n">
        <v>513.1808204</v>
      </c>
      <c r="F56" s="20" t="n">
        <v>7.03649742</v>
      </c>
      <c r="G56" s="18" t="n">
        <v>524.33772599</v>
      </c>
      <c r="H56" s="20" t="n">
        <v>5.32596374</v>
      </c>
      <c r="I56" s="18" t="n">
        <v>540.13051149</v>
      </c>
      <c r="J56" s="20" t="n">
        <v>7.58326817</v>
      </c>
      <c r="K56" s="18" t="n">
        <v>531.14224954</v>
      </c>
      <c r="L56" s="20" t="n">
        <v>22.57137685</v>
      </c>
      <c r="M56" s="18" t="s">
        <v>404</v>
      </c>
      <c r="N56" s="20" t="s">
        <v>404</v>
      </c>
      <c r="O56" s="18" t="s">
        <v>404</v>
      </c>
      <c r="P56" s="20" t="s">
        <v>404</v>
      </c>
      <c r="Q56" s="18" t="s">
        <v>404</v>
      </c>
      <c r="R56" s="20" t="s">
        <v>404</v>
      </c>
      <c r="S56" s="18" t="s">
        <v>404</v>
      </c>
      <c r="T56" s="20" t="s">
        <v>404</v>
      </c>
      <c r="U56" s="18" t="n">
        <v>524.33007144</v>
      </c>
      <c r="V56" s="20" t="n">
        <v>14.2374867</v>
      </c>
    </row>
    <row r="57" spans="1:22">
      <c r="A57" s="15" t="s">
        <v>454</v>
      </c>
      <c r="B57" s="17" t="n">
        <v>6513</v>
      </c>
      <c r="C57" s="18">
        <f>(0.0/B57*100)</f>
        <v/>
      </c>
      <c r="D57" s="19" t="n">
        <v>6513</v>
      </c>
      <c r="E57" s="18" t="n">
        <v>425.62345644</v>
      </c>
      <c r="F57" s="20" t="n">
        <v>9.45762725</v>
      </c>
      <c r="G57" s="18" t="n">
        <v>414.2473632</v>
      </c>
      <c r="H57" s="20" t="n">
        <v>9.154485709999999</v>
      </c>
      <c r="I57" s="18" t="n">
        <v>398.15450502</v>
      </c>
      <c r="J57" s="20" t="n">
        <v>5.28799299</v>
      </c>
      <c r="K57" s="18" t="n">
        <v>387.45878896</v>
      </c>
      <c r="L57" s="20" t="n">
        <v>4.21678219</v>
      </c>
      <c r="M57" s="18" t="s">
        <v>404</v>
      </c>
      <c r="N57" s="20" t="s">
        <v>404</v>
      </c>
      <c r="O57" s="18" t="s">
        <v>404</v>
      </c>
      <c r="P57" s="20" t="s">
        <v>404</v>
      </c>
      <c r="Q57" s="18" t="s">
        <v>404</v>
      </c>
      <c r="R57" s="20" t="s">
        <v>404</v>
      </c>
      <c r="S57" s="18" t="s">
        <v>404</v>
      </c>
      <c r="T57" s="20" t="s">
        <v>404</v>
      </c>
      <c r="U57" s="18" t="s">
        <v>404</v>
      </c>
      <c r="V57" s="20" t="s">
        <v>404</v>
      </c>
    </row>
    <row r="58" spans="1:22">
      <c r="A58" s="15" t="s">
        <v>455</v>
      </c>
      <c r="B58" s="17" t="n">
        <v>7267</v>
      </c>
      <c r="C58" s="18">
        <f>(0.0/B58*100)</f>
        <v/>
      </c>
      <c r="D58" s="19" t="n">
        <v>7267</v>
      </c>
      <c r="E58" s="18" t="n">
        <v>424.01191907</v>
      </c>
      <c r="F58" s="20" t="n">
        <v>5.73250043</v>
      </c>
      <c r="G58" s="18" t="n">
        <v>414.25353478</v>
      </c>
      <c r="H58" s="20" t="n">
        <v>6.98107039</v>
      </c>
      <c r="I58" s="18" t="n">
        <v>401.51750458</v>
      </c>
      <c r="J58" s="20" t="n">
        <v>6.04285116</v>
      </c>
      <c r="K58" s="18" t="n">
        <v>402.82170803</v>
      </c>
      <c r="L58" s="20" t="n">
        <v>6.59378366</v>
      </c>
      <c r="M58" s="18" t="s">
        <v>404</v>
      </c>
      <c r="N58" s="20" t="s">
        <v>404</v>
      </c>
      <c r="O58" s="18" t="s">
        <v>404</v>
      </c>
      <c r="P58" s="20" t="s">
        <v>404</v>
      </c>
      <c r="Q58" s="18" t="s">
        <v>404</v>
      </c>
      <c r="R58" s="20" t="s">
        <v>404</v>
      </c>
      <c r="S58" s="18" t="n">
        <v>402.87974464</v>
      </c>
      <c r="T58" s="20" t="n">
        <v>14.8958711</v>
      </c>
      <c r="U58" s="18" t="s">
        <v>404</v>
      </c>
      <c r="V58" s="20" t="s">
        <v>404</v>
      </c>
    </row>
    <row r="59" spans="1:22">
      <c r="A59" s="15" t="s">
        <v>456</v>
      </c>
      <c r="B59" s="17" t="n">
        <v>4826</v>
      </c>
      <c r="C59" s="18">
        <f>(0.0/B59*100)</f>
        <v/>
      </c>
      <c r="D59" s="19" t="n">
        <v>4826</v>
      </c>
      <c r="E59" s="18" t="n">
        <v>387.05252675</v>
      </c>
      <c r="F59" s="20" t="n">
        <v>3.72106318</v>
      </c>
      <c r="G59" s="18" t="n">
        <v>385.43581186</v>
      </c>
      <c r="H59" s="20" t="n">
        <v>3.70268721</v>
      </c>
      <c r="I59" s="18" t="n">
        <v>374.03381445</v>
      </c>
      <c r="J59" s="20" t="n">
        <v>2.07139525</v>
      </c>
      <c r="K59" s="18" t="n">
        <v>365.13405463</v>
      </c>
      <c r="L59" s="20" t="n">
        <v>3.16918007</v>
      </c>
      <c r="M59" s="18" t="s">
        <v>404</v>
      </c>
      <c r="N59" s="20" t="s">
        <v>404</v>
      </c>
      <c r="O59" s="18" t="s">
        <v>404</v>
      </c>
      <c r="P59" s="20" t="s">
        <v>404</v>
      </c>
      <c r="Q59" s="18" t="s">
        <v>404</v>
      </c>
      <c r="R59" s="20" t="s">
        <v>404</v>
      </c>
      <c r="S59" s="18" t="s">
        <v>404</v>
      </c>
      <c r="T59" s="20" t="s">
        <v>404</v>
      </c>
      <c r="U59" s="18" t="n">
        <v>360.49155</v>
      </c>
      <c r="V59" s="20" t="n">
        <v>14.74771599</v>
      </c>
    </row>
    <row r="60" spans="1:22">
      <c r="A60" s="15" t="s">
        <v>457</v>
      </c>
      <c r="B60" s="17" t="n">
        <v>4546</v>
      </c>
      <c r="C60" s="18">
        <f>(0.0/B60*100)</f>
        <v/>
      </c>
      <c r="D60" s="19" t="n">
        <v>4546</v>
      </c>
      <c r="E60" s="18" t="n">
        <v>394.06310072</v>
      </c>
      <c r="F60" s="20" t="n">
        <v>6.60585772</v>
      </c>
      <c r="G60" s="18" t="n">
        <v>392.29270268</v>
      </c>
      <c r="H60" s="20" t="n">
        <v>8.59037579</v>
      </c>
      <c r="I60" s="18" t="n">
        <v>392.73554497</v>
      </c>
      <c r="J60" s="20" t="n">
        <v>8.64785</v>
      </c>
      <c r="K60" s="18" t="n">
        <v>356.73270059</v>
      </c>
      <c r="L60" s="20" t="n">
        <v>8.23836754</v>
      </c>
      <c r="M60" s="18" t="s">
        <v>404</v>
      </c>
      <c r="N60" s="20" t="s">
        <v>404</v>
      </c>
      <c r="O60" s="18" t="s">
        <v>404</v>
      </c>
      <c r="P60" s="20" t="s">
        <v>404</v>
      </c>
      <c r="Q60" s="18" t="s">
        <v>404</v>
      </c>
      <c r="R60" s="20" t="s">
        <v>404</v>
      </c>
      <c r="S60" s="18" t="s">
        <v>404</v>
      </c>
      <c r="T60" s="20" t="s">
        <v>404</v>
      </c>
      <c r="U60" s="18" t="n">
        <v>329.83424591</v>
      </c>
      <c r="V60" s="20" t="n">
        <v>14.84128573</v>
      </c>
    </row>
    <row r="61" spans="1:22">
      <c r="A61" s="15" t="s">
        <v>458</v>
      </c>
      <c r="B61" s="17" t="n">
        <v>6525</v>
      </c>
      <c r="C61" s="18">
        <f>(0.0/B61*100)</f>
        <v/>
      </c>
      <c r="D61" s="19" t="n">
        <v>6525</v>
      </c>
      <c r="E61" s="18" t="n">
        <v>476.35113183</v>
      </c>
      <c r="F61" s="20" t="n">
        <v>4.07248983</v>
      </c>
      <c r="G61" s="18" t="n">
        <v>458.97774615</v>
      </c>
      <c r="H61" s="20" t="n">
        <v>5.38522173</v>
      </c>
      <c r="I61" s="18" t="n">
        <v>475.89137413</v>
      </c>
      <c r="J61" s="20" t="n">
        <v>5.76799318</v>
      </c>
      <c r="K61" s="18" t="n">
        <v>498.40313996</v>
      </c>
      <c r="L61" s="20" t="n">
        <v>8.81247544</v>
      </c>
      <c r="M61" s="18" t="s">
        <v>404</v>
      </c>
      <c r="N61" s="20" t="s">
        <v>404</v>
      </c>
      <c r="O61" s="18" t="s">
        <v>404</v>
      </c>
      <c r="P61" s="20" t="s">
        <v>404</v>
      </c>
      <c r="Q61" s="18" t="s">
        <v>404</v>
      </c>
      <c r="R61" s="20" t="s">
        <v>404</v>
      </c>
      <c r="S61" s="18" t="s">
        <v>404</v>
      </c>
      <c r="T61" s="20" t="s">
        <v>404</v>
      </c>
      <c r="U61" s="18" t="n">
        <v>375.17566776</v>
      </c>
      <c r="V61" s="20" t="n">
        <v>19.80486419</v>
      </c>
    </row>
    <row r="62" spans="1:22">
      <c r="A62" s="15" t="s">
        <v>459</v>
      </c>
      <c r="B62" s="17" t="n">
        <v>4476</v>
      </c>
      <c r="C62" s="18">
        <f>(0.0/B62*100)</f>
        <v/>
      </c>
      <c r="D62" s="19" t="n">
        <v>4476</v>
      </c>
      <c r="E62" s="18" t="n">
        <v>523.10018247</v>
      </c>
      <c r="F62" s="20" t="n">
        <v>1.68597497</v>
      </c>
      <c r="G62" s="18" t="n">
        <v>519.48919174</v>
      </c>
      <c r="H62" s="20" t="n">
        <v>2.73161087</v>
      </c>
      <c r="I62" s="18" t="n">
        <v>543.1582203200001</v>
      </c>
      <c r="J62" s="20" t="n">
        <v>2.53374737</v>
      </c>
      <c r="K62" s="18" t="n">
        <v>534.80636522</v>
      </c>
      <c r="L62" s="20" t="n">
        <v>1.918756</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391.52992517</v>
      </c>
      <c r="F63" s="20" t="n">
        <v>1.90835619</v>
      </c>
      <c r="G63" s="18" t="n">
        <v>378.16761276</v>
      </c>
      <c r="H63" s="20" t="n">
        <v>2.14061081</v>
      </c>
      <c r="I63" s="18" t="n">
        <v>367.6968119</v>
      </c>
      <c r="J63" s="20" t="n">
        <v>2.97888599</v>
      </c>
      <c r="K63" s="18" t="n">
        <v>372.43262942</v>
      </c>
      <c r="L63" s="20" t="n">
        <v>4.12046384</v>
      </c>
      <c r="M63" s="18" t="s">
        <v>404</v>
      </c>
      <c r="N63" s="20" t="s">
        <v>404</v>
      </c>
      <c r="O63" s="18" t="s">
        <v>404</v>
      </c>
      <c r="P63" s="20" t="s">
        <v>404</v>
      </c>
      <c r="Q63" s="18" t="s">
        <v>404</v>
      </c>
      <c r="R63" s="20" t="s">
        <v>404</v>
      </c>
      <c r="S63" s="18" t="s">
        <v>404</v>
      </c>
      <c r="T63" s="20" t="s">
        <v>404</v>
      </c>
      <c r="U63" s="18" t="n">
        <v>412.78785349</v>
      </c>
      <c r="V63" s="20" t="n">
        <v>5.29024443</v>
      </c>
    </row>
    <row r="64" spans="1:22">
      <c r="A64" s="15" t="s">
        <v>461</v>
      </c>
      <c r="B64" s="17" t="n">
        <v>3634</v>
      </c>
      <c r="C64" s="18">
        <f>(27.0/B64*100)</f>
        <v/>
      </c>
      <c r="D64" s="19" t="n">
        <v>3607</v>
      </c>
      <c r="E64" s="18" t="n">
        <v>463.54279195</v>
      </c>
      <c r="F64" s="20" t="n">
        <v>2.89150493</v>
      </c>
      <c r="G64" s="18" t="n">
        <v>484.04537006</v>
      </c>
      <c r="H64" s="20" t="n">
        <v>3.29330995</v>
      </c>
      <c r="I64" s="18" t="n">
        <v>454.45121847</v>
      </c>
      <c r="J64" s="20" t="n">
        <v>3.01695724</v>
      </c>
      <c r="K64" s="18" t="n">
        <v>430.82864815</v>
      </c>
      <c r="L64" s="20" t="n">
        <v>4.39868924</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432.9903527</v>
      </c>
      <c r="F65" s="20" t="n">
        <v>5.00434549</v>
      </c>
      <c r="G65" s="18" t="n">
        <v>431.20329442</v>
      </c>
      <c r="H65" s="20" t="n">
        <v>5.61133812</v>
      </c>
      <c r="I65" s="18" t="n">
        <v>419.32905097</v>
      </c>
      <c r="J65" s="20" t="n">
        <v>5.96575571</v>
      </c>
      <c r="K65" s="18" t="n">
        <v>427.65945444</v>
      </c>
      <c r="L65" s="20" t="n">
        <v>8.1858336</v>
      </c>
      <c r="M65" s="18" t="s">
        <v>404</v>
      </c>
      <c r="N65" s="20" t="s">
        <v>404</v>
      </c>
      <c r="O65" s="18" t="s">
        <v>404</v>
      </c>
      <c r="P65" s="20" t="s">
        <v>404</v>
      </c>
      <c r="Q65" s="18" t="n">
        <v>386.73948099</v>
      </c>
      <c r="R65" s="20" t="n">
        <v>8.779384970000001</v>
      </c>
      <c r="S65" s="18" t="s">
        <v>404</v>
      </c>
      <c r="T65" s="20" t="s">
        <v>404</v>
      </c>
      <c r="U65" s="18" t="n">
        <v>397.2022</v>
      </c>
      <c r="V65" s="20" t="n">
        <v>6.18379965</v>
      </c>
    </row>
    <row r="66" spans="1:22">
      <c r="A66" s="15" t="s">
        <v>463</v>
      </c>
      <c r="B66" s="17" t="n">
        <v>5665</v>
      </c>
      <c r="C66" s="18">
        <f>(0.0/B66*100)</f>
        <v/>
      </c>
      <c r="D66" s="19" t="n">
        <v>5665</v>
      </c>
      <c r="E66" s="18" t="n">
        <v>410.33512807</v>
      </c>
      <c r="F66" s="20" t="n">
        <v>1.9874148</v>
      </c>
      <c r="G66" s="18" t="n">
        <v>408.98305451</v>
      </c>
      <c r="H66" s="20" t="n">
        <v>2.07207835</v>
      </c>
      <c r="I66" s="18" t="n">
        <v>417.73738825</v>
      </c>
      <c r="J66" s="20" t="n">
        <v>1.76549838</v>
      </c>
      <c r="K66" s="18" t="n">
        <v>380.43380168</v>
      </c>
      <c r="L66" s="20" t="n">
        <v>4.44396861</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424.35820482</v>
      </c>
      <c r="F67" s="20" t="n">
        <v>5.67612925</v>
      </c>
      <c r="G67" s="18" t="n">
        <v>397.48233286</v>
      </c>
      <c r="H67" s="20" t="n">
        <v>4.36602237</v>
      </c>
      <c r="I67" s="18" t="n">
        <v>378.67871302</v>
      </c>
      <c r="J67" s="20" t="n">
        <v>5.22982803</v>
      </c>
      <c r="K67" s="18" t="n">
        <v>376.12720243</v>
      </c>
      <c r="L67" s="20" t="n">
        <v>5.26198341</v>
      </c>
      <c r="M67" s="18" t="s">
        <v>404</v>
      </c>
      <c r="N67" s="20" t="s">
        <v>404</v>
      </c>
      <c r="O67" s="18" t="s">
        <v>404</v>
      </c>
      <c r="P67" s="20" t="s">
        <v>404</v>
      </c>
      <c r="Q67" s="18" t="s">
        <v>404</v>
      </c>
      <c r="R67" s="20" t="s">
        <v>404</v>
      </c>
      <c r="S67" s="18" t="s">
        <v>404</v>
      </c>
      <c r="T67" s="20" t="s">
        <v>404</v>
      </c>
      <c r="U67" s="18" t="n">
        <v>414.21274725</v>
      </c>
      <c r="V67" s="20" t="n">
        <v>39.24851929</v>
      </c>
    </row>
    <row r="68" spans="1:22">
      <c r="A68" s="15" t="s">
        <v>465</v>
      </c>
      <c r="B68" s="17" t="n">
        <v>12083</v>
      </c>
      <c r="C68" s="18">
        <f>(0.0/B68*100)</f>
        <v/>
      </c>
      <c r="D68" s="19" t="n">
        <v>12083</v>
      </c>
      <c r="E68" s="18" t="n">
        <v>417.83075603</v>
      </c>
      <c r="F68" s="20" t="n">
        <v>1.11655256</v>
      </c>
      <c r="G68" s="18" t="n">
        <v>425.42303898</v>
      </c>
      <c r="H68" s="20" t="n">
        <v>1.78041282</v>
      </c>
      <c r="I68" s="18" t="n">
        <v>412.80889222</v>
      </c>
      <c r="J68" s="20" t="n">
        <v>2.53895788</v>
      </c>
      <c r="K68" s="18" t="n">
        <v>393.55875264</v>
      </c>
      <c r="L68" s="20" t="n">
        <v>3.98783391</v>
      </c>
      <c r="M68" s="18" t="s">
        <v>404</v>
      </c>
      <c r="N68" s="20" t="s">
        <v>404</v>
      </c>
      <c r="O68" s="18" t="s">
        <v>404</v>
      </c>
      <c r="P68" s="20" t="s">
        <v>404</v>
      </c>
      <c r="Q68" s="18" t="s">
        <v>404</v>
      </c>
      <c r="R68" s="20" t="s">
        <v>404</v>
      </c>
      <c r="S68" s="18" t="s">
        <v>404</v>
      </c>
      <c r="T68" s="20" t="s">
        <v>404</v>
      </c>
      <c r="U68" s="18" t="n">
        <v>398.40295607</v>
      </c>
      <c r="V68" s="20" t="n">
        <v>8.43835812</v>
      </c>
    </row>
    <row r="69" spans="1:22">
      <c r="A69" s="15" t="s">
        <v>466</v>
      </c>
      <c r="B69" s="17" t="n">
        <v>4876</v>
      </c>
      <c r="C69" s="18">
        <f>(0.0/B69*100)</f>
        <v/>
      </c>
      <c r="D69" s="19" t="n">
        <v>4876</v>
      </c>
      <c r="E69" s="18" t="n">
        <v>436.38280407</v>
      </c>
      <c r="F69" s="20" t="n">
        <v>6.35670932</v>
      </c>
      <c r="G69" s="18" t="n">
        <v>433.66135108</v>
      </c>
      <c r="H69" s="20" t="n">
        <v>7.52156456</v>
      </c>
      <c r="I69" s="18" t="n">
        <v>434.89550505</v>
      </c>
      <c r="J69" s="20" t="n">
        <v>7.41358176</v>
      </c>
      <c r="K69" s="18" t="n">
        <v>431.39976161</v>
      </c>
      <c r="L69" s="20" t="n">
        <v>10.65345751</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497.21120637</v>
      </c>
      <c r="F70" s="20" t="n">
        <v>3.98993975</v>
      </c>
      <c r="G70" s="18" t="n">
        <v>484.81295936</v>
      </c>
      <c r="H70" s="20" t="n">
        <v>7.40562677</v>
      </c>
      <c r="I70" s="18" t="n">
        <v>481.31225127</v>
      </c>
      <c r="J70" s="20" t="n">
        <v>4.39620286</v>
      </c>
      <c r="K70" s="18" t="n">
        <v>479.1510176</v>
      </c>
      <c r="L70" s="20" t="n">
        <v>8.09801599</v>
      </c>
      <c r="M70" s="18" t="s">
        <v>404</v>
      </c>
      <c r="N70" s="20" t="s">
        <v>404</v>
      </c>
      <c r="O70" s="18" t="s">
        <v>404</v>
      </c>
      <c r="P70" s="20" t="s">
        <v>404</v>
      </c>
      <c r="Q70" s="18" t="s">
        <v>404</v>
      </c>
      <c r="R70" s="20" t="s">
        <v>404</v>
      </c>
      <c r="S70" s="18" t="s">
        <v>404</v>
      </c>
      <c r="T70" s="20" t="s">
        <v>404</v>
      </c>
      <c r="U70" s="18" t="n">
        <v>481.19741277</v>
      </c>
      <c r="V70" s="20" t="n">
        <v>19.19828375</v>
      </c>
    </row>
    <row r="71" spans="1:22">
      <c r="A71" s="15" t="s">
        <v>468</v>
      </c>
      <c r="B71" s="17" t="n">
        <v>6115</v>
      </c>
      <c r="C71" s="18">
        <f>(0.0/B71*100)</f>
        <v/>
      </c>
      <c r="D71" s="19" t="n">
        <v>6115</v>
      </c>
      <c r="E71" s="18" t="n">
        <v>559.20141266</v>
      </c>
      <c r="F71" s="20" t="n">
        <v>1.48801681</v>
      </c>
      <c r="G71" s="18" t="n">
        <v>553.83484661</v>
      </c>
      <c r="H71" s="20" t="n">
        <v>3.12877324</v>
      </c>
      <c r="I71" s="18" t="n">
        <v>547.13626178</v>
      </c>
      <c r="J71" s="20" t="n">
        <v>3.36400193</v>
      </c>
      <c r="K71" s="18" t="n">
        <v>494.38507843</v>
      </c>
      <c r="L71" s="20" t="n">
        <v>16.44852202</v>
      </c>
      <c r="M71" s="18" t="s">
        <v>404</v>
      </c>
      <c r="N71" s="20" t="s">
        <v>404</v>
      </c>
      <c r="O71" s="18" t="s">
        <v>404</v>
      </c>
      <c r="P71" s="20" t="s">
        <v>404</v>
      </c>
      <c r="Q71" s="18" t="s">
        <v>404</v>
      </c>
      <c r="R71" s="20" t="s">
        <v>404</v>
      </c>
      <c r="S71" s="18" t="s">
        <v>404</v>
      </c>
      <c r="T71" s="20" t="s">
        <v>404</v>
      </c>
      <c r="U71" s="18" t="n">
        <v>496.28387474</v>
      </c>
      <c r="V71" s="20" t="n">
        <v>15.61464699</v>
      </c>
    </row>
    <row r="72" spans="1:22">
      <c r="A72" s="15" t="s">
        <v>469</v>
      </c>
      <c r="B72" s="17" t="n">
        <v>7708</v>
      </c>
      <c r="C72" s="18">
        <f>(0.0/B72*100)</f>
        <v/>
      </c>
      <c r="D72" s="19" t="n">
        <v>7708</v>
      </c>
      <c r="E72" s="18" t="n">
        <v>527.70237444</v>
      </c>
      <c r="F72" s="20" t="n">
        <v>7.62732331</v>
      </c>
      <c r="G72" s="18" t="n">
        <v>534.0291836</v>
      </c>
      <c r="H72" s="20" t="n">
        <v>5.44444592</v>
      </c>
      <c r="I72" s="18" t="n">
        <v>534.59396707</v>
      </c>
      <c r="J72" s="20" t="n">
        <v>8.856332399999999</v>
      </c>
      <c r="K72" s="18" t="n">
        <v>524.37288304</v>
      </c>
      <c r="L72" s="20" t="n">
        <v>9.52220436</v>
      </c>
      <c r="M72" s="18" t="s">
        <v>404</v>
      </c>
      <c r="N72" s="20" t="s">
        <v>404</v>
      </c>
      <c r="O72" s="18" t="s">
        <v>404</v>
      </c>
      <c r="P72" s="20" t="s">
        <v>404</v>
      </c>
      <c r="Q72" s="18" t="s">
        <v>404</v>
      </c>
      <c r="R72" s="20" t="s">
        <v>404</v>
      </c>
      <c r="S72" s="18" t="s">
        <v>404</v>
      </c>
      <c r="T72" s="20" t="s">
        <v>404</v>
      </c>
      <c r="U72" s="18" t="n">
        <v>540.40768872</v>
      </c>
      <c r="V72" s="20" t="n">
        <v>28.35970995</v>
      </c>
    </row>
    <row r="73" spans="1:22">
      <c r="A73" s="15" t="s">
        <v>470</v>
      </c>
      <c r="B73" s="17" t="n">
        <v>8249</v>
      </c>
      <c r="C73" s="18">
        <f>(0.0/B73*100)</f>
        <v/>
      </c>
      <c r="D73" s="19" t="n">
        <v>8249</v>
      </c>
      <c r="E73" s="18" t="n">
        <v>428.55742442</v>
      </c>
      <c r="F73" s="20" t="n">
        <v>7.11959825</v>
      </c>
      <c r="G73" s="18" t="n">
        <v>429.48623373</v>
      </c>
      <c r="H73" s="20" t="n">
        <v>6.07932297</v>
      </c>
      <c r="I73" s="18" t="n">
        <v>416.8374317</v>
      </c>
      <c r="J73" s="20" t="n">
        <v>5.53333041</v>
      </c>
      <c r="K73" s="18" t="n">
        <v>409.80251432</v>
      </c>
      <c r="L73" s="20" t="n">
        <v>6.75805839</v>
      </c>
      <c r="M73" s="18" t="s">
        <v>404</v>
      </c>
      <c r="N73" s="20" t="s">
        <v>404</v>
      </c>
      <c r="O73" s="18" t="s">
        <v>404</v>
      </c>
      <c r="P73" s="20" t="s">
        <v>404</v>
      </c>
      <c r="Q73" s="18" t="s">
        <v>404</v>
      </c>
      <c r="R73" s="20" t="s">
        <v>404</v>
      </c>
      <c r="S73" s="18" t="s">
        <v>404</v>
      </c>
      <c r="T73" s="20" t="s">
        <v>404</v>
      </c>
      <c r="U73" s="18" t="n">
        <v>421.50817339</v>
      </c>
      <c r="V73" s="20" t="n">
        <v>14.72090716</v>
      </c>
    </row>
    <row r="74" spans="1:22">
      <c r="A74" s="15" t="s">
        <v>471</v>
      </c>
      <c r="B74" s="17" t="n">
        <v>4692</v>
      </c>
      <c r="C74" s="18">
        <f>(484.0/B74*100)</f>
        <v/>
      </c>
      <c r="D74" s="19" t="n">
        <v>4208</v>
      </c>
      <c r="E74" s="18" t="n">
        <v>406.9794408</v>
      </c>
      <c r="F74" s="20" t="n">
        <v>3.97727786</v>
      </c>
      <c r="G74" s="18" t="n">
        <v>424.87185396</v>
      </c>
      <c r="H74" s="20" t="n">
        <v>3.33870343</v>
      </c>
      <c r="I74" s="18" t="n">
        <v>413.01942358</v>
      </c>
      <c r="J74" s="20" t="n">
        <v>2.28547409</v>
      </c>
      <c r="K74" s="18" t="n">
        <v>435.4637771</v>
      </c>
      <c r="L74" s="20" t="n">
        <v>2.19881151</v>
      </c>
      <c r="M74" s="18" t="s">
        <v>404</v>
      </c>
      <c r="N74" s="20" t="s">
        <v>404</v>
      </c>
      <c r="O74" s="18" t="s">
        <v>404</v>
      </c>
      <c r="P74" s="20" t="s">
        <v>404</v>
      </c>
      <c r="Q74" s="18" t="s">
        <v>404</v>
      </c>
      <c r="R74" s="20" t="s">
        <v>404</v>
      </c>
      <c r="S74" s="18" t="s">
        <v>404</v>
      </c>
      <c r="T74" s="20" t="s">
        <v>404</v>
      </c>
      <c r="U74" s="18" t="n">
        <v>280.01959375</v>
      </c>
      <c r="V74" s="20" t="n">
        <v>15.22845113</v>
      </c>
    </row>
    <row r="75" spans="1:22">
      <c r="A75" s="15" t="s">
        <v>472</v>
      </c>
      <c r="B75" s="17" t="n">
        <v>5375</v>
      </c>
      <c r="C75" s="18">
        <f>(483.0/B75*100)</f>
        <v/>
      </c>
      <c r="D75" s="19" t="n">
        <v>4892</v>
      </c>
      <c r="E75" s="18" t="n">
        <v>394.66861785</v>
      </c>
      <c r="F75" s="20" t="n">
        <v>23.59295586</v>
      </c>
      <c r="G75" s="18" t="n">
        <v>394.47116322</v>
      </c>
      <c r="H75" s="20" t="n">
        <v>14.47419464</v>
      </c>
      <c r="I75" s="18" t="n">
        <v>385.52386793</v>
      </c>
      <c r="J75" s="20" t="n">
        <v>5.29603244</v>
      </c>
      <c r="K75" s="18" t="n">
        <v>387.92086795</v>
      </c>
      <c r="L75" s="20" t="n">
        <v>4.38306834</v>
      </c>
      <c r="M75" s="18" t="s">
        <v>404</v>
      </c>
      <c r="N75" s="20" t="s">
        <v>404</v>
      </c>
      <c r="O75" s="18" t="s">
        <v>404</v>
      </c>
      <c r="P75" s="20" t="s">
        <v>404</v>
      </c>
      <c r="Q75" s="18" t="s">
        <v>404</v>
      </c>
      <c r="R75" s="20" t="s">
        <v>404</v>
      </c>
      <c r="S75" s="18" t="s">
        <v>404</v>
      </c>
      <c r="T75" s="20" t="s">
        <v>404</v>
      </c>
      <c r="U75" s="18" t="n">
        <v>378.17826628</v>
      </c>
      <c r="V75" s="20" t="n">
        <v>15.05260209</v>
      </c>
    </row>
    <row r="76" spans="1:22">
      <c r="A76" s="15" t="s">
        <v>473</v>
      </c>
      <c r="B76" s="17" t="n">
        <v>14167</v>
      </c>
      <c r="C76" s="18">
        <f>(1400.0/B76*100)</f>
        <v/>
      </c>
      <c r="D76" s="19" t="n">
        <v>12767</v>
      </c>
      <c r="E76" s="18" t="n">
        <v>457.71238175</v>
      </c>
      <c r="F76" s="20" t="n">
        <v>5.51961427</v>
      </c>
      <c r="G76" s="18" t="n">
        <v>424.54838168</v>
      </c>
      <c r="H76" s="20" t="n">
        <v>6.57483878</v>
      </c>
      <c r="I76" s="18" t="n">
        <v>433.1318778</v>
      </c>
      <c r="J76" s="20" t="n">
        <v>7.28876213</v>
      </c>
      <c r="K76" s="18" t="n">
        <v>402.31042332</v>
      </c>
      <c r="L76" s="20" t="n">
        <v>4.83278973</v>
      </c>
      <c r="M76" s="18" t="s">
        <v>404</v>
      </c>
      <c r="N76" s="20" t="s">
        <v>404</v>
      </c>
      <c r="O76" s="18" t="s">
        <v>404</v>
      </c>
      <c r="P76" s="20" t="s">
        <v>404</v>
      </c>
      <c r="Q76" s="18" t="s">
        <v>404</v>
      </c>
      <c r="R76" s="20" t="s">
        <v>404</v>
      </c>
      <c r="S76" s="18" t="s">
        <v>404</v>
      </c>
      <c r="T76" s="20" t="s">
        <v>404</v>
      </c>
      <c r="U76" s="18" t="n">
        <v>434.26051942</v>
      </c>
      <c r="V76" s="20" t="n">
        <v>9.43049223</v>
      </c>
    </row>
    <row r="77" spans="1:22">
      <c r="A77" s="15" t="s">
        <v>474</v>
      </c>
      <c r="B77" s="17" t="n">
        <v>6062</v>
      </c>
      <c r="C77" s="18">
        <f>(0.0/B77*100)</f>
        <v/>
      </c>
      <c r="D77" s="19" t="n">
        <v>6062</v>
      </c>
      <c r="E77" s="18" t="n">
        <v>454.33956434</v>
      </c>
      <c r="F77" s="20" t="n">
        <v>5.77242852</v>
      </c>
      <c r="G77" s="18" t="n">
        <v>433.87217578</v>
      </c>
      <c r="H77" s="20" t="n">
        <v>8.176406249999999</v>
      </c>
      <c r="I77" s="18" t="n">
        <v>430.80743172</v>
      </c>
      <c r="J77" s="20" t="n">
        <v>5.23524502</v>
      </c>
      <c r="K77" s="18" t="n">
        <v>415.95192964</v>
      </c>
      <c r="L77" s="20" t="n">
        <v>6.90021988</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534.28996688</v>
      </c>
      <c r="F78" s="20" t="n">
        <v>10.37969279</v>
      </c>
      <c r="G78" s="18" t="n">
        <v>529.30676981</v>
      </c>
      <c r="H78" s="20" t="n">
        <v>8.363446939999999</v>
      </c>
      <c r="I78" s="18" t="n">
        <v>524.18566326</v>
      </c>
      <c r="J78" s="20" t="n">
        <v>5.99545339</v>
      </c>
      <c r="K78" s="18" t="n">
        <v>508.24449724</v>
      </c>
      <c r="L78" s="20" t="n">
        <v>9.65479515</v>
      </c>
      <c r="M78" s="18" t="s">
        <v>404</v>
      </c>
      <c r="N78" s="20" t="s">
        <v>404</v>
      </c>
      <c r="O78" s="18" t="s">
        <v>404</v>
      </c>
      <c r="P78" s="20" t="s">
        <v>404</v>
      </c>
      <c r="Q78" s="18" t="s">
        <v>404</v>
      </c>
      <c r="R78" s="20" t="s">
        <v>404</v>
      </c>
      <c r="S78" s="18" t="s">
        <v>404</v>
      </c>
      <c r="T78" s="20" t="s">
        <v>404</v>
      </c>
      <c r="U78" s="18" t="n">
        <v>543.92726214</v>
      </c>
      <c r="V78" s="20" t="n">
        <v>5.61670573</v>
      </c>
    </row>
    <row customHeight="1" ht="25" r="79" spans="1:22">
      <c r="A79" s="15" t="s">
        <v>476</v>
      </c>
      <c r="B79" s="17" t="n">
        <v>1657</v>
      </c>
      <c r="C79" s="18">
        <f>(21.0/B79*100)</f>
        <v/>
      </c>
      <c r="D79" s="19" t="n">
        <v>1636</v>
      </c>
      <c r="E79" s="18" t="n">
        <v>497.05525118</v>
      </c>
      <c r="F79" s="20" t="n">
        <v>9.378733499999999</v>
      </c>
      <c r="G79" s="18" t="n">
        <v>457.93003354</v>
      </c>
      <c r="H79" s="20" t="n">
        <v>19.53123465</v>
      </c>
      <c r="I79" s="18" t="n">
        <v>477.45228465</v>
      </c>
      <c r="J79" s="20" t="n">
        <v>15.58104949</v>
      </c>
      <c r="K79" s="18" t="n">
        <v>429.68297081</v>
      </c>
      <c r="L79" s="20" t="n">
        <v>11.81098256</v>
      </c>
      <c r="M79" s="18" t="s">
        <v>404</v>
      </c>
      <c r="N79" s="20" t="s">
        <v>404</v>
      </c>
      <c r="O79" s="18" t="s">
        <v>404</v>
      </c>
      <c r="P79" s="20" t="s">
        <v>404</v>
      </c>
      <c r="Q79" s="18" t="s">
        <v>404</v>
      </c>
      <c r="R79" s="20" t="s">
        <v>404</v>
      </c>
      <c r="S79" s="18" t="s">
        <v>404</v>
      </c>
      <c r="T79" s="20" t="s">
        <v>404</v>
      </c>
      <c r="U79" s="18" t="s">
        <v>404</v>
      </c>
      <c r="V79" s="20" t="s">
        <v>404</v>
      </c>
    </row>
    <row r="80" spans="1:22">
      <c r="A80" s="15" t="s">
        <v>477</v>
      </c>
      <c r="B80" s="17" t="n">
        <v>7841</v>
      </c>
      <c r="C80" s="18">
        <f>(0.0/B80*100)</f>
        <v/>
      </c>
      <c r="D80" s="19" t="n">
        <v>7841</v>
      </c>
      <c r="E80" s="18" t="n">
        <v>442.45304399</v>
      </c>
      <c r="F80" s="20" t="n">
        <v>5.1661878</v>
      </c>
      <c r="G80" s="18" t="n">
        <v>463.72143407</v>
      </c>
      <c r="H80" s="20" t="n">
        <v>8.46151734</v>
      </c>
      <c r="I80" s="18" t="n">
        <v>464.92277013</v>
      </c>
      <c r="J80" s="20" t="n">
        <v>8.27973826</v>
      </c>
      <c r="K80" s="18" t="n">
        <v>455.51174066</v>
      </c>
      <c r="L80" s="20" t="n">
        <v>12.58340774</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451.39540804</v>
      </c>
      <c r="F81" s="20" t="n">
        <v>5.41746284</v>
      </c>
      <c r="G81" s="18" t="n">
        <v>439.86017006</v>
      </c>
      <c r="H81" s="20" t="n">
        <v>4.41011146</v>
      </c>
      <c r="I81" s="18" t="n">
        <v>442.36758469</v>
      </c>
      <c r="J81" s="20" t="n">
        <v>8.4346353</v>
      </c>
      <c r="K81" s="18" t="n">
        <v>433.40625265</v>
      </c>
      <c r="L81" s="20" t="n">
        <v>10.42326334</v>
      </c>
      <c r="M81" s="18" t="s">
        <v>404</v>
      </c>
      <c r="N81" s="20" t="s">
        <v>404</v>
      </c>
      <c r="O81" s="18" t="s">
        <v>404</v>
      </c>
      <c r="P81" s="20" t="s">
        <v>404</v>
      </c>
      <c r="Q81" s="18" t="s">
        <v>404</v>
      </c>
      <c r="R81" s="20" t="s">
        <v>404</v>
      </c>
      <c r="S81" s="18" t="s">
        <v>404</v>
      </c>
      <c r="T81" s="20" t="s">
        <v>404</v>
      </c>
      <c r="U81" s="18" t="n">
        <v>523.4145175</v>
      </c>
      <c r="V81" s="20" t="n">
        <v>6.78576833</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634</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525.29909596</v>
      </c>
      <c r="F7" s="20" t="n">
        <v>2.73512439</v>
      </c>
      <c r="G7" s="18" t="n">
        <v>505.21514749</v>
      </c>
      <c r="H7" s="20" t="n">
        <v>3.9604743</v>
      </c>
      <c r="I7" s="18" t="n">
        <v>495.84877854</v>
      </c>
      <c r="J7" s="20" t="n">
        <v>5.72638465</v>
      </c>
      <c r="K7" s="18" t="n">
        <v>486.42758418</v>
      </c>
      <c r="L7" s="20" t="n">
        <v>9.89855652</v>
      </c>
      <c r="M7" s="18" t="s">
        <v>404</v>
      </c>
      <c r="N7" s="20" t="s">
        <v>404</v>
      </c>
      <c r="O7" s="18" t="s">
        <v>404</v>
      </c>
      <c r="P7" s="20" t="s">
        <v>404</v>
      </c>
      <c r="Q7" s="18" t="s">
        <v>404</v>
      </c>
      <c r="R7" s="20" t="s">
        <v>404</v>
      </c>
      <c r="S7" s="18" t="s">
        <v>404</v>
      </c>
      <c r="T7" s="20" t="s">
        <v>404</v>
      </c>
      <c r="U7" s="18" t="n">
        <v>496.44887778</v>
      </c>
      <c r="V7" s="20" t="n">
        <v>8.59321259</v>
      </c>
    </row>
    <row r="8" spans="1:22">
      <c r="A8" s="15" t="s">
        <v>405</v>
      </c>
      <c r="B8" s="17" t="n">
        <v>7007</v>
      </c>
      <c r="C8" s="18">
        <f>(0.0/B8*100)</f>
        <v/>
      </c>
      <c r="D8" s="19" t="n">
        <v>7007</v>
      </c>
      <c r="E8" s="18" t="n">
        <v>497.52555798</v>
      </c>
      <c r="F8" s="20" t="n">
        <v>4.99252384</v>
      </c>
      <c r="G8" s="18" t="n">
        <v>498.76829327</v>
      </c>
      <c r="H8" s="20" t="n">
        <v>7.51968853</v>
      </c>
      <c r="I8" s="18" t="n">
        <v>492.6493617</v>
      </c>
      <c r="J8" s="20" t="n">
        <v>11.30880316</v>
      </c>
      <c r="K8" s="18" t="n">
        <v>485.46108831</v>
      </c>
      <c r="L8" s="20" t="n">
        <v>19.04081516</v>
      </c>
      <c r="M8" s="18" t="s">
        <v>404</v>
      </c>
      <c r="N8" s="20" t="s">
        <v>404</v>
      </c>
      <c r="O8" s="18" t="s">
        <v>404</v>
      </c>
      <c r="P8" s="20" t="s">
        <v>404</v>
      </c>
      <c r="Q8" s="18" t="s">
        <v>404</v>
      </c>
      <c r="R8" s="20" t="s">
        <v>404</v>
      </c>
      <c r="S8" s="18" t="s">
        <v>404</v>
      </c>
      <c r="T8" s="20" t="s">
        <v>404</v>
      </c>
      <c r="U8" s="18" t="n">
        <v>443.83407189</v>
      </c>
      <c r="V8" s="20" t="n">
        <v>15.99078152</v>
      </c>
    </row>
    <row r="9" spans="1:22">
      <c r="A9" s="15" t="s">
        <v>406</v>
      </c>
      <c r="B9" s="17" t="n">
        <v>9651</v>
      </c>
      <c r="C9" s="18">
        <f>(200.0/B9*100)</f>
        <v/>
      </c>
      <c r="D9" s="19" t="n">
        <v>9451</v>
      </c>
      <c r="E9" s="18" t="n">
        <v>522.23199856</v>
      </c>
      <c r="F9" s="20" t="n">
        <v>8.30176552</v>
      </c>
      <c r="G9" s="18" t="n">
        <v>511.73021909</v>
      </c>
      <c r="H9" s="20" t="n">
        <v>7.44491396</v>
      </c>
      <c r="I9" s="18" t="n">
        <v>489.41760554</v>
      </c>
      <c r="J9" s="20" t="n">
        <v>6.46548346</v>
      </c>
      <c r="K9" s="18" t="n">
        <v>483.79817615</v>
      </c>
      <c r="L9" s="20" t="n">
        <v>11.50877802</v>
      </c>
      <c r="M9" s="18" t="s">
        <v>404</v>
      </c>
      <c r="N9" s="20" t="s">
        <v>404</v>
      </c>
      <c r="O9" s="18" t="s">
        <v>404</v>
      </c>
      <c r="P9" s="20" t="s">
        <v>404</v>
      </c>
      <c r="Q9" s="18" t="s">
        <v>404</v>
      </c>
      <c r="R9" s="20" t="s">
        <v>404</v>
      </c>
      <c r="S9" s="18" t="s">
        <v>404</v>
      </c>
      <c r="T9" s="20" t="s">
        <v>404</v>
      </c>
      <c r="U9" s="18" t="n">
        <v>475.8529581</v>
      </c>
      <c r="V9" s="20" t="n">
        <v>15.99078888</v>
      </c>
    </row>
    <row r="10" spans="1:22">
      <c r="A10" s="15" t="s">
        <v>407</v>
      </c>
      <c r="B10" s="17" t="n">
        <v>20058</v>
      </c>
      <c r="C10" s="18">
        <f>(2951.0/B10*100)</f>
        <v/>
      </c>
      <c r="D10" s="19" t="n">
        <v>17107</v>
      </c>
      <c r="E10" s="18" t="n">
        <v>529.93067135</v>
      </c>
      <c r="F10" s="20" t="n">
        <v>2.58542175</v>
      </c>
      <c r="G10" s="18" t="n">
        <v>526.44243778</v>
      </c>
      <c r="H10" s="20" t="n">
        <v>4.21371775</v>
      </c>
      <c r="I10" s="18" t="n">
        <v>522.54165772</v>
      </c>
      <c r="J10" s="20" t="n">
        <v>4.65580035</v>
      </c>
      <c r="K10" s="18" t="n">
        <v>542.51198058</v>
      </c>
      <c r="L10" s="20" t="n">
        <v>11.9566382</v>
      </c>
      <c r="M10" s="18" t="s">
        <v>404</v>
      </c>
      <c r="N10" s="20" t="s">
        <v>404</v>
      </c>
      <c r="O10" s="18" t="s">
        <v>404</v>
      </c>
      <c r="P10" s="20" t="s">
        <v>404</v>
      </c>
      <c r="Q10" s="18" t="s">
        <v>404</v>
      </c>
      <c r="R10" s="20" t="s">
        <v>404</v>
      </c>
      <c r="S10" s="18" t="s">
        <v>404</v>
      </c>
      <c r="T10" s="20" t="s">
        <v>404</v>
      </c>
      <c r="U10" s="18" t="n">
        <v>580.84451953</v>
      </c>
      <c r="V10" s="20" t="n">
        <v>8.78144268</v>
      </c>
    </row>
    <row r="11" spans="1:22">
      <c r="A11" s="15" t="s">
        <v>408</v>
      </c>
      <c r="B11" s="17" t="n">
        <v>7053</v>
      </c>
      <c r="C11" s="18">
        <f>(137.0/B11*100)</f>
        <v/>
      </c>
      <c r="D11" s="19" t="n">
        <v>6916</v>
      </c>
      <c r="E11" s="18" t="n">
        <v>463.72332182</v>
      </c>
      <c r="F11" s="20" t="n">
        <v>5.46424515</v>
      </c>
      <c r="G11" s="18" t="n">
        <v>440.6835937</v>
      </c>
      <c r="H11" s="20" t="n">
        <v>6.43860597</v>
      </c>
      <c r="I11" s="18" t="n">
        <v>431.35119837</v>
      </c>
      <c r="J11" s="20" t="n">
        <v>9.95745601</v>
      </c>
      <c r="K11" s="18" t="n">
        <v>417.06719828</v>
      </c>
      <c r="L11" s="20" t="n">
        <v>11.30426745</v>
      </c>
      <c r="M11" s="18" t="s">
        <v>404</v>
      </c>
      <c r="N11" s="20" t="s">
        <v>404</v>
      </c>
      <c r="O11" s="18" t="s">
        <v>404</v>
      </c>
      <c r="P11" s="20" t="s">
        <v>404</v>
      </c>
      <c r="Q11" s="18" t="s">
        <v>404</v>
      </c>
      <c r="R11" s="20" t="s">
        <v>404</v>
      </c>
      <c r="S11" s="18" t="s">
        <v>404</v>
      </c>
      <c r="T11" s="20" t="s">
        <v>404</v>
      </c>
      <c r="U11" s="18" t="n">
        <v>443.15327607</v>
      </c>
      <c r="V11" s="20" t="n">
        <v>17.99041855</v>
      </c>
    </row>
    <row r="12" spans="1:22">
      <c r="A12" s="15" t="s">
        <v>409</v>
      </c>
      <c r="B12" s="17" t="n">
        <v>6894</v>
      </c>
      <c r="C12" s="18">
        <f>(106.0/B12*100)</f>
        <v/>
      </c>
      <c r="D12" s="19" t="n">
        <v>6788</v>
      </c>
      <c r="E12" s="18" t="n">
        <v>499.18225726</v>
      </c>
      <c r="F12" s="20" t="n">
        <v>4.99540034</v>
      </c>
      <c r="G12" s="18" t="n">
        <v>495.10435435</v>
      </c>
      <c r="H12" s="20" t="n">
        <v>5.08089055</v>
      </c>
      <c r="I12" s="18" t="n">
        <v>481.93188316</v>
      </c>
      <c r="J12" s="20" t="n">
        <v>6.8840364</v>
      </c>
      <c r="K12" s="18" t="n">
        <v>483.27904971</v>
      </c>
      <c r="L12" s="20" t="n">
        <v>14.31249422</v>
      </c>
      <c r="M12" s="18" t="s">
        <v>404</v>
      </c>
      <c r="N12" s="20" t="s">
        <v>404</v>
      </c>
      <c r="O12" s="18" t="s">
        <v>404</v>
      </c>
      <c r="P12" s="20" t="s">
        <v>404</v>
      </c>
      <c r="Q12" s="18" t="s">
        <v>404</v>
      </c>
      <c r="R12" s="20" t="s">
        <v>404</v>
      </c>
      <c r="S12" s="18" t="s">
        <v>404</v>
      </c>
      <c r="T12" s="20" t="s">
        <v>404</v>
      </c>
      <c r="U12" s="18" t="n">
        <v>498.15217918</v>
      </c>
      <c r="V12" s="20" t="n">
        <v>52.84993057</v>
      </c>
    </row>
    <row r="13" spans="1:22">
      <c r="A13" s="15" t="s">
        <v>410</v>
      </c>
      <c r="B13" s="17" t="n">
        <v>7161</v>
      </c>
      <c r="C13" s="18">
        <f>(1175.0/B13*100)</f>
        <v/>
      </c>
      <c r="D13" s="19" t="n">
        <v>5986</v>
      </c>
      <c r="E13" s="18" t="n">
        <v>501.03702744</v>
      </c>
      <c r="F13" s="20" t="n">
        <v>4.31609531</v>
      </c>
      <c r="G13" s="18" t="n">
        <v>506.32193923</v>
      </c>
      <c r="H13" s="20" t="n">
        <v>3.94163043</v>
      </c>
      <c r="I13" s="18" t="n">
        <v>499.03712563</v>
      </c>
      <c r="J13" s="20" t="n">
        <v>6.2719909</v>
      </c>
      <c r="K13" s="18" t="n">
        <v>493.50440324</v>
      </c>
      <c r="L13" s="20" t="n">
        <v>6.45774153</v>
      </c>
      <c r="M13" s="18" t="s">
        <v>404</v>
      </c>
      <c r="N13" s="20" t="s">
        <v>404</v>
      </c>
      <c r="O13" s="18" t="s">
        <v>404</v>
      </c>
      <c r="P13" s="20" t="s">
        <v>404</v>
      </c>
      <c r="Q13" s="18" t="s">
        <v>404</v>
      </c>
      <c r="R13" s="20" t="s">
        <v>404</v>
      </c>
      <c r="S13" s="18" t="s">
        <v>404</v>
      </c>
      <c r="T13" s="20" t="s">
        <v>404</v>
      </c>
      <c r="U13" s="18" t="n">
        <v>501.64817278</v>
      </c>
      <c r="V13" s="20" t="n">
        <v>7.25902731</v>
      </c>
    </row>
    <row r="14" spans="1:22">
      <c r="A14" s="15" t="s">
        <v>411</v>
      </c>
      <c r="B14" s="17" t="n">
        <v>5587</v>
      </c>
      <c r="C14" s="18">
        <f>(0.0/B14*100)</f>
        <v/>
      </c>
      <c r="D14" s="19" t="n">
        <v>5587</v>
      </c>
      <c r="E14" s="18" t="n">
        <v>530.53309031</v>
      </c>
      <c r="F14" s="20" t="n">
        <v>4.13372864</v>
      </c>
      <c r="G14" s="18" t="n">
        <v>530.2561561</v>
      </c>
      <c r="H14" s="20" t="n">
        <v>3.9635323</v>
      </c>
      <c r="I14" s="18" t="n">
        <v>539.3611143000001</v>
      </c>
      <c r="J14" s="20" t="n">
        <v>4.68984253</v>
      </c>
      <c r="K14" s="18" t="n">
        <v>541.82422322</v>
      </c>
      <c r="L14" s="20" t="n">
        <v>7.79675382</v>
      </c>
      <c r="M14" s="18" t="s">
        <v>404</v>
      </c>
      <c r="N14" s="20" t="s">
        <v>404</v>
      </c>
      <c r="O14" s="18" t="s">
        <v>404</v>
      </c>
      <c r="P14" s="20" t="s">
        <v>404</v>
      </c>
      <c r="Q14" s="18" t="s">
        <v>404</v>
      </c>
      <c r="R14" s="20" t="s">
        <v>404</v>
      </c>
      <c r="S14" s="18" t="s">
        <v>404</v>
      </c>
      <c r="T14" s="20" t="s">
        <v>404</v>
      </c>
      <c r="U14" s="18" t="n">
        <v>582.4255027</v>
      </c>
      <c r="V14" s="20" t="n">
        <v>11.89569482</v>
      </c>
    </row>
    <row r="15" spans="1:22">
      <c r="A15" s="15" t="s">
        <v>412</v>
      </c>
      <c r="B15" s="17" t="n">
        <v>5882</v>
      </c>
      <c r="C15" s="18">
        <f>(0.0/B15*100)</f>
        <v/>
      </c>
      <c r="D15" s="19" t="n">
        <v>5882</v>
      </c>
      <c r="E15" s="18" t="n">
        <v>526.75519701</v>
      </c>
      <c r="F15" s="20" t="n">
        <v>5.49411714</v>
      </c>
      <c r="G15" s="18" t="n">
        <v>534.2802506</v>
      </c>
      <c r="H15" s="20" t="n">
        <v>4.67612944</v>
      </c>
      <c r="I15" s="18" t="n">
        <v>530.30042206</v>
      </c>
      <c r="J15" s="20" t="n">
        <v>3.54383839</v>
      </c>
      <c r="K15" s="18" t="n">
        <v>526.06717049</v>
      </c>
      <c r="L15" s="20" t="n">
        <v>6.72407461</v>
      </c>
      <c r="M15" s="18" t="s">
        <v>404</v>
      </c>
      <c r="N15" s="20" t="s">
        <v>404</v>
      </c>
      <c r="O15" s="18" t="s">
        <v>404</v>
      </c>
      <c r="P15" s="20" t="s">
        <v>404</v>
      </c>
      <c r="Q15" s="18" t="s">
        <v>404</v>
      </c>
      <c r="R15" s="20" t="s">
        <v>404</v>
      </c>
      <c r="S15" s="18" t="s">
        <v>404</v>
      </c>
      <c r="T15" s="20" t="s">
        <v>404</v>
      </c>
      <c r="U15" s="18" t="n">
        <v>549.91361369</v>
      </c>
      <c r="V15" s="20" t="n">
        <v>21.02903512</v>
      </c>
    </row>
    <row r="16" spans="1:22">
      <c r="A16" s="15" t="s">
        <v>413</v>
      </c>
      <c r="B16" s="17" t="n">
        <v>6108</v>
      </c>
      <c r="C16" s="18">
        <f>(440.0/B16*100)</f>
        <v/>
      </c>
      <c r="D16" s="19" t="n">
        <v>5668</v>
      </c>
      <c r="E16" s="18" t="n">
        <v>504.58370832</v>
      </c>
      <c r="F16" s="20" t="n">
        <v>7.62186086</v>
      </c>
      <c r="G16" s="18" t="n">
        <v>502.16129993</v>
      </c>
      <c r="H16" s="20" t="n">
        <v>7.061549</v>
      </c>
      <c r="I16" s="18" t="n">
        <v>489.38781485</v>
      </c>
      <c r="J16" s="20" t="n">
        <v>8.48151827</v>
      </c>
      <c r="K16" s="18" t="n">
        <v>479.20053609</v>
      </c>
      <c r="L16" s="20" t="n">
        <v>13.8662226</v>
      </c>
      <c r="M16" s="18" t="s">
        <v>404</v>
      </c>
      <c r="N16" s="20" t="s">
        <v>404</v>
      </c>
      <c r="O16" s="18" t="s">
        <v>404</v>
      </c>
      <c r="P16" s="20" t="s">
        <v>404</v>
      </c>
      <c r="Q16" s="18" t="s">
        <v>404</v>
      </c>
      <c r="R16" s="20" t="s">
        <v>404</v>
      </c>
      <c r="S16" s="18" t="s">
        <v>404</v>
      </c>
      <c r="T16" s="20" t="s">
        <v>404</v>
      </c>
      <c r="U16" s="18" t="n">
        <v>470.51528721</v>
      </c>
      <c r="V16" s="20" t="n">
        <v>35.50782617</v>
      </c>
    </row>
    <row r="17" spans="1:22">
      <c r="A17" s="15" t="s">
        <v>414</v>
      </c>
      <c r="B17" s="17" t="n">
        <v>6504</v>
      </c>
      <c r="C17" s="18">
        <f>(1325.0/B17*100)</f>
        <v/>
      </c>
      <c r="D17" s="19" t="n">
        <v>5179</v>
      </c>
      <c r="E17" s="18" t="n">
        <v>507.69618477</v>
      </c>
      <c r="F17" s="20" t="n">
        <v>7.83924452</v>
      </c>
      <c r="G17" s="18" t="n">
        <v>516.80333502</v>
      </c>
      <c r="H17" s="20" t="n">
        <v>8.06693667</v>
      </c>
      <c r="I17" s="18" t="n">
        <v>507.34059027</v>
      </c>
      <c r="J17" s="20" t="n">
        <v>9.121566290000001</v>
      </c>
      <c r="K17" s="18" t="n">
        <v>484.01373765</v>
      </c>
      <c r="L17" s="20" t="n">
        <v>15.26854449</v>
      </c>
      <c r="M17" s="18" t="s">
        <v>404</v>
      </c>
      <c r="N17" s="20" t="s">
        <v>404</v>
      </c>
      <c r="O17" s="18" t="s">
        <v>404</v>
      </c>
      <c r="P17" s="20" t="s">
        <v>404</v>
      </c>
      <c r="Q17" s="18" t="s">
        <v>404</v>
      </c>
      <c r="R17" s="20" t="s">
        <v>404</v>
      </c>
      <c r="S17" s="18" t="s">
        <v>404</v>
      </c>
      <c r="T17" s="20" t="s">
        <v>404</v>
      </c>
      <c r="U17" s="18" t="n">
        <v>563.15960294</v>
      </c>
      <c r="V17" s="20" t="n">
        <v>14.58638684</v>
      </c>
    </row>
    <row r="18" spans="1:22">
      <c r="A18" s="15" t="s">
        <v>415</v>
      </c>
      <c r="B18" s="17" t="n">
        <v>5532</v>
      </c>
      <c r="C18" s="18">
        <f>(0.0/B18*100)</f>
        <v/>
      </c>
      <c r="D18" s="19" t="n">
        <v>5532</v>
      </c>
      <c r="E18" s="18" t="n">
        <v>449.38718715</v>
      </c>
      <c r="F18" s="20" t="n">
        <v>9.83813782</v>
      </c>
      <c r="G18" s="18" t="n">
        <v>455.32145057</v>
      </c>
      <c r="H18" s="20" t="n">
        <v>6.71482006</v>
      </c>
      <c r="I18" s="18" t="n">
        <v>470.59443842</v>
      </c>
      <c r="J18" s="20" t="n">
        <v>8.083511059999999</v>
      </c>
      <c r="K18" s="18" t="n">
        <v>440.92760488</v>
      </c>
      <c r="L18" s="20" t="n">
        <v>8.35818194</v>
      </c>
      <c r="M18" s="18" t="s">
        <v>404</v>
      </c>
      <c r="N18" s="20" t="s">
        <v>404</v>
      </c>
      <c r="O18" s="18" t="s">
        <v>404</v>
      </c>
      <c r="P18" s="20" t="s">
        <v>404</v>
      </c>
      <c r="Q18" s="18" t="s">
        <v>404</v>
      </c>
      <c r="R18" s="20" t="s">
        <v>404</v>
      </c>
      <c r="S18" s="18" t="s">
        <v>404</v>
      </c>
      <c r="T18" s="20" t="s">
        <v>404</v>
      </c>
      <c r="U18" s="18" t="n">
        <v>457.53946515</v>
      </c>
      <c r="V18" s="20" t="n">
        <v>31.45053228</v>
      </c>
    </row>
    <row r="19" spans="1:22">
      <c r="A19" s="15" t="s">
        <v>416</v>
      </c>
      <c r="B19" s="17" t="n">
        <v>5658</v>
      </c>
      <c r="C19" s="18">
        <f>(327.0/B19*100)</f>
        <v/>
      </c>
      <c r="D19" s="19" t="n">
        <v>5331</v>
      </c>
      <c r="E19" s="18" t="n">
        <v>490.1727959</v>
      </c>
      <c r="F19" s="20" t="n">
        <v>10.0696677</v>
      </c>
      <c r="G19" s="18" t="n">
        <v>491.89937789</v>
      </c>
      <c r="H19" s="20" t="n">
        <v>7.86339832</v>
      </c>
      <c r="I19" s="18" t="n">
        <v>451.97413305</v>
      </c>
      <c r="J19" s="20" t="n">
        <v>8.92999374</v>
      </c>
      <c r="K19" s="18" t="n">
        <v>475.88529771</v>
      </c>
      <c r="L19" s="20" t="n">
        <v>8.59325153</v>
      </c>
      <c r="M19" s="18" t="s">
        <v>404</v>
      </c>
      <c r="N19" s="20" t="s">
        <v>404</v>
      </c>
      <c r="O19" s="18" t="s">
        <v>404</v>
      </c>
      <c r="P19" s="20" t="s">
        <v>404</v>
      </c>
      <c r="Q19" s="18" t="s">
        <v>404</v>
      </c>
      <c r="R19" s="20" t="s">
        <v>404</v>
      </c>
      <c r="S19" s="18" t="s">
        <v>404</v>
      </c>
      <c r="T19" s="20" t="s">
        <v>404</v>
      </c>
      <c r="U19" s="18" t="n">
        <v>452.11986492</v>
      </c>
      <c r="V19" s="20" t="n">
        <v>35.21962854</v>
      </c>
    </row>
    <row r="20" spans="1:22">
      <c r="A20" s="15" t="s">
        <v>417</v>
      </c>
      <c r="B20" s="17" t="n">
        <v>3371</v>
      </c>
      <c r="C20" s="18">
        <f>(24.0/B20*100)</f>
        <v/>
      </c>
      <c r="D20" s="19" t="n">
        <v>3347</v>
      </c>
      <c r="E20" s="18" t="n">
        <v>472.54161565</v>
      </c>
      <c r="F20" s="20" t="n">
        <v>2.25425024</v>
      </c>
      <c r="G20" s="18" t="n">
        <v>475.99673316</v>
      </c>
      <c r="H20" s="20" t="n">
        <v>3.28942112</v>
      </c>
      <c r="I20" s="18" t="n">
        <v>475.17606603</v>
      </c>
      <c r="J20" s="20" t="n">
        <v>4.14500887</v>
      </c>
      <c r="K20" s="18" t="n">
        <v>457.80552234</v>
      </c>
      <c r="L20" s="20" t="n">
        <v>13.38892199</v>
      </c>
      <c r="M20" s="18" t="s">
        <v>404</v>
      </c>
      <c r="N20" s="20" t="s">
        <v>404</v>
      </c>
      <c r="O20" s="18" t="s">
        <v>404</v>
      </c>
      <c r="P20" s="20" t="s">
        <v>404</v>
      </c>
      <c r="Q20" s="18" t="s">
        <v>404</v>
      </c>
      <c r="R20" s="20" t="s">
        <v>404</v>
      </c>
      <c r="S20" s="18" t="s">
        <v>404</v>
      </c>
      <c r="T20" s="20" t="s">
        <v>404</v>
      </c>
      <c r="U20" s="18" t="n">
        <v>423.43863297</v>
      </c>
      <c r="V20" s="20" t="n">
        <v>15.52136719</v>
      </c>
    </row>
    <row r="21" spans="1:22">
      <c r="A21" s="15" t="s">
        <v>418</v>
      </c>
      <c r="B21" s="17" t="n">
        <v>5741</v>
      </c>
      <c r="C21" s="18">
        <f>(0.0/B21*100)</f>
        <v/>
      </c>
      <c r="D21" s="19" t="n">
        <v>5741</v>
      </c>
      <c r="E21" s="18" t="n">
        <v>508.58448178</v>
      </c>
      <c r="F21" s="20" t="n">
        <v>4.71804553</v>
      </c>
      <c r="G21" s="18" t="n">
        <v>512.32637648</v>
      </c>
      <c r="H21" s="20" t="n">
        <v>6.25811475</v>
      </c>
      <c r="I21" s="18" t="n">
        <v>499.43375177</v>
      </c>
      <c r="J21" s="20" t="n">
        <v>5.39859397</v>
      </c>
      <c r="K21" s="18" t="n">
        <v>490.00467672</v>
      </c>
      <c r="L21" s="20" t="n">
        <v>6.6295551</v>
      </c>
      <c r="M21" s="18" t="s">
        <v>404</v>
      </c>
      <c r="N21" s="20" t="s">
        <v>404</v>
      </c>
      <c r="O21" s="18" t="s">
        <v>404</v>
      </c>
      <c r="P21" s="20" t="s">
        <v>404</v>
      </c>
      <c r="Q21" s="18" t="s">
        <v>404</v>
      </c>
      <c r="R21" s="20" t="s">
        <v>404</v>
      </c>
      <c r="S21" s="18" t="s">
        <v>404</v>
      </c>
      <c r="T21" s="20" t="s">
        <v>404</v>
      </c>
      <c r="U21" s="18" t="n">
        <v>491.97126905</v>
      </c>
      <c r="V21" s="20" t="n">
        <v>7.93378629</v>
      </c>
    </row>
    <row r="22" spans="1:22">
      <c r="A22" s="15" t="s">
        <v>419</v>
      </c>
      <c r="B22" s="17" t="n">
        <v>6598</v>
      </c>
      <c r="C22" s="18">
        <f>(0.0/B22*100)</f>
        <v/>
      </c>
      <c r="D22" s="19" t="n">
        <v>6598</v>
      </c>
      <c r="E22" s="18" t="n">
        <v>476.99926951</v>
      </c>
      <c r="F22" s="20" t="n">
        <v>8.755253</v>
      </c>
      <c r="G22" s="18" t="n">
        <v>486.75621789</v>
      </c>
      <c r="H22" s="20" t="n">
        <v>8.90356675</v>
      </c>
      <c r="I22" s="18" t="n">
        <v>456.21515271</v>
      </c>
      <c r="J22" s="20" t="n">
        <v>6.52889904</v>
      </c>
      <c r="K22" s="18" t="n">
        <v>447.46474509</v>
      </c>
      <c r="L22" s="20" t="n">
        <v>17.54802607</v>
      </c>
      <c r="M22" s="18" t="s">
        <v>404</v>
      </c>
      <c r="N22" s="20" t="s">
        <v>404</v>
      </c>
      <c r="O22" s="18" t="s">
        <v>404</v>
      </c>
      <c r="P22" s="20" t="s">
        <v>404</v>
      </c>
      <c r="Q22" s="18" t="s">
        <v>404</v>
      </c>
      <c r="R22" s="20" t="s">
        <v>404</v>
      </c>
      <c r="S22" s="18" t="s">
        <v>404</v>
      </c>
      <c r="T22" s="20" t="s">
        <v>404</v>
      </c>
      <c r="U22" s="18" t="n">
        <v>496.98009169</v>
      </c>
      <c r="V22" s="20" t="n">
        <v>23.31768046</v>
      </c>
    </row>
    <row r="23" spans="1:22">
      <c r="A23" s="15" t="s">
        <v>420</v>
      </c>
      <c r="B23" s="17" t="n">
        <v>11583</v>
      </c>
      <c r="C23" s="18">
        <f>(3159.0/B23*100)</f>
        <v/>
      </c>
      <c r="D23" s="19" t="n">
        <v>8424</v>
      </c>
      <c r="E23" s="18" t="n">
        <v>488.66378314</v>
      </c>
      <c r="F23" s="20" t="n">
        <v>14.58977259</v>
      </c>
      <c r="G23" s="18" t="n">
        <v>495.72642643</v>
      </c>
      <c r="H23" s="20" t="n">
        <v>7.96282228</v>
      </c>
      <c r="I23" s="18" t="n">
        <v>472.52138551</v>
      </c>
      <c r="J23" s="20" t="n">
        <v>7.86538237</v>
      </c>
      <c r="K23" s="18" t="n">
        <v>488.43842802</v>
      </c>
      <c r="L23" s="20" t="n">
        <v>7.57460707</v>
      </c>
      <c r="M23" s="18" t="s">
        <v>404</v>
      </c>
      <c r="N23" s="20" t="s">
        <v>404</v>
      </c>
      <c r="O23" s="18" t="s">
        <v>404</v>
      </c>
      <c r="P23" s="20" t="s">
        <v>404</v>
      </c>
      <c r="Q23" s="18" t="s">
        <v>404</v>
      </c>
      <c r="R23" s="20" t="s">
        <v>404</v>
      </c>
      <c r="S23" s="18" t="s">
        <v>404</v>
      </c>
      <c r="T23" s="20" t="s">
        <v>404</v>
      </c>
      <c r="U23" s="18" t="n">
        <v>468.37525726</v>
      </c>
      <c r="V23" s="20" t="n">
        <v>27.87452144</v>
      </c>
    </row>
    <row r="24" spans="1:22">
      <c r="A24" s="15" t="s">
        <v>421</v>
      </c>
      <c r="B24" s="17" t="n">
        <v>6647</v>
      </c>
      <c r="C24" s="18">
        <f>(0.0/B24*100)</f>
        <v/>
      </c>
      <c r="D24" s="19" t="n">
        <v>6647</v>
      </c>
      <c r="E24" s="18" t="n">
        <v>553.64096989</v>
      </c>
      <c r="F24" s="20" t="n">
        <v>21.72484557</v>
      </c>
      <c r="G24" s="18" t="n">
        <v>548.15868043</v>
      </c>
      <c r="H24" s="20" t="n">
        <v>7.94368924</v>
      </c>
      <c r="I24" s="18" t="n">
        <v>532.93785822</v>
      </c>
      <c r="J24" s="20" t="n">
        <v>5.56798082</v>
      </c>
      <c r="K24" s="18" t="n">
        <v>523.4492752</v>
      </c>
      <c r="L24" s="20" t="n">
        <v>9.467790600000001</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523.74362998</v>
      </c>
      <c r="F25" s="20" t="n">
        <v>11.69516099</v>
      </c>
      <c r="G25" s="18" t="n">
        <v>518.16478822</v>
      </c>
      <c r="H25" s="20" t="n">
        <v>6.04014587</v>
      </c>
      <c r="I25" s="18" t="n">
        <v>513.13730931</v>
      </c>
      <c r="J25" s="20" t="n">
        <v>5.74379343</v>
      </c>
      <c r="K25" s="18" t="n">
        <v>509.25784186</v>
      </c>
      <c r="L25" s="20" t="n">
        <v>10.31958291</v>
      </c>
      <c r="M25" s="18" t="s">
        <v>404</v>
      </c>
      <c r="N25" s="20" t="s">
        <v>404</v>
      </c>
      <c r="O25" s="18" t="s">
        <v>404</v>
      </c>
      <c r="P25" s="20" t="s">
        <v>404</v>
      </c>
      <c r="Q25" s="18" t="s">
        <v>404</v>
      </c>
      <c r="R25" s="20" t="s">
        <v>404</v>
      </c>
      <c r="S25" s="18" t="s">
        <v>404</v>
      </c>
      <c r="T25" s="20" t="s">
        <v>404</v>
      </c>
      <c r="U25" s="18" t="s">
        <v>404</v>
      </c>
      <c r="V25" s="20" t="s">
        <v>404</v>
      </c>
    </row>
    <row r="26" spans="1:22">
      <c r="A26" s="15" t="s">
        <v>423</v>
      </c>
      <c r="B26" s="17" t="n">
        <v>4869</v>
      </c>
      <c r="C26" s="18">
        <f>(11.0/B26*100)</f>
        <v/>
      </c>
      <c r="D26" s="19" t="n">
        <v>4858</v>
      </c>
      <c r="E26" s="18" t="n">
        <v>481.97207033</v>
      </c>
      <c r="F26" s="20" t="n">
        <v>3.15402452</v>
      </c>
      <c r="G26" s="18" t="n">
        <v>490.14994439</v>
      </c>
      <c r="H26" s="20" t="n">
        <v>2.86220272</v>
      </c>
      <c r="I26" s="18" t="n">
        <v>500.94030217</v>
      </c>
      <c r="J26" s="20" t="n">
        <v>4.02206136</v>
      </c>
      <c r="K26" s="18" t="n">
        <v>514.1055795</v>
      </c>
      <c r="L26" s="20" t="n">
        <v>7.29928228</v>
      </c>
      <c r="M26" s="18" t="s">
        <v>404</v>
      </c>
      <c r="N26" s="20" t="s">
        <v>404</v>
      </c>
      <c r="O26" s="18" t="s">
        <v>404</v>
      </c>
      <c r="P26" s="20" t="s">
        <v>404</v>
      </c>
      <c r="Q26" s="18" t="s">
        <v>404</v>
      </c>
      <c r="R26" s="20" t="s">
        <v>404</v>
      </c>
      <c r="S26" s="18" t="s">
        <v>404</v>
      </c>
      <c r="T26" s="20" t="s">
        <v>404</v>
      </c>
      <c r="U26" s="18" t="n">
        <v>492.17320973</v>
      </c>
      <c r="V26" s="20" t="n">
        <v>14.97764355</v>
      </c>
    </row>
    <row r="27" spans="1:22">
      <c r="A27" s="15" t="s">
        <v>424</v>
      </c>
      <c r="B27" s="17" t="n">
        <v>5299</v>
      </c>
      <c r="C27" s="18">
        <f>(0.0/B27*100)</f>
        <v/>
      </c>
      <c r="D27" s="19" t="n">
        <v>5299</v>
      </c>
      <c r="E27" s="18" t="n">
        <v>494.81802419</v>
      </c>
      <c r="F27" s="20" t="n">
        <v>2.06885866</v>
      </c>
      <c r="G27" s="18" t="n">
        <v>481.35183133</v>
      </c>
      <c r="H27" s="20" t="n">
        <v>1.55378512</v>
      </c>
      <c r="I27" s="18" t="n">
        <v>460.83129358</v>
      </c>
      <c r="J27" s="20" t="n">
        <v>2.59348699</v>
      </c>
      <c r="K27" s="18" t="n">
        <v>478.74912305</v>
      </c>
      <c r="L27" s="20" t="n">
        <v>3.37256434</v>
      </c>
      <c r="M27" s="18" t="s">
        <v>404</v>
      </c>
      <c r="N27" s="20" t="s">
        <v>404</v>
      </c>
      <c r="O27" s="18" t="s">
        <v>404</v>
      </c>
      <c r="P27" s="20" t="s">
        <v>404</v>
      </c>
      <c r="Q27" s="18" t="s">
        <v>404</v>
      </c>
      <c r="R27" s="20" t="s">
        <v>404</v>
      </c>
      <c r="S27" s="18" t="s">
        <v>404</v>
      </c>
      <c r="T27" s="20" t="s">
        <v>404</v>
      </c>
      <c r="U27" s="18" t="n">
        <v>460.40997821</v>
      </c>
      <c r="V27" s="20" t="n">
        <v>29.69276754</v>
      </c>
    </row>
    <row r="28" spans="1:22">
      <c r="A28" s="15" t="s">
        <v>425</v>
      </c>
      <c r="B28" s="17" t="n">
        <v>7568</v>
      </c>
      <c r="C28" s="18">
        <f>(0.0/B28*100)</f>
        <v/>
      </c>
      <c r="D28" s="19" t="n">
        <v>7568</v>
      </c>
      <c r="E28" s="18" t="n">
        <v>445.11506692</v>
      </c>
      <c r="F28" s="20" t="n">
        <v>5.06338875</v>
      </c>
      <c r="G28" s="18" t="n">
        <v>414.09127111</v>
      </c>
      <c r="H28" s="20" t="n">
        <v>4.64365424</v>
      </c>
      <c r="I28" s="18" t="n">
        <v>403.28240475</v>
      </c>
      <c r="J28" s="20" t="n">
        <v>3.94856916</v>
      </c>
      <c r="K28" s="18" t="n">
        <v>395.62661192</v>
      </c>
      <c r="L28" s="20" t="n">
        <v>6.04819732</v>
      </c>
      <c r="M28" s="18" t="s">
        <v>404</v>
      </c>
      <c r="N28" s="20" t="s">
        <v>404</v>
      </c>
      <c r="O28" s="18" t="s">
        <v>404</v>
      </c>
      <c r="P28" s="20" t="s">
        <v>404</v>
      </c>
      <c r="Q28" s="18" t="s">
        <v>404</v>
      </c>
      <c r="R28" s="20" t="s">
        <v>404</v>
      </c>
      <c r="S28" s="18" t="s">
        <v>404</v>
      </c>
      <c r="T28" s="20" t="s">
        <v>404</v>
      </c>
      <c r="U28" s="18" t="n">
        <v>428.08369802</v>
      </c>
      <c r="V28" s="20" t="n">
        <v>11.66361773</v>
      </c>
    </row>
    <row r="29" spans="1:22">
      <c r="A29" s="15" t="s">
        <v>426</v>
      </c>
      <c r="B29" s="17" t="n">
        <v>5385</v>
      </c>
      <c r="C29" s="18">
        <f>(1123.0/B29*100)</f>
        <v/>
      </c>
      <c r="D29" s="19" t="n">
        <v>4262</v>
      </c>
      <c r="E29" s="18" t="n">
        <v>506.76599455</v>
      </c>
      <c r="F29" s="20" t="n">
        <v>9.759396410000001</v>
      </c>
      <c r="G29" s="18" t="n">
        <v>521.24029295</v>
      </c>
      <c r="H29" s="20" t="n">
        <v>11.43168762</v>
      </c>
      <c r="I29" s="18" t="n">
        <v>506.09579283</v>
      </c>
      <c r="J29" s="20" t="n">
        <v>15.02182755</v>
      </c>
      <c r="K29" s="18" t="n">
        <v>501.01211128</v>
      </c>
      <c r="L29" s="20" t="n">
        <v>31.36663575</v>
      </c>
      <c r="M29" s="18" t="s">
        <v>404</v>
      </c>
      <c r="N29" s="20" t="s">
        <v>404</v>
      </c>
      <c r="O29" s="18" t="s">
        <v>404</v>
      </c>
      <c r="P29" s="20" t="s">
        <v>404</v>
      </c>
      <c r="Q29" s="18" t="s">
        <v>404</v>
      </c>
      <c r="R29" s="20" t="s">
        <v>404</v>
      </c>
      <c r="S29" s="18" t="s">
        <v>404</v>
      </c>
      <c r="T29" s="20" t="s">
        <v>404</v>
      </c>
      <c r="U29" s="18" t="n">
        <v>491.12518113</v>
      </c>
      <c r="V29" s="20" t="n">
        <v>14.72478189</v>
      </c>
    </row>
    <row r="30" spans="1:22">
      <c r="A30" s="15" t="s">
        <v>427</v>
      </c>
      <c r="B30" s="17" t="n">
        <v>4520</v>
      </c>
      <c r="C30" s="18">
        <f>(958.0/B30*100)</f>
        <v/>
      </c>
      <c r="D30" s="19" t="n">
        <v>3562</v>
      </c>
      <c r="E30" s="18" t="n">
        <v>517.79925453</v>
      </c>
      <c r="F30" s="20" t="n">
        <v>6.91117946</v>
      </c>
      <c r="G30" s="18" t="n">
        <v>521.92127262</v>
      </c>
      <c r="H30" s="20" t="n">
        <v>6.19071929</v>
      </c>
      <c r="I30" s="18" t="n">
        <v>517.4701648499999</v>
      </c>
      <c r="J30" s="20" t="n">
        <v>7.54338608</v>
      </c>
      <c r="K30" s="18" t="n">
        <v>486.37652354</v>
      </c>
      <c r="L30" s="20" t="n">
        <v>17.48327427</v>
      </c>
      <c r="M30" s="18" t="s">
        <v>404</v>
      </c>
      <c r="N30" s="20" t="s">
        <v>404</v>
      </c>
      <c r="O30" s="18" t="s">
        <v>404</v>
      </c>
      <c r="P30" s="20" t="s">
        <v>404</v>
      </c>
      <c r="Q30" s="18" t="s">
        <v>404</v>
      </c>
      <c r="R30" s="20" t="s">
        <v>404</v>
      </c>
      <c r="S30" s="18" t="s">
        <v>404</v>
      </c>
      <c r="T30" s="20" t="s">
        <v>404</v>
      </c>
      <c r="U30" s="18" t="n">
        <v>480.569371</v>
      </c>
      <c r="V30" s="20" t="n">
        <v>14.54675679</v>
      </c>
    </row>
    <row r="31" spans="1:22">
      <c r="A31" s="15" t="s">
        <v>428</v>
      </c>
      <c r="B31" s="17" t="n">
        <v>5456</v>
      </c>
      <c r="C31" s="18">
        <f>(502.0/B31*100)</f>
        <v/>
      </c>
      <c r="D31" s="19" t="n">
        <v>4954</v>
      </c>
      <c r="E31" s="18" t="n">
        <v>504.18718988</v>
      </c>
      <c r="F31" s="20" t="n">
        <v>4.81273604</v>
      </c>
      <c r="G31" s="18" t="n">
        <v>495.38621623</v>
      </c>
      <c r="H31" s="20" t="n">
        <v>3.91490779</v>
      </c>
      <c r="I31" s="18" t="n">
        <v>500.97499872</v>
      </c>
      <c r="J31" s="20" t="n">
        <v>4.01885581</v>
      </c>
      <c r="K31" s="18" t="n">
        <v>480.76232008</v>
      </c>
      <c r="L31" s="20" t="n">
        <v>6.86564012</v>
      </c>
      <c r="M31" s="18" t="s">
        <v>404</v>
      </c>
      <c r="N31" s="20" t="s">
        <v>404</v>
      </c>
      <c r="O31" s="18" t="s">
        <v>404</v>
      </c>
      <c r="P31" s="20" t="s">
        <v>404</v>
      </c>
      <c r="Q31" s="18" t="s">
        <v>404</v>
      </c>
      <c r="R31" s="20" t="s">
        <v>404</v>
      </c>
      <c r="S31" s="18" t="s">
        <v>404</v>
      </c>
      <c r="T31" s="20" t="s">
        <v>404</v>
      </c>
      <c r="U31" s="18" t="n">
        <v>500.14811084</v>
      </c>
      <c r="V31" s="20" t="n">
        <v>12.45935019</v>
      </c>
    </row>
    <row r="32" spans="1:22">
      <c r="A32" s="15" t="s">
        <v>429</v>
      </c>
      <c r="B32" s="17" t="n">
        <v>4478</v>
      </c>
      <c r="C32" s="18">
        <f>(0.0/B32*100)</f>
        <v/>
      </c>
      <c r="D32" s="19" t="n">
        <v>4478</v>
      </c>
      <c r="E32" s="18" t="n">
        <v>501.26676224</v>
      </c>
      <c r="F32" s="20" t="n">
        <v>3.89082926</v>
      </c>
      <c r="G32" s="18" t="n">
        <v>493.10893564</v>
      </c>
      <c r="H32" s="20" t="n">
        <v>6.98155968</v>
      </c>
      <c r="I32" s="18" t="n">
        <v>501.11976908</v>
      </c>
      <c r="J32" s="20" t="n">
        <v>5.00540191</v>
      </c>
      <c r="K32" s="18" t="n">
        <v>525.36871191</v>
      </c>
      <c r="L32" s="20" t="n">
        <v>15.7654221</v>
      </c>
      <c r="M32" s="18" t="s">
        <v>404</v>
      </c>
      <c r="N32" s="20" t="s">
        <v>404</v>
      </c>
      <c r="O32" s="18" t="s">
        <v>404</v>
      </c>
      <c r="P32" s="20" t="s">
        <v>404</v>
      </c>
      <c r="Q32" s="18" t="s">
        <v>404</v>
      </c>
      <c r="R32" s="20" t="s">
        <v>404</v>
      </c>
      <c r="S32" s="18" t="s">
        <v>404</v>
      </c>
      <c r="T32" s="20" t="s">
        <v>404</v>
      </c>
      <c r="U32" s="18" t="n">
        <v>537.72204364</v>
      </c>
      <c r="V32" s="20" t="n">
        <v>13.92331874</v>
      </c>
    </row>
    <row r="33" spans="1:22">
      <c r="A33" s="15" t="s">
        <v>430</v>
      </c>
      <c r="B33" s="17" t="n">
        <v>7325</v>
      </c>
      <c r="C33" s="18">
        <f>(29.0/B33*100)</f>
        <v/>
      </c>
      <c r="D33" s="19" t="n">
        <v>7296</v>
      </c>
      <c r="E33" s="18" t="n">
        <v>518.46865539</v>
      </c>
      <c r="F33" s="20" t="n">
        <v>5.17211161</v>
      </c>
      <c r="G33" s="18" t="n">
        <v>505.76979891</v>
      </c>
      <c r="H33" s="20" t="n">
        <v>4.79907636</v>
      </c>
      <c r="I33" s="18" t="n">
        <v>480.93197452</v>
      </c>
      <c r="J33" s="20" t="n">
        <v>6.28784631</v>
      </c>
      <c r="K33" s="18" t="n">
        <v>500.24955597</v>
      </c>
      <c r="L33" s="20" t="n">
        <v>8.8075055</v>
      </c>
      <c r="M33" s="18" t="s">
        <v>404</v>
      </c>
      <c r="N33" s="20" t="s">
        <v>404</v>
      </c>
      <c r="O33" s="18" t="s">
        <v>404</v>
      </c>
      <c r="P33" s="20" t="s">
        <v>404</v>
      </c>
      <c r="Q33" s="18" t="s">
        <v>404</v>
      </c>
      <c r="R33" s="20" t="s">
        <v>404</v>
      </c>
      <c r="S33" s="18" t="s">
        <v>404</v>
      </c>
      <c r="T33" s="20" t="s">
        <v>404</v>
      </c>
      <c r="U33" s="18" t="n">
        <v>473.72505964</v>
      </c>
      <c r="V33" s="20" t="n">
        <v>5.83974686</v>
      </c>
    </row>
    <row r="34" spans="1:22">
      <c r="A34" s="15" t="s">
        <v>431</v>
      </c>
      <c r="B34" s="17" t="n">
        <v>6350</v>
      </c>
      <c r="C34" s="18">
        <f>(0.0/B34*100)</f>
        <v/>
      </c>
      <c r="D34" s="19" t="n">
        <v>6350</v>
      </c>
      <c r="E34" s="18" t="n">
        <v>451.69553727</v>
      </c>
      <c r="F34" s="20" t="n">
        <v>6.2471408</v>
      </c>
      <c r="G34" s="18" t="n">
        <v>469.2511886</v>
      </c>
      <c r="H34" s="20" t="n">
        <v>8.00270555</v>
      </c>
      <c r="I34" s="18" t="n">
        <v>458.30503558</v>
      </c>
      <c r="J34" s="20" t="n">
        <v>8.75654211</v>
      </c>
      <c r="K34" s="18" t="n">
        <v>473.67439302</v>
      </c>
      <c r="L34" s="20" t="n">
        <v>14.04229326</v>
      </c>
      <c r="M34" s="18" t="s">
        <v>404</v>
      </c>
      <c r="N34" s="20" t="s">
        <v>404</v>
      </c>
      <c r="O34" s="18" t="s">
        <v>404</v>
      </c>
      <c r="P34" s="20" t="s">
        <v>404</v>
      </c>
      <c r="Q34" s="18" t="s">
        <v>404</v>
      </c>
      <c r="R34" s="20" t="s">
        <v>404</v>
      </c>
      <c r="S34" s="18" t="s">
        <v>404</v>
      </c>
      <c r="T34" s="20" t="s">
        <v>404</v>
      </c>
      <c r="U34" s="18" t="n">
        <v>471.2133032</v>
      </c>
      <c r="V34" s="20" t="n">
        <v>13.9960587</v>
      </c>
    </row>
    <row r="35" spans="1:22">
      <c r="A35" s="15" t="s">
        <v>432</v>
      </c>
      <c r="B35" s="17" t="n">
        <v>6406</v>
      </c>
      <c r="C35" s="18">
        <f>(443.0/B35*100)</f>
        <v/>
      </c>
      <c r="D35" s="19" t="n">
        <v>5963</v>
      </c>
      <c r="E35" s="18" t="n">
        <v>516.98611675</v>
      </c>
      <c r="F35" s="20" t="n">
        <v>2.06466641</v>
      </c>
      <c r="G35" s="18" t="n">
        <v>523.12330353</v>
      </c>
      <c r="H35" s="20" t="n">
        <v>2.49206665</v>
      </c>
      <c r="I35" s="18" t="n">
        <v>494.26502381</v>
      </c>
      <c r="J35" s="20" t="n">
        <v>3.81386437</v>
      </c>
      <c r="K35" s="18" t="n">
        <v>510.31242608</v>
      </c>
      <c r="L35" s="20" t="n">
        <v>7.01350887</v>
      </c>
      <c r="M35" s="18" t="s">
        <v>404</v>
      </c>
      <c r="N35" s="20" t="s">
        <v>404</v>
      </c>
      <c r="O35" s="18" t="s">
        <v>404</v>
      </c>
      <c r="P35" s="20" t="s">
        <v>404</v>
      </c>
      <c r="Q35" s="18" t="s">
        <v>404</v>
      </c>
      <c r="R35" s="20" t="s">
        <v>404</v>
      </c>
      <c r="S35" s="18" t="s">
        <v>404</v>
      </c>
      <c r="T35" s="20" t="s">
        <v>404</v>
      </c>
      <c r="U35" s="18" t="n">
        <v>476.01796394</v>
      </c>
      <c r="V35" s="20" t="n">
        <v>8.473541770000001</v>
      </c>
    </row>
    <row r="36" spans="1:22">
      <c r="A36" s="15" t="s">
        <v>433</v>
      </c>
      <c r="B36" s="17" t="n">
        <v>6736</v>
      </c>
      <c r="C36" s="18">
        <f>(10.0/B36*100)</f>
        <v/>
      </c>
      <c r="D36" s="19" t="n">
        <v>6726</v>
      </c>
      <c r="E36" s="18" t="n">
        <v>509.18874382</v>
      </c>
      <c r="F36" s="20" t="n">
        <v>3.43310078</v>
      </c>
      <c r="G36" s="18" t="n">
        <v>488.64508785</v>
      </c>
      <c r="H36" s="20" t="n">
        <v>5.31014713</v>
      </c>
      <c r="I36" s="18" t="n">
        <v>482.8959084</v>
      </c>
      <c r="J36" s="20" t="n">
        <v>4.49370386</v>
      </c>
      <c r="K36" s="18" t="n">
        <v>485.92149696</v>
      </c>
      <c r="L36" s="20" t="n">
        <v>5.12379458</v>
      </c>
      <c r="M36" s="18" t="s">
        <v>404</v>
      </c>
      <c r="N36" s="20" t="s">
        <v>404</v>
      </c>
      <c r="O36" s="18" t="s">
        <v>404</v>
      </c>
      <c r="P36" s="20" t="s">
        <v>404</v>
      </c>
      <c r="Q36" s="18" t="s">
        <v>404</v>
      </c>
      <c r="R36" s="20" t="s">
        <v>404</v>
      </c>
      <c r="S36" s="18" t="s">
        <v>404</v>
      </c>
      <c r="T36" s="20" t="s">
        <v>404</v>
      </c>
      <c r="U36" s="18" t="n">
        <v>490.62136967</v>
      </c>
      <c r="V36" s="20" t="n">
        <v>30.5685165</v>
      </c>
    </row>
    <row r="37" spans="1:22">
      <c r="A37" s="15" t="s">
        <v>434</v>
      </c>
      <c r="B37" s="17" t="n">
        <v>5458</v>
      </c>
      <c r="C37" s="18">
        <f>(0.0/B37*100)</f>
        <v/>
      </c>
      <c r="D37" s="19" t="n">
        <v>5458</v>
      </c>
      <c r="E37" s="18" t="n">
        <v>495.91479004</v>
      </c>
      <c r="F37" s="20" t="n">
        <v>5.95765852</v>
      </c>
      <c r="G37" s="18" t="n">
        <v>493.36844395</v>
      </c>
      <c r="H37" s="20" t="n">
        <v>7.02892</v>
      </c>
      <c r="I37" s="18" t="n">
        <v>492.02659606</v>
      </c>
      <c r="J37" s="20" t="n">
        <v>4.92446894</v>
      </c>
      <c r="K37" s="18" t="n">
        <v>479.80144432</v>
      </c>
      <c r="L37" s="20" t="n">
        <v>10.79910179</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503.66317419</v>
      </c>
      <c r="F38" s="20" t="n">
        <v>6.00996924</v>
      </c>
      <c r="G38" s="18" t="n">
        <v>515.6913429799999</v>
      </c>
      <c r="H38" s="20" t="n">
        <v>8.133260529999999</v>
      </c>
      <c r="I38" s="18" t="n">
        <v>494.73363195</v>
      </c>
      <c r="J38" s="20" t="n">
        <v>11.14752102</v>
      </c>
      <c r="K38" s="18" t="n">
        <v>505.48203161</v>
      </c>
      <c r="L38" s="20" t="n">
        <v>30.34760823</v>
      </c>
      <c r="M38" s="18" t="s">
        <v>404</v>
      </c>
      <c r="N38" s="20" t="s">
        <v>404</v>
      </c>
      <c r="O38" s="18" t="s">
        <v>404</v>
      </c>
      <c r="P38" s="20" t="s">
        <v>404</v>
      </c>
      <c r="Q38" s="18" t="s">
        <v>404</v>
      </c>
      <c r="R38" s="20" t="s">
        <v>404</v>
      </c>
      <c r="S38" s="18" t="s">
        <v>404</v>
      </c>
      <c r="T38" s="20" t="s">
        <v>404</v>
      </c>
      <c r="U38" s="18" t="n">
        <v>451.48889749</v>
      </c>
      <c r="V38" s="20" t="n">
        <v>42.36575667</v>
      </c>
    </row>
    <row r="39" spans="1:22">
      <c r="A39" s="15" t="s">
        <v>436</v>
      </c>
      <c r="B39" s="17" t="n">
        <v>5895</v>
      </c>
      <c r="C39" s="18">
        <f>(0.0/B39*100)</f>
        <v/>
      </c>
      <c r="D39" s="19" t="n">
        <v>5895</v>
      </c>
      <c r="E39" s="18" t="n">
        <v>450.8678315</v>
      </c>
      <c r="F39" s="20" t="n">
        <v>7.87973182</v>
      </c>
      <c r="G39" s="18" t="n">
        <v>415.07546787</v>
      </c>
      <c r="H39" s="20" t="n">
        <v>7.12875651</v>
      </c>
      <c r="I39" s="18" t="n">
        <v>416.08531881</v>
      </c>
      <c r="J39" s="20" t="n">
        <v>10.22038834</v>
      </c>
      <c r="K39" s="18" t="n">
        <v>388.46153517</v>
      </c>
      <c r="L39" s="20" t="n">
        <v>8.84674538</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(2754.0/B40*100)</f>
        <v/>
      </c>
      <c r="D40" s="19" t="n">
        <v>11403</v>
      </c>
      <c r="E40" s="18" t="n">
        <v>506.41203935</v>
      </c>
      <c r="F40" s="20" t="n">
        <v>5.05179883</v>
      </c>
      <c r="G40" s="18" t="n">
        <v>511.22315833</v>
      </c>
      <c r="H40" s="20" t="n">
        <v>9.85211333</v>
      </c>
      <c r="I40" s="18" t="n">
        <v>512.81192999</v>
      </c>
      <c r="J40" s="20" t="n">
        <v>7.1155173</v>
      </c>
      <c r="K40" s="18" t="n">
        <v>519.5439877</v>
      </c>
      <c r="L40" s="20" t="n">
        <v>10.20570028</v>
      </c>
      <c r="M40" s="18" t="s">
        <v>404</v>
      </c>
      <c r="N40" s="20" t="s">
        <v>404</v>
      </c>
      <c r="O40" s="18" t="s">
        <v>404</v>
      </c>
      <c r="P40" s="20" t="s">
        <v>404</v>
      </c>
      <c r="Q40" s="18" t="s">
        <v>404</v>
      </c>
      <c r="R40" s="20" t="s">
        <v>404</v>
      </c>
      <c r="S40" s="18" t="s">
        <v>404</v>
      </c>
      <c r="T40" s="20" t="s">
        <v>404</v>
      </c>
      <c r="U40" s="18" t="n">
        <v>509.8287515</v>
      </c>
      <c r="V40" s="20" t="n">
        <v>8.583515869999999</v>
      </c>
    </row>
    <row r="41" spans="1:22">
      <c r="A41" s="15" t="s">
        <v>438</v>
      </c>
      <c r="B41" s="17" t="n">
        <v>5712</v>
      </c>
      <c r="C41" s="18">
        <f>(99.0/B41*100)</f>
        <v/>
      </c>
      <c r="D41" s="19" t="n">
        <v>5613</v>
      </c>
      <c r="E41" s="18" t="n">
        <v>502.1512591</v>
      </c>
      <c r="F41" s="20" t="n">
        <v>5.19926799</v>
      </c>
      <c r="G41" s="18" t="n">
        <v>505.84719839</v>
      </c>
      <c r="H41" s="20" t="n">
        <v>5.16085407</v>
      </c>
      <c r="I41" s="18" t="n">
        <v>476.07688089</v>
      </c>
      <c r="J41" s="20" t="n">
        <v>11.16277212</v>
      </c>
      <c r="K41" s="18" t="n">
        <v>448.05472732</v>
      </c>
      <c r="L41" s="20" t="n">
        <v>12.12119033</v>
      </c>
      <c r="M41" s="18" t="s">
        <v>404</v>
      </c>
      <c r="N41" s="20" t="s">
        <v>404</v>
      </c>
      <c r="O41" s="18" t="s">
        <v>404</v>
      </c>
      <c r="P41" s="20" t="s">
        <v>404</v>
      </c>
      <c r="Q41" s="18" t="s">
        <v>404</v>
      </c>
      <c r="R41" s="20" t="s">
        <v>404</v>
      </c>
      <c r="S41" s="18" t="s">
        <v>404</v>
      </c>
      <c r="T41" s="20" t="s">
        <v>404</v>
      </c>
      <c r="U41" s="18" t="n">
        <v>468.74222846</v>
      </c>
      <c r="V41" s="20" t="n">
        <v>24.73364524</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450.93612646</v>
      </c>
      <c r="F44" s="20" t="n">
        <v>10.50748237</v>
      </c>
      <c r="G44" s="18" t="n">
        <v>425.88127633</v>
      </c>
      <c r="H44" s="20" t="n">
        <v>4.14680277</v>
      </c>
      <c r="I44" s="18" t="n">
        <v>422.4954511</v>
      </c>
      <c r="J44" s="20" t="n">
        <v>4.4995876</v>
      </c>
      <c r="K44" s="18" t="n">
        <v>418.22058258</v>
      </c>
      <c r="L44" s="20" t="n">
        <v>5.08169918</v>
      </c>
      <c r="M44" s="18" t="s">
        <v>404</v>
      </c>
      <c r="N44" s="20" t="s">
        <v>404</v>
      </c>
      <c r="O44" s="18" t="s">
        <v>404</v>
      </c>
      <c r="P44" s="20" t="s">
        <v>404</v>
      </c>
      <c r="Q44" s="18" t="s">
        <v>404</v>
      </c>
      <c r="R44" s="20" t="s">
        <v>404</v>
      </c>
      <c r="S44" s="18" t="s">
        <v>404</v>
      </c>
      <c r="T44" s="20" t="s">
        <v>404</v>
      </c>
      <c r="U44" s="18" t="n">
        <v>402.84043998</v>
      </c>
      <c r="V44" s="20" t="n">
        <v>36.62012566</v>
      </c>
    </row>
    <row r="45" spans="1:22">
      <c r="A45" s="15" t="s">
        <v>442</v>
      </c>
      <c r="B45" s="17" t="n">
        <v>5519</v>
      </c>
      <c r="C45" s="18">
        <f>(0.0/B45*100)</f>
        <v/>
      </c>
      <c r="D45" s="19" t="n">
        <v>5519</v>
      </c>
      <c r="E45" s="18" t="n">
        <v>362.77575135</v>
      </c>
      <c r="F45" s="20" t="n">
        <v>5.89521355</v>
      </c>
      <c r="G45" s="18" t="n">
        <v>381.79442483</v>
      </c>
      <c r="H45" s="20" t="n">
        <v>6.63461409</v>
      </c>
      <c r="I45" s="18" t="n">
        <v>382.32101827</v>
      </c>
      <c r="J45" s="20" t="n">
        <v>6.7159059</v>
      </c>
      <c r="K45" s="18" t="n">
        <v>368.18443167</v>
      </c>
      <c r="L45" s="20" t="n">
        <v>7.84716856</v>
      </c>
      <c r="M45" s="18" t="s">
        <v>404</v>
      </c>
      <c r="N45" s="20" t="s">
        <v>404</v>
      </c>
      <c r="O45" s="18" t="s">
        <v>404</v>
      </c>
      <c r="P45" s="20" t="s">
        <v>404</v>
      </c>
      <c r="Q45" s="18" t="s">
        <v>404</v>
      </c>
      <c r="R45" s="20" t="s">
        <v>404</v>
      </c>
      <c r="S45" s="18" t="s">
        <v>404</v>
      </c>
      <c r="T45" s="20" t="s">
        <v>404</v>
      </c>
      <c r="U45" s="18" t="n">
        <v>407.88102825</v>
      </c>
      <c r="V45" s="20" t="n">
        <v>19.07865078</v>
      </c>
    </row>
    <row r="46" spans="1:22">
      <c r="A46" s="15" t="s">
        <v>443</v>
      </c>
      <c r="B46" s="17" t="n">
        <v>23141</v>
      </c>
      <c r="C46" s="18">
        <f>(4196.0/B46*100)</f>
        <v/>
      </c>
      <c r="D46" s="19" t="n">
        <v>18945</v>
      </c>
      <c r="E46" s="18" t="n">
        <v>431.44531668</v>
      </c>
      <c r="F46" s="20" t="n">
        <v>5.14096417</v>
      </c>
      <c r="G46" s="18" t="n">
        <v>399.78052457</v>
      </c>
      <c r="H46" s="20" t="n">
        <v>5.368655</v>
      </c>
      <c r="I46" s="18" t="n">
        <v>375.90234952</v>
      </c>
      <c r="J46" s="20" t="n">
        <v>4.18379079</v>
      </c>
      <c r="K46" s="18" t="n">
        <v>385.41162381</v>
      </c>
      <c r="L46" s="20" t="n">
        <v>5.74409806</v>
      </c>
      <c r="M46" s="18" t="s">
        <v>404</v>
      </c>
      <c r="N46" s="20" t="s">
        <v>404</v>
      </c>
      <c r="O46" s="18" t="s">
        <v>404</v>
      </c>
      <c r="P46" s="20" t="s">
        <v>404</v>
      </c>
      <c r="Q46" s="18" t="s">
        <v>404</v>
      </c>
      <c r="R46" s="20" t="s">
        <v>404</v>
      </c>
      <c r="S46" s="18" t="s">
        <v>404</v>
      </c>
      <c r="T46" s="20" t="s">
        <v>404</v>
      </c>
      <c r="U46" s="18" t="n">
        <v>377.22639553</v>
      </c>
      <c r="V46" s="20" t="n">
        <v>7.78551092</v>
      </c>
    </row>
    <row r="47" spans="1:22">
      <c r="A47" s="15" t="s">
        <v>444</v>
      </c>
      <c r="B47" s="17" t="n">
        <v>5928</v>
      </c>
      <c r="C47" s="18">
        <f>(0.0/B47*100)</f>
        <v/>
      </c>
      <c r="D47" s="19" t="n">
        <v>5928</v>
      </c>
      <c r="E47" s="18" t="n">
        <v>431.33529126</v>
      </c>
      <c r="F47" s="20" t="n">
        <v>7.62113384</v>
      </c>
      <c r="G47" s="18" t="n">
        <v>451.75366734</v>
      </c>
      <c r="H47" s="20" t="n">
        <v>9.093503460000001</v>
      </c>
      <c r="I47" s="18" t="n">
        <v>455.40571006</v>
      </c>
      <c r="J47" s="20" t="n">
        <v>10.96999084</v>
      </c>
      <c r="K47" s="18" t="n">
        <v>492.88098731</v>
      </c>
      <c r="L47" s="20" t="n">
        <v>39.39445616</v>
      </c>
      <c r="M47" s="18" t="s">
        <v>404</v>
      </c>
      <c r="N47" s="20" t="s">
        <v>404</v>
      </c>
      <c r="O47" s="18" t="s">
        <v>404</v>
      </c>
      <c r="P47" s="20" t="s">
        <v>404</v>
      </c>
      <c r="Q47" s="18" t="s">
        <v>404</v>
      </c>
      <c r="R47" s="20" t="s">
        <v>404</v>
      </c>
      <c r="S47" s="18" t="s">
        <v>404</v>
      </c>
      <c r="T47" s="20" t="s">
        <v>404</v>
      </c>
      <c r="U47" s="18" t="n">
        <v>516.80041123</v>
      </c>
      <c r="V47" s="20" t="n">
        <v>15.35293081</v>
      </c>
    </row>
    <row r="48" spans="1:22">
      <c r="A48" s="15" t="s">
        <v>445</v>
      </c>
      <c r="B48" s="17" t="n">
        <v>9841</v>
      </c>
      <c r="C48" s="18">
        <f>(40.0/B48*100)</f>
        <v/>
      </c>
      <c r="D48" s="19" t="n">
        <v>9801</v>
      </c>
      <c r="E48" s="18" t="n">
        <v>548.20767864</v>
      </c>
      <c r="F48" s="20" t="n">
        <v>7.60179115</v>
      </c>
      <c r="G48" s="18" t="n">
        <v>523.28078429</v>
      </c>
      <c r="H48" s="20" t="n">
        <v>11.21263621</v>
      </c>
      <c r="I48" s="18" t="n">
        <v>494.76092512</v>
      </c>
      <c r="J48" s="20" t="n">
        <v>10.85916715</v>
      </c>
      <c r="K48" s="18" t="n">
        <v>493.02441394</v>
      </c>
      <c r="L48" s="20" t="n">
        <v>24.8579611</v>
      </c>
      <c r="M48" s="18" t="s">
        <v>404</v>
      </c>
      <c r="N48" s="20" t="s">
        <v>404</v>
      </c>
      <c r="O48" s="18" t="s">
        <v>404</v>
      </c>
      <c r="P48" s="20" t="s">
        <v>404</v>
      </c>
      <c r="Q48" s="18" t="s">
        <v>404</v>
      </c>
      <c r="R48" s="20" t="s">
        <v>404</v>
      </c>
      <c r="S48" s="18" t="s">
        <v>404</v>
      </c>
      <c r="T48" s="20" t="s">
        <v>404</v>
      </c>
      <c r="U48" s="18" t="n">
        <v>426.17323264</v>
      </c>
      <c r="V48" s="20" t="n">
        <v>6.766915</v>
      </c>
    </row>
    <row r="49" spans="1:22">
      <c r="A49" s="15" t="s">
        <v>446</v>
      </c>
      <c r="B49" s="17" t="n">
        <v>6349</v>
      </c>
      <c r="C49" s="18">
        <f>(52.0/B49*100)</f>
        <v/>
      </c>
      <c r="D49" s="19" t="n">
        <v>6297</v>
      </c>
      <c r="E49" s="18" t="n">
        <v>459.03719618</v>
      </c>
      <c r="F49" s="20" t="n">
        <v>4.86804958</v>
      </c>
      <c r="G49" s="18" t="n">
        <v>425.69666439</v>
      </c>
      <c r="H49" s="20" t="n">
        <v>6.57710912</v>
      </c>
      <c r="I49" s="18" t="n">
        <v>423.29425729</v>
      </c>
      <c r="J49" s="20" t="n">
        <v>7.10376631</v>
      </c>
      <c r="K49" s="18" t="n">
        <v>412.27998781</v>
      </c>
      <c r="L49" s="20" t="n">
        <v>5.58804106</v>
      </c>
      <c r="M49" s="18" t="s">
        <v>404</v>
      </c>
      <c r="N49" s="20" t="s">
        <v>404</v>
      </c>
      <c r="O49" s="18" t="s">
        <v>404</v>
      </c>
      <c r="P49" s="20" t="s">
        <v>404</v>
      </c>
      <c r="Q49" s="18" t="s">
        <v>404</v>
      </c>
      <c r="R49" s="20" t="s">
        <v>404</v>
      </c>
      <c r="S49" s="18" t="s">
        <v>404</v>
      </c>
      <c r="T49" s="20" t="s">
        <v>404</v>
      </c>
      <c r="U49" s="18" t="n">
        <v>401.64895921</v>
      </c>
      <c r="V49" s="20" t="n">
        <v>7.46739404</v>
      </c>
    </row>
    <row r="50" spans="1:22">
      <c r="A50" s="15" t="s">
        <v>447</v>
      </c>
      <c r="B50" s="17" t="n">
        <v>11795</v>
      </c>
      <c r="C50" s="18">
        <f>(1031.0/B50*100)</f>
        <v/>
      </c>
      <c r="D50" s="19" t="n">
        <v>10764</v>
      </c>
      <c r="E50" s="18" t="n">
        <v>446.97497938</v>
      </c>
      <c r="F50" s="20" t="n">
        <v>5.68580455</v>
      </c>
      <c r="G50" s="18" t="n">
        <v>426.06119138</v>
      </c>
      <c r="H50" s="20" t="n">
        <v>5.9766883</v>
      </c>
      <c r="I50" s="18" t="n">
        <v>408.16444112</v>
      </c>
      <c r="J50" s="20" t="n">
        <v>6.02840678</v>
      </c>
      <c r="K50" s="18" t="n">
        <v>393.36571519</v>
      </c>
      <c r="L50" s="20" t="n">
        <v>5.22772873</v>
      </c>
      <c r="M50" s="18" t="s">
        <v>404</v>
      </c>
      <c r="N50" s="20" t="s">
        <v>404</v>
      </c>
      <c r="O50" s="18" t="s">
        <v>404</v>
      </c>
      <c r="P50" s="20" t="s">
        <v>404</v>
      </c>
      <c r="Q50" s="18" t="s">
        <v>404</v>
      </c>
      <c r="R50" s="20" t="s">
        <v>404</v>
      </c>
      <c r="S50" s="18" t="s">
        <v>404</v>
      </c>
      <c r="T50" s="20" t="s">
        <v>404</v>
      </c>
      <c r="U50" s="18" t="n">
        <v>409.62358741</v>
      </c>
      <c r="V50" s="20" t="n">
        <v>14.20653629</v>
      </c>
    </row>
    <row r="51" spans="1:22">
      <c r="A51" s="15" t="s">
        <v>448</v>
      </c>
      <c r="B51" s="17" t="n">
        <v>6866</v>
      </c>
      <c r="C51" s="18">
        <f>(0.0/B51*100)</f>
        <v/>
      </c>
      <c r="D51" s="19" t="n">
        <v>6866</v>
      </c>
      <c r="E51" s="18" t="n">
        <v>413.88037121</v>
      </c>
      <c r="F51" s="20" t="n">
        <v>7.33699926</v>
      </c>
      <c r="G51" s="18" t="n">
        <v>413.58709814</v>
      </c>
      <c r="H51" s="20" t="n">
        <v>6.31439068</v>
      </c>
      <c r="I51" s="18" t="n">
        <v>416.87546192</v>
      </c>
      <c r="J51" s="20" t="n">
        <v>5.12274972</v>
      </c>
      <c r="K51" s="18" t="n">
        <v>426.69933337</v>
      </c>
      <c r="L51" s="20" t="n">
        <v>3.62127235</v>
      </c>
      <c r="M51" s="18" t="s">
        <v>404</v>
      </c>
      <c r="N51" s="20" t="s">
        <v>404</v>
      </c>
      <c r="O51" s="18" t="s">
        <v>404</v>
      </c>
      <c r="P51" s="20" t="s">
        <v>404</v>
      </c>
      <c r="Q51" s="18" t="s">
        <v>404</v>
      </c>
      <c r="R51" s="20" t="s">
        <v>404</v>
      </c>
      <c r="S51" s="18" t="s">
        <v>404</v>
      </c>
      <c r="T51" s="20" t="s">
        <v>404</v>
      </c>
      <c r="U51" s="18" t="n">
        <v>431.68163881</v>
      </c>
      <c r="V51" s="20" t="n">
        <v>8.95680275</v>
      </c>
    </row>
    <row r="52" spans="1:22">
      <c r="A52" s="15" t="s">
        <v>449</v>
      </c>
      <c r="B52" s="17" t="n">
        <v>5809</v>
      </c>
      <c r="C52" s="18">
        <f>(0.0/B52*100)</f>
        <v/>
      </c>
      <c r="D52" s="19" t="n">
        <v>5809</v>
      </c>
      <c r="E52" s="18" t="n">
        <v>479.6280994</v>
      </c>
      <c r="F52" s="20" t="n">
        <v>14.45852106</v>
      </c>
      <c r="G52" s="18" t="n">
        <v>479.04350654</v>
      </c>
      <c r="H52" s="20" t="n">
        <v>9.43795648</v>
      </c>
      <c r="I52" s="18" t="n">
        <v>476.4201726</v>
      </c>
      <c r="J52" s="20" t="n">
        <v>5.7919466</v>
      </c>
      <c r="K52" s="18" t="n">
        <v>468.84802439</v>
      </c>
      <c r="L52" s="20" t="n">
        <v>7.96875217</v>
      </c>
      <c r="M52" s="18" t="s">
        <v>404</v>
      </c>
      <c r="N52" s="20" t="s">
        <v>404</v>
      </c>
      <c r="O52" s="18" t="s">
        <v>404</v>
      </c>
      <c r="P52" s="20" t="s">
        <v>404</v>
      </c>
      <c r="Q52" s="18" t="s">
        <v>404</v>
      </c>
      <c r="R52" s="20" t="s">
        <v>404</v>
      </c>
      <c r="S52" s="18" t="s">
        <v>404</v>
      </c>
      <c r="T52" s="20" t="s">
        <v>404</v>
      </c>
      <c r="U52" s="18" t="n">
        <v>408.5339</v>
      </c>
      <c r="V52" s="20" t="n">
        <v>17.24550512</v>
      </c>
    </row>
    <row r="53" spans="1:22">
      <c r="A53" s="15" t="s">
        <v>450</v>
      </c>
      <c r="B53" s="17" t="n">
        <v>5571</v>
      </c>
      <c r="C53" s="18">
        <f>(0.0/B53*100)</f>
        <v/>
      </c>
      <c r="D53" s="19" t="n">
        <v>5571</v>
      </c>
      <c r="E53" s="18" t="n">
        <v>434.53758163</v>
      </c>
      <c r="F53" s="20" t="n">
        <v>2.12917529</v>
      </c>
      <c r="G53" s="18" t="n">
        <v>427.02882288</v>
      </c>
      <c r="H53" s="20" t="n">
        <v>2.21187448</v>
      </c>
      <c r="I53" s="18" t="n">
        <v>448.61186031</v>
      </c>
      <c r="J53" s="20" t="n">
        <v>3.10266749</v>
      </c>
      <c r="K53" s="18" t="n">
        <v>425.87458327</v>
      </c>
      <c r="L53" s="20" t="n">
        <v>4.7545882</v>
      </c>
      <c r="M53" s="18" t="s">
        <v>404</v>
      </c>
      <c r="N53" s="20" t="s">
        <v>404</v>
      </c>
      <c r="O53" s="18" t="s">
        <v>404</v>
      </c>
      <c r="P53" s="20" t="s">
        <v>404</v>
      </c>
      <c r="Q53" s="18" t="s">
        <v>404</v>
      </c>
      <c r="R53" s="20" t="s">
        <v>404</v>
      </c>
      <c r="S53" s="18" t="s">
        <v>404</v>
      </c>
      <c r="T53" s="20" t="s">
        <v>404</v>
      </c>
      <c r="U53" s="18" t="n">
        <v>368.51921063</v>
      </c>
      <c r="V53" s="20" t="n">
        <v>22.70512951</v>
      </c>
    </row>
    <row r="54" spans="1:22">
      <c r="A54" s="15" t="s">
        <v>451</v>
      </c>
      <c r="B54" s="17" t="n">
        <v>4740</v>
      </c>
      <c r="C54" s="18">
        <f>(199.0/B54*100)</f>
        <v/>
      </c>
      <c r="D54" s="19" t="n">
        <v>4541</v>
      </c>
      <c r="E54" s="18" t="n">
        <v>339.53110428</v>
      </c>
      <c r="F54" s="20" t="n">
        <v>5.30787612</v>
      </c>
      <c r="G54" s="18" t="n">
        <v>330.49644494</v>
      </c>
      <c r="H54" s="20" t="n">
        <v>7.75545038</v>
      </c>
      <c r="I54" s="18" t="n">
        <v>325.71153734</v>
      </c>
      <c r="J54" s="20" t="n">
        <v>6.85063318</v>
      </c>
      <c r="K54" s="18" t="n">
        <v>318.23275934</v>
      </c>
      <c r="L54" s="20" t="n">
        <v>5.70697759</v>
      </c>
      <c r="M54" s="18" t="s">
        <v>404</v>
      </c>
      <c r="N54" s="20" t="s">
        <v>404</v>
      </c>
      <c r="O54" s="18" t="s">
        <v>404</v>
      </c>
      <c r="P54" s="20" t="s">
        <v>404</v>
      </c>
      <c r="Q54" s="18" t="s">
        <v>404</v>
      </c>
      <c r="R54" s="20" t="s">
        <v>404</v>
      </c>
      <c r="S54" s="18" t="s">
        <v>404</v>
      </c>
      <c r="T54" s="20" t="s">
        <v>404</v>
      </c>
      <c r="U54" s="18" t="n">
        <v>309.32562263</v>
      </c>
      <c r="V54" s="20" t="n">
        <v>3.28780521</v>
      </c>
    </row>
    <row r="55" spans="1:22">
      <c r="A55" s="15" t="s">
        <v>452</v>
      </c>
      <c r="B55" s="17" t="n">
        <v>5316</v>
      </c>
      <c r="C55" s="18">
        <f>(43.0/B55*100)</f>
        <v/>
      </c>
      <c r="D55" s="19" t="n">
        <v>5273</v>
      </c>
      <c r="E55" s="18" t="n">
        <v>420.96853062</v>
      </c>
      <c r="F55" s="20" t="n">
        <v>6.46537376</v>
      </c>
      <c r="G55" s="18" t="n">
        <v>425.5660301</v>
      </c>
      <c r="H55" s="20" t="n">
        <v>6.28283011</v>
      </c>
      <c r="I55" s="18" t="n">
        <v>403.63139837</v>
      </c>
      <c r="J55" s="20" t="n">
        <v>5.10116687</v>
      </c>
      <c r="K55" s="18" t="n">
        <v>398.34693745</v>
      </c>
      <c r="L55" s="20" t="n">
        <v>6.33666817</v>
      </c>
      <c r="M55" s="18" t="s">
        <v>404</v>
      </c>
      <c r="N55" s="20" t="s">
        <v>404</v>
      </c>
      <c r="O55" s="18" t="s">
        <v>404</v>
      </c>
      <c r="P55" s="20" t="s">
        <v>404</v>
      </c>
      <c r="Q55" s="18" t="s">
        <v>404</v>
      </c>
      <c r="R55" s="20" t="s">
        <v>404</v>
      </c>
      <c r="S55" s="18" t="n">
        <v>428.27041964</v>
      </c>
      <c r="T55" s="20" t="n">
        <v>10.73423101</v>
      </c>
      <c r="U55" s="18" t="n">
        <v>382.70048122</v>
      </c>
      <c r="V55" s="20" t="n">
        <v>17.8708503</v>
      </c>
    </row>
    <row r="56" spans="1:22">
      <c r="A56" s="15" t="s">
        <v>453</v>
      </c>
      <c r="B56" s="17" t="n">
        <v>5359</v>
      </c>
      <c r="C56" s="18">
        <f>(0.0/B56*100)</f>
        <v/>
      </c>
      <c r="D56" s="19" t="n">
        <v>5359</v>
      </c>
      <c r="E56" s="18" t="n">
        <v>513.94276918</v>
      </c>
      <c r="F56" s="20" t="n">
        <v>8.07476115</v>
      </c>
      <c r="G56" s="18" t="n">
        <v>526.0677607</v>
      </c>
      <c r="H56" s="20" t="n">
        <v>5.03463808</v>
      </c>
      <c r="I56" s="18" t="n">
        <v>530.06793873</v>
      </c>
      <c r="J56" s="20" t="n">
        <v>8.95299442</v>
      </c>
      <c r="K56" s="18" t="n">
        <v>546.58940852</v>
      </c>
      <c r="L56" s="20" t="n">
        <v>22.96872016</v>
      </c>
      <c r="M56" s="18" t="s">
        <v>404</v>
      </c>
      <c r="N56" s="20" t="s">
        <v>404</v>
      </c>
      <c r="O56" s="18" t="s">
        <v>404</v>
      </c>
      <c r="P56" s="20" t="s">
        <v>404</v>
      </c>
      <c r="Q56" s="18" t="s">
        <v>404</v>
      </c>
      <c r="R56" s="20" t="s">
        <v>404</v>
      </c>
      <c r="S56" s="18" t="s">
        <v>404</v>
      </c>
      <c r="T56" s="20" t="s">
        <v>404</v>
      </c>
      <c r="U56" s="18" t="n">
        <v>515.82086535</v>
      </c>
      <c r="V56" s="20" t="n">
        <v>15.33091778</v>
      </c>
    </row>
    <row r="57" spans="1:22">
      <c r="A57" s="15" t="s">
        <v>454</v>
      </c>
      <c r="B57" s="17" t="n">
        <v>6513</v>
      </c>
      <c r="C57" s="18">
        <f>(0.0/B57*100)</f>
        <v/>
      </c>
      <c r="D57" s="19" t="n">
        <v>6513</v>
      </c>
      <c r="E57" s="18" t="n">
        <v>430.96499437</v>
      </c>
      <c r="F57" s="20" t="n">
        <v>8.233696520000001</v>
      </c>
      <c r="G57" s="18" t="n">
        <v>408.18313588</v>
      </c>
      <c r="H57" s="20" t="n">
        <v>7.03155399</v>
      </c>
      <c r="I57" s="18" t="n">
        <v>399.80821652</v>
      </c>
      <c r="J57" s="20" t="n">
        <v>4.98087296</v>
      </c>
      <c r="K57" s="18" t="n">
        <v>383.94904819</v>
      </c>
      <c r="L57" s="20" t="n">
        <v>4.71588324</v>
      </c>
      <c r="M57" s="18" t="s">
        <v>404</v>
      </c>
      <c r="N57" s="20" t="s">
        <v>404</v>
      </c>
      <c r="O57" s="18" t="s">
        <v>404</v>
      </c>
      <c r="P57" s="20" t="s">
        <v>404</v>
      </c>
      <c r="Q57" s="18" t="s">
        <v>404</v>
      </c>
      <c r="R57" s="20" t="s">
        <v>404</v>
      </c>
      <c r="S57" s="18" t="s">
        <v>404</v>
      </c>
      <c r="T57" s="20" t="s">
        <v>404</v>
      </c>
      <c r="U57" s="18" t="s">
        <v>404</v>
      </c>
      <c r="V57" s="20" t="s">
        <v>404</v>
      </c>
    </row>
    <row r="58" spans="1:22">
      <c r="A58" s="15" t="s">
        <v>455</v>
      </c>
      <c r="B58" s="17" t="n">
        <v>7267</v>
      </c>
      <c r="C58" s="18">
        <f>(0.0/B58*100)</f>
        <v/>
      </c>
      <c r="D58" s="19" t="n">
        <v>7267</v>
      </c>
      <c r="E58" s="18" t="n">
        <v>426.16720927</v>
      </c>
      <c r="F58" s="20" t="n">
        <v>6.21874068</v>
      </c>
      <c r="G58" s="18" t="n">
        <v>415.69468286</v>
      </c>
      <c r="H58" s="20" t="n">
        <v>7.64677946</v>
      </c>
      <c r="I58" s="18" t="n">
        <v>404.8813643</v>
      </c>
      <c r="J58" s="20" t="n">
        <v>4.62760203</v>
      </c>
      <c r="K58" s="18" t="n">
        <v>397.43826295</v>
      </c>
      <c r="L58" s="20" t="n">
        <v>7.72392431</v>
      </c>
      <c r="M58" s="18" t="s">
        <v>404</v>
      </c>
      <c r="N58" s="20" t="s">
        <v>404</v>
      </c>
      <c r="O58" s="18" t="s">
        <v>404</v>
      </c>
      <c r="P58" s="20" t="s">
        <v>404</v>
      </c>
      <c r="Q58" s="18" t="s">
        <v>404</v>
      </c>
      <c r="R58" s="20" t="s">
        <v>404</v>
      </c>
      <c r="S58" s="18" t="n">
        <v>407.90457052</v>
      </c>
      <c r="T58" s="20" t="n">
        <v>20.19626212</v>
      </c>
      <c r="U58" s="18" t="s">
        <v>404</v>
      </c>
      <c r="V58" s="20" t="s">
        <v>404</v>
      </c>
    </row>
    <row r="59" spans="1:22">
      <c r="A59" s="15" t="s">
        <v>456</v>
      </c>
      <c r="B59" s="17" t="n">
        <v>4826</v>
      </c>
      <c r="C59" s="18">
        <f>(0.0/B59*100)</f>
        <v/>
      </c>
      <c r="D59" s="19" t="n">
        <v>4826</v>
      </c>
      <c r="E59" s="18" t="n">
        <v>388.41760637</v>
      </c>
      <c r="F59" s="20" t="n">
        <v>4.60124112</v>
      </c>
      <c r="G59" s="18" t="n">
        <v>384.2792048</v>
      </c>
      <c r="H59" s="20" t="n">
        <v>3.27840654</v>
      </c>
      <c r="I59" s="18" t="n">
        <v>372.66675525</v>
      </c>
      <c r="J59" s="20" t="n">
        <v>2.03986139</v>
      </c>
      <c r="K59" s="18" t="n">
        <v>368.1909625</v>
      </c>
      <c r="L59" s="20" t="n">
        <v>3.42342887</v>
      </c>
      <c r="M59" s="18" t="s">
        <v>404</v>
      </c>
      <c r="N59" s="20" t="s">
        <v>404</v>
      </c>
      <c r="O59" s="18" t="s">
        <v>404</v>
      </c>
      <c r="P59" s="20" t="s">
        <v>404</v>
      </c>
      <c r="Q59" s="18" t="s">
        <v>404</v>
      </c>
      <c r="R59" s="20" t="s">
        <v>404</v>
      </c>
      <c r="S59" s="18" t="s">
        <v>404</v>
      </c>
      <c r="T59" s="20" t="s">
        <v>404</v>
      </c>
      <c r="U59" s="18" t="n">
        <v>360.86532828</v>
      </c>
      <c r="V59" s="20" t="n">
        <v>9.5151144</v>
      </c>
    </row>
    <row r="60" spans="1:22">
      <c r="A60" s="15" t="s">
        <v>457</v>
      </c>
      <c r="B60" s="17" t="n">
        <v>4546</v>
      </c>
      <c r="C60" s="18">
        <f>(0.0/B60*100)</f>
        <v/>
      </c>
      <c r="D60" s="19" t="n">
        <v>4546</v>
      </c>
      <c r="E60" s="18" t="n">
        <v>399.88999861</v>
      </c>
      <c r="F60" s="20" t="n">
        <v>6.06589958</v>
      </c>
      <c r="G60" s="18" t="n">
        <v>390.4695213</v>
      </c>
      <c r="H60" s="20" t="n">
        <v>8.69001456</v>
      </c>
      <c r="I60" s="18" t="n">
        <v>379.10410085</v>
      </c>
      <c r="J60" s="20" t="n">
        <v>7.9052153</v>
      </c>
      <c r="K60" s="18" t="n">
        <v>348.7998359</v>
      </c>
      <c r="L60" s="20" t="n">
        <v>11.47276275</v>
      </c>
      <c r="M60" s="18" t="s">
        <v>404</v>
      </c>
      <c r="N60" s="20" t="s">
        <v>404</v>
      </c>
      <c r="O60" s="18" t="s">
        <v>404</v>
      </c>
      <c r="P60" s="20" t="s">
        <v>404</v>
      </c>
      <c r="Q60" s="18" t="s">
        <v>404</v>
      </c>
      <c r="R60" s="20" t="s">
        <v>404</v>
      </c>
      <c r="S60" s="18" t="s">
        <v>404</v>
      </c>
      <c r="T60" s="20" t="s">
        <v>404</v>
      </c>
      <c r="U60" s="18" t="n">
        <v>341.24180246</v>
      </c>
      <c r="V60" s="20" t="n">
        <v>9.596857440000001</v>
      </c>
    </row>
    <row r="61" spans="1:22">
      <c r="A61" s="15" t="s">
        <v>458</v>
      </c>
      <c r="B61" s="17" t="n">
        <v>6525</v>
      </c>
      <c r="C61" s="18">
        <f>(0.0/B61*100)</f>
        <v/>
      </c>
      <c r="D61" s="19" t="n">
        <v>6525</v>
      </c>
      <c r="E61" s="18" t="n">
        <v>479.31218521</v>
      </c>
      <c r="F61" s="20" t="n">
        <v>4.5604416</v>
      </c>
      <c r="G61" s="18" t="n">
        <v>461.56094414</v>
      </c>
      <c r="H61" s="20" t="n">
        <v>4.97603258</v>
      </c>
      <c r="I61" s="18" t="n">
        <v>476.30166906</v>
      </c>
      <c r="J61" s="20" t="n">
        <v>5.78209266</v>
      </c>
      <c r="K61" s="18" t="n">
        <v>491.66138752</v>
      </c>
      <c r="L61" s="20" t="n">
        <v>9.537273150000001</v>
      </c>
      <c r="M61" s="18" t="s">
        <v>404</v>
      </c>
      <c r="N61" s="20" t="s">
        <v>404</v>
      </c>
      <c r="O61" s="18" t="s">
        <v>404</v>
      </c>
      <c r="P61" s="20" t="s">
        <v>404</v>
      </c>
      <c r="Q61" s="18" t="s">
        <v>404</v>
      </c>
      <c r="R61" s="20" t="s">
        <v>404</v>
      </c>
      <c r="S61" s="18" t="s">
        <v>404</v>
      </c>
      <c r="T61" s="20" t="s">
        <v>404</v>
      </c>
      <c r="U61" s="18" t="n">
        <v>375.17566776</v>
      </c>
      <c r="V61" s="20" t="n">
        <v>19.80486419</v>
      </c>
    </row>
    <row r="62" spans="1:22">
      <c r="A62" s="15" t="s">
        <v>459</v>
      </c>
      <c r="B62" s="17" t="n">
        <v>4476</v>
      </c>
      <c r="C62" s="18">
        <f>(0.0/B62*100)</f>
        <v/>
      </c>
      <c r="D62" s="19" t="n">
        <v>4476</v>
      </c>
      <c r="E62" s="18" t="n">
        <v>525.30322716</v>
      </c>
      <c r="F62" s="20" t="n">
        <v>1.748509</v>
      </c>
      <c r="G62" s="18" t="n">
        <v>527.4822008</v>
      </c>
      <c r="H62" s="20" t="n">
        <v>2.70099084</v>
      </c>
      <c r="I62" s="18" t="n">
        <v>527.82653065</v>
      </c>
      <c r="J62" s="20" t="n">
        <v>2.32199633</v>
      </c>
      <c r="K62" s="18" t="n">
        <v>534.80636522</v>
      </c>
      <c r="L62" s="20" t="n">
        <v>1.918756</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392.32101973</v>
      </c>
      <c r="F63" s="20" t="n">
        <v>2.01062194</v>
      </c>
      <c r="G63" s="18" t="n">
        <v>378.85617516</v>
      </c>
      <c r="H63" s="20" t="n">
        <v>1.98733229</v>
      </c>
      <c r="I63" s="18" t="n">
        <v>362.47637252</v>
      </c>
      <c r="J63" s="20" t="n">
        <v>2.96823666</v>
      </c>
      <c r="K63" s="18" t="n">
        <v>375.85855188</v>
      </c>
      <c r="L63" s="20" t="n">
        <v>4.58652516</v>
      </c>
      <c r="M63" s="18" t="s">
        <v>404</v>
      </c>
      <c r="N63" s="20" t="s">
        <v>404</v>
      </c>
      <c r="O63" s="18" t="s">
        <v>404</v>
      </c>
      <c r="P63" s="20" t="s">
        <v>404</v>
      </c>
      <c r="Q63" s="18" t="s">
        <v>404</v>
      </c>
      <c r="R63" s="20" t="s">
        <v>404</v>
      </c>
      <c r="S63" s="18" t="s">
        <v>404</v>
      </c>
      <c r="T63" s="20" t="s">
        <v>404</v>
      </c>
      <c r="U63" s="18" t="n">
        <v>412.78785349</v>
      </c>
      <c r="V63" s="20" t="n">
        <v>5.29024443</v>
      </c>
    </row>
    <row r="64" spans="1:22">
      <c r="A64" s="15" t="s">
        <v>461</v>
      </c>
      <c r="B64" s="17" t="n">
        <v>3634</v>
      </c>
      <c r="C64" s="18">
        <f>(27.0/B64*100)</f>
        <v/>
      </c>
      <c r="D64" s="19" t="n">
        <v>3607</v>
      </c>
      <c r="E64" s="18" t="n">
        <v>481.66054499</v>
      </c>
      <c r="F64" s="20" t="n">
        <v>2.52139673</v>
      </c>
      <c r="G64" s="18" t="n">
        <v>473.4746842</v>
      </c>
      <c r="H64" s="20" t="n">
        <v>3.28685473</v>
      </c>
      <c r="I64" s="18" t="n">
        <v>450.89934687</v>
      </c>
      <c r="J64" s="20" t="n">
        <v>3.33036699</v>
      </c>
      <c r="K64" s="18" t="n">
        <v>373.98270451</v>
      </c>
      <c r="L64" s="20" t="n">
        <v>5.58158067</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431.14652335</v>
      </c>
      <c r="F65" s="20" t="n">
        <v>6.01178818</v>
      </c>
      <c r="G65" s="18" t="n">
        <v>429.44956687</v>
      </c>
      <c r="H65" s="20" t="n">
        <v>5.80847299</v>
      </c>
      <c r="I65" s="18" t="n">
        <v>423.36995468</v>
      </c>
      <c r="J65" s="20" t="n">
        <v>5.48362413</v>
      </c>
      <c r="K65" s="18" t="n">
        <v>430.86678285</v>
      </c>
      <c r="L65" s="20" t="n">
        <v>7.34393178</v>
      </c>
      <c r="M65" s="18" t="s">
        <v>404</v>
      </c>
      <c r="N65" s="20" t="s">
        <v>404</v>
      </c>
      <c r="O65" s="18" t="s">
        <v>404</v>
      </c>
      <c r="P65" s="20" t="s">
        <v>404</v>
      </c>
      <c r="Q65" s="18" t="s">
        <v>404</v>
      </c>
      <c r="R65" s="20" t="s">
        <v>404</v>
      </c>
      <c r="S65" s="18" t="s">
        <v>404</v>
      </c>
      <c r="T65" s="20" t="s">
        <v>404</v>
      </c>
      <c r="U65" s="18" t="n">
        <v>397.2022</v>
      </c>
      <c r="V65" s="20" t="n">
        <v>6.18379965</v>
      </c>
    </row>
    <row r="66" spans="1:22">
      <c r="A66" s="15" t="s">
        <v>463</v>
      </c>
      <c r="B66" s="17" t="n">
        <v>5665</v>
      </c>
      <c r="C66" s="18">
        <f>(0.0/B66*100)</f>
        <v/>
      </c>
      <c r="D66" s="19" t="n">
        <v>5665</v>
      </c>
      <c r="E66" s="18" t="n">
        <v>403.94159995</v>
      </c>
      <c r="F66" s="20" t="n">
        <v>2.23222242</v>
      </c>
      <c r="G66" s="18" t="n">
        <v>410.36451735</v>
      </c>
      <c r="H66" s="20" t="n">
        <v>2.17866313</v>
      </c>
      <c r="I66" s="18" t="n">
        <v>421.41895701</v>
      </c>
      <c r="J66" s="20" t="n">
        <v>1.59660462</v>
      </c>
      <c r="K66" s="18" t="n">
        <v>375.71296401</v>
      </c>
      <c r="L66" s="20" t="n">
        <v>3.5748659</v>
      </c>
      <c r="M66" s="18" t="s">
        <v>404</v>
      </c>
      <c r="N66" s="20" t="s">
        <v>404</v>
      </c>
      <c r="O66" s="18" t="s">
        <v>404</v>
      </c>
      <c r="P66" s="20" t="s">
        <v>404</v>
      </c>
      <c r="Q66" s="18" t="s">
        <v>404</v>
      </c>
      <c r="R66" s="20" t="s">
        <v>404</v>
      </c>
      <c r="S66" s="18" t="s">
        <v>404</v>
      </c>
      <c r="T66" s="20" t="s">
        <v>404</v>
      </c>
      <c r="U66" s="18" t="n">
        <v>352.73712857</v>
      </c>
      <c r="V66" s="20" t="n">
        <v>11.73118874</v>
      </c>
    </row>
    <row r="67" spans="1:22">
      <c r="A67" s="15" t="s">
        <v>464</v>
      </c>
      <c r="B67" s="17" t="n">
        <v>6971</v>
      </c>
      <c r="C67" s="18">
        <f>(0.0/B67*100)</f>
        <v/>
      </c>
      <c r="D67" s="19" t="n">
        <v>6971</v>
      </c>
      <c r="E67" s="18" t="n">
        <v>426.54695028</v>
      </c>
      <c r="F67" s="20" t="n">
        <v>5.32431429</v>
      </c>
      <c r="G67" s="18" t="n">
        <v>396.09773983</v>
      </c>
      <c r="H67" s="20" t="n">
        <v>5.81668494</v>
      </c>
      <c r="I67" s="18" t="n">
        <v>375.25676151</v>
      </c>
      <c r="J67" s="20" t="n">
        <v>4.22160237</v>
      </c>
      <c r="K67" s="18" t="n">
        <v>379.46344927</v>
      </c>
      <c r="L67" s="20" t="n">
        <v>5.40825581</v>
      </c>
      <c r="M67" s="18" t="s">
        <v>404</v>
      </c>
      <c r="N67" s="20" t="s">
        <v>404</v>
      </c>
      <c r="O67" s="18" t="s">
        <v>404</v>
      </c>
      <c r="P67" s="20" t="s">
        <v>404</v>
      </c>
      <c r="Q67" s="18" t="s">
        <v>404</v>
      </c>
      <c r="R67" s="20" t="s">
        <v>404</v>
      </c>
      <c r="S67" s="18" t="s">
        <v>404</v>
      </c>
      <c r="T67" s="20" t="s">
        <v>404</v>
      </c>
      <c r="U67" s="18" t="n">
        <v>416.4965018</v>
      </c>
      <c r="V67" s="20" t="n">
        <v>35.45020887</v>
      </c>
    </row>
    <row r="68" spans="1:22">
      <c r="A68" s="15" t="s">
        <v>465</v>
      </c>
      <c r="B68" s="17" t="n">
        <v>12083</v>
      </c>
      <c r="C68" s="18">
        <f>(0.0/B68*100)</f>
        <v/>
      </c>
      <c r="D68" s="19" t="n">
        <v>12083</v>
      </c>
      <c r="E68" s="18" t="n">
        <v>424.49808867</v>
      </c>
      <c r="F68" s="20" t="n">
        <v>1.0700762</v>
      </c>
      <c r="G68" s="18" t="n">
        <v>412.19688042</v>
      </c>
      <c r="H68" s="20" t="n">
        <v>1.94557866</v>
      </c>
      <c r="I68" s="18" t="n">
        <v>400.18767783</v>
      </c>
      <c r="J68" s="20" t="n">
        <v>2.38738</v>
      </c>
      <c r="K68" s="18" t="n">
        <v>387.44117459</v>
      </c>
      <c r="L68" s="20" t="n">
        <v>3.78653457</v>
      </c>
      <c r="M68" s="18" t="s">
        <v>404</v>
      </c>
      <c r="N68" s="20" t="s">
        <v>404</v>
      </c>
      <c r="O68" s="18" t="s">
        <v>404</v>
      </c>
      <c r="P68" s="20" t="s">
        <v>404</v>
      </c>
      <c r="Q68" s="18" t="s">
        <v>404</v>
      </c>
      <c r="R68" s="20" t="s">
        <v>404</v>
      </c>
      <c r="S68" s="18" t="s">
        <v>404</v>
      </c>
      <c r="T68" s="20" t="s">
        <v>404</v>
      </c>
      <c r="U68" s="18" t="n">
        <v>439.84475592</v>
      </c>
      <c r="V68" s="20" t="n">
        <v>12.49637931</v>
      </c>
    </row>
    <row r="69" spans="1:22">
      <c r="A69" s="15" t="s">
        <v>466</v>
      </c>
      <c r="B69" s="17" t="n">
        <v>4876</v>
      </c>
      <c r="C69" s="18">
        <f>(0.0/B69*100)</f>
        <v/>
      </c>
      <c r="D69" s="19" t="n">
        <v>4876</v>
      </c>
      <c r="E69" s="18" t="n">
        <v>438.77558725</v>
      </c>
      <c r="F69" s="20" t="n">
        <v>6.77158295</v>
      </c>
      <c r="G69" s="18" t="n">
        <v>433.5216143</v>
      </c>
      <c r="H69" s="20" t="n">
        <v>6.49855366</v>
      </c>
      <c r="I69" s="18" t="n">
        <v>434.85738757</v>
      </c>
      <c r="J69" s="20" t="n">
        <v>8.712077150000001</v>
      </c>
      <c r="K69" s="18" t="n">
        <v>418.21872737</v>
      </c>
      <c r="L69" s="20" t="n">
        <v>16.77595383</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499.49882564</v>
      </c>
      <c r="F70" s="20" t="n">
        <v>4.08608459</v>
      </c>
      <c r="G70" s="18" t="n">
        <v>487.89688425</v>
      </c>
      <c r="H70" s="20" t="n">
        <v>6.12604451</v>
      </c>
      <c r="I70" s="18" t="n">
        <v>479.91009833</v>
      </c>
      <c r="J70" s="20" t="n">
        <v>4.87910098</v>
      </c>
      <c r="K70" s="18" t="n">
        <v>472.51970402</v>
      </c>
      <c r="L70" s="20" t="n">
        <v>11.30501013</v>
      </c>
      <c r="M70" s="18" t="s">
        <v>404</v>
      </c>
      <c r="N70" s="20" t="s">
        <v>404</v>
      </c>
      <c r="O70" s="18" t="s">
        <v>404</v>
      </c>
      <c r="P70" s="20" t="s">
        <v>404</v>
      </c>
      <c r="Q70" s="18" t="s">
        <v>404</v>
      </c>
      <c r="R70" s="20" t="s">
        <v>404</v>
      </c>
      <c r="S70" s="18" t="s">
        <v>404</v>
      </c>
      <c r="T70" s="20" t="s">
        <v>404</v>
      </c>
      <c r="U70" s="18" t="n">
        <v>481.19741277</v>
      </c>
      <c r="V70" s="20" t="n">
        <v>19.19828375</v>
      </c>
    </row>
    <row r="71" spans="1:22">
      <c r="A71" s="15" t="s">
        <v>468</v>
      </c>
      <c r="B71" s="17" t="n">
        <v>6115</v>
      </c>
      <c r="C71" s="18">
        <f>(0.0/B71*100)</f>
        <v/>
      </c>
      <c r="D71" s="19" t="n">
        <v>6115</v>
      </c>
      <c r="E71" s="18" t="n">
        <v>562.22461847</v>
      </c>
      <c r="F71" s="20" t="n">
        <v>1.68256361</v>
      </c>
      <c r="G71" s="18" t="n">
        <v>555.81869912</v>
      </c>
      <c r="H71" s="20" t="n">
        <v>2.5731408</v>
      </c>
      <c r="I71" s="18" t="n">
        <v>525.24503975</v>
      </c>
      <c r="J71" s="20" t="n">
        <v>3.56000998</v>
      </c>
      <c r="K71" s="18" t="n">
        <v>474.62585168</v>
      </c>
      <c r="L71" s="20" t="n">
        <v>12.12945944</v>
      </c>
      <c r="M71" s="18" t="s">
        <v>404</v>
      </c>
      <c r="N71" s="20" t="s">
        <v>404</v>
      </c>
      <c r="O71" s="18" t="s">
        <v>404</v>
      </c>
      <c r="P71" s="20" t="s">
        <v>404</v>
      </c>
      <c r="Q71" s="18" t="s">
        <v>404</v>
      </c>
      <c r="R71" s="20" t="s">
        <v>404</v>
      </c>
      <c r="S71" s="18" t="s">
        <v>404</v>
      </c>
      <c r="T71" s="20" t="s">
        <v>404</v>
      </c>
      <c r="U71" s="18" t="n">
        <v>518.38083497</v>
      </c>
      <c r="V71" s="20" t="n">
        <v>10.47450514</v>
      </c>
    </row>
    <row r="72" spans="1:22">
      <c r="A72" s="15" t="s">
        <v>469</v>
      </c>
      <c r="B72" s="17" t="n">
        <v>7708</v>
      </c>
      <c r="C72" s="18">
        <f>(0.0/B72*100)</f>
        <v/>
      </c>
      <c r="D72" s="19" t="n">
        <v>7708</v>
      </c>
      <c r="E72" s="18" t="n">
        <v>534.60662852</v>
      </c>
      <c r="F72" s="20" t="n">
        <v>7.56345266</v>
      </c>
      <c r="G72" s="18" t="n">
        <v>533.44571706</v>
      </c>
      <c r="H72" s="20" t="n">
        <v>4.65722563</v>
      </c>
      <c r="I72" s="18" t="n">
        <v>527.00499798</v>
      </c>
      <c r="J72" s="20" t="n">
        <v>9.98633588</v>
      </c>
      <c r="K72" s="18" t="n">
        <v>533.2291428</v>
      </c>
      <c r="L72" s="20" t="n">
        <v>12.89822218</v>
      </c>
      <c r="M72" s="18" t="s">
        <v>404</v>
      </c>
      <c r="N72" s="20" t="s">
        <v>404</v>
      </c>
      <c r="O72" s="18" t="s">
        <v>404</v>
      </c>
      <c r="P72" s="20" t="s">
        <v>404</v>
      </c>
      <c r="Q72" s="18" t="s">
        <v>404</v>
      </c>
      <c r="R72" s="20" t="s">
        <v>404</v>
      </c>
      <c r="S72" s="18" t="s">
        <v>404</v>
      </c>
      <c r="T72" s="20" t="s">
        <v>404</v>
      </c>
      <c r="U72" s="18" t="n">
        <v>539.6315571</v>
      </c>
      <c r="V72" s="20" t="n">
        <v>37.90707486</v>
      </c>
    </row>
    <row r="73" spans="1:22">
      <c r="A73" s="15" t="s">
        <v>470</v>
      </c>
      <c r="B73" s="17" t="n">
        <v>8249</v>
      </c>
      <c r="C73" s="18">
        <f>(0.0/B73*100)</f>
        <v/>
      </c>
      <c r="D73" s="19" t="n">
        <v>8249</v>
      </c>
      <c r="E73" s="18" t="n">
        <v>429.91325706</v>
      </c>
      <c r="F73" s="20" t="n">
        <v>6.86618298</v>
      </c>
      <c r="G73" s="18" t="n">
        <v>430.9097688</v>
      </c>
      <c r="H73" s="20" t="n">
        <v>5.5841832</v>
      </c>
      <c r="I73" s="18" t="n">
        <v>411.02053934</v>
      </c>
      <c r="J73" s="20" t="n">
        <v>5.68098593</v>
      </c>
      <c r="K73" s="18" t="n">
        <v>403.77143974</v>
      </c>
      <c r="L73" s="20" t="n">
        <v>7.39158159</v>
      </c>
      <c r="M73" s="18" t="s">
        <v>404</v>
      </c>
      <c r="N73" s="20" t="s">
        <v>404</v>
      </c>
      <c r="O73" s="18" t="s">
        <v>404</v>
      </c>
      <c r="P73" s="20" t="s">
        <v>404</v>
      </c>
      <c r="Q73" s="18" t="s">
        <v>404</v>
      </c>
      <c r="R73" s="20" t="s">
        <v>404</v>
      </c>
      <c r="S73" s="18" t="s">
        <v>404</v>
      </c>
      <c r="T73" s="20" t="s">
        <v>404</v>
      </c>
      <c r="U73" s="18" t="n">
        <v>423.47243919</v>
      </c>
      <c r="V73" s="20" t="n">
        <v>16.14973451</v>
      </c>
    </row>
    <row r="74" spans="1:22">
      <c r="A74" s="15" t="s">
        <v>471</v>
      </c>
      <c r="B74" s="17" t="n">
        <v>4692</v>
      </c>
      <c r="C74" s="18">
        <f>(484.0/B74*100)</f>
        <v/>
      </c>
      <c r="D74" s="19" t="n">
        <v>4208</v>
      </c>
      <c r="E74" s="18" t="n">
        <v>410.41694193</v>
      </c>
      <c r="F74" s="20" t="n">
        <v>3.73373808</v>
      </c>
      <c r="G74" s="18" t="n">
        <v>436.53290808</v>
      </c>
      <c r="H74" s="20" t="n">
        <v>3.27711181</v>
      </c>
      <c r="I74" s="18" t="n">
        <v>413.7077056</v>
      </c>
      <c r="J74" s="20" t="n">
        <v>2.43300111</v>
      </c>
      <c r="K74" s="18" t="n">
        <v>427.2571234</v>
      </c>
      <c r="L74" s="20" t="n">
        <v>2.13091625</v>
      </c>
      <c r="M74" s="18" t="s">
        <v>404</v>
      </c>
      <c r="N74" s="20" t="s">
        <v>404</v>
      </c>
      <c r="O74" s="18" t="s">
        <v>404</v>
      </c>
      <c r="P74" s="20" t="s">
        <v>404</v>
      </c>
      <c r="Q74" s="18" t="s">
        <v>404</v>
      </c>
      <c r="R74" s="20" t="s">
        <v>404</v>
      </c>
      <c r="S74" s="18" t="s">
        <v>404</v>
      </c>
      <c r="T74" s="20" t="s">
        <v>404</v>
      </c>
      <c r="U74" s="18" t="n">
        <v>280.01959375</v>
      </c>
      <c r="V74" s="20" t="n">
        <v>15.22845113</v>
      </c>
    </row>
    <row r="75" spans="1:22">
      <c r="A75" s="15" t="s">
        <v>472</v>
      </c>
      <c r="B75" s="17" t="n">
        <v>5375</v>
      </c>
      <c r="C75" s="18">
        <f>(483.0/B75*100)</f>
        <v/>
      </c>
      <c r="D75" s="19" t="n">
        <v>4892</v>
      </c>
      <c r="E75" s="18" t="n">
        <v>407.88634534</v>
      </c>
      <c r="F75" s="20" t="n">
        <v>5.72298724</v>
      </c>
      <c r="G75" s="18" t="n">
        <v>392.74122341</v>
      </c>
      <c r="H75" s="20" t="n">
        <v>11.04781064</v>
      </c>
      <c r="I75" s="18" t="n">
        <v>392.4005314</v>
      </c>
      <c r="J75" s="20" t="n">
        <v>5.78063591</v>
      </c>
      <c r="K75" s="18" t="n">
        <v>381.20657565</v>
      </c>
      <c r="L75" s="20" t="n">
        <v>3.41207326</v>
      </c>
      <c r="M75" s="18" t="s">
        <v>404</v>
      </c>
      <c r="N75" s="20" t="s">
        <v>404</v>
      </c>
      <c r="O75" s="18" t="s">
        <v>404</v>
      </c>
      <c r="P75" s="20" t="s">
        <v>404</v>
      </c>
      <c r="Q75" s="18" t="s">
        <v>404</v>
      </c>
      <c r="R75" s="20" t="s">
        <v>404</v>
      </c>
      <c r="S75" s="18" t="s">
        <v>404</v>
      </c>
      <c r="T75" s="20" t="s">
        <v>404</v>
      </c>
      <c r="U75" s="18" t="n">
        <v>378.17826628</v>
      </c>
      <c r="V75" s="20" t="n">
        <v>15.05260209</v>
      </c>
    </row>
    <row r="76" spans="1:22">
      <c r="A76" s="15" t="s">
        <v>473</v>
      </c>
      <c r="B76" s="17" t="n">
        <v>14167</v>
      </c>
      <c r="C76" s="18">
        <f>(1400.0/B76*100)</f>
        <v/>
      </c>
      <c r="D76" s="19" t="n">
        <v>12767</v>
      </c>
      <c r="E76" s="18" t="n">
        <v>460.81355097</v>
      </c>
      <c r="F76" s="20" t="n">
        <v>5.2922886</v>
      </c>
      <c r="G76" s="18" t="n">
        <v>414.89194327</v>
      </c>
      <c r="H76" s="20" t="n">
        <v>5.04079027</v>
      </c>
      <c r="I76" s="18" t="n">
        <v>437.48753557</v>
      </c>
      <c r="J76" s="20" t="n">
        <v>6.47655706</v>
      </c>
      <c r="K76" s="18" t="n">
        <v>387.29700582</v>
      </c>
      <c r="L76" s="20" t="n">
        <v>7.42693856</v>
      </c>
      <c r="M76" s="18" t="s">
        <v>404</v>
      </c>
      <c r="N76" s="20" t="s">
        <v>404</v>
      </c>
      <c r="O76" s="18" t="s">
        <v>404</v>
      </c>
      <c r="P76" s="20" t="s">
        <v>404</v>
      </c>
      <c r="Q76" s="18" t="s">
        <v>404</v>
      </c>
      <c r="R76" s="20" t="s">
        <v>404</v>
      </c>
      <c r="S76" s="18" t="s">
        <v>404</v>
      </c>
      <c r="T76" s="20" t="s">
        <v>404</v>
      </c>
      <c r="U76" s="18" t="n">
        <v>435.20894304</v>
      </c>
      <c r="V76" s="20" t="n">
        <v>8.10920743</v>
      </c>
    </row>
    <row r="77" spans="1:22">
      <c r="A77" s="15" t="s">
        <v>474</v>
      </c>
      <c r="B77" s="17" t="n">
        <v>6062</v>
      </c>
      <c r="C77" s="18">
        <f>(0.0/B77*100)</f>
        <v/>
      </c>
      <c r="D77" s="19" t="n">
        <v>6062</v>
      </c>
      <c r="E77" s="18" t="n">
        <v>455.17485089</v>
      </c>
      <c r="F77" s="20" t="n">
        <v>4.75881286</v>
      </c>
      <c r="G77" s="18" t="n">
        <v>434.12030609</v>
      </c>
      <c r="H77" s="20" t="n">
        <v>7.86733788</v>
      </c>
      <c r="I77" s="18" t="n">
        <v>431.12057644</v>
      </c>
      <c r="J77" s="20" t="n">
        <v>5.57866508</v>
      </c>
      <c r="K77" s="18" t="n">
        <v>414.68135402</v>
      </c>
      <c r="L77" s="20" t="n">
        <v>6.28127893</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532.5150954</v>
      </c>
      <c r="F78" s="20" t="n">
        <v>9.01851695</v>
      </c>
      <c r="G78" s="18" t="n">
        <v>531.8886221400001</v>
      </c>
      <c r="H78" s="20" t="n">
        <v>6.9798464</v>
      </c>
      <c r="I78" s="18" t="n">
        <v>519.52478338</v>
      </c>
      <c r="J78" s="20" t="n">
        <v>6.66089905</v>
      </c>
      <c r="K78" s="18" t="n">
        <v>510.98477452</v>
      </c>
      <c r="L78" s="20" t="n">
        <v>9.521779069999999</v>
      </c>
      <c r="M78" s="18" t="s">
        <v>404</v>
      </c>
      <c r="N78" s="20" t="s">
        <v>404</v>
      </c>
      <c r="O78" s="18" t="s">
        <v>404</v>
      </c>
      <c r="P78" s="20" t="s">
        <v>404</v>
      </c>
      <c r="Q78" s="18" t="s">
        <v>404</v>
      </c>
      <c r="R78" s="20" t="s">
        <v>404</v>
      </c>
      <c r="S78" s="18" t="s">
        <v>404</v>
      </c>
      <c r="T78" s="20" t="s">
        <v>404</v>
      </c>
      <c r="U78" s="18" t="n">
        <v>527.53134016</v>
      </c>
      <c r="V78" s="20" t="n">
        <v>13.13587815</v>
      </c>
    </row>
    <row customHeight="1" ht="25" r="79" spans="1:22">
      <c r="A79" s="15" t="s">
        <v>476</v>
      </c>
      <c r="B79" s="17" t="n">
        <v>1657</v>
      </c>
      <c r="C79" s="18">
        <f>(21.0/B79*100)</f>
        <v/>
      </c>
      <c r="D79" s="19" t="n">
        <v>1636</v>
      </c>
      <c r="E79" s="18" t="n">
        <v>491.23706696</v>
      </c>
      <c r="F79" s="20" t="n">
        <v>9.15458508</v>
      </c>
      <c r="G79" s="18" t="n">
        <v>486.60243257</v>
      </c>
      <c r="H79" s="20" t="n">
        <v>16.15922036</v>
      </c>
      <c r="I79" s="18" t="n">
        <v>466.81524083</v>
      </c>
      <c r="J79" s="20" t="n">
        <v>15.0309307</v>
      </c>
      <c r="K79" s="18" t="n">
        <v>420.92895273</v>
      </c>
      <c r="L79" s="20" t="n">
        <v>13.9130093</v>
      </c>
      <c r="M79" s="18" t="s">
        <v>404</v>
      </c>
      <c r="N79" s="20" t="s">
        <v>404</v>
      </c>
      <c r="O79" s="18" t="s">
        <v>404</v>
      </c>
      <c r="P79" s="20" t="s">
        <v>404</v>
      </c>
      <c r="Q79" s="18" t="s">
        <v>404</v>
      </c>
      <c r="R79" s="20" t="s">
        <v>404</v>
      </c>
      <c r="S79" s="18" t="s">
        <v>404</v>
      </c>
      <c r="T79" s="20" t="s">
        <v>404</v>
      </c>
      <c r="U79" s="18" t="s">
        <v>404</v>
      </c>
      <c r="V79" s="20" t="s">
        <v>404</v>
      </c>
    </row>
    <row r="80" spans="1:22">
      <c r="A80" s="15" t="s">
        <v>477</v>
      </c>
      <c r="B80" s="17" t="n">
        <v>7841</v>
      </c>
      <c r="C80" s="18">
        <f>(0.0/B80*100)</f>
        <v/>
      </c>
      <c r="D80" s="19" t="n">
        <v>7841</v>
      </c>
      <c r="E80" s="18" t="n">
        <v>448.71423902</v>
      </c>
      <c r="F80" s="20" t="n">
        <v>4.87201244</v>
      </c>
      <c r="G80" s="18" t="n">
        <v>476.38434604</v>
      </c>
      <c r="H80" s="20" t="n">
        <v>10.56993225</v>
      </c>
      <c r="I80" s="18" t="n">
        <v>451.02656743</v>
      </c>
      <c r="J80" s="20" t="n">
        <v>7.08944582</v>
      </c>
      <c r="K80" s="18" t="n">
        <v>458.70071258</v>
      </c>
      <c r="L80" s="20" t="n">
        <v>14.14265417</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453.48505602</v>
      </c>
      <c r="F81" s="20" t="n">
        <v>5.832637</v>
      </c>
      <c r="G81" s="18" t="n">
        <v>444.58776245</v>
      </c>
      <c r="H81" s="20" t="n">
        <v>4.86109583</v>
      </c>
      <c r="I81" s="18" t="n">
        <v>435.19371059</v>
      </c>
      <c r="J81" s="20" t="n">
        <v>6.4800482</v>
      </c>
      <c r="K81" s="18" t="n">
        <v>432.0918829</v>
      </c>
      <c r="L81" s="20" t="n">
        <v>11.93869811</v>
      </c>
      <c r="M81" s="18" t="s">
        <v>404</v>
      </c>
      <c r="N81" s="20" t="s">
        <v>404</v>
      </c>
      <c r="O81" s="18" t="s">
        <v>404</v>
      </c>
      <c r="P81" s="20" t="s">
        <v>404</v>
      </c>
      <c r="Q81" s="18" t="s">
        <v>404</v>
      </c>
      <c r="R81" s="20" t="s">
        <v>404</v>
      </c>
      <c r="S81" s="18" t="s">
        <v>404</v>
      </c>
      <c r="T81" s="20" t="s">
        <v>404</v>
      </c>
      <c r="U81" s="18" t="n">
        <v>523.4145175</v>
      </c>
      <c r="V81" s="20" t="n">
        <v>6.78576833</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635</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510.9751098</v>
      </c>
      <c r="F7" s="20" t="n">
        <v>1.76537083</v>
      </c>
      <c r="G7" s="18" t="n">
        <v>512.34154601</v>
      </c>
      <c r="H7" s="20" t="n">
        <v>17.99012685</v>
      </c>
      <c r="I7" s="18" t="s">
        <v>404</v>
      </c>
      <c r="J7" s="20" t="s">
        <v>404</v>
      </c>
      <c r="K7" s="18" t="s">
        <v>404</v>
      </c>
      <c r="L7" s="20" t="s">
        <v>404</v>
      </c>
      <c r="M7" s="18" t="s">
        <v>404</v>
      </c>
      <c r="N7" s="20" t="s">
        <v>404</v>
      </c>
      <c r="O7" s="18" t="s">
        <v>404</v>
      </c>
      <c r="P7" s="20" t="s">
        <v>404</v>
      </c>
      <c r="Q7" s="18" t="n">
        <v>498.99705004</v>
      </c>
      <c r="R7" s="20" t="n">
        <v>9.26490575</v>
      </c>
    </row>
    <row r="8" spans="1:18">
      <c r="A8" s="15" t="s">
        <v>405</v>
      </c>
      <c r="B8" s="17" t="n">
        <v>7007</v>
      </c>
      <c r="C8" s="18">
        <f>(0.0/B8*100)</f>
        <v/>
      </c>
      <c r="D8" s="19" t="n">
        <v>7007</v>
      </c>
      <c r="E8" s="18" t="n">
        <v>495.48793073</v>
      </c>
      <c r="F8" s="20" t="n">
        <v>2.59031874</v>
      </c>
      <c r="G8" s="18" t="n">
        <v>510.40752705</v>
      </c>
      <c r="H8" s="20" t="n">
        <v>50.77918105</v>
      </c>
      <c r="I8" s="18" t="s">
        <v>404</v>
      </c>
      <c r="J8" s="20" t="s">
        <v>404</v>
      </c>
      <c r="K8" s="18" t="s">
        <v>404</v>
      </c>
      <c r="L8" s="20" t="s">
        <v>404</v>
      </c>
      <c r="M8" s="18" t="s">
        <v>404</v>
      </c>
      <c r="N8" s="20" t="s">
        <v>404</v>
      </c>
      <c r="O8" s="18" t="s">
        <v>404</v>
      </c>
      <c r="P8" s="20" t="s">
        <v>404</v>
      </c>
      <c r="Q8" s="18" t="n">
        <v>464.43723133</v>
      </c>
      <c r="R8" s="20" t="n">
        <v>31.77010868</v>
      </c>
    </row>
    <row r="9" spans="1:18">
      <c r="A9" s="15" t="s">
        <v>406</v>
      </c>
      <c r="B9" s="17" t="n">
        <v>9651</v>
      </c>
      <c r="C9" s="18">
        <f>(200.0/B9*100)</f>
        <v/>
      </c>
      <c r="D9" s="19" t="n">
        <v>9451</v>
      </c>
      <c r="E9" s="18" t="n">
        <v>504.91803881</v>
      </c>
      <c r="F9" s="20" t="n">
        <v>2.69735571</v>
      </c>
      <c r="G9" s="18" t="n">
        <v>473.25676673</v>
      </c>
      <c r="H9" s="20" t="n">
        <v>18.10575106</v>
      </c>
      <c r="I9" s="18" t="s">
        <v>404</v>
      </c>
      <c r="J9" s="20" t="s">
        <v>404</v>
      </c>
      <c r="K9" s="18" t="s">
        <v>404</v>
      </c>
      <c r="L9" s="20" t="s">
        <v>404</v>
      </c>
      <c r="M9" s="18" t="s">
        <v>404</v>
      </c>
      <c r="N9" s="20" t="s">
        <v>404</v>
      </c>
      <c r="O9" s="18" t="s">
        <v>404</v>
      </c>
      <c r="P9" s="20" t="s">
        <v>404</v>
      </c>
      <c r="Q9" s="18" t="n">
        <v>475.98174352</v>
      </c>
      <c r="R9" s="20" t="n">
        <v>19.98620574</v>
      </c>
    </row>
    <row r="10" spans="1:18">
      <c r="A10" s="15" t="s">
        <v>407</v>
      </c>
      <c r="B10" s="17" t="n">
        <v>20058</v>
      </c>
      <c r="C10" s="18">
        <f>(3074.0/B10*100)</f>
        <v/>
      </c>
      <c r="D10" s="19" t="n">
        <v>16984</v>
      </c>
      <c r="E10" s="18" t="n">
        <v>527.9878053899999</v>
      </c>
      <c r="F10" s="20" t="n">
        <v>2.16792933</v>
      </c>
      <c r="G10" s="18" t="n">
        <v>486.30325084</v>
      </c>
      <c r="H10" s="20" t="n">
        <v>12.56344536</v>
      </c>
      <c r="I10" s="18" t="s">
        <v>404</v>
      </c>
      <c r="J10" s="20" t="s">
        <v>404</v>
      </c>
      <c r="K10" s="18" t="s">
        <v>404</v>
      </c>
      <c r="L10" s="20" t="s">
        <v>404</v>
      </c>
      <c r="M10" s="18" t="s">
        <v>404</v>
      </c>
      <c r="N10" s="20" t="s">
        <v>404</v>
      </c>
      <c r="O10" s="18" t="s">
        <v>404</v>
      </c>
      <c r="P10" s="20" t="s">
        <v>404</v>
      </c>
      <c r="Q10" s="18" t="n">
        <v>576.77531544</v>
      </c>
      <c r="R10" s="20" t="n">
        <v>10.98056821</v>
      </c>
    </row>
    <row r="11" spans="1:18">
      <c r="A11" s="15" t="s">
        <v>408</v>
      </c>
      <c r="B11" s="17" t="n">
        <v>7053</v>
      </c>
      <c r="C11" s="18">
        <f>(137.0/B11*100)</f>
        <v/>
      </c>
      <c r="D11" s="19" t="n">
        <v>6916</v>
      </c>
      <c r="E11" s="18" t="n">
        <v>450.96261299</v>
      </c>
      <c r="F11" s="20" t="n">
        <v>2.92806075</v>
      </c>
      <c r="G11" s="18" t="n">
        <v>421.13630507</v>
      </c>
      <c r="H11" s="20" t="n">
        <v>9.511479599999999</v>
      </c>
      <c r="I11" s="18" t="s">
        <v>404</v>
      </c>
      <c r="J11" s="20" t="s">
        <v>404</v>
      </c>
      <c r="K11" s="18" t="s">
        <v>404</v>
      </c>
      <c r="L11" s="20" t="s">
        <v>404</v>
      </c>
      <c r="M11" s="18" t="s">
        <v>404</v>
      </c>
      <c r="N11" s="20" t="s">
        <v>404</v>
      </c>
      <c r="O11" s="18" t="s">
        <v>404</v>
      </c>
      <c r="P11" s="20" t="s">
        <v>404</v>
      </c>
      <c r="Q11" s="18" t="n">
        <v>436.9202892</v>
      </c>
      <c r="R11" s="20" t="n">
        <v>18.91414127</v>
      </c>
    </row>
    <row r="12" spans="1:18">
      <c r="A12" s="15" t="s">
        <v>409</v>
      </c>
      <c r="B12" s="17" t="n">
        <v>6894</v>
      </c>
      <c r="C12" s="18">
        <f>(106.0/B12*100)</f>
        <v/>
      </c>
      <c r="D12" s="19" t="n">
        <v>6788</v>
      </c>
      <c r="E12" s="18" t="n">
        <v>494.19343444</v>
      </c>
      <c r="F12" s="20" t="n">
        <v>2.32818558</v>
      </c>
      <c r="G12" s="18" t="n">
        <v>444.66106402</v>
      </c>
      <c r="H12" s="20" t="n">
        <v>17.07350308</v>
      </c>
      <c r="I12" s="18" t="s">
        <v>404</v>
      </c>
      <c r="J12" s="20" t="s">
        <v>404</v>
      </c>
      <c r="K12" s="18" t="s">
        <v>404</v>
      </c>
      <c r="L12" s="20" t="s">
        <v>404</v>
      </c>
      <c r="M12" s="18" t="s">
        <v>404</v>
      </c>
      <c r="N12" s="20" t="s">
        <v>404</v>
      </c>
      <c r="O12" s="18" t="s">
        <v>404</v>
      </c>
      <c r="P12" s="20" t="s">
        <v>404</v>
      </c>
      <c r="Q12" s="18" t="n">
        <v>460.60252609</v>
      </c>
      <c r="R12" s="20" t="n">
        <v>17.29154455</v>
      </c>
    </row>
    <row r="13" spans="1:18">
      <c r="A13" s="15" t="s">
        <v>410</v>
      </c>
      <c r="B13" s="17" t="n">
        <v>7161</v>
      </c>
      <c r="C13" s="18">
        <f>(1175.0/B13*100)</f>
        <v/>
      </c>
      <c r="D13" s="19" t="n">
        <v>5986</v>
      </c>
      <c r="E13" s="18" t="n">
        <v>502.54240837</v>
      </c>
      <c r="F13" s="20" t="n">
        <v>2.66339148</v>
      </c>
      <c r="G13" s="18" t="n">
        <v>470.27800952</v>
      </c>
      <c r="H13" s="20" t="n">
        <v>12.08834769</v>
      </c>
      <c r="I13" s="18" t="s">
        <v>404</v>
      </c>
      <c r="J13" s="20" t="s">
        <v>404</v>
      </c>
      <c r="K13" s="18" t="s">
        <v>404</v>
      </c>
      <c r="L13" s="20" t="s">
        <v>404</v>
      </c>
      <c r="M13" s="18" t="s">
        <v>404</v>
      </c>
      <c r="N13" s="20" t="s">
        <v>404</v>
      </c>
      <c r="O13" s="18" t="s">
        <v>404</v>
      </c>
      <c r="P13" s="20" t="s">
        <v>404</v>
      </c>
      <c r="Q13" s="18" t="n">
        <v>496.00515302</v>
      </c>
      <c r="R13" s="20" t="n">
        <v>6.18325646</v>
      </c>
    </row>
    <row r="14" spans="1:18">
      <c r="A14" s="15" t="s">
        <v>411</v>
      </c>
      <c r="B14" s="17" t="n">
        <v>5587</v>
      </c>
      <c r="C14" s="18">
        <f>(0.0/B14*100)</f>
        <v/>
      </c>
      <c r="D14" s="19" t="n">
        <v>5587</v>
      </c>
      <c r="E14" s="18" t="n">
        <v>533.52724042</v>
      </c>
      <c r="F14" s="20" t="n">
        <v>2.1956195</v>
      </c>
      <c r="G14" s="18" t="n">
        <v>544.34301962</v>
      </c>
      <c r="H14" s="20" t="n">
        <v>8.090154699999999</v>
      </c>
      <c r="I14" s="18" t="s">
        <v>404</v>
      </c>
      <c r="J14" s="20" t="s">
        <v>404</v>
      </c>
      <c r="K14" s="18" t="s">
        <v>404</v>
      </c>
      <c r="L14" s="20" t="s">
        <v>404</v>
      </c>
      <c r="M14" s="18" t="s">
        <v>404</v>
      </c>
      <c r="N14" s="20" t="s">
        <v>404</v>
      </c>
      <c r="O14" s="18" t="s">
        <v>404</v>
      </c>
      <c r="P14" s="20" t="s">
        <v>404</v>
      </c>
      <c r="Q14" s="18" t="n">
        <v>550.4016546</v>
      </c>
      <c r="R14" s="20" t="n">
        <v>15.90383692</v>
      </c>
    </row>
    <row r="15" spans="1:18">
      <c r="A15" s="15" t="s">
        <v>412</v>
      </c>
      <c r="B15" s="17" t="n">
        <v>5882</v>
      </c>
      <c r="C15" s="18">
        <f>(0.0/B15*100)</f>
        <v/>
      </c>
      <c r="D15" s="19" t="n">
        <v>5882</v>
      </c>
      <c r="E15" s="18" t="n">
        <v>529.863561</v>
      </c>
      <c r="F15" s="20" t="n">
        <v>2.35697325</v>
      </c>
      <c r="G15" s="18" t="s">
        <v>404</v>
      </c>
      <c r="H15" s="20" t="s">
        <v>404</v>
      </c>
      <c r="I15" s="18" t="s">
        <v>404</v>
      </c>
      <c r="J15" s="20" t="s">
        <v>404</v>
      </c>
      <c r="K15" s="18" t="s">
        <v>404</v>
      </c>
      <c r="L15" s="20" t="s">
        <v>404</v>
      </c>
      <c r="M15" s="18" t="s">
        <v>404</v>
      </c>
      <c r="N15" s="20" t="s">
        <v>404</v>
      </c>
      <c r="O15" s="18" t="s">
        <v>404</v>
      </c>
      <c r="P15" s="20" t="s">
        <v>404</v>
      </c>
      <c r="Q15" s="18" t="n">
        <v>558.24179667</v>
      </c>
      <c r="R15" s="20" t="n">
        <v>16.92670199</v>
      </c>
    </row>
    <row r="16" spans="1:18">
      <c r="A16" s="15" t="s">
        <v>413</v>
      </c>
      <c r="B16" s="17" t="n">
        <v>6108</v>
      </c>
      <c r="C16" s="18">
        <f>(466.0/B16*100)</f>
        <v/>
      </c>
      <c r="D16" s="19" t="n">
        <v>5642</v>
      </c>
      <c r="E16" s="18" t="n">
        <v>497.36075465</v>
      </c>
      <c r="F16" s="20" t="n">
        <v>3.07618422</v>
      </c>
      <c r="G16" s="18" t="n">
        <v>509.54521009</v>
      </c>
      <c r="H16" s="20" t="n">
        <v>15.48225957</v>
      </c>
      <c r="I16" s="18" t="s">
        <v>404</v>
      </c>
      <c r="J16" s="20" t="s">
        <v>404</v>
      </c>
      <c r="K16" s="18" t="s">
        <v>404</v>
      </c>
      <c r="L16" s="20" t="s">
        <v>404</v>
      </c>
      <c r="M16" s="18" t="s">
        <v>404</v>
      </c>
      <c r="N16" s="20" t="s">
        <v>404</v>
      </c>
      <c r="O16" s="18" t="s">
        <v>404</v>
      </c>
      <c r="P16" s="20" t="s">
        <v>404</v>
      </c>
      <c r="Q16" s="18" t="n">
        <v>472.19295395</v>
      </c>
      <c r="R16" s="20" t="n">
        <v>35.79782636</v>
      </c>
    </row>
    <row r="17" spans="1:18">
      <c r="A17" s="15" t="s">
        <v>414</v>
      </c>
      <c r="B17" s="17" t="n">
        <v>6504</v>
      </c>
      <c r="C17" s="18">
        <f>(1325.0/B17*100)</f>
        <v/>
      </c>
      <c r="D17" s="19" t="n">
        <v>5179</v>
      </c>
      <c r="E17" s="18" t="n">
        <v>506.92119863</v>
      </c>
      <c r="F17" s="20" t="n">
        <v>3.54318832</v>
      </c>
      <c r="G17" s="18" t="n">
        <v>545.73643137</v>
      </c>
      <c r="H17" s="20" t="n">
        <v>62.10228358</v>
      </c>
      <c r="I17" s="18" t="s">
        <v>404</v>
      </c>
      <c r="J17" s="20" t="s">
        <v>404</v>
      </c>
      <c r="K17" s="18" t="s">
        <v>404</v>
      </c>
      <c r="L17" s="20" t="s">
        <v>404</v>
      </c>
      <c r="M17" s="18" t="s">
        <v>404</v>
      </c>
      <c r="N17" s="20" t="s">
        <v>404</v>
      </c>
      <c r="O17" s="18" t="s">
        <v>404</v>
      </c>
      <c r="P17" s="20" t="s">
        <v>404</v>
      </c>
      <c r="Q17" s="18" t="n">
        <v>555.08446896</v>
      </c>
      <c r="R17" s="20" t="n">
        <v>18.81491863</v>
      </c>
    </row>
    <row r="18" spans="1:18">
      <c r="A18" s="15" t="s">
        <v>415</v>
      </c>
      <c r="B18" s="17" t="n">
        <v>5532</v>
      </c>
      <c r="C18" s="18">
        <f>(0.0/B18*100)</f>
        <v/>
      </c>
      <c r="D18" s="19" t="n">
        <v>5532</v>
      </c>
      <c r="E18" s="18" t="n">
        <v>455.65228933</v>
      </c>
      <c r="F18" s="20" t="n">
        <v>3.91903304</v>
      </c>
      <c r="G18" s="18" t="n">
        <v>464.04621025</v>
      </c>
      <c r="H18" s="20" t="n">
        <v>34.20088862</v>
      </c>
      <c r="I18" s="18" t="s">
        <v>404</v>
      </c>
      <c r="J18" s="20" t="s">
        <v>404</v>
      </c>
      <c r="K18" s="18" t="s">
        <v>404</v>
      </c>
      <c r="L18" s="20" t="s">
        <v>404</v>
      </c>
      <c r="M18" s="18" t="s">
        <v>404</v>
      </c>
      <c r="N18" s="20" t="s">
        <v>404</v>
      </c>
      <c r="O18" s="18" t="s">
        <v>404</v>
      </c>
      <c r="P18" s="20" t="s">
        <v>404</v>
      </c>
      <c r="Q18" s="18" t="n">
        <v>334.53124569</v>
      </c>
      <c r="R18" s="20" t="n">
        <v>18.64050773</v>
      </c>
    </row>
    <row r="19" spans="1:18">
      <c r="A19" s="15" t="s">
        <v>416</v>
      </c>
      <c r="B19" s="17" t="n">
        <v>5658</v>
      </c>
      <c r="C19" s="18">
        <f>(327.0/B19*100)</f>
        <v/>
      </c>
      <c r="D19" s="19" t="n">
        <v>5331</v>
      </c>
      <c r="E19" s="18" t="n">
        <v>478.03303939</v>
      </c>
      <c r="F19" s="20" t="n">
        <v>2.90890118</v>
      </c>
      <c r="G19" s="18" t="n">
        <v>388.96749595</v>
      </c>
      <c r="H19" s="20" t="n">
        <v>28.76713167</v>
      </c>
      <c r="I19" s="18" t="s">
        <v>404</v>
      </c>
      <c r="J19" s="20" t="s">
        <v>404</v>
      </c>
      <c r="K19" s="18" t="s">
        <v>404</v>
      </c>
      <c r="L19" s="20" t="s">
        <v>404</v>
      </c>
      <c r="M19" s="18" t="s">
        <v>404</v>
      </c>
      <c r="N19" s="20" t="s">
        <v>404</v>
      </c>
      <c r="O19" s="18" t="s">
        <v>404</v>
      </c>
      <c r="P19" s="20" t="s">
        <v>404</v>
      </c>
      <c r="Q19" s="18" t="n">
        <v>459.33728203</v>
      </c>
      <c r="R19" s="20" t="n">
        <v>54.71602365</v>
      </c>
    </row>
    <row r="20" spans="1:18">
      <c r="A20" s="15" t="s">
        <v>417</v>
      </c>
      <c r="B20" s="17" t="n">
        <v>3371</v>
      </c>
      <c r="C20" s="18">
        <f>(24.0/B20*100)</f>
        <v/>
      </c>
      <c r="D20" s="19" t="n">
        <v>3347</v>
      </c>
      <c r="E20" s="18" t="n">
        <v>472.93077861</v>
      </c>
      <c r="F20" s="20" t="n">
        <v>1.75291007</v>
      </c>
      <c r="G20" s="18" t="n">
        <v>492.32556378</v>
      </c>
      <c r="H20" s="20" t="n">
        <v>9.7077103</v>
      </c>
      <c r="I20" s="18" t="s">
        <v>404</v>
      </c>
      <c r="J20" s="20" t="s">
        <v>404</v>
      </c>
      <c r="K20" s="18" t="s">
        <v>404</v>
      </c>
      <c r="L20" s="20" t="s">
        <v>404</v>
      </c>
      <c r="M20" s="18" t="s">
        <v>404</v>
      </c>
      <c r="N20" s="20" t="s">
        <v>404</v>
      </c>
      <c r="O20" s="18" t="s">
        <v>404</v>
      </c>
      <c r="P20" s="20" t="s">
        <v>404</v>
      </c>
      <c r="Q20" s="18" t="n">
        <v>454.48261812</v>
      </c>
      <c r="R20" s="20" t="n">
        <v>11.65871391</v>
      </c>
    </row>
    <row r="21" spans="1:18">
      <c r="A21" s="15" t="s">
        <v>418</v>
      </c>
      <c r="B21" s="17" t="n">
        <v>5741</v>
      </c>
      <c r="C21" s="18">
        <f>(0.0/B21*100)</f>
        <v/>
      </c>
      <c r="D21" s="19" t="n">
        <v>5741</v>
      </c>
      <c r="E21" s="18" t="n">
        <v>502.93885015</v>
      </c>
      <c r="F21" s="20" t="n">
        <v>2.60493717</v>
      </c>
      <c r="G21" s="18" t="s">
        <v>404</v>
      </c>
      <c r="H21" s="20" t="s">
        <v>404</v>
      </c>
      <c r="I21" s="18" t="s">
        <v>404</v>
      </c>
      <c r="J21" s="20" t="s">
        <v>404</v>
      </c>
      <c r="K21" s="18" t="s">
        <v>404</v>
      </c>
      <c r="L21" s="20" t="s">
        <v>404</v>
      </c>
      <c r="M21" s="18" t="s">
        <v>404</v>
      </c>
      <c r="N21" s="20" t="s">
        <v>404</v>
      </c>
      <c r="O21" s="18" t="s">
        <v>404</v>
      </c>
      <c r="P21" s="20" t="s">
        <v>404</v>
      </c>
      <c r="Q21" s="18" t="n">
        <v>498.30341685</v>
      </c>
      <c r="R21" s="20" t="n">
        <v>8.520993539999999</v>
      </c>
    </row>
    <row r="22" spans="1:18">
      <c r="A22" s="15" t="s">
        <v>419</v>
      </c>
      <c r="B22" s="17" t="n">
        <v>6598</v>
      </c>
      <c r="C22" s="18">
        <f>(0.0/B22*100)</f>
        <v/>
      </c>
      <c r="D22" s="19" t="n">
        <v>6598</v>
      </c>
      <c r="E22" s="18" t="n">
        <v>467.95833509</v>
      </c>
      <c r="F22" s="20" t="n">
        <v>3.39778455</v>
      </c>
      <c r="G22" s="18" t="n">
        <v>430.11977138</v>
      </c>
      <c r="H22" s="20" t="n">
        <v>26.61058731</v>
      </c>
      <c r="I22" s="18" t="s">
        <v>404</v>
      </c>
      <c r="J22" s="20" t="s">
        <v>404</v>
      </c>
      <c r="K22" s="18" t="s">
        <v>404</v>
      </c>
      <c r="L22" s="20" t="s">
        <v>404</v>
      </c>
      <c r="M22" s="18" t="s">
        <v>404</v>
      </c>
      <c r="N22" s="20" t="s">
        <v>404</v>
      </c>
      <c r="O22" s="18" t="s">
        <v>404</v>
      </c>
      <c r="P22" s="20" t="s">
        <v>404</v>
      </c>
      <c r="Q22" s="18" t="n">
        <v>465.05155813</v>
      </c>
      <c r="R22" s="20" t="n">
        <v>36.26967554</v>
      </c>
    </row>
    <row r="23" spans="1:18">
      <c r="A23" s="15" t="s">
        <v>420</v>
      </c>
      <c r="B23" s="17" t="n">
        <v>11583</v>
      </c>
      <c r="C23" s="18">
        <f>(3185.0/B23*100)</f>
        <v/>
      </c>
      <c r="D23" s="19" t="n">
        <v>8398</v>
      </c>
      <c r="E23" s="18" t="n">
        <v>485.33241957</v>
      </c>
      <c r="F23" s="20" t="n">
        <v>3.6351455</v>
      </c>
      <c r="G23" s="18" t="n">
        <v>484.94813062</v>
      </c>
      <c r="H23" s="20" t="n">
        <v>15.00514882</v>
      </c>
      <c r="I23" s="18" t="s">
        <v>404</v>
      </c>
      <c r="J23" s="20" t="s">
        <v>404</v>
      </c>
      <c r="K23" s="18" t="s">
        <v>404</v>
      </c>
      <c r="L23" s="20" t="s">
        <v>404</v>
      </c>
      <c r="M23" s="18" t="s">
        <v>404</v>
      </c>
      <c r="N23" s="20" t="s">
        <v>404</v>
      </c>
      <c r="O23" s="18" t="s">
        <v>404</v>
      </c>
      <c r="P23" s="20" t="s">
        <v>404</v>
      </c>
      <c r="Q23" s="18" t="n">
        <v>466.67361879</v>
      </c>
      <c r="R23" s="20" t="n">
        <v>20.10799069</v>
      </c>
    </row>
    <row r="24" spans="1:18">
      <c r="A24" s="15" t="s">
        <v>421</v>
      </c>
      <c r="B24" s="17" t="n">
        <v>6647</v>
      </c>
      <c r="C24" s="18">
        <f>(0.0/B24*100)</f>
        <v/>
      </c>
      <c r="D24" s="19" t="n">
        <v>6647</v>
      </c>
      <c r="E24" s="18" t="n">
        <v>538.04768974</v>
      </c>
      <c r="F24" s="20" t="n">
        <v>4.45383997</v>
      </c>
      <c r="G24" s="18" t="n">
        <v>539.23812778</v>
      </c>
      <c r="H24" s="20" t="n">
        <v>6.60607431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516.3827588299999</v>
      </c>
      <c r="F25" s="20" t="n">
        <v>3.33601363</v>
      </c>
      <c r="G25" s="18" t="n">
        <v>505.79806509</v>
      </c>
      <c r="H25" s="20" t="n">
        <v>21.75971743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490.60871036</v>
      </c>
      <c r="F26" s="20" t="n">
        <v>1.64829106</v>
      </c>
      <c r="G26" s="18" t="n">
        <v>495.17849513</v>
      </c>
      <c r="H26" s="20" t="n">
        <v>12.52374267</v>
      </c>
      <c r="I26" s="18" t="s">
        <v>404</v>
      </c>
      <c r="J26" s="20" t="s">
        <v>404</v>
      </c>
      <c r="K26" s="18" t="s">
        <v>404</v>
      </c>
      <c r="L26" s="20" t="s">
        <v>404</v>
      </c>
      <c r="M26" s="18" t="s">
        <v>404</v>
      </c>
      <c r="N26" s="20" t="s">
        <v>404</v>
      </c>
      <c r="O26" s="18" t="s">
        <v>404</v>
      </c>
      <c r="P26" s="20" t="s">
        <v>404</v>
      </c>
      <c r="Q26" s="18" t="n">
        <v>458.96081299</v>
      </c>
      <c r="R26" s="20" t="n">
        <v>7.22176113</v>
      </c>
    </row>
    <row r="27" spans="1:18">
      <c r="A27" s="15" t="s">
        <v>424</v>
      </c>
      <c r="B27" s="17" t="n">
        <v>5299</v>
      </c>
      <c r="C27" s="18">
        <f>(0.0/B27*100)</f>
        <v/>
      </c>
      <c r="D27" s="19" t="n">
        <v>5299</v>
      </c>
      <c r="E27" s="18" t="n">
        <v>480.04492337</v>
      </c>
      <c r="F27" s="20" t="n">
        <v>1.12809201</v>
      </c>
      <c r="G27" s="18" t="n">
        <v>555.40700571</v>
      </c>
      <c r="H27" s="20" t="n">
        <v>5.3564415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416.7364574</v>
      </c>
      <c r="F28" s="20" t="n">
        <v>2.28876349</v>
      </c>
      <c r="G28" s="18" t="n">
        <v>400.33077108</v>
      </c>
      <c r="H28" s="20" t="n">
        <v>8.53869916</v>
      </c>
      <c r="I28" s="18" t="s">
        <v>404</v>
      </c>
      <c r="J28" s="20" t="s">
        <v>404</v>
      </c>
      <c r="K28" s="18" t="s">
        <v>404</v>
      </c>
      <c r="L28" s="20" t="s">
        <v>404</v>
      </c>
      <c r="M28" s="18" t="s">
        <v>404</v>
      </c>
      <c r="N28" s="20" t="s">
        <v>404</v>
      </c>
      <c r="O28" s="18" t="s">
        <v>404</v>
      </c>
      <c r="P28" s="20" t="s">
        <v>404</v>
      </c>
      <c r="Q28" s="18" t="n">
        <v>397.60131945</v>
      </c>
      <c r="R28" s="20" t="n">
        <v>10.05646402</v>
      </c>
    </row>
    <row r="29" spans="1:18">
      <c r="A29" s="15" t="s">
        <v>426</v>
      </c>
      <c r="B29" s="17" t="n">
        <v>5385</v>
      </c>
      <c r="C29" s="18">
        <f>(1123.0/B29*100)</f>
        <v/>
      </c>
      <c r="D29" s="19" t="n">
        <v>4262</v>
      </c>
      <c r="E29" s="18" t="n">
        <v>511.21636457</v>
      </c>
      <c r="F29" s="20" t="n">
        <v>6.27959954</v>
      </c>
      <c r="G29" s="18" t="n">
        <v>519.76319151</v>
      </c>
      <c r="H29" s="20" t="n">
        <v>33.02835916</v>
      </c>
      <c r="I29" s="18" t="s">
        <v>404</v>
      </c>
      <c r="J29" s="20" t="s">
        <v>404</v>
      </c>
      <c r="K29" s="18" t="s">
        <v>404</v>
      </c>
      <c r="L29" s="20" t="s">
        <v>404</v>
      </c>
      <c r="M29" s="18" t="s">
        <v>404</v>
      </c>
      <c r="N29" s="20" t="s">
        <v>404</v>
      </c>
      <c r="O29" s="18" t="s">
        <v>404</v>
      </c>
      <c r="P29" s="20" t="s">
        <v>404</v>
      </c>
      <c r="Q29" s="18" t="n">
        <v>494.47036061</v>
      </c>
      <c r="R29" s="20" t="n">
        <v>11.27105696</v>
      </c>
    </row>
    <row r="30" spans="1:18">
      <c r="A30" s="15" t="s">
        <v>427</v>
      </c>
      <c r="B30" s="17" t="n">
        <v>4520</v>
      </c>
      <c r="C30" s="18">
        <f>(1053.0/B30*100)</f>
        <v/>
      </c>
      <c r="D30" s="19" t="n">
        <v>3467</v>
      </c>
      <c r="E30" s="18" t="n">
        <v>514.96269253</v>
      </c>
      <c r="F30" s="20" t="n">
        <v>3.09299577</v>
      </c>
      <c r="G30" s="18" t="s">
        <v>404</v>
      </c>
      <c r="H30" s="20" t="s">
        <v>404</v>
      </c>
      <c r="I30" s="18" t="s">
        <v>404</v>
      </c>
      <c r="J30" s="20" t="s">
        <v>404</v>
      </c>
      <c r="K30" s="18" t="s">
        <v>404</v>
      </c>
      <c r="L30" s="20" t="s">
        <v>404</v>
      </c>
      <c r="M30" s="18" t="s">
        <v>404</v>
      </c>
      <c r="N30" s="20" t="s">
        <v>404</v>
      </c>
      <c r="O30" s="18" t="s">
        <v>404</v>
      </c>
      <c r="P30" s="20" t="s">
        <v>404</v>
      </c>
      <c r="Q30" s="18" t="n">
        <v>547.7827101300001</v>
      </c>
      <c r="R30" s="20" t="n">
        <v>33.77429261</v>
      </c>
    </row>
    <row r="31" spans="1:18">
      <c r="A31" s="15" t="s">
        <v>428</v>
      </c>
      <c r="B31" s="17" t="n">
        <v>5456</v>
      </c>
      <c r="C31" s="18">
        <f>(502.0/B31*100)</f>
        <v/>
      </c>
      <c r="D31" s="19" t="n">
        <v>4954</v>
      </c>
      <c r="E31" s="18" t="n">
        <v>499.6708135</v>
      </c>
      <c r="F31" s="20" t="n">
        <v>2.13347512</v>
      </c>
      <c r="G31" s="18" t="n">
        <v>466.91158443</v>
      </c>
      <c r="H31" s="20" t="n">
        <v>15.16535672</v>
      </c>
      <c r="I31" s="18" t="s">
        <v>404</v>
      </c>
      <c r="J31" s="20" t="s">
        <v>404</v>
      </c>
      <c r="K31" s="18" t="s">
        <v>404</v>
      </c>
      <c r="L31" s="20" t="s">
        <v>404</v>
      </c>
      <c r="M31" s="18" t="s">
        <v>404</v>
      </c>
      <c r="N31" s="20" t="s">
        <v>404</v>
      </c>
      <c r="O31" s="18" t="s">
        <v>404</v>
      </c>
      <c r="P31" s="20" t="s">
        <v>404</v>
      </c>
      <c r="Q31" s="18" t="n">
        <v>494.17431044</v>
      </c>
      <c r="R31" s="20" t="n">
        <v>12.72172807</v>
      </c>
    </row>
    <row r="32" spans="1:18">
      <c r="A32" s="15" t="s">
        <v>429</v>
      </c>
      <c r="B32" s="17" t="n">
        <v>4478</v>
      </c>
      <c r="C32" s="18">
        <f>(0.0/B32*100)</f>
        <v/>
      </c>
      <c r="D32" s="19" t="n">
        <v>4478</v>
      </c>
      <c r="E32" s="18" t="n">
        <v>500.87219738</v>
      </c>
      <c r="F32" s="20" t="n">
        <v>2.52353765</v>
      </c>
      <c r="G32" s="18" t="s">
        <v>404</v>
      </c>
      <c r="H32" s="20" t="s">
        <v>404</v>
      </c>
      <c r="I32" s="18" t="s">
        <v>404</v>
      </c>
      <c r="J32" s="20" t="s">
        <v>404</v>
      </c>
      <c r="K32" s="18" t="s">
        <v>404</v>
      </c>
      <c r="L32" s="20" t="s">
        <v>404</v>
      </c>
      <c r="M32" s="18" t="s">
        <v>404</v>
      </c>
      <c r="N32" s="20" t="s">
        <v>404</v>
      </c>
      <c r="O32" s="18" t="s">
        <v>404</v>
      </c>
      <c r="P32" s="20" t="s">
        <v>404</v>
      </c>
      <c r="Q32" s="18" t="n">
        <v>547.14195091</v>
      </c>
      <c r="R32" s="20" t="n">
        <v>11.5400302</v>
      </c>
    </row>
    <row r="33" spans="1:18">
      <c r="A33" s="15" t="s">
        <v>430</v>
      </c>
      <c r="B33" s="17" t="n">
        <v>7325</v>
      </c>
      <c r="C33" s="18">
        <f>(29.0/B33*100)</f>
        <v/>
      </c>
      <c r="D33" s="19" t="n">
        <v>7296</v>
      </c>
      <c r="E33" s="18" t="n">
        <v>500.39254937</v>
      </c>
      <c r="F33" s="20" t="n">
        <v>2.52763383</v>
      </c>
      <c r="G33" s="18" t="n">
        <v>521.87478143</v>
      </c>
      <c r="H33" s="20" t="n">
        <v>9.531323199999999</v>
      </c>
      <c r="I33" s="18" t="s">
        <v>404</v>
      </c>
      <c r="J33" s="20" t="s">
        <v>404</v>
      </c>
      <c r="K33" s="18" t="s">
        <v>404</v>
      </c>
      <c r="L33" s="20" t="s">
        <v>404</v>
      </c>
      <c r="M33" s="18" t="s">
        <v>404</v>
      </c>
      <c r="N33" s="20" t="s">
        <v>404</v>
      </c>
      <c r="O33" s="18" t="s">
        <v>404</v>
      </c>
      <c r="P33" s="20" t="s">
        <v>404</v>
      </c>
      <c r="Q33" s="18" t="n">
        <v>473.72505964</v>
      </c>
      <c r="R33" s="20" t="n">
        <v>5.83974686</v>
      </c>
    </row>
    <row r="34" spans="1:18">
      <c r="A34" s="15" t="s">
        <v>431</v>
      </c>
      <c r="B34" s="17" t="n">
        <v>6350</v>
      </c>
      <c r="C34" s="18">
        <f>(0.0/B34*100)</f>
        <v/>
      </c>
      <c r="D34" s="19" t="n">
        <v>6350</v>
      </c>
      <c r="E34" s="18" t="n">
        <v>461.79672402</v>
      </c>
      <c r="F34" s="20" t="n">
        <v>2.64310073</v>
      </c>
      <c r="G34" s="18" t="n">
        <v>410.98689226</v>
      </c>
      <c r="H34" s="20" t="n">
        <v>31.30325438</v>
      </c>
      <c r="I34" s="18" t="s">
        <v>404</v>
      </c>
      <c r="J34" s="20" t="s">
        <v>404</v>
      </c>
      <c r="K34" s="18" t="s">
        <v>404</v>
      </c>
      <c r="L34" s="20" t="s">
        <v>404</v>
      </c>
      <c r="M34" s="18" t="s">
        <v>404</v>
      </c>
      <c r="N34" s="20" t="s">
        <v>404</v>
      </c>
      <c r="O34" s="18" t="s">
        <v>404</v>
      </c>
      <c r="P34" s="20" t="s">
        <v>404</v>
      </c>
      <c r="Q34" s="18" t="n">
        <v>477.7249165</v>
      </c>
      <c r="R34" s="20" t="n">
        <v>25.24977409</v>
      </c>
    </row>
    <row r="35" spans="1:18">
      <c r="A35" s="15" t="s">
        <v>432</v>
      </c>
      <c r="B35" s="17" t="n">
        <v>6406</v>
      </c>
      <c r="C35" s="18">
        <f>(443.0/B35*100)</f>
        <v/>
      </c>
      <c r="D35" s="19" t="n">
        <v>5963</v>
      </c>
      <c r="E35" s="18" t="n">
        <v>515.58912478</v>
      </c>
      <c r="F35" s="20" t="n">
        <v>1.39131419</v>
      </c>
      <c r="G35" s="18" t="n">
        <v>470.61759835</v>
      </c>
      <c r="H35" s="20" t="n">
        <v>24.19039719</v>
      </c>
      <c r="I35" s="18" t="s">
        <v>404</v>
      </c>
      <c r="J35" s="20" t="s">
        <v>404</v>
      </c>
      <c r="K35" s="18" t="s">
        <v>404</v>
      </c>
      <c r="L35" s="20" t="s">
        <v>404</v>
      </c>
      <c r="M35" s="18" t="s">
        <v>404</v>
      </c>
      <c r="N35" s="20" t="s">
        <v>404</v>
      </c>
      <c r="O35" s="18" t="s">
        <v>404</v>
      </c>
      <c r="P35" s="20" t="s">
        <v>404</v>
      </c>
      <c r="Q35" s="18" t="n">
        <v>501.19239788</v>
      </c>
      <c r="R35" s="20" t="n">
        <v>7.95876411</v>
      </c>
    </row>
    <row r="36" spans="1:18">
      <c r="A36" s="15" t="s">
        <v>433</v>
      </c>
      <c r="B36" s="17" t="n">
        <v>6736</v>
      </c>
      <c r="C36" s="18">
        <f>(10.0/B36*100)</f>
        <v/>
      </c>
      <c r="D36" s="19" t="n">
        <v>6726</v>
      </c>
      <c r="E36" s="18" t="n">
        <v>491.58768962</v>
      </c>
      <c r="F36" s="20" t="n">
        <v>2.2114289</v>
      </c>
      <c r="G36" s="18" t="n">
        <v>507.86309259</v>
      </c>
      <c r="H36" s="20" t="n">
        <v>7.58822791</v>
      </c>
      <c r="I36" s="18" t="s">
        <v>404</v>
      </c>
      <c r="J36" s="20" t="s">
        <v>404</v>
      </c>
      <c r="K36" s="18" t="s">
        <v>404</v>
      </c>
      <c r="L36" s="20" t="s">
        <v>404</v>
      </c>
      <c r="M36" s="18" t="s">
        <v>404</v>
      </c>
      <c r="N36" s="20" t="s">
        <v>404</v>
      </c>
      <c r="O36" s="18" t="s">
        <v>404</v>
      </c>
      <c r="P36" s="20" t="s">
        <v>404</v>
      </c>
      <c r="Q36" s="18" t="n">
        <v>496.57603535</v>
      </c>
      <c r="R36" s="20" t="n">
        <v>5.27331059</v>
      </c>
    </row>
    <row r="37" spans="1:18">
      <c r="A37" s="15" t="s">
        <v>434</v>
      </c>
      <c r="B37" s="17" t="n">
        <v>5458</v>
      </c>
      <c r="C37" s="18">
        <f>(0.0/B37*100)</f>
        <v/>
      </c>
      <c r="D37" s="19" t="n">
        <v>5458</v>
      </c>
      <c r="E37" s="18" t="n">
        <v>494.08750243</v>
      </c>
      <c r="F37" s="20" t="n">
        <v>3.61348933</v>
      </c>
      <c r="G37" s="18" t="n">
        <v>442.73269192</v>
      </c>
      <c r="H37" s="20" t="n">
        <v>7.62481348</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(268.0/B38*100)</f>
        <v/>
      </c>
      <c r="D38" s="19" t="n">
        <v>5592</v>
      </c>
      <c r="E38" s="18" t="n">
        <v>505.80651082</v>
      </c>
      <c r="F38" s="20" t="n">
        <v>3.21356348</v>
      </c>
      <c r="G38" s="18" t="n">
        <v>471.27627849</v>
      </c>
      <c r="H38" s="20" t="n">
        <v>27.08827951</v>
      </c>
      <c r="I38" s="18" t="s">
        <v>404</v>
      </c>
      <c r="J38" s="20" t="s">
        <v>404</v>
      </c>
      <c r="K38" s="18" t="s">
        <v>404</v>
      </c>
      <c r="L38" s="20" t="s">
        <v>404</v>
      </c>
      <c r="M38" s="18" t="s">
        <v>404</v>
      </c>
      <c r="N38" s="20" t="s">
        <v>404</v>
      </c>
      <c r="O38" s="18" t="s">
        <v>404</v>
      </c>
      <c r="P38" s="20" t="s">
        <v>404</v>
      </c>
      <c r="Q38" s="18" t="n">
        <v>519.77755839</v>
      </c>
      <c r="R38" s="20" t="n">
        <v>16.8157743</v>
      </c>
    </row>
    <row r="39" spans="1:18">
      <c r="A39" s="15" t="s">
        <v>436</v>
      </c>
      <c r="B39" s="17" t="n">
        <v>5895</v>
      </c>
      <c r="C39" s="18">
        <f>(0.0/B39*100)</f>
        <v/>
      </c>
      <c r="D39" s="19" t="n">
        <v>5895</v>
      </c>
      <c r="E39" s="18" t="n">
        <v>426.83440744</v>
      </c>
      <c r="F39" s="20" t="n">
        <v>4.27280212</v>
      </c>
      <c r="G39" s="18" t="n">
        <v>403.4528169</v>
      </c>
      <c r="H39" s="20" t="n">
        <v>16.31950969</v>
      </c>
      <c r="I39" s="18" t="s">
        <v>404</v>
      </c>
      <c r="J39" s="20" t="s">
        <v>404</v>
      </c>
      <c r="K39" s="18" t="s">
        <v>404</v>
      </c>
      <c r="L39" s="20" t="s">
        <v>404</v>
      </c>
      <c r="M39" s="18" t="s">
        <v>404</v>
      </c>
      <c r="N39" s="20" t="s">
        <v>404</v>
      </c>
      <c r="O39" s="18" t="s">
        <v>404</v>
      </c>
      <c r="P39" s="20" t="s">
        <v>404</v>
      </c>
      <c r="Q39" s="18" t="n">
        <v>313.79585</v>
      </c>
      <c r="R39" s="20" t="n">
        <v>22.6246418</v>
      </c>
    </row>
    <row r="40" spans="1:18">
      <c r="A40" s="15" t="s">
        <v>437</v>
      </c>
      <c r="B40" s="17" t="n">
        <v>14157</v>
      </c>
      <c r="C40" s="18">
        <f>(2928.0/B40*100)</f>
        <v/>
      </c>
      <c r="D40" s="19" t="n">
        <v>11229</v>
      </c>
      <c r="E40" s="18" t="n">
        <v>511.11012951</v>
      </c>
      <c r="F40" s="20" t="n">
        <v>3.29298681</v>
      </c>
      <c r="G40" s="18" t="s">
        <v>404</v>
      </c>
      <c r="H40" s="20" t="s">
        <v>404</v>
      </c>
      <c r="I40" s="18" t="s">
        <v>404</v>
      </c>
      <c r="J40" s="20" t="s">
        <v>404</v>
      </c>
      <c r="K40" s="18" t="s">
        <v>404</v>
      </c>
      <c r="L40" s="20" t="s">
        <v>404</v>
      </c>
      <c r="M40" s="18" t="s">
        <v>404</v>
      </c>
      <c r="N40" s="20" t="s">
        <v>404</v>
      </c>
      <c r="O40" s="18" t="s">
        <v>404</v>
      </c>
      <c r="P40" s="20" t="s">
        <v>404</v>
      </c>
      <c r="Q40" s="18" t="n">
        <v>507.10472686</v>
      </c>
      <c r="R40" s="20" t="n">
        <v>10.91168954</v>
      </c>
    </row>
    <row r="41" spans="1:18">
      <c r="A41" s="15" t="s">
        <v>438</v>
      </c>
      <c r="B41" s="17" t="n">
        <v>5712</v>
      </c>
      <c r="C41" s="18">
        <f>(99.0/B41*100)</f>
        <v/>
      </c>
      <c r="D41" s="19" t="n">
        <v>5613</v>
      </c>
      <c r="E41" s="18" t="n">
        <v>496.77940053</v>
      </c>
      <c r="F41" s="20" t="n">
        <v>3.17521389</v>
      </c>
      <c r="G41" s="18" t="n">
        <v>500.63637359</v>
      </c>
      <c r="H41" s="20" t="n">
        <v>5.48631756</v>
      </c>
      <c r="I41" s="18" t="s">
        <v>404</v>
      </c>
      <c r="J41" s="20" t="s">
        <v>404</v>
      </c>
      <c r="K41" s="18" t="s">
        <v>404</v>
      </c>
      <c r="L41" s="20" t="s">
        <v>404</v>
      </c>
      <c r="M41" s="18" t="s">
        <v>404</v>
      </c>
      <c r="N41" s="20" t="s">
        <v>404</v>
      </c>
      <c r="O41" s="18" t="s">
        <v>404</v>
      </c>
      <c r="P41" s="20" t="s">
        <v>404</v>
      </c>
      <c r="Q41" s="18" t="n">
        <v>481.29061208</v>
      </c>
      <c r="R41" s="20" t="n">
        <v>10.75842001</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427.23276578</v>
      </c>
      <c r="F44" s="20" t="n">
        <v>3.31122296</v>
      </c>
      <c r="G44" s="18" t="s">
        <v>404</v>
      </c>
      <c r="H44" s="20" t="s">
        <v>404</v>
      </c>
      <c r="I44" s="18" t="s">
        <v>404</v>
      </c>
      <c r="J44" s="20" t="s">
        <v>404</v>
      </c>
      <c r="K44" s="18" t="s">
        <v>404</v>
      </c>
      <c r="L44" s="20" t="s">
        <v>404</v>
      </c>
      <c r="M44" s="18" t="s">
        <v>404</v>
      </c>
      <c r="N44" s="20" t="s">
        <v>404</v>
      </c>
      <c r="O44" s="18" t="n">
        <v>405.06217461</v>
      </c>
      <c r="P44" s="20" t="n">
        <v>8.779477099999999</v>
      </c>
      <c r="Q44" s="18" t="n">
        <v>483.64621317</v>
      </c>
      <c r="R44" s="20" t="n">
        <v>22.53751647</v>
      </c>
    </row>
    <row r="45" spans="1:18">
      <c r="A45" s="15" t="s">
        <v>442</v>
      </c>
      <c r="B45" s="17" t="n">
        <v>5519</v>
      </c>
      <c r="C45" s="18">
        <f>(0.0/B45*100)</f>
        <v/>
      </c>
      <c r="D45" s="19" t="n">
        <v>5519</v>
      </c>
      <c r="E45" s="18" t="n">
        <v>377.15188672</v>
      </c>
      <c r="F45" s="20" t="n">
        <v>2.83088653</v>
      </c>
      <c r="G45" s="18" t="n">
        <v>357.69690943</v>
      </c>
      <c r="H45" s="20" t="n">
        <v>7.8702376</v>
      </c>
      <c r="I45" s="18" t="s">
        <v>404</v>
      </c>
      <c r="J45" s="20" t="s">
        <v>404</v>
      </c>
      <c r="K45" s="18" t="s">
        <v>404</v>
      </c>
      <c r="L45" s="20" t="s">
        <v>404</v>
      </c>
      <c r="M45" s="18" t="s">
        <v>404</v>
      </c>
      <c r="N45" s="20" t="s">
        <v>404</v>
      </c>
      <c r="O45" s="18" t="s">
        <v>404</v>
      </c>
      <c r="P45" s="20" t="s">
        <v>404</v>
      </c>
      <c r="Q45" s="18" t="n">
        <v>361.85724109</v>
      </c>
      <c r="R45" s="20" t="n">
        <v>10.08249657</v>
      </c>
    </row>
    <row r="46" spans="1:18">
      <c r="A46" s="15" t="s">
        <v>443</v>
      </c>
      <c r="B46" s="17" t="n">
        <v>23141</v>
      </c>
      <c r="C46" s="18">
        <f>(4196.0/B46*100)</f>
        <v/>
      </c>
      <c r="D46" s="19" t="n">
        <v>18945</v>
      </c>
      <c r="E46" s="18" t="n">
        <v>406.03505413</v>
      </c>
      <c r="F46" s="20" t="n">
        <v>2.7646503</v>
      </c>
      <c r="G46" s="18" t="n">
        <v>388.03956703</v>
      </c>
      <c r="H46" s="20" t="n">
        <v>14.08424408</v>
      </c>
      <c r="I46" s="18" t="s">
        <v>404</v>
      </c>
      <c r="J46" s="20" t="s">
        <v>404</v>
      </c>
      <c r="K46" s="18" t="s">
        <v>404</v>
      </c>
      <c r="L46" s="20" t="s">
        <v>404</v>
      </c>
      <c r="M46" s="18" t="s">
        <v>404</v>
      </c>
      <c r="N46" s="20" t="s">
        <v>404</v>
      </c>
      <c r="O46" s="18" t="s">
        <v>404</v>
      </c>
      <c r="P46" s="20" t="s">
        <v>404</v>
      </c>
      <c r="Q46" s="18" t="n">
        <v>378.92374508</v>
      </c>
      <c r="R46" s="20" t="n">
        <v>9.61509749</v>
      </c>
    </row>
    <row r="47" spans="1:18">
      <c r="A47" s="15" t="s">
        <v>444</v>
      </c>
      <c r="B47" s="17" t="n">
        <v>5928</v>
      </c>
      <c r="C47" s="18">
        <f>(0.0/B47*100)</f>
        <v/>
      </c>
      <c r="D47" s="19" t="n">
        <v>5928</v>
      </c>
      <c r="E47" s="18" t="n">
        <v>445.96833557</v>
      </c>
      <c r="F47" s="20" t="n">
        <v>4.57318898</v>
      </c>
      <c r="G47" s="18" t="n">
        <v>370.82248072</v>
      </c>
      <c r="H47" s="20" t="n">
        <v>19.70445666</v>
      </c>
      <c r="I47" s="18" t="s">
        <v>404</v>
      </c>
      <c r="J47" s="20" t="s">
        <v>404</v>
      </c>
      <c r="K47" s="18" t="s">
        <v>404</v>
      </c>
      <c r="L47" s="20" t="s">
        <v>404</v>
      </c>
      <c r="M47" s="18" t="s">
        <v>404</v>
      </c>
      <c r="N47" s="20" t="s">
        <v>404</v>
      </c>
      <c r="O47" s="18" t="s">
        <v>404</v>
      </c>
      <c r="P47" s="20" t="s">
        <v>404</v>
      </c>
      <c r="Q47" s="18" t="n">
        <v>516.80041123</v>
      </c>
      <c r="R47" s="20" t="n">
        <v>15.35293081</v>
      </c>
    </row>
    <row r="48" spans="1:18">
      <c r="A48" s="15" t="s">
        <v>445</v>
      </c>
      <c r="B48" s="17" t="n">
        <v>9841</v>
      </c>
      <c r="C48" s="18">
        <f>(40.0/B48*100)</f>
        <v/>
      </c>
      <c r="D48" s="19" t="n">
        <v>9801</v>
      </c>
      <c r="E48" s="18" t="n">
        <v>518.44753056</v>
      </c>
      <c r="F48" s="20" t="n">
        <v>4.76168893</v>
      </c>
      <c r="G48" s="18" t="n">
        <v>456.95248007</v>
      </c>
      <c r="H48" s="20" t="n">
        <v>6.5522847</v>
      </c>
      <c r="I48" s="18" t="s">
        <v>404</v>
      </c>
      <c r="J48" s="20" t="s">
        <v>404</v>
      </c>
      <c r="K48" s="18" t="s">
        <v>404</v>
      </c>
      <c r="L48" s="20" t="s">
        <v>404</v>
      </c>
      <c r="M48" s="18" t="s">
        <v>404</v>
      </c>
      <c r="N48" s="20" t="s">
        <v>404</v>
      </c>
      <c r="O48" s="18" t="s">
        <v>404</v>
      </c>
      <c r="P48" s="20" t="s">
        <v>404</v>
      </c>
      <c r="Q48" s="18" t="n">
        <v>426.17323264</v>
      </c>
      <c r="R48" s="20" t="n">
        <v>6.766915</v>
      </c>
    </row>
    <row r="49" spans="1:18">
      <c r="A49" s="15" t="s">
        <v>446</v>
      </c>
      <c r="B49" s="17" t="n">
        <v>6349</v>
      </c>
      <c r="C49" s="18">
        <f>(52.0/B49*100)</f>
        <v/>
      </c>
      <c r="D49" s="19" t="n">
        <v>6297</v>
      </c>
      <c r="E49" s="18" t="n">
        <v>434.96098193</v>
      </c>
      <c r="F49" s="20" t="n">
        <v>3.07106151</v>
      </c>
      <c r="G49" s="18" t="n">
        <v>391.37379334</v>
      </c>
      <c r="H49" s="20" t="n">
        <v>9.779496549999999</v>
      </c>
      <c r="I49" s="18" t="s">
        <v>404</v>
      </c>
      <c r="J49" s="20" t="s">
        <v>404</v>
      </c>
      <c r="K49" s="18" t="s">
        <v>404</v>
      </c>
      <c r="L49" s="20" t="s">
        <v>404</v>
      </c>
      <c r="M49" s="18" t="s">
        <v>404</v>
      </c>
      <c r="N49" s="20" t="s">
        <v>404</v>
      </c>
      <c r="O49" s="18" t="s">
        <v>404</v>
      </c>
      <c r="P49" s="20" t="s">
        <v>404</v>
      </c>
      <c r="Q49" s="18" t="n">
        <v>438.04641153</v>
      </c>
      <c r="R49" s="20" t="n">
        <v>24.27013373</v>
      </c>
    </row>
    <row r="50" spans="1:18">
      <c r="A50" s="15" t="s">
        <v>447</v>
      </c>
      <c r="B50" s="17" t="n">
        <v>11795</v>
      </c>
      <c r="C50" s="18">
        <f>(1031.0/B50*100)</f>
        <v/>
      </c>
      <c r="D50" s="19" t="n">
        <v>10764</v>
      </c>
      <c r="E50" s="18" t="n">
        <v>418.83905781</v>
      </c>
      <c r="F50" s="20" t="n">
        <v>3.2201684</v>
      </c>
      <c r="G50" s="18" t="n">
        <v>417.13044558</v>
      </c>
      <c r="H50" s="20" t="n">
        <v>7.3910407</v>
      </c>
      <c r="I50" s="18" t="s">
        <v>404</v>
      </c>
      <c r="J50" s="20" t="s">
        <v>404</v>
      </c>
      <c r="K50" s="18" t="s">
        <v>404</v>
      </c>
      <c r="L50" s="20" t="s">
        <v>404</v>
      </c>
      <c r="M50" s="18" t="s">
        <v>404</v>
      </c>
      <c r="N50" s="20" t="s">
        <v>404</v>
      </c>
      <c r="O50" s="18" t="s">
        <v>404</v>
      </c>
      <c r="P50" s="20" t="s">
        <v>404</v>
      </c>
      <c r="Q50" s="18" t="n">
        <v>406.38163364</v>
      </c>
      <c r="R50" s="20" t="n">
        <v>12.48146972</v>
      </c>
    </row>
    <row r="51" spans="1:18">
      <c r="A51" s="15" t="s">
        <v>448</v>
      </c>
      <c r="B51" s="17" t="n">
        <v>6866</v>
      </c>
      <c r="C51" s="18">
        <f>(0.0/B51*100)</f>
        <v/>
      </c>
      <c r="D51" s="19" t="n">
        <v>6866</v>
      </c>
      <c r="E51" s="18" t="n">
        <v>420.50424909</v>
      </c>
      <c r="F51" s="20" t="n">
        <v>2.15164524</v>
      </c>
      <c r="G51" s="18" t="n">
        <v>406.20719089</v>
      </c>
      <c r="H51" s="20" t="n">
        <v>6.06565642</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475.8493834</v>
      </c>
      <c r="F52" s="20" t="n">
        <v>2.51073393</v>
      </c>
      <c r="G52" s="18" t="n">
        <v>462.64662101</v>
      </c>
      <c r="H52" s="20" t="n">
        <v>10.43288553</v>
      </c>
      <c r="I52" s="18" t="s">
        <v>404</v>
      </c>
      <c r="J52" s="20" t="s">
        <v>404</v>
      </c>
      <c r="K52" s="18" t="s">
        <v>404</v>
      </c>
      <c r="L52" s="20" t="s">
        <v>404</v>
      </c>
      <c r="M52" s="18" t="s">
        <v>404</v>
      </c>
      <c r="N52" s="20" t="s">
        <v>404</v>
      </c>
      <c r="O52" s="18" t="s">
        <v>404</v>
      </c>
      <c r="P52" s="20" t="s">
        <v>404</v>
      </c>
      <c r="Q52" s="18" t="n">
        <v>470.22022371</v>
      </c>
      <c r="R52" s="20" t="n">
        <v>14.9308577</v>
      </c>
    </row>
    <row r="53" spans="1:18">
      <c r="A53" s="15" t="s">
        <v>450</v>
      </c>
      <c r="B53" s="17" t="n">
        <v>5571</v>
      </c>
      <c r="C53" s="18">
        <f>(0.0/B53*100)</f>
        <v/>
      </c>
      <c r="D53" s="19" t="n">
        <v>5571</v>
      </c>
      <c r="E53" s="18" t="n">
        <v>432.6719305</v>
      </c>
      <c r="F53" s="20" t="n">
        <v>1.38408182</v>
      </c>
      <c r="G53" s="18" t="s">
        <v>404</v>
      </c>
      <c r="H53" s="20" t="s">
        <v>404</v>
      </c>
      <c r="I53" s="18" t="s">
        <v>404</v>
      </c>
      <c r="J53" s="20" t="s">
        <v>404</v>
      </c>
      <c r="K53" s="18" t="s">
        <v>404</v>
      </c>
      <c r="L53" s="20" t="s">
        <v>404</v>
      </c>
      <c r="M53" s="18" t="s">
        <v>404</v>
      </c>
      <c r="N53" s="20" t="s">
        <v>404</v>
      </c>
      <c r="O53" s="18" t="s">
        <v>404</v>
      </c>
      <c r="P53" s="20" t="s">
        <v>404</v>
      </c>
      <c r="Q53" s="18" t="n">
        <v>345.58226837</v>
      </c>
      <c r="R53" s="20" t="n">
        <v>22.51923568</v>
      </c>
    </row>
    <row r="54" spans="1:18">
      <c r="A54" s="15" t="s">
        <v>451</v>
      </c>
      <c r="B54" s="17" t="n">
        <v>4740</v>
      </c>
      <c r="C54" s="18">
        <f>(199.0/B54*100)</f>
        <v/>
      </c>
      <c r="D54" s="19" t="n">
        <v>4541</v>
      </c>
      <c r="E54" s="18" t="n">
        <v>333.9344438</v>
      </c>
      <c r="F54" s="20" t="n">
        <v>2.85870732</v>
      </c>
      <c r="G54" s="18" t="n">
        <v>301.66157419</v>
      </c>
      <c r="H54" s="20" t="n">
        <v>8.180651750000001</v>
      </c>
      <c r="I54" s="18" t="s">
        <v>404</v>
      </c>
      <c r="J54" s="20" t="s">
        <v>404</v>
      </c>
      <c r="K54" s="18" t="s">
        <v>404</v>
      </c>
      <c r="L54" s="20" t="s">
        <v>404</v>
      </c>
      <c r="M54" s="18" t="s">
        <v>404</v>
      </c>
      <c r="N54" s="20" t="s">
        <v>404</v>
      </c>
      <c r="O54" s="18" t="s">
        <v>404</v>
      </c>
      <c r="P54" s="20" t="s">
        <v>404</v>
      </c>
      <c r="Q54" s="18" t="n">
        <v>310.96512907</v>
      </c>
      <c r="R54" s="20" t="n">
        <v>8.864583489999999</v>
      </c>
    </row>
    <row r="55" spans="1:18">
      <c r="A55" s="15" t="s">
        <v>452</v>
      </c>
      <c r="B55" s="17" t="n">
        <v>5316</v>
      </c>
      <c r="C55" s="18">
        <f>(43.0/B55*100)</f>
        <v/>
      </c>
      <c r="D55" s="19" t="n">
        <v>5273</v>
      </c>
      <c r="E55" s="18" t="n">
        <v>411.07916046</v>
      </c>
      <c r="F55" s="20" t="n">
        <v>2.47742975</v>
      </c>
      <c r="G55" s="18" t="s">
        <v>404</v>
      </c>
      <c r="H55" s="20" t="s">
        <v>404</v>
      </c>
      <c r="I55" s="18" t="s">
        <v>404</v>
      </c>
      <c r="J55" s="20" t="s">
        <v>404</v>
      </c>
      <c r="K55" s="18" t="s">
        <v>404</v>
      </c>
      <c r="L55" s="20" t="s">
        <v>404</v>
      </c>
      <c r="M55" s="18" t="s">
        <v>404</v>
      </c>
      <c r="N55" s="20" t="s">
        <v>404</v>
      </c>
      <c r="O55" s="18" t="s">
        <v>404</v>
      </c>
      <c r="P55" s="20" t="s">
        <v>404</v>
      </c>
      <c r="Q55" s="18" t="n">
        <v>407.82711394</v>
      </c>
      <c r="R55" s="20" t="n">
        <v>9.096990699999999</v>
      </c>
    </row>
    <row r="56" spans="1:18">
      <c r="A56" s="15" t="s">
        <v>453</v>
      </c>
      <c r="B56" s="17" t="n">
        <v>5359</v>
      </c>
      <c r="C56" s="18">
        <f>(0.0/B56*100)</f>
        <v/>
      </c>
      <c r="D56" s="19" t="n">
        <v>5359</v>
      </c>
      <c r="E56" s="18" t="n">
        <v>524.21487215</v>
      </c>
      <c r="F56" s="20" t="n">
        <v>2.68676974</v>
      </c>
      <c r="G56" s="18" t="n">
        <v>462.56098875</v>
      </c>
      <c r="H56" s="20" t="n">
        <v>4.30511028</v>
      </c>
      <c r="I56" s="18" t="s">
        <v>404</v>
      </c>
      <c r="J56" s="20" t="s">
        <v>404</v>
      </c>
      <c r="K56" s="18" t="s">
        <v>404</v>
      </c>
      <c r="L56" s="20" t="s">
        <v>404</v>
      </c>
      <c r="M56" s="18" t="s">
        <v>404</v>
      </c>
      <c r="N56" s="20" t="s">
        <v>404</v>
      </c>
      <c r="O56" s="18" t="s">
        <v>404</v>
      </c>
      <c r="P56" s="20" t="s">
        <v>404</v>
      </c>
      <c r="Q56" s="18" t="n">
        <v>511.51754572</v>
      </c>
      <c r="R56" s="20" t="n">
        <v>14.6398183</v>
      </c>
    </row>
    <row r="57" spans="1:18">
      <c r="A57" s="15" t="s">
        <v>454</v>
      </c>
      <c r="B57" s="17" t="n">
        <v>6513</v>
      </c>
      <c r="C57" s="18">
        <f>(0.0/B57*100)</f>
        <v/>
      </c>
      <c r="D57" s="19" t="n">
        <v>6513</v>
      </c>
      <c r="E57" s="18" t="n">
        <v>403.57767507</v>
      </c>
      <c r="F57" s="20" t="n">
        <v>2.71728382</v>
      </c>
      <c r="G57" s="18" t="n">
        <v>386.76578593</v>
      </c>
      <c r="H57" s="20" t="n">
        <v>9.11972033</v>
      </c>
      <c r="I57" s="18" t="s">
        <v>404</v>
      </c>
      <c r="J57" s="20" t="s">
        <v>404</v>
      </c>
      <c r="K57" s="18" t="s">
        <v>404</v>
      </c>
      <c r="L57" s="20" t="s">
        <v>404</v>
      </c>
      <c r="M57" s="18" t="s">
        <v>404</v>
      </c>
      <c r="N57" s="20" t="s">
        <v>404</v>
      </c>
      <c r="O57" s="18" t="s">
        <v>404</v>
      </c>
      <c r="P57" s="20" t="s">
        <v>404</v>
      </c>
      <c r="Q57" s="18" t="n">
        <v>460.50631714</v>
      </c>
      <c r="R57" s="20" t="n">
        <v>6.63992281</v>
      </c>
    </row>
    <row r="58" spans="1:18">
      <c r="A58" s="15" t="s">
        <v>455</v>
      </c>
      <c r="B58" s="17" t="n">
        <v>7267</v>
      </c>
      <c r="C58" s="18">
        <f>(0.0/B58*100)</f>
        <v/>
      </c>
      <c r="D58" s="19" t="n">
        <v>7267</v>
      </c>
      <c r="E58" s="18" t="n">
        <v>409.98270738</v>
      </c>
      <c r="F58" s="20" t="n">
        <v>2.8556945</v>
      </c>
      <c r="G58" s="18" t="n">
        <v>388.28281456</v>
      </c>
      <c r="H58" s="20" t="n">
        <v>13.33485008</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378.29812372</v>
      </c>
      <c r="F59" s="20" t="n">
        <v>1.68716321</v>
      </c>
      <c r="G59" s="18" t="n">
        <v>391.16449377</v>
      </c>
      <c r="H59" s="20" t="n">
        <v>12.83848899</v>
      </c>
      <c r="I59" s="18" t="s">
        <v>404</v>
      </c>
      <c r="J59" s="20" t="s">
        <v>404</v>
      </c>
      <c r="K59" s="18" t="s">
        <v>404</v>
      </c>
      <c r="L59" s="20" t="s">
        <v>404</v>
      </c>
      <c r="M59" s="18" t="s">
        <v>404</v>
      </c>
      <c r="N59" s="20" t="s">
        <v>404</v>
      </c>
      <c r="O59" s="18" t="s">
        <v>404</v>
      </c>
      <c r="P59" s="20" t="s">
        <v>404</v>
      </c>
      <c r="Q59" s="18" t="n">
        <v>360.49155</v>
      </c>
      <c r="R59" s="20" t="n">
        <v>14.74771599</v>
      </c>
    </row>
    <row r="60" spans="1:18">
      <c r="A60" s="15" t="s">
        <v>457</v>
      </c>
      <c r="B60" s="17" t="n">
        <v>4546</v>
      </c>
      <c r="C60" s="18">
        <f>(0.0/B60*100)</f>
        <v/>
      </c>
      <c r="D60" s="19" t="n">
        <v>4546</v>
      </c>
      <c r="E60" s="18" t="n">
        <v>388.08190608</v>
      </c>
      <c r="F60" s="20" t="n">
        <v>3.59119664</v>
      </c>
      <c r="G60" s="18" t="n">
        <v>372.43385983</v>
      </c>
      <c r="H60" s="20" t="n">
        <v>11.057365</v>
      </c>
      <c r="I60" s="18" t="s">
        <v>404</v>
      </c>
      <c r="J60" s="20" t="s">
        <v>404</v>
      </c>
      <c r="K60" s="18" t="s">
        <v>404</v>
      </c>
      <c r="L60" s="20" t="s">
        <v>404</v>
      </c>
      <c r="M60" s="18" t="s">
        <v>404</v>
      </c>
      <c r="N60" s="20" t="s">
        <v>404</v>
      </c>
      <c r="O60" s="18" t="s">
        <v>404</v>
      </c>
      <c r="P60" s="20" t="s">
        <v>404</v>
      </c>
      <c r="Q60" s="18" t="n">
        <v>372.06468081</v>
      </c>
      <c r="R60" s="20" t="n">
        <v>16.20579551</v>
      </c>
    </row>
    <row r="61" spans="1:18">
      <c r="A61" s="15" t="s">
        <v>458</v>
      </c>
      <c r="B61" s="17" t="n">
        <v>6525</v>
      </c>
      <c r="C61" s="18">
        <f>(0.0/B61*100)</f>
        <v/>
      </c>
      <c r="D61" s="19" t="n">
        <v>6525</v>
      </c>
      <c r="E61" s="18" t="n">
        <v>474.69064337</v>
      </c>
      <c r="F61" s="20" t="n">
        <v>2.71971159</v>
      </c>
      <c r="G61" s="18" t="n">
        <v>494.03040462</v>
      </c>
      <c r="H61" s="20" t="n">
        <v>24.49976975</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528.54960019</v>
      </c>
      <c r="F62" s="20" t="n">
        <v>1.06440488</v>
      </c>
      <c r="G62" s="18" t="s">
        <v>404</v>
      </c>
      <c r="H62" s="20" t="s">
        <v>404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382.02324574</v>
      </c>
      <c r="F63" s="20" t="n">
        <v>1.33309753</v>
      </c>
      <c r="G63" s="18" t="n">
        <v>373.19186165</v>
      </c>
      <c r="H63" s="20" t="n">
        <v>4.84309372</v>
      </c>
      <c r="I63" s="18" t="s">
        <v>404</v>
      </c>
      <c r="J63" s="20" t="s">
        <v>404</v>
      </c>
      <c r="K63" s="18" t="s">
        <v>404</v>
      </c>
      <c r="L63" s="20" t="s">
        <v>404</v>
      </c>
      <c r="M63" s="18" t="s">
        <v>404</v>
      </c>
      <c r="N63" s="20" t="s">
        <v>404</v>
      </c>
      <c r="O63" s="18" t="s">
        <v>404</v>
      </c>
      <c r="P63" s="20" t="s">
        <v>404</v>
      </c>
      <c r="Q63" s="18" t="n">
        <v>412.78785349</v>
      </c>
      <c r="R63" s="20" t="n">
        <v>5.29024443</v>
      </c>
    </row>
    <row r="64" spans="1:18">
      <c r="A64" s="15" t="s">
        <v>461</v>
      </c>
      <c r="B64" s="17" t="n">
        <v>3634</v>
      </c>
      <c r="C64" s="18">
        <f>(27.0/B64*100)</f>
        <v/>
      </c>
      <c r="D64" s="19" t="n">
        <v>3607</v>
      </c>
      <c r="E64" s="18" t="n">
        <v>464.40438419</v>
      </c>
      <c r="F64" s="20" t="n">
        <v>1.65465714</v>
      </c>
      <c r="G64" s="18" t="s">
        <v>404</v>
      </c>
      <c r="H64" s="20" t="s">
        <v>404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428.28576688</v>
      </c>
      <c r="F65" s="20" t="n">
        <v>1.98742048</v>
      </c>
      <c r="G65" s="18" t="n">
        <v>407.81118979</v>
      </c>
      <c r="H65" s="20" t="n">
        <v>17.97736792</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411.17553238</v>
      </c>
      <c r="F66" s="20" t="n">
        <v>1.03992305</v>
      </c>
      <c r="G66" s="18" t="n">
        <v>422.66507928</v>
      </c>
      <c r="H66" s="20" t="n">
        <v>11.4651864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397.5119284</v>
      </c>
      <c r="F67" s="20" t="n">
        <v>2.6308878</v>
      </c>
      <c r="G67" s="18" t="n">
        <v>391.80671506</v>
      </c>
      <c r="H67" s="20" t="n">
        <v>9.682499549999999</v>
      </c>
      <c r="I67" s="18" t="s">
        <v>404</v>
      </c>
      <c r="J67" s="20" t="s">
        <v>404</v>
      </c>
      <c r="K67" s="18" t="s">
        <v>404</v>
      </c>
      <c r="L67" s="20" t="s">
        <v>404</v>
      </c>
      <c r="M67" s="18" t="s">
        <v>404</v>
      </c>
      <c r="N67" s="20" t="s">
        <v>404</v>
      </c>
      <c r="O67" s="18" t="s">
        <v>404</v>
      </c>
      <c r="P67" s="20" t="s">
        <v>404</v>
      </c>
      <c r="Q67" s="18" t="n">
        <v>372.31276284</v>
      </c>
      <c r="R67" s="20" t="n">
        <v>5.76624385</v>
      </c>
    </row>
    <row r="68" spans="1:18">
      <c r="A68" s="15" t="s">
        <v>465</v>
      </c>
      <c r="B68" s="17" t="n">
        <v>12083</v>
      </c>
      <c r="C68" s="18">
        <f>(0.0/B68*100)</f>
        <v/>
      </c>
      <c r="D68" s="19" t="n">
        <v>12083</v>
      </c>
      <c r="E68" s="18" t="n">
        <v>417.45539979</v>
      </c>
      <c r="F68" s="20" t="n">
        <v>1.0030329</v>
      </c>
      <c r="G68" s="18" t="s">
        <v>404</v>
      </c>
      <c r="H68" s="20" t="s">
        <v>404</v>
      </c>
      <c r="I68" s="18" t="s">
        <v>404</v>
      </c>
      <c r="J68" s="20" t="s">
        <v>404</v>
      </c>
      <c r="K68" s="18" t="s">
        <v>404</v>
      </c>
      <c r="L68" s="20" t="s">
        <v>404</v>
      </c>
      <c r="M68" s="18" t="s">
        <v>404</v>
      </c>
      <c r="N68" s="20" t="s">
        <v>404</v>
      </c>
      <c r="O68" s="18" t="s">
        <v>404</v>
      </c>
      <c r="P68" s="20" t="s">
        <v>404</v>
      </c>
      <c r="Q68" s="18" t="n">
        <v>437.06658939</v>
      </c>
      <c r="R68" s="20" t="n">
        <v>11.35184262</v>
      </c>
    </row>
    <row r="69" spans="1:18">
      <c r="A69" s="15" t="s">
        <v>466</v>
      </c>
      <c r="B69" s="17" t="n">
        <v>4876</v>
      </c>
      <c r="C69" s="18">
        <f>(0.0/B69*100)</f>
        <v/>
      </c>
      <c r="D69" s="19" t="n">
        <v>4876</v>
      </c>
      <c r="E69" s="18" t="n">
        <v>434.12392581</v>
      </c>
      <c r="F69" s="20" t="n">
        <v>3.28796788</v>
      </c>
      <c r="G69" s="18" t="n">
        <v>450.23247799</v>
      </c>
      <c r="H69" s="20" t="n">
        <v>6.29207467</v>
      </c>
      <c r="I69" s="18" t="s">
        <v>404</v>
      </c>
      <c r="J69" s="20" t="s">
        <v>404</v>
      </c>
      <c r="K69" s="18" t="s">
        <v>404</v>
      </c>
      <c r="L69" s="20" t="s">
        <v>404</v>
      </c>
      <c r="M69" s="18" t="s">
        <v>404</v>
      </c>
      <c r="N69" s="20" t="s">
        <v>404</v>
      </c>
      <c r="O69" s="18" t="s">
        <v>404</v>
      </c>
      <c r="P69" s="20" t="s">
        <v>404</v>
      </c>
      <c r="Q69" s="18" t="n">
        <v>531.2437</v>
      </c>
      <c r="R69" s="20" t="n">
        <v>7.6058645</v>
      </c>
    </row>
    <row r="70" spans="1:18">
      <c r="A70" s="15" t="s">
        <v>467</v>
      </c>
      <c r="B70" s="17" t="n">
        <v>6036</v>
      </c>
      <c r="C70" s="18">
        <f>(0.0/B70*100)</f>
        <v/>
      </c>
      <c r="D70" s="19" t="n">
        <v>6036</v>
      </c>
      <c r="E70" s="18" t="n">
        <v>487.66670693</v>
      </c>
      <c r="F70" s="20" t="n">
        <v>2.94000151</v>
      </c>
      <c r="G70" s="18" t="n">
        <v>411.60263297</v>
      </c>
      <c r="H70" s="20" t="n">
        <v>26.31355078</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556.1018303</v>
      </c>
      <c r="F71" s="20" t="n">
        <v>1.19651473</v>
      </c>
      <c r="G71" s="18" t="s">
        <v>404</v>
      </c>
      <c r="H71" s="20" t="s">
        <v>404</v>
      </c>
      <c r="I71" s="18" t="s">
        <v>404</v>
      </c>
      <c r="J71" s="20" t="s">
        <v>404</v>
      </c>
      <c r="K71" s="18" t="s">
        <v>404</v>
      </c>
      <c r="L71" s="20" t="s">
        <v>404</v>
      </c>
      <c r="M71" s="18" t="s">
        <v>404</v>
      </c>
      <c r="N71" s="20" t="s">
        <v>404</v>
      </c>
      <c r="O71" s="18" t="s">
        <v>404</v>
      </c>
      <c r="P71" s="20" t="s">
        <v>404</v>
      </c>
      <c r="Q71" s="18" t="n">
        <v>498.38643919</v>
      </c>
      <c r="R71" s="20" t="n">
        <v>11.83210426</v>
      </c>
    </row>
    <row r="72" spans="1:18">
      <c r="A72" s="15" t="s">
        <v>469</v>
      </c>
      <c r="B72" s="17" t="n">
        <v>7708</v>
      </c>
      <c r="C72" s="18">
        <f>(0.0/B72*100)</f>
        <v/>
      </c>
      <c r="D72" s="19" t="n">
        <v>7708</v>
      </c>
      <c r="E72" s="18" t="n">
        <v>534.71058363</v>
      </c>
      <c r="F72" s="20" t="n">
        <v>2.99198673</v>
      </c>
      <c r="G72" s="18" t="n">
        <v>499.75362169</v>
      </c>
      <c r="H72" s="20" t="n">
        <v>13.11517007</v>
      </c>
      <c r="I72" s="18" t="s">
        <v>404</v>
      </c>
      <c r="J72" s="20" t="s">
        <v>404</v>
      </c>
      <c r="K72" s="18" t="s">
        <v>404</v>
      </c>
      <c r="L72" s="20" t="s">
        <v>404</v>
      </c>
      <c r="M72" s="18" t="s">
        <v>404</v>
      </c>
      <c r="N72" s="20" t="s">
        <v>404</v>
      </c>
      <c r="O72" s="18" t="s">
        <v>404</v>
      </c>
      <c r="P72" s="20" t="s">
        <v>404</v>
      </c>
      <c r="Q72" s="18" t="n">
        <v>493.34186218</v>
      </c>
      <c r="R72" s="20" t="n">
        <v>6.19278388</v>
      </c>
    </row>
    <row r="73" spans="1:18">
      <c r="A73" s="15" t="s">
        <v>470</v>
      </c>
      <c r="B73" s="17" t="n">
        <v>8249</v>
      </c>
      <c r="C73" s="18">
        <f>(0.0/B73*100)</f>
        <v/>
      </c>
      <c r="D73" s="19" t="n">
        <v>8249</v>
      </c>
      <c r="E73" s="18" t="n">
        <v>420.96250944</v>
      </c>
      <c r="F73" s="20" t="n">
        <v>2.95854244</v>
      </c>
      <c r="G73" s="18" t="n">
        <v>426.56587332</v>
      </c>
      <c r="H73" s="20" t="n">
        <v>14.70496947</v>
      </c>
      <c r="I73" s="18" t="s">
        <v>404</v>
      </c>
      <c r="J73" s="20" t="s">
        <v>404</v>
      </c>
      <c r="K73" s="18" t="s">
        <v>404</v>
      </c>
      <c r="L73" s="20" t="s">
        <v>404</v>
      </c>
      <c r="M73" s="18" t="s">
        <v>404</v>
      </c>
      <c r="N73" s="20" t="s">
        <v>404</v>
      </c>
      <c r="O73" s="18" t="s">
        <v>404</v>
      </c>
      <c r="P73" s="20" t="s">
        <v>404</v>
      </c>
      <c r="Q73" s="18" t="n">
        <v>414.33472174</v>
      </c>
      <c r="R73" s="20" t="n">
        <v>22.3276248</v>
      </c>
    </row>
    <row r="74" spans="1:18">
      <c r="A74" s="15" t="s">
        <v>471</v>
      </c>
      <c r="B74" s="17" t="n">
        <v>4692</v>
      </c>
      <c r="C74" s="18">
        <f>(484.0/B74*100)</f>
        <v/>
      </c>
      <c r="D74" s="19" t="n">
        <v>4208</v>
      </c>
      <c r="E74" s="18" t="n">
        <v>422.38704777</v>
      </c>
      <c r="F74" s="20" t="n">
        <v>1.59523352</v>
      </c>
      <c r="G74" s="18" t="n">
        <v>420.37012168</v>
      </c>
      <c r="H74" s="20" t="n">
        <v>5.67624686</v>
      </c>
      <c r="I74" s="18" t="s">
        <v>404</v>
      </c>
      <c r="J74" s="20" t="s">
        <v>404</v>
      </c>
      <c r="K74" s="18" t="s">
        <v>404</v>
      </c>
      <c r="L74" s="20" t="s">
        <v>404</v>
      </c>
      <c r="M74" s="18" t="s">
        <v>404</v>
      </c>
      <c r="N74" s="20" t="s">
        <v>404</v>
      </c>
      <c r="O74" s="18" t="s">
        <v>404</v>
      </c>
      <c r="P74" s="20" t="s">
        <v>404</v>
      </c>
      <c r="Q74" s="18" t="n">
        <v>391.55128237</v>
      </c>
      <c r="R74" s="20" t="n">
        <v>12.55752823</v>
      </c>
    </row>
    <row r="75" spans="1:18">
      <c r="A75" s="15" t="s">
        <v>472</v>
      </c>
      <c r="B75" s="17" t="n">
        <v>5375</v>
      </c>
      <c r="C75" s="18">
        <f>(483.0/B75*100)</f>
        <v/>
      </c>
      <c r="D75" s="19" t="n">
        <v>4892</v>
      </c>
      <c r="E75" s="18" t="n">
        <v>389.10570413</v>
      </c>
      <c r="F75" s="20" t="n">
        <v>3.41718064</v>
      </c>
      <c r="G75" s="18" t="n">
        <v>382.57748087</v>
      </c>
      <c r="H75" s="20" t="n">
        <v>5.70530072</v>
      </c>
      <c r="I75" s="18" t="s">
        <v>404</v>
      </c>
      <c r="J75" s="20" t="s">
        <v>404</v>
      </c>
      <c r="K75" s="18" t="s">
        <v>404</v>
      </c>
      <c r="L75" s="20" t="s">
        <v>404</v>
      </c>
      <c r="M75" s="18" t="s">
        <v>404</v>
      </c>
      <c r="N75" s="20" t="s">
        <v>404</v>
      </c>
      <c r="O75" s="18" t="s">
        <v>404</v>
      </c>
      <c r="P75" s="20" t="s">
        <v>404</v>
      </c>
      <c r="Q75" s="18" t="n">
        <v>381.36479159</v>
      </c>
      <c r="R75" s="20" t="n">
        <v>14.77386802</v>
      </c>
    </row>
    <row r="76" spans="1:18">
      <c r="A76" s="15" t="s">
        <v>473</v>
      </c>
      <c r="B76" s="17" t="n">
        <v>14167</v>
      </c>
      <c r="C76" s="18">
        <f>(1400.0/B76*100)</f>
        <v/>
      </c>
      <c r="D76" s="19" t="n">
        <v>12767</v>
      </c>
      <c r="E76" s="18" t="n">
        <v>437.71265087</v>
      </c>
      <c r="F76" s="20" t="n">
        <v>2.62180917</v>
      </c>
      <c r="G76" s="18" t="n">
        <v>513.556</v>
      </c>
      <c r="H76" s="20" t="n">
        <v>30.62415797</v>
      </c>
      <c r="I76" s="18" t="s">
        <v>404</v>
      </c>
      <c r="J76" s="20" t="s">
        <v>404</v>
      </c>
      <c r="K76" s="18" t="s">
        <v>404</v>
      </c>
      <c r="L76" s="20" t="s">
        <v>404</v>
      </c>
      <c r="M76" s="18" t="s">
        <v>404</v>
      </c>
      <c r="N76" s="20" t="s">
        <v>404</v>
      </c>
      <c r="O76" s="18" t="s">
        <v>404</v>
      </c>
      <c r="P76" s="20" t="s">
        <v>404</v>
      </c>
      <c r="Q76" s="18" t="n">
        <v>442.14347911</v>
      </c>
      <c r="R76" s="20" t="n">
        <v>10.3342736</v>
      </c>
    </row>
    <row r="77" spans="1:18">
      <c r="A77" s="15" t="s">
        <v>474</v>
      </c>
      <c r="B77" s="17" t="n">
        <v>6062</v>
      </c>
      <c r="C77" s="18">
        <f>(0.0/B77*100)</f>
        <v/>
      </c>
      <c r="D77" s="19" t="n">
        <v>6062</v>
      </c>
      <c r="E77" s="18" t="n">
        <v>436.62259821</v>
      </c>
      <c r="F77" s="20" t="n">
        <v>2.33035859</v>
      </c>
      <c r="G77" s="18" t="n">
        <v>416.07168736</v>
      </c>
      <c r="H77" s="20" t="n">
        <v>13.91879529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524.77392966</v>
      </c>
      <c r="F78" s="20" t="n">
        <v>3.90168294</v>
      </c>
      <c r="G78" s="18" t="n">
        <v>436.84585758</v>
      </c>
      <c r="H78" s="20" t="n">
        <v>11.61478431</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476.44727437</v>
      </c>
      <c r="F79" s="20" t="n">
        <v>6.75552271</v>
      </c>
      <c r="G79" s="18" t="n">
        <v>448.15607487</v>
      </c>
      <c r="H79" s="20" t="n">
        <v>8.65689426</v>
      </c>
      <c r="I79" s="18" t="s">
        <v>404</v>
      </c>
      <c r="J79" s="20" t="s">
        <v>404</v>
      </c>
      <c r="K79" s="18" t="s">
        <v>404</v>
      </c>
      <c r="L79" s="20" t="s">
        <v>404</v>
      </c>
      <c r="M79" s="18" t="s">
        <v>404</v>
      </c>
      <c r="N79" s="20" t="s">
        <v>404</v>
      </c>
      <c r="O79" s="18" t="s">
        <v>404</v>
      </c>
      <c r="P79" s="20" t="s">
        <v>404</v>
      </c>
      <c r="Q79" s="18" t="n">
        <v>472.19448212</v>
      </c>
      <c r="R79" s="20" t="n">
        <v>26.94333763</v>
      </c>
    </row>
    <row r="80" spans="1:18">
      <c r="A80" s="15" t="s">
        <v>477</v>
      </c>
      <c r="B80" s="17" t="n">
        <v>7841</v>
      </c>
      <c r="C80" s="18">
        <f>(0.0/B80*100)</f>
        <v/>
      </c>
      <c r="D80" s="19" t="n">
        <v>7841</v>
      </c>
      <c r="E80" s="18" t="n">
        <v>456.5477836</v>
      </c>
      <c r="F80" s="20" t="n">
        <v>3.68218399</v>
      </c>
      <c r="G80" s="18" t="n">
        <v>437.4336564</v>
      </c>
      <c r="H80" s="20" t="n">
        <v>10.34651294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443.3849493</v>
      </c>
      <c r="F81" s="20" t="n">
        <v>3.06326808</v>
      </c>
      <c r="G81" s="18" t="n">
        <v>418.89734423</v>
      </c>
      <c r="H81" s="20" t="n">
        <v>21.5881489</v>
      </c>
      <c r="I81" s="18" t="s">
        <v>404</v>
      </c>
      <c r="J81" s="20" t="s">
        <v>404</v>
      </c>
      <c r="K81" s="18" t="s">
        <v>404</v>
      </c>
      <c r="L81" s="20" t="s">
        <v>404</v>
      </c>
      <c r="M81" s="18" t="s">
        <v>404</v>
      </c>
      <c r="N81" s="20" t="s">
        <v>404</v>
      </c>
      <c r="O81" s="18" t="s">
        <v>404</v>
      </c>
      <c r="P81" s="20" t="s">
        <v>404</v>
      </c>
      <c r="Q81" s="18" t="n">
        <v>523.4145175</v>
      </c>
      <c r="R81" s="20" t="n">
        <v>6.78576833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636</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511.70087934</v>
      </c>
      <c r="F7" s="20" t="n">
        <v>1.95071799</v>
      </c>
      <c r="G7" s="18" t="n">
        <v>504.1993612</v>
      </c>
      <c r="H7" s="20" t="n">
        <v>7.90379208</v>
      </c>
      <c r="I7" s="18" t="s">
        <v>404</v>
      </c>
      <c r="J7" s="20" t="s">
        <v>404</v>
      </c>
      <c r="K7" s="18" t="s">
        <v>404</v>
      </c>
      <c r="L7" s="20" t="s">
        <v>404</v>
      </c>
      <c r="M7" s="18" t="s">
        <v>404</v>
      </c>
      <c r="N7" s="20" t="s">
        <v>404</v>
      </c>
      <c r="O7" s="18" t="s">
        <v>404</v>
      </c>
      <c r="P7" s="20" t="s">
        <v>404</v>
      </c>
      <c r="Q7" s="18" t="n">
        <v>496.88160189</v>
      </c>
      <c r="R7" s="20" t="n">
        <v>9.072080189999999</v>
      </c>
    </row>
    <row r="8" spans="1:18">
      <c r="A8" s="15" t="s">
        <v>405</v>
      </c>
      <c r="B8" s="17" t="n">
        <v>7007</v>
      </c>
      <c r="C8" s="18">
        <f>(0.0/B8*100)</f>
        <v/>
      </c>
      <c r="D8" s="19" t="n">
        <v>7007</v>
      </c>
      <c r="E8" s="18" t="n">
        <v>494.65829863</v>
      </c>
      <c r="F8" s="20" t="n">
        <v>2.49897488</v>
      </c>
      <c r="G8" s="18" t="n">
        <v>511.65535917</v>
      </c>
      <c r="H8" s="20" t="n">
        <v>15.95974951</v>
      </c>
      <c r="I8" s="18" t="s">
        <v>404</v>
      </c>
      <c r="J8" s="20" t="s">
        <v>404</v>
      </c>
      <c r="K8" s="18" t="s">
        <v>404</v>
      </c>
      <c r="L8" s="20" t="s">
        <v>404</v>
      </c>
      <c r="M8" s="18" t="s">
        <v>404</v>
      </c>
      <c r="N8" s="20" t="s">
        <v>404</v>
      </c>
      <c r="O8" s="18" t="s">
        <v>404</v>
      </c>
      <c r="P8" s="20" t="s">
        <v>404</v>
      </c>
      <c r="Q8" s="18" t="n">
        <v>436.22296087</v>
      </c>
      <c r="R8" s="20" t="n">
        <v>19.21163304</v>
      </c>
    </row>
    <row r="9" spans="1:18">
      <c r="A9" s="15" t="s">
        <v>406</v>
      </c>
      <c r="B9" s="17" t="n">
        <v>9651</v>
      </c>
      <c r="C9" s="18">
        <f>(200.0/B9*100)</f>
        <v/>
      </c>
      <c r="D9" s="19" t="n">
        <v>9451</v>
      </c>
      <c r="E9" s="18" t="n">
        <v>505.24116748</v>
      </c>
      <c r="F9" s="20" t="n">
        <v>3.1727099</v>
      </c>
      <c r="G9" s="18" t="n">
        <v>499.21867123</v>
      </c>
      <c r="H9" s="20" t="n">
        <v>7.60499353</v>
      </c>
      <c r="I9" s="18" t="s">
        <v>404</v>
      </c>
      <c r="J9" s="20" t="s">
        <v>404</v>
      </c>
      <c r="K9" s="18" t="s">
        <v>404</v>
      </c>
      <c r="L9" s="20" t="s">
        <v>404</v>
      </c>
      <c r="M9" s="18" t="s">
        <v>404</v>
      </c>
      <c r="N9" s="20" t="s">
        <v>404</v>
      </c>
      <c r="O9" s="18" t="s">
        <v>404</v>
      </c>
      <c r="P9" s="20" t="s">
        <v>404</v>
      </c>
      <c r="Q9" s="18" t="n">
        <v>475.98174352</v>
      </c>
      <c r="R9" s="20" t="n">
        <v>19.98620574</v>
      </c>
    </row>
    <row r="10" spans="1:18">
      <c r="A10" s="15" t="s">
        <v>407</v>
      </c>
      <c r="B10" s="17" t="n">
        <v>20058</v>
      </c>
      <c r="C10" s="18">
        <f>(3074.0/B10*100)</f>
        <v/>
      </c>
      <c r="D10" s="19" t="n">
        <v>16984</v>
      </c>
      <c r="E10" s="18" t="n">
        <v>528.152269</v>
      </c>
      <c r="F10" s="20" t="n">
        <v>2.20060324</v>
      </c>
      <c r="G10" s="18" t="n">
        <v>522.60305265</v>
      </c>
      <c r="H10" s="20" t="n">
        <v>6.60472641</v>
      </c>
      <c r="I10" s="18" t="s">
        <v>404</v>
      </c>
      <c r="J10" s="20" t="s">
        <v>404</v>
      </c>
      <c r="K10" s="18" t="s">
        <v>404</v>
      </c>
      <c r="L10" s="20" t="s">
        <v>404</v>
      </c>
      <c r="M10" s="18" t="s">
        <v>404</v>
      </c>
      <c r="N10" s="20" t="s">
        <v>404</v>
      </c>
      <c r="O10" s="18" t="s">
        <v>404</v>
      </c>
      <c r="P10" s="20" t="s">
        <v>404</v>
      </c>
      <c r="Q10" s="18" t="n">
        <v>585.21798759</v>
      </c>
      <c r="R10" s="20" t="n">
        <v>13.1428925</v>
      </c>
    </row>
    <row r="11" spans="1:18">
      <c r="A11" s="15" t="s">
        <v>408</v>
      </c>
      <c r="B11" s="17" t="n">
        <v>7053</v>
      </c>
      <c r="C11" s="18">
        <f>(137.0/B11*100)</f>
        <v/>
      </c>
      <c r="D11" s="19" t="n">
        <v>6916</v>
      </c>
      <c r="E11" s="18" t="n">
        <v>452.76908482</v>
      </c>
      <c r="F11" s="20" t="n">
        <v>3.46709432</v>
      </c>
      <c r="G11" s="18" t="n">
        <v>434.20869223</v>
      </c>
      <c r="H11" s="20" t="n">
        <v>6.45422783</v>
      </c>
      <c r="I11" s="18" t="s">
        <v>404</v>
      </c>
      <c r="J11" s="20" t="s">
        <v>404</v>
      </c>
      <c r="K11" s="18" t="s">
        <v>404</v>
      </c>
      <c r="L11" s="20" t="s">
        <v>404</v>
      </c>
      <c r="M11" s="18" t="s">
        <v>404</v>
      </c>
      <c r="N11" s="20" t="s">
        <v>404</v>
      </c>
      <c r="O11" s="18" t="s">
        <v>404</v>
      </c>
      <c r="P11" s="20" t="s">
        <v>404</v>
      </c>
      <c r="Q11" s="18" t="n">
        <v>440.84602511</v>
      </c>
      <c r="R11" s="20" t="n">
        <v>13.85937406</v>
      </c>
    </row>
    <row r="12" spans="1:18">
      <c r="A12" s="15" t="s">
        <v>409</v>
      </c>
      <c r="B12" s="17" t="n">
        <v>6894</v>
      </c>
      <c r="C12" s="18">
        <f>(106.0/B12*100)</f>
        <v/>
      </c>
      <c r="D12" s="19" t="n">
        <v>6788</v>
      </c>
      <c r="E12" s="18" t="n">
        <v>489.48079058</v>
      </c>
      <c r="F12" s="20" t="n">
        <v>3.17119126</v>
      </c>
      <c r="G12" s="18" t="n">
        <v>509.37287251</v>
      </c>
      <c r="H12" s="20" t="n">
        <v>8.96435108</v>
      </c>
      <c r="I12" s="18" t="s">
        <v>404</v>
      </c>
      <c r="J12" s="20" t="s">
        <v>404</v>
      </c>
      <c r="K12" s="18" t="s">
        <v>404</v>
      </c>
      <c r="L12" s="20" t="s">
        <v>404</v>
      </c>
      <c r="M12" s="18" t="s">
        <v>404</v>
      </c>
      <c r="N12" s="20" t="s">
        <v>404</v>
      </c>
      <c r="O12" s="18" t="s">
        <v>404</v>
      </c>
      <c r="P12" s="20" t="s">
        <v>404</v>
      </c>
      <c r="Q12" s="18" t="n">
        <v>460.60252609</v>
      </c>
      <c r="R12" s="20" t="n">
        <v>17.29154455</v>
      </c>
    </row>
    <row r="13" spans="1:18">
      <c r="A13" s="15" t="s">
        <v>410</v>
      </c>
      <c r="B13" s="17" t="n">
        <v>7161</v>
      </c>
      <c r="C13" s="18">
        <f>(1175.0/B13*100)</f>
        <v/>
      </c>
      <c r="D13" s="19" t="n">
        <v>5986</v>
      </c>
      <c r="E13" s="18" t="n">
        <v>501.166037</v>
      </c>
      <c r="F13" s="20" t="n">
        <v>2.80231656</v>
      </c>
      <c r="G13" s="18" t="n">
        <v>504.64046922</v>
      </c>
      <c r="H13" s="20" t="n">
        <v>8.507449749999999</v>
      </c>
      <c r="I13" s="18" t="s">
        <v>404</v>
      </c>
      <c r="J13" s="20" t="s">
        <v>404</v>
      </c>
      <c r="K13" s="18" t="s">
        <v>404</v>
      </c>
      <c r="L13" s="20" t="s">
        <v>404</v>
      </c>
      <c r="M13" s="18" t="s">
        <v>404</v>
      </c>
      <c r="N13" s="20" t="s">
        <v>404</v>
      </c>
      <c r="O13" s="18" t="s">
        <v>404</v>
      </c>
      <c r="P13" s="20" t="s">
        <v>404</v>
      </c>
      <c r="Q13" s="18" t="n">
        <v>500.53741313</v>
      </c>
      <c r="R13" s="20" t="n">
        <v>6.90175362</v>
      </c>
    </row>
    <row r="14" spans="1:18">
      <c r="A14" s="15" t="s">
        <v>411</v>
      </c>
      <c r="B14" s="17" t="n">
        <v>5587</v>
      </c>
      <c r="C14" s="18">
        <f>(0.0/B14*100)</f>
        <v/>
      </c>
      <c r="D14" s="19" t="n">
        <v>5587</v>
      </c>
      <c r="E14" s="18" t="n">
        <v>534.3860180200001</v>
      </c>
      <c r="F14" s="20" t="n">
        <v>2.12795346</v>
      </c>
      <c r="G14" s="18" t="n">
        <v>520.1585078000001</v>
      </c>
      <c r="H14" s="20" t="n">
        <v>14.69372447</v>
      </c>
      <c r="I14" s="18" t="s">
        <v>404</v>
      </c>
      <c r="J14" s="20" t="s">
        <v>404</v>
      </c>
      <c r="K14" s="18" t="s">
        <v>404</v>
      </c>
      <c r="L14" s="20" t="s">
        <v>404</v>
      </c>
      <c r="M14" s="18" t="s">
        <v>404</v>
      </c>
      <c r="N14" s="20" t="s">
        <v>404</v>
      </c>
      <c r="O14" s="18" t="s">
        <v>404</v>
      </c>
      <c r="P14" s="20" t="s">
        <v>404</v>
      </c>
      <c r="Q14" s="18" t="n">
        <v>547.96932345</v>
      </c>
      <c r="R14" s="20" t="n">
        <v>13.54643794</v>
      </c>
    </row>
    <row r="15" spans="1:18">
      <c r="A15" s="15" t="s">
        <v>412</v>
      </c>
      <c r="B15" s="17" t="n">
        <v>5882</v>
      </c>
      <c r="C15" s="18">
        <f>(0.0/B15*100)</f>
        <v/>
      </c>
      <c r="D15" s="19" t="n">
        <v>5882</v>
      </c>
      <c r="E15" s="18" t="n">
        <v>533.10155769</v>
      </c>
      <c r="F15" s="20" t="n">
        <v>3.01659999</v>
      </c>
      <c r="G15" s="18" t="n">
        <v>523.94512668</v>
      </c>
      <c r="H15" s="20" t="n">
        <v>3.88699924</v>
      </c>
      <c r="I15" s="18" t="s">
        <v>404</v>
      </c>
      <c r="J15" s="20" t="s">
        <v>404</v>
      </c>
      <c r="K15" s="18" t="s">
        <v>404</v>
      </c>
      <c r="L15" s="20" t="s">
        <v>404</v>
      </c>
      <c r="M15" s="18" t="s">
        <v>404</v>
      </c>
      <c r="N15" s="20" t="s">
        <v>404</v>
      </c>
      <c r="O15" s="18" t="s">
        <v>404</v>
      </c>
      <c r="P15" s="20" t="s">
        <v>404</v>
      </c>
      <c r="Q15" s="18" t="n">
        <v>533.24632864</v>
      </c>
      <c r="R15" s="20" t="n">
        <v>16.20387609</v>
      </c>
    </row>
    <row r="16" spans="1:18">
      <c r="A16" s="15" t="s">
        <v>413</v>
      </c>
      <c r="B16" s="17" t="n">
        <v>6108</v>
      </c>
      <c r="C16" s="18">
        <f>(466.0/B16*100)</f>
        <v/>
      </c>
      <c r="D16" s="19" t="n">
        <v>5642</v>
      </c>
      <c r="E16" s="18" t="n">
        <v>496.8720953</v>
      </c>
      <c r="F16" s="20" t="n">
        <v>4.62235336</v>
      </c>
      <c r="G16" s="18" t="n">
        <v>498.98781716</v>
      </c>
      <c r="H16" s="20" t="n">
        <v>5.93966736</v>
      </c>
      <c r="I16" s="18" t="s">
        <v>404</v>
      </c>
      <c r="J16" s="20" t="s">
        <v>404</v>
      </c>
      <c r="K16" s="18" t="s">
        <v>404</v>
      </c>
      <c r="L16" s="20" t="s">
        <v>404</v>
      </c>
      <c r="M16" s="18" t="s">
        <v>404</v>
      </c>
      <c r="N16" s="20" t="s">
        <v>404</v>
      </c>
      <c r="O16" s="18" t="s">
        <v>404</v>
      </c>
      <c r="P16" s="20" t="s">
        <v>404</v>
      </c>
      <c r="Q16" s="18" t="n">
        <v>487.59447246</v>
      </c>
      <c r="R16" s="20" t="n">
        <v>29.68614627</v>
      </c>
    </row>
    <row r="17" spans="1:18">
      <c r="A17" s="15" t="s">
        <v>414</v>
      </c>
      <c r="B17" s="17" t="n">
        <v>6504</v>
      </c>
      <c r="C17" s="18">
        <f>(1325.0/B17*100)</f>
        <v/>
      </c>
      <c r="D17" s="19" t="n">
        <v>5179</v>
      </c>
      <c r="E17" s="18" t="n">
        <v>506.94994651</v>
      </c>
      <c r="F17" s="20" t="n">
        <v>3.88213768</v>
      </c>
      <c r="G17" s="18" t="n">
        <v>506.09350134</v>
      </c>
      <c r="H17" s="20" t="n">
        <v>12.68112853</v>
      </c>
      <c r="I17" s="18" t="s">
        <v>404</v>
      </c>
      <c r="J17" s="20" t="s">
        <v>404</v>
      </c>
      <c r="K17" s="18" t="s">
        <v>404</v>
      </c>
      <c r="L17" s="20" t="s">
        <v>404</v>
      </c>
      <c r="M17" s="18" t="s">
        <v>404</v>
      </c>
      <c r="N17" s="20" t="s">
        <v>404</v>
      </c>
      <c r="O17" s="18" t="s">
        <v>404</v>
      </c>
      <c r="P17" s="20" t="s">
        <v>404</v>
      </c>
      <c r="Q17" s="18" t="n">
        <v>562.85850764</v>
      </c>
      <c r="R17" s="20" t="n">
        <v>18.54011194</v>
      </c>
    </row>
    <row r="18" spans="1:18">
      <c r="A18" s="15" t="s">
        <v>415</v>
      </c>
      <c r="B18" s="17" t="n">
        <v>5532</v>
      </c>
      <c r="C18" s="18">
        <f>(0.0/B18*100)</f>
        <v/>
      </c>
      <c r="D18" s="19" t="n">
        <v>5532</v>
      </c>
      <c r="E18" s="18" t="n">
        <v>462.13271043</v>
      </c>
      <c r="F18" s="20" t="n">
        <v>4.75633576</v>
      </c>
      <c r="G18" s="18" t="n">
        <v>446.59774905</v>
      </c>
      <c r="H18" s="20" t="n">
        <v>7.38477776</v>
      </c>
      <c r="I18" s="18" t="s">
        <v>404</v>
      </c>
      <c r="J18" s="20" t="s">
        <v>404</v>
      </c>
      <c r="K18" s="18" t="s">
        <v>404</v>
      </c>
      <c r="L18" s="20" t="s">
        <v>404</v>
      </c>
      <c r="M18" s="18" t="s">
        <v>404</v>
      </c>
      <c r="N18" s="20" t="s">
        <v>404</v>
      </c>
      <c r="O18" s="18" t="s">
        <v>404</v>
      </c>
      <c r="P18" s="20" t="s">
        <v>404</v>
      </c>
      <c r="Q18" s="18" t="n">
        <v>338.50264195</v>
      </c>
      <c r="R18" s="20" t="n">
        <v>20.96740391</v>
      </c>
    </row>
    <row r="19" spans="1:18">
      <c r="A19" s="15" t="s">
        <v>416</v>
      </c>
      <c r="B19" s="17" t="n">
        <v>5658</v>
      </c>
      <c r="C19" s="18">
        <f>(327.0/B19*100)</f>
        <v/>
      </c>
      <c r="D19" s="19" t="n">
        <v>5331</v>
      </c>
      <c r="E19" s="18" t="n">
        <v>470.0609202</v>
      </c>
      <c r="F19" s="20" t="n">
        <v>5.43369125</v>
      </c>
      <c r="G19" s="18" t="n">
        <v>487.19007772</v>
      </c>
      <c r="H19" s="20" t="n">
        <v>6.18679842</v>
      </c>
      <c r="I19" s="18" t="s">
        <v>404</v>
      </c>
      <c r="J19" s="20" t="s">
        <v>404</v>
      </c>
      <c r="K19" s="18" t="s">
        <v>404</v>
      </c>
      <c r="L19" s="20" t="s">
        <v>404</v>
      </c>
      <c r="M19" s="18" t="s">
        <v>404</v>
      </c>
      <c r="N19" s="20" t="s">
        <v>404</v>
      </c>
      <c r="O19" s="18" t="s">
        <v>404</v>
      </c>
      <c r="P19" s="20" t="s">
        <v>404</v>
      </c>
      <c r="Q19" s="18" t="n">
        <v>482.60592067</v>
      </c>
      <c r="R19" s="20" t="n">
        <v>34.88436807</v>
      </c>
    </row>
    <row r="20" spans="1:18">
      <c r="A20" s="15" t="s">
        <v>417</v>
      </c>
      <c r="B20" s="17" t="n">
        <v>3371</v>
      </c>
      <c r="C20" s="18">
        <f>(24.0/B20*100)</f>
        <v/>
      </c>
      <c r="D20" s="19" t="n">
        <v>3347</v>
      </c>
      <c r="E20" s="18" t="n">
        <v>472.44060052</v>
      </c>
      <c r="F20" s="20" t="n">
        <v>1.80396429</v>
      </c>
      <c r="G20" s="18" t="n">
        <v>480.41018199</v>
      </c>
      <c r="H20" s="20" t="n">
        <v>4.53684043</v>
      </c>
      <c r="I20" s="18" t="s">
        <v>404</v>
      </c>
      <c r="J20" s="20" t="s">
        <v>404</v>
      </c>
      <c r="K20" s="18" t="s">
        <v>404</v>
      </c>
      <c r="L20" s="20" t="s">
        <v>404</v>
      </c>
      <c r="M20" s="18" t="s">
        <v>404</v>
      </c>
      <c r="N20" s="20" t="s">
        <v>404</v>
      </c>
      <c r="O20" s="18" t="s">
        <v>404</v>
      </c>
      <c r="P20" s="20" t="s">
        <v>404</v>
      </c>
      <c r="Q20" s="18" t="n">
        <v>441.93778196</v>
      </c>
      <c r="R20" s="20" t="n">
        <v>19.68140352</v>
      </c>
    </row>
    <row r="21" spans="1:18">
      <c r="A21" s="15" t="s">
        <v>418</v>
      </c>
      <c r="B21" s="17" t="n">
        <v>5741</v>
      </c>
      <c r="C21" s="18">
        <f>(0.0/B21*100)</f>
        <v/>
      </c>
      <c r="D21" s="19" t="n">
        <v>5741</v>
      </c>
      <c r="E21" s="18" t="n">
        <v>503.00871008</v>
      </c>
      <c r="F21" s="20" t="n">
        <v>2.79613011</v>
      </c>
      <c r="G21" s="18" t="n">
        <v>507.17857897</v>
      </c>
      <c r="H21" s="20" t="n">
        <v>10.09768767</v>
      </c>
      <c r="I21" s="18" t="s">
        <v>404</v>
      </c>
      <c r="J21" s="20" t="s">
        <v>404</v>
      </c>
      <c r="K21" s="18" t="s">
        <v>404</v>
      </c>
      <c r="L21" s="20" t="s">
        <v>404</v>
      </c>
      <c r="M21" s="18" t="s">
        <v>404</v>
      </c>
      <c r="N21" s="20" t="s">
        <v>404</v>
      </c>
      <c r="O21" s="18" t="s">
        <v>404</v>
      </c>
      <c r="P21" s="20" t="s">
        <v>404</v>
      </c>
      <c r="Q21" s="18" t="n">
        <v>493.27588236</v>
      </c>
      <c r="R21" s="20" t="n">
        <v>7.4894112</v>
      </c>
    </row>
    <row r="22" spans="1:18">
      <c r="A22" s="15" t="s">
        <v>419</v>
      </c>
      <c r="B22" s="17" t="n">
        <v>6598</v>
      </c>
      <c r="C22" s="18">
        <f>(0.0/B22*100)</f>
        <v/>
      </c>
      <c r="D22" s="19" t="n">
        <v>6598</v>
      </c>
      <c r="E22" s="18" t="n">
        <v>467.45271786</v>
      </c>
      <c r="F22" s="20" t="n">
        <v>3.92502302</v>
      </c>
      <c r="G22" s="18" t="n">
        <v>455.66488361</v>
      </c>
      <c r="H22" s="20" t="n">
        <v>13.26310504</v>
      </c>
      <c r="I22" s="18" t="s">
        <v>404</v>
      </c>
      <c r="J22" s="20" t="s">
        <v>404</v>
      </c>
      <c r="K22" s="18" t="s">
        <v>404</v>
      </c>
      <c r="L22" s="20" t="s">
        <v>404</v>
      </c>
      <c r="M22" s="18" t="s">
        <v>404</v>
      </c>
      <c r="N22" s="20" t="s">
        <v>404</v>
      </c>
      <c r="O22" s="18" t="s">
        <v>404</v>
      </c>
      <c r="P22" s="20" t="s">
        <v>404</v>
      </c>
      <c r="Q22" s="18" t="n">
        <v>500.43852468</v>
      </c>
      <c r="R22" s="20" t="n">
        <v>21.31135216</v>
      </c>
    </row>
    <row r="23" spans="1:18">
      <c r="A23" s="15" t="s">
        <v>420</v>
      </c>
      <c r="B23" s="17" t="n">
        <v>11583</v>
      </c>
      <c r="C23" s="18">
        <f>(3185.0/B23*100)</f>
        <v/>
      </c>
      <c r="D23" s="19" t="n">
        <v>8398</v>
      </c>
      <c r="E23" s="18" t="n">
        <v>478.67809205</v>
      </c>
      <c r="F23" s="20" t="n">
        <v>5.10710501</v>
      </c>
      <c r="G23" s="18" t="n">
        <v>500.45082321</v>
      </c>
      <c r="H23" s="20" t="n">
        <v>8.218930009999999</v>
      </c>
      <c r="I23" s="18" t="s">
        <v>404</v>
      </c>
      <c r="J23" s="20" t="s">
        <v>404</v>
      </c>
      <c r="K23" s="18" t="s">
        <v>404</v>
      </c>
      <c r="L23" s="20" t="s">
        <v>404</v>
      </c>
      <c r="M23" s="18" t="s">
        <v>404</v>
      </c>
      <c r="N23" s="20" t="s">
        <v>404</v>
      </c>
      <c r="O23" s="18" t="s">
        <v>404</v>
      </c>
      <c r="P23" s="20" t="s">
        <v>404</v>
      </c>
      <c r="Q23" s="18" t="n">
        <v>467.37736863</v>
      </c>
      <c r="R23" s="20" t="n">
        <v>24.01422239</v>
      </c>
    </row>
    <row r="24" spans="1:18">
      <c r="A24" s="15" t="s">
        <v>421</v>
      </c>
      <c r="B24" s="17" t="n">
        <v>6647</v>
      </c>
      <c r="C24" s="18">
        <f>(0.0/B24*100)</f>
        <v/>
      </c>
      <c r="D24" s="19" t="n">
        <v>6647</v>
      </c>
      <c r="E24" s="18" t="n">
        <v>537.2182943</v>
      </c>
      <c r="F24" s="20" t="n">
        <v>3.61743032</v>
      </c>
      <c r="G24" s="18" t="n">
        <v>542.97044764</v>
      </c>
      <c r="H24" s="20" t="n">
        <v>10.13606425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518.25190553</v>
      </c>
      <c r="F25" s="20" t="n">
        <v>3.42981356</v>
      </c>
      <c r="G25" s="18" t="n">
        <v>494.22881159</v>
      </c>
      <c r="H25" s="20" t="n">
        <v>13.88640923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493.12199349</v>
      </c>
      <c r="F26" s="20" t="n">
        <v>1.79865698</v>
      </c>
      <c r="G26" s="18" t="n">
        <v>474.94984761</v>
      </c>
      <c r="H26" s="20" t="n">
        <v>5.50294551</v>
      </c>
      <c r="I26" s="18" t="s">
        <v>404</v>
      </c>
      <c r="J26" s="20" t="s">
        <v>404</v>
      </c>
      <c r="K26" s="18" t="s">
        <v>404</v>
      </c>
      <c r="L26" s="20" t="s">
        <v>404</v>
      </c>
      <c r="M26" s="18" t="s">
        <v>404</v>
      </c>
      <c r="N26" s="20" t="s">
        <v>404</v>
      </c>
      <c r="O26" s="18" t="s">
        <v>404</v>
      </c>
      <c r="P26" s="20" t="s">
        <v>404</v>
      </c>
      <c r="Q26" s="18" t="n">
        <v>458.64495971</v>
      </c>
      <c r="R26" s="20" t="n">
        <v>6.01857696</v>
      </c>
    </row>
    <row r="27" spans="1:18">
      <c r="A27" s="15" t="s">
        <v>424</v>
      </c>
      <c r="B27" s="17" t="n">
        <v>5299</v>
      </c>
      <c r="C27" s="18">
        <f>(0.0/B27*100)</f>
        <v/>
      </c>
      <c r="D27" s="19" t="n">
        <v>5299</v>
      </c>
      <c r="E27" s="18" t="n">
        <v>484.72983605</v>
      </c>
      <c r="F27" s="20" t="n">
        <v>1.16788898</v>
      </c>
      <c r="G27" s="18" t="n">
        <v>473.18470614</v>
      </c>
      <c r="H27" s="20" t="n">
        <v>2.82545344</v>
      </c>
      <c r="I27" s="18" t="s">
        <v>404</v>
      </c>
      <c r="J27" s="20" t="s">
        <v>404</v>
      </c>
      <c r="K27" s="18" t="s">
        <v>404</v>
      </c>
      <c r="L27" s="20" t="s">
        <v>404</v>
      </c>
      <c r="M27" s="18" t="s">
        <v>404</v>
      </c>
      <c r="N27" s="20" t="s">
        <v>404</v>
      </c>
      <c r="O27" s="18" t="s">
        <v>404</v>
      </c>
      <c r="P27" s="20" t="s">
        <v>404</v>
      </c>
      <c r="Q27" s="18" t="n">
        <v>460.40997821</v>
      </c>
      <c r="R27" s="20" t="n">
        <v>29.69276754</v>
      </c>
    </row>
    <row r="28" spans="1:18">
      <c r="A28" s="15" t="s">
        <v>425</v>
      </c>
      <c r="B28" s="17" t="n">
        <v>7568</v>
      </c>
      <c r="C28" s="18">
        <f>(0.0/B28*100)</f>
        <v/>
      </c>
      <c r="D28" s="19" t="n">
        <v>7568</v>
      </c>
      <c r="E28" s="18" t="n">
        <v>429.62878843</v>
      </c>
      <c r="F28" s="20" t="n">
        <v>3.2593953</v>
      </c>
      <c r="G28" s="18" t="n">
        <v>398.7961893</v>
      </c>
      <c r="H28" s="20" t="n">
        <v>3.15888712</v>
      </c>
      <c r="I28" s="18" t="s">
        <v>404</v>
      </c>
      <c r="J28" s="20" t="s">
        <v>404</v>
      </c>
      <c r="K28" s="18" t="s">
        <v>404</v>
      </c>
      <c r="L28" s="20" t="s">
        <v>404</v>
      </c>
      <c r="M28" s="18" t="s">
        <v>404</v>
      </c>
      <c r="N28" s="20" t="s">
        <v>404</v>
      </c>
      <c r="O28" s="18" t="s">
        <v>404</v>
      </c>
      <c r="P28" s="20" t="s">
        <v>404</v>
      </c>
      <c r="Q28" s="18" t="n">
        <v>367.54345957</v>
      </c>
      <c r="R28" s="20" t="n">
        <v>13.79838395</v>
      </c>
    </row>
    <row r="29" spans="1:18">
      <c r="A29" s="15" t="s">
        <v>426</v>
      </c>
      <c r="B29" s="17" t="n">
        <v>5385</v>
      </c>
      <c r="C29" s="18">
        <f>(1123.0/B29*100)</f>
        <v/>
      </c>
      <c r="D29" s="19" t="n">
        <v>4262</v>
      </c>
      <c r="E29" s="18" t="n">
        <v>507.60056088</v>
      </c>
      <c r="F29" s="20" t="n">
        <v>5.61095257</v>
      </c>
      <c r="G29" s="18" t="n">
        <v>582.8858024899999</v>
      </c>
      <c r="H29" s="20" t="n">
        <v>14.14394996</v>
      </c>
      <c r="I29" s="18" t="s">
        <v>404</v>
      </c>
      <c r="J29" s="20" t="s">
        <v>404</v>
      </c>
      <c r="K29" s="18" t="s">
        <v>404</v>
      </c>
      <c r="L29" s="20" t="s">
        <v>404</v>
      </c>
      <c r="M29" s="18" t="s">
        <v>404</v>
      </c>
      <c r="N29" s="20" t="s">
        <v>404</v>
      </c>
      <c r="O29" s="18" t="s">
        <v>404</v>
      </c>
      <c r="P29" s="20" t="s">
        <v>404</v>
      </c>
      <c r="Q29" s="18" t="n">
        <v>493.31896833</v>
      </c>
      <c r="R29" s="20" t="n">
        <v>10.98575357</v>
      </c>
    </row>
    <row r="30" spans="1:18">
      <c r="A30" s="15" t="s">
        <v>427</v>
      </c>
      <c r="B30" s="17" t="n">
        <v>4520</v>
      </c>
      <c r="C30" s="18">
        <f>(1053.0/B30*100)</f>
        <v/>
      </c>
      <c r="D30" s="19" t="n">
        <v>3467</v>
      </c>
      <c r="E30" s="18" t="n">
        <v>515.98696982</v>
      </c>
      <c r="F30" s="20" t="n">
        <v>3.10091379</v>
      </c>
      <c r="G30" s="18" t="n">
        <v>493.67605666</v>
      </c>
      <c r="H30" s="20" t="n">
        <v>27.89466138</v>
      </c>
      <c r="I30" s="18" t="s">
        <v>404</v>
      </c>
      <c r="J30" s="20" t="s">
        <v>404</v>
      </c>
      <c r="K30" s="18" t="s">
        <v>404</v>
      </c>
      <c r="L30" s="20" t="s">
        <v>404</v>
      </c>
      <c r="M30" s="18" t="s">
        <v>404</v>
      </c>
      <c r="N30" s="20" t="s">
        <v>404</v>
      </c>
      <c r="O30" s="18" t="s">
        <v>404</v>
      </c>
      <c r="P30" s="20" t="s">
        <v>404</v>
      </c>
      <c r="Q30" s="18" t="n">
        <v>545.06750056</v>
      </c>
      <c r="R30" s="20" t="n">
        <v>16.57931556</v>
      </c>
    </row>
    <row r="31" spans="1:18">
      <c r="A31" s="15" t="s">
        <v>428</v>
      </c>
      <c r="B31" s="17" t="n">
        <v>5456</v>
      </c>
      <c r="C31" s="18">
        <f>(502.0/B31*100)</f>
        <v/>
      </c>
      <c r="D31" s="19" t="n">
        <v>4954</v>
      </c>
      <c r="E31" s="18" t="n">
        <v>496.6602576</v>
      </c>
      <c r="F31" s="20" t="n">
        <v>3.33491637</v>
      </c>
      <c r="G31" s="18" t="n">
        <v>501.55030935</v>
      </c>
      <c r="H31" s="20" t="n">
        <v>3.15560496</v>
      </c>
      <c r="I31" s="18" t="s">
        <v>404</v>
      </c>
      <c r="J31" s="20" t="s">
        <v>404</v>
      </c>
      <c r="K31" s="18" t="s">
        <v>404</v>
      </c>
      <c r="L31" s="20" t="s">
        <v>404</v>
      </c>
      <c r="M31" s="18" t="s">
        <v>404</v>
      </c>
      <c r="N31" s="20" t="s">
        <v>404</v>
      </c>
      <c r="O31" s="18" t="s">
        <v>404</v>
      </c>
      <c r="P31" s="20" t="s">
        <v>404</v>
      </c>
      <c r="Q31" s="18" t="n">
        <v>494.17431044</v>
      </c>
      <c r="R31" s="20" t="n">
        <v>12.72172807</v>
      </c>
    </row>
    <row r="32" spans="1:18">
      <c r="A32" s="15" t="s">
        <v>429</v>
      </c>
      <c r="B32" s="17" t="n">
        <v>4478</v>
      </c>
      <c r="C32" s="18">
        <f>(0.0/B32*100)</f>
        <v/>
      </c>
      <c r="D32" s="19" t="n">
        <v>4478</v>
      </c>
      <c r="E32" s="18" t="n">
        <v>500.26908202</v>
      </c>
      <c r="F32" s="20" t="n">
        <v>2.70534131</v>
      </c>
      <c r="G32" s="18" t="n">
        <v>512.09888349</v>
      </c>
      <c r="H32" s="20" t="n">
        <v>14.04159308</v>
      </c>
      <c r="I32" s="18" t="s">
        <v>404</v>
      </c>
      <c r="J32" s="20" t="s">
        <v>404</v>
      </c>
      <c r="K32" s="18" t="s">
        <v>404</v>
      </c>
      <c r="L32" s="20" t="s">
        <v>404</v>
      </c>
      <c r="M32" s="18" t="s">
        <v>404</v>
      </c>
      <c r="N32" s="20" t="s">
        <v>404</v>
      </c>
      <c r="O32" s="18" t="s">
        <v>404</v>
      </c>
      <c r="P32" s="20" t="s">
        <v>404</v>
      </c>
      <c r="Q32" s="18" t="n">
        <v>532.28075803</v>
      </c>
      <c r="R32" s="20" t="n">
        <v>16.093769</v>
      </c>
    </row>
    <row r="33" spans="1:18">
      <c r="A33" s="15" t="s">
        <v>430</v>
      </c>
      <c r="B33" s="17" t="n">
        <v>7325</v>
      </c>
      <c r="C33" s="18">
        <f>(29.0/B33*100)</f>
        <v/>
      </c>
      <c r="D33" s="19" t="n">
        <v>7296</v>
      </c>
      <c r="E33" s="18" t="n">
        <v>500.37045585</v>
      </c>
      <c r="F33" s="20" t="n">
        <v>2.51624794</v>
      </c>
      <c r="G33" s="18" t="n">
        <v>501.76172724</v>
      </c>
      <c r="H33" s="20" t="n">
        <v>11.00050043</v>
      </c>
      <c r="I33" s="18" t="s">
        <v>404</v>
      </c>
      <c r="J33" s="20" t="s">
        <v>404</v>
      </c>
      <c r="K33" s="18" t="s">
        <v>404</v>
      </c>
      <c r="L33" s="20" t="s">
        <v>404</v>
      </c>
      <c r="M33" s="18" t="s">
        <v>404</v>
      </c>
      <c r="N33" s="20" t="s">
        <v>404</v>
      </c>
      <c r="O33" s="18" t="s">
        <v>404</v>
      </c>
      <c r="P33" s="20" t="s">
        <v>404</v>
      </c>
      <c r="Q33" s="18" t="n">
        <v>529.68935317</v>
      </c>
      <c r="R33" s="20" t="n">
        <v>29.18834842</v>
      </c>
    </row>
    <row r="34" spans="1:18">
      <c r="A34" s="15" t="s">
        <v>431</v>
      </c>
      <c r="B34" s="17" t="n">
        <v>6350</v>
      </c>
      <c r="C34" s="18">
        <f>(0.0/B34*100)</f>
        <v/>
      </c>
      <c r="D34" s="19" t="n">
        <v>6350</v>
      </c>
      <c r="E34" s="18" t="n">
        <v>460.67465466</v>
      </c>
      <c r="F34" s="20" t="n">
        <v>3.85402326</v>
      </c>
      <c r="G34" s="18" t="n">
        <v>461.60546348</v>
      </c>
      <c r="H34" s="20" t="n">
        <v>7.77292163</v>
      </c>
      <c r="I34" s="18" t="s">
        <v>404</v>
      </c>
      <c r="J34" s="20" t="s">
        <v>404</v>
      </c>
      <c r="K34" s="18" t="s">
        <v>404</v>
      </c>
      <c r="L34" s="20" t="s">
        <v>404</v>
      </c>
      <c r="M34" s="18" t="s">
        <v>404</v>
      </c>
      <c r="N34" s="20" t="s">
        <v>404</v>
      </c>
      <c r="O34" s="18" t="s">
        <v>404</v>
      </c>
      <c r="P34" s="20" t="s">
        <v>404</v>
      </c>
      <c r="Q34" s="18" t="n">
        <v>444.76828133</v>
      </c>
      <c r="R34" s="20" t="n">
        <v>17.85778997</v>
      </c>
    </row>
    <row r="35" spans="1:18">
      <c r="A35" s="15" t="s">
        <v>432</v>
      </c>
      <c r="B35" s="17" t="n">
        <v>6406</v>
      </c>
      <c r="C35" s="18">
        <f>(443.0/B35*100)</f>
        <v/>
      </c>
      <c r="D35" s="19" t="n">
        <v>5963</v>
      </c>
      <c r="E35" s="18" t="n">
        <v>516.88777306</v>
      </c>
      <c r="F35" s="20" t="n">
        <v>1.69630439</v>
      </c>
      <c r="G35" s="18" t="n">
        <v>507.8490278</v>
      </c>
      <c r="H35" s="20" t="n">
        <v>2.47445906</v>
      </c>
      <c r="I35" s="18" t="s">
        <v>404</v>
      </c>
      <c r="J35" s="20" t="s">
        <v>404</v>
      </c>
      <c r="K35" s="18" t="s">
        <v>404</v>
      </c>
      <c r="L35" s="20" t="s">
        <v>404</v>
      </c>
      <c r="M35" s="18" t="s">
        <v>404</v>
      </c>
      <c r="N35" s="20" t="s">
        <v>404</v>
      </c>
      <c r="O35" s="18" t="s">
        <v>404</v>
      </c>
      <c r="P35" s="20" t="s">
        <v>404</v>
      </c>
      <c r="Q35" s="18" t="n">
        <v>506.78867467</v>
      </c>
      <c r="R35" s="20" t="n">
        <v>8.19981209</v>
      </c>
    </row>
    <row r="36" spans="1:18">
      <c r="A36" s="15" t="s">
        <v>433</v>
      </c>
      <c r="B36" s="17" t="n">
        <v>6736</v>
      </c>
      <c r="C36" s="18">
        <f>(10.0/B36*100)</f>
        <v/>
      </c>
      <c r="D36" s="19" t="n">
        <v>6726</v>
      </c>
      <c r="E36" s="18" t="n">
        <v>498.95960322</v>
      </c>
      <c r="F36" s="20" t="n">
        <v>2.26052621</v>
      </c>
      <c r="G36" s="18" t="n">
        <v>478.77197765</v>
      </c>
      <c r="H36" s="20" t="n">
        <v>4.18191241</v>
      </c>
      <c r="I36" s="18" t="s">
        <v>404</v>
      </c>
      <c r="J36" s="20" t="s">
        <v>404</v>
      </c>
      <c r="K36" s="18" t="s">
        <v>404</v>
      </c>
      <c r="L36" s="20" t="s">
        <v>404</v>
      </c>
      <c r="M36" s="18" t="s">
        <v>404</v>
      </c>
      <c r="N36" s="20" t="s">
        <v>404</v>
      </c>
      <c r="O36" s="18" t="s">
        <v>404</v>
      </c>
      <c r="P36" s="20" t="s">
        <v>404</v>
      </c>
      <c r="Q36" s="18" t="n">
        <v>497.1197583</v>
      </c>
      <c r="R36" s="20" t="n">
        <v>4.84709488</v>
      </c>
    </row>
    <row r="37" spans="1:18">
      <c r="A37" s="15" t="s">
        <v>434</v>
      </c>
      <c r="B37" s="17" t="n">
        <v>5458</v>
      </c>
      <c r="C37" s="18">
        <f>(0.0/B37*100)</f>
        <v/>
      </c>
      <c r="D37" s="19" t="n">
        <v>5458</v>
      </c>
      <c r="E37" s="18" t="n">
        <v>494.10888712</v>
      </c>
      <c r="F37" s="20" t="n">
        <v>4.18380931</v>
      </c>
      <c r="G37" s="18" t="n">
        <v>492.62242779</v>
      </c>
      <c r="H37" s="20" t="n">
        <v>6.18750862</v>
      </c>
      <c r="I37" s="18" t="s">
        <v>404</v>
      </c>
      <c r="J37" s="20" t="s">
        <v>404</v>
      </c>
      <c r="K37" s="18" t="s">
        <v>404</v>
      </c>
      <c r="L37" s="20" t="s">
        <v>404</v>
      </c>
      <c r="M37" s="18" t="s">
        <v>404</v>
      </c>
      <c r="N37" s="20" t="s">
        <v>404</v>
      </c>
      <c r="O37" s="18" t="s">
        <v>404</v>
      </c>
      <c r="P37" s="20" t="s">
        <v>404</v>
      </c>
      <c r="Q37" s="18" t="n">
        <v>458.06673955</v>
      </c>
      <c r="R37" s="20" t="n">
        <v>8.947346319999999</v>
      </c>
    </row>
    <row r="38" spans="1:18">
      <c r="A38" s="15" t="s">
        <v>435</v>
      </c>
      <c r="B38" s="17" t="n">
        <v>5860</v>
      </c>
      <c r="C38" s="18">
        <f>(268.0/B38*100)</f>
        <v/>
      </c>
      <c r="D38" s="19" t="n">
        <v>5592</v>
      </c>
      <c r="E38" s="18" t="n">
        <v>500.81867234</v>
      </c>
      <c r="F38" s="20" t="n">
        <v>4.0640598</v>
      </c>
      <c r="G38" s="18" t="n">
        <v>525.1830568</v>
      </c>
      <c r="H38" s="20" t="n">
        <v>9.94397255</v>
      </c>
      <c r="I38" s="18" t="s">
        <v>404</v>
      </c>
      <c r="J38" s="20" t="s">
        <v>404</v>
      </c>
      <c r="K38" s="18" t="s">
        <v>404</v>
      </c>
      <c r="L38" s="20" t="s">
        <v>404</v>
      </c>
      <c r="M38" s="18" t="s">
        <v>404</v>
      </c>
      <c r="N38" s="20" t="s">
        <v>404</v>
      </c>
      <c r="O38" s="18" t="s">
        <v>404</v>
      </c>
      <c r="P38" s="20" t="s">
        <v>404</v>
      </c>
      <c r="Q38" s="18" t="n">
        <v>491.13423822</v>
      </c>
      <c r="R38" s="20" t="n">
        <v>25.98260807</v>
      </c>
    </row>
    <row r="39" spans="1:18">
      <c r="A39" s="15" t="s">
        <v>436</v>
      </c>
      <c r="B39" s="17" t="n">
        <v>5895</v>
      </c>
      <c r="C39" s="18">
        <f>(0.0/B39*100)</f>
        <v/>
      </c>
      <c r="D39" s="19" t="n">
        <v>5895</v>
      </c>
      <c r="E39" s="18" t="n">
        <v>426.98589549</v>
      </c>
      <c r="F39" s="20" t="n">
        <v>5.76239752</v>
      </c>
      <c r="G39" s="18" t="n">
        <v>423.80755154</v>
      </c>
      <c r="H39" s="20" t="n">
        <v>7.14864376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(2928.0/B40*100)</f>
        <v/>
      </c>
      <c r="D40" s="19" t="n">
        <v>11229</v>
      </c>
      <c r="E40" s="18" t="n">
        <v>510.62838656</v>
      </c>
      <c r="F40" s="20" t="n">
        <v>3.29149961</v>
      </c>
      <c r="G40" s="18" t="n">
        <v>524.19710685</v>
      </c>
      <c r="H40" s="20" t="n">
        <v>18.56024927</v>
      </c>
      <c r="I40" s="18" t="s">
        <v>404</v>
      </c>
      <c r="J40" s="20" t="s">
        <v>404</v>
      </c>
      <c r="K40" s="18" t="s">
        <v>404</v>
      </c>
      <c r="L40" s="20" t="s">
        <v>404</v>
      </c>
      <c r="M40" s="18" t="s">
        <v>404</v>
      </c>
      <c r="N40" s="20" t="s">
        <v>404</v>
      </c>
      <c r="O40" s="18" t="s">
        <v>404</v>
      </c>
      <c r="P40" s="20" t="s">
        <v>404</v>
      </c>
      <c r="Q40" s="18" t="n">
        <v>497.49853406</v>
      </c>
      <c r="R40" s="20" t="n">
        <v>12.31768165</v>
      </c>
    </row>
    <row r="41" spans="1:18">
      <c r="A41" s="15" t="s">
        <v>438</v>
      </c>
      <c r="B41" s="17" t="n">
        <v>5712</v>
      </c>
      <c r="C41" s="18">
        <f>(99.0/B41*100)</f>
        <v/>
      </c>
      <c r="D41" s="19" t="n">
        <v>5613</v>
      </c>
      <c r="E41" s="18" t="n">
        <v>496.24664654</v>
      </c>
      <c r="F41" s="20" t="n">
        <v>3.31925283</v>
      </c>
      <c r="G41" s="18" t="n">
        <v>502.40520154</v>
      </c>
      <c r="H41" s="20" t="n">
        <v>12.16773567</v>
      </c>
      <c r="I41" s="18" t="s">
        <v>404</v>
      </c>
      <c r="J41" s="20" t="s">
        <v>404</v>
      </c>
      <c r="K41" s="18" t="s">
        <v>404</v>
      </c>
      <c r="L41" s="20" t="s">
        <v>404</v>
      </c>
      <c r="M41" s="18" t="s">
        <v>404</v>
      </c>
      <c r="N41" s="20" t="s">
        <v>404</v>
      </c>
      <c r="O41" s="18" t="s">
        <v>404</v>
      </c>
      <c r="P41" s="20" t="s">
        <v>404</v>
      </c>
      <c r="Q41" s="18" t="n">
        <v>501.89513081</v>
      </c>
      <c r="R41" s="20" t="n">
        <v>12.57970734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431.71254101</v>
      </c>
      <c r="F44" s="20" t="n">
        <v>4.29175863</v>
      </c>
      <c r="G44" s="18" t="n">
        <v>415.86811304</v>
      </c>
      <c r="H44" s="20" t="n">
        <v>4.84660839</v>
      </c>
      <c r="I44" s="18" t="s">
        <v>404</v>
      </c>
      <c r="J44" s="20" t="s">
        <v>404</v>
      </c>
      <c r="K44" s="18" t="s">
        <v>404</v>
      </c>
      <c r="L44" s="20" t="s">
        <v>404</v>
      </c>
      <c r="M44" s="18" t="s">
        <v>404</v>
      </c>
      <c r="N44" s="20" t="s">
        <v>404</v>
      </c>
      <c r="O44" s="18" t="s">
        <v>404</v>
      </c>
      <c r="P44" s="20" t="s">
        <v>404</v>
      </c>
      <c r="Q44" s="18" t="n">
        <v>466.89510229</v>
      </c>
      <c r="R44" s="20" t="n">
        <v>9.086428829999999</v>
      </c>
    </row>
    <row r="45" spans="1:18">
      <c r="A45" s="15" t="s">
        <v>442</v>
      </c>
      <c r="B45" s="17" t="n">
        <v>5519</v>
      </c>
      <c r="C45" s="18">
        <f>(0.0/B45*100)</f>
        <v/>
      </c>
      <c r="D45" s="19" t="n">
        <v>5519</v>
      </c>
      <c r="E45" s="18" t="n">
        <v>366.88734018</v>
      </c>
      <c r="F45" s="20" t="n">
        <v>9.77775128</v>
      </c>
      <c r="G45" s="18" t="n">
        <v>377.38814193</v>
      </c>
      <c r="H45" s="20" t="n">
        <v>3.15170095</v>
      </c>
      <c r="I45" s="18" t="s">
        <v>404</v>
      </c>
      <c r="J45" s="20" t="s">
        <v>404</v>
      </c>
      <c r="K45" s="18" t="s">
        <v>404</v>
      </c>
      <c r="L45" s="20" t="s">
        <v>404</v>
      </c>
      <c r="M45" s="18" t="s">
        <v>404</v>
      </c>
      <c r="N45" s="20" t="s">
        <v>404</v>
      </c>
      <c r="O45" s="18" t="s">
        <v>404</v>
      </c>
      <c r="P45" s="20" t="s">
        <v>404</v>
      </c>
      <c r="Q45" s="18" t="n">
        <v>369.28933447</v>
      </c>
      <c r="R45" s="20" t="n">
        <v>23.10724043</v>
      </c>
    </row>
    <row r="46" spans="1:18">
      <c r="A46" s="15" t="s">
        <v>443</v>
      </c>
      <c r="B46" s="17" t="n">
        <v>23141</v>
      </c>
      <c r="C46" s="18">
        <f>(4196.0/B46*100)</f>
        <v/>
      </c>
      <c r="D46" s="19" t="n">
        <v>18945</v>
      </c>
      <c r="E46" s="18" t="n">
        <v>416.03779156</v>
      </c>
      <c r="F46" s="20" t="n">
        <v>4.0577747</v>
      </c>
      <c r="G46" s="18" t="n">
        <v>389.77653986</v>
      </c>
      <c r="H46" s="20" t="n">
        <v>3.14799219</v>
      </c>
      <c r="I46" s="18" t="s">
        <v>404</v>
      </c>
      <c r="J46" s="20" t="s">
        <v>404</v>
      </c>
      <c r="K46" s="18" t="s">
        <v>404</v>
      </c>
      <c r="L46" s="20" t="s">
        <v>404</v>
      </c>
      <c r="M46" s="18" t="s">
        <v>404</v>
      </c>
      <c r="N46" s="20" t="s">
        <v>404</v>
      </c>
      <c r="O46" s="18" t="s">
        <v>404</v>
      </c>
      <c r="P46" s="20" t="s">
        <v>404</v>
      </c>
      <c r="Q46" s="18" t="n">
        <v>379.51156877</v>
      </c>
      <c r="R46" s="20" t="n">
        <v>9.07547379</v>
      </c>
    </row>
    <row r="47" spans="1:18">
      <c r="A47" s="15" t="s">
        <v>444</v>
      </c>
      <c r="B47" s="17" t="n">
        <v>5928</v>
      </c>
      <c r="C47" s="18">
        <f>(0.0/B47*100)</f>
        <v/>
      </c>
      <c r="D47" s="19" t="n">
        <v>5928</v>
      </c>
      <c r="E47" s="18" t="n">
        <v>451.31350705</v>
      </c>
      <c r="F47" s="20" t="n">
        <v>4.41736421</v>
      </c>
      <c r="G47" s="18" t="n">
        <v>420.29027783</v>
      </c>
      <c r="H47" s="20" t="n">
        <v>13.08192489</v>
      </c>
      <c r="I47" s="18" t="s">
        <v>404</v>
      </c>
      <c r="J47" s="20" t="s">
        <v>404</v>
      </c>
      <c r="K47" s="18" t="s">
        <v>404</v>
      </c>
      <c r="L47" s="20" t="s">
        <v>404</v>
      </c>
      <c r="M47" s="18" t="s">
        <v>404</v>
      </c>
      <c r="N47" s="20" t="s">
        <v>404</v>
      </c>
      <c r="O47" s="18" t="s">
        <v>404</v>
      </c>
      <c r="P47" s="20" t="s">
        <v>404</v>
      </c>
      <c r="Q47" s="18" t="n">
        <v>516.80041123</v>
      </c>
      <c r="R47" s="20" t="n">
        <v>15.35293081</v>
      </c>
    </row>
    <row r="48" spans="1:18">
      <c r="A48" s="15" t="s">
        <v>445</v>
      </c>
      <c r="B48" s="17" t="n">
        <v>9841</v>
      </c>
      <c r="C48" s="18">
        <f>(40.0/B48*100)</f>
        <v/>
      </c>
      <c r="D48" s="19" t="n">
        <v>9801</v>
      </c>
      <c r="E48" s="18" t="n">
        <v>522.1474484300001</v>
      </c>
      <c r="F48" s="20" t="n">
        <v>5.31067513</v>
      </c>
      <c r="G48" s="18" t="n">
        <v>483.38271079</v>
      </c>
      <c r="H48" s="20" t="n">
        <v>13.03673342</v>
      </c>
      <c r="I48" s="18" t="s">
        <v>404</v>
      </c>
      <c r="J48" s="20" t="s">
        <v>404</v>
      </c>
      <c r="K48" s="18" t="s">
        <v>404</v>
      </c>
      <c r="L48" s="20" t="s">
        <v>404</v>
      </c>
      <c r="M48" s="18" t="s">
        <v>404</v>
      </c>
      <c r="N48" s="20" t="s">
        <v>404</v>
      </c>
      <c r="O48" s="18" t="s">
        <v>404</v>
      </c>
      <c r="P48" s="20" t="s">
        <v>404</v>
      </c>
      <c r="Q48" s="18" t="n">
        <v>426.17323264</v>
      </c>
      <c r="R48" s="20" t="n">
        <v>6.766915</v>
      </c>
    </row>
    <row r="49" spans="1:18">
      <c r="A49" s="15" t="s">
        <v>446</v>
      </c>
      <c r="B49" s="17" t="n">
        <v>6349</v>
      </c>
      <c r="C49" s="18">
        <f>(52.0/B49*100)</f>
        <v/>
      </c>
      <c r="D49" s="19" t="n">
        <v>6297</v>
      </c>
      <c r="E49" s="18" t="n">
        <v>438.30055355</v>
      </c>
      <c r="F49" s="20" t="n">
        <v>4.47601756</v>
      </c>
      <c r="G49" s="18" t="n">
        <v>423.08380662</v>
      </c>
      <c r="H49" s="20" t="n">
        <v>4.45194688</v>
      </c>
      <c r="I49" s="18" t="s">
        <v>404</v>
      </c>
      <c r="J49" s="20" t="s">
        <v>404</v>
      </c>
      <c r="K49" s="18" t="s">
        <v>404</v>
      </c>
      <c r="L49" s="20" t="s">
        <v>404</v>
      </c>
      <c r="M49" s="18" t="s">
        <v>404</v>
      </c>
      <c r="N49" s="20" t="s">
        <v>404</v>
      </c>
      <c r="O49" s="18" t="s">
        <v>404</v>
      </c>
      <c r="P49" s="20" t="s">
        <v>404</v>
      </c>
      <c r="Q49" s="18" t="n">
        <v>438.04641153</v>
      </c>
      <c r="R49" s="20" t="n">
        <v>24.27013373</v>
      </c>
    </row>
    <row r="50" spans="1:18">
      <c r="A50" s="15" t="s">
        <v>447</v>
      </c>
      <c r="B50" s="17" t="n">
        <v>11795</v>
      </c>
      <c r="C50" s="18">
        <f>(1031.0/B50*100)</f>
        <v/>
      </c>
      <c r="D50" s="19" t="n">
        <v>10764</v>
      </c>
      <c r="E50" s="18" t="n">
        <v>424.55235086</v>
      </c>
      <c r="F50" s="20" t="n">
        <v>3.74137797</v>
      </c>
      <c r="G50" s="18" t="n">
        <v>410.64403286</v>
      </c>
      <c r="H50" s="20" t="n">
        <v>5.60397672</v>
      </c>
      <c r="I50" s="18" t="s">
        <v>404</v>
      </c>
      <c r="J50" s="20" t="s">
        <v>404</v>
      </c>
      <c r="K50" s="18" t="s">
        <v>404</v>
      </c>
      <c r="L50" s="20" t="s">
        <v>404</v>
      </c>
      <c r="M50" s="18" t="s">
        <v>404</v>
      </c>
      <c r="N50" s="20" t="s">
        <v>404</v>
      </c>
      <c r="O50" s="18" t="s">
        <v>404</v>
      </c>
      <c r="P50" s="20" t="s">
        <v>404</v>
      </c>
      <c r="Q50" s="18" t="n">
        <v>406.59331752</v>
      </c>
      <c r="R50" s="20" t="n">
        <v>12.39049148</v>
      </c>
    </row>
    <row r="51" spans="1:18">
      <c r="A51" s="15" t="s">
        <v>448</v>
      </c>
      <c r="B51" s="17" t="n">
        <v>6866</v>
      </c>
      <c r="C51" s="18">
        <f>(0.0/B51*100)</f>
        <v/>
      </c>
      <c r="D51" s="19" t="n">
        <v>6866</v>
      </c>
      <c r="E51" s="18" t="n">
        <v>420.86059146</v>
      </c>
      <c r="F51" s="20" t="n">
        <v>2.61156505</v>
      </c>
      <c r="G51" s="18" t="n">
        <v>414.93332435</v>
      </c>
      <c r="H51" s="20" t="n">
        <v>6.83470712</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474.84387953</v>
      </c>
      <c r="F52" s="20" t="n">
        <v>3.58212004</v>
      </c>
      <c r="G52" s="18" t="n">
        <v>476.97551305</v>
      </c>
      <c r="H52" s="20" t="n">
        <v>7.55532223</v>
      </c>
      <c r="I52" s="18" t="s">
        <v>404</v>
      </c>
      <c r="J52" s="20" t="s">
        <v>404</v>
      </c>
      <c r="K52" s="18" t="s">
        <v>404</v>
      </c>
      <c r="L52" s="20" t="s">
        <v>404</v>
      </c>
      <c r="M52" s="18" t="s">
        <v>404</v>
      </c>
      <c r="N52" s="20" t="s">
        <v>404</v>
      </c>
      <c r="O52" s="18" t="s">
        <v>404</v>
      </c>
      <c r="P52" s="20" t="s">
        <v>404</v>
      </c>
      <c r="Q52" s="18" t="n">
        <v>470.22022371</v>
      </c>
      <c r="R52" s="20" t="n">
        <v>14.9308577</v>
      </c>
    </row>
    <row r="53" spans="1:18">
      <c r="A53" s="15" t="s">
        <v>450</v>
      </c>
      <c r="B53" s="17" t="n">
        <v>5571</v>
      </c>
      <c r="C53" s="18">
        <f>(0.0/B53*100)</f>
        <v/>
      </c>
      <c r="D53" s="19" t="n">
        <v>5571</v>
      </c>
      <c r="E53" s="18" t="n">
        <v>430.78899626</v>
      </c>
      <c r="F53" s="20" t="n">
        <v>1.43181069</v>
      </c>
      <c r="G53" s="18" t="n">
        <v>450.79936262</v>
      </c>
      <c r="H53" s="20" t="n">
        <v>4.21509316</v>
      </c>
      <c r="I53" s="18" t="s">
        <v>404</v>
      </c>
      <c r="J53" s="20" t="s">
        <v>404</v>
      </c>
      <c r="K53" s="18" t="s">
        <v>404</v>
      </c>
      <c r="L53" s="20" t="s">
        <v>404</v>
      </c>
      <c r="M53" s="18" t="s">
        <v>404</v>
      </c>
      <c r="N53" s="20" t="s">
        <v>404</v>
      </c>
      <c r="O53" s="18" t="s">
        <v>404</v>
      </c>
      <c r="P53" s="20" t="s">
        <v>404</v>
      </c>
      <c r="Q53" s="18" t="n">
        <v>345.58226837</v>
      </c>
      <c r="R53" s="20" t="n">
        <v>22.51923568</v>
      </c>
    </row>
    <row r="54" spans="1:18">
      <c r="A54" s="15" t="s">
        <v>451</v>
      </c>
      <c r="B54" s="17" t="n">
        <v>4740</v>
      </c>
      <c r="C54" s="18">
        <f>(199.0/B54*100)</f>
        <v/>
      </c>
      <c r="D54" s="19" t="n">
        <v>4541</v>
      </c>
      <c r="E54" s="18" t="n">
        <v>335.61328689</v>
      </c>
      <c r="F54" s="20" t="n">
        <v>3.34946044</v>
      </c>
      <c r="G54" s="18" t="n">
        <v>314.69634638</v>
      </c>
      <c r="H54" s="20" t="n">
        <v>6.34784355</v>
      </c>
      <c r="I54" s="18" t="s">
        <v>404</v>
      </c>
      <c r="J54" s="20" t="s">
        <v>404</v>
      </c>
      <c r="K54" s="18" t="s">
        <v>404</v>
      </c>
      <c r="L54" s="20" t="s">
        <v>404</v>
      </c>
      <c r="M54" s="18" t="s">
        <v>404</v>
      </c>
      <c r="N54" s="20" t="s">
        <v>404</v>
      </c>
      <c r="O54" s="18" t="s">
        <v>404</v>
      </c>
      <c r="P54" s="20" t="s">
        <v>404</v>
      </c>
      <c r="Q54" s="18" t="n">
        <v>317.90378262</v>
      </c>
      <c r="R54" s="20" t="n">
        <v>6.79075864</v>
      </c>
    </row>
    <row r="55" spans="1:18">
      <c r="A55" s="15" t="s">
        <v>452</v>
      </c>
      <c r="B55" s="17" t="n">
        <v>5316</v>
      </c>
      <c r="C55" s="18">
        <f>(43.0/B55*100)</f>
        <v/>
      </c>
      <c r="D55" s="19" t="n">
        <v>5273</v>
      </c>
      <c r="E55" s="18" t="n">
        <v>415.3822676</v>
      </c>
      <c r="F55" s="20" t="n">
        <v>4.51049951</v>
      </c>
      <c r="G55" s="18" t="n">
        <v>408.01866715</v>
      </c>
      <c r="H55" s="20" t="n">
        <v>3.44677657</v>
      </c>
      <c r="I55" s="18" t="s">
        <v>404</v>
      </c>
      <c r="J55" s="20" t="s">
        <v>404</v>
      </c>
      <c r="K55" s="18" t="s">
        <v>404</v>
      </c>
      <c r="L55" s="20" t="s">
        <v>404</v>
      </c>
      <c r="M55" s="18" t="s">
        <v>404</v>
      </c>
      <c r="N55" s="20" t="s">
        <v>404</v>
      </c>
      <c r="O55" s="18" t="n">
        <v>428.27041964</v>
      </c>
      <c r="P55" s="20" t="n">
        <v>10.73423101</v>
      </c>
      <c r="Q55" s="18" t="n">
        <v>391.59680295</v>
      </c>
      <c r="R55" s="20" t="n">
        <v>16.52899141</v>
      </c>
    </row>
    <row r="56" spans="1:18">
      <c r="A56" s="15" t="s">
        <v>453</v>
      </c>
      <c r="B56" s="17" t="n">
        <v>5359</v>
      </c>
      <c r="C56" s="18">
        <f>(0.0/B56*100)</f>
        <v/>
      </c>
      <c r="D56" s="19" t="n">
        <v>5359</v>
      </c>
      <c r="E56" s="18" t="n">
        <v>522.01541909</v>
      </c>
      <c r="F56" s="20" t="n">
        <v>3.30366281</v>
      </c>
      <c r="G56" s="18" t="n">
        <v>530.7664059700001</v>
      </c>
      <c r="H56" s="20" t="n">
        <v>9.37601314</v>
      </c>
      <c r="I56" s="18" t="s">
        <v>404</v>
      </c>
      <c r="J56" s="20" t="s">
        <v>404</v>
      </c>
      <c r="K56" s="18" t="s">
        <v>404</v>
      </c>
      <c r="L56" s="20" t="s">
        <v>404</v>
      </c>
      <c r="M56" s="18" t="s">
        <v>404</v>
      </c>
      <c r="N56" s="20" t="s">
        <v>404</v>
      </c>
      <c r="O56" s="18" t="s">
        <v>404</v>
      </c>
      <c r="P56" s="20" t="s">
        <v>404</v>
      </c>
      <c r="Q56" s="18" t="n">
        <v>526.58407548</v>
      </c>
      <c r="R56" s="20" t="n">
        <v>19.69678635</v>
      </c>
    </row>
    <row r="57" spans="1:18">
      <c r="A57" s="15" t="s">
        <v>454</v>
      </c>
      <c r="B57" s="17" t="n">
        <v>6513</v>
      </c>
      <c r="C57" s="18">
        <f>(0.0/B57*100)</f>
        <v/>
      </c>
      <c r="D57" s="19" t="n">
        <v>6513</v>
      </c>
      <c r="E57" s="18" t="n">
        <v>407.551478</v>
      </c>
      <c r="F57" s="20" t="n">
        <v>3.48177938</v>
      </c>
      <c r="G57" s="18" t="n">
        <v>388.51277461</v>
      </c>
      <c r="H57" s="20" t="n">
        <v>6.47617144</v>
      </c>
      <c r="I57" s="18" t="s">
        <v>404</v>
      </c>
      <c r="J57" s="20" t="s">
        <v>404</v>
      </c>
      <c r="K57" s="18" t="s">
        <v>404</v>
      </c>
      <c r="L57" s="20" t="s">
        <v>404</v>
      </c>
      <c r="M57" s="18" t="s">
        <v>404</v>
      </c>
      <c r="N57" s="20" t="s">
        <v>404</v>
      </c>
      <c r="O57" s="18" t="s">
        <v>404</v>
      </c>
      <c r="P57" s="20" t="s">
        <v>404</v>
      </c>
      <c r="Q57" s="18" t="n">
        <v>457.96266663</v>
      </c>
      <c r="R57" s="20" t="n">
        <v>4.91555994</v>
      </c>
    </row>
    <row r="58" spans="1:18">
      <c r="A58" s="15" t="s">
        <v>455</v>
      </c>
      <c r="B58" s="17" t="n">
        <v>7267</v>
      </c>
      <c r="C58" s="18">
        <f>(0.0/B58*100)</f>
        <v/>
      </c>
      <c r="D58" s="19" t="n">
        <v>7267</v>
      </c>
      <c r="E58" s="18" t="n">
        <v>415.4675712</v>
      </c>
      <c r="F58" s="20" t="n">
        <v>3.46091534</v>
      </c>
      <c r="G58" s="18" t="n">
        <v>387.95311473</v>
      </c>
      <c r="H58" s="20" t="n">
        <v>5.36820777</v>
      </c>
      <c r="I58" s="18" t="s">
        <v>404</v>
      </c>
      <c r="J58" s="20" t="s">
        <v>404</v>
      </c>
      <c r="K58" s="18" t="s">
        <v>404</v>
      </c>
      <c r="L58" s="20" t="s">
        <v>404</v>
      </c>
      <c r="M58" s="18" t="s">
        <v>404</v>
      </c>
      <c r="N58" s="20" t="s">
        <v>404</v>
      </c>
      <c r="O58" s="18" t="s">
        <v>404</v>
      </c>
      <c r="P58" s="20" t="s">
        <v>404</v>
      </c>
      <c r="Q58" s="18" t="n">
        <v>428.22842866</v>
      </c>
      <c r="R58" s="20" t="n">
        <v>13.94531457</v>
      </c>
    </row>
    <row r="59" spans="1:18">
      <c r="A59" s="15" t="s">
        <v>456</v>
      </c>
      <c r="B59" s="17" t="n">
        <v>4826</v>
      </c>
      <c r="C59" s="18">
        <f>(0.0/B59*100)</f>
        <v/>
      </c>
      <c r="D59" s="19" t="n">
        <v>4826</v>
      </c>
      <c r="E59" s="18" t="n">
        <v>380.88668033</v>
      </c>
      <c r="F59" s="20" t="n">
        <v>2.41164947</v>
      </c>
      <c r="G59" s="18" t="n">
        <v>377.84599308</v>
      </c>
      <c r="H59" s="20" t="n">
        <v>2.04769841</v>
      </c>
      <c r="I59" s="18" t="s">
        <v>404</v>
      </c>
      <c r="J59" s="20" t="s">
        <v>404</v>
      </c>
      <c r="K59" s="18" t="s">
        <v>404</v>
      </c>
      <c r="L59" s="20" t="s">
        <v>404</v>
      </c>
      <c r="M59" s="18" t="s">
        <v>404</v>
      </c>
      <c r="N59" s="20" t="s">
        <v>404</v>
      </c>
      <c r="O59" s="18" t="s">
        <v>404</v>
      </c>
      <c r="P59" s="20" t="s">
        <v>404</v>
      </c>
      <c r="Q59" s="18" t="n">
        <v>346.59398786</v>
      </c>
      <c r="R59" s="20" t="n">
        <v>10.16568998</v>
      </c>
    </row>
    <row r="60" spans="1:18">
      <c r="A60" s="15" t="s">
        <v>457</v>
      </c>
      <c r="B60" s="17" t="n">
        <v>4546</v>
      </c>
      <c r="C60" s="18">
        <f>(0.0/B60*100)</f>
        <v/>
      </c>
      <c r="D60" s="19" t="n">
        <v>4546</v>
      </c>
      <c r="E60" s="18" t="n">
        <v>394.49696198</v>
      </c>
      <c r="F60" s="20" t="n">
        <v>5.05227611</v>
      </c>
      <c r="G60" s="18" t="n">
        <v>371.46560676</v>
      </c>
      <c r="H60" s="20" t="n">
        <v>6.8801528</v>
      </c>
      <c r="I60" s="18" t="s">
        <v>404</v>
      </c>
      <c r="J60" s="20" t="s">
        <v>404</v>
      </c>
      <c r="K60" s="18" t="s">
        <v>404</v>
      </c>
      <c r="L60" s="20" t="s">
        <v>404</v>
      </c>
      <c r="M60" s="18" t="s">
        <v>404</v>
      </c>
      <c r="N60" s="20" t="s">
        <v>404</v>
      </c>
      <c r="O60" s="18" t="s">
        <v>404</v>
      </c>
      <c r="P60" s="20" t="s">
        <v>404</v>
      </c>
      <c r="Q60" s="18" t="n">
        <v>367.62522611</v>
      </c>
      <c r="R60" s="20" t="n">
        <v>20.68415241</v>
      </c>
    </row>
    <row r="61" spans="1:18">
      <c r="A61" s="15" t="s">
        <v>458</v>
      </c>
      <c r="B61" s="17" t="n">
        <v>6525</v>
      </c>
      <c r="C61" s="18">
        <f>(0.0/B61*100)</f>
        <v/>
      </c>
      <c r="D61" s="19" t="n">
        <v>6525</v>
      </c>
      <c r="E61" s="18" t="n">
        <v>476.55781115</v>
      </c>
      <c r="F61" s="20" t="n">
        <v>2.75234098</v>
      </c>
      <c r="G61" s="18" t="n">
        <v>456.64815112</v>
      </c>
      <c r="H61" s="20" t="n">
        <v>19.05268091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532.55810712</v>
      </c>
      <c r="F62" s="20" t="n">
        <v>1.10800448</v>
      </c>
      <c r="G62" s="18" t="n">
        <v>454.31957271</v>
      </c>
      <c r="H62" s="20" t="n">
        <v>4.71056022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376.83767053</v>
      </c>
      <c r="F63" s="20" t="n">
        <v>1.74343873</v>
      </c>
      <c r="G63" s="18" t="n">
        <v>387.99080188</v>
      </c>
      <c r="H63" s="20" t="n">
        <v>2.13266548</v>
      </c>
      <c r="I63" s="18" t="s">
        <v>404</v>
      </c>
      <c r="J63" s="20" t="s">
        <v>404</v>
      </c>
      <c r="K63" s="18" t="s">
        <v>404</v>
      </c>
      <c r="L63" s="20" t="s">
        <v>404</v>
      </c>
      <c r="M63" s="18" t="s">
        <v>404</v>
      </c>
      <c r="N63" s="20" t="s">
        <v>404</v>
      </c>
      <c r="O63" s="18" t="s">
        <v>404</v>
      </c>
      <c r="P63" s="20" t="s">
        <v>404</v>
      </c>
      <c r="Q63" s="18" t="n">
        <v>400.99553858</v>
      </c>
      <c r="R63" s="20" t="n">
        <v>5.06031325</v>
      </c>
    </row>
    <row r="64" spans="1:18">
      <c r="A64" s="15" t="s">
        <v>461</v>
      </c>
      <c r="B64" s="17" t="n">
        <v>3634</v>
      </c>
      <c r="C64" s="18">
        <f>(27.0/B64*100)</f>
        <v/>
      </c>
      <c r="D64" s="19" t="n">
        <v>3607</v>
      </c>
      <c r="E64" s="18" t="n">
        <v>467.72476998</v>
      </c>
      <c r="F64" s="20" t="n">
        <v>1.6963366</v>
      </c>
      <c r="G64" s="18" t="n">
        <v>415.74835704</v>
      </c>
      <c r="H64" s="20" t="n">
        <v>5.89546501</v>
      </c>
      <c r="I64" s="18" t="s">
        <v>404</v>
      </c>
      <c r="J64" s="20" t="s">
        <v>404</v>
      </c>
      <c r="K64" s="18" t="s">
        <v>404</v>
      </c>
      <c r="L64" s="20" t="s">
        <v>404</v>
      </c>
      <c r="M64" s="18" t="s">
        <v>404</v>
      </c>
      <c r="N64" s="20" t="s">
        <v>404</v>
      </c>
      <c r="O64" s="18" t="s">
        <v>404</v>
      </c>
      <c r="P64" s="20" t="s">
        <v>404</v>
      </c>
      <c r="Q64" s="18" t="n">
        <v>514.12104011</v>
      </c>
      <c r="R64" s="20" t="n">
        <v>29.29791746</v>
      </c>
    </row>
    <row r="65" spans="1:18">
      <c r="A65" s="15" t="s">
        <v>462</v>
      </c>
      <c r="B65" s="17" t="n">
        <v>5325</v>
      </c>
      <c r="C65" s="18">
        <f>(0.0/B65*100)</f>
        <v/>
      </c>
      <c r="D65" s="19" t="n">
        <v>5325</v>
      </c>
      <c r="E65" s="18" t="n">
        <v>437.37358811</v>
      </c>
      <c r="F65" s="20" t="n">
        <v>4.16157743</v>
      </c>
      <c r="G65" s="18" t="n">
        <v>421.19523259</v>
      </c>
      <c r="H65" s="20" t="n">
        <v>3.24371634</v>
      </c>
      <c r="I65" s="18" t="s">
        <v>404</v>
      </c>
      <c r="J65" s="20" t="s">
        <v>404</v>
      </c>
      <c r="K65" s="18" t="s">
        <v>404</v>
      </c>
      <c r="L65" s="20" t="s">
        <v>404</v>
      </c>
      <c r="M65" s="18" t="s">
        <v>404</v>
      </c>
      <c r="N65" s="20" t="s">
        <v>404</v>
      </c>
      <c r="O65" s="18" t="s">
        <v>404</v>
      </c>
      <c r="P65" s="20" t="s">
        <v>404</v>
      </c>
      <c r="Q65" s="18" t="n">
        <v>412.04492549</v>
      </c>
      <c r="R65" s="20" t="n">
        <v>6.73649112</v>
      </c>
    </row>
    <row r="66" spans="1:18">
      <c r="A66" s="15" t="s">
        <v>463</v>
      </c>
      <c r="B66" s="17" t="n">
        <v>5665</v>
      </c>
      <c r="C66" s="18">
        <f>(0.0/B66*100)</f>
        <v/>
      </c>
      <c r="D66" s="19" t="n">
        <v>5665</v>
      </c>
      <c r="E66" s="18" t="n">
        <v>405.90148518</v>
      </c>
      <c r="F66" s="20" t="n">
        <v>1.29815905</v>
      </c>
      <c r="G66" s="18" t="n">
        <v>429.36441982</v>
      </c>
      <c r="H66" s="20" t="n">
        <v>2.17247444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405.98192122</v>
      </c>
      <c r="F67" s="20" t="n">
        <v>3.29832059</v>
      </c>
      <c r="G67" s="18" t="n">
        <v>375.20950205</v>
      </c>
      <c r="H67" s="20" t="n">
        <v>4.9636774</v>
      </c>
      <c r="I67" s="18" t="s">
        <v>404</v>
      </c>
      <c r="J67" s="20" t="s">
        <v>404</v>
      </c>
      <c r="K67" s="18" t="s">
        <v>404</v>
      </c>
      <c r="L67" s="20" t="s">
        <v>404</v>
      </c>
      <c r="M67" s="18" t="s">
        <v>404</v>
      </c>
      <c r="N67" s="20" t="s">
        <v>404</v>
      </c>
      <c r="O67" s="18" t="s">
        <v>404</v>
      </c>
      <c r="P67" s="20" t="s">
        <v>404</v>
      </c>
      <c r="Q67" s="18" t="n">
        <v>384.48676258</v>
      </c>
      <c r="R67" s="20" t="n">
        <v>21.70556405</v>
      </c>
    </row>
    <row r="68" spans="1:18">
      <c r="A68" s="15" t="s">
        <v>465</v>
      </c>
      <c r="B68" s="17" t="n">
        <v>12083</v>
      </c>
      <c r="C68" s="18">
        <f>(0.0/B68*100)</f>
        <v/>
      </c>
      <c r="D68" s="19" t="n">
        <v>12083</v>
      </c>
      <c r="E68" s="18" t="n">
        <v>418.96637703</v>
      </c>
      <c r="F68" s="20" t="n">
        <v>1.01540134</v>
      </c>
      <c r="G68" s="18" t="n">
        <v>409.14812722</v>
      </c>
      <c r="H68" s="20" t="n">
        <v>2.7525366</v>
      </c>
      <c r="I68" s="18" t="s">
        <v>404</v>
      </c>
      <c r="J68" s="20" t="s">
        <v>404</v>
      </c>
      <c r="K68" s="18" t="s">
        <v>404</v>
      </c>
      <c r="L68" s="20" t="s">
        <v>404</v>
      </c>
      <c r="M68" s="18" t="s">
        <v>404</v>
      </c>
      <c r="N68" s="20" t="s">
        <v>404</v>
      </c>
      <c r="O68" s="18" t="s">
        <v>404</v>
      </c>
      <c r="P68" s="20" t="s">
        <v>404</v>
      </c>
      <c r="Q68" s="18" t="n">
        <v>409.07013068</v>
      </c>
      <c r="R68" s="20" t="n">
        <v>6.5210298</v>
      </c>
    </row>
    <row r="69" spans="1:18">
      <c r="A69" s="15" t="s">
        <v>466</v>
      </c>
      <c r="B69" s="17" t="n">
        <v>4876</v>
      </c>
      <c r="C69" s="18">
        <f>(0.0/B69*100)</f>
        <v/>
      </c>
      <c r="D69" s="19" t="n">
        <v>4876</v>
      </c>
      <c r="E69" s="18" t="n">
        <v>437.18563195</v>
      </c>
      <c r="F69" s="20" t="n">
        <v>4.04083085</v>
      </c>
      <c r="G69" s="18" t="n">
        <v>426.66414481</v>
      </c>
      <c r="H69" s="20" t="n">
        <v>7.02737441</v>
      </c>
      <c r="I69" s="18" t="s">
        <v>404</v>
      </c>
      <c r="J69" s="20" t="s">
        <v>404</v>
      </c>
      <c r="K69" s="18" t="s">
        <v>404</v>
      </c>
      <c r="L69" s="20" t="s">
        <v>404</v>
      </c>
      <c r="M69" s="18" t="s">
        <v>404</v>
      </c>
      <c r="N69" s="20" t="s">
        <v>404</v>
      </c>
      <c r="O69" s="18" t="s">
        <v>404</v>
      </c>
      <c r="P69" s="20" t="s">
        <v>404</v>
      </c>
      <c r="Q69" s="18" t="n">
        <v>531.2437</v>
      </c>
      <c r="R69" s="20" t="n">
        <v>7.6058645</v>
      </c>
    </row>
    <row r="70" spans="1:18">
      <c r="A70" s="15" t="s">
        <v>467</v>
      </c>
      <c r="B70" s="17" t="n">
        <v>6036</v>
      </c>
      <c r="C70" s="18">
        <f>(0.0/B70*100)</f>
        <v/>
      </c>
      <c r="D70" s="19" t="n">
        <v>6036</v>
      </c>
      <c r="E70" s="18" t="n">
        <v>495.11731207</v>
      </c>
      <c r="F70" s="20" t="n">
        <v>3.46657721</v>
      </c>
      <c r="G70" s="18" t="n">
        <v>469.18689638</v>
      </c>
      <c r="H70" s="20" t="n">
        <v>5.02070975</v>
      </c>
      <c r="I70" s="18" t="s">
        <v>404</v>
      </c>
      <c r="J70" s="20" t="s">
        <v>404</v>
      </c>
      <c r="K70" s="18" t="s">
        <v>404</v>
      </c>
      <c r="L70" s="20" t="s">
        <v>404</v>
      </c>
      <c r="M70" s="18" t="s">
        <v>404</v>
      </c>
      <c r="N70" s="20" t="s">
        <v>404</v>
      </c>
      <c r="O70" s="18" t="s">
        <v>404</v>
      </c>
      <c r="P70" s="20" t="s">
        <v>404</v>
      </c>
      <c r="Q70" s="18" t="n">
        <v>463.1738398</v>
      </c>
      <c r="R70" s="20" t="n">
        <v>5.5803966</v>
      </c>
    </row>
    <row r="71" spans="1:18">
      <c r="A71" s="15" t="s">
        <v>468</v>
      </c>
      <c r="B71" s="17" t="n">
        <v>6115</v>
      </c>
      <c r="C71" s="18">
        <f>(0.0/B71*100)</f>
        <v/>
      </c>
      <c r="D71" s="19" t="n">
        <v>6115</v>
      </c>
      <c r="E71" s="18" t="n">
        <v>556.01231509</v>
      </c>
      <c r="F71" s="20" t="n">
        <v>1.28084305</v>
      </c>
      <c r="G71" s="18" t="n">
        <v>562.5064832</v>
      </c>
      <c r="H71" s="20" t="n">
        <v>3.83168571</v>
      </c>
      <c r="I71" s="18" t="s">
        <v>404</v>
      </c>
      <c r="J71" s="20" t="s">
        <v>404</v>
      </c>
      <c r="K71" s="18" t="s">
        <v>404</v>
      </c>
      <c r="L71" s="20" t="s">
        <v>404</v>
      </c>
      <c r="M71" s="18" t="s">
        <v>404</v>
      </c>
      <c r="N71" s="20" t="s">
        <v>404</v>
      </c>
      <c r="O71" s="18" t="s">
        <v>404</v>
      </c>
      <c r="P71" s="20" t="s">
        <v>404</v>
      </c>
      <c r="Q71" s="18" t="n">
        <v>490.83036842</v>
      </c>
      <c r="R71" s="20" t="n">
        <v>9.191923259999999</v>
      </c>
    </row>
    <row r="72" spans="1:18">
      <c r="A72" s="15" t="s">
        <v>469</v>
      </c>
      <c r="B72" s="17" t="n">
        <v>7708</v>
      </c>
      <c r="C72" s="18">
        <f>(0.0/B72*100)</f>
        <v/>
      </c>
      <c r="D72" s="19" t="n">
        <v>7708</v>
      </c>
      <c r="E72" s="18" t="n">
        <v>532.79111095</v>
      </c>
      <c r="F72" s="20" t="n">
        <v>2.92696843</v>
      </c>
      <c r="G72" s="18" t="n">
        <v>532.68664375</v>
      </c>
      <c r="H72" s="20" t="n">
        <v>16.58810994</v>
      </c>
      <c r="I72" s="18" t="s">
        <v>404</v>
      </c>
      <c r="J72" s="20" t="s">
        <v>404</v>
      </c>
      <c r="K72" s="18" t="s">
        <v>404</v>
      </c>
      <c r="L72" s="20" t="s">
        <v>404</v>
      </c>
      <c r="M72" s="18" t="s">
        <v>404</v>
      </c>
      <c r="N72" s="20" t="s">
        <v>404</v>
      </c>
      <c r="O72" s="18" t="s">
        <v>404</v>
      </c>
      <c r="P72" s="20" t="s">
        <v>404</v>
      </c>
      <c r="Q72" s="18" t="n">
        <v>499.07923937</v>
      </c>
      <c r="R72" s="20" t="n">
        <v>7.26868867</v>
      </c>
    </row>
    <row r="73" spans="1:18">
      <c r="A73" s="15" t="s">
        <v>470</v>
      </c>
      <c r="B73" s="17" t="n">
        <v>8249</v>
      </c>
      <c r="C73" s="18">
        <f>(0.0/B73*100)</f>
        <v/>
      </c>
      <c r="D73" s="19" t="n">
        <v>8249</v>
      </c>
      <c r="E73" s="18" t="n">
        <v>425.07491435</v>
      </c>
      <c r="F73" s="20" t="n">
        <v>3.24160155</v>
      </c>
      <c r="G73" s="18" t="n">
        <v>395.67237037</v>
      </c>
      <c r="H73" s="20" t="n">
        <v>6.46937907</v>
      </c>
      <c r="I73" s="18" t="s">
        <v>404</v>
      </c>
      <c r="J73" s="20" t="s">
        <v>404</v>
      </c>
      <c r="K73" s="18" t="s">
        <v>404</v>
      </c>
      <c r="L73" s="20" t="s">
        <v>404</v>
      </c>
      <c r="M73" s="18" t="s">
        <v>404</v>
      </c>
      <c r="N73" s="20" t="s">
        <v>404</v>
      </c>
      <c r="O73" s="18" t="s">
        <v>404</v>
      </c>
      <c r="P73" s="20" t="s">
        <v>404</v>
      </c>
      <c r="Q73" s="18" t="n">
        <v>414.33472174</v>
      </c>
      <c r="R73" s="20" t="n">
        <v>22.3276248</v>
      </c>
    </row>
    <row r="74" spans="1:18">
      <c r="A74" s="15" t="s">
        <v>471</v>
      </c>
      <c r="B74" s="17" t="n">
        <v>4692</v>
      </c>
      <c r="C74" s="18">
        <f>(484.0/B74*100)</f>
        <v/>
      </c>
      <c r="D74" s="19" t="n">
        <v>4208</v>
      </c>
      <c r="E74" s="18" t="n">
        <v>421.97611671</v>
      </c>
      <c r="F74" s="20" t="n">
        <v>1.68667292</v>
      </c>
      <c r="G74" s="18" t="n">
        <v>424.24619489</v>
      </c>
      <c r="H74" s="20" t="n">
        <v>2.99673743</v>
      </c>
      <c r="I74" s="18" t="s">
        <v>404</v>
      </c>
      <c r="J74" s="20" t="s">
        <v>404</v>
      </c>
      <c r="K74" s="18" t="s">
        <v>404</v>
      </c>
      <c r="L74" s="20" t="s">
        <v>404</v>
      </c>
      <c r="M74" s="18" t="s">
        <v>404</v>
      </c>
      <c r="N74" s="20" t="s">
        <v>404</v>
      </c>
      <c r="O74" s="18" t="s">
        <v>404</v>
      </c>
      <c r="P74" s="20" t="s">
        <v>404</v>
      </c>
      <c r="Q74" s="18" t="n">
        <v>391.55128237</v>
      </c>
      <c r="R74" s="20" t="n">
        <v>12.55752823</v>
      </c>
    </row>
    <row r="75" spans="1:18">
      <c r="A75" s="15" t="s">
        <v>472</v>
      </c>
      <c r="B75" s="17" t="n">
        <v>5375</v>
      </c>
      <c r="C75" s="18">
        <f>(483.0/B75*100)</f>
        <v/>
      </c>
      <c r="D75" s="19" t="n">
        <v>4892</v>
      </c>
      <c r="E75" s="18" t="n">
        <v>386.48389137</v>
      </c>
      <c r="F75" s="20" t="n">
        <v>8.18832476</v>
      </c>
      <c r="G75" s="18" t="n">
        <v>387.96526164</v>
      </c>
      <c r="H75" s="20" t="n">
        <v>3.64800884</v>
      </c>
      <c r="I75" s="18" t="s">
        <v>404</v>
      </c>
      <c r="J75" s="20" t="s">
        <v>404</v>
      </c>
      <c r="K75" s="18" t="s">
        <v>404</v>
      </c>
      <c r="L75" s="20" t="s">
        <v>404</v>
      </c>
      <c r="M75" s="18" t="s">
        <v>404</v>
      </c>
      <c r="N75" s="20" t="s">
        <v>404</v>
      </c>
      <c r="O75" s="18" t="s">
        <v>404</v>
      </c>
      <c r="P75" s="20" t="s">
        <v>404</v>
      </c>
      <c r="Q75" s="18" t="n">
        <v>377.80166878</v>
      </c>
      <c r="R75" s="20" t="n">
        <v>12.34599751</v>
      </c>
    </row>
    <row r="76" spans="1:18">
      <c r="A76" s="15" t="s">
        <v>473</v>
      </c>
      <c r="B76" s="17" t="n">
        <v>14167</v>
      </c>
      <c r="C76" s="18">
        <f>(1400.0/B76*100)</f>
        <v/>
      </c>
      <c r="D76" s="19" t="n">
        <v>12767</v>
      </c>
      <c r="E76" s="18" t="n">
        <v>438.89607111</v>
      </c>
      <c r="F76" s="20" t="n">
        <v>2.84477346</v>
      </c>
      <c r="G76" s="18" t="n">
        <v>426.04168052</v>
      </c>
      <c r="H76" s="20" t="n">
        <v>10.28751012</v>
      </c>
      <c r="I76" s="18" t="s">
        <v>404</v>
      </c>
      <c r="J76" s="20" t="s">
        <v>404</v>
      </c>
      <c r="K76" s="18" t="s">
        <v>404</v>
      </c>
      <c r="L76" s="20" t="s">
        <v>404</v>
      </c>
      <c r="M76" s="18" t="s">
        <v>404</v>
      </c>
      <c r="N76" s="20" t="s">
        <v>404</v>
      </c>
      <c r="O76" s="18" t="s">
        <v>404</v>
      </c>
      <c r="P76" s="20" t="s">
        <v>404</v>
      </c>
      <c r="Q76" s="18" t="n">
        <v>442.14347911</v>
      </c>
      <c r="R76" s="20" t="n">
        <v>10.3342736</v>
      </c>
    </row>
    <row r="77" spans="1:18">
      <c r="A77" s="15" t="s">
        <v>474</v>
      </c>
      <c r="B77" s="17" t="n">
        <v>6062</v>
      </c>
      <c r="C77" s="18">
        <f>(0.0/B77*100)</f>
        <v/>
      </c>
      <c r="D77" s="19" t="n">
        <v>6062</v>
      </c>
      <c r="E77" s="18" t="n">
        <v>434.25696059</v>
      </c>
      <c r="F77" s="20" t="n">
        <v>2.67556959</v>
      </c>
      <c r="G77" s="18" t="n">
        <v>439.25585042</v>
      </c>
      <c r="H77" s="20" t="n">
        <v>6.69552382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543.57740442</v>
      </c>
      <c r="F78" s="20" t="n">
        <v>9.18127696</v>
      </c>
      <c r="G78" s="18" t="n">
        <v>517.32855906</v>
      </c>
      <c r="H78" s="20" t="n">
        <v>4.32316546</v>
      </c>
      <c r="I78" s="18" t="s">
        <v>404</v>
      </c>
      <c r="J78" s="20" t="s">
        <v>404</v>
      </c>
      <c r="K78" s="18" t="s">
        <v>404</v>
      </c>
      <c r="L78" s="20" t="s">
        <v>404</v>
      </c>
      <c r="M78" s="18" t="s">
        <v>404</v>
      </c>
      <c r="N78" s="20" t="s">
        <v>404</v>
      </c>
      <c r="O78" s="18" t="s">
        <v>404</v>
      </c>
      <c r="P78" s="20" t="s">
        <v>404</v>
      </c>
      <c r="Q78" s="18" t="n">
        <v>561.14021429</v>
      </c>
      <c r="R78" s="20" t="n">
        <v>4.93413467</v>
      </c>
    </row>
    <row customHeight="1" ht="25" r="79" spans="1:18">
      <c r="A79" s="15" t="s">
        <v>476</v>
      </c>
      <c r="B79" s="17" t="n">
        <v>1657</v>
      </c>
      <c r="C79" s="18">
        <f>(21.0/B79*100)</f>
        <v/>
      </c>
      <c r="D79" s="19" t="n">
        <v>1636</v>
      </c>
      <c r="E79" s="18" t="n">
        <v>477.85112228</v>
      </c>
      <c r="F79" s="20" t="n">
        <v>8.16416345</v>
      </c>
      <c r="G79" s="18" t="n">
        <v>466.10057136</v>
      </c>
      <c r="H79" s="20" t="n">
        <v>10.77116718</v>
      </c>
      <c r="I79" s="18" t="s">
        <v>404</v>
      </c>
      <c r="J79" s="20" t="s">
        <v>404</v>
      </c>
      <c r="K79" s="18" t="s">
        <v>404</v>
      </c>
      <c r="L79" s="20" t="s">
        <v>404</v>
      </c>
      <c r="M79" s="18" t="s">
        <v>404</v>
      </c>
      <c r="N79" s="20" t="s">
        <v>404</v>
      </c>
      <c r="O79" s="18" t="s">
        <v>404</v>
      </c>
      <c r="P79" s="20" t="s">
        <v>404</v>
      </c>
      <c r="Q79" s="18" t="n">
        <v>472.19448212</v>
      </c>
      <c r="R79" s="20" t="n">
        <v>26.94333763</v>
      </c>
    </row>
    <row r="80" spans="1:18">
      <c r="A80" s="15" t="s">
        <v>477</v>
      </c>
      <c r="B80" s="17" t="n">
        <v>7841</v>
      </c>
      <c r="C80" s="18">
        <f>(0.0/B80*100)</f>
        <v/>
      </c>
      <c r="D80" s="19" t="n">
        <v>7841</v>
      </c>
      <c r="E80" s="18" t="n">
        <v>459.24430833</v>
      </c>
      <c r="F80" s="20" t="n">
        <v>4.84733834</v>
      </c>
      <c r="G80" s="18" t="n">
        <v>454.27548653</v>
      </c>
      <c r="H80" s="20" t="n">
        <v>5.95408603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444.09290323</v>
      </c>
      <c r="F81" s="20" t="n">
        <v>3.2709347</v>
      </c>
      <c r="G81" s="18" t="n">
        <v>425.9028716</v>
      </c>
      <c r="H81" s="20" t="n">
        <v>5.0201202</v>
      </c>
      <c r="I81" s="18" t="s">
        <v>404</v>
      </c>
      <c r="J81" s="20" t="s">
        <v>404</v>
      </c>
      <c r="K81" s="18" t="s">
        <v>404</v>
      </c>
      <c r="L81" s="20" t="s">
        <v>404</v>
      </c>
      <c r="M81" s="18" t="s">
        <v>404</v>
      </c>
      <c r="N81" s="20" t="s">
        <v>404</v>
      </c>
      <c r="O81" s="18" t="s">
        <v>404</v>
      </c>
      <c r="P81" s="20" t="s">
        <v>404</v>
      </c>
      <c r="Q81" s="18" t="n">
        <v>533.88453044</v>
      </c>
      <c r="R81" s="20" t="n">
        <v>8.44061215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637</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511.20238618</v>
      </c>
      <c r="F7" s="20" t="n">
        <v>1.7726087</v>
      </c>
      <c r="G7" s="18" t="n">
        <v>505.09938971</v>
      </c>
      <c r="H7" s="20" t="n">
        <v>7.68843098</v>
      </c>
      <c r="I7" s="18" t="s">
        <v>404</v>
      </c>
      <c r="J7" s="20" t="s">
        <v>404</v>
      </c>
      <c r="K7" s="18" t="s">
        <v>404</v>
      </c>
      <c r="L7" s="20" t="s">
        <v>404</v>
      </c>
      <c r="M7" s="18" t="s">
        <v>404</v>
      </c>
      <c r="N7" s="20" t="s">
        <v>404</v>
      </c>
      <c r="O7" s="18" t="s">
        <v>404</v>
      </c>
      <c r="P7" s="20" t="s">
        <v>404</v>
      </c>
      <c r="Q7" s="18" t="n">
        <v>495.65079086</v>
      </c>
      <c r="R7" s="20" t="n">
        <v>9.503978699999999</v>
      </c>
    </row>
    <row r="8" spans="1:18">
      <c r="A8" s="15" t="s">
        <v>405</v>
      </c>
      <c r="B8" s="17" t="n">
        <v>7007</v>
      </c>
      <c r="C8" s="18">
        <f>(0.0/B8*100)</f>
        <v/>
      </c>
      <c r="D8" s="19" t="n">
        <v>7007</v>
      </c>
      <c r="E8" s="18" t="n">
        <v>495.10557781</v>
      </c>
      <c r="F8" s="20" t="n">
        <v>3.0019927</v>
      </c>
      <c r="G8" s="18" t="n">
        <v>499.35909003</v>
      </c>
      <c r="H8" s="20" t="n">
        <v>11.63457634</v>
      </c>
      <c r="I8" s="18" t="s">
        <v>404</v>
      </c>
      <c r="J8" s="20" t="s">
        <v>404</v>
      </c>
      <c r="K8" s="18" t="s">
        <v>404</v>
      </c>
      <c r="L8" s="20" t="s">
        <v>404</v>
      </c>
      <c r="M8" s="18" t="s">
        <v>404</v>
      </c>
      <c r="N8" s="20" t="s">
        <v>404</v>
      </c>
      <c r="O8" s="18" t="s">
        <v>404</v>
      </c>
      <c r="P8" s="20" t="s">
        <v>404</v>
      </c>
      <c r="Q8" s="18" t="n">
        <v>436.22296087</v>
      </c>
      <c r="R8" s="20" t="n">
        <v>19.21163304</v>
      </c>
    </row>
    <row r="9" spans="1:18">
      <c r="A9" s="15" t="s">
        <v>406</v>
      </c>
      <c r="B9" s="17" t="n">
        <v>9651</v>
      </c>
      <c r="C9" s="18">
        <f>(200.0/B9*100)</f>
        <v/>
      </c>
      <c r="D9" s="19" t="n">
        <v>9451</v>
      </c>
      <c r="E9" s="18" t="n">
        <v>506.93160044</v>
      </c>
      <c r="F9" s="20" t="n">
        <v>3.52146444</v>
      </c>
      <c r="G9" s="18" t="n">
        <v>499.50135298</v>
      </c>
      <c r="H9" s="20" t="n">
        <v>6.46906079</v>
      </c>
      <c r="I9" s="18" t="s">
        <v>404</v>
      </c>
      <c r="J9" s="20" t="s">
        <v>404</v>
      </c>
      <c r="K9" s="18" t="s">
        <v>404</v>
      </c>
      <c r="L9" s="20" t="s">
        <v>404</v>
      </c>
      <c r="M9" s="18" t="s">
        <v>404</v>
      </c>
      <c r="N9" s="20" t="s">
        <v>404</v>
      </c>
      <c r="O9" s="18" t="s">
        <v>404</v>
      </c>
      <c r="P9" s="20" t="s">
        <v>404</v>
      </c>
      <c r="Q9" s="18" t="n">
        <v>470.26300163</v>
      </c>
      <c r="R9" s="20" t="n">
        <v>16.7114333</v>
      </c>
    </row>
    <row r="10" spans="1:18">
      <c r="A10" s="15" t="s">
        <v>407</v>
      </c>
      <c r="B10" s="17" t="n">
        <v>20058</v>
      </c>
      <c r="C10" s="18">
        <f>(3074.0/B10*100)</f>
        <v/>
      </c>
      <c r="D10" s="19" t="n">
        <v>16984</v>
      </c>
      <c r="E10" s="18" t="n">
        <v>528.98739377</v>
      </c>
      <c r="F10" s="20" t="n">
        <v>2.22733479</v>
      </c>
      <c r="G10" s="18" t="n">
        <v>510.41413231</v>
      </c>
      <c r="H10" s="20" t="n">
        <v>7.13894177</v>
      </c>
      <c r="I10" s="18" t="s">
        <v>404</v>
      </c>
      <c r="J10" s="20" t="s">
        <v>404</v>
      </c>
      <c r="K10" s="18" t="s">
        <v>404</v>
      </c>
      <c r="L10" s="20" t="s">
        <v>404</v>
      </c>
      <c r="M10" s="18" t="s">
        <v>404</v>
      </c>
      <c r="N10" s="20" t="s">
        <v>404</v>
      </c>
      <c r="O10" s="18" t="s">
        <v>404</v>
      </c>
      <c r="P10" s="20" t="s">
        <v>404</v>
      </c>
      <c r="Q10" s="18" t="n">
        <v>570.71739642</v>
      </c>
      <c r="R10" s="20" t="n">
        <v>12.79513541</v>
      </c>
    </row>
    <row r="11" spans="1:18">
      <c r="A11" s="15" t="s">
        <v>408</v>
      </c>
      <c r="B11" s="17" t="n">
        <v>7053</v>
      </c>
      <c r="C11" s="18">
        <f>(137.0/B11*100)</f>
        <v/>
      </c>
      <c r="D11" s="19" t="n">
        <v>6916</v>
      </c>
      <c r="E11" s="18" t="n">
        <v>450.00238857</v>
      </c>
      <c r="F11" s="20" t="n">
        <v>3.53995225</v>
      </c>
      <c r="G11" s="18" t="n">
        <v>439.7684556</v>
      </c>
      <c r="H11" s="20" t="n">
        <v>7.82900646</v>
      </c>
      <c r="I11" s="18" t="s">
        <v>404</v>
      </c>
      <c r="J11" s="20" t="s">
        <v>404</v>
      </c>
      <c r="K11" s="18" t="s">
        <v>404</v>
      </c>
      <c r="L11" s="20" t="s">
        <v>404</v>
      </c>
      <c r="M11" s="18" t="s">
        <v>404</v>
      </c>
      <c r="N11" s="20" t="s">
        <v>404</v>
      </c>
      <c r="O11" s="18" t="s">
        <v>404</v>
      </c>
      <c r="P11" s="20" t="s">
        <v>404</v>
      </c>
      <c r="Q11" s="18" t="n">
        <v>436.83750773</v>
      </c>
      <c r="R11" s="20" t="n">
        <v>13.98961106</v>
      </c>
    </row>
    <row r="12" spans="1:18">
      <c r="A12" s="15" t="s">
        <v>409</v>
      </c>
      <c r="B12" s="17" t="n">
        <v>6894</v>
      </c>
      <c r="C12" s="18">
        <f>(106.0/B12*100)</f>
        <v/>
      </c>
      <c r="D12" s="19" t="n">
        <v>6788</v>
      </c>
      <c r="E12" s="18" t="n">
        <v>494.99821282</v>
      </c>
      <c r="F12" s="20" t="n">
        <v>3.89639619</v>
      </c>
      <c r="G12" s="18" t="n">
        <v>490.85944518</v>
      </c>
      <c r="H12" s="20" t="n">
        <v>4.0855699</v>
      </c>
      <c r="I12" s="18" t="s">
        <v>404</v>
      </c>
      <c r="J12" s="20" t="s">
        <v>404</v>
      </c>
      <c r="K12" s="18" t="s">
        <v>404</v>
      </c>
      <c r="L12" s="20" t="s">
        <v>404</v>
      </c>
      <c r="M12" s="18" t="s">
        <v>404</v>
      </c>
      <c r="N12" s="20" t="s">
        <v>404</v>
      </c>
      <c r="O12" s="18" t="s">
        <v>404</v>
      </c>
      <c r="P12" s="20" t="s">
        <v>404</v>
      </c>
      <c r="Q12" s="18" t="n">
        <v>459.5148015</v>
      </c>
      <c r="R12" s="20" t="n">
        <v>15.89818937</v>
      </c>
    </row>
    <row r="13" spans="1:18">
      <c r="A13" s="15" t="s">
        <v>410</v>
      </c>
      <c r="B13" s="17" t="n">
        <v>7161</v>
      </c>
      <c r="C13" s="18">
        <f>(1175.0/B13*100)</f>
        <v/>
      </c>
      <c r="D13" s="19" t="n">
        <v>5986</v>
      </c>
      <c r="E13" s="18" t="n">
        <v>500.85214562</v>
      </c>
      <c r="F13" s="20" t="n">
        <v>4.05433701</v>
      </c>
      <c r="G13" s="18" t="n">
        <v>503.69512164</v>
      </c>
      <c r="H13" s="20" t="n">
        <v>3.61912943</v>
      </c>
      <c r="I13" s="18" t="s">
        <v>404</v>
      </c>
      <c r="J13" s="20" t="s">
        <v>404</v>
      </c>
      <c r="K13" s="18" t="s">
        <v>404</v>
      </c>
      <c r="L13" s="20" t="s">
        <v>404</v>
      </c>
      <c r="M13" s="18" t="s">
        <v>404</v>
      </c>
      <c r="N13" s="20" t="s">
        <v>404</v>
      </c>
      <c r="O13" s="18" t="s">
        <v>404</v>
      </c>
      <c r="P13" s="20" t="s">
        <v>404</v>
      </c>
      <c r="Q13" s="18" t="n">
        <v>500.26172553</v>
      </c>
      <c r="R13" s="20" t="n">
        <v>5.35182922</v>
      </c>
    </row>
    <row r="14" spans="1:18">
      <c r="A14" s="15" t="s">
        <v>411</v>
      </c>
      <c r="B14" s="17" t="n">
        <v>5587</v>
      </c>
      <c r="C14" s="18">
        <f>(0.0/B14*100)</f>
        <v/>
      </c>
      <c r="D14" s="19" t="n">
        <v>5587</v>
      </c>
      <c r="E14" s="18" t="n">
        <v>534.15279315</v>
      </c>
      <c r="F14" s="20" t="n">
        <v>2.19882224</v>
      </c>
      <c r="G14" s="18" t="n">
        <v>532.2070093900001</v>
      </c>
      <c r="H14" s="20" t="n">
        <v>6.9199009</v>
      </c>
      <c r="I14" s="18" t="s">
        <v>404</v>
      </c>
      <c r="J14" s="20" t="s">
        <v>404</v>
      </c>
      <c r="K14" s="18" t="s">
        <v>404</v>
      </c>
      <c r="L14" s="20" t="s">
        <v>404</v>
      </c>
      <c r="M14" s="18" t="s">
        <v>404</v>
      </c>
      <c r="N14" s="20" t="s">
        <v>404</v>
      </c>
      <c r="O14" s="18" t="s">
        <v>404</v>
      </c>
      <c r="P14" s="20" t="s">
        <v>404</v>
      </c>
      <c r="Q14" s="18" t="n">
        <v>551.27162083</v>
      </c>
      <c r="R14" s="20" t="n">
        <v>21.05915607</v>
      </c>
    </row>
    <row r="15" spans="1:18">
      <c r="A15" s="15" t="s">
        <v>412</v>
      </c>
      <c r="B15" s="17" t="n">
        <v>5882</v>
      </c>
      <c r="C15" s="18">
        <f>(0.0/B15*100)</f>
        <v/>
      </c>
      <c r="D15" s="19" t="n">
        <v>5882</v>
      </c>
      <c r="E15" s="18" t="n">
        <v>532.5441894000001</v>
      </c>
      <c r="F15" s="20" t="n">
        <v>2.9209742</v>
      </c>
      <c r="G15" s="18" t="n">
        <v>525.40442573</v>
      </c>
      <c r="H15" s="20" t="n">
        <v>3.86055331</v>
      </c>
      <c r="I15" s="18" t="s">
        <v>404</v>
      </c>
      <c r="J15" s="20" t="s">
        <v>404</v>
      </c>
      <c r="K15" s="18" t="s">
        <v>404</v>
      </c>
      <c r="L15" s="20" t="s">
        <v>404</v>
      </c>
      <c r="M15" s="18" t="s">
        <v>404</v>
      </c>
      <c r="N15" s="20" t="s">
        <v>404</v>
      </c>
      <c r="O15" s="18" t="s">
        <v>404</v>
      </c>
      <c r="P15" s="20" t="s">
        <v>404</v>
      </c>
      <c r="Q15" s="18" t="n">
        <v>556.18396533</v>
      </c>
      <c r="R15" s="20" t="n">
        <v>15.95216919</v>
      </c>
    </row>
    <row r="16" spans="1:18">
      <c r="A16" s="15" t="s">
        <v>413</v>
      </c>
      <c r="B16" s="17" t="n">
        <v>6108</v>
      </c>
      <c r="C16" s="18">
        <f>(466.0/B16*100)</f>
        <v/>
      </c>
      <c r="D16" s="19" t="n">
        <v>5642</v>
      </c>
      <c r="E16" s="18" t="n">
        <v>497.92489181</v>
      </c>
      <c r="F16" s="20" t="n">
        <v>4.51783435</v>
      </c>
      <c r="G16" s="18" t="n">
        <v>497.14694243</v>
      </c>
      <c r="H16" s="20" t="n">
        <v>7.10331093</v>
      </c>
      <c r="I16" s="18" t="s">
        <v>404</v>
      </c>
      <c r="J16" s="20" t="s">
        <v>404</v>
      </c>
      <c r="K16" s="18" t="s">
        <v>404</v>
      </c>
      <c r="L16" s="20" t="s">
        <v>404</v>
      </c>
      <c r="M16" s="18" t="s">
        <v>404</v>
      </c>
      <c r="N16" s="20" t="s">
        <v>404</v>
      </c>
      <c r="O16" s="18" t="s">
        <v>404</v>
      </c>
      <c r="P16" s="20" t="s">
        <v>404</v>
      </c>
      <c r="Q16" s="18" t="n">
        <v>488.65199677</v>
      </c>
      <c r="R16" s="20" t="n">
        <v>34.26348956</v>
      </c>
    </row>
    <row r="17" spans="1:18">
      <c r="A17" s="15" t="s">
        <v>414</v>
      </c>
      <c r="B17" s="17" t="n">
        <v>6504</v>
      </c>
      <c r="C17" s="18">
        <f>(1325.0/B17*100)</f>
        <v/>
      </c>
      <c r="D17" s="19" t="n">
        <v>5179</v>
      </c>
      <c r="E17" s="18" t="n">
        <v>508.76905811</v>
      </c>
      <c r="F17" s="20" t="n">
        <v>3.52291416</v>
      </c>
      <c r="G17" s="18" t="n">
        <v>473.05147464</v>
      </c>
      <c r="H17" s="20" t="n">
        <v>25.5426655</v>
      </c>
      <c r="I17" s="18" t="s">
        <v>404</v>
      </c>
      <c r="J17" s="20" t="s">
        <v>404</v>
      </c>
      <c r="K17" s="18" t="s">
        <v>404</v>
      </c>
      <c r="L17" s="20" t="s">
        <v>404</v>
      </c>
      <c r="M17" s="18" t="s">
        <v>404</v>
      </c>
      <c r="N17" s="20" t="s">
        <v>404</v>
      </c>
      <c r="O17" s="18" t="s">
        <v>404</v>
      </c>
      <c r="P17" s="20" t="s">
        <v>404</v>
      </c>
      <c r="Q17" s="18" t="n">
        <v>548.50902175</v>
      </c>
      <c r="R17" s="20" t="n">
        <v>15.84555295</v>
      </c>
    </row>
    <row r="18" spans="1:18">
      <c r="A18" s="15" t="s">
        <v>415</v>
      </c>
      <c r="B18" s="17" t="n">
        <v>5532</v>
      </c>
      <c r="C18" s="18">
        <f>(0.0/B18*100)</f>
        <v/>
      </c>
      <c r="D18" s="19" t="n">
        <v>5532</v>
      </c>
      <c r="E18" s="18" t="n">
        <v>456.87428266</v>
      </c>
      <c r="F18" s="20" t="n">
        <v>3.92300657</v>
      </c>
      <c r="G18" s="18" t="n">
        <v>439.79481905</v>
      </c>
      <c r="H18" s="20" t="n">
        <v>20.17430665</v>
      </c>
      <c r="I18" s="18" t="s">
        <v>404</v>
      </c>
      <c r="J18" s="20" t="s">
        <v>404</v>
      </c>
      <c r="K18" s="18" t="s">
        <v>404</v>
      </c>
      <c r="L18" s="20" t="s">
        <v>404</v>
      </c>
      <c r="M18" s="18" t="s">
        <v>404</v>
      </c>
      <c r="N18" s="20" t="s">
        <v>404</v>
      </c>
      <c r="O18" s="18" t="s">
        <v>404</v>
      </c>
      <c r="P18" s="20" t="s">
        <v>404</v>
      </c>
      <c r="Q18" s="18" t="n">
        <v>362.9143655</v>
      </c>
      <c r="R18" s="20" t="n">
        <v>21.01747234</v>
      </c>
    </row>
    <row r="19" spans="1:18">
      <c r="A19" s="15" t="s">
        <v>416</v>
      </c>
      <c r="B19" s="17" t="n">
        <v>5658</v>
      </c>
      <c r="C19" s="18">
        <f>(327.0/B19*100)</f>
        <v/>
      </c>
      <c r="D19" s="19" t="n">
        <v>5331</v>
      </c>
      <c r="E19" s="18" t="n">
        <v>482.3929649</v>
      </c>
      <c r="F19" s="20" t="n">
        <v>6.44631605</v>
      </c>
      <c r="G19" s="18" t="n">
        <v>472.98521835</v>
      </c>
      <c r="H19" s="20" t="n">
        <v>5.29944661</v>
      </c>
      <c r="I19" s="18" t="s">
        <v>404</v>
      </c>
      <c r="J19" s="20" t="s">
        <v>404</v>
      </c>
      <c r="K19" s="18" t="s">
        <v>404</v>
      </c>
      <c r="L19" s="20" t="s">
        <v>404</v>
      </c>
      <c r="M19" s="18" t="s">
        <v>404</v>
      </c>
      <c r="N19" s="20" t="s">
        <v>404</v>
      </c>
      <c r="O19" s="18" t="s">
        <v>404</v>
      </c>
      <c r="P19" s="20" t="s">
        <v>404</v>
      </c>
      <c r="Q19" s="18" t="n">
        <v>490.80517338</v>
      </c>
      <c r="R19" s="20" t="n">
        <v>21.74529235</v>
      </c>
    </row>
    <row r="20" spans="1:18">
      <c r="A20" s="15" t="s">
        <v>417</v>
      </c>
      <c r="B20" s="17" t="n">
        <v>3371</v>
      </c>
      <c r="C20" s="18">
        <f>(24.0/B20*100)</f>
        <v/>
      </c>
      <c r="D20" s="19" t="n">
        <v>3347</v>
      </c>
      <c r="E20" s="18" t="n">
        <v>474.32398844</v>
      </c>
      <c r="F20" s="20" t="n">
        <v>1.70795184</v>
      </c>
      <c r="G20" s="18" t="n">
        <v>469.04983512</v>
      </c>
      <c r="H20" s="20" t="n">
        <v>7.31319313</v>
      </c>
      <c r="I20" s="18" t="s">
        <v>404</v>
      </c>
      <c r="J20" s="20" t="s">
        <v>404</v>
      </c>
      <c r="K20" s="18" t="s">
        <v>404</v>
      </c>
      <c r="L20" s="20" t="s">
        <v>404</v>
      </c>
      <c r="M20" s="18" t="s">
        <v>404</v>
      </c>
      <c r="N20" s="20" t="s">
        <v>404</v>
      </c>
      <c r="O20" s="18" t="s">
        <v>404</v>
      </c>
      <c r="P20" s="20" t="s">
        <v>404</v>
      </c>
      <c r="Q20" s="18" t="n">
        <v>428.5774308</v>
      </c>
      <c r="R20" s="20" t="n">
        <v>11.86562308</v>
      </c>
    </row>
    <row r="21" spans="1:18">
      <c r="A21" s="15" t="s">
        <v>418</v>
      </c>
      <c r="B21" s="17" t="n">
        <v>5741</v>
      </c>
      <c r="C21" s="18">
        <f>(0.0/B21*100)</f>
        <v/>
      </c>
      <c r="D21" s="19" t="n">
        <v>5741</v>
      </c>
      <c r="E21" s="18" t="n">
        <v>501.32375191</v>
      </c>
      <c r="F21" s="20" t="n">
        <v>2.65925965</v>
      </c>
      <c r="G21" s="18" t="n">
        <v>533.0852884</v>
      </c>
      <c r="H21" s="20" t="n">
        <v>12.07672811</v>
      </c>
      <c r="I21" s="18" t="s">
        <v>404</v>
      </c>
      <c r="J21" s="20" t="s">
        <v>404</v>
      </c>
      <c r="K21" s="18" t="s">
        <v>404</v>
      </c>
      <c r="L21" s="20" t="s">
        <v>404</v>
      </c>
      <c r="M21" s="18" t="s">
        <v>404</v>
      </c>
      <c r="N21" s="20" t="s">
        <v>404</v>
      </c>
      <c r="O21" s="18" t="s">
        <v>404</v>
      </c>
      <c r="P21" s="20" t="s">
        <v>404</v>
      </c>
      <c r="Q21" s="18" t="n">
        <v>493.27588236</v>
      </c>
      <c r="R21" s="20" t="n">
        <v>7.4894112</v>
      </c>
    </row>
    <row r="22" spans="1:18">
      <c r="A22" s="15" t="s">
        <v>419</v>
      </c>
      <c r="B22" s="17" t="n">
        <v>6598</v>
      </c>
      <c r="C22" s="18">
        <f>(0.0/B22*100)</f>
        <v/>
      </c>
      <c r="D22" s="19" t="n">
        <v>6598</v>
      </c>
      <c r="E22" s="18" t="n">
        <v>469.37734527</v>
      </c>
      <c r="F22" s="20" t="n">
        <v>3.69139257</v>
      </c>
      <c r="G22" s="18" t="n">
        <v>418.4934518</v>
      </c>
      <c r="H22" s="20" t="n">
        <v>12.88863136</v>
      </c>
      <c r="I22" s="18" t="s">
        <v>404</v>
      </c>
      <c r="J22" s="20" t="s">
        <v>404</v>
      </c>
      <c r="K22" s="18" t="s">
        <v>404</v>
      </c>
      <c r="L22" s="20" t="s">
        <v>404</v>
      </c>
      <c r="M22" s="18" t="s">
        <v>404</v>
      </c>
      <c r="N22" s="20" t="s">
        <v>404</v>
      </c>
      <c r="O22" s="18" t="s">
        <v>404</v>
      </c>
      <c r="P22" s="20" t="s">
        <v>404</v>
      </c>
      <c r="Q22" s="18" t="n">
        <v>500.43852468</v>
      </c>
      <c r="R22" s="20" t="n">
        <v>21.31135216</v>
      </c>
    </row>
    <row r="23" spans="1:18">
      <c r="A23" s="15" t="s">
        <v>420</v>
      </c>
      <c r="B23" s="17" t="n">
        <v>11583</v>
      </c>
      <c r="C23" s="18">
        <f>(3185.0/B23*100)</f>
        <v/>
      </c>
      <c r="D23" s="19" t="n">
        <v>8398</v>
      </c>
      <c r="E23" s="18" t="n">
        <v>486.03434474</v>
      </c>
      <c r="F23" s="20" t="n">
        <v>4.59040357</v>
      </c>
      <c r="G23" s="18" t="n">
        <v>483.51593901</v>
      </c>
      <c r="H23" s="20" t="n">
        <v>7.56512964</v>
      </c>
      <c r="I23" s="18" t="s">
        <v>404</v>
      </c>
      <c r="J23" s="20" t="s">
        <v>404</v>
      </c>
      <c r="K23" s="18" t="s">
        <v>404</v>
      </c>
      <c r="L23" s="20" t="s">
        <v>404</v>
      </c>
      <c r="M23" s="18" t="s">
        <v>404</v>
      </c>
      <c r="N23" s="20" t="s">
        <v>404</v>
      </c>
      <c r="O23" s="18" t="s">
        <v>404</v>
      </c>
      <c r="P23" s="20" t="s">
        <v>404</v>
      </c>
      <c r="Q23" s="18" t="n">
        <v>466.63152701</v>
      </c>
      <c r="R23" s="20" t="n">
        <v>21.15061593</v>
      </c>
    </row>
    <row r="24" spans="1:18">
      <c r="A24" s="15" t="s">
        <v>421</v>
      </c>
      <c r="B24" s="17" t="n">
        <v>6647</v>
      </c>
      <c r="C24" s="18">
        <f>(0.0/B24*100)</f>
        <v/>
      </c>
      <c r="D24" s="19" t="n">
        <v>6647</v>
      </c>
      <c r="E24" s="18" t="n">
        <v>538.24219432</v>
      </c>
      <c r="F24" s="20" t="n">
        <v>3.78310248</v>
      </c>
      <c r="G24" s="18" t="n">
        <v>539.1759241</v>
      </c>
      <c r="H24" s="20" t="n">
        <v>9.66342343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516.21722184</v>
      </c>
      <c r="F25" s="20" t="n">
        <v>3.35430603</v>
      </c>
      <c r="G25" s="18" t="n">
        <v>506.96556207</v>
      </c>
      <c r="H25" s="20" t="n">
        <v>16.27867051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492.01596344</v>
      </c>
      <c r="F26" s="20" t="n">
        <v>2.1327266</v>
      </c>
      <c r="G26" s="18" t="n">
        <v>486.99533372</v>
      </c>
      <c r="H26" s="20" t="n">
        <v>3.55931092</v>
      </c>
      <c r="I26" s="18" t="s">
        <v>404</v>
      </c>
      <c r="J26" s="20" t="s">
        <v>404</v>
      </c>
      <c r="K26" s="18" t="s">
        <v>404</v>
      </c>
      <c r="L26" s="20" t="s">
        <v>404</v>
      </c>
      <c r="M26" s="18" t="s">
        <v>404</v>
      </c>
      <c r="N26" s="20" t="s">
        <v>404</v>
      </c>
      <c r="O26" s="18" t="s">
        <v>404</v>
      </c>
      <c r="P26" s="20" t="s">
        <v>404</v>
      </c>
      <c r="Q26" s="18" t="n">
        <v>458.96081299</v>
      </c>
      <c r="R26" s="20" t="n">
        <v>7.22176113</v>
      </c>
    </row>
    <row r="27" spans="1:18">
      <c r="A27" s="15" t="s">
        <v>424</v>
      </c>
      <c r="B27" s="17" t="n">
        <v>5299</v>
      </c>
      <c r="C27" s="18">
        <f>(0.0/B27*100)</f>
        <v/>
      </c>
      <c r="D27" s="19" t="n">
        <v>5299</v>
      </c>
      <c r="E27" s="18" t="n">
        <v>481.69660641</v>
      </c>
      <c r="F27" s="20" t="n">
        <v>1.19283095</v>
      </c>
      <c r="G27" s="18" t="n">
        <v>486.43608207</v>
      </c>
      <c r="H27" s="20" t="n">
        <v>1.99844108</v>
      </c>
      <c r="I27" s="18" t="s">
        <v>404</v>
      </c>
      <c r="J27" s="20" t="s">
        <v>404</v>
      </c>
      <c r="K27" s="18" t="s">
        <v>404</v>
      </c>
      <c r="L27" s="20" t="s">
        <v>404</v>
      </c>
      <c r="M27" s="18" t="s">
        <v>404</v>
      </c>
      <c r="N27" s="20" t="s">
        <v>404</v>
      </c>
      <c r="O27" s="18" t="s">
        <v>404</v>
      </c>
      <c r="P27" s="20" t="s">
        <v>404</v>
      </c>
      <c r="Q27" s="18" t="n">
        <v>460.40997821</v>
      </c>
      <c r="R27" s="20" t="n">
        <v>29.69276754</v>
      </c>
    </row>
    <row r="28" spans="1:18">
      <c r="A28" s="15" t="s">
        <v>425</v>
      </c>
      <c r="B28" s="17" t="n">
        <v>7568</v>
      </c>
      <c r="C28" s="18">
        <f>(0.0/B28*100)</f>
        <v/>
      </c>
      <c r="D28" s="19" t="n">
        <v>7568</v>
      </c>
      <c r="E28" s="18" t="n">
        <v>423.3894194</v>
      </c>
      <c r="F28" s="20" t="n">
        <v>2.9418622</v>
      </c>
      <c r="G28" s="18" t="n">
        <v>399.26752388</v>
      </c>
      <c r="H28" s="20" t="n">
        <v>4.38676671</v>
      </c>
      <c r="I28" s="18" t="s">
        <v>404</v>
      </c>
      <c r="J28" s="20" t="s">
        <v>404</v>
      </c>
      <c r="K28" s="18" t="s">
        <v>404</v>
      </c>
      <c r="L28" s="20" t="s">
        <v>404</v>
      </c>
      <c r="M28" s="18" t="s">
        <v>404</v>
      </c>
      <c r="N28" s="20" t="s">
        <v>404</v>
      </c>
      <c r="O28" s="18" t="s">
        <v>404</v>
      </c>
      <c r="P28" s="20" t="s">
        <v>404</v>
      </c>
      <c r="Q28" s="18" t="n">
        <v>397.60131945</v>
      </c>
      <c r="R28" s="20" t="n">
        <v>10.05646402</v>
      </c>
    </row>
    <row r="29" spans="1:18">
      <c r="A29" s="15" t="s">
        <v>426</v>
      </c>
      <c r="B29" s="17" t="n">
        <v>5385</v>
      </c>
      <c r="C29" s="18">
        <f>(1123.0/B29*100)</f>
        <v/>
      </c>
      <c r="D29" s="19" t="n">
        <v>4262</v>
      </c>
      <c r="E29" s="18" t="n">
        <v>509.91115842</v>
      </c>
      <c r="F29" s="20" t="n">
        <v>5.83886694</v>
      </c>
      <c r="G29" s="18" t="n">
        <v>515.0748136</v>
      </c>
      <c r="H29" s="20" t="n">
        <v>25.11594984</v>
      </c>
      <c r="I29" s="18" t="s">
        <v>404</v>
      </c>
      <c r="J29" s="20" t="s">
        <v>404</v>
      </c>
      <c r="K29" s="18" t="s">
        <v>404</v>
      </c>
      <c r="L29" s="20" t="s">
        <v>404</v>
      </c>
      <c r="M29" s="18" t="s">
        <v>404</v>
      </c>
      <c r="N29" s="20" t="s">
        <v>404</v>
      </c>
      <c r="O29" s="18" t="s">
        <v>404</v>
      </c>
      <c r="P29" s="20" t="s">
        <v>404</v>
      </c>
      <c r="Q29" s="18" t="n">
        <v>498.48334415</v>
      </c>
      <c r="R29" s="20" t="n">
        <v>11.52474902</v>
      </c>
    </row>
    <row r="30" spans="1:18">
      <c r="A30" s="15" t="s">
        <v>427</v>
      </c>
      <c r="B30" s="17" t="n">
        <v>4520</v>
      </c>
      <c r="C30" s="18">
        <f>(1053.0/B30*100)</f>
        <v/>
      </c>
      <c r="D30" s="19" t="n">
        <v>3467</v>
      </c>
      <c r="E30" s="18" t="n">
        <v>515.70900566</v>
      </c>
      <c r="F30" s="20" t="n">
        <v>3.07435703</v>
      </c>
      <c r="G30" s="18" t="n">
        <v>483.8031371</v>
      </c>
      <c r="H30" s="20" t="n">
        <v>29.47638135</v>
      </c>
      <c r="I30" s="18" t="s">
        <v>404</v>
      </c>
      <c r="J30" s="20" t="s">
        <v>404</v>
      </c>
      <c r="K30" s="18" t="s">
        <v>404</v>
      </c>
      <c r="L30" s="20" t="s">
        <v>404</v>
      </c>
      <c r="M30" s="18" t="s">
        <v>404</v>
      </c>
      <c r="N30" s="20" t="s">
        <v>404</v>
      </c>
      <c r="O30" s="18" t="s">
        <v>404</v>
      </c>
      <c r="P30" s="20" t="s">
        <v>404</v>
      </c>
      <c r="Q30" s="18" t="n">
        <v>523.40687623</v>
      </c>
      <c r="R30" s="20" t="n">
        <v>18.11002695</v>
      </c>
    </row>
    <row r="31" spans="1:18">
      <c r="A31" s="15" t="s">
        <v>428</v>
      </c>
      <c r="B31" s="17" t="n">
        <v>5456</v>
      </c>
      <c r="C31" s="18">
        <f>(502.0/B31*100)</f>
        <v/>
      </c>
      <c r="D31" s="19" t="n">
        <v>4954</v>
      </c>
      <c r="E31" s="18" t="n">
        <v>498.22757414</v>
      </c>
      <c r="F31" s="20" t="n">
        <v>2.92210767</v>
      </c>
      <c r="G31" s="18" t="n">
        <v>500.85447655</v>
      </c>
      <c r="H31" s="20" t="n">
        <v>4.85847945</v>
      </c>
      <c r="I31" s="18" t="s">
        <v>404</v>
      </c>
      <c r="J31" s="20" t="s">
        <v>404</v>
      </c>
      <c r="K31" s="18" t="s">
        <v>404</v>
      </c>
      <c r="L31" s="20" t="s">
        <v>404</v>
      </c>
      <c r="M31" s="18" t="s">
        <v>404</v>
      </c>
      <c r="N31" s="20" t="s">
        <v>404</v>
      </c>
      <c r="O31" s="18" t="s">
        <v>404</v>
      </c>
      <c r="P31" s="20" t="s">
        <v>404</v>
      </c>
      <c r="Q31" s="18" t="n">
        <v>495.07615868</v>
      </c>
      <c r="R31" s="20" t="n">
        <v>11.48381193</v>
      </c>
    </row>
    <row r="32" spans="1:18">
      <c r="A32" s="15" t="s">
        <v>429</v>
      </c>
      <c r="B32" s="17" t="n">
        <v>4478</v>
      </c>
      <c r="C32" s="18">
        <f>(0.0/B32*100)</f>
        <v/>
      </c>
      <c r="D32" s="19" t="n">
        <v>4478</v>
      </c>
      <c r="E32" s="18" t="n">
        <v>500.42726841</v>
      </c>
      <c r="F32" s="20" t="n">
        <v>2.55833717</v>
      </c>
      <c r="G32" s="18" t="n">
        <v>514.60399332</v>
      </c>
      <c r="H32" s="20" t="n">
        <v>12.33462474</v>
      </c>
      <c r="I32" s="18" t="s">
        <v>404</v>
      </c>
      <c r="J32" s="20" t="s">
        <v>404</v>
      </c>
      <c r="K32" s="18" t="s">
        <v>404</v>
      </c>
      <c r="L32" s="20" t="s">
        <v>404</v>
      </c>
      <c r="M32" s="18" t="s">
        <v>404</v>
      </c>
      <c r="N32" s="20" t="s">
        <v>404</v>
      </c>
      <c r="O32" s="18" t="s">
        <v>404</v>
      </c>
      <c r="P32" s="20" t="s">
        <v>404</v>
      </c>
      <c r="Q32" s="18" t="n">
        <v>532.28075803</v>
      </c>
      <c r="R32" s="20" t="n">
        <v>16.093769</v>
      </c>
    </row>
    <row r="33" spans="1:18">
      <c r="A33" s="15" t="s">
        <v>430</v>
      </c>
      <c r="B33" s="17" t="n">
        <v>7325</v>
      </c>
      <c r="C33" s="18">
        <f>(29.0/B33*100)</f>
        <v/>
      </c>
      <c r="D33" s="19" t="n">
        <v>7296</v>
      </c>
      <c r="E33" s="18" t="n">
        <v>500.1880545</v>
      </c>
      <c r="F33" s="20" t="n">
        <v>2.62221689</v>
      </c>
      <c r="G33" s="18" t="n">
        <v>503.53448594</v>
      </c>
      <c r="H33" s="20" t="n">
        <v>11.84026424</v>
      </c>
      <c r="I33" s="18" t="s">
        <v>404</v>
      </c>
      <c r="J33" s="20" t="s">
        <v>404</v>
      </c>
      <c r="K33" s="18" t="s">
        <v>404</v>
      </c>
      <c r="L33" s="20" t="s">
        <v>404</v>
      </c>
      <c r="M33" s="18" t="s">
        <v>404</v>
      </c>
      <c r="N33" s="20" t="s">
        <v>404</v>
      </c>
      <c r="O33" s="18" t="s">
        <v>404</v>
      </c>
      <c r="P33" s="20" t="s">
        <v>404</v>
      </c>
      <c r="Q33" s="18" t="n">
        <v>531.47304349</v>
      </c>
      <c r="R33" s="20" t="n">
        <v>18.09518249</v>
      </c>
    </row>
    <row r="34" spans="1:18">
      <c r="A34" s="15" t="s">
        <v>431</v>
      </c>
      <c r="B34" s="17" t="n">
        <v>6350</v>
      </c>
      <c r="C34" s="18">
        <f>(0.0/B34*100)</f>
        <v/>
      </c>
      <c r="D34" s="19" t="n">
        <v>6350</v>
      </c>
      <c r="E34" s="18" t="n">
        <v>457.49944046</v>
      </c>
      <c r="F34" s="20" t="n">
        <v>5.16921207</v>
      </c>
      <c r="G34" s="18" t="n">
        <v>464.49285259</v>
      </c>
      <c r="H34" s="20" t="n">
        <v>4.64648717</v>
      </c>
      <c r="I34" s="18" t="s">
        <v>404</v>
      </c>
      <c r="J34" s="20" t="s">
        <v>404</v>
      </c>
      <c r="K34" s="18" t="s">
        <v>404</v>
      </c>
      <c r="L34" s="20" t="s">
        <v>404</v>
      </c>
      <c r="M34" s="18" t="s">
        <v>404</v>
      </c>
      <c r="N34" s="20" t="s">
        <v>404</v>
      </c>
      <c r="O34" s="18" t="s">
        <v>404</v>
      </c>
      <c r="P34" s="20" t="s">
        <v>404</v>
      </c>
      <c r="Q34" s="18" t="n">
        <v>451.68314323</v>
      </c>
      <c r="R34" s="20" t="n">
        <v>32.40022831</v>
      </c>
    </row>
    <row r="35" spans="1:18">
      <c r="A35" s="15" t="s">
        <v>432</v>
      </c>
      <c r="B35" s="17" t="n">
        <v>6406</v>
      </c>
      <c r="C35" s="18">
        <f>(443.0/B35*100)</f>
        <v/>
      </c>
      <c r="D35" s="19" t="n">
        <v>5963</v>
      </c>
      <c r="E35" s="18" t="n">
        <v>516.36242139</v>
      </c>
      <c r="F35" s="20" t="n">
        <v>1.54281703</v>
      </c>
      <c r="G35" s="18" t="n">
        <v>508.56772798</v>
      </c>
      <c r="H35" s="20" t="n">
        <v>4.13575982</v>
      </c>
      <c r="I35" s="18" t="s">
        <v>404</v>
      </c>
      <c r="J35" s="20" t="s">
        <v>404</v>
      </c>
      <c r="K35" s="18" t="s">
        <v>404</v>
      </c>
      <c r="L35" s="20" t="s">
        <v>404</v>
      </c>
      <c r="M35" s="18" t="s">
        <v>404</v>
      </c>
      <c r="N35" s="20" t="s">
        <v>404</v>
      </c>
      <c r="O35" s="18" t="s">
        <v>404</v>
      </c>
      <c r="P35" s="20" t="s">
        <v>404</v>
      </c>
      <c r="Q35" s="18" t="n">
        <v>499.89272327</v>
      </c>
      <c r="R35" s="20" t="n">
        <v>6.76104736</v>
      </c>
    </row>
    <row r="36" spans="1:18">
      <c r="A36" s="15" t="s">
        <v>433</v>
      </c>
      <c r="B36" s="17" t="n">
        <v>6736</v>
      </c>
      <c r="C36" s="18">
        <f>(10.0/B36*100)</f>
        <v/>
      </c>
      <c r="D36" s="19" t="n">
        <v>6726</v>
      </c>
      <c r="E36" s="18" t="n">
        <v>497.82233042</v>
      </c>
      <c r="F36" s="20" t="n">
        <v>2.45563222</v>
      </c>
      <c r="G36" s="18" t="n">
        <v>481.87593639</v>
      </c>
      <c r="H36" s="20" t="n">
        <v>5.57979007</v>
      </c>
      <c r="I36" s="18" t="s">
        <v>404</v>
      </c>
      <c r="J36" s="20" t="s">
        <v>404</v>
      </c>
      <c r="K36" s="18" t="s">
        <v>404</v>
      </c>
      <c r="L36" s="20" t="s">
        <v>404</v>
      </c>
      <c r="M36" s="18" t="s">
        <v>404</v>
      </c>
      <c r="N36" s="20" t="s">
        <v>404</v>
      </c>
      <c r="O36" s="18" t="s">
        <v>404</v>
      </c>
      <c r="P36" s="20" t="s">
        <v>404</v>
      </c>
      <c r="Q36" s="18" t="n">
        <v>460.14753111</v>
      </c>
      <c r="R36" s="20" t="n">
        <v>27.89660629</v>
      </c>
    </row>
    <row r="37" spans="1:18">
      <c r="A37" s="15" t="s">
        <v>434</v>
      </c>
      <c r="B37" s="17" t="n">
        <v>5458</v>
      </c>
      <c r="C37" s="18">
        <f>(0.0/B37*100)</f>
        <v/>
      </c>
      <c r="D37" s="19" t="n">
        <v>5458</v>
      </c>
      <c r="E37" s="18" t="n">
        <v>492.31816856</v>
      </c>
      <c r="F37" s="20" t="n">
        <v>4.41146998</v>
      </c>
      <c r="G37" s="18" t="n">
        <v>497.68256249</v>
      </c>
      <c r="H37" s="20" t="n">
        <v>5.86317573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(268.0/B38*100)</f>
        <v/>
      </c>
      <c r="D38" s="19" t="n">
        <v>5592</v>
      </c>
      <c r="E38" s="18" t="n">
        <v>502.6819769</v>
      </c>
      <c r="F38" s="20" t="n">
        <v>3.3912085</v>
      </c>
      <c r="G38" s="18" t="n">
        <v>518.44839554</v>
      </c>
      <c r="H38" s="20" t="n">
        <v>9.164928700000001</v>
      </c>
      <c r="I38" s="18" t="s">
        <v>404</v>
      </c>
      <c r="J38" s="20" t="s">
        <v>404</v>
      </c>
      <c r="K38" s="18" t="s">
        <v>404</v>
      </c>
      <c r="L38" s="20" t="s">
        <v>404</v>
      </c>
      <c r="M38" s="18" t="s">
        <v>404</v>
      </c>
      <c r="N38" s="20" t="s">
        <v>404</v>
      </c>
      <c r="O38" s="18" t="s">
        <v>404</v>
      </c>
      <c r="P38" s="20" t="s">
        <v>404</v>
      </c>
      <c r="Q38" s="18" t="n">
        <v>520.22416916</v>
      </c>
      <c r="R38" s="20" t="n">
        <v>13.70404065</v>
      </c>
    </row>
    <row r="39" spans="1:18">
      <c r="A39" s="15" t="s">
        <v>436</v>
      </c>
      <c r="B39" s="17" t="n">
        <v>5895</v>
      </c>
      <c r="C39" s="18">
        <f>(0.0/B39*100)</f>
        <v/>
      </c>
      <c r="D39" s="19" t="n">
        <v>5895</v>
      </c>
      <c r="E39" s="18" t="n">
        <v>426.730002</v>
      </c>
      <c r="F39" s="20" t="n">
        <v>6.78619142</v>
      </c>
      <c r="G39" s="18" t="n">
        <v>424.96705564</v>
      </c>
      <c r="H39" s="20" t="n">
        <v>5.78920869</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(2928.0/B40*100)</f>
        <v/>
      </c>
      <c r="D40" s="19" t="n">
        <v>11229</v>
      </c>
      <c r="E40" s="18" t="n">
        <v>510.87602942</v>
      </c>
      <c r="F40" s="20" t="n">
        <v>3.32853999</v>
      </c>
      <c r="G40" s="18" t="n">
        <v>608.49419642</v>
      </c>
      <c r="H40" s="20" t="n">
        <v>16.00187031</v>
      </c>
      <c r="I40" s="18" t="s">
        <v>404</v>
      </c>
      <c r="J40" s="20" t="s">
        <v>404</v>
      </c>
      <c r="K40" s="18" t="s">
        <v>404</v>
      </c>
      <c r="L40" s="20" t="s">
        <v>404</v>
      </c>
      <c r="M40" s="18" t="s">
        <v>404</v>
      </c>
      <c r="N40" s="20" t="s">
        <v>404</v>
      </c>
      <c r="O40" s="18" t="s">
        <v>404</v>
      </c>
      <c r="P40" s="20" t="s">
        <v>404</v>
      </c>
      <c r="Q40" s="18" t="n">
        <v>506.49963679</v>
      </c>
      <c r="R40" s="20" t="n">
        <v>10.89723642</v>
      </c>
    </row>
    <row r="41" spans="1:18">
      <c r="A41" s="15" t="s">
        <v>438</v>
      </c>
      <c r="B41" s="17" t="n">
        <v>5712</v>
      </c>
      <c r="C41" s="18">
        <f>(99.0/B41*100)</f>
        <v/>
      </c>
      <c r="D41" s="19" t="n">
        <v>5613</v>
      </c>
      <c r="E41" s="18" t="n">
        <v>495.99673953</v>
      </c>
      <c r="F41" s="20" t="n">
        <v>3.34093257</v>
      </c>
      <c r="G41" s="18" t="n">
        <v>540.7014541999999</v>
      </c>
      <c r="H41" s="20" t="n">
        <v>15.97918649</v>
      </c>
      <c r="I41" s="18" t="s">
        <v>404</v>
      </c>
      <c r="J41" s="20" t="s">
        <v>404</v>
      </c>
      <c r="K41" s="18" t="s">
        <v>404</v>
      </c>
      <c r="L41" s="20" t="s">
        <v>404</v>
      </c>
      <c r="M41" s="18" t="s">
        <v>404</v>
      </c>
      <c r="N41" s="20" t="s">
        <v>404</v>
      </c>
      <c r="O41" s="18" t="s">
        <v>404</v>
      </c>
      <c r="P41" s="20" t="s">
        <v>404</v>
      </c>
      <c r="Q41" s="18" t="n">
        <v>481.29061208</v>
      </c>
      <c r="R41" s="20" t="n">
        <v>10.75842001</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427.49421971</v>
      </c>
      <c r="F44" s="20" t="n">
        <v>3.673819</v>
      </c>
      <c r="G44" s="18" t="n">
        <v>423.74811138</v>
      </c>
      <c r="H44" s="20" t="n">
        <v>8.25952026</v>
      </c>
      <c r="I44" s="18" t="s">
        <v>404</v>
      </c>
      <c r="J44" s="20" t="s">
        <v>404</v>
      </c>
      <c r="K44" s="18" t="s">
        <v>404</v>
      </c>
      <c r="L44" s="20" t="s">
        <v>404</v>
      </c>
      <c r="M44" s="18" t="s">
        <v>404</v>
      </c>
      <c r="N44" s="20" t="s">
        <v>404</v>
      </c>
      <c r="O44" s="18" t="n">
        <v>451.73037435</v>
      </c>
      <c r="P44" s="20" t="n">
        <v>5.79341462</v>
      </c>
      <c r="Q44" s="18" t="n">
        <v>483.64621317</v>
      </c>
      <c r="R44" s="20" t="n">
        <v>22.53751647</v>
      </c>
    </row>
    <row r="45" spans="1:18">
      <c r="A45" s="15" t="s">
        <v>442</v>
      </c>
      <c r="B45" s="17" t="n">
        <v>5519</v>
      </c>
      <c r="C45" s="18">
        <f>(0.0/B45*100)</f>
        <v/>
      </c>
      <c r="D45" s="19" t="n">
        <v>5519</v>
      </c>
      <c r="E45" s="18" t="n">
        <v>379.55565336</v>
      </c>
      <c r="F45" s="20" t="n">
        <v>6.8797317</v>
      </c>
      <c r="G45" s="18" t="n">
        <v>374.14260991</v>
      </c>
      <c r="H45" s="20" t="n">
        <v>3.56462203</v>
      </c>
      <c r="I45" s="18" t="s">
        <v>404</v>
      </c>
      <c r="J45" s="20" t="s">
        <v>404</v>
      </c>
      <c r="K45" s="18" t="s">
        <v>404</v>
      </c>
      <c r="L45" s="20" t="s">
        <v>404</v>
      </c>
      <c r="M45" s="18" t="s">
        <v>404</v>
      </c>
      <c r="N45" s="20" t="s">
        <v>404</v>
      </c>
      <c r="O45" s="18" t="s">
        <v>404</v>
      </c>
      <c r="P45" s="20" t="s">
        <v>404</v>
      </c>
      <c r="Q45" s="18" t="n">
        <v>367.27120703</v>
      </c>
      <c r="R45" s="20" t="n">
        <v>21.15324073</v>
      </c>
    </row>
    <row r="46" spans="1:18">
      <c r="A46" s="15" t="s">
        <v>443</v>
      </c>
      <c r="B46" s="17" t="n">
        <v>23141</v>
      </c>
      <c r="C46" s="18">
        <f>(4196.0/B46*100)</f>
        <v/>
      </c>
      <c r="D46" s="19" t="n">
        <v>18945</v>
      </c>
      <c r="E46" s="18" t="n">
        <v>418.82407693</v>
      </c>
      <c r="F46" s="20" t="n">
        <v>4.31270773</v>
      </c>
      <c r="G46" s="18" t="n">
        <v>392.57680217</v>
      </c>
      <c r="H46" s="20" t="n">
        <v>3.49060883</v>
      </c>
      <c r="I46" s="18" t="s">
        <v>404</v>
      </c>
      <c r="J46" s="20" t="s">
        <v>404</v>
      </c>
      <c r="K46" s="18" t="s">
        <v>404</v>
      </c>
      <c r="L46" s="20" t="s">
        <v>404</v>
      </c>
      <c r="M46" s="18" t="s">
        <v>404</v>
      </c>
      <c r="N46" s="20" t="s">
        <v>404</v>
      </c>
      <c r="O46" s="18" t="s">
        <v>404</v>
      </c>
      <c r="P46" s="20" t="s">
        <v>404</v>
      </c>
      <c r="Q46" s="18" t="n">
        <v>381.40845493</v>
      </c>
      <c r="R46" s="20" t="n">
        <v>8.9370485</v>
      </c>
    </row>
    <row r="47" spans="1:18">
      <c r="A47" s="15" t="s">
        <v>444</v>
      </c>
      <c r="B47" s="17" t="n">
        <v>5928</v>
      </c>
      <c r="C47" s="18">
        <f>(0.0/B47*100)</f>
        <v/>
      </c>
      <c r="D47" s="19" t="n">
        <v>5928</v>
      </c>
      <c r="E47" s="18" t="n">
        <v>454.00292128</v>
      </c>
      <c r="F47" s="20" t="n">
        <v>4.73496973</v>
      </c>
      <c r="G47" s="18" t="n">
        <v>409.62269394</v>
      </c>
      <c r="H47" s="20" t="n">
        <v>13.03873953</v>
      </c>
      <c r="I47" s="18" t="s">
        <v>404</v>
      </c>
      <c r="J47" s="20" t="s">
        <v>404</v>
      </c>
      <c r="K47" s="18" t="s">
        <v>404</v>
      </c>
      <c r="L47" s="20" t="s">
        <v>404</v>
      </c>
      <c r="M47" s="18" t="s">
        <v>404</v>
      </c>
      <c r="N47" s="20" t="s">
        <v>404</v>
      </c>
      <c r="O47" s="18" t="s">
        <v>404</v>
      </c>
      <c r="P47" s="20" t="s">
        <v>404</v>
      </c>
      <c r="Q47" s="18" t="n">
        <v>516.80041123</v>
      </c>
      <c r="R47" s="20" t="n">
        <v>15.35293081</v>
      </c>
    </row>
    <row r="48" spans="1:18">
      <c r="A48" s="15" t="s">
        <v>445</v>
      </c>
      <c r="B48" s="17" t="n">
        <v>9841</v>
      </c>
      <c r="C48" s="18">
        <f>(40.0/B48*100)</f>
        <v/>
      </c>
      <c r="D48" s="19" t="n">
        <v>9801</v>
      </c>
      <c r="E48" s="18" t="n">
        <v>519.23670677</v>
      </c>
      <c r="F48" s="20" t="n">
        <v>4.85331241</v>
      </c>
      <c r="G48" s="18" t="n">
        <v>453.86268646</v>
      </c>
      <c r="H48" s="20" t="n">
        <v>14.73665308</v>
      </c>
      <c r="I48" s="18" t="s">
        <v>404</v>
      </c>
      <c r="J48" s="20" t="s">
        <v>404</v>
      </c>
      <c r="K48" s="18" t="s">
        <v>404</v>
      </c>
      <c r="L48" s="20" t="s">
        <v>404</v>
      </c>
      <c r="M48" s="18" t="s">
        <v>404</v>
      </c>
      <c r="N48" s="20" t="s">
        <v>404</v>
      </c>
      <c r="O48" s="18" t="s">
        <v>404</v>
      </c>
      <c r="P48" s="20" t="s">
        <v>404</v>
      </c>
      <c r="Q48" s="18" t="n">
        <v>426.17323264</v>
      </c>
      <c r="R48" s="20" t="n">
        <v>6.766915</v>
      </c>
    </row>
    <row r="49" spans="1:18">
      <c r="A49" s="15" t="s">
        <v>446</v>
      </c>
      <c r="B49" s="17" t="n">
        <v>6349</v>
      </c>
      <c r="C49" s="18">
        <f>(52.0/B49*100)</f>
        <v/>
      </c>
      <c r="D49" s="19" t="n">
        <v>6297</v>
      </c>
      <c r="E49" s="18" t="n">
        <v>433.05888662</v>
      </c>
      <c r="F49" s="20" t="n">
        <v>3.16839115</v>
      </c>
      <c r="G49" s="18" t="n">
        <v>423.94923955</v>
      </c>
      <c r="H49" s="20" t="n">
        <v>8.415396019999999</v>
      </c>
      <c r="I49" s="18" t="s">
        <v>404</v>
      </c>
      <c r="J49" s="20" t="s">
        <v>404</v>
      </c>
      <c r="K49" s="18" t="s">
        <v>404</v>
      </c>
      <c r="L49" s="20" t="s">
        <v>404</v>
      </c>
      <c r="M49" s="18" t="s">
        <v>404</v>
      </c>
      <c r="N49" s="20" t="s">
        <v>404</v>
      </c>
      <c r="O49" s="18" t="s">
        <v>404</v>
      </c>
      <c r="P49" s="20" t="s">
        <v>404</v>
      </c>
      <c r="Q49" s="18" t="n">
        <v>455.44580039</v>
      </c>
      <c r="R49" s="20" t="n">
        <v>15.14733854</v>
      </c>
    </row>
    <row r="50" spans="1:18">
      <c r="A50" s="15" t="s">
        <v>447</v>
      </c>
      <c r="B50" s="17" t="n">
        <v>11795</v>
      </c>
      <c r="C50" s="18">
        <f>(1031.0/B50*100)</f>
        <v/>
      </c>
      <c r="D50" s="19" t="n">
        <v>10764</v>
      </c>
      <c r="E50" s="18" t="n">
        <v>420.0067685</v>
      </c>
      <c r="F50" s="20" t="n">
        <v>3.44958912</v>
      </c>
      <c r="G50" s="18" t="n">
        <v>414.92387567</v>
      </c>
      <c r="H50" s="20" t="n">
        <v>8.315725199999999</v>
      </c>
      <c r="I50" s="18" t="s">
        <v>404</v>
      </c>
      <c r="J50" s="20" t="s">
        <v>404</v>
      </c>
      <c r="K50" s="18" t="s">
        <v>404</v>
      </c>
      <c r="L50" s="20" t="s">
        <v>404</v>
      </c>
      <c r="M50" s="18" t="s">
        <v>404</v>
      </c>
      <c r="N50" s="20" t="s">
        <v>404</v>
      </c>
      <c r="O50" s="18" t="s">
        <v>404</v>
      </c>
      <c r="P50" s="20" t="s">
        <v>404</v>
      </c>
      <c r="Q50" s="18" t="n">
        <v>406.59331752</v>
      </c>
      <c r="R50" s="20" t="n">
        <v>12.39049148</v>
      </c>
    </row>
    <row r="51" spans="1:18">
      <c r="A51" s="15" t="s">
        <v>448</v>
      </c>
      <c r="B51" s="17" t="n">
        <v>6866</v>
      </c>
      <c r="C51" s="18">
        <f>(0.0/B51*100)</f>
        <v/>
      </c>
      <c r="D51" s="19" t="n">
        <v>6866</v>
      </c>
      <c r="E51" s="18" t="n">
        <v>422.94697271</v>
      </c>
      <c r="F51" s="20" t="n">
        <v>2.33367309</v>
      </c>
      <c r="G51" s="18" t="n">
        <v>404.64872686</v>
      </c>
      <c r="H51" s="20" t="n">
        <v>5.04734469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473.48175159</v>
      </c>
      <c r="F52" s="20" t="n">
        <v>3.25603642</v>
      </c>
      <c r="G52" s="18" t="n">
        <v>482.07388993</v>
      </c>
      <c r="H52" s="20" t="n">
        <v>8.26697787</v>
      </c>
      <c r="I52" s="18" t="s">
        <v>404</v>
      </c>
      <c r="J52" s="20" t="s">
        <v>404</v>
      </c>
      <c r="K52" s="18" t="s">
        <v>404</v>
      </c>
      <c r="L52" s="20" t="s">
        <v>404</v>
      </c>
      <c r="M52" s="18" t="s">
        <v>404</v>
      </c>
      <c r="N52" s="20" t="s">
        <v>404</v>
      </c>
      <c r="O52" s="18" t="s">
        <v>404</v>
      </c>
      <c r="P52" s="20" t="s">
        <v>404</v>
      </c>
      <c r="Q52" s="18" t="n">
        <v>470.22022371</v>
      </c>
      <c r="R52" s="20" t="n">
        <v>14.9308577</v>
      </c>
    </row>
    <row r="53" spans="1:18">
      <c r="A53" s="15" t="s">
        <v>450</v>
      </c>
      <c r="B53" s="17" t="n">
        <v>5571</v>
      </c>
      <c r="C53" s="18">
        <f>(0.0/B53*100)</f>
        <v/>
      </c>
      <c r="D53" s="19" t="n">
        <v>5571</v>
      </c>
      <c r="E53" s="18" t="n">
        <v>433.20179522</v>
      </c>
      <c r="F53" s="20" t="n">
        <v>1.4143291</v>
      </c>
      <c r="G53" s="18" t="n">
        <v>427.61591581</v>
      </c>
      <c r="H53" s="20" t="n">
        <v>4.0602338</v>
      </c>
      <c r="I53" s="18" t="s">
        <v>404</v>
      </c>
      <c r="J53" s="20" t="s">
        <v>404</v>
      </c>
      <c r="K53" s="18" t="s">
        <v>404</v>
      </c>
      <c r="L53" s="20" t="s">
        <v>404</v>
      </c>
      <c r="M53" s="18" t="s">
        <v>404</v>
      </c>
      <c r="N53" s="20" t="s">
        <v>404</v>
      </c>
      <c r="O53" s="18" t="s">
        <v>404</v>
      </c>
      <c r="P53" s="20" t="s">
        <v>404</v>
      </c>
      <c r="Q53" s="18" t="n">
        <v>345.58226837</v>
      </c>
      <c r="R53" s="20" t="n">
        <v>22.51923568</v>
      </c>
    </row>
    <row r="54" spans="1:18">
      <c r="A54" s="15" t="s">
        <v>451</v>
      </c>
      <c r="B54" s="17" t="n">
        <v>4740</v>
      </c>
      <c r="C54" s="18">
        <f>(199.0/B54*100)</f>
        <v/>
      </c>
      <c r="D54" s="19" t="n">
        <v>4541</v>
      </c>
      <c r="E54" s="18" t="n">
        <v>333.18524027</v>
      </c>
      <c r="F54" s="20" t="n">
        <v>2.84558399</v>
      </c>
      <c r="G54" s="18" t="n">
        <v>320.66477436</v>
      </c>
      <c r="H54" s="20" t="n">
        <v>16.14651531</v>
      </c>
      <c r="I54" s="18" t="s">
        <v>404</v>
      </c>
      <c r="J54" s="20" t="s">
        <v>404</v>
      </c>
      <c r="K54" s="18" t="s">
        <v>404</v>
      </c>
      <c r="L54" s="20" t="s">
        <v>404</v>
      </c>
      <c r="M54" s="18" t="s">
        <v>404</v>
      </c>
      <c r="N54" s="20" t="s">
        <v>404</v>
      </c>
      <c r="O54" s="18" t="s">
        <v>404</v>
      </c>
      <c r="P54" s="20" t="s">
        <v>404</v>
      </c>
      <c r="Q54" s="18" t="n">
        <v>317.90378262</v>
      </c>
      <c r="R54" s="20" t="n">
        <v>6.79075864</v>
      </c>
    </row>
    <row r="55" spans="1:18">
      <c r="A55" s="15" t="s">
        <v>452</v>
      </c>
      <c r="B55" s="17" t="n">
        <v>5316</v>
      </c>
      <c r="C55" s="18">
        <f>(43.0/B55*100)</f>
        <v/>
      </c>
      <c r="D55" s="19" t="n">
        <v>5273</v>
      </c>
      <c r="E55" s="18" t="n">
        <v>411.67517498</v>
      </c>
      <c r="F55" s="20" t="n">
        <v>3.3215969</v>
      </c>
      <c r="G55" s="18" t="n">
        <v>413.60109698</v>
      </c>
      <c r="H55" s="20" t="n">
        <v>4.66200728</v>
      </c>
      <c r="I55" s="18" t="s">
        <v>404</v>
      </c>
      <c r="J55" s="20" t="s">
        <v>404</v>
      </c>
      <c r="K55" s="18" t="s">
        <v>404</v>
      </c>
      <c r="L55" s="20" t="s">
        <v>404</v>
      </c>
      <c r="M55" s="18" t="s">
        <v>404</v>
      </c>
      <c r="N55" s="20" t="s">
        <v>404</v>
      </c>
      <c r="O55" s="18" t="n">
        <v>306.33512187</v>
      </c>
      <c r="P55" s="20" t="n">
        <v>8.287403080000001</v>
      </c>
      <c r="Q55" s="18" t="n">
        <v>378.52341818</v>
      </c>
      <c r="R55" s="20" t="n">
        <v>23.99858824</v>
      </c>
    </row>
    <row r="56" spans="1:18">
      <c r="A56" s="15" t="s">
        <v>453</v>
      </c>
      <c r="B56" s="17" t="n">
        <v>5359</v>
      </c>
      <c r="C56" s="18">
        <f>(0.0/B56*100)</f>
        <v/>
      </c>
      <c r="D56" s="19" t="n">
        <v>5359</v>
      </c>
      <c r="E56" s="18" t="n">
        <v>521.9413518699999</v>
      </c>
      <c r="F56" s="20" t="n">
        <v>3.17204707</v>
      </c>
      <c r="G56" s="18" t="n">
        <v>533.03514207</v>
      </c>
      <c r="H56" s="20" t="n">
        <v>8.849026520000001</v>
      </c>
      <c r="I56" s="18" t="s">
        <v>404</v>
      </c>
      <c r="J56" s="20" t="s">
        <v>404</v>
      </c>
      <c r="K56" s="18" t="s">
        <v>404</v>
      </c>
      <c r="L56" s="20" t="s">
        <v>404</v>
      </c>
      <c r="M56" s="18" t="s">
        <v>404</v>
      </c>
      <c r="N56" s="20" t="s">
        <v>404</v>
      </c>
      <c r="O56" s="18" t="s">
        <v>404</v>
      </c>
      <c r="P56" s="20" t="s">
        <v>404</v>
      </c>
      <c r="Q56" s="18" t="n">
        <v>526.58407548</v>
      </c>
      <c r="R56" s="20" t="n">
        <v>19.69678635</v>
      </c>
    </row>
    <row r="57" spans="1:18">
      <c r="A57" s="15" t="s">
        <v>454</v>
      </c>
      <c r="B57" s="17" t="n">
        <v>6513</v>
      </c>
      <c r="C57" s="18">
        <f>(0.0/B57*100)</f>
        <v/>
      </c>
      <c r="D57" s="19" t="n">
        <v>6513</v>
      </c>
      <c r="E57" s="18" t="n">
        <v>410.12869199</v>
      </c>
      <c r="F57" s="20" t="n">
        <v>4.198401</v>
      </c>
      <c r="G57" s="18" t="n">
        <v>393.41009675</v>
      </c>
      <c r="H57" s="20" t="n">
        <v>4.16018183</v>
      </c>
      <c r="I57" s="18" t="s">
        <v>404</v>
      </c>
      <c r="J57" s="20" t="s">
        <v>404</v>
      </c>
      <c r="K57" s="18" t="s">
        <v>404</v>
      </c>
      <c r="L57" s="20" t="s">
        <v>404</v>
      </c>
      <c r="M57" s="18" t="s">
        <v>404</v>
      </c>
      <c r="N57" s="20" t="s">
        <v>404</v>
      </c>
      <c r="O57" s="18" t="s">
        <v>404</v>
      </c>
      <c r="P57" s="20" t="s">
        <v>404</v>
      </c>
      <c r="Q57" s="18" t="n">
        <v>436.08237827</v>
      </c>
      <c r="R57" s="20" t="n">
        <v>19.41141219</v>
      </c>
    </row>
    <row r="58" spans="1:18">
      <c r="A58" s="15" t="s">
        <v>455</v>
      </c>
      <c r="B58" s="17" t="n">
        <v>7267</v>
      </c>
      <c r="C58" s="18">
        <f>(0.0/B58*100)</f>
        <v/>
      </c>
      <c r="D58" s="19" t="n">
        <v>7267</v>
      </c>
      <c r="E58" s="18" t="n">
        <v>415.05948427</v>
      </c>
      <c r="F58" s="20" t="n">
        <v>3.08931697</v>
      </c>
      <c r="G58" s="18" t="n">
        <v>379.18925755</v>
      </c>
      <c r="H58" s="20" t="n">
        <v>7.52942943</v>
      </c>
      <c r="I58" s="18" t="s">
        <v>404</v>
      </c>
      <c r="J58" s="20" t="s">
        <v>404</v>
      </c>
      <c r="K58" s="18" t="s">
        <v>404</v>
      </c>
      <c r="L58" s="20" t="s">
        <v>404</v>
      </c>
      <c r="M58" s="18" t="s">
        <v>404</v>
      </c>
      <c r="N58" s="20" t="s">
        <v>404</v>
      </c>
      <c r="O58" s="18" t="s">
        <v>404</v>
      </c>
      <c r="P58" s="20" t="s">
        <v>404</v>
      </c>
      <c r="Q58" s="18" t="n">
        <v>363.94342906</v>
      </c>
      <c r="R58" s="20" t="n">
        <v>31.50151503</v>
      </c>
    </row>
    <row r="59" spans="1:18">
      <c r="A59" s="15" t="s">
        <v>456</v>
      </c>
      <c r="B59" s="17" t="n">
        <v>4826</v>
      </c>
      <c r="C59" s="18">
        <f>(0.0/B59*100)</f>
        <v/>
      </c>
      <c r="D59" s="19" t="n">
        <v>4826</v>
      </c>
      <c r="E59" s="18" t="n">
        <v>377.56107042</v>
      </c>
      <c r="F59" s="20" t="n">
        <v>2.22138393</v>
      </c>
      <c r="G59" s="18" t="n">
        <v>377.93023701</v>
      </c>
      <c r="H59" s="20" t="n">
        <v>2.25443223</v>
      </c>
      <c r="I59" s="18" t="s">
        <v>404</v>
      </c>
      <c r="J59" s="20" t="s">
        <v>404</v>
      </c>
      <c r="K59" s="18" t="s">
        <v>404</v>
      </c>
      <c r="L59" s="20" t="s">
        <v>404</v>
      </c>
      <c r="M59" s="18" t="s">
        <v>404</v>
      </c>
      <c r="N59" s="20" t="s">
        <v>404</v>
      </c>
      <c r="O59" s="18" t="s">
        <v>404</v>
      </c>
      <c r="P59" s="20" t="s">
        <v>404</v>
      </c>
      <c r="Q59" s="18" t="n">
        <v>407.41244205</v>
      </c>
      <c r="R59" s="20" t="n">
        <v>8.212185979999999</v>
      </c>
    </row>
    <row r="60" spans="1:18">
      <c r="A60" s="15" t="s">
        <v>457</v>
      </c>
      <c r="B60" s="17" t="n">
        <v>4546</v>
      </c>
      <c r="C60" s="18">
        <f>(0.0/B60*100)</f>
        <v/>
      </c>
      <c r="D60" s="19" t="n">
        <v>4546</v>
      </c>
      <c r="E60" s="18" t="n">
        <v>397.91905977</v>
      </c>
      <c r="F60" s="20" t="n">
        <v>5.28609963</v>
      </c>
      <c r="G60" s="18" t="n">
        <v>371.05439611</v>
      </c>
      <c r="H60" s="20" t="n">
        <v>6.72531916</v>
      </c>
      <c r="I60" s="18" t="s">
        <v>404</v>
      </c>
      <c r="J60" s="20" t="s">
        <v>404</v>
      </c>
      <c r="K60" s="18" t="s">
        <v>404</v>
      </c>
      <c r="L60" s="20" t="s">
        <v>404</v>
      </c>
      <c r="M60" s="18" t="s">
        <v>404</v>
      </c>
      <c r="N60" s="20" t="s">
        <v>404</v>
      </c>
      <c r="O60" s="18" t="s">
        <v>404</v>
      </c>
      <c r="P60" s="20" t="s">
        <v>404</v>
      </c>
      <c r="Q60" s="18" t="n">
        <v>367.33739216</v>
      </c>
      <c r="R60" s="20" t="n">
        <v>14.06606495</v>
      </c>
    </row>
    <row r="61" spans="1:18">
      <c r="A61" s="15" t="s">
        <v>458</v>
      </c>
      <c r="B61" s="17" t="n">
        <v>6525</v>
      </c>
      <c r="C61" s="18">
        <f>(0.0/B61*100)</f>
        <v/>
      </c>
      <c r="D61" s="19" t="n">
        <v>6525</v>
      </c>
      <c r="E61" s="18" t="n">
        <v>477.42013766</v>
      </c>
      <c r="F61" s="20" t="n">
        <v>3.2626789</v>
      </c>
      <c r="G61" s="18" t="n">
        <v>465.51507761</v>
      </c>
      <c r="H61" s="20" t="n">
        <v>6.53518849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529.00546992</v>
      </c>
      <c r="F62" s="20" t="n">
        <v>1.22569145</v>
      </c>
      <c r="G62" s="18" t="n">
        <v>526.07932253</v>
      </c>
      <c r="H62" s="20" t="n">
        <v>2.2327266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380.69094182</v>
      </c>
      <c r="F63" s="20" t="n">
        <v>1.43109948</v>
      </c>
      <c r="G63" s="18" t="n">
        <v>388.10515037</v>
      </c>
      <c r="H63" s="20" t="n">
        <v>3.13973139</v>
      </c>
      <c r="I63" s="18" t="s">
        <v>404</v>
      </c>
      <c r="J63" s="20" t="s">
        <v>404</v>
      </c>
      <c r="K63" s="18" t="s">
        <v>404</v>
      </c>
      <c r="L63" s="20" t="s">
        <v>404</v>
      </c>
      <c r="M63" s="18" t="s">
        <v>404</v>
      </c>
      <c r="N63" s="20" t="s">
        <v>404</v>
      </c>
      <c r="O63" s="18" t="s">
        <v>404</v>
      </c>
      <c r="P63" s="20" t="s">
        <v>404</v>
      </c>
      <c r="Q63" s="18" t="n">
        <v>398.87835292</v>
      </c>
      <c r="R63" s="20" t="n">
        <v>5.7447306</v>
      </c>
    </row>
    <row r="64" spans="1:18">
      <c r="A64" s="15" t="s">
        <v>461</v>
      </c>
      <c r="B64" s="17" t="n">
        <v>3634</v>
      </c>
      <c r="C64" s="18">
        <f>(27.0/B64*100)</f>
        <v/>
      </c>
      <c r="D64" s="19" t="n">
        <v>3607</v>
      </c>
      <c r="E64" s="18" t="n">
        <v>471.90423889</v>
      </c>
      <c r="F64" s="20" t="n">
        <v>1.64749136</v>
      </c>
      <c r="G64" s="18" t="n">
        <v>399.27336874</v>
      </c>
      <c r="H64" s="20" t="n">
        <v>5.07347407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428.62462114</v>
      </c>
      <c r="F65" s="20" t="n">
        <v>1.97152799</v>
      </c>
      <c r="G65" s="18" t="n">
        <v>384.04678349</v>
      </c>
      <c r="H65" s="20" t="n">
        <v>15.01288438</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412.82343335</v>
      </c>
      <c r="F66" s="20" t="n">
        <v>1.27678726</v>
      </c>
      <c r="G66" s="18" t="n">
        <v>405.20479622</v>
      </c>
      <c r="H66" s="20" t="n">
        <v>2.22609432</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402.75376032</v>
      </c>
      <c r="F67" s="20" t="n">
        <v>2.9035198</v>
      </c>
      <c r="G67" s="18" t="n">
        <v>374.91696071</v>
      </c>
      <c r="H67" s="20" t="n">
        <v>5.07985241</v>
      </c>
      <c r="I67" s="18" t="s">
        <v>404</v>
      </c>
      <c r="J67" s="20" t="s">
        <v>404</v>
      </c>
      <c r="K67" s="18" t="s">
        <v>404</v>
      </c>
      <c r="L67" s="20" t="s">
        <v>404</v>
      </c>
      <c r="M67" s="18" t="s">
        <v>404</v>
      </c>
      <c r="N67" s="20" t="s">
        <v>404</v>
      </c>
      <c r="O67" s="18" t="s">
        <v>404</v>
      </c>
      <c r="P67" s="20" t="s">
        <v>404</v>
      </c>
      <c r="Q67" s="18" t="n">
        <v>393.62150535</v>
      </c>
      <c r="R67" s="20" t="n">
        <v>16.98383622</v>
      </c>
    </row>
    <row r="68" spans="1:18">
      <c r="A68" s="15" t="s">
        <v>465</v>
      </c>
      <c r="B68" s="17" t="n">
        <v>12083</v>
      </c>
      <c r="C68" s="18">
        <f>(0.0/B68*100)</f>
        <v/>
      </c>
      <c r="D68" s="19" t="n">
        <v>12083</v>
      </c>
      <c r="E68" s="18" t="n">
        <v>416.53642616</v>
      </c>
      <c r="F68" s="20" t="n">
        <v>1.0160513</v>
      </c>
      <c r="G68" s="18" t="n">
        <v>445.90642568</v>
      </c>
      <c r="H68" s="20" t="n">
        <v>4.91803764</v>
      </c>
      <c r="I68" s="18" t="s">
        <v>404</v>
      </c>
      <c r="J68" s="20" t="s">
        <v>404</v>
      </c>
      <c r="K68" s="18" t="s">
        <v>404</v>
      </c>
      <c r="L68" s="20" t="s">
        <v>404</v>
      </c>
      <c r="M68" s="18" t="s">
        <v>404</v>
      </c>
      <c r="N68" s="20" t="s">
        <v>404</v>
      </c>
      <c r="O68" s="18" t="s">
        <v>404</v>
      </c>
      <c r="P68" s="20" t="s">
        <v>404</v>
      </c>
      <c r="Q68" s="18" t="n">
        <v>439.84475592</v>
      </c>
      <c r="R68" s="20" t="n">
        <v>12.49637931</v>
      </c>
    </row>
    <row r="69" spans="1:18">
      <c r="A69" s="15" t="s">
        <v>466</v>
      </c>
      <c r="B69" s="17" t="n">
        <v>4876</v>
      </c>
      <c r="C69" s="18">
        <f>(0.0/B69*100)</f>
        <v/>
      </c>
      <c r="D69" s="19" t="n">
        <v>4876</v>
      </c>
      <c r="E69" s="18" t="n">
        <v>435.72978537</v>
      </c>
      <c r="F69" s="20" t="n">
        <v>3.62050384</v>
      </c>
      <c r="G69" s="18" t="n">
        <v>426.95014927</v>
      </c>
      <c r="H69" s="20" t="n">
        <v>9.888814460000001</v>
      </c>
      <c r="I69" s="18" t="s">
        <v>404</v>
      </c>
      <c r="J69" s="20" t="s">
        <v>404</v>
      </c>
      <c r="K69" s="18" t="s">
        <v>404</v>
      </c>
      <c r="L69" s="20" t="s">
        <v>404</v>
      </c>
      <c r="M69" s="18" t="s">
        <v>404</v>
      </c>
      <c r="N69" s="20" t="s">
        <v>404</v>
      </c>
      <c r="O69" s="18" t="s">
        <v>404</v>
      </c>
      <c r="P69" s="20" t="s">
        <v>404</v>
      </c>
      <c r="Q69" s="18" t="n">
        <v>531.2437</v>
      </c>
      <c r="R69" s="20" t="n">
        <v>7.6058645</v>
      </c>
    </row>
    <row r="70" spans="1:18">
      <c r="A70" s="15" t="s">
        <v>467</v>
      </c>
      <c r="B70" s="17" t="n">
        <v>6036</v>
      </c>
      <c r="C70" s="18">
        <f>(0.0/B70*100)</f>
        <v/>
      </c>
      <c r="D70" s="19" t="n">
        <v>6036</v>
      </c>
      <c r="E70" s="18" t="n">
        <v>487.42540628</v>
      </c>
      <c r="F70" s="20" t="n">
        <v>3.05606358</v>
      </c>
      <c r="G70" s="18" t="n">
        <v>449.89024319</v>
      </c>
      <c r="H70" s="20" t="n">
        <v>11.26878424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555.44615679</v>
      </c>
      <c r="F71" s="20" t="n">
        <v>1.21405359</v>
      </c>
      <c r="G71" s="18" t="n">
        <v>591.85840291</v>
      </c>
      <c r="H71" s="20" t="n">
        <v>7.3156844</v>
      </c>
      <c r="I71" s="18" t="s">
        <v>404</v>
      </c>
      <c r="J71" s="20" t="s">
        <v>404</v>
      </c>
      <c r="K71" s="18" t="s">
        <v>404</v>
      </c>
      <c r="L71" s="20" t="s">
        <v>404</v>
      </c>
      <c r="M71" s="18" t="s">
        <v>404</v>
      </c>
      <c r="N71" s="20" t="s">
        <v>404</v>
      </c>
      <c r="O71" s="18" t="s">
        <v>404</v>
      </c>
      <c r="P71" s="20" t="s">
        <v>404</v>
      </c>
      <c r="Q71" s="18" t="n">
        <v>498.38643919</v>
      </c>
      <c r="R71" s="20" t="n">
        <v>11.83210426</v>
      </c>
    </row>
    <row r="72" spans="1:18">
      <c r="A72" s="15" t="s">
        <v>469</v>
      </c>
      <c r="B72" s="17" t="n">
        <v>7708</v>
      </c>
      <c r="C72" s="18">
        <f>(0.0/B72*100)</f>
        <v/>
      </c>
      <c r="D72" s="19" t="n">
        <v>7708</v>
      </c>
      <c r="E72" s="18" t="n">
        <v>534.14634484</v>
      </c>
      <c r="F72" s="20" t="n">
        <v>3.38004458</v>
      </c>
      <c r="G72" s="18" t="n">
        <v>516.00075013</v>
      </c>
      <c r="H72" s="20" t="n">
        <v>15.41066304</v>
      </c>
      <c r="I72" s="18" t="s">
        <v>404</v>
      </c>
      <c r="J72" s="20" t="s">
        <v>404</v>
      </c>
      <c r="K72" s="18" t="s">
        <v>404</v>
      </c>
      <c r="L72" s="20" t="s">
        <v>404</v>
      </c>
      <c r="M72" s="18" t="s">
        <v>404</v>
      </c>
      <c r="N72" s="20" t="s">
        <v>404</v>
      </c>
      <c r="O72" s="18" t="s">
        <v>404</v>
      </c>
      <c r="P72" s="20" t="s">
        <v>404</v>
      </c>
      <c r="Q72" s="18" t="n">
        <v>526.1338108800001</v>
      </c>
      <c r="R72" s="20" t="n">
        <v>25.41462874</v>
      </c>
    </row>
    <row r="73" spans="1:18">
      <c r="A73" s="15" t="s">
        <v>470</v>
      </c>
      <c r="B73" s="17" t="n">
        <v>8249</v>
      </c>
      <c r="C73" s="18">
        <f>(0.0/B73*100)</f>
        <v/>
      </c>
      <c r="D73" s="19" t="n">
        <v>8249</v>
      </c>
      <c r="E73" s="18" t="n">
        <v>423.45416592</v>
      </c>
      <c r="F73" s="20" t="n">
        <v>3.13135858</v>
      </c>
      <c r="G73" s="18" t="n">
        <v>406.76606973</v>
      </c>
      <c r="H73" s="20" t="n">
        <v>11.09019135</v>
      </c>
      <c r="I73" s="18" t="s">
        <v>404</v>
      </c>
      <c r="J73" s="20" t="s">
        <v>404</v>
      </c>
      <c r="K73" s="18" t="s">
        <v>404</v>
      </c>
      <c r="L73" s="20" t="s">
        <v>404</v>
      </c>
      <c r="M73" s="18" t="s">
        <v>404</v>
      </c>
      <c r="N73" s="20" t="s">
        <v>404</v>
      </c>
      <c r="O73" s="18" t="s">
        <v>404</v>
      </c>
      <c r="P73" s="20" t="s">
        <v>404</v>
      </c>
      <c r="Q73" s="18" t="n">
        <v>414.33472174</v>
      </c>
      <c r="R73" s="20" t="n">
        <v>22.3276248</v>
      </c>
    </row>
    <row r="74" spans="1:18">
      <c r="A74" s="15" t="s">
        <v>471</v>
      </c>
      <c r="B74" s="17" t="n">
        <v>4692</v>
      </c>
      <c r="C74" s="18">
        <f>(484.0/B74*100)</f>
        <v/>
      </c>
      <c r="D74" s="19" t="n">
        <v>4208</v>
      </c>
      <c r="E74" s="18" t="n">
        <v>423.27789317</v>
      </c>
      <c r="F74" s="20" t="n">
        <v>1.55203572</v>
      </c>
      <c r="G74" s="18" t="n">
        <v>404.37372018</v>
      </c>
      <c r="H74" s="20" t="n">
        <v>4.81305666</v>
      </c>
      <c r="I74" s="18" t="s">
        <v>404</v>
      </c>
      <c r="J74" s="20" t="s">
        <v>404</v>
      </c>
      <c r="K74" s="18" t="s">
        <v>404</v>
      </c>
      <c r="L74" s="20" t="s">
        <v>404</v>
      </c>
      <c r="M74" s="18" t="s">
        <v>404</v>
      </c>
      <c r="N74" s="20" t="s">
        <v>404</v>
      </c>
      <c r="O74" s="18" t="s">
        <v>404</v>
      </c>
      <c r="P74" s="20" t="s">
        <v>404</v>
      </c>
      <c r="Q74" s="18" t="n">
        <v>457.8263062</v>
      </c>
      <c r="R74" s="20" t="n">
        <v>7.01655696</v>
      </c>
    </row>
    <row r="75" spans="1:18">
      <c r="A75" s="15" t="s">
        <v>472</v>
      </c>
      <c r="B75" s="17" t="n">
        <v>5375</v>
      </c>
      <c r="C75" s="18">
        <f>(483.0/B75*100)</f>
        <v/>
      </c>
      <c r="D75" s="19" t="n">
        <v>4892</v>
      </c>
      <c r="E75" s="18" t="n">
        <v>397.01527121</v>
      </c>
      <c r="F75" s="20" t="n">
        <v>9.09268428</v>
      </c>
      <c r="G75" s="18" t="n">
        <v>384.56498645</v>
      </c>
      <c r="H75" s="20" t="n">
        <v>3.02337958</v>
      </c>
      <c r="I75" s="18" t="s">
        <v>404</v>
      </c>
      <c r="J75" s="20" t="s">
        <v>404</v>
      </c>
      <c r="K75" s="18" t="s">
        <v>404</v>
      </c>
      <c r="L75" s="20" t="s">
        <v>404</v>
      </c>
      <c r="M75" s="18" t="s">
        <v>404</v>
      </c>
      <c r="N75" s="20" t="s">
        <v>404</v>
      </c>
      <c r="O75" s="18" t="s">
        <v>404</v>
      </c>
      <c r="P75" s="20" t="s">
        <v>404</v>
      </c>
      <c r="Q75" s="18" t="n">
        <v>376.26906197</v>
      </c>
      <c r="R75" s="20" t="n">
        <v>13.17685391</v>
      </c>
    </row>
    <row r="76" spans="1:18">
      <c r="A76" s="15" t="s">
        <v>473</v>
      </c>
      <c r="B76" s="17" t="n">
        <v>14167</v>
      </c>
      <c r="C76" s="18">
        <f>(1400.0/B76*100)</f>
        <v/>
      </c>
      <c r="D76" s="19" t="n">
        <v>12767</v>
      </c>
      <c r="E76" s="18" t="n">
        <v>438.66390924</v>
      </c>
      <c r="F76" s="20" t="n">
        <v>2.67161726</v>
      </c>
      <c r="G76" s="18" t="n">
        <v>392.4435884</v>
      </c>
      <c r="H76" s="20" t="n">
        <v>17.27283911</v>
      </c>
      <c r="I76" s="18" t="s">
        <v>404</v>
      </c>
      <c r="J76" s="20" t="s">
        <v>404</v>
      </c>
      <c r="K76" s="18" t="s">
        <v>404</v>
      </c>
      <c r="L76" s="20" t="s">
        <v>404</v>
      </c>
      <c r="M76" s="18" t="s">
        <v>404</v>
      </c>
      <c r="N76" s="20" t="s">
        <v>404</v>
      </c>
      <c r="O76" s="18" t="s">
        <v>404</v>
      </c>
      <c r="P76" s="20" t="s">
        <v>404</v>
      </c>
      <c r="Q76" s="18" t="n">
        <v>442.14347911</v>
      </c>
      <c r="R76" s="20" t="n">
        <v>10.3342736</v>
      </c>
    </row>
    <row r="77" spans="1:18">
      <c r="A77" s="15" t="s">
        <v>474</v>
      </c>
      <c r="B77" s="17" t="n">
        <v>6062</v>
      </c>
      <c r="C77" s="18">
        <f>(0.0/B77*100)</f>
        <v/>
      </c>
      <c r="D77" s="19" t="n">
        <v>6062</v>
      </c>
      <c r="E77" s="18" t="n">
        <v>437.00643887</v>
      </c>
      <c r="F77" s="20" t="n">
        <v>2.71185685</v>
      </c>
      <c r="G77" s="18" t="n">
        <v>428.6731079</v>
      </c>
      <c r="H77" s="20" t="n">
        <v>7.49780045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526.3216932</v>
      </c>
      <c r="F78" s="20" t="n">
        <v>4.16303765</v>
      </c>
      <c r="G78" s="18" t="n">
        <v>502.89891575</v>
      </c>
      <c r="H78" s="20" t="n">
        <v>8.99233145</v>
      </c>
      <c r="I78" s="18" t="s">
        <v>404</v>
      </c>
      <c r="J78" s="20" t="s">
        <v>404</v>
      </c>
      <c r="K78" s="18" t="s">
        <v>404</v>
      </c>
      <c r="L78" s="20" t="s">
        <v>404</v>
      </c>
      <c r="M78" s="18" t="s">
        <v>404</v>
      </c>
      <c r="N78" s="20" t="s">
        <v>404</v>
      </c>
      <c r="O78" s="18" t="s">
        <v>404</v>
      </c>
      <c r="P78" s="20" t="s">
        <v>404</v>
      </c>
      <c r="Q78" s="18" t="n">
        <v>561.14021429</v>
      </c>
      <c r="R78" s="20" t="n">
        <v>4.93413467</v>
      </c>
    </row>
    <row customHeight="1" ht="25" r="79" spans="1:18">
      <c r="A79" s="15" t="s">
        <v>476</v>
      </c>
      <c r="B79" s="17" t="n">
        <v>1657</v>
      </c>
      <c r="C79" s="18">
        <f>(21.0/B79*100)</f>
        <v/>
      </c>
      <c r="D79" s="19" t="n">
        <v>1636</v>
      </c>
      <c r="E79" s="18" t="n">
        <v>475.60180783</v>
      </c>
      <c r="F79" s="20" t="n">
        <v>6.94039621</v>
      </c>
      <c r="G79" s="18" t="n">
        <v>473.2732401</v>
      </c>
      <c r="H79" s="20" t="n">
        <v>16.50512187</v>
      </c>
      <c r="I79" s="18" t="s">
        <v>404</v>
      </c>
      <c r="J79" s="20" t="s">
        <v>404</v>
      </c>
      <c r="K79" s="18" t="s">
        <v>404</v>
      </c>
      <c r="L79" s="20" t="s">
        <v>404</v>
      </c>
      <c r="M79" s="18" t="s">
        <v>404</v>
      </c>
      <c r="N79" s="20" t="s">
        <v>404</v>
      </c>
      <c r="O79" s="18" t="s">
        <v>404</v>
      </c>
      <c r="P79" s="20" t="s">
        <v>404</v>
      </c>
      <c r="Q79" s="18" t="n">
        <v>472.19448212</v>
      </c>
      <c r="R79" s="20" t="n">
        <v>26.94333763</v>
      </c>
    </row>
    <row r="80" spans="1:18">
      <c r="A80" s="15" t="s">
        <v>477</v>
      </c>
      <c r="B80" s="17" t="n">
        <v>7841</v>
      </c>
      <c r="C80" s="18">
        <f>(0.0/B80*100)</f>
        <v/>
      </c>
      <c r="D80" s="19" t="n">
        <v>7841</v>
      </c>
      <c r="E80" s="18" t="n">
        <v>453.889844</v>
      </c>
      <c r="F80" s="20" t="n">
        <v>4.57905651</v>
      </c>
      <c r="G80" s="18" t="n">
        <v>463.41654855</v>
      </c>
      <c r="H80" s="20" t="n">
        <v>5.91998372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444.59699697</v>
      </c>
      <c r="F81" s="20" t="n">
        <v>3.07522129</v>
      </c>
      <c r="G81" s="18" t="n">
        <v>422.83683404</v>
      </c>
      <c r="H81" s="20" t="n">
        <v>9.675675740000001</v>
      </c>
      <c r="I81" s="18" t="s">
        <v>404</v>
      </c>
      <c r="J81" s="20" t="s">
        <v>404</v>
      </c>
      <c r="K81" s="18" t="s">
        <v>404</v>
      </c>
      <c r="L81" s="20" t="s">
        <v>404</v>
      </c>
      <c r="M81" s="18" t="s">
        <v>404</v>
      </c>
      <c r="N81" s="20" t="s">
        <v>404</v>
      </c>
      <c r="O81" s="18" t="s">
        <v>404</v>
      </c>
      <c r="P81" s="20" t="s">
        <v>404</v>
      </c>
      <c r="Q81" s="18" t="n">
        <v>523.4145175</v>
      </c>
      <c r="R81" s="20" t="n">
        <v>6.78576833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638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511.23373958</v>
      </c>
      <c r="F7" s="20" t="n">
        <v>1.78526529</v>
      </c>
      <c r="G7" s="18" t="n">
        <v>504.29325383</v>
      </c>
      <c r="H7" s="20" t="n">
        <v>7.80797761</v>
      </c>
      <c r="I7" s="18" t="s">
        <v>404</v>
      </c>
      <c r="J7" s="20" t="s">
        <v>404</v>
      </c>
      <c r="K7" s="18" t="s">
        <v>404</v>
      </c>
      <c r="L7" s="20" t="s">
        <v>404</v>
      </c>
      <c r="M7" s="18" t="s">
        <v>404</v>
      </c>
      <c r="N7" s="20" t="s">
        <v>404</v>
      </c>
      <c r="O7" s="18" t="s">
        <v>404</v>
      </c>
      <c r="P7" s="20" t="s">
        <v>404</v>
      </c>
      <c r="Q7" s="18" t="n">
        <v>497.59059431</v>
      </c>
      <c r="R7" s="20" t="n">
        <v>9.752398790000001</v>
      </c>
    </row>
    <row r="8" spans="1:18">
      <c r="A8" s="15" t="s">
        <v>405</v>
      </c>
      <c r="B8" s="17" t="n">
        <v>7007</v>
      </c>
      <c r="C8" s="18">
        <f>(0.0/B8*100)</f>
        <v/>
      </c>
      <c r="D8" s="19" t="n">
        <v>7007</v>
      </c>
      <c r="E8" s="18" t="n">
        <v>497.6794464</v>
      </c>
      <c r="F8" s="20" t="n">
        <v>3.51102512</v>
      </c>
      <c r="G8" s="18" t="n">
        <v>491.590397</v>
      </c>
      <c r="H8" s="20" t="n">
        <v>8.57979989</v>
      </c>
      <c r="I8" s="18" t="s">
        <v>404</v>
      </c>
      <c r="J8" s="20" t="s">
        <v>404</v>
      </c>
      <c r="K8" s="18" t="s">
        <v>404</v>
      </c>
      <c r="L8" s="20" t="s">
        <v>404</v>
      </c>
      <c r="M8" s="18" t="s">
        <v>404</v>
      </c>
      <c r="N8" s="20" t="s">
        <v>404</v>
      </c>
      <c r="O8" s="18" t="s">
        <v>404</v>
      </c>
      <c r="P8" s="20" t="s">
        <v>404</v>
      </c>
      <c r="Q8" s="18" t="n">
        <v>442.1924549</v>
      </c>
      <c r="R8" s="20" t="n">
        <v>16.78644231</v>
      </c>
    </row>
    <row r="9" spans="1:18">
      <c r="A9" s="15" t="s">
        <v>406</v>
      </c>
      <c r="B9" s="17" t="n">
        <v>9651</v>
      </c>
      <c r="C9" s="18">
        <f>(200.0/B9*100)</f>
        <v/>
      </c>
      <c r="D9" s="19" t="n">
        <v>9451</v>
      </c>
      <c r="E9" s="18" t="n">
        <v>508.50653005</v>
      </c>
      <c r="F9" s="20" t="n">
        <v>3.14226979</v>
      </c>
      <c r="G9" s="18" t="n">
        <v>491.66619787</v>
      </c>
      <c r="H9" s="20" t="n">
        <v>5.98549024</v>
      </c>
      <c r="I9" s="18" t="s">
        <v>404</v>
      </c>
      <c r="J9" s="20" t="s">
        <v>404</v>
      </c>
      <c r="K9" s="18" t="s">
        <v>404</v>
      </c>
      <c r="L9" s="20" t="s">
        <v>404</v>
      </c>
      <c r="M9" s="18" t="s">
        <v>404</v>
      </c>
      <c r="N9" s="20" t="s">
        <v>404</v>
      </c>
      <c r="O9" s="18" t="s">
        <v>404</v>
      </c>
      <c r="P9" s="20" t="s">
        <v>404</v>
      </c>
      <c r="Q9" s="18" t="n">
        <v>477.70954896</v>
      </c>
      <c r="R9" s="20" t="n">
        <v>18.35969572</v>
      </c>
    </row>
    <row r="10" spans="1:18">
      <c r="A10" s="15" t="s">
        <v>407</v>
      </c>
      <c r="B10" s="17" t="n">
        <v>20058</v>
      </c>
      <c r="C10" s="18">
        <f>(3074.0/B10*100)</f>
        <v/>
      </c>
      <c r="D10" s="19" t="n">
        <v>16984</v>
      </c>
      <c r="E10" s="18" t="n">
        <v>528.74723479</v>
      </c>
      <c r="F10" s="20" t="n">
        <v>2.40335141</v>
      </c>
      <c r="G10" s="18" t="n">
        <v>523.0584943</v>
      </c>
      <c r="H10" s="20" t="n">
        <v>5.8809152</v>
      </c>
      <c r="I10" s="18" t="s">
        <v>404</v>
      </c>
      <c r="J10" s="20" t="s">
        <v>404</v>
      </c>
      <c r="K10" s="18" t="s">
        <v>404</v>
      </c>
      <c r="L10" s="20" t="s">
        <v>404</v>
      </c>
      <c r="M10" s="18" t="s">
        <v>404</v>
      </c>
      <c r="N10" s="20" t="s">
        <v>404</v>
      </c>
      <c r="O10" s="18" t="s">
        <v>404</v>
      </c>
      <c r="P10" s="20" t="s">
        <v>404</v>
      </c>
      <c r="Q10" s="18" t="n">
        <v>549.30402321</v>
      </c>
      <c r="R10" s="20" t="n">
        <v>12.59897459</v>
      </c>
    </row>
    <row r="11" spans="1:18">
      <c r="A11" s="15" t="s">
        <v>408</v>
      </c>
      <c r="B11" s="17" t="n">
        <v>7053</v>
      </c>
      <c r="C11" s="18">
        <f>(137.0/B11*100)</f>
        <v/>
      </c>
      <c r="D11" s="19" t="n">
        <v>6916</v>
      </c>
      <c r="E11" s="18" t="n">
        <v>454.61225801</v>
      </c>
      <c r="F11" s="20" t="n">
        <v>4.09818054</v>
      </c>
      <c r="G11" s="18" t="n">
        <v>438.675179</v>
      </c>
      <c r="H11" s="20" t="n">
        <v>4.63631956</v>
      </c>
      <c r="I11" s="18" t="s">
        <v>404</v>
      </c>
      <c r="J11" s="20" t="s">
        <v>404</v>
      </c>
      <c r="K11" s="18" t="s">
        <v>404</v>
      </c>
      <c r="L11" s="20" t="s">
        <v>404</v>
      </c>
      <c r="M11" s="18" t="s">
        <v>404</v>
      </c>
      <c r="N11" s="20" t="s">
        <v>404</v>
      </c>
      <c r="O11" s="18" t="s">
        <v>404</v>
      </c>
      <c r="P11" s="20" t="s">
        <v>404</v>
      </c>
      <c r="Q11" s="18" t="n">
        <v>436.9202892</v>
      </c>
      <c r="R11" s="20" t="n">
        <v>18.91414127</v>
      </c>
    </row>
    <row r="12" spans="1:18">
      <c r="A12" s="15" t="s">
        <v>409</v>
      </c>
      <c r="B12" s="17" t="n">
        <v>6894</v>
      </c>
      <c r="C12" s="18">
        <f>(106.0/B12*100)</f>
        <v/>
      </c>
      <c r="D12" s="19" t="n">
        <v>6788</v>
      </c>
      <c r="E12" s="18" t="n">
        <v>504.45596282</v>
      </c>
      <c r="F12" s="20" t="n">
        <v>6.37824428</v>
      </c>
      <c r="G12" s="18" t="n">
        <v>486.40895316</v>
      </c>
      <c r="H12" s="20" t="n">
        <v>3.82969686</v>
      </c>
      <c r="I12" s="18" t="s">
        <v>404</v>
      </c>
      <c r="J12" s="20" t="s">
        <v>404</v>
      </c>
      <c r="K12" s="18" t="s">
        <v>404</v>
      </c>
      <c r="L12" s="20" t="s">
        <v>404</v>
      </c>
      <c r="M12" s="18" t="s">
        <v>404</v>
      </c>
      <c r="N12" s="20" t="s">
        <v>404</v>
      </c>
      <c r="O12" s="18" t="s">
        <v>404</v>
      </c>
      <c r="P12" s="20" t="s">
        <v>404</v>
      </c>
      <c r="Q12" s="18" t="n">
        <v>459.5148015</v>
      </c>
      <c r="R12" s="20" t="n">
        <v>15.89818937</v>
      </c>
    </row>
    <row r="13" spans="1:18">
      <c r="A13" s="15" t="s">
        <v>410</v>
      </c>
      <c r="B13" s="17" t="n">
        <v>7161</v>
      </c>
      <c r="C13" s="18">
        <f>(1175.0/B13*100)</f>
        <v/>
      </c>
      <c r="D13" s="19" t="n">
        <v>5986</v>
      </c>
      <c r="E13" s="18" t="n">
        <v>499.59640993</v>
      </c>
      <c r="F13" s="20" t="n">
        <v>3.32174384</v>
      </c>
      <c r="G13" s="18" t="n">
        <v>505.19711039</v>
      </c>
      <c r="H13" s="20" t="n">
        <v>4.66046776</v>
      </c>
      <c r="I13" s="18" t="s">
        <v>404</v>
      </c>
      <c r="J13" s="20" t="s">
        <v>404</v>
      </c>
      <c r="K13" s="18" t="s">
        <v>404</v>
      </c>
      <c r="L13" s="20" t="s">
        <v>404</v>
      </c>
      <c r="M13" s="18" t="s">
        <v>404</v>
      </c>
      <c r="N13" s="20" t="s">
        <v>404</v>
      </c>
      <c r="O13" s="18" t="s">
        <v>404</v>
      </c>
      <c r="P13" s="20" t="s">
        <v>404</v>
      </c>
      <c r="Q13" s="18" t="n">
        <v>499.09241114</v>
      </c>
      <c r="R13" s="20" t="n">
        <v>5.03787096</v>
      </c>
    </row>
    <row r="14" spans="1:18">
      <c r="A14" s="15" t="s">
        <v>411</v>
      </c>
      <c r="B14" s="17" t="n">
        <v>5587</v>
      </c>
      <c r="C14" s="18">
        <f>(0.0/B14*100)</f>
        <v/>
      </c>
      <c r="D14" s="19" t="n">
        <v>5587</v>
      </c>
      <c r="E14" s="18" t="n">
        <v>539.00957333</v>
      </c>
      <c r="F14" s="20" t="n">
        <v>2.22717997</v>
      </c>
      <c r="G14" s="18" t="n">
        <v>522.62403459</v>
      </c>
      <c r="H14" s="20" t="n">
        <v>4.34863528</v>
      </c>
      <c r="I14" s="18" t="s">
        <v>404</v>
      </c>
      <c r="J14" s="20" t="s">
        <v>404</v>
      </c>
      <c r="K14" s="18" t="s">
        <v>404</v>
      </c>
      <c r="L14" s="20" t="s">
        <v>404</v>
      </c>
      <c r="M14" s="18" t="s">
        <v>404</v>
      </c>
      <c r="N14" s="20" t="s">
        <v>404</v>
      </c>
      <c r="O14" s="18" t="s">
        <v>404</v>
      </c>
      <c r="P14" s="20" t="s">
        <v>404</v>
      </c>
      <c r="Q14" s="18" t="n">
        <v>536.3990280100001</v>
      </c>
      <c r="R14" s="20" t="n">
        <v>18.18838901</v>
      </c>
    </row>
    <row r="15" spans="1:18">
      <c r="A15" s="15" t="s">
        <v>412</v>
      </c>
      <c r="B15" s="17" t="n">
        <v>5882</v>
      </c>
      <c r="C15" s="18">
        <f>(0.0/B15*100)</f>
        <v/>
      </c>
      <c r="D15" s="19" t="n">
        <v>5882</v>
      </c>
      <c r="E15" s="18" t="n">
        <v>533.91019897</v>
      </c>
      <c r="F15" s="20" t="n">
        <v>3.93880114</v>
      </c>
      <c r="G15" s="18" t="n">
        <v>525.69175554</v>
      </c>
      <c r="H15" s="20" t="n">
        <v>2.98517133</v>
      </c>
      <c r="I15" s="18" t="s">
        <v>404</v>
      </c>
      <c r="J15" s="20" t="s">
        <v>404</v>
      </c>
      <c r="K15" s="18" t="s">
        <v>404</v>
      </c>
      <c r="L15" s="20" t="s">
        <v>404</v>
      </c>
      <c r="M15" s="18" t="s">
        <v>404</v>
      </c>
      <c r="N15" s="20" t="s">
        <v>404</v>
      </c>
      <c r="O15" s="18" t="s">
        <v>404</v>
      </c>
      <c r="P15" s="20" t="s">
        <v>404</v>
      </c>
      <c r="Q15" s="18" t="n">
        <v>547.88571066</v>
      </c>
      <c r="R15" s="20" t="n">
        <v>14.20764304</v>
      </c>
    </row>
    <row r="16" spans="1:18">
      <c r="A16" s="15" t="s">
        <v>413</v>
      </c>
      <c r="B16" s="17" t="n">
        <v>6108</v>
      </c>
      <c r="C16" s="18">
        <f>(466.0/B16*100)</f>
        <v/>
      </c>
      <c r="D16" s="19" t="n">
        <v>5642</v>
      </c>
      <c r="E16" s="18" t="n">
        <v>506.95816405</v>
      </c>
      <c r="F16" s="20" t="n">
        <v>4.35298695</v>
      </c>
      <c r="G16" s="18" t="n">
        <v>484.90606159</v>
      </c>
      <c r="H16" s="20" t="n">
        <v>5.99934997</v>
      </c>
      <c r="I16" s="18" t="s">
        <v>404</v>
      </c>
      <c r="J16" s="20" t="s">
        <v>404</v>
      </c>
      <c r="K16" s="18" t="s">
        <v>404</v>
      </c>
      <c r="L16" s="20" t="s">
        <v>404</v>
      </c>
      <c r="M16" s="18" t="s">
        <v>404</v>
      </c>
      <c r="N16" s="20" t="s">
        <v>404</v>
      </c>
      <c r="O16" s="18" t="s">
        <v>404</v>
      </c>
      <c r="P16" s="20" t="s">
        <v>404</v>
      </c>
      <c r="Q16" s="18" t="n">
        <v>482.77322275</v>
      </c>
      <c r="R16" s="20" t="n">
        <v>33.65968192</v>
      </c>
    </row>
    <row r="17" spans="1:18">
      <c r="A17" s="15" t="s">
        <v>414</v>
      </c>
      <c r="B17" s="17" t="n">
        <v>6504</v>
      </c>
      <c r="C17" s="18">
        <f>(1325.0/B17*100)</f>
        <v/>
      </c>
      <c r="D17" s="19" t="n">
        <v>5179</v>
      </c>
      <c r="E17" s="18" t="n">
        <v>509.19700928</v>
      </c>
      <c r="F17" s="20" t="n">
        <v>4.18373173</v>
      </c>
      <c r="G17" s="18" t="n">
        <v>499.73819005</v>
      </c>
      <c r="H17" s="20" t="n">
        <v>9.25994172</v>
      </c>
      <c r="I17" s="18" t="s">
        <v>404</v>
      </c>
      <c r="J17" s="20" t="s">
        <v>404</v>
      </c>
      <c r="K17" s="18" t="s">
        <v>404</v>
      </c>
      <c r="L17" s="20" t="s">
        <v>404</v>
      </c>
      <c r="M17" s="18" t="s">
        <v>404</v>
      </c>
      <c r="N17" s="20" t="s">
        <v>404</v>
      </c>
      <c r="O17" s="18" t="s">
        <v>404</v>
      </c>
      <c r="P17" s="20" t="s">
        <v>404</v>
      </c>
      <c r="Q17" s="18" t="n">
        <v>552.68777961</v>
      </c>
      <c r="R17" s="20" t="n">
        <v>16.7000274</v>
      </c>
    </row>
    <row r="18" spans="1:18">
      <c r="A18" s="15" t="s">
        <v>415</v>
      </c>
      <c r="B18" s="17" t="n">
        <v>5532</v>
      </c>
      <c r="C18" s="18">
        <f>(0.0/B18*100)</f>
        <v/>
      </c>
      <c r="D18" s="19" t="n">
        <v>5532</v>
      </c>
      <c r="E18" s="18" t="n">
        <v>464.40776293</v>
      </c>
      <c r="F18" s="20" t="n">
        <v>7.76235457</v>
      </c>
      <c r="G18" s="18" t="n">
        <v>451.19437053</v>
      </c>
      <c r="H18" s="20" t="n">
        <v>4.57920233</v>
      </c>
      <c r="I18" s="18" t="s">
        <v>404</v>
      </c>
      <c r="J18" s="20" t="s">
        <v>404</v>
      </c>
      <c r="K18" s="18" t="s">
        <v>404</v>
      </c>
      <c r="L18" s="20" t="s">
        <v>404</v>
      </c>
      <c r="M18" s="18" t="s">
        <v>404</v>
      </c>
      <c r="N18" s="20" t="s">
        <v>404</v>
      </c>
      <c r="O18" s="18" t="s">
        <v>404</v>
      </c>
      <c r="P18" s="20" t="s">
        <v>404</v>
      </c>
      <c r="Q18" s="18" t="n">
        <v>349.9189366</v>
      </c>
      <c r="R18" s="20" t="n">
        <v>17.48567562</v>
      </c>
    </row>
    <row r="19" spans="1:18">
      <c r="A19" s="15" t="s">
        <v>416</v>
      </c>
      <c r="B19" s="17" t="n">
        <v>5658</v>
      </c>
      <c r="C19" s="18">
        <f>(327.0/B19*100)</f>
        <v/>
      </c>
      <c r="D19" s="19" t="n">
        <v>5331</v>
      </c>
      <c r="E19" s="18" t="n">
        <v>477.38892348</v>
      </c>
      <c r="F19" s="20" t="n">
        <v>5.98425951</v>
      </c>
      <c r="G19" s="18" t="n">
        <v>477.19834164</v>
      </c>
      <c r="H19" s="20" t="n">
        <v>6.09640605</v>
      </c>
      <c r="I19" s="18" t="s">
        <v>404</v>
      </c>
      <c r="J19" s="20" t="s">
        <v>404</v>
      </c>
      <c r="K19" s="18" t="s">
        <v>404</v>
      </c>
      <c r="L19" s="20" t="s">
        <v>404</v>
      </c>
      <c r="M19" s="18" t="s">
        <v>404</v>
      </c>
      <c r="N19" s="20" t="s">
        <v>404</v>
      </c>
      <c r="O19" s="18" t="s">
        <v>404</v>
      </c>
      <c r="P19" s="20" t="s">
        <v>404</v>
      </c>
      <c r="Q19" s="18" t="n">
        <v>459.33728203</v>
      </c>
      <c r="R19" s="20" t="n">
        <v>54.71602365</v>
      </c>
    </row>
    <row r="20" spans="1:18">
      <c r="A20" s="15" t="s">
        <v>417</v>
      </c>
      <c r="B20" s="17" t="n">
        <v>3371</v>
      </c>
      <c r="C20" s="18">
        <f>(24.0/B20*100)</f>
        <v/>
      </c>
      <c r="D20" s="19" t="n">
        <v>3347</v>
      </c>
      <c r="E20" s="18" t="n">
        <v>474.3318829</v>
      </c>
      <c r="F20" s="20" t="n">
        <v>1.83105829</v>
      </c>
      <c r="G20" s="18" t="n">
        <v>469.25336271</v>
      </c>
      <c r="H20" s="20" t="n">
        <v>4.55706483</v>
      </c>
      <c r="I20" s="18" t="s">
        <v>404</v>
      </c>
      <c r="J20" s="20" t="s">
        <v>404</v>
      </c>
      <c r="K20" s="18" t="s">
        <v>404</v>
      </c>
      <c r="L20" s="20" t="s">
        <v>404</v>
      </c>
      <c r="M20" s="18" t="s">
        <v>404</v>
      </c>
      <c r="N20" s="20" t="s">
        <v>404</v>
      </c>
      <c r="O20" s="18" t="s">
        <v>404</v>
      </c>
      <c r="P20" s="20" t="s">
        <v>404</v>
      </c>
      <c r="Q20" s="18" t="n">
        <v>453.79808972</v>
      </c>
      <c r="R20" s="20" t="n">
        <v>9.01336178</v>
      </c>
    </row>
    <row r="21" spans="1:18">
      <c r="A21" s="15" t="s">
        <v>418</v>
      </c>
      <c r="B21" s="17" t="n">
        <v>5741</v>
      </c>
      <c r="C21" s="18">
        <f>(0.0/B21*100)</f>
        <v/>
      </c>
      <c r="D21" s="19" t="n">
        <v>5741</v>
      </c>
      <c r="E21" s="18" t="n">
        <v>500.68241988</v>
      </c>
      <c r="F21" s="20" t="n">
        <v>3.16472877</v>
      </c>
      <c r="G21" s="18" t="n">
        <v>511.95761016</v>
      </c>
      <c r="H21" s="20" t="n">
        <v>6.13165309</v>
      </c>
      <c r="I21" s="18" t="s">
        <v>404</v>
      </c>
      <c r="J21" s="20" t="s">
        <v>404</v>
      </c>
      <c r="K21" s="18" t="s">
        <v>404</v>
      </c>
      <c r="L21" s="20" t="s">
        <v>404</v>
      </c>
      <c r="M21" s="18" t="s">
        <v>404</v>
      </c>
      <c r="N21" s="20" t="s">
        <v>404</v>
      </c>
      <c r="O21" s="18" t="s">
        <v>404</v>
      </c>
      <c r="P21" s="20" t="s">
        <v>404</v>
      </c>
      <c r="Q21" s="18" t="n">
        <v>493.27588236</v>
      </c>
      <c r="R21" s="20" t="n">
        <v>7.4894112</v>
      </c>
    </row>
    <row r="22" spans="1:18">
      <c r="A22" s="15" t="s">
        <v>419</v>
      </c>
      <c r="B22" s="17" t="n">
        <v>6598</v>
      </c>
      <c r="C22" s="18">
        <f>(0.0/B22*100)</f>
        <v/>
      </c>
      <c r="D22" s="19" t="n">
        <v>6598</v>
      </c>
      <c r="E22" s="18" t="n">
        <v>467.96786383</v>
      </c>
      <c r="F22" s="20" t="n">
        <v>4.23544222</v>
      </c>
      <c r="G22" s="18" t="n">
        <v>459.41043658</v>
      </c>
      <c r="H22" s="20" t="n">
        <v>10.07252299</v>
      </c>
      <c r="I22" s="18" t="s">
        <v>404</v>
      </c>
      <c r="J22" s="20" t="s">
        <v>404</v>
      </c>
      <c r="K22" s="18" t="s">
        <v>404</v>
      </c>
      <c r="L22" s="20" t="s">
        <v>404</v>
      </c>
      <c r="M22" s="18" t="s">
        <v>404</v>
      </c>
      <c r="N22" s="20" t="s">
        <v>404</v>
      </c>
      <c r="O22" s="18" t="s">
        <v>404</v>
      </c>
      <c r="P22" s="20" t="s">
        <v>404</v>
      </c>
      <c r="Q22" s="18" t="n">
        <v>476.55108077</v>
      </c>
      <c r="R22" s="20" t="n">
        <v>28.29011279</v>
      </c>
    </row>
    <row r="23" spans="1:18">
      <c r="A23" s="15" t="s">
        <v>420</v>
      </c>
      <c r="B23" s="17" t="n">
        <v>11583</v>
      </c>
      <c r="C23" s="18">
        <f>(3185.0/B23*100)</f>
        <v/>
      </c>
      <c r="D23" s="19" t="n">
        <v>8398</v>
      </c>
      <c r="E23" s="18" t="n">
        <v>478.76129245</v>
      </c>
      <c r="F23" s="20" t="n">
        <v>5.4504734</v>
      </c>
      <c r="G23" s="18" t="n">
        <v>492.19858988</v>
      </c>
      <c r="H23" s="20" t="n">
        <v>5.4560153</v>
      </c>
      <c r="I23" s="18" t="s">
        <v>404</v>
      </c>
      <c r="J23" s="20" t="s">
        <v>404</v>
      </c>
      <c r="K23" s="18" t="s">
        <v>404</v>
      </c>
      <c r="L23" s="20" t="s">
        <v>404</v>
      </c>
      <c r="M23" s="18" t="s">
        <v>404</v>
      </c>
      <c r="N23" s="20" t="s">
        <v>404</v>
      </c>
      <c r="O23" s="18" t="s">
        <v>404</v>
      </c>
      <c r="P23" s="20" t="s">
        <v>404</v>
      </c>
      <c r="Q23" s="18" t="n">
        <v>466.65243913</v>
      </c>
      <c r="R23" s="20" t="n">
        <v>21.30095224</v>
      </c>
    </row>
    <row r="24" spans="1:18">
      <c r="A24" s="15" t="s">
        <v>421</v>
      </c>
      <c r="B24" s="17" t="n">
        <v>6647</v>
      </c>
      <c r="C24" s="18">
        <f>(0.0/B24*100)</f>
        <v/>
      </c>
      <c r="D24" s="19" t="n">
        <v>6647</v>
      </c>
      <c r="E24" s="18" t="n">
        <v>540.34141736</v>
      </c>
      <c r="F24" s="20" t="n">
        <v>3.87004363</v>
      </c>
      <c r="G24" s="18" t="n">
        <v>527.60144398</v>
      </c>
      <c r="H24" s="20" t="n">
        <v>10.87826825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516.77954011</v>
      </c>
      <c r="F25" s="20" t="n">
        <v>3.44417277</v>
      </c>
      <c r="G25" s="18" t="n">
        <v>508.37603308</v>
      </c>
      <c r="H25" s="20" t="n">
        <v>12.55905808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494.76935625</v>
      </c>
      <c r="F26" s="20" t="n">
        <v>2.20610572</v>
      </c>
      <c r="G26" s="18" t="n">
        <v>483.71266575</v>
      </c>
      <c r="H26" s="20" t="n">
        <v>3.61894404</v>
      </c>
      <c r="I26" s="18" t="s">
        <v>404</v>
      </c>
      <c r="J26" s="20" t="s">
        <v>404</v>
      </c>
      <c r="K26" s="18" t="s">
        <v>404</v>
      </c>
      <c r="L26" s="20" t="s">
        <v>404</v>
      </c>
      <c r="M26" s="18" t="s">
        <v>404</v>
      </c>
      <c r="N26" s="20" t="s">
        <v>404</v>
      </c>
      <c r="O26" s="18" t="s">
        <v>404</v>
      </c>
      <c r="P26" s="20" t="s">
        <v>404</v>
      </c>
      <c r="Q26" s="18" t="n">
        <v>453.86333126</v>
      </c>
      <c r="R26" s="20" t="n">
        <v>6.31724422</v>
      </c>
    </row>
    <row r="27" spans="1:18">
      <c r="A27" s="15" t="s">
        <v>424</v>
      </c>
      <c r="B27" s="17" t="n">
        <v>5299</v>
      </c>
      <c r="C27" s="18">
        <f>(0.0/B27*100)</f>
        <v/>
      </c>
      <c r="D27" s="19" t="n">
        <v>5299</v>
      </c>
      <c r="E27" s="18" t="n">
        <v>483.89123295</v>
      </c>
      <c r="F27" s="20" t="n">
        <v>1.29000202</v>
      </c>
      <c r="G27" s="18" t="n">
        <v>480.22764851</v>
      </c>
      <c r="H27" s="20" t="n">
        <v>1.87305421</v>
      </c>
      <c r="I27" s="18" t="s">
        <v>404</v>
      </c>
      <c r="J27" s="20" t="s">
        <v>404</v>
      </c>
      <c r="K27" s="18" t="s">
        <v>404</v>
      </c>
      <c r="L27" s="20" t="s">
        <v>404</v>
      </c>
      <c r="M27" s="18" t="s">
        <v>404</v>
      </c>
      <c r="N27" s="20" t="s">
        <v>404</v>
      </c>
      <c r="O27" s="18" t="s">
        <v>404</v>
      </c>
      <c r="P27" s="20" t="s">
        <v>404</v>
      </c>
      <c r="Q27" s="18" t="n">
        <v>460.40997821</v>
      </c>
      <c r="R27" s="20" t="n">
        <v>29.69276754</v>
      </c>
    </row>
    <row r="28" spans="1:18">
      <c r="A28" s="15" t="s">
        <v>425</v>
      </c>
      <c r="B28" s="17" t="n">
        <v>7568</v>
      </c>
      <c r="C28" s="18">
        <f>(0.0/B28*100)</f>
        <v/>
      </c>
      <c r="D28" s="19" t="n">
        <v>7568</v>
      </c>
      <c r="E28" s="18" t="n">
        <v>432.25698933</v>
      </c>
      <c r="F28" s="20" t="n">
        <v>3.65813743</v>
      </c>
      <c r="G28" s="18" t="n">
        <v>400.04262155</v>
      </c>
      <c r="H28" s="20" t="n">
        <v>2.96878352</v>
      </c>
      <c r="I28" s="18" t="s">
        <v>404</v>
      </c>
      <c r="J28" s="20" t="s">
        <v>404</v>
      </c>
      <c r="K28" s="18" t="s">
        <v>404</v>
      </c>
      <c r="L28" s="20" t="s">
        <v>404</v>
      </c>
      <c r="M28" s="18" t="s">
        <v>404</v>
      </c>
      <c r="N28" s="20" t="s">
        <v>404</v>
      </c>
      <c r="O28" s="18" t="s">
        <v>404</v>
      </c>
      <c r="P28" s="20" t="s">
        <v>404</v>
      </c>
      <c r="Q28" s="18" t="n">
        <v>375.46414323</v>
      </c>
      <c r="R28" s="20" t="n">
        <v>23.83900596</v>
      </c>
    </row>
    <row r="29" spans="1:18">
      <c r="A29" s="15" t="s">
        <v>426</v>
      </c>
      <c r="B29" s="17" t="n">
        <v>5385</v>
      </c>
      <c r="C29" s="18">
        <f>(1123.0/B29*100)</f>
        <v/>
      </c>
      <c r="D29" s="19" t="n">
        <v>4262</v>
      </c>
      <c r="E29" s="18" t="n">
        <v>513.0604631800001</v>
      </c>
      <c r="F29" s="20" t="n">
        <v>5.24738133</v>
      </c>
      <c r="G29" s="18" t="n">
        <v>486.86386415</v>
      </c>
      <c r="H29" s="20" t="n">
        <v>49.72297385</v>
      </c>
      <c r="I29" s="18" t="s">
        <v>404</v>
      </c>
      <c r="J29" s="20" t="s">
        <v>404</v>
      </c>
      <c r="K29" s="18" t="s">
        <v>404</v>
      </c>
      <c r="L29" s="20" t="s">
        <v>404</v>
      </c>
      <c r="M29" s="18" t="s">
        <v>404</v>
      </c>
      <c r="N29" s="20" t="s">
        <v>404</v>
      </c>
      <c r="O29" s="18" t="s">
        <v>404</v>
      </c>
      <c r="P29" s="20" t="s">
        <v>404</v>
      </c>
      <c r="Q29" s="18" t="n">
        <v>494.47036061</v>
      </c>
      <c r="R29" s="20" t="n">
        <v>11.27105696</v>
      </c>
    </row>
    <row r="30" spans="1:18">
      <c r="A30" s="15" t="s">
        <v>427</v>
      </c>
      <c r="B30" s="17" t="n">
        <v>4520</v>
      </c>
      <c r="C30" s="18">
        <f>(1053.0/B30*100)</f>
        <v/>
      </c>
      <c r="D30" s="19" t="n">
        <v>3467</v>
      </c>
      <c r="E30" s="18" t="n">
        <v>516.0050492399999</v>
      </c>
      <c r="F30" s="20" t="n">
        <v>3.01586697</v>
      </c>
      <c r="G30" s="18" t="n">
        <v>461.16028058</v>
      </c>
      <c r="H30" s="20" t="n">
        <v>21.39294896</v>
      </c>
      <c r="I30" s="18" t="s">
        <v>404</v>
      </c>
      <c r="J30" s="20" t="s">
        <v>404</v>
      </c>
      <c r="K30" s="18" t="s">
        <v>404</v>
      </c>
      <c r="L30" s="20" t="s">
        <v>404</v>
      </c>
      <c r="M30" s="18" t="s">
        <v>404</v>
      </c>
      <c r="N30" s="20" t="s">
        <v>404</v>
      </c>
      <c r="O30" s="18" t="s">
        <v>404</v>
      </c>
      <c r="P30" s="20" t="s">
        <v>404</v>
      </c>
      <c r="Q30" s="18" t="n">
        <v>531.30528913</v>
      </c>
      <c r="R30" s="20" t="n">
        <v>26.22007497</v>
      </c>
    </row>
    <row r="31" spans="1:18">
      <c r="A31" s="15" t="s">
        <v>428</v>
      </c>
      <c r="B31" s="17" t="n">
        <v>5456</v>
      </c>
      <c r="C31" s="18">
        <f>(502.0/B31*100)</f>
        <v/>
      </c>
      <c r="D31" s="19" t="n">
        <v>4954</v>
      </c>
      <c r="E31" s="18" t="n">
        <v>501.36130268</v>
      </c>
      <c r="F31" s="20" t="n">
        <v>2.73687716</v>
      </c>
      <c r="G31" s="18" t="n">
        <v>495.15092344</v>
      </c>
      <c r="H31" s="20" t="n">
        <v>4.15689824</v>
      </c>
      <c r="I31" s="18" t="s">
        <v>404</v>
      </c>
      <c r="J31" s="20" t="s">
        <v>404</v>
      </c>
      <c r="K31" s="18" t="s">
        <v>404</v>
      </c>
      <c r="L31" s="20" t="s">
        <v>404</v>
      </c>
      <c r="M31" s="18" t="s">
        <v>404</v>
      </c>
      <c r="N31" s="20" t="s">
        <v>404</v>
      </c>
      <c r="O31" s="18" t="s">
        <v>404</v>
      </c>
      <c r="P31" s="20" t="s">
        <v>404</v>
      </c>
      <c r="Q31" s="18" t="n">
        <v>495.02200326</v>
      </c>
      <c r="R31" s="20" t="n">
        <v>11.76010694</v>
      </c>
    </row>
    <row r="32" spans="1:18">
      <c r="A32" s="15" t="s">
        <v>429</v>
      </c>
      <c r="B32" s="17" t="n">
        <v>4478</v>
      </c>
      <c r="C32" s="18">
        <f>(0.0/B32*100)</f>
        <v/>
      </c>
      <c r="D32" s="19" t="n">
        <v>4478</v>
      </c>
      <c r="E32" s="18" t="n">
        <v>504.69761275</v>
      </c>
      <c r="F32" s="20" t="n">
        <v>3.68249836</v>
      </c>
      <c r="G32" s="18" t="n">
        <v>494.66277851</v>
      </c>
      <c r="H32" s="20" t="n">
        <v>3.77376777</v>
      </c>
      <c r="I32" s="18" t="s">
        <v>404</v>
      </c>
      <c r="J32" s="20" t="s">
        <v>404</v>
      </c>
      <c r="K32" s="18" t="s">
        <v>404</v>
      </c>
      <c r="L32" s="20" t="s">
        <v>404</v>
      </c>
      <c r="M32" s="18" t="s">
        <v>404</v>
      </c>
      <c r="N32" s="20" t="s">
        <v>404</v>
      </c>
      <c r="O32" s="18" t="s">
        <v>404</v>
      </c>
      <c r="P32" s="20" t="s">
        <v>404</v>
      </c>
      <c r="Q32" s="18" t="n">
        <v>532.28075803</v>
      </c>
      <c r="R32" s="20" t="n">
        <v>16.093769</v>
      </c>
    </row>
    <row r="33" spans="1:18">
      <c r="A33" s="15" t="s">
        <v>430</v>
      </c>
      <c r="B33" s="17" t="n">
        <v>7325</v>
      </c>
      <c r="C33" s="18">
        <f>(29.0/B33*100)</f>
        <v/>
      </c>
      <c r="D33" s="19" t="n">
        <v>7296</v>
      </c>
      <c r="E33" s="18" t="n">
        <v>504.55493758</v>
      </c>
      <c r="F33" s="20" t="n">
        <v>3.05986434</v>
      </c>
      <c r="G33" s="18" t="n">
        <v>492.12813049</v>
      </c>
      <c r="H33" s="20" t="n">
        <v>5.74153117</v>
      </c>
      <c r="I33" s="18" t="s">
        <v>404</v>
      </c>
      <c r="J33" s="20" t="s">
        <v>404</v>
      </c>
      <c r="K33" s="18" t="s">
        <v>404</v>
      </c>
      <c r="L33" s="20" t="s">
        <v>404</v>
      </c>
      <c r="M33" s="18" t="s">
        <v>404</v>
      </c>
      <c r="N33" s="20" t="s">
        <v>404</v>
      </c>
      <c r="O33" s="18" t="s">
        <v>404</v>
      </c>
      <c r="P33" s="20" t="s">
        <v>404</v>
      </c>
      <c r="Q33" s="18" t="n">
        <v>482.14996994</v>
      </c>
      <c r="R33" s="20" t="n">
        <v>9.022661729999999</v>
      </c>
    </row>
    <row r="34" spans="1:18">
      <c r="A34" s="15" t="s">
        <v>431</v>
      </c>
      <c r="B34" s="17" t="n">
        <v>6350</v>
      </c>
      <c r="C34" s="18">
        <f>(0.0/B34*100)</f>
        <v/>
      </c>
      <c r="D34" s="19" t="n">
        <v>6350</v>
      </c>
      <c r="E34" s="18" t="n">
        <v>462.67737296</v>
      </c>
      <c r="F34" s="20" t="n">
        <v>4.98266606</v>
      </c>
      <c r="G34" s="18" t="n">
        <v>459.41761977</v>
      </c>
      <c r="H34" s="20" t="n">
        <v>4.3011947</v>
      </c>
      <c r="I34" s="18" t="s">
        <v>404</v>
      </c>
      <c r="J34" s="20" t="s">
        <v>404</v>
      </c>
      <c r="K34" s="18" t="s">
        <v>404</v>
      </c>
      <c r="L34" s="20" t="s">
        <v>404</v>
      </c>
      <c r="M34" s="18" t="s">
        <v>404</v>
      </c>
      <c r="N34" s="20" t="s">
        <v>404</v>
      </c>
      <c r="O34" s="18" t="s">
        <v>404</v>
      </c>
      <c r="P34" s="20" t="s">
        <v>404</v>
      </c>
      <c r="Q34" s="18" t="n">
        <v>445.69023368</v>
      </c>
      <c r="R34" s="20" t="n">
        <v>20.08294066</v>
      </c>
    </row>
    <row r="35" spans="1:18">
      <c r="A35" s="15" t="s">
        <v>432</v>
      </c>
      <c r="B35" s="17" t="n">
        <v>6406</v>
      </c>
      <c r="C35" s="18">
        <f>(443.0/B35*100)</f>
        <v/>
      </c>
      <c r="D35" s="19" t="n">
        <v>5963</v>
      </c>
      <c r="E35" s="18" t="n">
        <v>515.38646299</v>
      </c>
      <c r="F35" s="20" t="n">
        <v>2.06818735</v>
      </c>
      <c r="G35" s="18" t="n">
        <v>515.61713303</v>
      </c>
      <c r="H35" s="20" t="n">
        <v>1.98017895</v>
      </c>
      <c r="I35" s="18" t="s">
        <v>404</v>
      </c>
      <c r="J35" s="20" t="s">
        <v>404</v>
      </c>
      <c r="K35" s="18" t="s">
        <v>404</v>
      </c>
      <c r="L35" s="20" t="s">
        <v>404</v>
      </c>
      <c r="M35" s="18" t="s">
        <v>404</v>
      </c>
      <c r="N35" s="20" t="s">
        <v>404</v>
      </c>
      <c r="O35" s="18" t="s">
        <v>404</v>
      </c>
      <c r="P35" s="20" t="s">
        <v>404</v>
      </c>
      <c r="Q35" s="18" t="n">
        <v>473.33003814</v>
      </c>
      <c r="R35" s="20" t="n">
        <v>6.73169325</v>
      </c>
    </row>
    <row r="36" spans="1:18">
      <c r="A36" s="15" t="s">
        <v>433</v>
      </c>
      <c r="B36" s="17" t="n">
        <v>6736</v>
      </c>
      <c r="C36" s="18">
        <f>(10.0/B36*100)</f>
        <v/>
      </c>
      <c r="D36" s="19" t="n">
        <v>6726</v>
      </c>
      <c r="E36" s="18" t="n">
        <v>495.6559118</v>
      </c>
      <c r="F36" s="20" t="n">
        <v>2.74749895</v>
      </c>
      <c r="G36" s="18" t="n">
        <v>488.8606272</v>
      </c>
      <c r="H36" s="20" t="n">
        <v>4.58778602</v>
      </c>
      <c r="I36" s="18" t="s">
        <v>404</v>
      </c>
      <c r="J36" s="20" t="s">
        <v>404</v>
      </c>
      <c r="K36" s="18" t="s">
        <v>404</v>
      </c>
      <c r="L36" s="20" t="s">
        <v>404</v>
      </c>
      <c r="M36" s="18" t="s">
        <v>404</v>
      </c>
      <c r="N36" s="20" t="s">
        <v>404</v>
      </c>
      <c r="O36" s="18" t="s">
        <v>404</v>
      </c>
      <c r="P36" s="20" t="s">
        <v>404</v>
      </c>
      <c r="Q36" s="18" t="n">
        <v>496.57603535</v>
      </c>
      <c r="R36" s="20" t="n">
        <v>5.27331059</v>
      </c>
    </row>
    <row r="37" spans="1:18">
      <c r="A37" s="15" t="s">
        <v>434</v>
      </c>
      <c r="B37" s="17" t="n">
        <v>5458</v>
      </c>
      <c r="C37" s="18">
        <f>(0.0/B37*100)</f>
        <v/>
      </c>
      <c r="D37" s="19" t="n">
        <v>5458</v>
      </c>
      <c r="E37" s="18" t="n">
        <v>492.97954956</v>
      </c>
      <c r="F37" s="20" t="n">
        <v>5.27903529</v>
      </c>
      <c r="G37" s="18" t="n">
        <v>493.52955263</v>
      </c>
      <c r="H37" s="20" t="n">
        <v>4.06802531</v>
      </c>
      <c r="I37" s="18" t="s">
        <v>404</v>
      </c>
      <c r="J37" s="20" t="s">
        <v>404</v>
      </c>
      <c r="K37" s="18" t="s">
        <v>404</v>
      </c>
      <c r="L37" s="20" t="s">
        <v>404</v>
      </c>
      <c r="M37" s="18" t="s">
        <v>404</v>
      </c>
      <c r="N37" s="20" t="s">
        <v>404</v>
      </c>
      <c r="O37" s="18" t="s">
        <v>404</v>
      </c>
      <c r="P37" s="20" t="s">
        <v>404</v>
      </c>
      <c r="Q37" s="18" t="n">
        <v>528.15797162</v>
      </c>
      <c r="R37" s="20" t="n">
        <v>15.97124023</v>
      </c>
    </row>
    <row r="38" spans="1:18">
      <c r="A38" s="15" t="s">
        <v>435</v>
      </c>
      <c r="B38" s="17" t="n">
        <v>5860</v>
      </c>
      <c r="C38" s="18">
        <f>(268.0/B38*100)</f>
        <v/>
      </c>
      <c r="D38" s="19" t="n">
        <v>5592</v>
      </c>
      <c r="E38" s="18" t="n">
        <v>507.27163733</v>
      </c>
      <c r="F38" s="20" t="n">
        <v>4.03324232</v>
      </c>
      <c r="G38" s="18" t="n">
        <v>493.82855182</v>
      </c>
      <c r="H38" s="20" t="n">
        <v>11.84746052</v>
      </c>
      <c r="I38" s="18" t="s">
        <v>404</v>
      </c>
      <c r="J38" s="20" t="s">
        <v>404</v>
      </c>
      <c r="K38" s="18" t="s">
        <v>404</v>
      </c>
      <c r="L38" s="20" t="s">
        <v>404</v>
      </c>
      <c r="M38" s="18" t="s">
        <v>404</v>
      </c>
      <c r="N38" s="20" t="s">
        <v>404</v>
      </c>
      <c r="O38" s="18" t="s">
        <v>404</v>
      </c>
      <c r="P38" s="20" t="s">
        <v>404</v>
      </c>
      <c r="Q38" s="18" t="n">
        <v>512.68484474</v>
      </c>
      <c r="R38" s="20" t="n">
        <v>21.60536596</v>
      </c>
    </row>
    <row r="39" spans="1:18">
      <c r="A39" s="15" t="s">
        <v>436</v>
      </c>
      <c r="B39" s="17" t="n">
        <v>5895</v>
      </c>
      <c r="C39" s="18">
        <f>(0.0/B39*100)</f>
        <v/>
      </c>
      <c r="D39" s="19" t="n">
        <v>5895</v>
      </c>
      <c r="E39" s="18" t="n">
        <v>414.7216292</v>
      </c>
      <c r="F39" s="20" t="n">
        <v>6.42787963</v>
      </c>
      <c r="G39" s="18" t="n">
        <v>434.23569728</v>
      </c>
      <c r="H39" s="20" t="n">
        <v>6.63979368</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(2928.0/B40*100)</f>
        <v/>
      </c>
      <c r="D40" s="19" t="n">
        <v>11229</v>
      </c>
      <c r="E40" s="18" t="n">
        <v>510.45914019</v>
      </c>
      <c r="F40" s="20" t="n">
        <v>3.37763744</v>
      </c>
      <c r="G40" s="18" t="n">
        <v>539.88335847</v>
      </c>
      <c r="H40" s="20" t="n">
        <v>14.0595207</v>
      </c>
      <c r="I40" s="18" t="s">
        <v>404</v>
      </c>
      <c r="J40" s="20" t="s">
        <v>404</v>
      </c>
      <c r="K40" s="18" t="s">
        <v>404</v>
      </c>
      <c r="L40" s="20" t="s">
        <v>404</v>
      </c>
      <c r="M40" s="18" t="s">
        <v>404</v>
      </c>
      <c r="N40" s="20" t="s">
        <v>404</v>
      </c>
      <c r="O40" s="18" t="s">
        <v>404</v>
      </c>
      <c r="P40" s="20" t="s">
        <v>404</v>
      </c>
      <c r="Q40" s="18" t="n">
        <v>507.10472686</v>
      </c>
      <c r="R40" s="20" t="n">
        <v>10.91168954</v>
      </c>
    </row>
    <row r="41" spans="1:18">
      <c r="A41" s="15" t="s">
        <v>438</v>
      </c>
      <c r="B41" s="17" t="n">
        <v>5712</v>
      </c>
      <c r="C41" s="18">
        <f>(99.0/B41*100)</f>
        <v/>
      </c>
      <c r="D41" s="19" t="n">
        <v>5613</v>
      </c>
      <c r="E41" s="18" t="n">
        <v>497.4575462</v>
      </c>
      <c r="F41" s="20" t="n">
        <v>3.2003031</v>
      </c>
      <c r="G41" s="18" t="n">
        <v>472.88012255</v>
      </c>
      <c r="H41" s="20" t="n">
        <v>19.32926871</v>
      </c>
      <c r="I41" s="18" t="s">
        <v>404</v>
      </c>
      <c r="J41" s="20" t="s">
        <v>404</v>
      </c>
      <c r="K41" s="18" t="s">
        <v>404</v>
      </c>
      <c r="L41" s="20" t="s">
        <v>404</v>
      </c>
      <c r="M41" s="18" t="s">
        <v>404</v>
      </c>
      <c r="N41" s="20" t="s">
        <v>404</v>
      </c>
      <c r="O41" s="18" t="s">
        <v>404</v>
      </c>
      <c r="P41" s="20" t="s">
        <v>404</v>
      </c>
      <c r="Q41" s="18" t="n">
        <v>481.29061208</v>
      </c>
      <c r="R41" s="20" t="n">
        <v>10.75842001</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425.46196263</v>
      </c>
      <c r="F44" s="20" t="n">
        <v>3.80866185</v>
      </c>
      <c r="G44" s="18" t="n">
        <v>440.04475049</v>
      </c>
      <c r="H44" s="20" t="n">
        <v>9.088327359999999</v>
      </c>
      <c r="I44" s="18" t="s">
        <v>404</v>
      </c>
      <c r="J44" s="20" t="s">
        <v>404</v>
      </c>
      <c r="K44" s="18" t="s">
        <v>404</v>
      </c>
      <c r="L44" s="20" t="s">
        <v>404</v>
      </c>
      <c r="M44" s="18" t="s">
        <v>404</v>
      </c>
      <c r="N44" s="20" t="s">
        <v>404</v>
      </c>
      <c r="O44" s="18" t="s">
        <v>404</v>
      </c>
      <c r="P44" s="20" t="s">
        <v>404</v>
      </c>
      <c r="Q44" s="18" t="n">
        <v>466.89510229</v>
      </c>
      <c r="R44" s="20" t="n">
        <v>9.086428829999999</v>
      </c>
    </row>
    <row r="45" spans="1:18">
      <c r="A45" s="15" t="s">
        <v>442</v>
      </c>
      <c r="B45" s="17" t="n">
        <v>5519</v>
      </c>
      <c r="C45" s="18">
        <f>(0.0/B45*100)</f>
        <v/>
      </c>
      <c r="D45" s="19" t="n">
        <v>5519</v>
      </c>
      <c r="E45" s="18" t="n">
        <v>372.24581084</v>
      </c>
      <c r="F45" s="20" t="n">
        <v>4.5114273</v>
      </c>
      <c r="G45" s="18" t="n">
        <v>380.01320312</v>
      </c>
      <c r="H45" s="20" t="n">
        <v>4.13405622</v>
      </c>
      <c r="I45" s="18" t="s">
        <v>404</v>
      </c>
      <c r="J45" s="20" t="s">
        <v>404</v>
      </c>
      <c r="K45" s="18" t="s">
        <v>404</v>
      </c>
      <c r="L45" s="20" t="s">
        <v>404</v>
      </c>
      <c r="M45" s="18" t="s">
        <v>404</v>
      </c>
      <c r="N45" s="20" t="s">
        <v>404</v>
      </c>
      <c r="O45" s="18" t="s">
        <v>404</v>
      </c>
      <c r="P45" s="20" t="s">
        <v>404</v>
      </c>
      <c r="Q45" s="18" t="n">
        <v>370.5746039</v>
      </c>
      <c r="R45" s="20" t="n">
        <v>22.1655025</v>
      </c>
    </row>
    <row r="46" spans="1:18">
      <c r="A46" s="15" t="s">
        <v>443</v>
      </c>
      <c r="B46" s="17" t="n">
        <v>23141</v>
      </c>
      <c r="C46" s="18">
        <f>(4196.0/B46*100)</f>
        <v/>
      </c>
      <c r="D46" s="19" t="n">
        <v>18945</v>
      </c>
      <c r="E46" s="18" t="n">
        <v>426.3565408</v>
      </c>
      <c r="F46" s="20" t="n">
        <v>5.45151583</v>
      </c>
      <c r="G46" s="18" t="n">
        <v>395.64553927</v>
      </c>
      <c r="H46" s="20" t="n">
        <v>3.27245787</v>
      </c>
      <c r="I46" s="18" t="s">
        <v>404</v>
      </c>
      <c r="J46" s="20" t="s">
        <v>404</v>
      </c>
      <c r="K46" s="18" t="s">
        <v>404</v>
      </c>
      <c r="L46" s="20" t="s">
        <v>404</v>
      </c>
      <c r="M46" s="18" t="s">
        <v>404</v>
      </c>
      <c r="N46" s="20" t="s">
        <v>404</v>
      </c>
      <c r="O46" s="18" t="s">
        <v>404</v>
      </c>
      <c r="P46" s="20" t="s">
        <v>404</v>
      </c>
      <c r="Q46" s="18" t="n">
        <v>381.01964634</v>
      </c>
      <c r="R46" s="20" t="n">
        <v>9.398823030000001</v>
      </c>
    </row>
    <row r="47" spans="1:18">
      <c r="A47" s="15" t="s">
        <v>444</v>
      </c>
      <c r="B47" s="17" t="n">
        <v>5928</v>
      </c>
      <c r="C47" s="18">
        <f>(0.0/B47*100)</f>
        <v/>
      </c>
      <c r="D47" s="19" t="n">
        <v>5928</v>
      </c>
      <c r="E47" s="18" t="n">
        <v>445.12675892</v>
      </c>
      <c r="F47" s="20" t="n">
        <v>6.06193982</v>
      </c>
      <c r="G47" s="18" t="n">
        <v>444.44821414</v>
      </c>
      <c r="H47" s="20" t="n">
        <v>10.22905448</v>
      </c>
      <c r="I47" s="18" t="s">
        <v>404</v>
      </c>
      <c r="J47" s="20" t="s">
        <v>404</v>
      </c>
      <c r="K47" s="18" t="s">
        <v>404</v>
      </c>
      <c r="L47" s="20" t="s">
        <v>404</v>
      </c>
      <c r="M47" s="18" t="s">
        <v>404</v>
      </c>
      <c r="N47" s="20" t="s">
        <v>404</v>
      </c>
      <c r="O47" s="18" t="s">
        <v>404</v>
      </c>
      <c r="P47" s="20" t="s">
        <v>404</v>
      </c>
      <c r="Q47" s="18" t="n">
        <v>516.80041123</v>
      </c>
      <c r="R47" s="20" t="n">
        <v>15.35293081</v>
      </c>
    </row>
    <row r="48" spans="1:18">
      <c r="A48" s="15" t="s">
        <v>445</v>
      </c>
      <c r="B48" s="17" t="n">
        <v>9841</v>
      </c>
      <c r="C48" s="18">
        <f>(40.0/B48*100)</f>
        <v/>
      </c>
      <c r="D48" s="19" t="n">
        <v>9801</v>
      </c>
      <c r="E48" s="18" t="n">
        <v>519.29865178</v>
      </c>
      <c r="F48" s="20" t="n">
        <v>5.22939518</v>
      </c>
      <c r="G48" s="18" t="n">
        <v>498.29823295</v>
      </c>
      <c r="H48" s="20" t="n">
        <v>14.0509139</v>
      </c>
      <c r="I48" s="18" t="s">
        <v>404</v>
      </c>
      <c r="J48" s="20" t="s">
        <v>404</v>
      </c>
      <c r="K48" s="18" t="s">
        <v>404</v>
      </c>
      <c r="L48" s="20" t="s">
        <v>404</v>
      </c>
      <c r="M48" s="18" t="s">
        <v>404</v>
      </c>
      <c r="N48" s="20" t="s">
        <v>404</v>
      </c>
      <c r="O48" s="18" t="s">
        <v>404</v>
      </c>
      <c r="P48" s="20" t="s">
        <v>404</v>
      </c>
      <c r="Q48" s="18" t="n">
        <v>481.54551666</v>
      </c>
      <c r="R48" s="20" t="n">
        <v>49.96325388</v>
      </c>
    </row>
    <row r="49" spans="1:18">
      <c r="A49" s="15" t="s">
        <v>446</v>
      </c>
      <c r="B49" s="17" t="n">
        <v>6349</v>
      </c>
      <c r="C49" s="18">
        <f>(52.0/B49*100)</f>
        <v/>
      </c>
      <c r="D49" s="19" t="n">
        <v>6297</v>
      </c>
      <c r="E49" s="18" t="n">
        <v>435.02256158</v>
      </c>
      <c r="F49" s="20" t="n">
        <v>4.49909189</v>
      </c>
      <c r="G49" s="18" t="n">
        <v>429.45899363</v>
      </c>
      <c r="H49" s="20" t="n">
        <v>4.27021236</v>
      </c>
      <c r="I49" s="18" t="s">
        <v>404</v>
      </c>
      <c r="J49" s="20" t="s">
        <v>404</v>
      </c>
      <c r="K49" s="18" t="s">
        <v>404</v>
      </c>
      <c r="L49" s="20" t="s">
        <v>404</v>
      </c>
      <c r="M49" s="18" t="s">
        <v>404</v>
      </c>
      <c r="N49" s="20" t="s">
        <v>404</v>
      </c>
      <c r="O49" s="18" t="s">
        <v>404</v>
      </c>
      <c r="P49" s="20" t="s">
        <v>404</v>
      </c>
      <c r="Q49" s="18" t="n">
        <v>428.01264168</v>
      </c>
      <c r="R49" s="20" t="n">
        <v>20.94214551</v>
      </c>
    </row>
    <row r="50" spans="1:18">
      <c r="A50" s="15" t="s">
        <v>447</v>
      </c>
      <c r="B50" s="17" t="n">
        <v>11795</v>
      </c>
      <c r="C50" s="18">
        <f>(1031.0/B50*100)</f>
        <v/>
      </c>
      <c r="D50" s="19" t="n">
        <v>10764</v>
      </c>
      <c r="E50" s="18" t="n">
        <v>427.40857766</v>
      </c>
      <c r="F50" s="20" t="n">
        <v>3.71272316</v>
      </c>
      <c r="G50" s="18" t="n">
        <v>408.75303706</v>
      </c>
      <c r="H50" s="20" t="n">
        <v>5.26936146</v>
      </c>
      <c r="I50" s="18" t="s">
        <v>404</v>
      </c>
      <c r="J50" s="20" t="s">
        <v>404</v>
      </c>
      <c r="K50" s="18" t="s">
        <v>404</v>
      </c>
      <c r="L50" s="20" t="s">
        <v>404</v>
      </c>
      <c r="M50" s="18" t="s">
        <v>404</v>
      </c>
      <c r="N50" s="20" t="s">
        <v>404</v>
      </c>
      <c r="O50" s="18" t="s">
        <v>404</v>
      </c>
      <c r="P50" s="20" t="s">
        <v>404</v>
      </c>
      <c r="Q50" s="18" t="n">
        <v>405.48722822</v>
      </c>
      <c r="R50" s="20" t="n">
        <v>11.87979895</v>
      </c>
    </row>
    <row r="51" spans="1:18">
      <c r="A51" s="15" t="s">
        <v>448</v>
      </c>
      <c r="B51" s="17" t="n">
        <v>6866</v>
      </c>
      <c r="C51" s="18">
        <f>(0.0/B51*100)</f>
        <v/>
      </c>
      <c r="D51" s="19" t="n">
        <v>6866</v>
      </c>
      <c r="E51" s="18" t="n">
        <v>421.93545142</v>
      </c>
      <c r="F51" s="20" t="n">
        <v>3.41627253</v>
      </c>
      <c r="G51" s="18" t="n">
        <v>417.4298847</v>
      </c>
      <c r="H51" s="20" t="n">
        <v>3.00018094</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471.15549128</v>
      </c>
      <c r="F52" s="20" t="n">
        <v>4.08365375</v>
      </c>
      <c r="G52" s="18" t="n">
        <v>482.32738303</v>
      </c>
      <c r="H52" s="20" t="n">
        <v>6.35795453</v>
      </c>
      <c r="I52" s="18" t="s">
        <v>404</v>
      </c>
      <c r="J52" s="20" t="s">
        <v>404</v>
      </c>
      <c r="K52" s="18" t="s">
        <v>404</v>
      </c>
      <c r="L52" s="20" t="s">
        <v>404</v>
      </c>
      <c r="M52" s="18" t="s">
        <v>404</v>
      </c>
      <c r="N52" s="20" t="s">
        <v>404</v>
      </c>
      <c r="O52" s="18" t="s">
        <v>404</v>
      </c>
      <c r="P52" s="20" t="s">
        <v>404</v>
      </c>
      <c r="Q52" s="18" t="n">
        <v>470.22022371</v>
      </c>
      <c r="R52" s="20" t="n">
        <v>14.9308577</v>
      </c>
    </row>
    <row r="53" spans="1:18">
      <c r="A53" s="15" t="s">
        <v>450</v>
      </c>
      <c r="B53" s="17" t="n">
        <v>5571</v>
      </c>
      <c r="C53" s="18">
        <f>(0.0/B53*100)</f>
        <v/>
      </c>
      <c r="D53" s="19" t="n">
        <v>5571</v>
      </c>
      <c r="E53" s="18" t="n">
        <v>438.80133818</v>
      </c>
      <c r="F53" s="20" t="n">
        <v>1.73306659</v>
      </c>
      <c r="G53" s="18" t="n">
        <v>422.49573686</v>
      </c>
      <c r="H53" s="20" t="n">
        <v>2.05146953</v>
      </c>
      <c r="I53" s="18" t="s">
        <v>404</v>
      </c>
      <c r="J53" s="20" t="s">
        <v>404</v>
      </c>
      <c r="K53" s="18" t="s">
        <v>404</v>
      </c>
      <c r="L53" s="20" t="s">
        <v>404</v>
      </c>
      <c r="M53" s="18" t="s">
        <v>404</v>
      </c>
      <c r="N53" s="20" t="s">
        <v>404</v>
      </c>
      <c r="O53" s="18" t="s">
        <v>404</v>
      </c>
      <c r="P53" s="20" t="s">
        <v>404</v>
      </c>
      <c r="Q53" s="18" t="n">
        <v>366.20543511</v>
      </c>
      <c r="R53" s="20" t="n">
        <v>16.4492719</v>
      </c>
    </row>
    <row r="54" spans="1:18">
      <c r="A54" s="15" t="s">
        <v>451</v>
      </c>
      <c r="B54" s="17" t="n">
        <v>4740</v>
      </c>
      <c r="C54" s="18">
        <f>(199.0/B54*100)</f>
        <v/>
      </c>
      <c r="D54" s="19" t="n">
        <v>4541</v>
      </c>
      <c r="E54" s="18" t="n">
        <v>333.36321514</v>
      </c>
      <c r="F54" s="20" t="n">
        <v>4.08913157</v>
      </c>
      <c r="G54" s="18" t="n">
        <v>329.11617239</v>
      </c>
      <c r="H54" s="20" t="n">
        <v>6.46587671</v>
      </c>
      <c r="I54" s="18" t="s">
        <v>404</v>
      </c>
      <c r="J54" s="20" t="s">
        <v>404</v>
      </c>
      <c r="K54" s="18" t="s">
        <v>404</v>
      </c>
      <c r="L54" s="20" t="s">
        <v>404</v>
      </c>
      <c r="M54" s="18" t="s">
        <v>404</v>
      </c>
      <c r="N54" s="20" t="s">
        <v>404</v>
      </c>
      <c r="O54" s="18" t="s">
        <v>404</v>
      </c>
      <c r="P54" s="20" t="s">
        <v>404</v>
      </c>
      <c r="Q54" s="18" t="n">
        <v>317.90378262</v>
      </c>
      <c r="R54" s="20" t="n">
        <v>6.79075864</v>
      </c>
    </row>
    <row r="55" spans="1:18">
      <c r="A55" s="15" t="s">
        <v>452</v>
      </c>
      <c r="B55" s="17" t="n">
        <v>5316</v>
      </c>
      <c r="C55" s="18">
        <f>(43.0/B55*100)</f>
        <v/>
      </c>
      <c r="D55" s="19" t="n">
        <v>5273</v>
      </c>
      <c r="E55" s="18" t="n">
        <v>410.88586635</v>
      </c>
      <c r="F55" s="20" t="n">
        <v>3.96922656</v>
      </c>
      <c r="G55" s="18" t="n">
        <v>411.86656149</v>
      </c>
      <c r="H55" s="20" t="n">
        <v>4.83952747</v>
      </c>
      <c r="I55" s="18" t="s">
        <v>404</v>
      </c>
      <c r="J55" s="20" t="s">
        <v>404</v>
      </c>
      <c r="K55" s="18" t="s">
        <v>404</v>
      </c>
      <c r="L55" s="20" t="s">
        <v>404</v>
      </c>
      <c r="M55" s="18" t="s">
        <v>404</v>
      </c>
      <c r="N55" s="20" t="s">
        <v>404</v>
      </c>
      <c r="O55" s="18" t="s">
        <v>404</v>
      </c>
      <c r="P55" s="20" t="s">
        <v>404</v>
      </c>
      <c r="Q55" s="18" t="n">
        <v>397.10255738</v>
      </c>
      <c r="R55" s="20" t="n">
        <v>13.96836065</v>
      </c>
    </row>
    <row r="56" spans="1:18">
      <c r="A56" s="15" t="s">
        <v>453</v>
      </c>
      <c r="B56" s="17" t="n">
        <v>5359</v>
      </c>
      <c r="C56" s="18">
        <f>(0.0/B56*100)</f>
        <v/>
      </c>
      <c r="D56" s="19" t="n">
        <v>5359</v>
      </c>
      <c r="E56" s="18" t="n">
        <v>522.51588923</v>
      </c>
      <c r="F56" s="20" t="n">
        <v>3.25746211</v>
      </c>
      <c r="G56" s="18" t="n">
        <v>525.27932929</v>
      </c>
      <c r="H56" s="20" t="n">
        <v>9.06926041</v>
      </c>
      <c r="I56" s="18" t="s">
        <v>404</v>
      </c>
      <c r="J56" s="20" t="s">
        <v>404</v>
      </c>
      <c r="K56" s="18" t="s">
        <v>404</v>
      </c>
      <c r="L56" s="20" t="s">
        <v>404</v>
      </c>
      <c r="M56" s="18" t="s">
        <v>404</v>
      </c>
      <c r="N56" s="20" t="s">
        <v>404</v>
      </c>
      <c r="O56" s="18" t="s">
        <v>404</v>
      </c>
      <c r="P56" s="20" t="s">
        <v>404</v>
      </c>
      <c r="Q56" s="18" t="n">
        <v>526.58407548</v>
      </c>
      <c r="R56" s="20" t="n">
        <v>19.69678635</v>
      </c>
    </row>
    <row r="57" spans="1:18">
      <c r="A57" s="15" t="s">
        <v>454</v>
      </c>
      <c r="B57" s="17" t="n">
        <v>6513</v>
      </c>
      <c r="C57" s="18">
        <f>(0.0/B57*100)</f>
        <v/>
      </c>
      <c r="D57" s="19" t="n">
        <v>6513</v>
      </c>
      <c r="E57" s="18" t="n">
        <v>412.92253301</v>
      </c>
      <c r="F57" s="20" t="n">
        <v>4.89386859</v>
      </c>
      <c r="G57" s="18" t="n">
        <v>396.26495713</v>
      </c>
      <c r="H57" s="20" t="n">
        <v>3.64982499</v>
      </c>
      <c r="I57" s="18" t="s">
        <v>404</v>
      </c>
      <c r="J57" s="20" t="s">
        <v>404</v>
      </c>
      <c r="K57" s="18" t="s">
        <v>404</v>
      </c>
      <c r="L57" s="20" t="s">
        <v>404</v>
      </c>
      <c r="M57" s="18" t="s">
        <v>404</v>
      </c>
      <c r="N57" s="20" t="s">
        <v>404</v>
      </c>
      <c r="O57" s="18" t="s">
        <v>404</v>
      </c>
      <c r="P57" s="20" t="s">
        <v>404</v>
      </c>
      <c r="Q57" s="18" t="n">
        <v>457.98535754</v>
      </c>
      <c r="R57" s="20" t="n">
        <v>4.64782576</v>
      </c>
    </row>
    <row r="58" spans="1:18">
      <c r="A58" s="15" t="s">
        <v>455</v>
      </c>
      <c r="B58" s="17" t="n">
        <v>7267</v>
      </c>
      <c r="C58" s="18">
        <f>(0.0/B58*100)</f>
        <v/>
      </c>
      <c r="D58" s="19" t="n">
        <v>7267</v>
      </c>
      <c r="E58" s="18" t="n">
        <v>416.84290578</v>
      </c>
      <c r="F58" s="20" t="n">
        <v>2.99956895</v>
      </c>
      <c r="G58" s="18" t="n">
        <v>375.72769987</v>
      </c>
      <c r="H58" s="20" t="n">
        <v>7.44238741</v>
      </c>
      <c r="I58" s="18" t="s">
        <v>404</v>
      </c>
      <c r="J58" s="20" t="s">
        <v>404</v>
      </c>
      <c r="K58" s="18" t="s">
        <v>404</v>
      </c>
      <c r="L58" s="20" t="s">
        <v>404</v>
      </c>
      <c r="M58" s="18" t="s">
        <v>404</v>
      </c>
      <c r="N58" s="20" t="s">
        <v>404</v>
      </c>
      <c r="O58" s="18" t="s">
        <v>404</v>
      </c>
      <c r="P58" s="20" t="s">
        <v>404</v>
      </c>
      <c r="Q58" s="18" t="n">
        <v>428.22842866</v>
      </c>
      <c r="R58" s="20" t="n">
        <v>13.94531457</v>
      </c>
    </row>
    <row r="59" spans="1:18">
      <c r="A59" s="15" t="s">
        <v>456</v>
      </c>
      <c r="B59" s="17" t="n">
        <v>4826</v>
      </c>
      <c r="C59" s="18">
        <f>(0.0/B59*100)</f>
        <v/>
      </c>
      <c r="D59" s="19" t="n">
        <v>4826</v>
      </c>
      <c r="E59" s="18" t="n">
        <v>382.49824334</v>
      </c>
      <c r="F59" s="20" t="n">
        <v>2.24703663</v>
      </c>
      <c r="G59" s="18" t="n">
        <v>375.62589866</v>
      </c>
      <c r="H59" s="20" t="n">
        <v>2.04024029</v>
      </c>
      <c r="I59" s="18" t="s">
        <v>404</v>
      </c>
      <c r="J59" s="20" t="s">
        <v>404</v>
      </c>
      <c r="K59" s="18" t="s">
        <v>404</v>
      </c>
      <c r="L59" s="20" t="s">
        <v>404</v>
      </c>
      <c r="M59" s="18" t="s">
        <v>404</v>
      </c>
      <c r="N59" s="20" t="s">
        <v>404</v>
      </c>
      <c r="O59" s="18" t="s">
        <v>404</v>
      </c>
      <c r="P59" s="20" t="s">
        <v>404</v>
      </c>
      <c r="Q59" s="18" t="n">
        <v>357.71654112</v>
      </c>
      <c r="R59" s="20" t="n">
        <v>11.06291337</v>
      </c>
    </row>
    <row r="60" spans="1:18">
      <c r="A60" s="15" t="s">
        <v>457</v>
      </c>
      <c r="B60" s="17" t="n">
        <v>4546</v>
      </c>
      <c r="C60" s="18">
        <f>(0.0/B60*100)</f>
        <v/>
      </c>
      <c r="D60" s="19" t="n">
        <v>4546</v>
      </c>
      <c r="E60" s="18" t="n">
        <v>399.68422617</v>
      </c>
      <c r="F60" s="20" t="n">
        <v>5.1848667</v>
      </c>
      <c r="G60" s="18" t="n">
        <v>366.67562367</v>
      </c>
      <c r="H60" s="20" t="n">
        <v>6.08137368</v>
      </c>
      <c r="I60" s="18" t="s">
        <v>404</v>
      </c>
      <c r="J60" s="20" t="s">
        <v>404</v>
      </c>
      <c r="K60" s="18" t="s">
        <v>404</v>
      </c>
      <c r="L60" s="20" t="s">
        <v>404</v>
      </c>
      <c r="M60" s="18" t="s">
        <v>404</v>
      </c>
      <c r="N60" s="20" t="s">
        <v>404</v>
      </c>
      <c r="O60" s="18" t="s">
        <v>404</v>
      </c>
      <c r="P60" s="20" t="s">
        <v>404</v>
      </c>
      <c r="Q60" s="18" t="n">
        <v>365.8073841</v>
      </c>
      <c r="R60" s="20" t="n">
        <v>14.83638804</v>
      </c>
    </row>
    <row r="61" spans="1:18">
      <c r="A61" s="15" t="s">
        <v>458</v>
      </c>
      <c r="B61" s="17" t="n">
        <v>6525</v>
      </c>
      <c r="C61" s="18">
        <f>(0.0/B61*100)</f>
        <v/>
      </c>
      <c r="D61" s="19" t="n">
        <v>6525</v>
      </c>
      <c r="E61" s="18" t="n">
        <v>473.5641955</v>
      </c>
      <c r="F61" s="20" t="n">
        <v>4.24437075</v>
      </c>
      <c r="G61" s="18" t="n">
        <v>476.9051183</v>
      </c>
      <c r="H61" s="20" t="n">
        <v>3.83538062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527.46320546</v>
      </c>
      <c r="F62" s="20" t="n">
        <v>1.12540163</v>
      </c>
      <c r="G62" s="18" t="n">
        <v>542.84681759</v>
      </c>
      <c r="H62" s="20" t="n">
        <v>3.61461176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381.32259552</v>
      </c>
      <c r="F63" s="20" t="n">
        <v>1.46014094</v>
      </c>
      <c r="G63" s="18" t="n">
        <v>383.30476614</v>
      </c>
      <c r="H63" s="20" t="n">
        <v>2.39587374</v>
      </c>
      <c r="I63" s="18" t="s">
        <v>404</v>
      </c>
      <c r="J63" s="20" t="s">
        <v>404</v>
      </c>
      <c r="K63" s="18" t="s">
        <v>404</v>
      </c>
      <c r="L63" s="20" t="s">
        <v>404</v>
      </c>
      <c r="M63" s="18" t="s">
        <v>404</v>
      </c>
      <c r="N63" s="20" t="s">
        <v>404</v>
      </c>
      <c r="O63" s="18" t="s">
        <v>404</v>
      </c>
      <c r="P63" s="20" t="s">
        <v>404</v>
      </c>
      <c r="Q63" s="18" t="n">
        <v>409.33750668</v>
      </c>
      <c r="R63" s="20" t="n">
        <v>6.2203699</v>
      </c>
    </row>
    <row r="64" spans="1:18">
      <c r="A64" s="15" t="s">
        <v>461</v>
      </c>
      <c r="B64" s="17" t="n">
        <v>3634</v>
      </c>
      <c r="C64" s="18">
        <f>(27.0/B64*100)</f>
        <v/>
      </c>
      <c r="D64" s="19" t="n">
        <v>3607</v>
      </c>
      <c r="E64" s="18" t="n">
        <v>481.92387178</v>
      </c>
      <c r="F64" s="20" t="n">
        <v>2.44235359</v>
      </c>
      <c r="G64" s="18" t="n">
        <v>446.06595774</v>
      </c>
      <c r="H64" s="20" t="n">
        <v>2.28954073</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427.81118765</v>
      </c>
      <c r="F65" s="20" t="n">
        <v>2.23716251</v>
      </c>
      <c r="G65" s="18" t="n">
        <v>429.61545211</v>
      </c>
      <c r="H65" s="20" t="n">
        <v>8.10163646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413.49940094</v>
      </c>
      <c r="F66" s="20" t="n">
        <v>1.21429268</v>
      </c>
      <c r="G66" s="18" t="n">
        <v>400.53807781</v>
      </c>
      <c r="H66" s="20" t="n">
        <v>2.68541974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408.61848774</v>
      </c>
      <c r="F67" s="20" t="n">
        <v>4.39501745</v>
      </c>
      <c r="G67" s="18" t="n">
        <v>386.91725488</v>
      </c>
      <c r="H67" s="20" t="n">
        <v>3.18794842</v>
      </c>
      <c r="I67" s="18" t="s">
        <v>404</v>
      </c>
      <c r="J67" s="20" t="s">
        <v>404</v>
      </c>
      <c r="K67" s="18" t="s">
        <v>404</v>
      </c>
      <c r="L67" s="20" t="s">
        <v>404</v>
      </c>
      <c r="M67" s="18" t="s">
        <v>404</v>
      </c>
      <c r="N67" s="20" t="s">
        <v>404</v>
      </c>
      <c r="O67" s="18" t="s">
        <v>404</v>
      </c>
      <c r="P67" s="20" t="s">
        <v>404</v>
      </c>
      <c r="Q67" s="18" t="n">
        <v>404.79530813</v>
      </c>
      <c r="R67" s="20" t="n">
        <v>22.93845846</v>
      </c>
    </row>
    <row r="68" spans="1:18">
      <c r="A68" s="15" t="s">
        <v>465</v>
      </c>
      <c r="B68" s="17" t="n">
        <v>12083</v>
      </c>
      <c r="C68" s="18">
        <f>(0.0/B68*100)</f>
        <v/>
      </c>
      <c r="D68" s="19" t="n">
        <v>12083</v>
      </c>
      <c r="E68" s="18" t="n">
        <v>419.01884693</v>
      </c>
      <c r="F68" s="20" t="n">
        <v>1.0399692</v>
      </c>
      <c r="G68" s="18" t="n">
        <v>356.85010913</v>
      </c>
      <c r="H68" s="20" t="n">
        <v>5.46617437</v>
      </c>
      <c r="I68" s="18" t="s">
        <v>404</v>
      </c>
      <c r="J68" s="20" t="s">
        <v>404</v>
      </c>
      <c r="K68" s="18" t="s">
        <v>404</v>
      </c>
      <c r="L68" s="20" t="s">
        <v>404</v>
      </c>
      <c r="M68" s="18" t="s">
        <v>404</v>
      </c>
      <c r="N68" s="20" t="s">
        <v>404</v>
      </c>
      <c r="O68" s="18" t="s">
        <v>404</v>
      </c>
      <c r="P68" s="20" t="s">
        <v>404</v>
      </c>
      <c r="Q68" s="18" t="n">
        <v>439.84475592</v>
      </c>
      <c r="R68" s="20" t="n">
        <v>12.49637931</v>
      </c>
    </row>
    <row r="69" spans="1:18">
      <c r="A69" s="15" t="s">
        <v>466</v>
      </c>
      <c r="B69" s="17" t="n">
        <v>4876</v>
      </c>
      <c r="C69" s="18">
        <f>(0.0/B69*100)</f>
        <v/>
      </c>
      <c r="D69" s="19" t="n">
        <v>4876</v>
      </c>
      <c r="E69" s="18" t="n">
        <v>436.16907688</v>
      </c>
      <c r="F69" s="20" t="n">
        <v>3.93213723</v>
      </c>
      <c r="G69" s="18" t="n">
        <v>427.50238589</v>
      </c>
      <c r="H69" s="20" t="n">
        <v>8.02242292</v>
      </c>
      <c r="I69" s="18" t="s">
        <v>404</v>
      </c>
      <c r="J69" s="20" t="s">
        <v>404</v>
      </c>
      <c r="K69" s="18" t="s">
        <v>404</v>
      </c>
      <c r="L69" s="20" t="s">
        <v>404</v>
      </c>
      <c r="M69" s="18" t="s">
        <v>404</v>
      </c>
      <c r="N69" s="20" t="s">
        <v>404</v>
      </c>
      <c r="O69" s="18" t="s">
        <v>404</v>
      </c>
      <c r="P69" s="20" t="s">
        <v>404</v>
      </c>
      <c r="Q69" s="18" t="n">
        <v>531.2437</v>
      </c>
      <c r="R69" s="20" t="n">
        <v>7.6058645</v>
      </c>
    </row>
    <row r="70" spans="1:18">
      <c r="A70" s="15" t="s">
        <v>467</v>
      </c>
      <c r="B70" s="17" t="n">
        <v>6036</v>
      </c>
      <c r="C70" s="18">
        <f>(0.0/B70*100)</f>
        <v/>
      </c>
      <c r="D70" s="19" t="n">
        <v>6036</v>
      </c>
      <c r="E70" s="18" t="n">
        <v>487.75062859</v>
      </c>
      <c r="F70" s="20" t="n">
        <v>3.18537157</v>
      </c>
      <c r="G70" s="18" t="n">
        <v>477.1159876</v>
      </c>
      <c r="H70" s="20" t="n">
        <v>10.4834515</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557.8582958</v>
      </c>
      <c r="F71" s="20" t="n">
        <v>1.20983677</v>
      </c>
      <c r="G71" s="18" t="n">
        <v>531.5008015</v>
      </c>
      <c r="H71" s="20" t="n">
        <v>6.38655509</v>
      </c>
      <c r="I71" s="18" t="s">
        <v>404</v>
      </c>
      <c r="J71" s="20" t="s">
        <v>404</v>
      </c>
      <c r="K71" s="18" t="s">
        <v>404</v>
      </c>
      <c r="L71" s="20" t="s">
        <v>404</v>
      </c>
      <c r="M71" s="18" t="s">
        <v>404</v>
      </c>
      <c r="N71" s="20" t="s">
        <v>404</v>
      </c>
      <c r="O71" s="18" t="s">
        <v>404</v>
      </c>
      <c r="P71" s="20" t="s">
        <v>404</v>
      </c>
      <c r="Q71" s="18" t="n">
        <v>488.91238725</v>
      </c>
      <c r="R71" s="20" t="n">
        <v>8.37113913</v>
      </c>
    </row>
    <row r="72" spans="1:18">
      <c r="A72" s="15" t="s">
        <v>469</v>
      </c>
      <c r="B72" s="17" t="n">
        <v>7708</v>
      </c>
      <c r="C72" s="18">
        <f>(0.0/B72*100)</f>
        <v/>
      </c>
      <c r="D72" s="19" t="n">
        <v>7708</v>
      </c>
      <c r="E72" s="18" t="n">
        <v>533.55427604</v>
      </c>
      <c r="F72" s="20" t="n">
        <v>3.16347641</v>
      </c>
      <c r="G72" s="18" t="n">
        <v>524.22049008</v>
      </c>
      <c r="H72" s="20" t="n">
        <v>15.13607891</v>
      </c>
      <c r="I72" s="18" t="s">
        <v>404</v>
      </c>
      <c r="J72" s="20" t="s">
        <v>404</v>
      </c>
      <c r="K72" s="18" t="s">
        <v>404</v>
      </c>
      <c r="L72" s="20" t="s">
        <v>404</v>
      </c>
      <c r="M72" s="18" t="s">
        <v>404</v>
      </c>
      <c r="N72" s="20" t="s">
        <v>404</v>
      </c>
      <c r="O72" s="18" t="s">
        <v>404</v>
      </c>
      <c r="P72" s="20" t="s">
        <v>404</v>
      </c>
      <c r="Q72" s="18" t="n">
        <v>506.99442323</v>
      </c>
      <c r="R72" s="20" t="n">
        <v>13.12540147</v>
      </c>
    </row>
    <row r="73" spans="1:18">
      <c r="A73" s="15" t="s">
        <v>470</v>
      </c>
      <c r="B73" s="17" t="n">
        <v>8249</v>
      </c>
      <c r="C73" s="18">
        <f>(0.0/B73*100)</f>
        <v/>
      </c>
      <c r="D73" s="19" t="n">
        <v>8249</v>
      </c>
      <c r="E73" s="18" t="n">
        <v>431.4205357</v>
      </c>
      <c r="F73" s="20" t="n">
        <v>4.01988791</v>
      </c>
      <c r="G73" s="18" t="n">
        <v>403.57494826</v>
      </c>
      <c r="H73" s="20" t="n">
        <v>4.81779815</v>
      </c>
      <c r="I73" s="18" t="s">
        <v>404</v>
      </c>
      <c r="J73" s="20" t="s">
        <v>404</v>
      </c>
      <c r="K73" s="18" t="s">
        <v>404</v>
      </c>
      <c r="L73" s="20" t="s">
        <v>404</v>
      </c>
      <c r="M73" s="18" t="s">
        <v>404</v>
      </c>
      <c r="N73" s="20" t="s">
        <v>404</v>
      </c>
      <c r="O73" s="18" t="s">
        <v>404</v>
      </c>
      <c r="P73" s="20" t="s">
        <v>404</v>
      </c>
      <c r="Q73" s="18" t="n">
        <v>414.33472174</v>
      </c>
      <c r="R73" s="20" t="n">
        <v>22.3276248</v>
      </c>
    </row>
    <row r="74" spans="1:18">
      <c r="A74" s="15" t="s">
        <v>471</v>
      </c>
      <c r="B74" s="17" t="n">
        <v>4692</v>
      </c>
      <c r="C74" s="18">
        <f>(484.0/B74*100)</f>
        <v/>
      </c>
      <c r="D74" s="19" t="n">
        <v>4208</v>
      </c>
      <c r="E74" s="18" t="n">
        <v>434.2567795</v>
      </c>
      <c r="F74" s="20" t="n">
        <v>1.95310589</v>
      </c>
      <c r="G74" s="18" t="n">
        <v>399.12250851</v>
      </c>
      <c r="H74" s="20" t="n">
        <v>2.26850319</v>
      </c>
      <c r="I74" s="18" t="s">
        <v>404</v>
      </c>
      <c r="J74" s="20" t="s">
        <v>404</v>
      </c>
      <c r="K74" s="18" t="s">
        <v>404</v>
      </c>
      <c r="L74" s="20" t="s">
        <v>404</v>
      </c>
      <c r="M74" s="18" t="s">
        <v>404</v>
      </c>
      <c r="N74" s="20" t="s">
        <v>404</v>
      </c>
      <c r="O74" s="18" t="s">
        <v>404</v>
      </c>
      <c r="P74" s="20" t="s">
        <v>404</v>
      </c>
      <c r="Q74" s="18" t="n">
        <v>391.55128237</v>
      </c>
      <c r="R74" s="20" t="n">
        <v>12.55752823</v>
      </c>
    </row>
    <row r="75" spans="1:18">
      <c r="A75" s="15" t="s">
        <v>472</v>
      </c>
      <c r="B75" s="17" t="n">
        <v>5375</v>
      </c>
      <c r="C75" s="18">
        <f>(483.0/B75*100)</f>
        <v/>
      </c>
      <c r="D75" s="19" t="n">
        <v>4892</v>
      </c>
      <c r="E75" s="18" t="n">
        <v>394.49915457</v>
      </c>
      <c r="F75" s="20" t="n">
        <v>4.75800813</v>
      </c>
      <c r="G75" s="18" t="n">
        <v>383.0842169</v>
      </c>
      <c r="H75" s="20" t="n">
        <v>4.09725446</v>
      </c>
      <c r="I75" s="18" t="s">
        <v>404</v>
      </c>
      <c r="J75" s="20" t="s">
        <v>404</v>
      </c>
      <c r="K75" s="18" t="s">
        <v>404</v>
      </c>
      <c r="L75" s="20" t="s">
        <v>404</v>
      </c>
      <c r="M75" s="18" t="s">
        <v>404</v>
      </c>
      <c r="N75" s="20" t="s">
        <v>404</v>
      </c>
      <c r="O75" s="18" t="s">
        <v>404</v>
      </c>
      <c r="P75" s="20" t="s">
        <v>404</v>
      </c>
      <c r="Q75" s="18" t="n">
        <v>379.73157763</v>
      </c>
      <c r="R75" s="20" t="n">
        <v>13.39395777</v>
      </c>
    </row>
    <row r="76" spans="1:18">
      <c r="A76" s="15" t="s">
        <v>473</v>
      </c>
      <c r="B76" s="17" t="n">
        <v>14167</v>
      </c>
      <c r="C76" s="18">
        <f>(1400.0/B76*100)</f>
        <v/>
      </c>
      <c r="D76" s="19" t="n">
        <v>12767</v>
      </c>
      <c r="E76" s="18" t="n">
        <v>438.17684076</v>
      </c>
      <c r="F76" s="20" t="n">
        <v>2.74659617</v>
      </c>
      <c r="G76" s="18" t="n">
        <v>428.41542446</v>
      </c>
      <c r="H76" s="20" t="n">
        <v>16.27360347</v>
      </c>
      <c r="I76" s="18" t="s">
        <v>404</v>
      </c>
      <c r="J76" s="20" t="s">
        <v>404</v>
      </c>
      <c r="K76" s="18" t="s">
        <v>404</v>
      </c>
      <c r="L76" s="20" t="s">
        <v>404</v>
      </c>
      <c r="M76" s="18" t="s">
        <v>404</v>
      </c>
      <c r="N76" s="20" t="s">
        <v>404</v>
      </c>
      <c r="O76" s="18" t="s">
        <v>404</v>
      </c>
      <c r="P76" s="20" t="s">
        <v>404</v>
      </c>
      <c r="Q76" s="18" t="n">
        <v>439.32907951</v>
      </c>
      <c r="R76" s="20" t="n">
        <v>9.735697099999999</v>
      </c>
    </row>
    <row r="77" spans="1:18">
      <c r="A77" s="15" t="s">
        <v>474</v>
      </c>
      <c r="B77" s="17" t="n">
        <v>6062</v>
      </c>
      <c r="C77" s="18">
        <f>(0.0/B77*100)</f>
        <v/>
      </c>
      <c r="D77" s="19" t="n">
        <v>6062</v>
      </c>
      <c r="E77" s="18" t="n">
        <v>432.49806503</v>
      </c>
      <c r="F77" s="20" t="n">
        <v>3.87865189</v>
      </c>
      <c r="G77" s="18" t="n">
        <v>437.50898477</v>
      </c>
      <c r="H77" s="20" t="n">
        <v>3.64162839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524.89881213</v>
      </c>
      <c r="F78" s="20" t="n">
        <v>4.31221679</v>
      </c>
      <c r="G78" s="18" t="n">
        <v>520.96450384</v>
      </c>
      <c r="H78" s="20" t="n">
        <v>9.18766617</v>
      </c>
      <c r="I78" s="18" t="s">
        <v>404</v>
      </c>
      <c r="J78" s="20" t="s">
        <v>404</v>
      </c>
      <c r="K78" s="18" t="s">
        <v>404</v>
      </c>
      <c r="L78" s="20" t="s">
        <v>404</v>
      </c>
      <c r="M78" s="18" t="s">
        <v>404</v>
      </c>
      <c r="N78" s="20" t="s">
        <v>404</v>
      </c>
      <c r="O78" s="18" t="s">
        <v>404</v>
      </c>
      <c r="P78" s="20" t="s">
        <v>404</v>
      </c>
      <c r="Q78" s="18" t="n">
        <v>561.14021429</v>
      </c>
      <c r="R78" s="20" t="n">
        <v>4.93413467</v>
      </c>
    </row>
    <row customHeight="1" ht="25" r="79" spans="1:18">
      <c r="A79" s="15" t="s">
        <v>476</v>
      </c>
      <c r="B79" s="17" t="n">
        <v>1657</v>
      </c>
      <c r="C79" s="18">
        <f>(21.0/B79*100)</f>
        <v/>
      </c>
      <c r="D79" s="19" t="n">
        <v>1636</v>
      </c>
      <c r="E79" s="18" t="n">
        <v>474.79139315</v>
      </c>
      <c r="F79" s="20" t="n">
        <v>8.109762809999999</v>
      </c>
      <c r="G79" s="18" t="n">
        <v>482.32634825</v>
      </c>
      <c r="H79" s="20" t="n">
        <v>8.311375719999999</v>
      </c>
      <c r="I79" s="18" t="s">
        <v>404</v>
      </c>
      <c r="J79" s="20" t="s">
        <v>404</v>
      </c>
      <c r="K79" s="18" t="s">
        <v>404</v>
      </c>
      <c r="L79" s="20" t="s">
        <v>404</v>
      </c>
      <c r="M79" s="18" t="s">
        <v>404</v>
      </c>
      <c r="N79" s="20" t="s">
        <v>404</v>
      </c>
      <c r="O79" s="18" t="s">
        <v>404</v>
      </c>
      <c r="P79" s="20" t="s">
        <v>404</v>
      </c>
      <c r="Q79" s="18" t="n">
        <v>440.42724342</v>
      </c>
      <c r="R79" s="20" t="n">
        <v>32.84738788</v>
      </c>
    </row>
    <row r="80" spans="1:18">
      <c r="A80" s="15" t="s">
        <v>477</v>
      </c>
      <c r="B80" s="17" t="n">
        <v>7841</v>
      </c>
      <c r="C80" s="18">
        <f>(0.0/B80*100)</f>
        <v/>
      </c>
      <c r="D80" s="19" t="n">
        <v>7841</v>
      </c>
      <c r="E80" s="18" t="n">
        <v>453.67086737</v>
      </c>
      <c r="F80" s="20" t="n">
        <v>5.01917877</v>
      </c>
      <c r="G80" s="18" t="n">
        <v>462.74766395</v>
      </c>
      <c r="H80" s="20" t="n">
        <v>5.96230322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442.94363227</v>
      </c>
      <c r="F81" s="20" t="n">
        <v>3.11976877</v>
      </c>
      <c r="G81" s="18" t="n">
        <v>442.80643793</v>
      </c>
      <c r="H81" s="20" t="n">
        <v>10.83261077</v>
      </c>
      <c r="I81" s="18" t="s">
        <v>404</v>
      </c>
      <c r="J81" s="20" t="s">
        <v>404</v>
      </c>
      <c r="K81" s="18" t="s">
        <v>404</v>
      </c>
      <c r="L81" s="20" t="s">
        <v>404</v>
      </c>
      <c r="M81" s="18" t="s">
        <v>404</v>
      </c>
      <c r="N81" s="20" t="s">
        <v>404</v>
      </c>
      <c r="O81" s="18" t="s">
        <v>404</v>
      </c>
      <c r="P81" s="20" t="s">
        <v>404</v>
      </c>
      <c r="Q81" s="18" t="n">
        <v>523.4145175</v>
      </c>
      <c r="R81" s="20" t="n">
        <v>6.78576833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639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511.17971173</v>
      </c>
      <c r="F7" s="20" t="n">
        <v>1.7478361</v>
      </c>
      <c r="G7" s="18" t="n">
        <v>509.23528963</v>
      </c>
      <c r="H7" s="20" t="n">
        <v>6.44335196</v>
      </c>
      <c r="I7" s="18" t="s">
        <v>404</v>
      </c>
      <c r="J7" s="20" t="s">
        <v>404</v>
      </c>
      <c r="K7" s="18" t="s">
        <v>404</v>
      </c>
      <c r="L7" s="20" t="s">
        <v>404</v>
      </c>
      <c r="M7" s="18" t="s">
        <v>404</v>
      </c>
      <c r="N7" s="20" t="s">
        <v>404</v>
      </c>
      <c r="O7" s="18" t="s">
        <v>404</v>
      </c>
      <c r="P7" s="20" t="s">
        <v>404</v>
      </c>
      <c r="Q7" s="18" t="n">
        <v>501.62130807</v>
      </c>
      <c r="R7" s="20" t="n">
        <v>8.540417120000001</v>
      </c>
    </row>
    <row r="8" spans="1:18">
      <c r="A8" s="15" t="s">
        <v>405</v>
      </c>
      <c r="B8" s="17" t="n">
        <v>7007</v>
      </c>
      <c r="C8" s="18">
        <f>(0.0/B8*100)</f>
        <v/>
      </c>
      <c r="D8" s="19" t="n">
        <v>7007</v>
      </c>
      <c r="E8" s="18" t="n">
        <v>495.66279207</v>
      </c>
      <c r="F8" s="20" t="n">
        <v>3.36669811</v>
      </c>
      <c r="G8" s="18" t="n">
        <v>494.45737561</v>
      </c>
      <c r="H8" s="20" t="n">
        <v>11.66506502</v>
      </c>
      <c r="I8" s="18" t="s">
        <v>404</v>
      </c>
      <c r="J8" s="20" t="s">
        <v>404</v>
      </c>
      <c r="K8" s="18" t="s">
        <v>404</v>
      </c>
      <c r="L8" s="20" t="s">
        <v>404</v>
      </c>
      <c r="M8" s="18" t="s">
        <v>404</v>
      </c>
      <c r="N8" s="20" t="s">
        <v>404</v>
      </c>
      <c r="O8" s="18" t="s">
        <v>404</v>
      </c>
      <c r="P8" s="20" t="s">
        <v>404</v>
      </c>
      <c r="Q8" s="18" t="n">
        <v>474.21305105</v>
      </c>
      <c r="R8" s="20" t="n">
        <v>26.98544264</v>
      </c>
    </row>
    <row r="9" spans="1:18">
      <c r="A9" s="15" t="s">
        <v>406</v>
      </c>
      <c r="B9" s="17" t="n">
        <v>9651</v>
      </c>
      <c r="C9" s="18">
        <f>(200.0/B9*100)</f>
        <v/>
      </c>
      <c r="D9" s="19" t="n">
        <v>9451</v>
      </c>
      <c r="E9" s="18" t="n">
        <v>505.4810636</v>
      </c>
      <c r="F9" s="20" t="n">
        <v>3.29107701</v>
      </c>
      <c r="G9" s="18" t="n">
        <v>500.02747444</v>
      </c>
      <c r="H9" s="20" t="n">
        <v>8.485944010000001</v>
      </c>
      <c r="I9" s="18" t="s">
        <v>404</v>
      </c>
      <c r="J9" s="20" t="s">
        <v>404</v>
      </c>
      <c r="K9" s="18" t="s">
        <v>404</v>
      </c>
      <c r="L9" s="20" t="s">
        <v>404</v>
      </c>
      <c r="M9" s="18" t="s">
        <v>404</v>
      </c>
      <c r="N9" s="20" t="s">
        <v>404</v>
      </c>
      <c r="O9" s="18" t="s">
        <v>404</v>
      </c>
      <c r="P9" s="20" t="s">
        <v>404</v>
      </c>
      <c r="Q9" s="18" t="n">
        <v>474.98549532</v>
      </c>
      <c r="R9" s="20" t="n">
        <v>17.50747821</v>
      </c>
    </row>
    <row r="10" spans="1:18">
      <c r="A10" s="15" t="s">
        <v>407</v>
      </c>
      <c r="B10" s="17" t="n">
        <v>20058</v>
      </c>
      <c r="C10" s="18">
        <f>(3074.0/B10*100)</f>
        <v/>
      </c>
      <c r="D10" s="19" t="n">
        <v>16984</v>
      </c>
      <c r="E10" s="18" t="n">
        <v>528.44781662</v>
      </c>
      <c r="F10" s="20" t="n">
        <v>2.45575542</v>
      </c>
      <c r="G10" s="18" t="n">
        <v>527.31399502</v>
      </c>
      <c r="H10" s="20" t="n">
        <v>5.21547744</v>
      </c>
      <c r="I10" s="18" t="s">
        <v>404</v>
      </c>
      <c r="J10" s="20" t="s">
        <v>404</v>
      </c>
      <c r="K10" s="18" t="s">
        <v>404</v>
      </c>
      <c r="L10" s="20" t="s">
        <v>404</v>
      </c>
      <c r="M10" s="18" t="s">
        <v>404</v>
      </c>
      <c r="N10" s="20" t="s">
        <v>404</v>
      </c>
      <c r="O10" s="18" t="s">
        <v>404</v>
      </c>
      <c r="P10" s="20" t="s">
        <v>404</v>
      </c>
      <c r="Q10" s="18" t="n">
        <v>548.5112136499999</v>
      </c>
      <c r="R10" s="20" t="n">
        <v>15.14488966</v>
      </c>
    </row>
    <row r="11" spans="1:18">
      <c r="A11" s="15" t="s">
        <v>408</v>
      </c>
      <c r="B11" s="17" t="n">
        <v>7053</v>
      </c>
      <c r="C11" s="18">
        <f>(137.0/B11*100)</f>
        <v/>
      </c>
      <c r="D11" s="19" t="n">
        <v>6916</v>
      </c>
      <c r="E11" s="18" t="n">
        <v>450.97908916</v>
      </c>
      <c r="F11" s="20" t="n">
        <v>3.55687672</v>
      </c>
      <c r="G11" s="18" t="n">
        <v>438.46068593</v>
      </c>
      <c r="H11" s="20" t="n">
        <v>8.346199029999999</v>
      </c>
      <c r="I11" s="18" t="s">
        <v>404</v>
      </c>
      <c r="J11" s="20" t="s">
        <v>404</v>
      </c>
      <c r="K11" s="18" t="s">
        <v>404</v>
      </c>
      <c r="L11" s="20" t="s">
        <v>404</v>
      </c>
      <c r="M11" s="18" t="s">
        <v>404</v>
      </c>
      <c r="N11" s="20" t="s">
        <v>404</v>
      </c>
      <c r="O11" s="18" t="s">
        <v>404</v>
      </c>
      <c r="P11" s="20" t="s">
        <v>404</v>
      </c>
      <c r="Q11" s="18" t="n">
        <v>431.8852116</v>
      </c>
      <c r="R11" s="20" t="n">
        <v>17.18011536</v>
      </c>
    </row>
    <row r="12" spans="1:18">
      <c r="A12" s="15" t="s">
        <v>409</v>
      </c>
      <c r="B12" s="17" t="n">
        <v>6894</v>
      </c>
      <c r="C12" s="18">
        <f>(106.0/B12*100)</f>
        <v/>
      </c>
      <c r="D12" s="19" t="n">
        <v>6788</v>
      </c>
      <c r="E12" s="18" t="n">
        <v>494.56737366</v>
      </c>
      <c r="F12" s="20" t="n">
        <v>2.42134824</v>
      </c>
      <c r="G12" s="18" t="n">
        <v>470.28497761</v>
      </c>
      <c r="H12" s="20" t="n">
        <v>12.42269927</v>
      </c>
      <c r="I12" s="18" t="s">
        <v>404</v>
      </c>
      <c r="J12" s="20" t="s">
        <v>404</v>
      </c>
      <c r="K12" s="18" t="s">
        <v>404</v>
      </c>
      <c r="L12" s="20" t="s">
        <v>404</v>
      </c>
      <c r="M12" s="18" t="s">
        <v>404</v>
      </c>
      <c r="N12" s="20" t="s">
        <v>404</v>
      </c>
      <c r="O12" s="18" t="s">
        <v>404</v>
      </c>
      <c r="P12" s="20" t="s">
        <v>404</v>
      </c>
      <c r="Q12" s="18" t="n">
        <v>474.94042013</v>
      </c>
      <c r="R12" s="20" t="n">
        <v>51.07157296</v>
      </c>
    </row>
    <row r="13" spans="1:18">
      <c r="A13" s="15" t="s">
        <v>410</v>
      </c>
      <c r="B13" s="17" t="n">
        <v>7161</v>
      </c>
      <c r="C13" s="18">
        <f>(1175.0/B13*100)</f>
        <v/>
      </c>
      <c r="D13" s="19" t="n">
        <v>5986</v>
      </c>
      <c r="E13" s="18" t="n">
        <v>501.78882677</v>
      </c>
      <c r="F13" s="20" t="n">
        <v>2.92009187</v>
      </c>
      <c r="G13" s="18" t="n">
        <v>501.3895611</v>
      </c>
      <c r="H13" s="20" t="n">
        <v>5.46875713</v>
      </c>
      <c r="I13" s="18" t="s">
        <v>404</v>
      </c>
      <c r="J13" s="20" t="s">
        <v>404</v>
      </c>
      <c r="K13" s="18" t="s">
        <v>404</v>
      </c>
      <c r="L13" s="20" t="s">
        <v>404</v>
      </c>
      <c r="M13" s="18" t="s">
        <v>404</v>
      </c>
      <c r="N13" s="20" t="s">
        <v>404</v>
      </c>
      <c r="O13" s="18" t="s">
        <v>404</v>
      </c>
      <c r="P13" s="20" t="s">
        <v>404</v>
      </c>
      <c r="Q13" s="18" t="n">
        <v>504.10832132</v>
      </c>
      <c r="R13" s="20" t="n">
        <v>6.13030526</v>
      </c>
    </row>
    <row r="14" spans="1:18">
      <c r="A14" s="15" t="s">
        <v>411</v>
      </c>
      <c r="B14" s="17" t="n">
        <v>5587</v>
      </c>
      <c r="C14" s="18">
        <f>(0.0/B14*100)</f>
        <v/>
      </c>
      <c r="D14" s="19" t="n">
        <v>5587</v>
      </c>
      <c r="E14" s="18" t="n">
        <v>531.89656648</v>
      </c>
      <c r="F14" s="20" t="n">
        <v>2.49043853</v>
      </c>
      <c r="G14" s="18" t="n">
        <v>541.5884734</v>
      </c>
      <c r="H14" s="20" t="n">
        <v>4.88683278</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523.27646994</v>
      </c>
      <c r="F15" s="20" t="n">
        <v>4.2294551</v>
      </c>
      <c r="G15" s="18" t="n">
        <v>535.14470927</v>
      </c>
      <c r="H15" s="20" t="n">
        <v>3.10843452</v>
      </c>
      <c r="I15" s="18" t="s">
        <v>404</v>
      </c>
      <c r="J15" s="20" t="s">
        <v>404</v>
      </c>
      <c r="K15" s="18" t="s">
        <v>404</v>
      </c>
      <c r="L15" s="20" t="s">
        <v>404</v>
      </c>
      <c r="M15" s="18" t="s">
        <v>404</v>
      </c>
      <c r="N15" s="20" t="s">
        <v>404</v>
      </c>
      <c r="O15" s="18" t="s">
        <v>404</v>
      </c>
      <c r="P15" s="20" t="s">
        <v>404</v>
      </c>
      <c r="Q15" s="18" t="n">
        <v>558.09567567</v>
      </c>
      <c r="R15" s="20" t="n">
        <v>18.84375723</v>
      </c>
    </row>
    <row r="16" spans="1:18">
      <c r="A16" s="15" t="s">
        <v>413</v>
      </c>
      <c r="B16" s="17" t="n">
        <v>6108</v>
      </c>
      <c r="C16" s="18">
        <f>(495.0/B16*100)</f>
        <v/>
      </c>
      <c r="D16" s="19" t="n">
        <v>5613</v>
      </c>
      <c r="E16" s="18" t="n">
        <v>493.47450905</v>
      </c>
      <c r="F16" s="20" t="n">
        <v>4.53550574</v>
      </c>
      <c r="G16" s="18" t="n">
        <v>506.93687731</v>
      </c>
      <c r="H16" s="20" t="n">
        <v>5.45300457</v>
      </c>
      <c r="I16" s="18" t="s">
        <v>404</v>
      </c>
      <c r="J16" s="20" t="s">
        <v>404</v>
      </c>
      <c r="K16" s="18" t="s">
        <v>404</v>
      </c>
      <c r="L16" s="20" t="s">
        <v>404</v>
      </c>
      <c r="M16" s="18" t="s">
        <v>404</v>
      </c>
      <c r="N16" s="20" t="s">
        <v>404</v>
      </c>
      <c r="O16" s="18" t="s">
        <v>404</v>
      </c>
      <c r="P16" s="20" t="s">
        <v>404</v>
      </c>
      <c r="Q16" s="18" t="n">
        <v>419.13037842</v>
      </c>
      <c r="R16" s="20" t="n">
        <v>46.02516214</v>
      </c>
    </row>
    <row r="17" spans="1:18">
      <c r="A17" s="15" t="s">
        <v>414</v>
      </c>
      <c r="B17" s="17" t="n">
        <v>6504</v>
      </c>
      <c r="C17" s="18">
        <f>(1325.0/B17*100)</f>
        <v/>
      </c>
      <c r="D17" s="19" t="n">
        <v>5179</v>
      </c>
      <c r="E17" s="18" t="n">
        <v>510.76536767</v>
      </c>
      <c r="F17" s="20" t="n">
        <v>4.4705699</v>
      </c>
      <c r="G17" s="18" t="n">
        <v>494.92905372</v>
      </c>
      <c r="H17" s="20" t="n">
        <v>11.08004825</v>
      </c>
      <c r="I17" s="18" t="s">
        <v>404</v>
      </c>
      <c r="J17" s="20" t="s">
        <v>404</v>
      </c>
      <c r="K17" s="18" t="s">
        <v>404</v>
      </c>
      <c r="L17" s="20" t="s">
        <v>404</v>
      </c>
      <c r="M17" s="18" t="s">
        <v>404</v>
      </c>
      <c r="N17" s="20" t="s">
        <v>404</v>
      </c>
      <c r="O17" s="18" t="s">
        <v>404</v>
      </c>
      <c r="P17" s="20" t="s">
        <v>404</v>
      </c>
      <c r="Q17" s="18" t="n">
        <v>555.08446896</v>
      </c>
      <c r="R17" s="20" t="n">
        <v>18.81491863</v>
      </c>
    </row>
    <row r="18" spans="1:18">
      <c r="A18" s="15" t="s">
        <v>415</v>
      </c>
      <c r="B18" s="17" t="n">
        <v>5532</v>
      </c>
      <c r="C18" s="18">
        <f>(0.0/B18*100)</f>
        <v/>
      </c>
      <c r="D18" s="19" t="n">
        <v>5532</v>
      </c>
      <c r="E18" s="18" t="n">
        <v>459.92121862</v>
      </c>
      <c r="F18" s="20" t="n">
        <v>5.96278138</v>
      </c>
      <c r="G18" s="18" t="n">
        <v>450.41678464</v>
      </c>
      <c r="H18" s="20" t="n">
        <v>5.90924141</v>
      </c>
      <c r="I18" s="18" t="s">
        <v>404</v>
      </c>
      <c r="J18" s="20" t="s">
        <v>404</v>
      </c>
      <c r="K18" s="18" t="s">
        <v>404</v>
      </c>
      <c r="L18" s="20" t="s">
        <v>404</v>
      </c>
      <c r="M18" s="18" t="s">
        <v>404</v>
      </c>
      <c r="N18" s="20" t="s">
        <v>404</v>
      </c>
      <c r="O18" s="18" t="s">
        <v>404</v>
      </c>
      <c r="P18" s="20" t="s">
        <v>404</v>
      </c>
      <c r="Q18" s="18" t="n">
        <v>388.46370585</v>
      </c>
      <c r="R18" s="20" t="n">
        <v>14.64435788</v>
      </c>
    </row>
    <row r="19" spans="1:18">
      <c r="A19" s="15" t="s">
        <v>416</v>
      </c>
      <c r="B19" s="17" t="n">
        <v>5658</v>
      </c>
      <c r="C19" s="18">
        <f>(327.0/B19*100)</f>
        <v/>
      </c>
      <c r="D19" s="19" t="n">
        <v>5331</v>
      </c>
      <c r="E19" s="18" t="n">
        <v>478.81352484</v>
      </c>
      <c r="F19" s="20" t="n">
        <v>3.56508466</v>
      </c>
      <c r="G19" s="18" t="n">
        <v>470.37904843</v>
      </c>
      <c r="H19" s="20" t="n">
        <v>10.78670746</v>
      </c>
      <c r="I19" s="18" t="s">
        <v>404</v>
      </c>
      <c r="J19" s="20" t="s">
        <v>404</v>
      </c>
      <c r="K19" s="18" t="s">
        <v>404</v>
      </c>
      <c r="L19" s="20" t="s">
        <v>404</v>
      </c>
      <c r="M19" s="18" t="s">
        <v>404</v>
      </c>
      <c r="N19" s="20" t="s">
        <v>404</v>
      </c>
      <c r="O19" s="18" t="s">
        <v>404</v>
      </c>
      <c r="P19" s="20" t="s">
        <v>404</v>
      </c>
      <c r="Q19" s="18" t="n">
        <v>481.11509976</v>
      </c>
      <c r="R19" s="20" t="n">
        <v>29.39122787</v>
      </c>
    </row>
    <row r="20" spans="1:18">
      <c r="A20" s="15" t="s">
        <v>417</v>
      </c>
      <c r="B20" s="17" t="n">
        <v>3371</v>
      </c>
      <c r="C20" s="18">
        <f>(24.0/B20*100)</f>
        <v/>
      </c>
      <c r="D20" s="19" t="n">
        <v>3347</v>
      </c>
      <c r="E20" s="18" t="n">
        <v>473.11051086</v>
      </c>
      <c r="F20" s="20" t="n">
        <v>1.80704953</v>
      </c>
      <c r="G20" s="18" t="n">
        <v>473.85697994</v>
      </c>
      <c r="H20" s="20" t="n">
        <v>4.3229251</v>
      </c>
      <c r="I20" s="18" t="s">
        <v>404</v>
      </c>
      <c r="J20" s="20" t="s">
        <v>404</v>
      </c>
      <c r="K20" s="18" t="s">
        <v>404</v>
      </c>
      <c r="L20" s="20" t="s">
        <v>404</v>
      </c>
      <c r="M20" s="18" t="s">
        <v>404</v>
      </c>
      <c r="N20" s="20" t="s">
        <v>404</v>
      </c>
      <c r="O20" s="18" t="s">
        <v>404</v>
      </c>
      <c r="P20" s="20" t="s">
        <v>404</v>
      </c>
      <c r="Q20" s="18" t="n">
        <v>444.22357047</v>
      </c>
      <c r="R20" s="20" t="n">
        <v>20.1637451</v>
      </c>
    </row>
    <row r="21" spans="1:18">
      <c r="A21" s="15" t="s">
        <v>418</v>
      </c>
      <c r="B21" s="17" t="n">
        <v>5741</v>
      </c>
      <c r="C21" s="18">
        <f>(0.0/B21*100)</f>
        <v/>
      </c>
      <c r="D21" s="19" t="n">
        <v>5741</v>
      </c>
      <c r="E21" s="18" t="n">
        <v>501.99613442</v>
      </c>
      <c r="F21" s="20" t="n">
        <v>3.17473326</v>
      </c>
      <c r="G21" s="18" t="n">
        <v>505.43688133</v>
      </c>
      <c r="H21" s="20" t="n">
        <v>5.88580277</v>
      </c>
      <c r="I21" s="18" t="s">
        <v>404</v>
      </c>
      <c r="J21" s="20" t="s">
        <v>404</v>
      </c>
      <c r="K21" s="18" t="s">
        <v>404</v>
      </c>
      <c r="L21" s="20" t="s">
        <v>404</v>
      </c>
      <c r="M21" s="18" t="s">
        <v>404</v>
      </c>
      <c r="N21" s="20" t="s">
        <v>404</v>
      </c>
      <c r="O21" s="18" t="s">
        <v>404</v>
      </c>
      <c r="P21" s="20" t="s">
        <v>404</v>
      </c>
      <c r="Q21" s="18" t="n">
        <v>501.64147156</v>
      </c>
      <c r="R21" s="20" t="n">
        <v>7.90371281</v>
      </c>
    </row>
    <row r="22" spans="1:18">
      <c r="A22" s="15" t="s">
        <v>419</v>
      </c>
      <c r="B22" s="17" t="n">
        <v>6598</v>
      </c>
      <c r="C22" s="18">
        <f>(0.0/B22*100)</f>
        <v/>
      </c>
      <c r="D22" s="19" t="n">
        <v>6598</v>
      </c>
      <c r="E22" s="18" t="n">
        <v>464.93708975</v>
      </c>
      <c r="F22" s="20" t="n">
        <v>3.53142236</v>
      </c>
      <c r="G22" s="18" t="n">
        <v>507.01449925</v>
      </c>
      <c r="H22" s="20" t="n">
        <v>36.37656403</v>
      </c>
      <c r="I22" s="18" t="s">
        <v>404</v>
      </c>
      <c r="J22" s="20" t="s">
        <v>404</v>
      </c>
      <c r="K22" s="18" t="s">
        <v>404</v>
      </c>
      <c r="L22" s="20" t="s">
        <v>404</v>
      </c>
      <c r="M22" s="18" t="s">
        <v>404</v>
      </c>
      <c r="N22" s="20" t="s">
        <v>404</v>
      </c>
      <c r="O22" s="18" t="s">
        <v>404</v>
      </c>
      <c r="P22" s="20" t="s">
        <v>404</v>
      </c>
      <c r="Q22" s="18" t="n">
        <v>483.16481694</v>
      </c>
      <c r="R22" s="20" t="n">
        <v>19.64095203</v>
      </c>
    </row>
    <row r="23" spans="1:18">
      <c r="A23" s="15" t="s">
        <v>420</v>
      </c>
      <c r="B23" s="17" t="n">
        <v>11583</v>
      </c>
      <c r="C23" s="18">
        <f>(3185.0/B23*100)</f>
        <v/>
      </c>
      <c r="D23" s="19" t="n">
        <v>8398</v>
      </c>
      <c r="E23" s="18" t="n">
        <v>485.72414563</v>
      </c>
      <c r="F23" s="20" t="n">
        <v>4.42308025</v>
      </c>
      <c r="G23" s="18" t="n">
        <v>481.79198883</v>
      </c>
      <c r="H23" s="20" t="n">
        <v>8.12437497</v>
      </c>
      <c r="I23" s="18" t="s">
        <v>404</v>
      </c>
      <c r="J23" s="20" t="s">
        <v>404</v>
      </c>
      <c r="K23" s="18" t="s">
        <v>404</v>
      </c>
      <c r="L23" s="20" t="s">
        <v>404</v>
      </c>
      <c r="M23" s="18" t="s">
        <v>404</v>
      </c>
      <c r="N23" s="20" t="s">
        <v>404</v>
      </c>
      <c r="O23" s="18" t="s">
        <v>404</v>
      </c>
      <c r="P23" s="20" t="s">
        <v>404</v>
      </c>
      <c r="Q23" s="18" t="n">
        <v>473.80884342</v>
      </c>
      <c r="R23" s="20" t="n">
        <v>23.63750954</v>
      </c>
    </row>
    <row r="24" spans="1:18">
      <c r="A24" s="15" t="s">
        <v>421</v>
      </c>
      <c r="B24" s="17" t="n">
        <v>6647</v>
      </c>
      <c r="C24" s="18">
        <f>(0.0/B24*100)</f>
        <v/>
      </c>
      <c r="D24" s="19" t="n">
        <v>6647</v>
      </c>
      <c r="E24" s="18" t="n">
        <v>547.41221559</v>
      </c>
      <c r="F24" s="20" t="n">
        <v>4.92546944</v>
      </c>
      <c r="G24" s="18" t="n">
        <v>523.8276733</v>
      </c>
      <c r="H24" s="20" t="n">
        <v>5.87313705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515.75464453</v>
      </c>
      <c r="F25" s="20" t="n">
        <v>3.39519503</v>
      </c>
      <c r="G25" s="18" t="n">
        <v>521.56997212</v>
      </c>
      <c r="H25" s="20" t="n">
        <v>17.53961537</v>
      </c>
      <c r="I25" s="18" t="s">
        <v>404</v>
      </c>
      <c r="J25" s="20" t="s">
        <v>404</v>
      </c>
      <c r="K25" s="18" t="s">
        <v>404</v>
      </c>
      <c r="L25" s="20" t="s">
        <v>404</v>
      </c>
      <c r="M25" s="18" t="s">
        <v>404</v>
      </c>
      <c r="N25" s="20" t="s">
        <v>404</v>
      </c>
      <c r="O25" s="18" t="s">
        <v>404</v>
      </c>
      <c r="P25" s="20" t="s">
        <v>404</v>
      </c>
      <c r="Q25" s="18" t="n">
        <v>479.72953143</v>
      </c>
      <c r="R25" s="20" t="n">
        <v>3.19483719</v>
      </c>
    </row>
    <row r="26" spans="1:18">
      <c r="A26" s="15" t="s">
        <v>423</v>
      </c>
      <c r="B26" s="17" t="n">
        <v>4869</v>
      </c>
      <c r="C26" s="18">
        <f>(11.0/B26*100)</f>
        <v/>
      </c>
      <c r="D26" s="19" t="n">
        <v>4858</v>
      </c>
      <c r="E26" s="18" t="n">
        <v>491.03544169</v>
      </c>
      <c r="F26" s="20" t="n">
        <v>1.68364118</v>
      </c>
      <c r="G26" s="18" t="n">
        <v>488.99496925</v>
      </c>
      <c r="H26" s="20" t="n">
        <v>7.36831973</v>
      </c>
      <c r="I26" s="18" t="s">
        <v>404</v>
      </c>
      <c r="J26" s="20" t="s">
        <v>404</v>
      </c>
      <c r="K26" s="18" t="s">
        <v>404</v>
      </c>
      <c r="L26" s="20" t="s">
        <v>404</v>
      </c>
      <c r="M26" s="18" t="s">
        <v>404</v>
      </c>
      <c r="N26" s="20" t="s">
        <v>404</v>
      </c>
      <c r="O26" s="18" t="s">
        <v>404</v>
      </c>
      <c r="P26" s="20" t="s">
        <v>404</v>
      </c>
      <c r="Q26" s="18" t="n">
        <v>434.15505957</v>
      </c>
      <c r="R26" s="20" t="n">
        <v>23.5033047</v>
      </c>
    </row>
    <row r="27" spans="1:18">
      <c r="A27" s="15" t="s">
        <v>424</v>
      </c>
      <c r="B27" s="17" t="n">
        <v>5299</v>
      </c>
      <c r="C27" s="18">
        <f>(0.0/B27*100)</f>
        <v/>
      </c>
      <c r="D27" s="19" t="n">
        <v>5299</v>
      </c>
      <c r="E27" s="18" t="n">
        <v>495.63665429</v>
      </c>
      <c r="F27" s="20" t="n">
        <v>1.22747447</v>
      </c>
      <c r="G27" s="18" t="n">
        <v>460.97076614</v>
      </c>
      <c r="H27" s="20" t="n">
        <v>1.96372944</v>
      </c>
      <c r="I27" s="18" t="s">
        <v>404</v>
      </c>
      <c r="J27" s="20" t="s">
        <v>404</v>
      </c>
      <c r="K27" s="18" t="s">
        <v>404</v>
      </c>
      <c r="L27" s="20" t="s">
        <v>404</v>
      </c>
      <c r="M27" s="18" t="s">
        <v>404</v>
      </c>
      <c r="N27" s="20" t="s">
        <v>404</v>
      </c>
      <c r="O27" s="18" t="s">
        <v>404</v>
      </c>
      <c r="P27" s="20" t="s">
        <v>404</v>
      </c>
      <c r="Q27" s="18" t="n">
        <v>460.40997821</v>
      </c>
      <c r="R27" s="20" t="n">
        <v>29.69276754</v>
      </c>
    </row>
    <row r="28" spans="1:18">
      <c r="A28" s="15" t="s">
        <v>425</v>
      </c>
      <c r="B28" s="17" t="n">
        <v>7568</v>
      </c>
      <c r="C28" s="18">
        <f>(0.0/B28*100)</f>
        <v/>
      </c>
      <c r="D28" s="19" t="n">
        <v>7568</v>
      </c>
      <c r="E28" s="18" t="n">
        <v>416.13761148</v>
      </c>
      <c r="F28" s="20" t="n">
        <v>2.35037004</v>
      </c>
      <c r="G28" s="18" t="n">
        <v>404.85032084</v>
      </c>
      <c r="H28" s="20" t="n">
        <v>10.77333267</v>
      </c>
      <c r="I28" s="18" t="s">
        <v>404</v>
      </c>
      <c r="J28" s="20" t="s">
        <v>404</v>
      </c>
      <c r="K28" s="18" t="s">
        <v>404</v>
      </c>
      <c r="L28" s="20" t="s">
        <v>404</v>
      </c>
      <c r="M28" s="18" t="s">
        <v>404</v>
      </c>
      <c r="N28" s="20" t="s">
        <v>404</v>
      </c>
      <c r="O28" s="18" t="s">
        <v>404</v>
      </c>
      <c r="P28" s="20" t="s">
        <v>404</v>
      </c>
      <c r="Q28" s="18" t="n">
        <v>434.35552257</v>
      </c>
      <c r="R28" s="20" t="n">
        <v>10.12168607</v>
      </c>
    </row>
    <row r="29" spans="1:18">
      <c r="A29" s="15" t="s">
        <v>426</v>
      </c>
      <c r="B29" s="17" t="n">
        <v>5385</v>
      </c>
      <c r="C29" s="18">
        <f>(1123.0/B29*100)</f>
        <v/>
      </c>
      <c r="D29" s="19" t="n">
        <v>4262</v>
      </c>
      <c r="E29" s="18" t="n">
        <v>512.74773429</v>
      </c>
      <c r="F29" s="20" t="n">
        <v>5.33631015</v>
      </c>
      <c r="G29" s="18" t="n">
        <v>504.53133375</v>
      </c>
      <c r="H29" s="20" t="n">
        <v>63.53202094</v>
      </c>
      <c r="I29" s="18" t="s">
        <v>404</v>
      </c>
      <c r="J29" s="20" t="s">
        <v>404</v>
      </c>
      <c r="K29" s="18" t="s">
        <v>404</v>
      </c>
      <c r="L29" s="20" t="s">
        <v>404</v>
      </c>
      <c r="M29" s="18" t="s">
        <v>404</v>
      </c>
      <c r="N29" s="20" t="s">
        <v>404</v>
      </c>
      <c r="O29" s="18" t="s">
        <v>404</v>
      </c>
      <c r="P29" s="20" t="s">
        <v>404</v>
      </c>
      <c r="Q29" s="18" t="n">
        <v>491.53952315</v>
      </c>
      <c r="R29" s="20" t="n">
        <v>11.52089114</v>
      </c>
    </row>
    <row r="30" spans="1:18">
      <c r="A30" s="15" t="s">
        <v>427</v>
      </c>
      <c r="B30" s="17" t="n">
        <v>4520</v>
      </c>
      <c r="C30" s="18">
        <f>(1053.0/B30*100)</f>
        <v/>
      </c>
      <c r="D30" s="19" t="n">
        <v>3467</v>
      </c>
      <c r="E30" s="18" t="n">
        <v>518.88990241</v>
      </c>
      <c r="F30" s="20" t="n">
        <v>3.26398467</v>
      </c>
      <c r="G30" s="18" t="n">
        <v>485.0924482</v>
      </c>
      <c r="H30" s="20" t="n">
        <v>10.48953187</v>
      </c>
      <c r="I30" s="18" t="s">
        <v>404</v>
      </c>
      <c r="J30" s="20" t="s">
        <v>404</v>
      </c>
      <c r="K30" s="18" t="s">
        <v>404</v>
      </c>
      <c r="L30" s="20" t="s">
        <v>404</v>
      </c>
      <c r="M30" s="18" t="s">
        <v>404</v>
      </c>
      <c r="N30" s="20" t="s">
        <v>404</v>
      </c>
      <c r="O30" s="18" t="s">
        <v>404</v>
      </c>
      <c r="P30" s="20" t="s">
        <v>404</v>
      </c>
      <c r="Q30" s="18" t="n">
        <v>476.25503978</v>
      </c>
      <c r="R30" s="20" t="n">
        <v>5.7818219</v>
      </c>
    </row>
    <row r="31" spans="1:18">
      <c r="A31" s="15" t="s">
        <v>428</v>
      </c>
      <c r="B31" s="17" t="n">
        <v>5456</v>
      </c>
      <c r="C31" s="18">
        <f>(502.0/B31*100)</f>
        <v/>
      </c>
      <c r="D31" s="19" t="n">
        <v>4954</v>
      </c>
      <c r="E31" s="18" t="n">
        <v>498.82514679</v>
      </c>
      <c r="F31" s="20" t="n">
        <v>2.47915303</v>
      </c>
      <c r="G31" s="18" t="n">
        <v>500.79186693</v>
      </c>
      <c r="H31" s="20" t="n">
        <v>6.57884087</v>
      </c>
      <c r="I31" s="18" t="s">
        <v>404</v>
      </c>
      <c r="J31" s="20" t="s">
        <v>404</v>
      </c>
      <c r="K31" s="18" t="s">
        <v>404</v>
      </c>
      <c r="L31" s="20" t="s">
        <v>404</v>
      </c>
      <c r="M31" s="18" t="s">
        <v>404</v>
      </c>
      <c r="N31" s="20" t="s">
        <v>404</v>
      </c>
      <c r="O31" s="18" t="s">
        <v>404</v>
      </c>
      <c r="P31" s="20" t="s">
        <v>404</v>
      </c>
      <c r="Q31" s="18" t="n">
        <v>493.35815529</v>
      </c>
      <c r="R31" s="20" t="n">
        <v>12.40229073</v>
      </c>
    </row>
    <row r="32" spans="1:18">
      <c r="A32" s="15" t="s">
        <v>429</v>
      </c>
      <c r="B32" s="17" t="n">
        <v>4478</v>
      </c>
      <c r="C32" s="18">
        <f>(0.0/B32*100)</f>
        <v/>
      </c>
      <c r="D32" s="19" t="n">
        <v>4478</v>
      </c>
      <c r="E32" s="18" t="n">
        <v>501.05476868</v>
      </c>
      <c r="F32" s="20" t="n">
        <v>2.54785096</v>
      </c>
      <c r="G32" s="18" t="n">
        <v>460.02667523</v>
      </c>
      <c r="H32" s="20" t="n">
        <v>3.85460589</v>
      </c>
      <c r="I32" s="18" t="s">
        <v>404</v>
      </c>
      <c r="J32" s="20" t="s">
        <v>404</v>
      </c>
      <c r="K32" s="18" t="s">
        <v>404</v>
      </c>
      <c r="L32" s="20" t="s">
        <v>404</v>
      </c>
      <c r="M32" s="18" t="s">
        <v>404</v>
      </c>
      <c r="N32" s="20" t="s">
        <v>404</v>
      </c>
      <c r="O32" s="18" t="s">
        <v>404</v>
      </c>
      <c r="P32" s="20" t="s">
        <v>404</v>
      </c>
      <c r="Q32" s="18" t="n">
        <v>521.86599312</v>
      </c>
      <c r="R32" s="20" t="n">
        <v>11.42705472</v>
      </c>
    </row>
    <row r="33" spans="1:18">
      <c r="A33" s="15" t="s">
        <v>430</v>
      </c>
      <c r="B33" s="17" t="n">
        <v>7325</v>
      </c>
      <c r="C33" s="18">
        <f>(29.0/B33*100)</f>
        <v/>
      </c>
      <c r="D33" s="19" t="n">
        <v>7296</v>
      </c>
      <c r="E33" s="18" t="n">
        <v>499.79067278</v>
      </c>
      <c r="F33" s="20" t="n">
        <v>2.76142455</v>
      </c>
      <c r="G33" s="18" t="n">
        <v>507.21232543</v>
      </c>
      <c r="H33" s="20" t="n">
        <v>8.579931699999999</v>
      </c>
      <c r="I33" s="18" t="s">
        <v>404</v>
      </c>
      <c r="J33" s="20" t="s">
        <v>404</v>
      </c>
      <c r="K33" s="18" t="s">
        <v>404</v>
      </c>
      <c r="L33" s="20" t="s">
        <v>404</v>
      </c>
      <c r="M33" s="18" t="s">
        <v>404</v>
      </c>
      <c r="N33" s="20" t="s">
        <v>404</v>
      </c>
      <c r="O33" s="18" t="s">
        <v>404</v>
      </c>
      <c r="P33" s="20" t="s">
        <v>404</v>
      </c>
      <c r="Q33" s="18" t="n">
        <v>473.72505964</v>
      </c>
      <c r="R33" s="20" t="n">
        <v>5.83974686</v>
      </c>
    </row>
    <row r="34" spans="1:18">
      <c r="A34" s="15" t="s">
        <v>431</v>
      </c>
      <c r="B34" s="17" t="n">
        <v>6350</v>
      </c>
      <c r="C34" s="18">
        <f>(0.0/B34*100)</f>
        <v/>
      </c>
      <c r="D34" s="19" t="n">
        <v>6350</v>
      </c>
      <c r="E34" s="18" t="n">
        <v>457.76688407</v>
      </c>
      <c r="F34" s="20" t="n">
        <v>3.81516997</v>
      </c>
      <c r="G34" s="18" t="n">
        <v>475.06165587</v>
      </c>
      <c r="H34" s="20" t="n">
        <v>10.45509147</v>
      </c>
      <c r="I34" s="18" t="s">
        <v>404</v>
      </c>
      <c r="J34" s="20" t="s">
        <v>404</v>
      </c>
      <c r="K34" s="18" t="s">
        <v>404</v>
      </c>
      <c r="L34" s="20" t="s">
        <v>404</v>
      </c>
      <c r="M34" s="18" t="s">
        <v>404</v>
      </c>
      <c r="N34" s="20" t="s">
        <v>404</v>
      </c>
      <c r="O34" s="18" t="s">
        <v>404</v>
      </c>
      <c r="P34" s="20" t="s">
        <v>404</v>
      </c>
      <c r="Q34" s="18" t="n">
        <v>396.34091176</v>
      </c>
      <c r="R34" s="20" t="n">
        <v>53.25515028</v>
      </c>
    </row>
    <row r="35" spans="1:18">
      <c r="A35" s="15" t="s">
        <v>432</v>
      </c>
      <c r="B35" s="17" t="n">
        <v>6406</v>
      </c>
      <c r="C35" s="18">
        <f>(443.0/B35*100)</f>
        <v/>
      </c>
      <c r="D35" s="19" t="n">
        <v>5963</v>
      </c>
      <c r="E35" s="18" t="n">
        <v>514.92997211</v>
      </c>
      <c r="F35" s="20" t="n">
        <v>1.7160083</v>
      </c>
      <c r="G35" s="18" t="n">
        <v>514.3889712500001</v>
      </c>
      <c r="H35" s="20" t="n">
        <v>3.28382899</v>
      </c>
      <c r="I35" s="18" t="s">
        <v>404</v>
      </c>
      <c r="J35" s="20" t="s">
        <v>404</v>
      </c>
      <c r="K35" s="18" t="s">
        <v>404</v>
      </c>
      <c r="L35" s="20" t="s">
        <v>404</v>
      </c>
      <c r="M35" s="18" t="s">
        <v>404</v>
      </c>
      <c r="N35" s="20" t="s">
        <v>404</v>
      </c>
      <c r="O35" s="18" t="s">
        <v>404</v>
      </c>
      <c r="P35" s="20" t="s">
        <v>404</v>
      </c>
      <c r="Q35" s="18" t="n">
        <v>519.60329921</v>
      </c>
      <c r="R35" s="20" t="n">
        <v>6.78284619</v>
      </c>
    </row>
    <row r="36" spans="1:18">
      <c r="A36" s="15" t="s">
        <v>433</v>
      </c>
      <c r="B36" s="17" t="n">
        <v>6736</v>
      </c>
      <c r="C36" s="18">
        <f>(10.0/B36*100)</f>
        <v/>
      </c>
      <c r="D36" s="19" t="n">
        <v>6726</v>
      </c>
      <c r="E36" s="18" t="n">
        <v>493.08876786</v>
      </c>
      <c r="F36" s="20" t="n">
        <v>2.587626</v>
      </c>
      <c r="G36" s="18" t="n">
        <v>492.16884504</v>
      </c>
      <c r="H36" s="20" t="n">
        <v>4.40159587</v>
      </c>
      <c r="I36" s="18" t="s">
        <v>404</v>
      </c>
      <c r="J36" s="20" t="s">
        <v>404</v>
      </c>
      <c r="K36" s="18" t="s">
        <v>404</v>
      </c>
      <c r="L36" s="20" t="s">
        <v>404</v>
      </c>
      <c r="M36" s="18" t="s">
        <v>404</v>
      </c>
      <c r="N36" s="20" t="s">
        <v>404</v>
      </c>
      <c r="O36" s="18" t="s">
        <v>404</v>
      </c>
      <c r="P36" s="20" t="s">
        <v>404</v>
      </c>
      <c r="Q36" s="18" t="n">
        <v>496.57603535</v>
      </c>
      <c r="R36" s="20" t="n">
        <v>5.27331059</v>
      </c>
    </row>
    <row r="37" spans="1:18">
      <c r="A37" s="15" t="s">
        <v>434</v>
      </c>
      <c r="B37" s="17" t="n">
        <v>5458</v>
      </c>
      <c r="C37" s="18">
        <f>(0.0/B37*100)</f>
        <v/>
      </c>
      <c r="D37" s="19" t="n">
        <v>5458</v>
      </c>
      <c r="E37" s="18" t="n">
        <v>492.2589008</v>
      </c>
      <c r="F37" s="20" t="n">
        <v>3.86481958</v>
      </c>
      <c r="G37" s="18" t="n">
        <v>496.18511534</v>
      </c>
      <c r="H37" s="20" t="n">
        <v>8.1181302</v>
      </c>
      <c r="I37" s="18" t="s">
        <v>404</v>
      </c>
      <c r="J37" s="20" t="s">
        <v>404</v>
      </c>
      <c r="K37" s="18" t="s">
        <v>404</v>
      </c>
      <c r="L37" s="20" t="s">
        <v>404</v>
      </c>
      <c r="M37" s="18" t="s">
        <v>404</v>
      </c>
      <c r="N37" s="20" t="s">
        <v>404</v>
      </c>
      <c r="O37" s="18" t="s">
        <v>404</v>
      </c>
      <c r="P37" s="20" t="s">
        <v>404</v>
      </c>
      <c r="Q37" s="18" t="n">
        <v>514.96257515</v>
      </c>
      <c r="R37" s="20" t="n">
        <v>7.47634603</v>
      </c>
    </row>
    <row r="38" spans="1:18">
      <c r="A38" s="15" t="s">
        <v>435</v>
      </c>
      <c r="B38" s="17" t="n">
        <v>5860</v>
      </c>
      <c r="C38" s="18">
        <f>(268.0/B38*100)</f>
        <v/>
      </c>
      <c r="D38" s="19" t="n">
        <v>5592</v>
      </c>
      <c r="E38" s="18" t="n">
        <v>503.0915581</v>
      </c>
      <c r="F38" s="20" t="n">
        <v>4.77314877</v>
      </c>
      <c r="G38" s="18" t="n">
        <v>508.16611983</v>
      </c>
      <c r="H38" s="20" t="n">
        <v>5.96291462</v>
      </c>
      <c r="I38" s="18" t="s">
        <v>404</v>
      </c>
      <c r="J38" s="20" t="s">
        <v>404</v>
      </c>
      <c r="K38" s="18" t="s">
        <v>404</v>
      </c>
      <c r="L38" s="20" t="s">
        <v>404</v>
      </c>
      <c r="M38" s="18" t="s">
        <v>404</v>
      </c>
      <c r="N38" s="20" t="s">
        <v>404</v>
      </c>
      <c r="O38" s="18" t="s">
        <v>404</v>
      </c>
      <c r="P38" s="20" t="s">
        <v>404</v>
      </c>
      <c r="Q38" s="18" t="n">
        <v>499.59224331</v>
      </c>
      <c r="R38" s="20" t="n">
        <v>23.51858042</v>
      </c>
    </row>
    <row r="39" spans="1:18">
      <c r="A39" s="15" t="s">
        <v>436</v>
      </c>
      <c r="B39" s="17" t="n">
        <v>5895</v>
      </c>
      <c r="C39" s="18">
        <f>(0.0/B39*100)</f>
        <v/>
      </c>
      <c r="D39" s="19" t="n">
        <v>5895</v>
      </c>
      <c r="E39" s="18" t="n">
        <v>427.15300377</v>
      </c>
      <c r="F39" s="20" t="n">
        <v>4.00017873</v>
      </c>
      <c r="G39" s="18" t="n">
        <v>405.85622112</v>
      </c>
      <c r="H39" s="20" t="n">
        <v>23.54231245</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(2954.0/B40*100)</f>
        <v/>
      </c>
      <c r="D40" s="19" t="n">
        <v>11203</v>
      </c>
      <c r="E40" s="18" t="n">
        <v>510.83394357</v>
      </c>
      <c r="F40" s="20" t="n">
        <v>3.35816199</v>
      </c>
      <c r="G40" s="18" t="n">
        <v>527.05775271</v>
      </c>
      <c r="H40" s="20" t="n">
        <v>8.93435777</v>
      </c>
      <c r="I40" s="18" t="s">
        <v>404</v>
      </c>
      <c r="J40" s="20" t="s">
        <v>404</v>
      </c>
      <c r="K40" s="18" t="s">
        <v>404</v>
      </c>
      <c r="L40" s="20" t="s">
        <v>404</v>
      </c>
      <c r="M40" s="18" t="s">
        <v>404</v>
      </c>
      <c r="N40" s="20" t="s">
        <v>404</v>
      </c>
      <c r="O40" s="18" t="s">
        <v>404</v>
      </c>
      <c r="P40" s="20" t="s">
        <v>404</v>
      </c>
      <c r="Q40" s="18" t="n">
        <v>497.17366536</v>
      </c>
      <c r="R40" s="20" t="n">
        <v>11.16591828</v>
      </c>
    </row>
    <row r="41" spans="1:18">
      <c r="A41" s="15" t="s">
        <v>438</v>
      </c>
      <c r="B41" s="17" t="n">
        <v>5712</v>
      </c>
      <c r="C41" s="18">
        <f>(99.0/B41*100)</f>
        <v/>
      </c>
      <c r="D41" s="19" t="n">
        <v>5613</v>
      </c>
      <c r="E41" s="18" t="n">
        <v>496.37303261</v>
      </c>
      <c r="F41" s="20" t="n">
        <v>3.41577067</v>
      </c>
      <c r="G41" s="18" t="n">
        <v>504.45201837</v>
      </c>
      <c r="H41" s="20" t="n">
        <v>14.46904242</v>
      </c>
      <c r="I41" s="18" t="s">
        <v>404</v>
      </c>
      <c r="J41" s="20" t="s">
        <v>404</v>
      </c>
      <c r="K41" s="18" t="s">
        <v>404</v>
      </c>
      <c r="L41" s="20" t="s">
        <v>404</v>
      </c>
      <c r="M41" s="18" t="s">
        <v>404</v>
      </c>
      <c r="N41" s="20" t="s">
        <v>404</v>
      </c>
      <c r="O41" s="18" t="s">
        <v>404</v>
      </c>
      <c r="P41" s="20" t="s">
        <v>404</v>
      </c>
      <c r="Q41" s="18" t="n">
        <v>481.29061208</v>
      </c>
      <c r="R41" s="20" t="n">
        <v>10.75842001</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427.10212017</v>
      </c>
      <c r="F44" s="20" t="n">
        <v>3.32116063</v>
      </c>
      <c r="G44" s="18" t="n">
        <v>405.56058</v>
      </c>
      <c r="H44" s="20" t="n">
        <v>6.72778994</v>
      </c>
      <c r="I44" s="18" t="s">
        <v>404</v>
      </c>
      <c r="J44" s="20" t="s">
        <v>404</v>
      </c>
      <c r="K44" s="18" t="s">
        <v>404</v>
      </c>
      <c r="L44" s="20" t="s">
        <v>404</v>
      </c>
      <c r="M44" s="18" t="s">
        <v>404</v>
      </c>
      <c r="N44" s="20" t="s">
        <v>404</v>
      </c>
      <c r="O44" s="18" t="s">
        <v>404</v>
      </c>
      <c r="P44" s="20" t="s">
        <v>404</v>
      </c>
      <c r="Q44" s="18" t="n">
        <v>452.91467309</v>
      </c>
      <c r="R44" s="20" t="n">
        <v>12.74318554</v>
      </c>
    </row>
    <row r="45" spans="1:18">
      <c r="A45" s="15" t="s">
        <v>442</v>
      </c>
      <c r="B45" s="17" t="n">
        <v>5519</v>
      </c>
      <c r="C45" s="18">
        <f>(0.0/B45*100)</f>
        <v/>
      </c>
      <c r="D45" s="19" t="n">
        <v>5519</v>
      </c>
      <c r="E45" s="18" t="n">
        <v>376.33380431</v>
      </c>
      <c r="F45" s="20" t="n">
        <v>2.80206652</v>
      </c>
      <c r="G45" s="18" t="n">
        <v>362.45381826</v>
      </c>
      <c r="H45" s="20" t="n">
        <v>13.07156799</v>
      </c>
      <c r="I45" s="18" t="s">
        <v>404</v>
      </c>
      <c r="J45" s="20" t="s">
        <v>404</v>
      </c>
      <c r="K45" s="18" t="s">
        <v>404</v>
      </c>
      <c r="L45" s="20" t="s">
        <v>404</v>
      </c>
      <c r="M45" s="18" t="s">
        <v>404</v>
      </c>
      <c r="N45" s="20" t="s">
        <v>404</v>
      </c>
      <c r="O45" s="18" t="s">
        <v>404</v>
      </c>
      <c r="P45" s="20" t="s">
        <v>404</v>
      </c>
      <c r="Q45" s="18" t="n">
        <v>399.24074964</v>
      </c>
      <c r="R45" s="20" t="n">
        <v>22.16589498</v>
      </c>
    </row>
    <row r="46" spans="1:18">
      <c r="A46" s="15" t="s">
        <v>443</v>
      </c>
      <c r="B46" s="17" t="n">
        <v>23141</v>
      </c>
      <c r="C46" s="18">
        <f>(4196.0/B46*100)</f>
        <v/>
      </c>
      <c r="D46" s="19" t="n">
        <v>18945</v>
      </c>
      <c r="E46" s="18" t="n">
        <v>404.62668253</v>
      </c>
      <c r="F46" s="20" t="n">
        <v>3.0144193</v>
      </c>
      <c r="G46" s="18" t="n">
        <v>412.93675285</v>
      </c>
      <c r="H46" s="20" t="n">
        <v>7.25150177</v>
      </c>
      <c r="I46" s="18" t="s">
        <v>404</v>
      </c>
      <c r="J46" s="20" t="s">
        <v>404</v>
      </c>
      <c r="K46" s="18" t="s">
        <v>404</v>
      </c>
      <c r="L46" s="20" t="s">
        <v>404</v>
      </c>
      <c r="M46" s="18" t="s">
        <v>404</v>
      </c>
      <c r="N46" s="20" t="s">
        <v>404</v>
      </c>
      <c r="O46" s="18" t="s">
        <v>404</v>
      </c>
      <c r="P46" s="20" t="s">
        <v>404</v>
      </c>
      <c r="Q46" s="18" t="n">
        <v>378.03656033</v>
      </c>
      <c r="R46" s="20" t="n">
        <v>10.17917675</v>
      </c>
    </row>
    <row r="47" spans="1:18">
      <c r="A47" s="15" t="s">
        <v>444</v>
      </c>
      <c r="B47" s="17" t="n">
        <v>5928</v>
      </c>
      <c r="C47" s="18">
        <f>(0.0/B47*100)</f>
        <v/>
      </c>
      <c r="D47" s="19" t="n">
        <v>5928</v>
      </c>
      <c r="E47" s="18" t="n">
        <v>445.95327299</v>
      </c>
      <c r="F47" s="20" t="n">
        <v>4.55409978</v>
      </c>
      <c r="G47" s="18" t="n">
        <v>400.5334186</v>
      </c>
      <c r="H47" s="20" t="n">
        <v>24.59971398</v>
      </c>
      <c r="I47" s="18" t="s">
        <v>404</v>
      </c>
      <c r="J47" s="20" t="s">
        <v>404</v>
      </c>
      <c r="K47" s="18" t="s">
        <v>404</v>
      </c>
      <c r="L47" s="20" t="s">
        <v>404</v>
      </c>
      <c r="M47" s="18" t="s">
        <v>404</v>
      </c>
      <c r="N47" s="20" t="s">
        <v>404</v>
      </c>
      <c r="O47" s="18" t="s">
        <v>404</v>
      </c>
      <c r="P47" s="20" t="s">
        <v>404</v>
      </c>
      <c r="Q47" s="18" t="n">
        <v>515.62572515</v>
      </c>
      <c r="R47" s="20" t="n">
        <v>10.83774663</v>
      </c>
    </row>
    <row r="48" spans="1:18">
      <c r="A48" s="15" t="s">
        <v>445</v>
      </c>
      <c r="B48" s="17" t="n">
        <v>9841</v>
      </c>
      <c r="C48" s="18">
        <f>(40.0/B48*100)</f>
        <v/>
      </c>
      <c r="D48" s="19" t="n">
        <v>9801</v>
      </c>
      <c r="E48" s="18" t="n">
        <v>519.13707917</v>
      </c>
      <c r="F48" s="20" t="n">
        <v>5.02003007</v>
      </c>
      <c r="G48" s="18" t="n">
        <v>493.77650474</v>
      </c>
      <c r="H48" s="20" t="n">
        <v>20.19066733</v>
      </c>
      <c r="I48" s="18" t="s">
        <v>404</v>
      </c>
      <c r="J48" s="20" t="s">
        <v>404</v>
      </c>
      <c r="K48" s="18" t="s">
        <v>404</v>
      </c>
      <c r="L48" s="20" t="s">
        <v>404</v>
      </c>
      <c r="M48" s="18" t="s">
        <v>404</v>
      </c>
      <c r="N48" s="20" t="s">
        <v>404</v>
      </c>
      <c r="O48" s="18" t="s">
        <v>404</v>
      </c>
      <c r="P48" s="20" t="s">
        <v>404</v>
      </c>
      <c r="Q48" s="18" t="n">
        <v>454.60742683</v>
      </c>
      <c r="R48" s="20" t="n">
        <v>18.81848695</v>
      </c>
    </row>
    <row r="49" spans="1:18">
      <c r="A49" s="15" t="s">
        <v>446</v>
      </c>
      <c r="B49" s="17" t="n">
        <v>6349</v>
      </c>
      <c r="C49" s="18">
        <f>(52.0/B49*100)</f>
        <v/>
      </c>
      <c r="D49" s="19" t="n">
        <v>6297</v>
      </c>
      <c r="E49" s="18" t="n">
        <v>431.65539604</v>
      </c>
      <c r="F49" s="20" t="n">
        <v>3.08251527</v>
      </c>
      <c r="G49" s="18" t="n">
        <v>437.23907411</v>
      </c>
      <c r="H49" s="20" t="n">
        <v>8.24640282</v>
      </c>
      <c r="I49" s="18" t="s">
        <v>404</v>
      </c>
      <c r="J49" s="20" t="s">
        <v>404</v>
      </c>
      <c r="K49" s="18" t="s">
        <v>404</v>
      </c>
      <c r="L49" s="20" t="s">
        <v>404</v>
      </c>
      <c r="M49" s="18" t="s">
        <v>404</v>
      </c>
      <c r="N49" s="20" t="s">
        <v>404</v>
      </c>
      <c r="O49" s="18" t="s">
        <v>404</v>
      </c>
      <c r="P49" s="20" t="s">
        <v>404</v>
      </c>
      <c r="Q49" s="18" t="n">
        <v>414.57268489</v>
      </c>
      <c r="R49" s="20" t="n">
        <v>5.88125209</v>
      </c>
    </row>
    <row r="50" spans="1:18">
      <c r="A50" s="15" t="s">
        <v>447</v>
      </c>
      <c r="B50" s="17" t="n">
        <v>11795</v>
      </c>
      <c r="C50" s="18">
        <f>(1031.0/B50*100)</f>
        <v/>
      </c>
      <c r="D50" s="19" t="n">
        <v>10764</v>
      </c>
      <c r="E50" s="18" t="n">
        <v>419.92238079</v>
      </c>
      <c r="F50" s="20" t="n">
        <v>3.02792347</v>
      </c>
      <c r="G50" s="18" t="n">
        <v>409.7503451</v>
      </c>
      <c r="H50" s="20" t="n">
        <v>10.43752827</v>
      </c>
      <c r="I50" s="18" t="s">
        <v>404</v>
      </c>
      <c r="J50" s="20" t="s">
        <v>404</v>
      </c>
      <c r="K50" s="18" t="s">
        <v>404</v>
      </c>
      <c r="L50" s="20" t="s">
        <v>404</v>
      </c>
      <c r="M50" s="18" t="s">
        <v>404</v>
      </c>
      <c r="N50" s="20" t="s">
        <v>404</v>
      </c>
      <c r="O50" s="18" t="s">
        <v>404</v>
      </c>
      <c r="P50" s="20" t="s">
        <v>404</v>
      </c>
      <c r="Q50" s="18" t="n">
        <v>403.02373499</v>
      </c>
      <c r="R50" s="20" t="n">
        <v>12.95438801</v>
      </c>
    </row>
    <row r="51" spans="1:18">
      <c r="A51" s="15" t="s">
        <v>448</v>
      </c>
      <c r="B51" s="17" t="n">
        <v>6866</v>
      </c>
      <c r="C51" s="18">
        <f>(0.0/B51*100)</f>
        <v/>
      </c>
      <c r="D51" s="19" t="n">
        <v>6866</v>
      </c>
      <c r="E51" s="18" t="n">
        <v>420.13927359</v>
      </c>
      <c r="F51" s="20" t="n">
        <v>2.24210281</v>
      </c>
      <c r="G51" s="18" t="n">
        <v>410.33956167</v>
      </c>
      <c r="H51" s="20" t="n">
        <v>9.269737060000001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475.96686196</v>
      </c>
      <c r="F52" s="20" t="n">
        <v>3.23353333</v>
      </c>
      <c r="G52" s="18" t="n">
        <v>473.75010746</v>
      </c>
      <c r="H52" s="20" t="n">
        <v>8.43262797</v>
      </c>
      <c r="I52" s="18" t="s">
        <v>404</v>
      </c>
      <c r="J52" s="20" t="s">
        <v>404</v>
      </c>
      <c r="K52" s="18" t="s">
        <v>404</v>
      </c>
      <c r="L52" s="20" t="s">
        <v>404</v>
      </c>
      <c r="M52" s="18" t="s">
        <v>404</v>
      </c>
      <c r="N52" s="20" t="s">
        <v>404</v>
      </c>
      <c r="O52" s="18" t="s">
        <v>404</v>
      </c>
      <c r="P52" s="20" t="s">
        <v>404</v>
      </c>
      <c r="Q52" s="18" t="n">
        <v>470.22022371</v>
      </c>
      <c r="R52" s="20" t="n">
        <v>14.9308577</v>
      </c>
    </row>
    <row r="53" spans="1:18">
      <c r="A53" s="15" t="s">
        <v>450</v>
      </c>
      <c r="B53" s="17" t="n">
        <v>5571</v>
      </c>
      <c r="C53" s="18">
        <f>(0.0/B53*100)</f>
        <v/>
      </c>
      <c r="D53" s="19" t="n">
        <v>5571</v>
      </c>
      <c r="E53" s="18" t="n">
        <v>432.94740162</v>
      </c>
      <c r="F53" s="20" t="n">
        <v>1.46356379</v>
      </c>
      <c r="G53" s="18" t="n">
        <v>429.55269205</v>
      </c>
      <c r="H53" s="20" t="n">
        <v>4.27738723</v>
      </c>
      <c r="I53" s="18" t="s">
        <v>404</v>
      </c>
      <c r="J53" s="20" t="s">
        <v>404</v>
      </c>
      <c r="K53" s="18" t="s">
        <v>404</v>
      </c>
      <c r="L53" s="20" t="s">
        <v>404</v>
      </c>
      <c r="M53" s="18" t="s">
        <v>404</v>
      </c>
      <c r="N53" s="20" t="s">
        <v>404</v>
      </c>
      <c r="O53" s="18" t="s">
        <v>404</v>
      </c>
      <c r="P53" s="20" t="s">
        <v>404</v>
      </c>
      <c r="Q53" s="18" t="n">
        <v>355.18204375</v>
      </c>
      <c r="R53" s="20" t="n">
        <v>19.59502256</v>
      </c>
    </row>
    <row r="54" spans="1:18">
      <c r="A54" s="15" t="s">
        <v>451</v>
      </c>
      <c r="B54" s="17" t="n">
        <v>4740</v>
      </c>
      <c r="C54" s="18">
        <f>(199.0/B54*100)</f>
        <v/>
      </c>
      <c r="D54" s="19" t="n">
        <v>4541</v>
      </c>
      <c r="E54" s="18" t="n">
        <v>331.80821069</v>
      </c>
      <c r="F54" s="20" t="n">
        <v>2.79507323</v>
      </c>
      <c r="G54" s="18" t="n">
        <v>334.37669487</v>
      </c>
      <c r="H54" s="20" t="n">
        <v>12.01232657</v>
      </c>
      <c r="I54" s="18" t="s">
        <v>404</v>
      </c>
      <c r="J54" s="20" t="s">
        <v>404</v>
      </c>
      <c r="K54" s="18" t="s">
        <v>404</v>
      </c>
      <c r="L54" s="20" t="s">
        <v>404</v>
      </c>
      <c r="M54" s="18" t="s">
        <v>404</v>
      </c>
      <c r="N54" s="20" t="s">
        <v>404</v>
      </c>
      <c r="O54" s="18" t="s">
        <v>404</v>
      </c>
      <c r="P54" s="20" t="s">
        <v>404</v>
      </c>
      <c r="Q54" s="18" t="n">
        <v>323.15280114</v>
      </c>
      <c r="R54" s="20" t="n">
        <v>5.48857027</v>
      </c>
    </row>
    <row r="55" spans="1:18">
      <c r="A55" s="15" t="s">
        <v>452</v>
      </c>
      <c r="B55" s="17" t="n">
        <v>5316</v>
      </c>
      <c r="C55" s="18">
        <f>(43.0/B55*100)</f>
        <v/>
      </c>
      <c r="D55" s="19" t="n">
        <v>5273</v>
      </c>
      <c r="E55" s="18" t="n">
        <v>411.71837049</v>
      </c>
      <c r="F55" s="20" t="n">
        <v>2.59415751</v>
      </c>
      <c r="G55" s="18" t="n">
        <v>401.55331061</v>
      </c>
      <c r="H55" s="20" t="n">
        <v>8.52713103</v>
      </c>
      <c r="I55" s="18" t="s">
        <v>404</v>
      </c>
      <c r="J55" s="20" t="s">
        <v>404</v>
      </c>
      <c r="K55" s="18" t="s">
        <v>404</v>
      </c>
      <c r="L55" s="20" t="s">
        <v>404</v>
      </c>
      <c r="M55" s="18" t="s">
        <v>404</v>
      </c>
      <c r="N55" s="20" t="s">
        <v>404</v>
      </c>
      <c r="O55" s="18" t="s">
        <v>404</v>
      </c>
      <c r="P55" s="20" t="s">
        <v>404</v>
      </c>
      <c r="Q55" s="18" t="n">
        <v>407.49132987</v>
      </c>
      <c r="R55" s="20" t="n">
        <v>24.31688057</v>
      </c>
    </row>
    <row r="56" spans="1:18">
      <c r="A56" s="15" t="s">
        <v>453</v>
      </c>
      <c r="B56" s="17" t="n">
        <v>5359</v>
      </c>
      <c r="C56" s="18">
        <f>(0.0/B56*100)</f>
        <v/>
      </c>
      <c r="D56" s="19" t="n">
        <v>5359</v>
      </c>
      <c r="E56" s="18" t="n">
        <v>524.14135472</v>
      </c>
      <c r="F56" s="20" t="n">
        <v>2.78176104</v>
      </c>
      <c r="G56" s="18" t="n">
        <v>526.4816749399999</v>
      </c>
      <c r="H56" s="20" t="n">
        <v>5.4146428</v>
      </c>
      <c r="I56" s="18" t="s">
        <v>404</v>
      </c>
      <c r="J56" s="20" t="s">
        <v>404</v>
      </c>
      <c r="K56" s="18" t="s">
        <v>404</v>
      </c>
      <c r="L56" s="20" t="s">
        <v>404</v>
      </c>
      <c r="M56" s="18" t="s">
        <v>404</v>
      </c>
      <c r="N56" s="20" t="s">
        <v>404</v>
      </c>
      <c r="O56" s="18" t="s">
        <v>404</v>
      </c>
      <c r="P56" s="20" t="s">
        <v>404</v>
      </c>
      <c r="Q56" s="18" t="n">
        <v>505.18346168</v>
      </c>
      <c r="R56" s="20" t="n">
        <v>12.50817485</v>
      </c>
    </row>
    <row r="57" spans="1:18">
      <c r="A57" s="15" t="s">
        <v>454</v>
      </c>
      <c r="B57" s="17" t="n">
        <v>6513</v>
      </c>
      <c r="C57" s="18">
        <f>(0.0/B57*100)</f>
        <v/>
      </c>
      <c r="D57" s="19" t="n">
        <v>6513</v>
      </c>
      <c r="E57" s="18" t="n">
        <v>405.79233855</v>
      </c>
      <c r="F57" s="20" t="n">
        <v>2.84076996</v>
      </c>
      <c r="G57" s="18" t="n">
        <v>382.7282626</v>
      </c>
      <c r="H57" s="20" t="n">
        <v>10.66483915</v>
      </c>
      <c r="I57" s="18" t="s">
        <v>404</v>
      </c>
      <c r="J57" s="20" t="s">
        <v>404</v>
      </c>
      <c r="K57" s="18" t="s">
        <v>404</v>
      </c>
      <c r="L57" s="20" t="s">
        <v>404</v>
      </c>
      <c r="M57" s="18" t="s">
        <v>404</v>
      </c>
      <c r="N57" s="20" t="s">
        <v>404</v>
      </c>
      <c r="O57" s="18" t="s">
        <v>404</v>
      </c>
      <c r="P57" s="20" t="s">
        <v>404</v>
      </c>
      <c r="Q57" s="18" t="n">
        <v>410.18434835</v>
      </c>
      <c r="R57" s="20" t="n">
        <v>24.04583142</v>
      </c>
    </row>
    <row r="58" spans="1:18">
      <c r="A58" s="15" t="s">
        <v>455</v>
      </c>
      <c r="B58" s="17" t="n">
        <v>7267</v>
      </c>
      <c r="C58" s="18">
        <f>(0.0/B58*100)</f>
        <v/>
      </c>
      <c r="D58" s="19" t="n">
        <v>7267</v>
      </c>
      <c r="E58" s="18" t="n">
        <v>409.6113114</v>
      </c>
      <c r="F58" s="20" t="n">
        <v>2.88525014</v>
      </c>
      <c r="G58" s="18" t="n">
        <v>381.02231005</v>
      </c>
      <c r="H58" s="20" t="n">
        <v>18.09177934</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378.66204776</v>
      </c>
      <c r="F59" s="20" t="n">
        <v>1.8569429</v>
      </c>
      <c r="G59" s="18" t="n">
        <v>377.03108049</v>
      </c>
      <c r="H59" s="20" t="n">
        <v>3.77682784</v>
      </c>
      <c r="I59" s="18" t="s">
        <v>404</v>
      </c>
      <c r="J59" s="20" t="s">
        <v>404</v>
      </c>
      <c r="K59" s="18" t="s">
        <v>404</v>
      </c>
      <c r="L59" s="20" t="s">
        <v>404</v>
      </c>
      <c r="M59" s="18" t="s">
        <v>404</v>
      </c>
      <c r="N59" s="20" t="s">
        <v>404</v>
      </c>
      <c r="O59" s="18" t="s">
        <v>404</v>
      </c>
      <c r="P59" s="20" t="s">
        <v>404</v>
      </c>
      <c r="Q59" s="18" t="n">
        <v>360.49155</v>
      </c>
      <c r="R59" s="20" t="n">
        <v>14.74771599</v>
      </c>
    </row>
    <row r="60" spans="1:18">
      <c r="A60" s="15" t="s">
        <v>457</v>
      </c>
      <c r="B60" s="17" t="n">
        <v>4546</v>
      </c>
      <c r="C60" s="18">
        <f>(0.0/B60*100)</f>
        <v/>
      </c>
      <c r="D60" s="19" t="n">
        <v>4546</v>
      </c>
      <c r="E60" s="18" t="n">
        <v>387.5442607</v>
      </c>
      <c r="F60" s="20" t="n">
        <v>3.89310662</v>
      </c>
      <c r="G60" s="18" t="n">
        <v>379.68987133</v>
      </c>
      <c r="H60" s="20" t="n">
        <v>10.72820839</v>
      </c>
      <c r="I60" s="18" t="s">
        <v>404</v>
      </c>
      <c r="J60" s="20" t="s">
        <v>404</v>
      </c>
      <c r="K60" s="18" t="s">
        <v>404</v>
      </c>
      <c r="L60" s="20" t="s">
        <v>404</v>
      </c>
      <c r="M60" s="18" t="s">
        <v>404</v>
      </c>
      <c r="N60" s="20" t="s">
        <v>404</v>
      </c>
      <c r="O60" s="18" t="s">
        <v>404</v>
      </c>
      <c r="P60" s="20" t="s">
        <v>404</v>
      </c>
      <c r="Q60" s="18" t="n">
        <v>387.40558201</v>
      </c>
      <c r="R60" s="20" t="n">
        <v>25.15602758</v>
      </c>
    </row>
    <row r="61" spans="1:18">
      <c r="A61" s="15" t="s">
        <v>458</v>
      </c>
      <c r="B61" s="17" t="n">
        <v>6525</v>
      </c>
      <c r="C61" s="18">
        <f>(0.0/B61*100)</f>
        <v/>
      </c>
      <c r="D61" s="19" t="n">
        <v>6525</v>
      </c>
      <c r="E61" s="18" t="n">
        <v>476.22459965</v>
      </c>
      <c r="F61" s="20" t="n">
        <v>2.61989441</v>
      </c>
      <c r="G61" s="18" t="n">
        <v>458.8134381</v>
      </c>
      <c r="H61" s="20" t="n">
        <v>22.2354147</v>
      </c>
      <c r="I61" s="18" t="s">
        <v>404</v>
      </c>
      <c r="J61" s="20" t="s">
        <v>404</v>
      </c>
      <c r="K61" s="18" t="s">
        <v>404</v>
      </c>
      <c r="L61" s="20" t="s">
        <v>404</v>
      </c>
      <c r="M61" s="18" t="s">
        <v>404</v>
      </c>
      <c r="N61" s="20" t="s">
        <v>404</v>
      </c>
      <c r="O61" s="18" t="s">
        <v>404</v>
      </c>
      <c r="P61" s="20" t="s">
        <v>404</v>
      </c>
      <c r="Q61" s="18" t="n">
        <v>436.57999426</v>
      </c>
      <c r="R61" s="20" t="n">
        <v>7.01072787</v>
      </c>
    </row>
    <row r="62" spans="1:18">
      <c r="A62" s="15" t="s">
        <v>459</v>
      </c>
      <c r="B62" s="17" t="n">
        <v>4476</v>
      </c>
      <c r="C62" s="18">
        <f>(0.0/B62*100)</f>
        <v/>
      </c>
      <c r="D62" s="19" t="n">
        <v>4476</v>
      </c>
      <c r="E62" s="18" t="n">
        <v>529.6306257700001</v>
      </c>
      <c r="F62" s="20" t="n">
        <v>1.0914113</v>
      </c>
      <c r="G62" s="18" t="n">
        <v>512.965688</v>
      </c>
      <c r="H62" s="20" t="n">
        <v>3.83746672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382.2327434</v>
      </c>
      <c r="F63" s="20" t="n">
        <v>1.42439262</v>
      </c>
      <c r="G63" s="18" t="n">
        <v>382.24958112</v>
      </c>
      <c r="H63" s="20" t="n">
        <v>3.38596291</v>
      </c>
      <c r="I63" s="18" t="s">
        <v>404</v>
      </c>
      <c r="J63" s="20" t="s">
        <v>404</v>
      </c>
      <c r="K63" s="18" t="s">
        <v>404</v>
      </c>
      <c r="L63" s="20" t="s">
        <v>404</v>
      </c>
      <c r="M63" s="18" t="s">
        <v>404</v>
      </c>
      <c r="N63" s="20" t="s">
        <v>404</v>
      </c>
      <c r="O63" s="18" t="s">
        <v>404</v>
      </c>
      <c r="P63" s="20" t="s">
        <v>404</v>
      </c>
      <c r="Q63" s="18" t="n">
        <v>398.74837223</v>
      </c>
      <c r="R63" s="20" t="n">
        <v>4.96803995</v>
      </c>
    </row>
    <row r="64" spans="1:18">
      <c r="A64" s="15" t="s">
        <v>461</v>
      </c>
      <c r="B64" s="17" t="n">
        <v>3634</v>
      </c>
      <c r="C64" s="18">
        <f>(27.0/B64*100)</f>
        <v/>
      </c>
      <c r="D64" s="19" t="n">
        <v>3607</v>
      </c>
      <c r="E64" s="18" t="n">
        <v>473.46814832</v>
      </c>
      <c r="F64" s="20" t="n">
        <v>1.90329794</v>
      </c>
      <c r="G64" s="18" t="n">
        <v>428.84906435</v>
      </c>
      <c r="H64" s="20" t="n">
        <v>3.67858513</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428.00720386</v>
      </c>
      <c r="F65" s="20" t="n">
        <v>1.97091615</v>
      </c>
      <c r="G65" s="18" t="n">
        <v>393.7951</v>
      </c>
      <c r="H65" s="20" t="n">
        <v>38.23014999</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402.25667387</v>
      </c>
      <c r="F66" s="20" t="n">
        <v>1.2894101</v>
      </c>
      <c r="G66" s="18" t="n">
        <v>431.32323828</v>
      </c>
      <c r="H66" s="20" t="n">
        <v>2.04776579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399.89329965</v>
      </c>
      <c r="F67" s="20" t="n">
        <v>3.06124124</v>
      </c>
      <c r="G67" s="18" t="n">
        <v>386.09772634</v>
      </c>
      <c r="H67" s="20" t="n">
        <v>5.07405288</v>
      </c>
      <c r="I67" s="18" t="s">
        <v>404</v>
      </c>
      <c r="J67" s="20" t="s">
        <v>404</v>
      </c>
      <c r="K67" s="18" t="s">
        <v>404</v>
      </c>
      <c r="L67" s="20" t="s">
        <v>404</v>
      </c>
      <c r="M67" s="18" t="s">
        <v>404</v>
      </c>
      <c r="N67" s="20" t="s">
        <v>404</v>
      </c>
      <c r="O67" s="18" t="s">
        <v>404</v>
      </c>
      <c r="P67" s="20" t="s">
        <v>404</v>
      </c>
      <c r="Q67" s="18" t="n">
        <v>378.87845306</v>
      </c>
      <c r="R67" s="20" t="n">
        <v>17.245066</v>
      </c>
    </row>
    <row r="68" spans="1:18">
      <c r="A68" s="15" t="s">
        <v>465</v>
      </c>
      <c r="B68" s="17" t="n">
        <v>12083</v>
      </c>
      <c r="C68" s="18">
        <f>(0.0/B68*100)</f>
        <v/>
      </c>
      <c r="D68" s="19" t="n">
        <v>12083</v>
      </c>
      <c r="E68" s="18" t="n">
        <v>417.34916086</v>
      </c>
      <c r="F68" s="20" t="n">
        <v>0.9938857800000001</v>
      </c>
      <c r="G68" s="18" t="n">
        <v>443.60599891</v>
      </c>
      <c r="H68" s="20" t="n">
        <v>15.14161556</v>
      </c>
      <c r="I68" s="18" t="s">
        <v>404</v>
      </c>
      <c r="J68" s="20" t="s">
        <v>404</v>
      </c>
      <c r="K68" s="18" t="s">
        <v>404</v>
      </c>
      <c r="L68" s="20" t="s">
        <v>404</v>
      </c>
      <c r="M68" s="18" t="s">
        <v>404</v>
      </c>
      <c r="N68" s="20" t="s">
        <v>404</v>
      </c>
      <c r="O68" s="18" t="s">
        <v>404</v>
      </c>
      <c r="P68" s="20" t="s">
        <v>404</v>
      </c>
      <c r="Q68" s="18" t="n">
        <v>439.84475592</v>
      </c>
      <c r="R68" s="20" t="n">
        <v>12.49637931</v>
      </c>
    </row>
    <row r="69" spans="1:18">
      <c r="A69" s="15" t="s">
        <v>466</v>
      </c>
      <c r="B69" s="17" t="n">
        <v>4876</v>
      </c>
      <c r="C69" s="18">
        <f>(0.0/B69*100)</f>
        <v/>
      </c>
      <c r="D69" s="19" t="n">
        <v>4876</v>
      </c>
      <c r="E69" s="18" t="n">
        <v>434.1584162</v>
      </c>
      <c r="F69" s="20" t="n">
        <v>3.38059613</v>
      </c>
      <c r="G69" s="18" t="n">
        <v>455.46643535</v>
      </c>
      <c r="H69" s="20" t="n">
        <v>19.17174043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486.74312714</v>
      </c>
      <c r="F70" s="20" t="n">
        <v>2.91662525</v>
      </c>
      <c r="G70" s="18" t="n">
        <v>456.84751306</v>
      </c>
      <c r="H70" s="20" t="n">
        <v>35.52639473</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555.95856279</v>
      </c>
      <c r="F71" s="20" t="n">
        <v>1.18945573</v>
      </c>
      <c r="G71" s="18" t="n">
        <v>424.24119713</v>
      </c>
      <c r="H71" s="20" t="n">
        <v>45.0148204</v>
      </c>
      <c r="I71" s="18" t="s">
        <v>404</v>
      </c>
      <c r="J71" s="20" t="s">
        <v>404</v>
      </c>
      <c r="K71" s="18" t="s">
        <v>404</v>
      </c>
      <c r="L71" s="20" t="s">
        <v>404</v>
      </c>
      <c r="M71" s="18" t="s">
        <v>404</v>
      </c>
      <c r="N71" s="20" t="s">
        <v>404</v>
      </c>
      <c r="O71" s="18" t="s">
        <v>404</v>
      </c>
      <c r="P71" s="20" t="s">
        <v>404</v>
      </c>
      <c r="Q71" s="18" t="n">
        <v>496.28387474</v>
      </c>
      <c r="R71" s="20" t="n">
        <v>15.61464699</v>
      </c>
    </row>
    <row r="72" spans="1:18">
      <c r="A72" s="15" t="s">
        <v>469</v>
      </c>
      <c r="B72" s="17" t="n">
        <v>7708</v>
      </c>
      <c r="C72" s="18">
        <f>(0.0/B72*100)</f>
        <v/>
      </c>
      <c r="D72" s="19" t="n">
        <v>7708</v>
      </c>
      <c r="E72" s="18" t="n">
        <v>535.03189029</v>
      </c>
      <c r="F72" s="20" t="n">
        <v>3.05291617</v>
      </c>
      <c r="G72" s="18" t="n">
        <v>523.7737437</v>
      </c>
      <c r="H72" s="20" t="n">
        <v>12.40078745</v>
      </c>
      <c r="I72" s="18" t="s">
        <v>404</v>
      </c>
      <c r="J72" s="20" t="s">
        <v>404</v>
      </c>
      <c r="K72" s="18" t="s">
        <v>404</v>
      </c>
      <c r="L72" s="20" t="s">
        <v>404</v>
      </c>
      <c r="M72" s="18" t="s">
        <v>404</v>
      </c>
      <c r="N72" s="20" t="s">
        <v>404</v>
      </c>
      <c r="O72" s="18" t="s">
        <v>404</v>
      </c>
      <c r="P72" s="20" t="s">
        <v>404</v>
      </c>
      <c r="Q72" s="18" t="n">
        <v>498.22153238</v>
      </c>
      <c r="R72" s="20" t="n">
        <v>13.33126701</v>
      </c>
    </row>
    <row r="73" spans="1:18">
      <c r="A73" s="15" t="s">
        <v>470</v>
      </c>
      <c r="B73" s="17" t="n">
        <v>8249</v>
      </c>
      <c r="C73" s="18">
        <f>(0.0/B73*100)</f>
        <v/>
      </c>
      <c r="D73" s="19" t="n">
        <v>8249</v>
      </c>
      <c r="E73" s="18" t="n">
        <v>421.50333482</v>
      </c>
      <c r="F73" s="20" t="n">
        <v>2.87075404</v>
      </c>
      <c r="G73" s="18" t="s">
        <v>404</v>
      </c>
      <c r="H73" s="20" t="s">
        <v>404</v>
      </c>
      <c r="I73" s="18" t="s">
        <v>404</v>
      </c>
      <c r="J73" s="20" t="s">
        <v>404</v>
      </c>
      <c r="K73" s="18" t="s">
        <v>404</v>
      </c>
      <c r="L73" s="20" t="s">
        <v>404</v>
      </c>
      <c r="M73" s="18" t="s">
        <v>404</v>
      </c>
      <c r="N73" s="20" t="s">
        <v>404</v>
      </c>
      <c r="O73" s="18" t="s">
        <v>404</v>
      </c>
      <c r="P73" s="20" t="s">
        <v>404</v>
      </c>
      <c r="Q73" s="18" t="n">
        <v>414.33472174</v>
      </c>
      <c r="R73" s="20" t="n">
        <v>22.3276248</v>
      </c>
    </row>
    <row r="74" spans="1:18">
      <c r="A74" s="15" t="s">
        <v>471</v>
      </c>
      <c r="B74" s="17" t="n">
        <v>4692</v>
      </c>
      <c r="C74" s="18">
        <f>(484.0/B74*100)</f>
        <v/>
      </c>
      <c r="D74" s="19" t="n">
        <v>4208</v>
      </c>
      <c r="E74" s="18" t="n">
        <v>423.71631684</v>
      </c>
      <c r="F74" s="20" t="n">
        <v>1.60232076</v>
      </c>
      <c r="G74" s="18" t="n">
        <v>397.78594864</v>
      </c>
      <c r="H74" s="20" t="n">
        <v>4.48601474</v>
      </c>
      <c r="I74" s="18" t="s">
        <v>404</v>
      </c>
      <c r="J74" s="20" t="s">
        <v>404</v>
      </c>
      <c r="K74" s="18" t="s">
        <v>404</v>
      </c>
      <c r="L74" s="20" t="s">
        <v>404</v>
      </c>
      <c r="M74" s="18" t="s">
        <v>404</v>
      </c>
      <c r="N74" s="20" t="s">
        <v>404</v>
      </c>
      <c r="O74" s="18" t="s">
        <v>404</v>
      </c>
      <c r="P74" s="20" t="s">
        <v>404</v>
      </c>
      <c r="Q74" s="18" t="n">
        <v>468.34118298</v>
      </c>
      <c r="R74" s="20" t="n">
        <v>13.20591295</v>
      </c>
    </row>
    <row r="75" spans="1:18">
      <c r="A75" s="15" t="s">
        <v>472</v>
      </c>
      <c r="B75" s="17" t="n">
        <v>5375</v>
      </c>
      <c r="C75" s="18">
        <f>(483.0/B75*100)</f>
        <v/>
      </c>
      <c r="D75" s="19" t="n">
        <v>4892</v>
      </c>
      <c r="E75" s="18" t="n">
        <v>385.86766746</v>
      </c>
      <c r="F75" s="20" t="n">
        <v>3.06890621</v>
      </c>
      <c r="G75" s="18" t="n">
        <v>395.27543334</v>
      </c>
      <c r="H75" s="20" t="n">
        <v>9.995864660000001</v>
      </c>
      <c r="I75" s="18" t="s">
        <v>404</v>
      </c>
      <c r="J75" s="20" t="s">
        <v>404</v>
      </c>
      <c r="K75" s="18" t="s">
        <v>404</v>
      </c>
      <c r="L75" s="20" t="s">
        <v>404</v>
      </c>
      <c r="M75" s="18" t="s">
        <v>404</v>
      </c>
      <c r="N75" s="20" t="s">
        <v>404</v>
      </c>
      <c r="O75" s="18" t="s">
        <v>404</v>
      </c>
      <c r="P75" s="20" t="s">
        <v>404</v>
      </c>
      <c r="Q75" s="18" t="n">
        <v>377.17012584</v>
      </c>
      <c r="R75" s="20" t="n">
        <v>13.93009279</v>
      </c>
    </row>
    <row r="76" spans="1:18">
      <c r="A76" s="15" t="s">
        <v>473</v>
      </c>
      <c r="B76" s="17" t="n">
        <v>14167</v>
      </c>
      <c r="C76" s="18">
        <f>(1400.0/B76*100)</f>
        <v/>
      </c>
      <c r="D76" s="19" t="n">
        <v>12767</v>
      </c>
      <c r="E76" s="18" t="n">
        <v>436.56329383</v>
      </c>
      <c r="F76" s="20" t="n">
        <v>2.52838106</v>
      </c>
      <c r="G76" s="18" t="n">
        <v>481.71820506</v>
      </c>
      <c r="H76" s="20" t="n">
        <v>17.17532755</v>
      </c>
      <c r="I76" s="18" t="s">
        <v>404</v>
      </c>
      <c r="J76" s="20" t="s">
        <v>404</v>
      </c>
      <c r="K76" s="18" t="s">
        <v>404</v>
      </c>
      <c r="L76" s="20" t="s">
        <v>404</v>
      </c>
      <c r="M76" s="18" t="s">
        <v>404</v>
      </c>
      <c r="N76" s="20" t="s">
        <v>404</v>
      </c>
      <c r="O76" s="18" t="s">
        <v>404</v>
      </c>
      <c r="P76" s="20" t="s">
        <v>404</v>
      </c>
      <c r="Q76" s="18" t="n">
        <v>442.50717461</v>
      </c>
      <c r="R76" s="20" t="n">
        <v>10.24180477</v>
      </c>
    </row>
    <row r="77" spans="1:18">
      <c r="A77" s="15" t="s">
        <v>474</v>
      </c>
      <c r="B77" s="17" t="n">
        <v>6062</v>
      </c>
      <c r="C77" s="18">
        <f>(0.0/B77*100)</f>
        <v/>
      </c>
      <c r="D77" s="19" t="n">
        <v>6062</v>
      </c>
      <c r="E77" s="18" t="n">
        <v>431.78804279</v>
      </c>
      <c r="F77" s="20" t="n">
        <v>3.09875567</v>
      </c>
      <c r="G77" s="18" t="n">
        <v>443.6798021</v>
      </c>
      <c r="H77" s="20" t="n">
        <v>5.94631988</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524.80749726</v>
      </c>
      <c r="F78" s="20" t="n">
        <v>3.92951232</v>
      </c>
      <c r="G78" s="18" t="n">
        <v>506.19510542</v>
      </c>
      <c r="H78" s="20" t="n">
        <v>37.66830244</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478.01639871</v>
      </c>
      <c r="F79" s="20" t="n">
        <v>7.68870104</v>
      </c>
      <c r="G79" s="18" t="n">
        <v>466.18420494</v>
      </c>
      <c r="H79" s="20" t="n">
        <v>17.12556688</v>
      </c>
      <c r="I79" s="18" t="s">
        <v>404</v>
      </c>
      <c r="J79" s="20" t="s">
        <v>404</v>
      </c>
      <c r="K79" s="18" t="s">
        <v>404</v>
      </c>
      <c r="L79" s="20" t="s">
        <v>404</v>
      </c>
      <c r="M79" s="18" t="s">
        <v>404</v>
      </c>
      <c r="N79" s="20" t="s">
        <v>404</v>
      </c>
      <c r="O79" s="18" t="s">
        <v>404</v>
      </c>
      <c r="P79" s="20" t="s">
        <v>404</v>
      </c>
      <c r="Q79" s="18" t="n">
        <v>414.57268489</v>
      </c>
      <c r="R79" s="20" t="n">
        <v>5.88125209</v>
      </c>
    </row>
    <row r="80" spans="1:18">
      <c r="A80" s="15" t="s">
        <v>477</v>
      </c>
      <c r="B80" s="17" t="n">
        <v>7841</v>
      </c>
      <c r="C80" s="18">
        <f>(0.0/B80*100)</f>
        <v/>
      </c>
      <c r="D80" s="19" t="n">
        <v>7841</v>
      </c>
      <c r="E80" s="18" t="n">
        <v>457.4153979</v>
      </c>
      <c r="F80" s="20" t="n">
        <v>3.78655624</v>
      </c>
      <c r="G80" s="18" t="n">
        <v>414.54134844</v>
      </c>
      <c r="H80" s="20" t="n">
        <v>6.99995263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443.07496405</v>
      </c>
      <c r="F81" s="20" t="n">
        <v>3.04833035</v>
      </c>
      <c r="G81" s="18" t="n">
        <v>431.44752954</v>
      </c>
      <c r="H81" s="20" t="n">
        <v>7.1018954</v>
      </c>
      <c r="I81" s="18" t="s">
        <v>404</v>
      </c>
      <c r="J81" s="20" t="s">
        <v>404</v>
      </c>
      <c r="K81" s="18" t="s">
        <v>404</v>
      </c>
      <c r="L81" s="20" t="s">
        <v>404</v>
      </c>
      <c r="M81" s="18" t="s">
        <v>404</v>
      </c>
      <c r="N81" s="20" t="s">
        <v>404</v>
      </c>
      <c r="O81" s="18" t="s">
        <v>404</v>
      </c>
      <c r="P81" s="20" t="s">
        <v>404</v>
      </c>
      <c r="Q81" s="18" t="n">
        <v>523.4145175</v>
      </c>
      <c r="R81" s="20" t="n">
        <v>6.78576833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640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511.02804957</v>
      </c>
      <c r="F7" s="20" t="n">
        <v>1.74495886</v>
      </c>
      <c r="G7" s="18" t="n">
        <v>509.63851818</v>
      </c>
      <c r="H7" s="20" t="n">
        <v>7.81245806</v>
      </c>
      <c r="I7" s="18" t="s">
        <v>404</v>
      </c>
      <c r="J7" s="20" t="s">
        <v>404</v>
      </c>
      <c r="K7" s="18" t="s">
        <v>404</v>
      </c>
      <c r="L7" s="20" t="s">
        <v>404</v>
      </c>
      <c r="M7" s="18" t="s">
        <v>404</v>
      </c>
      <c r="N7" s="20" t="s">
        <v>404</v>
      </c>
      <c r="O7" s="18" t="s">
        <v>404</v>
      </c>
      <c r="P7" s="20" t="s">
        <v>404</v>
      </c>
      <c r="Q7" s="18" t="n">
        <v>500.16855762</v>
      </c>
      <c r="R7" s="20" t="n">
        <v>9.12109412</v>
      </c>
    </row>
    <row r="8" spans="1:18">
      <c r="A8" s="15" t="s">
        <v>405</v>
      </c>
      <c r="B8" s="17" t="n">
        <v>7007</v>
      </c>
      <c r="C8" s="18">
        <f>(0.0/B8*100)</f>
        <v/>
      </c>
      <c r="D8" s="19" t="n">
        <v>7007</v>
      </c>
      <c r="E8" s="18" t="n">
        <v>490.90844417</v>
      </c>
      <c r="F8" s="20" t="n">
        <v>3.6585267</v>
      </c>
      <c r="G8" s="18" t="n">
        <v>511.2161376</v>
      </c>
      <c r="H8" s="20" t="n">
        <v>11.23077079</v>
      </c>
      <c r="I8" s="18" t="s">
        <v>404</v>
      </c>
      <c r="J8" s="20" t="s">
        <v>404</v>
      </c>
      <c r="K8" s="18" t="s">
        <v>404</v>
      </c>
      <c r="L8" s="20" t="s">
        <v>404</v>
      </c>
      <c r="M8" s="18" t="s">
        <v>404</v>
      </c>
      <c r="N8" s="20" t="s">
        <v>404</v>
      </c>
      <c r="O8" s="18" t="s">
        <v>404</v>
      </c>
      <c r="P8" s="20" t="s">
        <v>404</v>
      </c>
      <c r="Q8" s="18" t="n">
        <v>474.38749056</v>
      </c>
      <c r="R8" s="20" t="n">
        <v>26.86125494</v>
      </c>
    </row>
    <row r="9" spans="1:18">
      <c r="A9" s="15" t="s">
        <v>406</v>
      </c>
      <c r="B9" s="17" t="n">
        <v>9651</v>
      </c>
      <c r="C9" s="18">
        <f>(200.0/B9*100)</f>
        <v/>
      </c>
      <c r="D9" s="19" t="n">
        <v>9451</v>
      </c>
      <c r="E9" s="18" t="n">
        <v>507.9135354</v>
      </c>
      <c r="F9" s="20" t="n">
        <v>3.03906285</v>
      </c>
      <c r="G9" s="18" t="n">
        <v>493.40505992</v>
      </c>
      <c r="H9" s="20" t="n">
        <v>8.08889235</v>
      </c>
      <c r="I9" s="18" t="s">
        <v>404</v>
      </c>
      <c r="J9" s="20" t="s">
        <v>404</v>
      </c>
      <c r="K9" s="18" t="s">
        <v>404</v>
      </c>
      <c r="L9" s="20" t="s">
        <v>404</v>
      </c>
      <c r="M9" s="18" t="s">
        <v>404</v>
      </c>
      <c r="N9" s="20" t="s">
        <v>404</v>
      </c>
      <c r="O9" s="18" t="s">
        <v>404</v>
      </c>
      <c r="P9" s="20" t="s">
        <v>404</v>
      </c>
      <c r="Q9" s="18" t="n">
        <v>479.23749912</v>
      </c>
      <c r="R9" s="20" t="n">
        <v>15.79027721</v>
      </c>
    </row>
    <row r="10" spans="1:18">
      <c r="A10" s="15" t="s">
        <v>407</v>
      </c>
      <c r="B10" s="17" t="n">
        <v>20058</v>
      </c>
      <c r="C10" s="18">
        <f>(3074.0/B10*100)</f>
        <v/>
      </c>
      <c r="D10" s="19" t="n">
        <v>16984</v>
      </c>
      <c r="E10" s="18" t="n">
        <v>528.35554325</v>
      </c>
      <c r="F10" s="20" t="n">
        <v>3.02321078</v>
      </c>
      <c r="G10" s="18" t="n">
        <v>527.17593249</v>
      </c>
      <c r="H10" s="20" t="n">
        <v>2.86168789</v>
      </c>
      <c r="I10" s="18" t="s">
        <v>404</v>
      </c>
      <c r="J10" s="20" t="s">
        <v>404</v>
      </c>
      <c r="K10" s="18" t="s">
        <v>404</v>
      </c>
      <c r="L10" s="20" t="s">
        <v>404</v>
      </c>
      <c r="M10" s="18" t="s">
        <v>404</v>
      </c>
      <c r="N10" s="20" t="s">
        <v>404</v>
      </c>
      <c r="O10" s="18" t="s">
        <v>404</v>
      </c>
      <c r="P10" s="20" t="s">
        <v>404</v>
      </c>
      <c r="Q10" s="18" t="n">
        <v>555.33924911</v>
      </c>
      <c r="R10" s="20" t="n">
        <v>12.60805666</v>
      </c>
    </row>
    <row r="11" spans="1:18">
      <c r="A11" s="15" t="s">
        <v>408</v>
      </c>
      <c r="B11" s="17" t="n">
        <v>7053</v>
      </c>
      <c r="C11" s="18">
        <f>(137.0/B11*100)</f>
        <v/>
      </c>
      <c r="D11" s="19" t="n">
        <v>6916</v>
      </c>
      <c r="E11" s="18" t="n">
        <v>455.48515199</v>
      </c>
      <c r="F11" s="20" t="n">
        <v>3.5145672</v>
      </c>
      <c r="G11" s="18" t="n">
        <v>430.1474815</v>
      </c>
      <c r="H11" s="20" t="n">
        <v>6.54779561</v>
      </c>
      <c r="I11" s="18" t="s">
        <v>404</v>
      </c>
      <c r="J11" s="20" t="s">
        <v>404</v>
      </c>
      <c r="K11" s="18" t="s">
        <v>404</v>
      </c>
      <c r="L11" s="20" t="s">
        <v>404</v>
      </c>
      <c r="M11" s="18" t="s">
        <v>404</v>
      </c>
      <c r="N11" s="20" t="s">
        <v>404</v>
      </c>
      <c r="O11" s="18" t="s">
        <v>404</v>
      </c>
      <c r="P11" s="20" t="s">
        <v>404</v>
      </c>
      <c r="Q11" s="18" t="n">
        <v>443.59106595</v>
      </c>
      <c r="R11" s="20" t="n">
        <v>17.75679511</v>
      </c>
    </row>
    <row r="12" spans="1:18">
      <c r="A12" s="15" t="s">
        <v>409</v>
      </c>
      <c r="B12" s="17" t="n">
        <v>6894</v>
      </c>
      <c r="C12" s="18">
        <f>(106.0/B12*100)</f>
        <v/>
      </c>
      <c r="D12" s="19" t="n">
        <v>6788</v>
      </c>
      <c r="E12" s="18" t="n">
        <v>495.27276203</v>
      </c>
      <c r="F12" s="20" t="n">
        <v>3.85673418</v>
      </c>
      <c r="G12" s="18" t="n">
        <v>488.13273131</v>
      </c>
      <c r="H12" s="20" t="n">
        <v>7.07714666</v>
      </c>
      <c r="I12" s="18" t="s">
        <v>404</v>
      </c>
      <c r="J12" s="20" t="s">
        <v>404</v>
      </c>
      <c r="K12" s="18" t="s">
        <v>404</v>
      </c>
      <c r="L12" s="20" t="s">
        <v>404</v>
      </c>
      <c r="M12" s="18" t="s">
        <v>404</v>
      </c>
      <c r="N12" s="20" t="s">
        <v>404</v>
      </c>
      <c r="O12" s="18" t="s">
        <v>404</v>
      </c>
      <c r="P12" s="20" t="s">
        <v>404</v>
      </c>
      <c r="Q12" s="18" t="n">
        <v>422.57420863</v>
      </c>
      <c r="R12" s="20" t="n">
        <v>8.12601068</v>
      </c>
    </row>
    <row r="13" spans="1:18">
      <c r="A13" s="15" t="s">
        <v>410</v>
      </c>
      <c r="B13" s="17" t="n">
        <v>7161</v>
      </c>
      <c r="C13" s="18">
        <f>(1175.0/B13*100)</f>
        <v/>
      </c>
      <c r="D13" s="19" t="n">
        <v>5986</v>
      </c>
      <c r="E13" s="18" t="n">
        <v>504.69144212</v>
      </c>
      <c r="F13" s="20" t="n">
        <v>3.1923055</v>
      </c>
      <c r="G13" s="18" t="n">
        <v>499.17931134</v>
      </c>
      <c r="H13" s="20" t="n">
        <v>4.33743021</v>
      </c>
      <c r="I13" s="18" t="s">
        <v>404</v>
      </c>
      <c r="J13" s="20" t="s">
        <v>404</v>
      </c>
      <c r="K13" s="18" t="s">
        <v>404</v>
      </c>
      <c r="L13" s="20" t="s">
        <v>404</v>
      </c>
      <c r="M13" s="18" t="s">
        <v>404</v>
      </c>
      <c r="N13" s="20" t="s">
        <v>404</v>
      </c>
      <c r="O13" s="18" t="s">
        <v>404</v>
      </c>
      <c r="P13" s="20" t="s">
        <v>404</v>
      </c>
      <c r="Q13" s="18" t="n">
        <v>498.04098575</v>
      </c>
      <c r="R13" s="20" t="n">
        <v>6.06723545</v>
      </c>
    </row>
    <row r="14" spans="1:18">
      <c r="A14" s="15" t="s">
        <v>411</v>
      </c>
      <c r="B14" s="17" t="n">
        <v>5587</v>
      </c>
      <c r="C14" s="18">
        <f>(0.0/B14*100)</f>
        <v/>
      </c>
      <c r="D14" s="19" t="n">
        <v>5587</v>
      </c>
      <c r="E14" s="18" t="n">
        <v>529.889346</v>
      </c>
      <c r="F14" s="20" t="n">
        <v>2.91541754</v>
      </c>
      <c r="G14" s="18" t="n">
        <v>541.03812849</v>
      </c>
      <c r="H14" s="20" t="n">
        <v>3.29894686</v>
      </c>
      <c r="I14" s="18" t="s">
        <v>404</v>
      </c>
      <c r="J14" s="20" t="s">
        <v>404</v>
      </c>
      <c r="K14" s="18" t="s">
        <v>404</v>
      </c>
      <c r="L14" s="20" t="s">
        <v>404</v>
      </c>
      <c r="M14" s="18" t="s">
        <v>404</v>
      </c>
      <c r="N14" s="20" t="s">
        <v>404</v>
      </c>
      <c r="O14" s="18" t="s">
        <v>404</v>
      </c>
      <c r="P14" s="20" t="s">
        <v>404</v>
      </c>
      <c r="Q14" s="18" t="n">
        <v>453.12991031</v>
      </c>
      <c r="R14" s="20" t="n">
        <v>8.202311330000001</v>
      </c>
    </row>
    <row r="15" spans="1:18">
      <c r="A15" s="15" t="s">
        <v>412</v>
      </c>
      <c r="B15" s="17" t="n">
        <v>5882</v>
      </c>
      <c r="C15" s="18">
        <f>(0.0/B15*100)</f>
        <v/>
      </c>
      <c r="D15" s="19" t="n">
        <v>5882</v>
      </c>
      <c r="E15" s="18" t="n">
        <v>535.61355402</v>
      </c>
      <c r="F15" s="20" t="n">
        <v>10.54607631</v>
      </c>
      <c r="G15" s="18" t="n">
        <v>529.25586617</v>
      </c>
      <c r="H15" s="20" t="n">
        <v>2.54141631</v>
      </c>
      <c r="I15" s="18" t="s">
        <v>404</v>
      </c>
      <c r="J15" s="20" t="s">
        <v>404</v>
      </c>
      <c r="K15" s="18" t="s">
        <v>404</v>
      </c>
      <c r="L15" s="20" t="s">
        <v>404</v>
      </c>
      <c r="M15" s="18" t="s">
        <v>404</v>
      </c>
      <c r="N15" s="20" t="s">
        <v>404</v>
      </c>
      <c r="O15" s="18" t="s">
        <v>404</v>
      </c>
      <c r="P15" s="20" t="s">
        <v>404</v>
      </c>
      <c r="Q15" s="18" t="n">
        <v>544.55205158</v>
      </c>
      <c r="R15" s="20" t="n">
        <v>15.35474395</v>
      </c>
    </row>
    <row r="16" spans="1:18">
      <c r="A16" s="15" t="s">
        <v>413</v>
      </c>
      <c r="B16" s="17" t="n">
        <v>6108</v>
      </c>
      <c r="C16" s="18">
        <f>(495.0/B16*100)</f>
        <v/>
      </c>
      <c r="D16" s="19" t="n">
        <v>5613</v>
      </c>
      <c r="E16" s="18" t="n">
        <v>498.78225243</v>
      </c>
      <c r="F16" s="20" t="n">
        <v>5.57290446</v>
      </c>
      <c r="G16" s="18" t="n">
        <v>498.32894367</v>
      </c>
      <c r="H16" s="20" t="n">
        <v>5.7326912</v>
      </c>
      <c r="I16" s="18" t="s">
        <v>404</v>
      </c>
      <c r="J16" s="20" t="s">
        <v>404</v>
      </c>
      <c r="K16" s="18" t="s">
        <v>404</v>
      </c>
      <c r="L16" s="20" t="s">
        <v>404</v>
      </c>
      <c r="M16" s="18" t="s">
        <v>404</v>
      </c>
      <c r="N16" s="20" t="s">
        <v>404</v>
      </c>
      <c r="O16" s="18" t="s">
        <v>404</v>
      </c>
      <c r="P16" s="20" t="s">
        <v>404</v>
      </c>
      <c r="Q16" s="18" t="n">
        <v>455.19218257</v>
      </c>
      <c r="R16" s="20" t="n">
        <v>32.83559722</v>
      </c>
    </row>
    <row r="17" spans="1:18">
      <c r="A17" s="15" t="s">
        <v>414</v>
      </c>
      <c r="B17" s="17" t="n">
        <v>6504</v>
      </c>
      <c r="C17" s="18">
        <f>(1325.0/B17*100)</f>
        <v/>
      </c>
      <c r="D17" s="19" t="n">
        <v>5179</v>
      </c>
      <c r="E17" s="18" t="n">
        <v>505.08828132</v>
      </c>
      <c r="F17" s="20" t="n">
        <v>7.20525966</v>
      </c>
      <c r="G17" s="18" t="n">
        <v>508.26268148</v>
      </c>
      <c r="H17" s="20" t="n">
        <v>5.37217775</v>
      </c>
      <c r="I17" s="18" t="s">
        <v>404</v>
      </c>
      <c r="J17" s="20" t="s">
        <v>404</v>
      </c>
      <c r="K17" s="18" t="s">
        <v>404</v>
      </c>
      <c r="L17" s="20" t="s">
        <v>404</v>
      </c>
      <c r="M17" s="18" t="s">
        <v>404</v>
      </c>
      <c r="N17" s="20" t="s">
        <v>404</v>
      </c>
      <c r="O17" s="18" t="s">
        <v>404</v>
      </c>
      <c r="P17" s="20" t="s">
        <v>404</v>
      </c>
      <c r="Q17" s="18" t="n">
        <v>558.82797393</v>
      </c>
      <c r="R17" s="20" t="n">
        <v>16.03683555</v>
      </c>
    </row>
    <row r="18" spans="1:18">
      <c r="A18" s="15" t="s">
        <v>415</v>
      </c>
      <c r="B18" s="17" t="n">
        <v>5532</v>
      </c>
      <c r="C18" s="18">
        <f>(0.0/B18*100)</f>
        <v/>
      </c>
      <c r="D18" s="19" t="n">
        <v>5532</v>
      </c>
      <c r="E18" s="18" t="n">
        <v>463.28743854</v>
      </c>
      <c r="F18" s="20" t="n">
        <v>6.80092803</v>
      </c>
      <c r="G18" s="18" t="n">
        <v>449.35549506</v>
      </c>
      <c r="H18" s="20" t="n">
        <v>5.37911606</v>
      </c>
      <c r="I18" s="18" t="s">
        <v>404</v>
      </c>
      <c r="J18" s="20" t="s">
        <v>404</v>
      </c>
      <c r="K18" s="18" t="s">
        <v>404</v>
      </c>
      <c r="L18" s="20" t="s">
        <v>404</v>
      </c>
      <c r="M18" s="18" t="s">
        <v>404</v>
      </c>
      <c r="N18" s="20" t="s">
        <v>404</v>
      </c>
      <c r="O18" s="18" t="s">
        <v>404</v>
      </c>
      <c r="P18" s="20" t="s">
        <v>404</v>
      </c>
      <c r="Q18" s="18" t="n">
        <v>436.60690405</v>
      </c>
      <c r="R18" s="20" t="n">
        <v>30.45448871</v>
      </c>
    </row>
    <row r="19" spans="1:18">
      <c r="A19" s="15" t="s">
        <v>416</v>
      </c>
      <c r="B19" s="17" t="n">
        <v>5658</v>
      </c>
      <c r="C19" s="18">
        <f>(327.0/B19*100)</f>
        <v/>
      </c>
      <c r="D19" s="19" t="n">
        <v>5331</v>
      </c>
      <c r="E19" s="18" t="n">
        <v>478.19994895</v>
      </c>
      <c r="F19" s="20" t="n">
        <v>4.0592121</v>
      </c>
      <c r="G19" s="18" t="n">
        <v>470.33639337</v>
      </c>
      <c r="H19" s="20" t="n">
        <v>11.98500873</v>
      </c>
      <c r="I19" s="18" t="s">
        <v>404</v>
      </c>
      <c r="J19" s="20" t="s">
        <v>404</v>
      </c>
      <c r="K19" s="18" t="s">
        <v>404</v>
      </c>
      <c r="L19" s="20" t="s">
        <v>404</v>
      </c>
      <c r="M19" s="18" t="s">
        <v>404</v>
      </c>
      <c r="N19" s="20" t="s">
        <v>404</v>
      </c>
      <c r="O19" s="18" t="s">
        <v>404</v>
      </c>
      <c r="P19" s="20" t="s">
        <v>404</v>
      </c>
      <c r="Q19" s="18" t="n">
        <v>497.92731195</v>
      </c>
      <c r="R19" s="20" t="n">
        <v>16.56955578</v>
      </c>
    </row>
    <row r="20" spans="1:18">
      <c r="A20" s="15" t="s">
        <v>417</v>
      </c>
      <c r="B20" s="17" t="n">
        <v>3371</v>
      </c>
      <c r="C20" s="18">
        <f>(24.0/B20*100)</f>
        <v/>
      </c>
      <c r="D20" s="19" t="n">
        <v>3347</v>
      </c>
      <c r="E20" s="18" t="n">
        <v>466.7497648</v>
      </c>
      <c r="F20" s="20" t="n">
        <v>4.86794261</v>
      </c>
      <c r="G20" s="18" t="n">
        <v>474.43053227</v>
      </c>
      <c r="H20" s="20" t="n">
        <v>1.88023041</v>
      </c>
      <c r="I20" s="18" t="s">
        <v>404</v>
      </c>
      <c r="J20" s="20" t="s">
        <v>404</v>
      </c>
      <c r="K20" s="18" t="s">
        <v>404</v>
      </c>
      <c r="L20" s="20" t="s">
        <v>404</v>
      </c>
      <c r="M20" s="18" t="s">
        <v>404</v>
      </c>
      <c r="N20" s="20" t="s">
        <v>404</v>
      </c>
      <c r="O20" s="18" t="s">
        <v>404</v>
      </c>
      <c r="P20" s="20" t="s">
        <v>404</v>
      </c>
      <c r="Q20" s="18" t="n">
        <v>423.43863297</v>
      </c>
      <c r="R20" s="20" t="n">
        <v>15.52136719</v>
      </c>
    </row>
    <row r="21" spans="1:18">
      <c r="A21" s="15" t="s">
        <v>418</v>
      </c>
      <c r="B21" s="17" t="n">
        <v>5741</v>
      </c>
      <c r="C21" s="18">
        <f>(0.0/B21*100)</f>
        <v/>
      </c>
      <c r="D21" s="19" t="n">
        <v>5741</v>
      </c>
      <c r="E21" s="18" t="n">
        <v>505.37475185</v>
      </c>
      <c r="F21" s="20" t="n">
        <v>4.47975523</v>
      </c>
      <c r="G21" s="18" t="n">
        <v>500.31207938</v>
      </c>
      <c r="H21" s="20" t="n">
        <v>3.64490511</v>
      </c>
      <c r="I21" s="18" t="s">
        <v>404</v>
      </c>
      <c r="J21" s="20" t="s">
        <v>404</v>
      </c>
      <c r="K21" s="18" t="s">
        <v>404</v>
      </c>
      <c r="L21" s="20" t="s">
        <v>404</v>
      </c>
      <c r="M21" s="18" t="s">
        <v>404</v>
      </c>
      <c r="N21" s="20" t="s">
        <v>404</v>
      </c>
      <c r="O21" s="18" t="s">
        <v>404</v>
      </c>
      <c r="P21" s="20" t="s">
        <v>404</v>
      </c>
      <c r="Q21" s="18" t="n">
        <v>501.64147156</v>
      </c>
      <c r="R21" s="20" t="n">
        <v>7.90371281</v>
      </c>
    </row>
    <row r="22" spans="1:18">
      <c r="A22" s="15" t="s">
        <v>419</v>
      </c>
      <c r="B22" s="17" t="n">
        <v>6598</v>
      </c>
      <c r="C22" s="18">
        <f>(0.0/B22*100)</f>
        <v/>
      </c>
      <c r="D22" s="19" t="n">
        <v>6598</v>
      </c>
      <c r="E22" s="18" t="n">
        <v>467.29432137</v>
      </c>
      <c r="F22" s="20" t="n">
        <v>4.78747773</v>
      </c>
      <c r="G22" s="18" t="n">
        <v>463.7738682</v>
      </c>
      <c r="H22" s="20" t="n">
        <v>7.29327398</v>
      </c>
      <c r="I22" s="18" t="s">
        <v>404</v>
      </c>
      <c r="J22" s="20" t="s">
        <v>404</v>
      </c>
      <c r="K22" s="18" t="s">
        <v>404</v>
      </c>
      <c r="L22" s="20" t="s">
        <v>404</v>
      </c>
      <c r="M22" s="18" t="s">
        <v>404</v>
      </c>
      <c r="N22" s="20" t="s">
        <v>404</v>
      </c>
      <c r="O22" s="18" t="s">
        <v>404</v>
      </c>
      <c r="P22" s="20" t="s">
        <v>404</v>
      </c>
      <c r="Q22" s="18" t="n">
        <v>484.11213231</v>
      </c>
      <c r="R22" s="20" t="n">
        <v>19.78299998</v>
      </c>
    </row>
    <row r="23" spans="1:18">
      <c r="A23" s="15" t="s">
        <v>420</v>
      </c>
      <c r="B23" s="17" t="n">
        <v>11583</v>
      </c>
      <c r="C23" s="18">
        <f>(3185.0/B23*100)</f>
        <v/>
      </c>
      <c r="D23" s="19" t="n">
        <v>8398</v>
      </c>
      <c r="E23" s="18" t="n">
        <v>486.5086922</v>
      </c>
      <c r="F23" s="20" t="n">
        <v>3.60963671</v>
      </c>
      <c r="G23" s="18" t="n">
        <v>467.35627427</v>
      </c>
      <c r="H23" s="20" t="n">
        <v>13.28446925</v>
      </c>
      <c r="I23" s="18" t="s">
        <v>404</v>
      </c>
      <c r="J23" s="20" t="s">
        <v>404</v>
      </c>
      <c r="K23" s="18" t="s">
        <v>404</v>
      </c>
      <c r="L23" s="20" t="s">
        <v>404</v>
      </c>
      <c r="M23" s="18" t="s">
        <v>404</v>
      </c>
      <c r="N23" s="20" t="s">
        <v>404</v>
      </c>
      <c r="O23" s="18" t="s">
        <v>404</v>
      </c>
      <c r="P23" s="20" t="s">
        <v>404</v>
      </c>
      <c r="Q23" s="18" t="n">
        <v>476.03203623</v>
      </c>
      <c r="R23" s="20" t="n">
        <v>24.60868425</v>
      </c>
    </row>
    <row r="24" spans="1:18">
      <c r="A24" s="15" t="s">
        <v>421</v>
      </c>
      <c r="B24" s="17" t="n">
        <v>6647</v>
      </c>
      <c r="C24" s="18">
        <f>(0.0/B24*100)</f>
        <v/>
      </c>
      <c r="D24" s="19" t="n">
        <v>6647</v>
      </c>
      <c r="E24" s="18" t="n">
        <v>546.68048719</v>
      </c>
      <c r="F24" s="20" t="n">
        <v>5.44161896</v>
      </c>
      <c r="G24" s="18" t="n">
        <v>528.42898036</v>
      </c>
      <c r="H24" s="20" t="n">
        <v>5.7575528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517.61054969</v>
      </c>
      <c r="F25" s="20" t="n">
        <v>3.17616128</v>
      </c>
      <c r="G25" s="18" t="n">
        <v>468.27186508</v>
      </c>
      <c r="H25" s="20" t="n">
        <v>12.56919383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491.73080076</v>
      </c>
      <c r="F26" s="20" t="n">
        <v>1.62317501</v>
      </c>
      <c r="G26" s="18" t="n">
        <v>482.58118205</v>
      </c>
      <c r="H26" s="20" t="n">
        <v>6.50433075</v>
      </c>
      <c r="I26" s="18" t="s">
        <v>404</v>
      </c>
      <c r="J26" s="20" t="s">
        <v>404</v>
      </c>
      <c r="K26" s="18" t="s">
        <v>404</v>
      </c>
      <c r="L26" s="20" t="s">
        <v>404</v>
      </c>
      <c r="M26" s="18" t="s">
        <v>404</v>
      </c>
      <c r="N26" s="20" t="s">
        <v>404</v>
      </c>
      <c r="O26" s="18" t="s">
        <v>404</v>
      </c>
      <c r="P26" s="20" t="s">
        <v>404</v>
      </c>
      <c r="Q26" s="18" t="n">
        <v>455.5063103</v>
      </c>
      <c r="R26" s="20" t="n">
        <v>9.170333830000001</v>
      </c>
    </row>
    <row r="27" spans="1:18">
      <c r="A27" s="15" t="s">
        <v>424</v>
      </c>
      <c r="B27" s="17" t="n">
        <v>5299</v>
      </c>
      <c r="C27" s="18">
        <f>(0.0/B27*100)</f>
        <v/>
      </c>
      <c r="D27" s="19" t="n">
        <v>5299</v>
      </c>
      <c r="E27" s="18" t="n">
        <v>485.73660262</v>
      </c>
      <c r="F27" s="20" t="n">
        <v>1.69512531</v>
      </c>
      <c r="G27" s="18" t="n">
        <v>481.26027798</v>
      </c>
      <c r="H27" s="20" t="n">
        <v>1.32491363</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415.66840246</v>
      </c>
      <c r="F28" s="20" t="n">
        <v>2.41110383</v>
      </c>
      <c r="G28" s="18" t="n">
        <v>415.78977104</v>
      </c>
      <c r="H28" s="20" t="n">
        <v>6.72342647</v>
      </c>
      <c r="I28" s="18" t="s">
        <v>404</v>
      </c>
      <c r="J28" s="20" t="s">
        <v>404</v>
      </c>
      <c r="K28" s="18" t="s">
        <v>404</v>
      </c>
      <c r="L28" s="20" t="s">
        <v>404</v>
      </c>
      <c r="M28" s="18" t="s">
        <v>404</v>
      </c>
      <c r="N28" s="20" t="s">
        <v>404</v>
      </c>
      <c r="O28" s="18" t="s">
        <v>404</v>
      </c>
      <c r="P28" s="20" t="s">
        <v>404</v>
      </c>
      <c r="Q28" s="18" t="n">
        <v>421.73715929</v>
      </c>
      <c r="R28" s="20" t="n">
        <v>7.02343362</v>
      </c>
    </row>
    <row r="29" spans="1:18">
      <c r="A29" s="15" t="s">
        <v>426</v>
      </c>
      <c r="B29" s="17" t="n">
        <v>5385</v>
      </c>
      <c r="C29" s="18">
        <f>(1123.0/B29*100)</f>
        <v/>
      </c>
      <c r="D29" s="19" t="n">
        <v>4262</v>
      </c>
      <c r="E29" s="18" t="n">
        <v>512.8410513699999</v>
      </c>
      <c r="F29" s="20" t="n">
        <v>6.39382926</v>
      </c>
      <c r="G29" s="18" t="n">
        <v>511.04522742</v>
      </c>
      <c r="H29" s="20" t="n">
        <v>16.74883371</v>
      </c>
      <c r="I29" s="18" t="s">
        <v>404</v>
      </c>
      <c r="J29" s="20" t="s">
        <v>404</v>
      </c>
      <c r="K29" s="18" t="s">
        <v>404</v>
      </c>
      <c r="L29" s="20" t="s">
        <v>404</v>
      </c>
      <c r="M29" s="18" t="s">
        <v>404</v>
      </c>
      <c r="N29" s="20" t="s">
        <v>404</v>
      </c>
      <c r="O29" s="18" t="s">
        <v>404</v>
      </c>
      <c r="P29" s="20" t="s">
        <v>404</v>
      </c>
      <c r="Q29" s="18" t="n">
        <v>491.53952315</v>
      </c>
      <c r="R29" s="20" t="n">
        <v>11.52089114</v>
      </c>
    </row>
    <row r="30" spans="1:18">
      <c r="A30" s="15" t="s">
        <v>427</v>
      </c>
      <c r="B30" s="17" t="n">
        <v>4520</v>
      </c>
      <c r="C30" s="18">
        <f>(1053.0/B30*100)</f>
        <v/>
      </c>
      <c r="D30" s="19" t="n">
        <v>3467</v>
      </c>
      <c r="E30" s="18" t="n">
        <v>517.06581861</v>
      </c>
      <c r="F30" s="20" t="n">
        <v>3.15509941</v>
      </c>
      <c r="G30" s="18" t="n">
        <v>481.72357301</v>
      </c>
      <c r="H30" s="20" t="n">
        <v>11.89261004</v>
      </c>
      <c r="I30" s="18" t="s">
        <v>404</v>
      </c>
      <c r="J30" s="20" t="s">
        <v>404</v>
      </c>
      <c r="K30" s="18" t="s">
        <v>404</v>
      </c>
      <c r="L30" s="20" t="s">
        <v>404</v>
      </c>
      <c r="M30" s="18" t="s">
        <v>404</v>
      </c>
      <c r="N30" s="20" t="s">
        <v>404</v>
      </c>
      <c r="O30" s="18" t="s">
        <v>404</v>
      </c>
      <c r="P30" s="20" t="s">
        <v>404</v>
      </c>
      <c r="Q30" s="18" t="n">
        <v>476.25503978</v>
      </c>
      <c r="R30" s="20" t="n">
        <v>5.7818219</v>
      </c>
    </row>
    <row r="31" spans="1:18">
      <c r="A31" s="15" t="s">
        <v>428</v>
      </c>
      <c r="B31" s="17" t="n">
        <v>5456</v>
      </c>
      <c r="C31" s="18">
        <f>(502.0/B31*100)</f>
        <v/>
      </c>
      <c r="D31" s="19" t="n">
        <v>4954</v>
      </c>
      <c r="E31" s="18" t="n">
        <v>498.58120699</v>
      </c>
      <c r="F31" s="20" t="n">
        <v>2.60919206</v>
      </c>
      <c r="G31" s="18" t="n">
        <v>501.38455898</v>
      </c>
      <c r="H31" s="20" t="n">
        <v>5.44667522</v>
      </c>
      <c r="I31" s="18" t="s">
        <v>404</v>
      </c>
      <c r="J31" s="20" t="s">
        <v>404</v>
      </c>
      <c r="K31" s="18" t="s">
        <v>404</v>
      </c>
      <c r="L31" s="20" t="s">
        <v>404</v>
      </c>
      <c r="M31" s="18" t="s">
        <v>404</v>
      </c>
      <c r="N31" s="20" t="s">
        <v>404</v>
      </c>
      <c r="O31" s="18" t="s">
        <v>404</v>
      </c>
      <c r="P31" s="20" t="s">
        <v>404</v>
      </c>
      <c r="Q31" s="18" t="n">
        <v>493.60741403</v>
      </c>
      <c r="R31" s="20" t="n">
        <v>12.18601729</v>
      </c>
    </row>
    <row r="32" spans="1:18">
      <c r="A32" s="15" t="s">
        <v>429</v>
      </c>
      <c r="B32" s="17" t="n">
        <v>4478</v>
      </c>
      <c r="C32" s="18">
        <f>(0.0/B32*100)</f>
        <v/>
      </c>
      <c r="D32" s="19" t="n">
        <v>4478</v>
      </c>
      <c r="E32" s="18" t="n">
        <v>505.96792249</v>
      </c>
      <c r="F32" s="20" t="n">
        <v>3.44909887</v>
      </c>
      <c r="G32" s="18" t="n">
        <v>491.95139322</v>
      </c>
      <c r="H32" s="20" t="n">
        <v>4.27110413</v>
      </c>
      <c r="I32" s="18" t="s">
        <v>404</v>
      </c>
      <c r="J32" s="20" t="s">
        <v>404</v>
      </c>
      <c r="K32" s="18" t="s">
        <v>404</v>
      </c>
      <c r="L32" s="20" t="s">
        <v>404</v>
      </c>
      <c r="M32" s="18" t="s">
        <v>404</v>
      </c>
      <c r="N32" s="20" t="s">
        <v>404</v>
      </c>
      <c r="O32" s="18" t="s">
        <v>404</v>
      </c>
      <c r="P32" s="20" t="s">
        <v>404</v>
      </c>
      <c r="Q32" s="18" t="n">
        <v>526.94032199</v>
      </c>
      <c r="R32" s="20" t="n">
        <v>13.20483902</v>
      </c>
    </row>
    <row r="33" spans="1:18">
      <c r="A33" s="15" t="s">
        <v>430</v>
      </c>
      <c r="B33" s="17" t="n">
        <v>7325</v>
      </c>
      <c r="C33" s="18">
        <f>(29.0/B33*100)</f>
        <v/>
      </c>
      <c r="D33" s="19" t="n">
        <v>7296</v>
      </c>
      <c r="E33" s="18" t="n">
        <v>500.84227266</v>
      </c>
      <c r="F33" s="20" t="n">
        <v>3.04969301</v>
      </c>
      <c r="G33" s="18" t="n">
        <v>501.314306</v>
      </c>
      <c r="H33" s="20" t="n">
        <v>6.24304677</v>
      </c>
      <c r="I33" s="18" t="s">
        <v>404</v>
      </c>
      <c r="J33" s="20" t="s">
        <v>404</v>
      </c>
      <c r="K33" s="18" t="s">
        <v>404</v>
      </c>
      <c r="L33" s="20" t="s">
        <v>404</v>
      </c>
      <c r="M33" s="18" t="s">
        <v>404</v>
      </c>
      <c r="N33" s="20" t="s">
        <v>404</v>
      </c>
      <c r="O33" s="18" t="s">
        <v>404</v>
      </c>
      <c r="P33" s="20" t="s">
        <v>404</v>
      </c>
      <c r="Q33" s="18" t="n">
        <v>482.14996994</v>
      </c>
      <c r="R33" s="20" t="n">
        <v>9.022661729999999</v>
      </c>
    </row>
    <row r="34" spans="1:18">
      <c r="A34" s="15" t="s">
        <v>431</v>
      </c>
      <c r="B34" s="17" t="n">
        <v>6350</v>
      </c>
      <c r="C34" s="18">
        <f>(0.0/B34*100)</f>
        <v/>
      </c>
      <c r="D34" s="19" t="n">
        <v>6350</v>
      </c>
      <c r="E34" s="18" t="n">
        <v>459.6763302</v>
      </c>
      <c r="F34" s="20" t="n">
        <v>2.9235779</v>
      </c>
      <c r="G34" s="18" t="n">
        <v>469.2015364</v>
      </c>
      <c r="H34" s="20" t="n">
        <v>12.11454531</v>
      </c>
      <c r="I34" s="18" t="s">
        <v>404</v>
      </c>
      <c r="J34" s="20" t="s">
        <v>404</v>
      </c>
      <c r="K34" s="18" t="s">
        <v>404</v>
      </c>
      <c r="L34" s="20" t="s">
        <v>404</v>
      </c>
      <c r="M34" s="18" t="s">
        <v>404</v>
      </c>
      <c r="N34" s="20" t="s">
        <v>404</v>
      </c>
      <c r="O34" s="18" t="s">
        <v>404</v>
      </c>
      <c r="P34" s="20" t="s">
        <v>404</v>
      </c>
      <c r="Q34" s="18" t="n">
        <v>459.63943392</v>
      </c>
      <c r="R34" s="20" t="n">
        <v>24.48680765</v>
      </c>
    </row>
    <row r="35" spans="1:18">
      <c r="A35" s="15" t="s">
        <v>432</v>
      </c>
      <c r="B35" s="17" t="n">
        <v>6406</v>
      </c>
      <c r="C35" s="18">
        <f>(443.0/B35*100)</f>
        <v/>
      </c>
      <c r="D35" s="19" t="n">
        <v>5963</v>
      </c>
      <c r="E35" s="18" t="n">
        <v>511.7651729</v>
      </c>
      <c r="F35" s="20" t="n">
        <v>1.56214314</v>
      </c>
      <c r="G35" s="18" t="n">
        <v>526.89291794</v>
      </c>
      <c r="H35" s="20" t="n">
        <v>2.93826083</v>
      </c>
      <c r="I35" s="18" t="s">
        <v>404</v>
      </c>
      <c r="J35" s="20" t="s">
        <v>404</v>
      </c>
      <c r="K35" s="18" t="s">
        <v>404</v>
      </c>
      <c r="L35" s="20" t="s">
        <v>404</v>
      </c>
      <c r="M35" s="18" t="s">
        <v>404</v>
      </c>
      <c r="N35" s="20" t="s">
        <v>404</v>
      </c>
      <c r="O35" s="18" t="s">
        <v>404</v>
      </c>
      <c r="P35" s="20" t="s">
        <v>404</v>
      </c>
      <c r="Q35" s="18" t="n">
        <v>488.80076685</v>
      </c>
      <c r="R35" s="20" t="n">
        <v>18.3684281</v>
      </c>
    </row>
    <row r="36" spans="1:18">
      <c r="A36" s="15" t="s">
        <v>433</v>
      </c>
      <c r="B36" s="17" t="n">
        <v>6736</v>
      </c>
      <c r="C36" s="18">
        <f>(10.0/B36*100)</f>
        <v/>
      </c>
      <c r="D36" s="19" t="n">
        <v>6726</v>
      </c>
      <c r="E36" s="18" t="n">
        <v>496.39525807</v>
      </c>
      <c r="F36" s="20" t="n">
        <v>4.62469489</v>
      </c>
      <c r="G36" s="18" t="n">
        <v>491.46526637</v>
      </c>
      <c r="H36" s="20" t="n">
        <v>2.59203663</v>
      </c>
      <c r="I36" s="18" t="s">
        <v>404</v>
      </c>
      <c r="J36" s="20" t="s">
        <v>404</v>
      </c>
      <c r="K36" s="18" t="s">
        <v>404</v>
      </c>
      <c r="L36" s="20" t="s">
        <v>404</v>
      </c>
      <c r="M36" s="18" t="s">
        <v>404</v>
      </c>
      <c r="N36" s="20" t="s">
        <v>404</v>
      </c>
      <c r="O36" s="18" t="s">
        <v>404</v>
      </c>
      <c r="P36" s="20" t="s">
        <v>404</v>
      </c>
      <c r="Q36" s="18" t="n">
        <v>496.57603535</v>
      </c>
      <c r="R36" s="20" t="n">
        <v>5.27331059</v>
      </c>
    </row>
    <row r="37" spans="1:18">
      <c r="A37" s="15" t="s">
        <v>434</v>
      </c>
      <c r="B37" s="17" t="n">
        <v>5458</v>
      </c>
      <c r="C37" s="18">
        <f>(0.0/B37*100)</f>
        <v/>
      </c>
      <c r="D37" s="19" t="n">
        <v>5458</v>
      </c>
      <c r="E37" s="18" t="n">
        <v>495.37624816</v>
      </c>
      <c r="F37" s="20" t="n">
        <v>4.36210797</v>
      </c>
      <c r="G37" s="18" t="n">
        <v>488.91207495</v>
      </c>
      <c r="H37" s="20" t="n">
        <v>5.68835479</v>
      </c>
      <c r="I37" s="18" t="s">
        <v>404</v>
      </c>
      <c r="J37" s="20" t="s">
        <v>404</v>
      </c>
      <c r="K37" s="18" t="s">
        <v>404</v>
      </c>
      <c r="L37" s="20" t="s">
        <v>404</v>
      </c>
      <c r="M37" s="18" t="s">
        <v>404</v>
      </c>
      <c r="N37" s="20" t="s">
        <v>404</v>
      </c>
      <c r="O37" s="18" t="s">
        <v>404</v>
      </c>
      <c r="P37" s="20" t="s">
        <v>404</v>
      </c>
      <c r="Q37" s="18" t="n">
        <v>430.90524481</v>
      </c>
      <c r="R37" s="20" t="n">
        <v>7.61346427</v>
      </c>
    </row>
    <row r="38" spans="1:18">
      <c r="A38" s="15" t="s">
        <v>435</v>
      </c>
      <c r="B38" s="17" t="n">
        <v>5860</v>
      </c>
      <c r="C38" s="18">
        <f>(268.0/B38*100)</f>
        <v/>
      </c>
      <c r="D38" s="19" t="n">
        <v>5592</v>
      </c>
      <c r="E38" s="18" t="n">
        <v>502.97831145</v>
      </c>
      <c r="F38" s="20" t="n">
        <v>4.38821604</v>
      </c>
      <c r="G38" s="18" t="n">
        <v>509.42719254</v>
      </c>
      <c r="H38" s="20" t="n">
        <v>8.79093082</v>
      </c>
      <c r="I38" s="18" t="s">
        <v>404</v>
      </c>
      <c r="J38" s="20" t="s">
        <v>404</v>
      </c>
      <c r="K38" s="18" t="s">
        <v>404</v>
      </c>
      <c r="L38" s="20" t="s">
        <v>404</v>
      </c>
      <c r="M38" s="18" t="s">
        <v>404</v>
      </c>
      <c r="N38" s="20" t="s">
        <v>404</v>
      </c>
      <c r="O38" s="18" t="s">
        <v>404</v>
      </c>
      <c r="P38" s="20" t="s">
        <v>404</v>
      </c>
      <c r="Q38" s="18" t="n">
        <v>502.03708081</v>
      </c>
      <c r="R38" s="20" t="n">
        <v>29.62520538</v>
      </c>
    </row>
    <row r="39" spans="1:18">
      <c r="A39" s="15" t="s">
        <v>436</v>
      </c>
      <c r="B39" s="17" t="n">
        <v>5895</v>
      </c>
      <c r="C39" s="18">
        <f>(0.0/B39*100)</f>
        <v/>
      </c>
      <c r="D39" s="19" t="n">
        <v>5895</v>
      </c>
      <c r="E39" s="18" t="n">
        <v>422.60693192</v>
      </c>
      <c r="F39" s="20" t="n">
        <v>5.02785164</v>
      </c>
      <c r="G39" s="18" t="n">
        <v>429.10519122</v>
      </c>
      <c r="H39" s="20" t="n">
        <v>8.225831339999999</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(2954.0/B40*100)</f>
        <v/>
      </c>
      <c r="D40" s="19" t="n">
        <v>11203</v>
      </c>
      <c r="E40" s="18" t="n">
        <v>512.54737061</v>
      </c>
      <c r="F40" s="20" t="n">
        <v>3.30041933</v>
      </c>
      <c r="G40" s="18" t="n">
        <v>481.42329889</v>
      </c>
      <c r="H40" s="20" t="n">
        <v>16.50844773</v>
      </c>
      <c r="I40" s="18" t="s">
        <v>404</v>
      </c>
      <c r="J40" s="20" t="s">
        <v>404</v>
      </c>
      <c r="K40" s="18" t="s">
        <v>404</v>
      </c>
      <c r="L40" s="20" t="s">
        <v>404</v>
      </c>
      <c r="M40" s="18" t="s">
        <v>404</v>
      </c>
      <c r="N40" s="20" t="s">
        <v>404</v>
      </c>
      <c r="O40" s="18" t="s">
        <v>404</v>
      </c>
      <c r="P40" s="20" t="s">
        <v>404</v>
      </c>
      <c r="Q40" s="18" t="n">
        <v>508.08157423</v>
      </c>
      <c r="R40" s="20" t="n">
        <v>8.544430090000001</v>
      </c>
    </row>
    <row r="41" spans="1:18">
      <c r="A41" s="15" t="s">
        <v>438</v>
      </c>
      <c r="B41" s="17" t="n">
        <v>5712</v>
      </c>
      <c r="C41" s="18">
        <f>(99.0/B41*100)</f>
        <v/>
      </c>
      <c r="D41" s="19" t="n">
        <v>5613</v>
      </c>
      <c r="E41" s="18" t="n">
        <v>493.53909248</v>
      </c>
      <c r="F41" s="20" t="n">
        <v>4.74762288</v>
      </c>
      <c r="G41" s="18" t="n">
        <v>505.49263175</v>
      </c>
      <c r="H41" s="20" t="n">
        <v>5.86507727</v>
      </c>
      <c r="I41" s="18" t="s">
        <v>404</v>
      </c>
      <c r="J41" s="20" t="s">
        <v>404</v>
      </c>
      <c r="K41" s="18" t="s">
        <v>404</v>
      </c>
      <c r="L41" s="20" t="s">
        <v>404</v>
      </c>
      <c r="M41" s="18" t="s">
        <v>404</v>
      </c>
      <c r="N41" s="20" t="s">
        <v>404</v>
      </c>
      <c r="O41" s="18" t="s">
        <v>404</v>
      </c>
      <c r="P41" s="20" t="s">
        <v>404</v>
      </c>
      <c r="Q41" s="18" t="n">
        <v>468.21792755</v>
      </c>
      <c r="R41" s="20" t="n">
        <v>12.95850781</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427.23562945</v>
      </c>
      <c r="F44" s="20" t="n">
        <v>3.39863658</v>
      </c>
      <c r="G44" s="18" t="n">
        <v>423.96673607</v>
      </c>
      <c r="H44" s="20" t="n">
        <v>10.37756456</v>
      </c>
      <c r="I44" s="18" t="s">
        <v>404</v>
      </c>
      <c r="J44" s="20" t="s">
        <v>404</v>
      </c>
      <c r="K44" s="18" t="s">
        <v>404</v>
      </c>
      <c r="L44" s="20" t="s">
        <v>404</v>
      </c>
      <c r="M44" s="18" t="s">
        <v>404</v>
      </c>
      <c r="N44" s="20" t="s">
        <v>404</v>
      </c>
      <c r="O44" s="18" t="s">
        <v>404</v>
      </c>
      <c r="P44" s="20" t="s">
        <v>404</v>
      </c>
      <c r="Q44" s="18" t="n">
        <v>452.91467309</v>
      </c>
      <c r="R44" s="20" t="n">
        <v>12.74318554</v>
      </c>
    </row>
    <row r="45" spans="1:18">
      <c r="A45" s="15" t="s">
        <v>442</v>
      </c>
      <c r="B45" s="17" t="n">
        <v>5519</v>
      </c>
      <c r="C45" s="18">
        <f>(0.0/B45*100)</f>
        <v/>
      </c>
      <c r="D45" s="19" t="n">
        <v>5519</v>
      </c>
      <c r="E45" s="18" t="n">
        <v>377.7126247</v>
      </c>
      <c r="F45" s="20" t="n">
        <v>3.87851969</v>
      </c>
      <c r="G45" s="18" t="n">
        <v>373.78117915</v>
      </c>
      <c r="H45" s="20" t="n">
        <v>4.52882668</v>
      </c>
      <c r="I45" s="18" t="s">
        <v>404</v>
      </c>
      <c r="J45" s="20" t="s">
        <v>404</v>
      </c>
      <c r="K45" s="18" t="s">
        <v>404</v>
      </c>
      <c r="L45" s="20" t="s">
        <v>404</v>
      </c>
      <c r="M45" s="18" t="s">
        <v>404</v>
      </c>
      <c r="N45" s="20" t="s">
        <v>404</v>
      </c>
      <c r="O45" s="18" t="s">
        <v>404</v>
      </c>
      <c r="P45" s="20" t="s">
        <v>404</v>
      </c>
      <c r="Q45" s="18" t="n">
        <v>362.23940918</v>
      </c>
      <c r="R45" s="20" t="n">
        <v>16.77916557</v>
      </c>
    </row>
    <row r="46" spans="1:18">
      <c r="A46" s="15" t="s">
        <v>443</v>
      </c>
      <c r="B46" s="17" t="n">
        <v>23141</v>
      </c>
      <c r="C46" s="18">
        <f>(4196.0/B46*100)</f>
        <v/>
      </c>
      <c r="D46" s="19" t="n">
        <v>18945</v>
      </c>
      <c r="E46" s="18" t="n">
        <v>405.60313737</v>
      </c>
      <c r="F46" s="20" t="n">
        <v>3.14402992</v>
      </c>
      <c r="G46" s="18" t="n">
        <v>404.35904067</v>
      </c>
      <c r="H46" s="20" t="n">
        <v>6.7859806</v>
      </c>
      <c r="I46" s="18" t="s">
        <v>404</v>
      </c>
      <c r="J46" s="20" t="s">
        <v>404</v>
      </c>
      <c r="K46" s="18" t="s">
        <v>404</v>
      </c>
      <c r="L46" s="20" t="s">
        <v>404</v>
      </c>
      <c r="M46" s="18" t="s">
        <v>404</v>
      </c>
      <c r="N46" s="20" t="s">
        <v>404</v>
      </c>
      <c r="O46" s="18" t="s">
        <v>404</v>
      </c>
      <c r="P46" s="20" t="s">
        <v>404</v>
      </c>
      <c r="Q46" s="18" t="n">
        <v>381.59938172</v>
      </c>
      <c r="R46" s="20" t="n">
        <v>9.408882670000001</v>
      </c>
    </row>
    <row r="47" spans="1:18">
      <c r="A47" s="15" t="s">
        <v>444</v>
      </c>
      <c r="B47" s="17" t="n">
        <v>5928</v>
      </c>
      <c r="C47" s="18">
        <f>(0.0/B47*100)</f>
        <v/>
      </c>
      <c r="D47" s="19" t="n">
        <v>5928</v>
      </c>
      <c r="E47" s="18" t="n">
        <v>443.12327004</v>
      </c>
      <c r="F47" s="20" t="n">
        <v>8.79594208</v>
      </c>
      <c r="G47" s="18" t="n">
        <v>445.10510855</v>
      </c>
      <c r="H47" s="20" t="n">
        <v>6.76348009</v>
      </c>
      <c r="I47" s="18" t="s">
        <v>404</v>
      </c>
      <c r="J47" s="20" t="s">
        <v>404</v>
      </c>
      <c r="K47" s="18" t="s">
        <v>404</v>
      </c>
      <c r="L47" s="20" t="s">
        <v>404</v>
      </c>
      <c r="M47" s="18" t="s">
        <v>404</v>
      </c>
      <c r="N47" s="20" t="s">
        <v>404</v>
      </c>
      <c r="O47" s="18" t="s">
        <v>404</v>
      </c>
      <c r="P47" s="20" t="s">
        <v>404</v>
      </c>
      <c r="Q47" s="18" t="n">
        <v>515.62572515</v>
      </c>
      <c r="R47" s="20" t="n">
        <v>10.83774663</v>
      </c>
    </row>
    <row r="48" spans="1:18">
      <c r="A48" s="15" t="s">
        <v>445</v>
      </c>
      <c r="B48" s="17" t="n">
        <v>9841</v>
      </c>
      <c r="C48" s="18">
        <f>(40.0/B48*100)</f>
        <v/>
      </c>
      <c r="D48" s="19" t="n">
        <v>9801</v>
      </c>
      <c r="E48" s="18" t="n">
        <v>521.36886641</v>
      </c>
      <c r="F48" s="20" t="n">
        <v>5.17330296</v>
      </c>
      <c r="G48" s="18" t="n">
        <v>487.22164472</v>
      </c>
      <c r="H48" s="20" t="n">
        <v>25.29112245</v>
      </c>
      <c r="I48" s="18" t="s">
        <v>404</v>
      </c>
      <c r="J48" s="20" t="s">
        <v>404</v>
      </c>
      <c r="K48" s="18" t="s">
        <v>404</v>
      </c>
      <c r="L48" s="20" t="s">
        <v>404</v>
      </c>
      <c r="M48" s="18" t="s">
        <v>404</v>
      </c>
      <c r="N48" s="20" t="s">
        <v>404</v>
      </c>
      <c r="O48" s="18" t="s">
        <v>404</v>
      </c>
      <c r="P48" s="20" t="s">
        <v>404</v>
      </c>
      <c r="Q48" s="18" t="n">
        <v>428.43189611</v>
      </c>
      <c r="R48" s="20" t="n">
        <v>5.71369261</v>
      </c>
    </row>
    <row r="49" spans="1:18">
      <c r="A49" s="15" t="s">
        <v>446</v>
      </c>
      <c r="B49" s="17" t="n">
        <v>6349</v>
      </c>
      <c r="C49" s="18">
        <f>(52.0/B49*100)</f>
        <v/>
      </c>
      <c r="D49" s="19" t="n">
        <v>6297</v>
      </c>
      <c r="E49" s="18" t="n">
        <v>436.87523863</v>
      </c>
      <c r="F49" s="20" t="n">
        <v>3.74937936</v>
      </c>
      <c r="G49" s="18" t="n">
        <v>418.26857385</v>
      </c>
      <c r="H49" s="20" t="n">
        <v>6.13583941</v>
      </c>
      <c r="I49" s="18" t="s">
        <v>404</v>
      </c>
      <c r="J49" s="20" t="s">
        <v>404</v>
      </c>
      <c r="K49" s="18" t="s">
        <v>404</v>
      </c>
      <c r="L49" s="20" t="s">
        <v>404</v>
      </c>
      <c r="M49" s="18" t="s">
        <v>404</v>
      </c>
      <c r="N49" s="20" t="s">
        <v>404</v>
      </c>
      <c r="O49" s="18" t="s">
        <v>404</v>
      </c>
      <c r="P49" s="20" t="s">
        <v>404</v>
      </c>
      <c r="Q49" s="18" t="n">
        <v>414.57268489</v>
      </c>
      <c r="R49" s="20" t="n">
        <v>5.88125209</v>
      </c>
    </row>
    <row r="50" spans="1:18">
      <c r="A50" s="15" t="s">
        <v>447</v>
      </c>
      <c r="B50" s="17" t="n">
        <v>11795</v>
      </c>
      <c r="C50" s="18">
        <f>(1031.0/B50*100)</f>
        <v/>
      </c>
      <c r="D50" s="19" t="n">
        <v>10764</v>
      </c>
      <c r="E50" s="18" t="n">
        <v>420.6378825</v>
      </c>
      <c r="F50" s="20" t="n">
        <v>4.30999413</v>
      </c>
      <c r="G50" s="18" t="n">
        <v>415.61919217</v>
      </c>
      <c r="H50" s="20" t="n">
        <v>4.20114468</v>
      </c>
      <c r="I50" s="18" t="s">
        <v>404</v>
      </c>
      <c r="J50" s="20" t="s">
        <v>404</v>
      </c>
      <c r="K50" s="18" t="s">
        <v>404</v>
      </c>
      <c r="L50" s="20" t="s">
        <v>404</v>
      </c>
      <c r="M50" s="18" t="s">
        <v>404</v>
      </c>
      <c r="N50" s="20" t="s">
        <v>404</v>
      </c>
      <c r="O50" s="18" t="s">
        <v>404</v>
      </c>
      <c r="P50" s="20" t="s">
        <v>404</v>
      </c>
      <c r="Q50" s="18" t="n">
        <v>403.71448238</v>
      </c>
      <c r="R50" s="20" t="n">
        <v>12.04960994</v>
      </c>
    </row>
    <row r="51" spans="1:18">
      <c r="A51" s="15" t="s">
        <v>448</v>
      </c>
      <c r="B51" s="17" t="n">
        <v>6866</v>
      </c>
      <c r="C51" s="18">
        <f>(0.0/B51*100)</f>
        <v/>
      </c>
      <c r="D51" s="19" t="n">
        <v>6866</v>
      </c>
      <c r="E51" s="18" t="n">
        <v>419.61488669</v>
      </c>
      <c r="F51" s="20" t="n">
        <v>2.35140888</v>
      </c>
      <c r="G51" s="18" t="n">
        <v>419.51508464</v>
      </c>
      <c r="H51" s="20" t="n">
        <v>15.38061818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473.24785955</v>
      </c>
      <c r="F52" s="20" t="n">
        <v>3.40789368</v>
      </c>
      <c r="G52" s="18" t="n">
        <v>482.72241781</v>
      </c>
      <c r="H52" s="20" t="n">
        <v>8.659998030000001</v>
      </c>
      <c r="I52" s="18" t="s">
        <v>404</v>
      </c>
      <c r="J52" s="20" t="s">
        <v>404</v>
      </c>
      <c r="K52" s="18" t="s">
        <v>404</v>
      </c>
      <c r="L52" s="20" t="s">
        <v>404</v>
      </c>
      <c r="M52" s="18" t="s">
        <v>404</v>
      </c>
      <c r="N52" s="20" t="s">
        <v>404</v>
      </c>
      <c r="O52" s="18" t="s">
        <v>404</v>
      </c>
      <c r="P52" s="20" t="s">
        <v>404</v>
      </c>
      <c r="Q52" s="18" t="n">
        <v>455.25367624</v>
      </c>
      <c r="R52" s="20" t="n">
        <v>9.41627362</v>
      </c>
    </row>
    <row r="53" spans="1:18">
      <c r="A53" s="15" t="s">
        <v>450</v>
      </c>
      <c r="B53" s="17" t="n">
        <v>5571</v>
      </c>
      <c r="C53" s="18">
        <f>(0.0/B53*100)</f>
        <v/>
      </c>
      <c r="D53" s="19" t="n">
        <v>5571</v>
      </c>
      <c r="E53" s="18" t="n">
        <v>432.94589387</v>
      </c>
      <c r="F53" s="20" t="n">
        <v>1.72232111</v>
      </c>
      <c r="G53" s="18" t="n">
        <v>432.30552665</v>
      </c>
      <c r="H53" s="20" t="n">
        <v>1.77286225</v>
      </c>
      <c r="I53" s="18" t="s">
        <v>404</v>
      </c>
      <c r="J53" s="20" t="s">
        <v>404</v>
      </c>
      <c r="K53" s="18" t="s">
        <v>404</v>
      </c>
      <c r="L53" s="20" t="s">
        <v>404</v>
      </c>
      <c r="M53" s="18" t="s">
        <v>404</v>
      </c>
      <c r="N53" s="20" t="s">
        <v>404</v>
      </c>
      <c r="O53" s="18" t="s">
        <v>404</v>
      </c>
      <c r="P53" s="20" t="s">
        <v>404</v>
      </c>
      <c r="Q53" s="18" t="n">
        <v>355.18204375</v>
      </c>
      <c r="R53" s="20" t="n">
        <v>19.59502256</v>
      </c>
    </row>
    <row r="54" spans="1:18">
      <c r="A54" s="15" t="s">
        <v>451</v>
      </c>
      <c r="B54" s="17" t="n">
        <v>4740</v>
      </c>
      <c r="C54" s="18">
        <f>(199.0/B54*100)</f>
        <v/>
      </c>
      <c r="D54" s="19" t="n">
        <v>4541</v>
      </c>
      <c r="E54" s="18" t="n">
        <v>332.72269245</v>
      </c>
      <c r="F54" s="20" t="n">
        <v>3.0080707</v>
      </c>
      <c r="G54" s="18" t="n">
        <v>326.15552965</v>
      </c>
      <c r="H54" s="20" t="n">
        <v>9.48333753</v>
      </c>
      <c r="I54" s="18" t="s">
        <v>404</v>
      </c>
      <c r="J54" s="20" t="s">
        <v>404</v>
      </c>
      <c r="K54" s="18" t="s">
        <v>404</v>
      </c>
      <c r="L54" s="20" t="s">
        <v>404</v>
      </c>
      <c r="M54" s="18" t="s">
        <v>404</v>
      </c>
      <c r="N54" s="20" t="s">
        <v>404</v>
      </c>
      <c r="O54" s="18" t="s">
        <v>404</v>
      </c>
      <c r="P54" s="20" t="s">
        <v>404</v>
      </c>
      <c r="Q54" s="18" t="n">
        <v>323.15280114</v>
      </c>
      <c r="R54" s="20" t="n">
        <v>5.48857027</v>
      </c>
    </row>
    <row r="55" spans="1:18">
      <c r="A55" s="15" t="s">
        <v>452</v>
      </c>
      <c r="B55" s="17" t="n">
        <v>5316</v>
      </c>
      <c r="C55" s="18">
        <f>(43.0/B55*100)</f>
        <v/>
      </c>
      <c r="D55" s="19" t="n">
        <v>5273</v>
      </c>
      <c r="E55" s="18" t="n">
        <v>412.21414674</v>
      </c>
      <c r="F55" s="20" t="n">
        <v>2.61816787</v>
      </c>
      <c r="G55" s="18" t="n">
        <v>407.17552873</v>
      </c>
      <c r="H55" s="20" t="n">
        <v>15.05541791</v>
      </c>
      <c r="I55" s="18" t="s">
        <v>404</v>
      </c>
      <c r="J55" s="20" t="s">
        <v>404</v>
      </c>
      <c r="K55" s="18" t="s">
        <v>404</v>
      </c>
      <c r="L55" s="20" t="s">
        <v>404</v>
      </c>
      <c r="M55" s="18" t="s">
        <v>404</v>
      </c>
      <c r="N55" s="20" t="s">
        <v>404</v>
      </c>
      <c r="O55" s="18" t="s">
        <v>404</v>
      </c>
      <c r="P55" s="20" t="s">
        <v>404</v>
      </c>
      <c r="Q55" s="18" t="n">
        <v>364.4335611</v>
      </c>
      <c r="R55" s="20" t="n">
        <v>25.17870564</v>
      </c>
    </row>
    <row r="56" spans="1:18">
      <c r="A56" s="15" t="s">
        <v>453</v>
      </c>
      <c r="B56" s="17" t="n">
        <v>5359</v>
      </c>
      <c r="C56" s="18">
        <f>(0.0/B56*100)</f>
        <v/>
      </c>
      <c r="D56" s="19" t="n">
        <v>5359</v>
      </c>
      <c r="E56" s="18" t="n">
        <v>523.05983785</v>
      </c>
      <c r="F56" s="20" t="n">
        <v>3.06906978</v>
      </c>
      <c r="G56" s="18" t="n">
        <v>539.33393391</v>
      </c>
      <c r="H56" s="20" t="n">
        <v>10.37846421</v>
      </c>
      <c r="I56" s="18" t="s">
        <v>404</v>
      </c>
      <c r="J56" s="20" t="s">
        <v>404</v>
      </c>
      <c r="K56" s="18" t="s">
        <v>404</v>
      </c>
      <c r="L56" s="20" t="s">
        <v>404</v>
      </c>
      <c r="M56" s="18" t="s">
        <v>404</v>
      </c>
      <c r="N56" s="20" t="s">
        <v>404</v>
      </c>
      <c r="O56" s="18" t="s">
        <v>404</v>
      </c>
      <c r="P56" s="20" t="s">
        <v>404</v>
      </c>
      <c r="Q56" s="18" t="n">
        <v>505.18346168</v>
      </c>
      <c r="R56" s="20" t="n">
        <v>12.50817485</v>
      </c>
    </row>
    <row r="57" spans="1:18">
      <c r="A57" s="15" t="s">
        <v>454</v>
      </c>
      <c r="B57" s="17" t="n">
        <v>6513</v>
      </c>
      <c r="C57" s="18">
        <f>(0.0/B57*100)</f>
        <v/>
      </c>
      <c r="D57" s="19" t="n">
        <v>6513</v>
      </c>
      <c r="E57" s="18" t="n">
        <v>405.38202901</v>
      </c>
      <c r="F57" s="20" t="n">
        <v>2.76652542</v>
      </c>
      <c r="G57" s="18" t="n">
        <v>387.84197281</v>
      </c>
      <c r="H57" s="20" t="n">
        <v>9.24079669</v>
      </c>
      <c r="I57" s="18" t="s">
        <v>404</v>
      </c>
      <c r="J57" s="20" t="s">
        <v>404</v>
      </c>
      <c r="K57" s="18" t="s">
        <v>404</v>
      </c>
      <c r="L57" s="20" t="s">
        <v>404</v>
      </c>
      <c r="M57" s="18" t="s">
        <v>404</v>
      </c>
      <c r="N57" s="20" t="s">
        <v>404</v>
      </c>
      <c r="O57" s="18" t="s">
        <v>404</v>
      </c>
      <c r="P57" s="20" t="s">
        <v>404</v>
      </c>
      <c r="Q57" s="18" t="n">
        <v>390.35590846</v>
      </c>
      <c r="R57" s="20" t="n">
        <v>16.09247515</v>
      </c>
    </row>
    <row r="58" spans="1:18">
      <c r="A58" s="15" t="s">
        <v>455</v>
      </c>
      <c r="B58" s="17" t="n">
        <v>7267</v>
      </c>
      <c r="C58" s="18">
        <f>(0.0/B58*100)</f>
        <v/>
      </c>
      <c r="D58" s="19" t="n">
        <v>7267</v>
      </c>
      <c r="E58" s="18" t="n">
        <v>410.62825547</v>
      </c>
      <c r="F58" s="20" t="n">
        <v>2.89214381</v>
      </c>
      <c r="G58" s="18" t="n">
        <v>377.3189897</v>
      </c>
      <c r="H58" s="20" t="n">
        <v>10.42136155</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376.94508044</v>
      </c>
      <c r="F59" s="20" t="n">
        <v>1.75854586</v>
      </c>
      <c r="G59" s="18" t="n">
        <v>392.40041439</v>
      </c>
      <c r="H59" s="20" t="n">
        <v>5.83125146</v>
      </c>
      <c r="I59" s="18" t="s">
        <v>404</v>
      </c>
      <c r="J59" s="20" t="s">
        <v>404</v>
      </c>
      <c r="K59" s="18" t="s">
        <v>404</v>
      </c>
      <c r="L59" s="20" t="s">
        <v>404</v>
      </c>
      <c r="M59" s="18" t="s">
        <v>404</v>
      </c>
      <c r="N59" s="20" t="s">
        <v>404</v>
      </c>
      <c r="O59" s="18" t="s">
        <v>404</v>
      </c>
      <c r="P59" s="20" t="s">
        <v>404</v>
      </c>
      <c r="Q59" s="18" t="n">
        <v>371.42238616</v>
      </c>
      <c r="R59" s="20" t="n">
        <v>10.97117473</v>
      </c>
    </row>
    <row r="60" spans="1:18">
      <c r="A60" s="15" t="s">
        <v>457</v>
      </c>
      <c r="B60" s="17" t="n">
        <v>4546</v>
      </c>
      <c r="C60" s="18">
        <f>(0.0/B60*100)</f>
        <v/>
      </c>
      <c r="D60" s="19" t="n">
        <v>4546</v>
      </c>
      <c r="E60" s="18" t="n">
        <v>392.67447425</v>
      </c>
      <c r="F60" s="20" t="n">
        <v>4.26287786</v>
      </c>
      <c r="G60" s="18" t="n">
        <v>372.26353495</v>
      </c>
      <c r="H60" s="20" t="n">
        <v>8.61691353</v>
      </c>
      <c r="I60" s="18" t="s">
        <v>404</v>
      </c>
      <c r="J60" s="20" t="s">
        <v>404</v>
      </c>
      <c r="K60" s="18" t="s">
        <v>404</v>
      </c>
      <c r="L60" s="20" t="s">
        <v>404</v>
      </c>
      <c r="M60" s="18" t="s">
        <v>404</v>
      </c>
      <c r="N60" s="20" t="s">
        <v>404</v>
      </c>
      <c r="O60" s="18" t="s">
        <v>404</v>
      </c>
      <c r="P60" s="20" t="s">
        <v>404</v>
      </c>
      <c r="Q60" s="18" t="n">
        <v>372.54798146</v>
      </c>
      <c r="R60" s="20" t="n">
        <v>20.72736871</v>
      </c>
    </row>
    <row r="61" spans="1:18">
      <c r="A61" s="15" t="s">
        <v>458</v>
      </c>
      <c r="B61" s="17" t="n">
        <v>6525</v>
      </c>
      <c r="C61" s="18">
        <f>(0.0/B61*100)</f>
        <v/>
      </c>
      <c r="D61" s="19" t="n">
        <v>6525</v>
      </c>
      <c r="E61" s="18" t="n">
        <v>472.89886589</v>
      </c>
      <c r="F61" s="20" t="n">
        <v>2.69874177</v>
      </c>
      <c r="G61" s="18" t="n">
        <v>496.0661528</v>
      </c>
      <c r="H61" s="20" t="n">
        <v>10.40411937</v>
      </c>
      <c r="I61" s="18" t="s">
        <v>404</v>
      </c>
      <c r="J61" s="20" t="s">
        <v>404</v>
      </c>
      <c r="K61" s="18" t="s">
        <v>404</v>
      </c>
      <c r="L61" s="20" t="s">
        <v>404</v>
      </c>
      <c r="M61" s="18" t="s">
        <v>404</v>
      </c>
      <c r="N61" s="20" t="s">
        <v>404</v>
      </c>
      <c r="O61" s="18" t="s">
        <v>404</v>
      </c>
      <c r="P61" s="20" t="s">
        <v>404</v>
      </c>
      <c r="Q61" s="18" t="n">
        <v>436.57999426</v>
      </c>
      <c r="R61" s="20" t="n">
        <v>7.01072787</v>
      </c>
    </row>
    <row r="62" spans="1:18">
      <c r="A62" s="15" t="s">
        <v>459</v>
      </c>
      <c r="B62" s="17" t="n">
        <v>4476</v>
      </c>
      <c r="C62" s="18">
        <f>(0.0/B62*100)</f>
        <v/>
      </c>
      <c r="D62" s="19" t="n">
        <v>4476</v>
      </c>
      <c r="E62" s="18" t="n">
        <v>528.54960019</v>
      </c>
      <c r="F62" s="20" t="n">
        <v>1.06440488</v>
      </c>
      <c r="G62" s="18" t="s">
        <v>404</v>
      </c>
      <c r="H62" s="20" t="s">
        <v>404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380.52158056</v>
      </c>
      <c r="F63" s="20" t="n">
        <v>1.43744778</v>
      </c>
      <c r="G63" s="18" t="n">
        <v>387.76009974</v>
      </c>
      <c r="H63" s="20" t="n">
        <v>2.65393619</v>
      </c>
      <c r="I63" s="18" t="s">
        <v>404</v>
      </c>
      <c r="J63" s="20" t="s">
        <v>404</v>
      </c>
      <c r="K63" s="18" t="s">
        <v>404</v>
      </c>
      <c r="L63" s="20" t="s">
        <v>404</v>
      </c>
      <c r="M63" s="18" t="s">
        <v>404</v>
      </c>
      <c r="N63" s="20" t="s">
        <v>404</v>
      </c>
      <c r="O63" s="18" t="s">
        <v>404</v>
      </c>
      <c r="P63" s="20" t="s">
        <v>404</v>
      </c>
      <c r="Q63" s="18" t="n">
        <v>398.74837223</v>
      </c>
      <c r="R63" s="20" t="n">
        <v>4.96803995</v>
      </c>
    </row>
    <row r="64" spans="1:18">
      <c r="A64" s="15" t="s">
        <v>461</v>
      </c>
      <c r="B64" s="17" t="n">
        <v>3634</v>
      </c>
      <c r="C64" s="18">
        <f>(27.0/B64*100)</f>
        <v/>
      </c>
      <c r="D64" s="19" t="n">
        <v>3607</v>
      </c>
      <c r="E64" s="18" t="n">
        <v>479.89701618</v>
      </c>
      <c r="F64" s="20" t="n">
        <v>2.60000257</v>
      </c>
      <c r="G64" s="18" t="n">
        <v>451.3977441</v>
      </c>
      <c r="H64" s="20" t="n">
        <v>2.15230911</v>
      </c>
      <c r="I64" s="18" t="s">
        <v>404</v>
      </c>
      <c r="J64" s="20" t="s">
        <v>404</v>
      </c>
      <c r="K64" s="18" t="s">
        <v>404</v>
      </c>
      <c r="L64" s="20" t="s">
        <v>404</v>
      </c>
      <c r="M64" s="18" t="s">
        <v>404</v>
      </c>
      <c r="N64" s="20" t="s">
        <v>404</v>
      </c>
      <c r="O64" s="18" t="s">
        <v>404</v>
      </c>
      <c r="P64" s="20" t="s">
        <v>404</v>
      </c>
      <c r="Q64" s="18" t="n">
        <v>475.51823479</v>
      </c>
      <c r="R64" s="20" t="n">
        <v>11.42092097</v>
      </c>
    </row>
    <row r="65" spans="1:18">
      <c r="A65" s="15" t="s">
        <v>462</v>
      </c>
      <c r="B65" s="17" t="n">
        <v>5325</v>
      </c>
      <c r="C65" s="18">
        <f>(0.0/B65*100)</f>
        <v/>
      </c>
      <c r="D65" s="19" t="n">
        <v>5325</v>
      </c>
      <c r="E65" s="18" t="n">
        <v>428.16499562</v>
      </c>
      <c r="F65" s="20" t="n">
        <v>2.04509345</v>
      </c>
      <c r="G65" s="18" t="n">
        <v>429.06789204</v>
      </c>
      <c r="H65" s="20" t="n">
        <v>13.66646227</v>
      </c>
      <c r="I65" s="18" t="s">
        <v>404</v>
      </c>
      <c r="J65" s="20" t="s">
        <v>404</v>
      </c>
      <c r="K65" s="18" t="s">
        <v>404</v>
      </c>
      <c r="L65" s="20" t="s">
        <v>404</v>
      </c>
      <c r="M65" s="18" t="s">
        <v>404</v>
      </c>
      <c r="N65" s="20" t="s">
        <v>404</v>
      </c>
      <c r="O65" s="18" t="s">
        <v>404</v>
      </c>
      <c r="P65" s="20" t="s">
        <v>404</v>
      </c>
      <c r="Q65" s="18" t="n">
        <v>382.43508488</v>
      </c>
      <c r="R65" s="20" t="n">
        <v>6.11535734</v>
      </c>
    </row>
    <row r="66" spans="1:18">
      <c r="A66" s="15" t="s">
        <v>463</v>
      </c>
      <c r="B66" s="17" t="n">
        <v>5665</v>
      </c>
      <c r="C66" s="18">
        <f>(0.0/B66*100)</f>
        <v/>
      </c>
      <c r="D66" s="19" t="n">
        <v>5665</v>
      </c>
      <c r="E66" s="18" t="n">
        <v>408.66134587</v>
      </c>
      <c r="F66" s="20" t="n">
        <v>1.08363089</v>
      </c>
      <c r="G66" s="18" t="n">
        <v>436.85223755</v>
      </c>
      <c r="H66" s="20" t="n">
        <v>4.58659355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399.03689107</v>
      </c>
      <c r="F67" s="20" t="n">
        <v>2.76666439</v>
      </c>
      <c r="G67" s="18" t="n">
        <v>378.46964013</v>
      </c>
      <c r="H67" s="20" t="n">
        <v>11.00319609</v>
      </c>
      <c r="I67" s="18" t="s">
        <v>404</v>
      </c>
      <c r="J67" s="20" t="s">
        <v>404</v>
      </c>
      <c r="K67" s="18" t="s">
        <v>404</v>
      </c>
      <c r="L67" s="20" t="s">
        <v>404</v>
      </c>
      <c r="M67" s="18" t="s">
        <v>404</v>
      </c>
      <c r="N67" s="20" t="s">
        <v>404</v>
      </c>
      <c r="O67" s="18" t="s">
        <v>404</v>
      </c>
      <c r="P67" s="20" t="s">
        <v>404</v>
      </c>
      <c r="Q67" s="18" t="n">
        <v>372.63386486</v>
      </c>
      <c r="R67" s="20" t="n">
        <v>17.13411704</v>
      </c>
    </row>
    <row r="68" spans="1:18">
      <c r="A68" s="15" t="s">
        <v>465</v>
      </c>
      <c r="B68" s="17" t="n">
        <v>12083</v>
      </c>
      <c r="C68" s="18">
        <f>(0.0/B68*100)</f>
        <v/>
      </c>
      <c r="D68" s="19" t="n">
        <v>12083</v>
      </c>
      <c r="E68" s="18" t="n">
        <v>413.89146898</v>
      </c>
      <c r="F68" s="20" t="n">
        <v>1.03345661</v>
      </c>
      <c r="G68" s="18" t="n">
        <v>490.00279603</v>
      </c>
      <c r="H68" s="20" t="n">
        <v>3.91226794</v>
      </c>
      <c r="I68" s="18" t="s">
        <v>404</v>
      </c>
      <c r="J68" s="20" t="s">
        <v>404</v>
      </c>
      <c r="K68" s="18" t="s">
        <v>404</v>
      </c>
      <c r="L68" s="20" t="s">
        <v>404</v>
      </c>
      <c r="M68" s="18" t="s">
        <v>404</v>
      </c>
      <c r="N68" s="20" t="s">
        <v>404</v>
      </c>
      <c r="O68" s="18" t="s">
        <v>404</v>
      </c>
      <c r="P68" s="20" t="s">
        <v>404</v>
      </c>
      <c r="Q68" s="18" t="n">
        <v>420.89997117</v>
      </c>
      <c r="R68" s="20" t="n">
        <v>10.22554074</v>
      </c>
    </row>
    <row r="69" spans="1:18">
      <c r="A69" s="15" t="s">
        <v>466</v>
      </c>
      <c r="B69" s="17" t="n">
        <v>4876</v>
      </c>
      <c r="C69" s="18">
        <f>(0.0/B69*100)</f>
        <v/>
      </c>
      <c r="D69" s="19" t="n">
        <v>4876</v>
      </c>
      <c r="E69" s="18" t="n">
        <v>433.99779508</v>
      </c>
      <c r="F69" s="20" t="n">
        <v>3.49223947</v>
      </c>
      <c r="G69" s="18" t="n">
        <v>440.79083598</v>
      </c>
      <c r="H69" s="20" t="n">
        <v>9.729109129999999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486.67633896</v>
      </c>
      <c r="F70" s="20" t="n">
        <v>2.93337799</v>
      </c>
      <c r="G70" s="18" t="n">
        <v>471.98031905</v>
      </c>
      <c r="H70" s="20" t="n">
        <v>6.25173799</v>
      </c>
      <c r="I70" s="18" t="s">
        <v>404</v>
      </c>
      <c r="J70" s="20" t="s">
        <v>404</v>
      </c>
      <c r="K70" s="18" t="s">
        <v>404</v>
      </c>
      <c r="L70" s="20" t="s">
        <v>404</v>
      </c>
      <c r="M70" s="18" t="s">
        <v>404</v>
      </c>
      <c r="N70" s="20" t="s">
        <v>404</v>
      </c>
      <c r="O70" s="18" t="s">
        <v>404</v>
      </c>
      <c r="P70" s="20" t="s">
        <v>404</v>
      </c>
      <c r="Q70" s="18" t="n">
        <v>488.5556359</v>
      </c>
      <c r="R70" s="20" t="n">
        <v>6.49764916</v>
      </c>
    </row>
    <row r="71" spans="1:18">
      <c r="A71" s="15" t="s">
        <v>468</v>
      </c>
      <c r="B71" s="17" t="n">
        <v>6115</v>
      </c>
      <c r="C71" s="18">
        <f>(0.0/B71*100)</f>
        <v/>
      </c>
      <c r="D71" s="19" t="n">
        <v>6115</v>
      </c>
      <c r="E71" s="18" t="n">
        <v>557.88780223</v>
      </c>
      <c r="F71" s="20" t="n">
        <v>1.24779547</v>
      </c>
      <c r="G71" s="18" t="n">
        <v>531.74931552</v>
      </c>
      <c r="H71" s="20" t="n">
        <v>4.14477082</v>
      </c>
      <c r="I71" s="18" t="s">
        <v>404</v>
      </c>
      <c r="J71" s="20" t="s">
        <v>404</v>
      </c>
      <c r="K71" s="18" t="s">
        <v>404</v>
      </c>
      <c r="L71" s="20" t="s">
        <v>404</v>
      </c>
      <c r="M71" s="18" t="s">
        <v>404</v>
      </c>
      <c r="N71" s="20" t="s">
        <v>404</v>
      </c>
      <c r="O71" s="18" t="s">
        <v>404</v>
      </c>
      <c r="P71" s="20" t="s">
        <v>404</v>
      </c>
      <c r="Q71" s="18" t="n">
        <v>496.28387474</v>
      </c>
      <c r="R71" s="20" t="n">
        <v>15.61464699</v>
      </c>
    </row>
    <row r="72" spans="1:18">
      <c r="A72" s="15" t="s">
        <v>469</v>
      </c>
      <c r="B72" s="17" t="n">
        <v>7708</v>
      </c>
      <c r="C72" s="18">
        <f>(0.0/B72*100)</f>
        <v/>
      </c>
      <c r="D72" s="19" t="n">
        <v>7708</v>
      </c>
      <c r="E72" s="18" t="n">
        <v>538.09903757</v>
      </c>
      <c r="F72" s="20" t="n">
        <v>4.00432511</v>
      </c>
      <c r="G72" s="18" t="n">
        <v>520.60020036</v>
      </c>
      <c r="H72" s="20" t="n">
        <v>8.495074819999999</v>
      </c>
      <c r="I72" s="18" t="s">
        <v>404</v>
      </c>
      <c r="J72" s="20" t="s">
        <v>404</v>
      </c>
      <c r="K72" s="18" t="s">
        <v>404</v>
      </c>
      <c r="L72" s="20" t="s">
        <v>404</v>
      </c>
      <c r="M72" s="18" t="s">
        <v>404</v>
      </c>
      <c r="N72" s="20" t="s">
        <v>404</v>
      </c>
      <c r="O72" s="18" t="s">
        <v>404</v>
      </c>
      <c r="P72" s="20" t="s">
        <v>404</v>
      </c>
      <c r="Q72" s="18" t="n">
        <v>501.63926858</v>
      </c>
      <c r="R72" s="20" t="n">
        <v>16.07575235</v>
      </c>
    </row>
    <row r="73" spans="1:18">
      <c r="A73" s="15" t="s">
        <v>470</v>
      </c>
      <c r="B73" s="17" t="n">
        <v>8249</v>
      </c>
      <c r="C73" s="18">
        <f>(0.0/B73*100)</f>
        <v/>
      </c>
      <c r="D73" s="19" t="n">
        <v>8249</v>
      </c>
      <c r="E73" s="18" t="n">
        <v>421.79052447</v>
      </c>
      <c r="F73" s="20" t="n">
        <v>2.86100481</v>
      </c>
      <c r="G73" s="18" t="n">
        <v>405.89952669</v>
      </c>
      <c r="H73" s="20" t="n">
        <v>20.42572951</v>
      </c>
      <c r="I73" s="18" t="s">
        <v>404</v>
      </c>
      <c r="J73" s="20" t="s">
        <v>404</v>
      </c>
      <c r="K73" s="18" t="s">
        <v>404</v>
      </c>
      <c r="L73" s="20" t="s">
        <v>404</v>
      </c>
      <c r="M73" s="18" t="s">
        <v>404</v>
      </c>
      <c r="N73" s="20" t="s">
        <v>404</v>
      </c>
      <c r="O73" s="18" t="s">
        <v>404</v>
      </c>
      <c r="P73" s="20" t="s">
        <v>404</v>
      </c>
      <c r="Q73" s="18" t="n">
        <v>411.71562784</v>
      </c>
      <c r="R73" s="20" t="n">
        <v>18.9433085</v>
      </c>
    </row>
    <row r="74" spans="1:18">
      <c r="A74" s="15" t="s">
        <v>471</v>
      </c>
      <c r="B74" s="17" t="n">
        <v>4692</v>
      </c>
      <c r="C74" s="18">
        <f>(484.0/B74*100)</f>
        <v/>
      </c>
      <c r="D74" s="19" t="n">
        <v>4208</v>
      </c>
      <c r="E74" s="18" t="n">
        <v>423.86395436</v>
      </c>
      <c r="F74" s="20" t="n">
        <v>1.64446267</v>
      </c>
      <c r="G74" s="18" t="n">
        <v>416.07667786</v>
      </c>
      <c r="H74" s="20" t="n">
        <v>2.99231782</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(483.0/B75*100)</f>
        <v/>
      </c>
      <c r="D75" s="19" t="n">
        <v>4892</v>
      </c>
      <c r="E75" s="18" t="n">
        <v>385.15045812</v>
      </c>
      <c r="F75" s="20" t="n">
        <v>3.59744696</v>
      </c>
      <c r="G75" s="18" t="n">
        <v>391.16235464</v>
      </c>
      <c r="H75" s="20" t="n">
        <v>4.36942163</v>
      </c>
      <c r="I75" s="18" t="s">
        <v>404</v>
      </c>
      <c r="J75" s="20" t="s">
        <v>404</v>
      </c>
      <c r="K75" s="18" t="s">
        <v>404</v>
      </c>
      <c r="L75" s="20" t="s">
        <v>404</v>
      </c>
      <c r="M75" s="18" t="s">
        <v>404</v>
      </c>
      <c r="N75" s="20" t="s">
        <v>404</v>
      </c>
      <c r="O75" s="18" t="s">
        <v>404</v>
      </c>
      <c r="P75" s="20" t="s">
        <v>404</v>
      </c>
      <c r="Q75" s="18" t="n">
        <v>380.25513584</v>
      </c>
      <c r="R75" s="20" t="n">
        <v>13.21844424</v>
      </c>
    </row>
    <row r="76" spans="1:18">
      <c r="A76" s="15" t="s">
        <v>473</v>
      </c>
      <c r="B76" s="17" t="n">
        <v>14167</v>
      </c>
      <c r="C76" s="18">
        <f>(1400.0/B76*100)</f>
        <v/>
      </c>
      <c r="D76" s="19" t="n">
        <v>12767</v>
      </c>
      <c r="E76" s="18" t="n">
        <v>439.19327898</v>
      </c>
      <c r="F76" s="20" t="n">
        <v>2.83343852</v>
      </c>
      <c r="G76" s="18" t="n">
        <v>424.35864374</v>
      </c>
      <c r="H76" s="20" t="n">
        <v>8.46887707</v>
      </c>
      <c r="I76" s="18" t="s">
        <v>404</v>
      </c>
      <c r="J76" s="20" t="s">
        <v>404</v>
      </c>
      <c r="K76" s="18" t="s">
        <v>404</v>
      </c>
      <c r="L76" s="20" t="s">
        <v>404</v>
      </c>
      <c r="M76" s="18" t="s">
        <v>404</v>
      </c>
      <c r="N76" s="20" t="s">
        <v>404</v>
      </c>
      <c r="O76" s="18" t="s">
        <v>404</v>
      </c>
      <c r="P76" s="20" t="s">
        <v>404</v>
      </c>
      <c r="Q76" s="18" t="n">
        <v>441.24528874</v>
      </c>
      <c r="R76" s="20" t="n">
        <v>9.72791932</v>
      </c>
    </row>
    <row r="77" spans="1:18">
      <c r="A77" s="15" t="s">
        <v>474</v>
      </c>
      <c r="B77" s="17" t="n">
        <v>6062</v>
      </c>
      <c r="C77" s="18">
        <f>(0.0/B77*100)</f>
        <v/>
      </c>
      <c r="D77" s="19" t="n">
        <v>6062</v>
      </c>
      <c r="E77" s="18" t="n">
        <v>434.6221489</v>
      </c>
      <c r="F77" s="20" t="n">
        <v>3.06193811</v>
      </c>
      <c r="G77" s="18" t="n">
        <v>437.70593172</v>
      </c>
      <c r="H77" s="20" t="n">
        <v>7.98446172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525.14544699</v>
      </c>
      <c r="F78" s="20" t="n">
        <v>4.15997949</v>
      </c>
      <c r="G78" s="18" t="n">
        <v>516.93891784</v>
      </c>
      <c r="H78" s="20" t="n">
        <v>10.92369401</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476.52733205</v>
      </c>
      <c r="F79" s="20" t="n">
        <v>7.63081928</v>
      </c>
      <c r="G79" s="18" t="n">
        <v>473.8283829</v>
      </c>
      <c r="H79" s="20" t="n">
        <v>12.4545222</v>
      </c>
      <c r="I79" s="18" t="s">
        <v>404</v>
      </c>
      <c r="J79" s="20" t="s">
        <v>404</v>
      </c>
      <c r="K79" s="18" t="s">
        <v>404</v>
      </c>
      <c r="L79" s="20" t="s">
        <v>404</v>
      </c>
      <c r="M79" s="18" t="s">
        <v>404</v>
      </c>
      <c r="N79" s="20" t="s">
        <v>404</v>
      </c>
      <c r="O79" s="18" t="s">
        <v>404</v>
      </c>
      <c r="P79" s="20" t="s">
        <v>404</v>
      </c>
      <c r="Q79" s="18" t="n">
        <v>414.57268489</v>
      </c>
      <c r="R79" s="20" t="n">
        <v>5.88125209</v>
      </c>
    </row>
    <row r="80" spans="1:18">
      <c r="A80" s="15" t="s">
        <v>477</v>
      </c>
      <c r="B80" s="17" t="n">
        <v>7841</v>
      </c>
      <c r="C80" s="18">
        <f>(0.0/B80*100)</f>
        <v/>
      </c>
      <c r="D80" s="19" t="n">
        <v>7841</v>
      </c>
      <c r="E80" s="18" t="n">
        <v>456.64111582</v>
      </c>
      <c r="F80" s="20" t="n">
        <v>3.69549173</v>
      </c>
      <c r="G80" s="18" t="n">
        <v>441.90844747</v>
      </c>
      <c r="H80" s="20" t="n">
        <v>11.77102861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444.67088308</v>
      </c>
      <c r="F81" s="20" t="n">
        <v>3.27028704</v>
      </c>
      <c r="G81" s="18" t="n">
        <v>427.68111266</v>
      </c>
      <c r="H81" s="20" t="n">
        <v>5.66900438</v>
      </c>
      <c r="I81" s="18" t="s">
        <v>404</v>
      </c>
      <c r="J81" s="20" t="s">
        <v>404</v>
      </c>
      <c r="K81" s="18" t="s">
        <v>404</v>
      </c>
      <c r="L81" s="20" t="s">
        <v>404</v>
      </c>
      <c r="M81" s="18" t="s">
        <v>404</v>
      </c>
      <c r="N81" s="20" t="s">
        <v>404</v>
      </c>
      <c r="O81" s="18" t="s">
        <v>404</v>
      </c>
      <c r="P81" s="20" t="s">
        <v>404</v>
      </c>
      <c r="Q81" s="18" t="n">
        <v>523.4145175</v>
      </c>
      <c r="R81" s="20" t="n">
        <v>6.78576833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641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510.16760109</v>
      </c>
      <c r="F7" s="20" t="n">
        <v>1.96084708</v>
      </c>
      <c r="G7" s="18" t="n">
        <v>516.28608348</v>
      </c>
      <c r="H7" s="20" t="n">
        <v>6.51195814</v>
      </c>
      <c r="I7" s="18" t="s">
        <v>404</v>
      </c>
      <c r="J7" s="20" t="s">
        <v>404</v>
      </c>
      <c r="K7" s="18" t="s">
        <v>404</v>
      </c>
      <c r="L7" s="20" t="s">
        <v>404</v>
      </c>
      <c r="M7" s="18" t="s">
        <v>404</v>
      </c>
      <c r="N7" s="20" t="s">
        <v>404</v>
      </c>
      <c r="O7" s="18" t="s">
        <v>404</v>
      </c>
      <c r="P7" s="20" t="s">
        <v>404</v>
      </c>
      <c r="Q7" s="18" t="n">
        <v>506.96291374</v>
      </c>
      <c r="R7" s="20" t="n">
        <v>8.938686219999999</v>
      </c>
    </row>
    <row r="8" spans="1:18">
      <c r="A8" s="15" t="s">
        <v>405</v>
      </c>
      <c r="B8" s="17" t="n">
        <v>7007</v>
      </c>
      <c r="C8" s="18">
        <f>(0.0/B8*100)</f>
        <v/>
      </c>
      <c r="D8" s="19" t="n">
        <v>7007</v>
      </c>
      <c r="E8" s="18" t="n">
        <v>494.38400874</v>
      </c>
      <c r="F8" s="20" t="n">
        <v>2.74808302</v>
      </c>
      <c r="G8" s="18" t="n">
        <v>504.91780447</v>
      </c>
      <c r="H8" s="20" t="n">
        <v>10.8831102</v>
      </c>
      <c r="I8" s="18" t="s">
        <v>404</v>
      </c>
      <c r="J8" s="20" t="s">
        <v>404</v>
      </c>
      <c r="K8" s="18" t="s">
        <v>404</v>
      </c>
      <c r="L8" s="20" t="s">
        <v>404</v>
      </c>
      <c r="M8" s="18" t="s">
        <v>404</v>
      </c>
      <c r="N8" s="20" t="s">
        <v>404</v>
      </c>
      <c r="O8" s="18" t="s">
        <v>404</v>
      </c>
      <c r="P8" s="20" t="s">
        <v>404</v>
      </c>
      <c r="Q8" s="18" t="n">
        <v>494.52490546</v>
      </c>
      <c r="R8" s="20" t="n">
        <v>25.94917734</v>
      </c>
    </row>
    <row r="9" spans="1:18">
      <c r="A9" s="15" t="s">
        <v>406</v>
      </c>
      <c r="B9" s="17" t="n">
        <v>9651</v>
      </c>
      <c r="C9" s="18">
        <f>(200.0/B9*100)</f>
        <v/>
      </c>
      <c r="D9" s="19" t="n">
        <v>9451</v>
      </c>
      <c r="E9" s="18" t="n">
        <v>505.90954897</v>
      </c>
      <c r="F9" s="20" t="n">
        <v>2.53703277</v>
      </c>
      <c r="G9" s="18" t="n">
        <v>489.91271419</v>
      </c>
      <c r="H9" s="20" t="n">
        <v>10.82797716</v>
      </c>
      <c r="I9" s="18" t="s">
        <v>404</v>
      </c>
      <c r="J9" s="20" t="s">
        <v>404</v>
      </c>
      <c r="K9" s="18" t="s">
        <v>404</v>
      </c>
      <c r="L9" s="20" t="s">
        <v>404</v>
      </c>
      <c r="M9" s="18" t="s">
        <v>404</v>
      </c>
      <c r="N9" s="20" t="s">
        <v>404</v>
      </c>
      <c r="O9" s="18" t="s">
        <v>404</v>
      </c>
      <c r="P9" s="20" t="s">
        <v>404</v>
      </c>
      <c r="Q9" s="18" t="n">
        <v>475.76033757</v>
      </c>
      <c r="R9" s="20" t="n">
        <v>15.56947313</v>
      </c>
    </row>
    <row r="10" spans="1:18">
      <c r="A10" s="15" t="s">
        <v>407</v>
      </c>
      <c r="B10" s="17" t="n">
        <v>20058</v>
      </c>
      <c r="C10" s="18">
        <f>(3074.0/B10*100)</f>
        <v/>
      </c>
      <c r="D10" s="19" t="n">
        <v>16984</v>
      </c>
      <c r="E10" s="18" t="n">
        <v>528.0521845</v>
      </c>
      <c r="F10" s="20" t="n">
        <v>2.24586724</v>
      </c>
      <c r="G10" s="18" t="n">
        <v>527.66037376</v>
      </c>
      <c r="H10" s="20" t="n">
        <v>9.99186853</v>
      </c>
      <c r="I10" s="18" t="s">
        <v>404</v>
      </c>
      <c r="J10" s="20" t="s">
        <v>404</v>
      </c>
      <c r="K10" s="18" t="s">
        <v>404</v>
      </c>
      <c r="L10" s="20" t="s">
        <v>404</v>
      </c>
      <c r="M10" s="18" t="s">
        <v>404</v>
      </c>
      <c r="N10" s="20" t="s">
        <v>404</v>
      </c>
      <c r="O10" s="18" t="s">
        <v>404</v>
      </c>
      <c r="P10" s="20" t="s">
        <v>404</v>
      </c>
      <c r="Q10" s="18" t="n">
        <v>557.26825033</v>
      </c>
      <c r="R10" s="20" t="n">
        <v>15.56053608</v>
      </c>
    </row>
    <row r="11" spans="1:18">
      <c r="A11" s="15" t="s">
        <v>408</v>
      </c>
      <c r="B11" s="17" t="n">
        <v>7053</v>
      </c>
      <c r="C11" s="18">
        <f>(137.0/B11*100)</f>
        <v/>
      </c>
      <c r="D11" s="19" t="n">
        <v>6916</v>
      </c>
      <c r="E11" s="18" t="n">
        <v>447.36836751</v>
      </c>
      <c r="F11" s="20" t="n">
        <v>2.81346932</v>
      </c>
      <c r="G11" s="18" t="n">
        <v>451.48704487</v>
      </c>
      <c r="H11" s="20" t="n">
        <v>16.8511924</v>
      </c>
      <c r="I11" s="18" t="s">
        <v>404</v>
      </c>
      <c r="J11" s="20" t="s">
        <v>404</v>
      </c>
      <c r="K11" s="18" t="s">
        <v>404</v>
      </c>
      <c r="L11" s="20" t="s">
        <v>404</v>
      </c>
      <c r="M11" s="18" t="s">
        <v>404</v>
      </c>
      <c r="N11" s="20" t="s">
        <v>404</v>
      </c>
      <c r="O11" s="18" t="s">
        <v>404</v>
      </c>
      <c r="P11" s="20" t="s">
        <v>404</v>
      </c>
      <c r="Q11" s="18" t="n">
        <v>440.57863651</v>
      </c>
      <c r="R11" s="20" t="n">
        <v>18.26372564</v>
      </c>
    </row>
    <row r="12" spans="1:18">
      <c r="A12" s="15" t="s">
        <v>409</v>
      </c>
      <c r="B12" s="17" t="n">
        <v>6894</v>
      </c>
      <c r="C12" s="18">
        <f>(106.0/B12*100)</f>
        <v/>
      </c>
      <c r="D12" s="19" t="n">
        <v>6788</v>
      </c>
      <c r="E12" s="18" t="n">
        <v>493.15757626</v>
      </c>
      <c r="F12" s="20" t="n">
        <v>2.28530096</v>
      </c>
      <c r="G12" s="18" t="s">
        <v>404</v>
      </c>
      <c r="H12" s="20" t="s">
        <v>404</v>
      </c>
      <c r="I12" s="18" t="s">
        <v>404</v>
      </c>
      <c r="J12" s="20" t="s">
        <v>404</v>
      </c>
      <c r="K12" s="18" t="s">
        <v>404</v>
      </c>
      <c r="L12" s="20" t="s">
        <v>404</v>
      </c>
      <c r="M12" s="18" t="s">
        <v>404</v>
      </c>
      <c r="N12" s="20" t="s">
        <v>404</v>
      </c>
      <c r="O12" s="18" t="s">
        <v>404</v>
      </c>
      <c r="P12" s="20" t="s">
        <v>404</v>
      </c>
      <c r="Q12" s="18" t="n">
        <v>457.30449756</v>
      </c>
      <c r="R12" s="20" t="n">
        <v>25.47458017</v>
      </c>
    </row>
    <row r="13" spans="1:18">
      <c r="A13" s="15" t="s">
        <v>410</v>
      </c>
      <c r="B13" s="17" t="n">
        <v>7161</v>
      </c>
      <c r="C13" s="18">
        <f>(1175.0/B13*100)</f>
        <v/>
      </c>
      <c r="D13" s="19" t="n">
        <v>5986</v>
      </c>
      <c r="E13" s="18" t="n">
        <v>502.10815157</v>
      </c>
      <c r="F13" s="20" t="n">
        <v>2.9762294</v>
      </c>
      <c r="G13" s="18" t="n">
        <v>501.75028898</v>
      </c>
      <c r="H13" s="20" t="n">
        <v>6.02556578</v>
      </c>
      <c r="I13" s="18" t="s">
        <v>404</v>
      </c>
      <c r="J13" s="20" t="s">
        <v>404</v>
      </c>
      <c r="K13" s="18" t="s">
        <v>404</v>
      </c>
      <c r="L13" s="20" t="s">
        <v>404</v>
      </c>
      <c r="M13" s="18" t="s">
        <v>404</v>
      </c>
      <c r="N13" s="20" t="s">
        <v>404</v>
      </c>
      <c r="O13" s="18" t="s">
        <v>404</v>
      </c>
      <c r="P13" s="20" t="s">
        <v>404</v>
      </c>
      <c r="Q13" s="18" t="n">
        <v>498.04098575</v>
      </c>
      <c r="R13" s="20" t="n">
        <v>6.06723545</v>
      </c>
    </row>
    <row r="14" spans="1:18">
      <c r="A14" s="15" t="s">
        <v>411</v>
      </c>
      <c r="B14" s="17" t="n">
        <v>5587</v>
      </c>
      <c r="C14" s="18">
        <f>(0.0/B14*100)</f>
        <v/>
      </c>
      <c r="D14" s="19" t="n">
        <v>5587</v>
      </c>
      <c r="E14" s="18" t="n">
        <v>534.6173717299999</v>
      </c>
      <c r="F14" s="20" t="n">
        <v>2.10557109</v>
      </c>
      <c r="G14" s="18" t="n">
        <v>523.9304312199999</v>
      </c>
      <c r="H14" s="20" t="n">
        <v>9.31231197</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531.78127897</v>
      </c>
      <c r="F15" s="20" t="n">
        <v>4.22882105</v>
      </c>
      <c r="G15" s="18" t="n">
        <v>528.7318344</v>
      </c>
      <c r="H15" s="20" t="n">
        <v>3.16117886</v>
      </c>
      <c r="I15" s="18" t="s">
        <v>404</v>
      </c>
      <c r="J15" s="20" t="s">
        <v>404</v>
      </c>
      <c r="K15" s="18" t="s">
        <v>404</v>
      </c>
      <c r="L15" s="20" t="s">
        <v>404</v>
      </c>
      <c r="M15" s="18" t="s">
        <v>404</v>
      </c>
      <c r="N15" s="20" t="s">
        <v>404</v>
      </c>
      <c r="O15" s="18" t="s">
        <v>404</v>
      </c>
      <c r="P15" s="20" t="s">
        <v>404</v>
      </c>
      <c r="Q15" s="18" t="n">
        <v>555.9812816800001</v>
      </c>
      <c r="R15" s="20" t="n">
        <v>18.53270622</v>
      </c>
    </row>
    <row r="16" spans="1:18">
      <c r="A16" s="15" t="s">
        <v>413</v>
      </c>
      <c r="B16" s="17" t="n">
        <v>6108</v>
      </c>
      <c r="C16" s="18">
        <f>(495.0/B16*100)</f>
        <v/>
      </c>
      <c r="D16" s="19" t="n">
        <v>5613</v>
      </c>
      <c r="E16" s="18" t="n">
        <v>492.79412074</v>
      </c>
      <c r="F16" s="20" t="n">
        <v>6.39974648</v>
      </c>
      <c r="G16" s="18" t="n">
        <v>503.34302049</v>
      </c>
      <c r="H16" s="20" t="n">
        <v>5.07913464</v>
      </c>
      <c r="I16" s="18" t="s">
        <v>404</v>
      </c>
      <c r="J16" s="20" t="s">
        <v>404</v>
      </c>
      <c r="K16" s="18" t="s">
        <v>404</v>
      </c>
      <c r="L16" s="20" t="s">
        <v>404</v>
      </c>
      <c r="M16" s="18" t="s">
        <v>404</v>
      </c>
      <c r="N16" s="20" t="s">
        <v>404</v>
      </c>
      <c r="O16" s="18" t="s">
        <v>404</v>
      </c>
      <c r="P16" s="20" t="s">
        <v>404</v>
      </c>
      <c r="Q16" s="18" t="n">
        <v>458.42730245</v>
      </c>
      <c r="R16" s="20" t="n">
        <v>38.66455051</v>
      </c>
    </row>
    <row r="17" spans="1:18">
      <c r="A17" s="15" t="s">
        <v>414</v>
      </c>
      <c r="B17" s="17" t="n">
        <v>6504</v>
      </c>
      <c r="C17" s="18">
        <f>(1325.0/B17*100)</f>
        <v/>
      </c>
      <c r="D17" s="19" t="n">
        <v>5179</v>
      </c>
      <c r="E17" s="18" t="n">
        <v>509.5771855</v>
      </c>
      <c r="F17" s="20" t="n">
        <v>4.07132799</v>
      </c>
      <c r="G17" s="18" t="n">
        <v>492.68958238</v>
      </c>
      <c r="H17" s="20" t="n">
        <v>18.1325039</v>
      </c>
      <c r="I17" s="18" t="s">
        <v>404</v>
      </c>
      <c r="J17" s="20" t="s">
        <v>404</v>
      </c>
      <c r="K17" s="18" t="s">
        <v>404</v>
      </c>
      <c r="L17" s="20" t="s">
        <v>404</v>
      </c>
      <c r="M17" s="18" t="s">
        <v>404</v>
      </c>
      <c r="N17" s="20" t="s">
        <v>404</v>
      </c>
      <c r="O17" s="18" t="s">
        <v>404</v>
      </c>
      <c r="P17" s="20" t="s">
        <v>404</v>
      </c>
      <c r="Q17" s="18" t="n">
        <v>555.08446896</v>
      </c>
      <c r="R17" s="20" t="n">
        <v>18.81491863</v>
      </c>
    </row>
    <row r="18" spans="1:18">
      <c r="A18" s="15" t="s">
        <v>415</v>
      </c>
      <c r="B18" s="17" t="n">
        <v>5532</v>
      </c>
      <c r="C18" s="18">
        <f>(0.0/B18*100)</f>
        <v/>
      </c>
      <c r="D18" s="19" t="n">
        <v>5532</v>
      </c>
      <c r="E18" s="18" t="n">
        <v>471.44076165</v>
      </c>
      <c r="F18" s="20" t="n">
        <v>11.93984833</v>
      </c>
      <c r="G18" s="18" t="n">
        <v>452.91232804</v>
      </c>
      <c r="H18" s="20" t="n">
        <v>4.16177112</v>
      </c>
      <c r="I18" s="18" t="s">
        <v>404</v>
      </c>
      <c r="J18" s="20" t="s">
        <v>404</v>
      </c>
      <c r="K18" s="18" t="s">
        <v>404</v>
      </c>
      <c r="L18" s="20" t="s">
        <v>404</v>
      </c>
      <c r="M18" s="18" t="s">
        <v>404</v>
      </c>
      <c r="N18" s="20" t="s">
        <v>404</v>
      </c>
      <c r="O18" s="18" t="s">
        <v>404</v>
      </c>
      <c r="P18" s="20" t="s">
        <v>404</v>
      </c>
      <c r="Q18" s="18" t="n">
        <v>426.77965975</v>
      </c>
      <c r="R18" s="20" t="n">
        <v>27.45254509</v>
      </c>
    </row>
    <row r="19" spans="1:18">
      <c r="A19" s="15" t="s">
        <v>416</v>
      </c>
      <c r="B19" s="17" t="n">
        <v>5658</v>
      </c>
      <c r="C19" s="18">
        <f>(327.0/B19*100)</f>
        <v/>
      </c>
      <c r="D19" s="19" t="n">
        <v>5331</v>
      </c>
      <c r="E19" s="18" t="n">
        <v>475.57924949</v>
      </c>
      <c r="F19" s="20" t="n">
        <v>2.81629272</v>
      </c>
      <c r="G19" s="18" t="n">
        <v>526.27081502</v>
      </c>
      <c r="H19" s="20" t="n">
        <v>35.67873432</v>
      </c>
      <c r="I19" s="18" t="s">
        <v>404</v>
      </c>
      <c r="J19" s="20" t="s">
        <v>404</v>
      </c>
      <c r="K19" s="18" t="s">
        <v>404</v>
      </c>
      <c r="L19" s="20" t="s">
        <v>404</v>
      </c>
      <c r="M19" s="18" t="s">
        <v>404</v>
      </c>
      <c r="N19" s="20" t="s">
        <v>404</v>
      </c>
      <c r="O19" s="18" t="s">
        <v>404</v>
      </c>
      <c r="P19" s="20" t="s">
        <v>404</v>
      </c>
      <c r="Q19" s="18" t="n">
        <v>488.24093259</v>
      </c>
      <c r="R19" s="20" t="n">
        <v>45.84813941</v>
      </c>
    </row>
    <row r="20" spans="1:18">
      <c r="A20" s="15" t="s">
        <v>417</v>
      </c>
      <c r="B20" s="17" t="n">
        <v>3371</v>
      </c>
      <c r="C20" s="18">
        <f>(24.0/B20*100)</f>
        <v/>
      </c>
      <c r="D20" s="19" t="n">
        <v>3347</v>
      </c>
      <c r="E20" s="18" t="n">
        <v>472.70321462</v>
      </c>
      <c r="F20" s="20" t="n">
        <v>1.89429778</v>
      </c>
      <c r="G20" s="18" t="n">
        <v>474.92440314</v>
      </c>
      <c r="H20" s="20" t="n">
        <v>3.29544387</v>
      </c>
      <c r="I20" s="18" t="s">
        <v>404</v>
      </c>
      <c r="J20" s="20" t="s">
        <v>404</v>
      </c>
      <c r="K20" s="18" t="s">
        <v>404</v>
      </c>
      <c r="L20" s="20" t="s">
        <v>404</v>
      </c>
      <c r="M20" s="18" t="s">
        <v>404</v>
      </c>
      <c r="N20" s="20" t="s">
        <v>404</v>
      </c>
      <c r="O20" s="18" t="s">
        <v>404</v>
      </c>
      <c r="P20" s="20" t="s">
        <v>404</v>
      </c>
      <c r="Q20" s="18" t="n">
        <v>423.759901</v>
      </c>
      <c r="R20" s="20" t="n">
        <v>22.65618805</v>
      </c>
    </row>
    <row r="21" spans="1:18">
      <c r="A21" s="15" t="s">
        <v>418</v>
      </c>
      <c r="B21" s="17" t="n">
        <v>5741</v>
      </c>
      <c r="C21" s="18">
        <f>(0.0/B21*100)</f>
        <v/>
      </c>
      <c r="D21" s="19" t="n">
        <v>5741</v>
      </c>
      <c r="E21" s="18" t="n">
        <v>501.99853938</v>
      </c>
      <c r="F21" s="20" t="n">
        <v>3.87177604</v>
      </c>
      <c r="G21" s="18" t="n">
        <v>502.79608017</v>
      </c>
      <c r="H21" s="20" t="n">
        <v>4.11472986</v>
      </c>
      <c r="I21" s="18" t="s">
        <v>404</v>
      </c>
      <c r="J21" s="20" t="s">
        <v>404</v>
      </c>
      <c r="K21" s="18" t="s">
        <v>404</v>
      </c>
      <c r="L21" s="20" t="s">
        <v>404</v>
      </c>
      <c r="M21" s="18" t="s">
        <v>404</v>
      </c>
      <c r="N21" s="20" t="s">
        <v>404</v>
      </c>
      <c r="O21" s="18" t="s">
        <v>404</v>
      </c>
      <c r="P21" s="20" t="s">
        <v>404</v>
      </c>
      <c r="Q21" s="18" t="n">
        <v>504.18176334</v>
      </c>
      <c r="R21" s="20" t="n">
        <v>7.72223745</v>
      </c>
    </row>
    <row r="22" spans="1:18">
      <c r="A22" s="15" t="s">
        <v>419</v>
      </c>
      <c r="B22" s="17" t="n">
        <v>6598</v>
      </c>
      <c r="C22" s="18">
        <f>(0.0/B22*100)</f>
        <v/>
      </c>
      <c r="D22" s="19" t="n">
        <v>6598</v>
      </c>
      <c r="E22" s="18" t="n">
        <v>464.38157761</v>
      </c>
      <c r="F22" s="20" t="n">
        <v>3.85340389</v>
      </c>
      <c r="G22" s="18" t="n">
        <v>478.74929635</v>
      </c>
      <c r="H22" s="20" t="n">
        <v>9.93723249</v>
      </c>
      <c r="I22" s="18" t="s">
        <v>404</v>
      </c>
      <c r="J22" s="20" t="s">
        <v>404</v>
      </c>
      <c r="K22" s="18" t="s">
        <v>404</v>
      </c>
      <c r="L22" s="20" t="s">
        <v>404</v>
      </c>
      <c r="M22" s="18" t="s">
        <v>404</v>
      </c>
      <c r="N22" s="20" t="s">
        <v>404</v>
      </c>
      <c r="O22" s="18" t="s">
        <v>404</v>
      </c>
      <c r="P22" s="20" t="s">
        <v>404</v>
      </c>
      <c r="Q22" s="18" t="n">
        <v>491.59760427</v>
      </c>
      <c r="R22" s="20" t="n">
        <v>12.22687252</v>
      </c>
    </row>
    <row r="23" spans="1:18">
      <c r="A23" s="15" t="s">
        <v>420</v>
      </c>
      <c r="B23" s="17" t="n">
        <v>11583</v>
      </c>
      <c r="C23" s="18">
        <f>(3185.0/B23*100)</f>
        <v/>
      </c>
      <c r="D23" s="19" t="n">
        <v>8398</v>
      </c>
      <c r="E23" s="18" t="n">
        <v>471.68735946</v>
      </c>
      <c r="F23" s="20" t="n">
        <v>9.068250900000001</v>
      </c>
      <c r="G23" s="18" t="n">
        <v>489.48077271</v>
      </c>
      <c r="H23" s="20" t="n">
        <v>4.33947833</v>
      </c>
      <c r="I23" s="18" t="s">
        <v>404</v>
      </c>
      <c r="J23" s="20" t="s">
        <v>404</v>
      </c>
      <c r="K23" s="18" t="s">
        <v>404</v>
      </c>
      <c r="L23" s="20" t="s">
        <v>404</v>
      </c>
      <c r="M23" s="18" t="s">
        <v>404</v>
      </c>
      <c r="N23" s="20" t="s">
        <v>404</v>
      </c>
      <c r="O23" s="18" t="s">
        <v>404</v>
      </c>
      <c r="P23" s="20" t="s">
        <v>404</v>
      </c>
      <c r="Q23" s="18" t="n">
        <v>473.24284048</v>
      </c>
      <c r="R23" s="20" t="n">
        <v>19.85085033</v>
      </c>
    </row>
    <row r="24" spans="1:18">
      <c r="A24" s="15" t="s">
        <v>421</v>
      </c>
      <c r="B24" s="17" t="n">
        <v>6647</v>
      </c>
      <c r="C24" s="18">
        <f>(0.0/B24*100)</f>
        <v/>
      </c>
      <c r="D24" s="19" t="n">
        <v>6647</v>
      </c>
      <c r="E24" s="18" t="n">
        <v>537.9561210099999</v>
      </c>
      <c r="F24" s="20" t="n">
        <v>3.17967938</v>
      </c>
      <c r="G24" s="18" t="n">
        <v>542.10015192</v>
      </c>
      <c r="H24" s="20" t="n">
        <v>22.73431363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515.05536929</v>
      </c>
      <c r="F25" s="20" t="n">
        <v>3.02332084</v>
      </c>
      <c r="G25" s="18" t="n">
        <v>540.17028481</v>
      </c>
      <c r="H25" s="20" t="n">
        <v>34.17405765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490.99906214</v>
      </c>
      <c r="F26" s="20" t="n">
        <v>1.64803159</v>
      </c>
      <c r="G26" s="18" t="n">
        <v>461.71439421</v>
      </c>
      <c r="H26" s="20" t="n">
        <v>19.8214931</v>
      </c>
      <c r="I26" s="18" t="s">
        <v>404</v>
      </c>
      <c r="J26" s="20" t="s">
        <v>404</v>
      </c>
      <c r="K26" s="18" t="s">
        <v>404</v>
      </c>
      <c r="L26" s="20" t="s">
        <v>404</v>
      </c>
      <c r="M26" s="18" t="s">
        <v>404</v>
      </c>
      <c r="N26" s="20" t="s">
        <v>404</v>
      </c>
      <c r="O26" s="18" t="s">
        <v>404</v>
      </c>
      <c r="P26" s="20" t="s">
        <v>404</v>
      </c>
      <c r="Q26" s="18" t="n">
        <v>465.62646227</v>
      </c>
      <c r="R26" s="20" t="n">
        <v>9.52209721</v>
      </c>
    </row>
    <row r="27" spans="1:18">
      <c r="A27" s="15" t="s">
        <v>424</v>
      </c>
      <c r="B27" s="17" t="n">
        <v>5299</v>
      </c>
      <c r="C27" s="18">
        <f>(0.0/B27*100)</f>
        <v/>
      </c>
      <c r="D27" s="19" t="n">
        <v>5299</v>
      </c>
      <c r="E27" s="18" t="n">
        <v>478.63309217</v>
      </c>
      <c r="F27" s="20" t="n">
        <v>1.26070317</v>
      </c>
      <c r="G27" s="18" t="n">
        <v>496.96211126</v>
      </c>
      <c r="H27" s="20" t="n">
        <v>1.98535952</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411.3931191</v>
      </c>
      <c r="F28" s="20" t="n">
        <v>2.74305038</v>
      </c>
      <c r="G28" s="18" t="n">
        <v>434.09381969</v>
      </c>
      <c r="H28" s="20" t="n">
        <v>5.65432619</v>
      </c>
      <c r="I28" s="18" t="s">
        <v>404</v>
      </c>
      <c r="J28" s="20" t="s">
        <v>404</v>
      </c>
      <c r="K28" s="18" t="s">
        <v>404</v>
      </c>
      <c r="L28" s="20" t="s">
        <v>404</v>
      </c>
      <c r="M28" s="18" t="s">
        <v>404</v>
      </c>
      <c r="N28" s="20" t="s">
        <v>404</v>
      </c>
      <c r="O28" s="18" t="s">
        <v>404</v>
      </c>
      <c r="P28" s="20" t="s">
        <v>404</v>
      </c>
      <c r="Q28" s="18" t="n">
        <v>424.61448559</v>
      </c>
      <c r="R28" s="20" t="n">
        <v>5.95806065</v>
      </c>
    </row>
    <row r="29" spans="1:18">
      <c r="A29" s="15" t="s">
        <v>426</v>
      </c>
      <c r="B29" s="17" t="n">
        <v>5385</v>
      </c>
      <c r="C29" s="18">
        <f>(1123.0/B29*100)</f>
        <v/>
      </c>
      <c r="D29" s="19" t="n">
        <v>4262</v>
      </c>
      <c r="E29" s="18" t="n">
        <v>513.9380155699999</v>
      </c>
      <c r="F29" s="20" t="n">
        <v>5.52557254</v>
      </c>
      <c r="G29" s="18" t="n">
        <v>348.25651183</v>
      </c>
      <c r="H29" s="20" t="n">
        <v>5.64254177</v>
      </c>
      <c r="I29" s="18" t="s">
        <v>404</v>
      </c>
      <c r="J29" s="20" t="s">
        <v>404</v>
      </c>
      <c r="K29" s="18" t="s">
        <v>404</v>
      </c>
      <c r="L29" s="20" t="s">
        <v>404</v>
      </c>
      <c r="M29" s="18" t="s">
        <v>404</v>
      </c>
      <c r="N29" s="20" t="s">
        <v>404</v>
      </c>
      <c r="O29" s="18" t="s">
        <v>404</v>
      </c>
      <c r="P29" s="20" t="s">
        <v>404</v>
      </c>
      <c r="Q29" s="18" t="n">
        <v>491.53952315</v>
      </c>
      <c r="R29" s="20" t="n">
        <v>11.52089114</v>
      </c>
    </row>
    <row r="30" spans="1:18">
      <c r="A30" s="15" t="s">
        <v>427</v>
      </c>
      <c r="B30" s="17" t="n">
        <v>4520</v>
      </c>
      <c r="C30" s="18">
        <f>(1053.0/B30*100)</f>
        <v/>
      </c>
      <c r="D30" s="19" t="n">
        <v>3467</v>
      </c>
      <c r="E30" s="18" t="n">
        <v>514.73296946</v>
      </c>
      <c r="F30" s="20" t="n">
        <v>3.13168137</v>
      </c>
      <c r="G30" s="18" t="n">
        <v>568.91222281</v>
      </c>
      <c r="H30" s="20" t="n">
        <v>13.88352382</v>
      </c>
      <c r="I30" s="18" t="s">
        <v>404</v>
      </c>
      <c r="J30" s="20" t="s">
        <v>404</v>
      </c>
      <c r="K30" s="18" t="s">
        <v>404</v>
      </c>
      <c r="L30" s="20" t="s">
        <v>404</v>
      </c>
      <c r="M30" s="18" t="s">
        <v>404</v>
      </c>
      <c r="N30" s="20" t="s">
        <v>404</v>
      </c>
      <c r="O30" s="18" t="s">
        <v>404</v>
      </c>
      <c r="P30" s="20" t="s">
        <v>404</v>
      </c>
      <c r="Q30" s="18" t="n">
        <v>476.25503978</v>
      </c>
      <c r="R30" s="20" t="n">
        <v>5.7818219</v>
      </c>
    </row>
    <row r="31" spans="1:18">
      <c r="A31" s="15" t="s">
        <v>428</v>
      </c>
      <c r="B31" s="17" t="n">
        <v>5456</v>
      </c>
      <c r="C31" s="18">
        <f>(502.0/B31*100)</f>
        <v/>
      </c>
      <c r="D31" s="19" t="n">
        <v>4954</v>
      </c>
      <c r="E31" s="18" t="n">
        <v>500.43897417</v>
      </c>
      <c r="F31" s="20" t="n">
        <v>2.64145583</v>
      </c>
      <c r="G31" s="18" t="n">
        <v>494.97567705</v>
      </c>
      <c r="H31" s="20" t="n">
        <v>4.94471609</v>
      </c>
      <c r="I31" s="18" t="s">
        <v>404</v>
      </c>
      <c r="J31" s="20" t="s">
        <v>404</v>
      </c>
      <c r="K31" s="18" t="s">
        <v>404</v>
      </c>
      <c r="L31" s="20" t="s">
        <v>404</v>
      </c>
      <c r="M31" s="18" t="s">
        <v>404</v>
      </c>
      <c r="N31" s="20" t="s">
        <v>404</v>
      </c>
      <c r="O31" s="18" t="s">
        <v>404</v>
      </c>
      <c r="P31" s="20" t="s">
        <v>404</v>
      </c>
      <c r="Q31" s="18" t="n">
        <v>494.17431044</v>
      </c>
      <c r="R31" s="20" t="n">
        <v>12.72172807</v>
      </c>
    </row>
    <row r="32" spans="1:18">
      <c r="A32" s="15" t="s">
        <v>429</v>
      </c>
      <c r="B32" s="17" t="n">
        <v>4478</v>
      </c>
      <c r="C32" s="18">
        <f>(0.0/B32*100)</f>
        <v/>
      </c>
      <c r="D32" s="19" t="n">
        <v>4478</v>
      </c>
      <c r="E32" s="18" t="n">
        <v>500.96517968</v>
      </c>
      <c r="F32" s="20" t="n">
        <v>2.53901386</v>
      </c>
      <c r="G32" s="18" t="n">
        <v>466.38880739</v>
      </c>
      <c r="H32" s="20" t="n">
        <v>6.45126622</v>
      </c>
      <c r="I32" s="18" t="s">
        <v>404</v>
      </c>
      <c r="J32" s="20" t="s">
        <v>404</v>
      </c>
      <c r="K32" s="18" t="s">
        <v>404</v>
      </c>
      <c r="L32" s="20" t="s">
        <v>404</v>
      </c>
      <c r="M32" s="18" t="s">
        <v>404</v>
      </c>
      <c r="N32" s="20" t="s">
        <v>404</v>
      </c>
      <c r="O32" s="18" t="s">
        <v>404</v>
      </c>
      <c r="P32" s="20" t="s">
        <v>404</v>
      </c>
      <c r="Q32" s="18" t="n">
        <v>528.0288809899999</v>
      </c>
      <c r="R32" s="20" t="n">
        <v>12.97373839</v>
      </c>
    </row>
    <row r="33" spans="1:18">
      <c r="A33" s="15" t="s">
        <v>430</v>
      </c>
      <c r="B33" s="17" t="n">
        <v>7325</v>
      </c>
      <c r="C33" s="18">
        <f>(29.0/B33*100)</f>
        <v/>
      </c>
      <c r="D33" s="19" t="n">
        <v>7296</v>
      </c>
      <c r="E33" s="18" t="n">
        <v>499.62787308</v>
      </c>
      <c r="F33" s="20" t="n">
        <v>4.79872317</v>
      </c>
      <c r="G33" s="18" t="n">
        <v>502.15193633</v>
      </c>
      <c r="H33" s="20" t="n">
        <v>4.09495232</v>
      </c>
      <c r="I33" s="18" t="s">
        <v>404</v>
      </c>
      <c r="J33" s="20" t="s">
        <v>404</v>
      </c>
      <c r="K33" s="18" t="s">
        <v>404</v>
      </c>
      <c r="L33" s="20" t="s">
        <v>404</v>
      </c>
      <c r="M33" s="18" t="s">
        <v>404</v>
      </c>
      <c r="N33" s="20" t="s">
        <v>404</v>
      </c>
      <c r="O33" s="18" t="s">
        <v>404</v>
      </c>
      <c r="P33" s="20" t="s">
        <v>404</v>
      </c>
      <c r="Q33" s="18" t="n">
        <v>476.81431544</v>
      </c>
      <c r="R33" s="20" t="n">
        <v>9.388539809999999</v>
      </c>
    </row>
    <row r="34" spans="1:18">
      <c r="A34" s="15" t="s">
        <v>431</v>
      </c>
      <c r="B34" s="17" t="n">
        <v>6350</v>
      </c>
      <c r="C34" s="18">
        <f>(0.0/B34*100)</f>
        <v/>
      </c>
      <c r="D34" s="19" t="n">
        <v>6350</v>
      </c>
      <c r="E34" s="18" t="n">
        <v>460.52640147</v>
      </c>
      <c r="F34" s="20" t="n">
        <v>2.49546019</v>
      </c>
      <c r="G34" s="18" t="n">
        <v>500.19693697</v>
      </c>
      <c r="H34" s="20" t="n">
        <v>72.66099629999999</v>
      </c>
      <c r="I34" s="18" t="s">
        <v>404</v>
      </c>
      <c r="J34" s="20" t="s">
        <v>404</v>
      </c>
      <c r="K34" s="18" t="s">
        <v>404</v>
      </c>
      <c r="L34" s="20" t="s">
        <v>404</v>
      </c>
      <c r="M34" s="18" t="s">
        <v>404</v>
      </c>
      <c r="N34" s="20" t="s">
        <v>404</v>
      </c>
      <c r="O34" s="18" t="s">
        <v>404</v>
      </c>
      <c r="P34" s="20" t="s">
        <v>404</v>
      </c>
      <c r="Q34" s="18" t="n">
        <v>447.7227501</v>
      </c>
      <c r="R34" s="20" t="n">
        <v>19.18815239</v>
      </c>
    </row>
    <row r="35" spans="1:18">
      <c r="A35" s="15" t="s">
        <v>432</v>
      </c>
      <c r="B35" s="17" t="n">
        <v>6406</v>
      </c>
      <c r="C35" s="18">
        <f>(443.0/B35*100)</f>
        <v/>
      </c>
      <c r="D35" s="19" t="n">
        <v>5963</v>
      </c>
      <c r="E35" s="18" t="n">
        <v>516.03717928</v>
      </c>
      <c r="F35" s="20" t="n">
        <v>1.52967317</v>
      </c>
      <c r="G35" s="18" t="n">
        <v>484.52454817</v>
      </c>
      <c r="H35" s="20" t="n">
        <v>5.29909715</v>
      </c>
      <c r="I35" s="18" t="s">
        <v>404</v>
      </c>
      <c r="J35" s="20" t="s">
        <v>404</v>
      </c>
      <c r="K35" s="18" t="s">
        <v>404</v>
      </c>
      <c r="L35" s="20" t="s">
        <v>404</v>
      </c>
      <c r="M35" s="18" t="s">
        <v>404</v>
      </c>
      <c r="N35" s="20" t="s">
        <v>404</v>
      </c>
      <c r="O35" s="18" t="s">
        <v>404</v>
      </c>
      <c r="P35" s="20" t="s">
        <v>404</v>
      </c>
      <c r="Q35" s="18" t="n">
        <v>506.78867467</v>
      </c>
      <c r="R35" s="20" t="n">
        <v>8.19981209</v>
      </c>
    </row>
    <row r="36" spans="1:18">
      <c r="A36" s="15" t="s">
        <v>433</v>
      </c>
      <c r="B36" s="17" t="n">
        <v>6736</v>
      </c>
      <c r="C36" s="18">
        <f>(10.0/B36*100)</f>
        <v/>
      </c>
      <c r="D36" s="19" t="n">
        <v>6726</v>
      </c>
      <c r="E36" s="18" t="n">
        <v>502.85137625</v>
      </c>
      <c r="F36" s="20" t="n">
        <v>4.31160039</v>
      </c>
      <c r="G36" s="18" t="n">
        <v>488.06919643</v>
      </c>
      <c r="H36" s="20" t="n">
        <v>2.59212066</v>
      </c>
      <c r="I36" s="18" t="s">
        <v>404</v>
      </c>
      <c r="J36" s="20" t="s">
        <v>404</v>
      </c>
      <c r="K36" s="18" t="s">
        <v>404</v>
      </c>
      <c r="L36" s="20" t="s">
        <v>404</v>
      </c>
      <c r="M36" s="18" t="s">
        <v>404</v>
      </c>
      <c r="N36" s="20" t="s">
        <v>404</v>
      </c>
      <c r="O36" s="18" t="s">
        <v>404</v>
      </c>
      <c r="P36" s="20" t="s">
        <v>404</v>
      </c>
      <c r="Q36" s="18" t="n">
        <v>509.00519473</v>
      </c>
      <c r="R36" s="20" t="n">
        <v>8.38709188</v>
      </c>
    </row>
    <row r="37" spans="1:18">
      <c r="A37" s="15" t="s">
        <v>434</v>
      </c>
      <c r="B37" s="17" t="n">
        <v>5458</v>
      </c>
      <c r="C37" s="18">
        <f>(0.0/B37*100)</f>
        <v/>
      </c>
      <c r="D37" s="19" t="n">
        <v>5458</v>
      </c>
      <c r="E37" s="18" t="n">
        <v>493.17454345</v>
      </c>
      <c r="F37" s="20" t="n">
        <v>3.76905701</v>
      </c>
      <c r="G37" s="18" t="n">
        <v>497.71836695</v>
      </c>
      <c r="H37" s="20" t="n">
        <v>14.61011489</v>
      </c>
      <c r="I37" s="18" t="s">
        <v>404</v>
      </c>
      <c r="J37" s="20" t="s">
        <v>404</v>
      </c>
      <c r="K37" s="18" t="s">
        <v>404</v>
      </c>
      <c r="L37" s="20" t="s">
        <v>404</v>
      </c>
      <c r="M37" s="18" t="s">
        <v>404</v>
      </c>
      <c r="N37" s="20" t="s">
        <v>404</v>
      </c>
      <c r="O37" s="18" t="s">
        <v>404</v>
      </c>
      <c r="P37" s="20" t="s">
        <v>404</v>
      </c>
      <c r="Q37" s="18" t="n">
        <v>493.81739074</v>
      </c>
      <c r="R37" s="20" t="n">
        <v>5.06616811</v>
      </c>
    </row>
    <row r="38" spans="1:18">
      <c r="A38" s="15" t="s">
        <v>435</v>
      </c>
      <c r="B38" s="17" t="n">
        <v>5860</v>
      </c>
      <c r="C38" s="18">
        <f>(268.0/B38*100)</f>
        <v/>
      </c>
      <c r="D38" s="19" t="n">
        <v>5592</v>
      </c>
      <c r="E38" s="18" t="n">
        <v>505.7718876</v>
      </c>
      <c r="F38" s="20" t="n">
        <v>3.16558339</v>
      </c>
      <c r="G38" s="18" t="n">
        <v>491.05194395</v>
      </c>
      <c r="H38" s="20" t="n">
        <v>17.56707068</v>
      </c>
      <c r="I38" s="18" t="s">
        <v>404</v>
      </c>
      <c r="J38" s="20" t="s">
        <v>404</v>
      </c>
      <c r="K38" s="18" t="s">
        <v>404</v>
      </c>
      <c r="L38" s="20" t="s">
        <v>404</v>
      </c>
      <c r="M38" s="18" t="s">
        <v>404</v>
      </c>
      <c r="N38" s="20" t="s">
        <v>404</v>
      </c>
      <c r="O38" s="18" t="s">
        <v>404</v>
      </c>
      <c r="P38" s="20" t="s">
        <v>404</v>
      </c>
      <c r="Q38" s="18" t="n">
        <v>519.77755839</v>
      </c>
      <c r="R38" s="20" t="n">
        <v>16.8157743</v>
      </c>
    </row>
    <row r="39" spans="1:18">
      <c r="A39" s="15" t="s">
        <v>436</v>
      </c>
      <c r="B39" s="17" t="n">
        <v>5895</v>
      </c>
      <c r="C39" s="18">
        <f>(0.0/B39*100)</f>
        <v/>
      </c>
      <c r="D39" s="19" t="n">
        <v>5895</v>
      </c>
      <c r="E39" s="18" t="n">
        <v>426.27470235</v>
      </c>
      <c r="F39" s="20" t="n">
        <v>3.97805036</v>
      </c>
      <c r="G39" s="18" t="n">
        <v>411.93023167</v>
      </c>
      <c r="H39" s="20" t="n">
        <v>25.17626743</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(2954.0/B40*100)</f>
        <v/>
      </c>
      <c r="D40" s="19" t="n">
        <v>11203</v>
      </c>
      <c r="E40" s="18" t="n">
        <v>511.41554616</v>
      </c>
      <c r="F40" s="20" t="n">
        <v>3.33101462</v>
      </c>
      <c r="G40" s="18" t="n">
        <v>507.34685279</v>
      </c>
      <c r="H40" s="20" t="n">
        <v>19.01008601</v>
      </c>
      <c r="I40" s="18" t="s">
        <v>404</v>
      </c>
      <c r="J40" s="20" t="s">
        <v>404</v>
      </c>
      <c r="K40" s="18" t="s">
        <v>404</v>
      </c>
      <c r="L40" s="20" t="s">
        <v>404</v>
      </c>
      <c r="M40" s="18" t="s">
        <v>404</v>
      </c>
      <c r="N40" s="20" t="s">
        <v>404</v>
      </c>
      <c r="O40" s="18" t="s">
        <v>404</v>
      </c>
      <c r="P40" s="20" t="s">
        <v>404</v>
      </c>
      <c r="Q40" s="18" t="n">
        <v>497.15393247</v>
      </c>
      <c r="R40" s="20" t="n">
        <v>9.236536709999999</v>
      </c>
    </row>
    <row r="41" spans="1:18">
      <c r="A41" s="15" t="s">
        <v>438</v>
      </c>
      <c r="B41" s="17" t="n">
        <v>5712</v>
      </c>
      <c r="C41" s="18">
        <f>(99.0/B41*100)</f>
        <v/>
      </c>
      <c r="D41" s="19" t="n">
        <v>5613</v>
      </c>
      <c r="E41" s="18" t="n">
        <v>496.80543946</v>
      </c>
      <c r="F41" s="20" t="n">
        <v>3.15580646</v>
      </c>
      <c r="G41" s="18" t="s">
        <v>404</v>
      </c>
      <c r="H41" s="20" t="s">
        <v>404</v>
      </c>
      <c r="I41" s="18" t="s">
        <v>404</v>
      </c>
      <c r="J41" s="20" t="s">
        <v>404</v>
      </c>
      <c r="K41" s="18" t="s">
        <v>404</v>
      </c>
      <c r="L41" s="20" t="s">
        <v>404</v>
      </c>
      <c r="M41" s="18" t="s">
        <v>404</v>
      </c>
      <c r="N41" s="20" t="s">
        <v>404</v>
      </c>
      <c r="O41" s="18" t="s">
        <v>404</v>
      </c>
      <c r="P41" s="20" t="s">
        <v>404</v>
      </c>
      <c r="Q41" s="18" t="n">
        <v>481.29061208</v>
      </c>
      <c r="R41" s="20" t="n">
        <v>10.75842001</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426.3750902</v>
      </c>
      <c r="F44" s="20" t="n">
        <v>3.34948754</v>
      </c>
      <c r="G44" s="18" t="n">
        <v>500.33939302</v>
      </c>
      <c r="H44" s="20" t="n">
        <v>13.31478956</v>
      </c>
      <c r="I44" s="18" t="s">
        <v>404</v>
      </c>
      <c r="J44" s="20" t="s">
        <v>404</v>
      </c>
      <c r="K44" s="18" t="s">
        <v>404</v>
      </c>
      <c r="L44" s="20" t="s">
        <v>404</v>
      </c>
      <c r="M44" s="18" t="s">
        <v>404</v>
      </c>
      <c r="N44" s="20" t="s">
        <v>404</v>
      </c>
      <c r="O44" s="18" t="s">
        <v>404</v>
      </c>
      <c r="P44" s="20" t="s">
        <v>404</v>
      </c>
      <c r="Q44" s="18" t="n">
        <v>452.91467309</v>
      </c>
      <c r="R44" s="20" t="n">
        <v>12.74318554</v>
      </c>
    </row>
    <row r="45" spans="1:18">
      <c r="A45" s="15" t="s">
        <v>442</v>
      </c>
      <c r="B45" s="17" t="n">
        <v>5519</v>
      </c>
      <c r="C45" s="18">
        <f>(0.0/B45*100)</f>
        <v/>
      </c>
      <c r="D45" s="19" t="n">
        <v>5519</v>
      </c>
      <c r="E45" s="18" t="n">
        <v>375.18975095</v>
      </c>
      <c r="F45" s="20" t="n">
        <v>2.84010973</v>
      </c>
      <c r="G45" s="18" t="n">
        <v>380.86832932</v>
      </c>
      <c r="H45" s="20" t="n">
        <v>15.39837893</v>
      </c>
      <c r="I45" s="18" t="s">
        <v>404</v>
      </c>
      <c r="J45" s="20" t="s">
        <v>404</v>
      </c>
      <c r="K45" s="18" t="s">
        <v>404</v>
      </c>
      <c r="L45" s="20" t="s">
        <v>404</v>
      </c>
      <c r="M45" s="18" t="s">
        <v>404</v>
      </c>
      <c r="N45" s="20" t="s">
        <v>404</v>
      </c>
      <c r="O45" s="18" t="s">
        <v>404</v>
      </c>
      <c r="P45" s="20" t="s">
        <v>404</v>
      </c>
      <c r="Q45" s="18" t="n">
        <v>423.76965692</v>
      </c>
      <c r="R45" s="20" t="n">
        <v>6.0698322</v>
      </c>
    </row>
    <row r="46" spans="1:18">
      <c r="A46" s="15" t="s">
        <v>443</v>
      </c>
      <c r="B46" s="17" t="n">
        <v>23141</v>
      </c>
      <c r="C46" s="18">
        <f>(4196.0/B46*100)</f>
        <v/>
      </c>
      <c r="D46" s="19" t="n">
        <v>18945</v>
      </c>
      <c r="E46" s="18" t="n">
        <v>408.07550996</v>
      </c>
      <c r="F46" s="20" t="n">
        <v>3.43770094</v>
      </c>
      <c r="G46" s="18" t="n">
        <v>400.73119366</v>
      </c>
      <c r="H46" s="20" t="n">
        <v>5.10158106</v>
      </c>
      <c r="I46" s="18" t="s">
        <v>404</v>
      </c>
      <c r="J46" s="20" t="s">
        <v>404</v>
      </c>
      <c r="K46" s="18" t="s">
        <v>404</v>
      </c>
      <c r="L46" s="20" t="s">
        <v>404</v>
      </c>
      <c r="M46" s="18" t="s">
        <v>404</v>
      </c>
      <c r="N46" s="20" t="s">
        <v>404</v>
      </c>
      <c r="O46" s="18" t="s">
        <v>404</v>
      </c>
      <c r="P46" s="20" t="s">
        <v>404</v>
      </c>
      <c r="Q46" s="18" t="n">
        <v>378.00522421</v>
      </c>
      <c r="R46" s="20" t="n">
        <v>10.12951892</v>
      </c>
    </row>
    <row r="47" spans="1:18">
      <c r="A47" s="15" t="s">
        <v>444</v>
      </c>
      <c r="B47" s="17" t="n">
        <v>5928</v>
      </c>
      <c r="C47" s="18">
        <f>(0.0/B47*100)</f>
        <v/>
      </c>
      <c r="D47" s="19" t="n">
        <v>5928</v>
      </c>
      <c r="E47" s="18" t="n">
        <v>444.73855327</v>
      </c>
      <c r="F47" s="20" t="n">
        <v>4.41969849</v>
      </c>
      <c r="G47" s="18" t="s">
        <v>404</v>
      </c>
      <c r="H47" s="20" t="s">
        <v>404</v>
      </c>
      <c r="I47" s="18" t="s">
        <v>404</v>
      </c>
      <c r="J47" s="20" t="s">
        <v>404</v>
      </c>
      <c r="K47" s="18" t="s">
        <v>404</v>
      </c>
      <c r="L47" s="20" t="s">
        <v>404</v>
      </c>
      <c r="M47" s="18" t="s">
        <v>404</v>
      </c>
      <c r="N47" s="20" t="s">
        <v>404</v>
      </c>
      <c r="O47" s="18" t="s">
        <v>404</v>
      </c>
      <c r="P47" s="20" t="s">
        <v>404</v>
      </c>
      <c r="Q47" s="18" t="n">
        <v>487.15609586</v>
      </c>
      <c r="R47" s="20" t="n">
        <v>29.4884482</v>
      </c>
    </row>
    <row r="48" spans="1:18">
      <c r="A48" s="15" t="s">
        <v>445</v>
      </c>
      <c r="B48" s="17" t="n">
        <v>9841</v>
      </c>
      <c r="C48" s="18">
        <f>(40.0/B48*100)</f>
        <v/>
      </c>
      <c r="D48" s="19" t="n">
        <v>9801</v>
      </c>
      <c r="E48" s="18" t="n">
        <v>517.83987544</v>
      </c>
      <c r="F48" s="20" t="n">
        <v>4.79201553</v>
      </c>
      <c r="G48" s="18" t="n">
        <v>563.55567437</v>
      </c>
      <c r="H48" s="20" t="n">
        <v>30.68484226</v>
      </c>
      <c r="I48" s="18" t="s">
        <v>404</v>
      </c>
      <c r="J48" s="20" t="s">
        <v>404</v>
      </c>
      <c r="K48" s="18" t="s">
        <v>404</v>
      </c>
      <c r="L48" s="20" t="s">
        <v>404</v>
      </c>
      <c r="M48" s="18" t="s">
        <v>404</v>
      </c>
      <c r="N48" s="20" t="s">
        <v>404</v>
      </c>
      <c r="O48" s="18" t="s">
        <v>404</v>
      </c>
      <c r="P48" s="20" t="s">
        <v>404</v>
      </c>
      <c r="Q48" s="18" t="n">
        <v>426.17323264</v>
      </c>
      <c r="R48" s="20" t="n">
        <v>6.766915</v>
      </c>
    </row>
    <row r="49" spans="1:18">
      <c r="A49" s="15" t="s">
        <v>446</v>
      </c>
      <c r="B49" s="17" t="n">
        <v>6349</v>
      </c>
      <c r="C49" s="18">
        <f>(52.0/B49*100)</f>
        <v/>
      </c>
      <c r="D49" s="19" t="n">
        <v>6297</v>
      </c>
      <c r="E49" s="18" t="n">
        <v>433.23303904</v>
      </c>
      <c r="F49" s="20" t="n">
        <v>3.08956964</v>
      </c>
      <c r="G49" s="18" t="n">
        <v>410.88309546</v>
      </c>
      <c r="H49" s="20" t="n">
        <v>10.81362243</v>
      </c>
      <c r="I49" s="18" t="s">
        <v>404</v>
      </c>
      <c r="J49" s="20" t="s">
        <v>404</v>
      </c>
      <c r="K49" s="18" t="s">
        <v>404</v>
      </c>
      <c r="L49" s="20" t="s">
        <v>404</v>
      </c>
      <c r="M49" s="18" t="s">
        <v>404</v>
      </c>
      <c r="N49" s="20" t="s">
        <v>404</v>
      </c>
      <c r="O49" s="18" t="s">
        <v>404</v>
      </c>
      <c r="P49" s="20" t="s">
        <v>404</v>
      </c>
      <c r="Q49" s="18" t="n">
        <v>414.57268489</v>
      </c>
      <c r="R49" s="20" t="n">
        <v>5.88125209</v>
      </c>
    </row>
    <row r="50" spans="1:18">
      <c r="A50" s="15" t="s">
        <v>447</v>
      </c>
      <c r="B50" s="17" t="n">
        <v>11795</v>
      </c>
      <c r="C50" s="18">
        <f>(1031.0/B50*100)</f>
        <v/>
      </c>
      <c r="D50" s="19" t="n">
        <v>10764</v>
      </c>
      <c r="E50" s="18" t="n">
        <v>418.20062117</v>
      </c>
      <c r="F50" s="20" t="n">
        <v>4.19504539</v>
      </c>
      <c r="G50" s="18" t="n">
        <v>419.71299489</v>
      </c>
      <c r="H50" s="20" t="n">
        <v>4.22607532</v>
      </c>
      <c r="I50" s="18" t="s">
        <v>404</v>
      </c>
      <c r="J50" s="20" t="s">
        <v>404</v>
      </c>
      <c r="K50" s="18" t="s">
        <v>404</v>
      </c>
      <c r="L50" s="20" t="s">
        <v>404</v>
      </c>
      <c r="M50" s="18" t="s">
        <v>404</v>
      </c>
      <c r="N50" s="20" t="s">
        <v>404</v>
      </c>
      <c r="O50" s="18" t="s">
        <v>404</v>
      </c>
      <c r="P50" s="20" t="s">
        <v>404</v>
      </c>
      <c r="Q50" s="18" t="n">
        <v>402.83818485</v>
      </c>
      <c r="R50" s="20" t="n">
        <v>12.99275266</v>
      </c>
    </row>
    <row r="51" spans="1:18">
      <c r="A51" s="15" t="s">
        <v>448</v>
      </c>
      <c r="B51" s="17" t="n">
        <v>6866</v>
      </c>
      <c r="C51" s="18">
        <f>(0.0/B51*100)</f>
        <v/>
      </c>
      <c r="D51" s="19" t="n">
        <v>6866</v>
      </c>
      <c r="E51" s="18" t="n">
        <v>419.56245566</v>
      </c>
      <c r="F51" s="20" t="n">
        <v>2.14120943</v>
      </c>
      <c r="G51" s="18" t="n">
        <v>420.07913312</v>
      </c>
      <c r="H51" s="20" t="n">
        <v>9.557508800000001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475.42800997</v>
      </c>
      <c r="F52" s="20" t="n">
        <v>2.45794825</v>
      </c>
      <c r="G52" s="18" t="s">
        <v>404</v>
      </c>
      <c r="H52" s="20" t="s">
        <v>404</v>
      </c>
      <c r="I52" s="18" t="s">
        <v>404</v>
      </c>
      <c r="J52" s="20" t="s">
        <v>404</v>
      </c>
      <c r="K52" s="18" t="s">
        <v>404</v>
      </c>
      <c r="L52" s="20" t="s">
        <v>404</v>
      </c>
      <c r="M52" s="18" t="s">
        <v>404</v>
      </c>
      <c r="N52" s="20" t="s">
        <v>404</v>
      </c>
      <c r="O52" s="18" t="s">
        <v>404</v>
      </c>
      <c r="P52" s="20" t="s">
        <v>404</v>
      </c>
      <c r="Q52" s="18" t="n">
        <v>470.22022371</v>
      </c>
      <c r="R52" s="20" t="n">
        <v>14.9308577</v>
      </c>
    </row>
    <row r="53" spans="1:18">
      <c r="A53" s="15" t="s">
        <v>450</v>
      </c>
      <c r="B53" s="17" t="n">
        <v>5571</v>
      </c>
      <c r="C53" s="18">
        <f>(0.0/B53*100)</f>
        <v/>
      </c>
      <c r="D53" s="19" t="n">
        <v>5571</v>
      </c>
      <c r="E53" s="18" t="n">
        <v>431.50268469</v>
      </c>
      <c r="F53" s="20" t="n">
        <v>1.39749296</v>
      </c>
      <c r="G53" s="18" t="n">
        <v>487.86538819</v>
      </c>
      <c r="H53" s="20" t="n">
        <v>6.794989</v>
      </c>
      <c r="I53" s="18" t="s">
        <v>404</v>
      </c>
      <c r="J53" s="20" t="s">
        <v>404</v>
      </c>
      <c r="K53" s="18" t="s">
        <v>404</v>
      </c>
      <c r="L53" s="20" t="s">
        <v>404</v>
      </c>
      <c r="M53" s="18" t="s">
        <v>404</v>
      </c>
      <c r="N53" s="20" t="s">
        <v>404</v>
      </c>
      <c r="O53" s="18" t="s">
        <v>404</v>
      </c>
      <c r="P53" s="20" t="s">
        <v>404</v>
      </c>
      <c r="Q53" s="18" t="n">
        <v>355.18204375</v>
      </c>
      <c r="R53" s="20" t="n">
        <v>19.59502256</v>
      </c>
    </row>
    <row r="54" spans="1:18">
      <c r="A54" s="15" t="s">
        <v>451</v>
      </c>
      <c r="B54" s="17" t="n">
        <v>4740</v>
      </c>
      <c r="C54" s="18">
        <f>(199.0/B54*100)</f>
        <v/>
      </c>
      <c r="D54" s="19" t="n">
        <v>4541</v>
      </c>
      <c r="E54" s="18" t="n">
        <v>332.03064675</v>
      </c>
      <c r="F54" s="20" t="n">
        <v>2.75776232</v>
      </c>
      <c r="G54" s="18" t="n">
        <v>300.53953032</v>
      </c>
      <c r="H54" s="20" t="n">
        <v>5.82923835</v>
      </c>
      <c r="I54" s="18" t="s">
        <v>404</v>
      </c>
      <c r="J54" s="20" t="s">
        <v>404</v>
      </c>
      <c r="K54" s="18" t="s">
        <v>404</v>
      </c>
      <c r="L54" s="20" t="s">
        <v>404</v>
      </c>
      <c r="M54" s="18" t="s">
        <v>404</v>
      </c>
      <c r="N54" s="20" t="s">
        <v>404</v>
      </c>
      <c r="O54" s="18" t="s">
        <v>404</v>
      </c>
      <c r="P54" s="20" t="s">
        <v>404</v>
      </c>
      <c r="Q54" s="18" t="n">
        <v>323.23062462</v>
      </c>
      <c r="R54" s="20" t="n">
        <v>6.39679938</v>
      </c>
    </row>
    <row r="55" spans="1:18">
      <c r="A55" s="15" t="s">
        <v>452</v>
      </c>
      <c r="B55" s="17" t="n">
        <v>5316</v>
      </c>
      <c r="C55" s="18">
        <f>(43.0/B55*100)</f>
        <v/>
      </c>
      <c r="D55" s="19" t="n">
        <v>5273</v>
      </c>
      <c r="E55" s="18" t="n">
        <v>411.4897236</v>
      </c>
      <c r="F55" s="20" t="n">
        <v>2.56255349</v>
      </c>
      <c r="G55" s="18" t="n">
        <v>411.66709502</v>
      </c>
      <c r="H55" s="20" t="n">
        <v>9.18796843</v>
      </c>
      <c r="I55" s="18" t="s">
        <v>404</v>
      </c>
      <c r="J55" s="20" t="s">
        <v>404</v>
      </c>
      <c r="K55" s="18" t="s">
        <v>404</v>
      </c>
      <c r="L55" s="20" t="s">
        <v>404</v>
      </c>
      <c r="M55" s="18" t="s">
        <v>404</v>
      </c>
      <c r="N55" s="20" t="s">
        <v>404</v>
      </c>
      <c r="O55" s="18" t="s">
        <v>404</v>
      </c>
      <c r="P55" s="20" t="s">
        <v>404</v>
      </c>
      <c r="Q55" s="18" t="n">
        <v>381.34634723</v>
      </c>
      <c r="R55" s="20" t="n">
        <v>28.14730823</v>
      </c>
    </row>
    <row r="56" spans="1:18">
      <c r="A56" s="15" t="s">
        <v>453</v>
      </c>
      <c r="B56" s="17" t="n">
        <v>5359</v>
      </c>
      <c r="C56" s="18">
        <f>(0.0/B56*100)</f>
        <v/>
      </c>
      <c r="D56" s="19" t="n">
        <v>5359</v>
      </c>
      <c r="E56" s="18" t="n">
        <v>523.915117</v>
      </c>
      <c r="F56" s="20" t="n">
        <v>2.72224296</v>
      </c>
      <c r="G56" s="18" t="n">
        <v>573.14225169</v>
      </c>
      <c r="H56" s="20" t="n">
        <v>5.52840512</v>
      </c>
      <c r="I56" s="18" t="s">
        <v>404</v>
      </c>
      <c r="J56" s="20" t="s">
        <v>404</v>
      </c>
      <c r="K56" s="18" t="s">
        <v>404</v>
      </c>
      <c r="L56" s="20" t="s">
        <v>404</v>
      </c>
      <c r="M56" s="18" t="s">
        <v>404</v>
      </c>
      <c r="N56" s="20" t="s">
        <v>404</v>
      </c>
      <c r="O56" s="18" t="s">
        <v>404</v>
      </c>
      <c r="P56" s="20" t="s">
        <v>404</v>
      </c>
      <c r="Q56" s="18" t="n">
        <v>505.18346168</v>
      </c>
      <c r="R56" s="20" t="n">
        <v>12.50817485</v>
      </c>
    </row>
    <row r="57" spans="1:18">
      <c r="A57" s="15" t="s">
        <v>454</v>
      </c>
      <c r="B57" s="17" t="n">
        <v>6513</v>
      </c>
      <c r="C57" s="18">
        <f>(0.0/B57*100)</f>
        <v/>
      </c>
      <c r="D57" s="19" t="n">
        <v>6513</v>
      </c>
      <c r="E57" s="18" t="n">
        <v>403.54296398</v>
      </c>
      <c r="F57" s="20" t="n">
        <v>2.70504554</v>
      </c>
      <c r="G57" s="18" t="n">
        <v>381.78713512</v>
      </c>
      <c r="H57" s="20" t="n">
        <v>8.43948198</v>
      </c>
      <c r="I57" s="18" t="s">
        <v>404</v>
      </c>
      <c r="J57" s="20" t="s">
        <v>404</v>
      </c>
      <c r="K57" s="18" t="s">
        <v>404</v>
      </c>
      <c r="L57" s="20" t="s">
        <v>404</v>
      </c>
      <c r="M57" s="18" t="s">
        <v>404</v>
      </c>
      <c r="N57" s="20" t="s">
        <v>404</v>
      </c>
      <c r="O57" s="18" t="s">
        <v>404</v>
      </c>
      <c r="P57" s="20" t="s">
        <v>404</v>
      </c>
      <c r="Q57" s="18" t="n">
        <v>414.70345265</v>
      </c>
      <c r="R57" s="20" t="n">
        <v>28.8989768</v>
      </c>
    </row>
    <row r="58" spans="1:18">
      <c r="A58" s="15" t="s">
        <v>455</v>
      </c>
      <c r="B58" s="17" t="n">
        <v>7267</v>
      </c>
      <c r="C58" s="18">
        <f>(0.0/B58*100)</f>
        <v/>
      </c>
      <c r="D58" s="19" t="n">
        <v>7267</v>
      </c>
      <c r="E58" s="18" t="n">
        <v>408.83066058</v>
      </c>
      <c r="F58" s="20" t="n">
        <v>2.6929657</v>
      </c>
      <c r="G58" s="18" t="n">
        <v>381.36776298</v>
      </c>
      <c r="H58" s="20" t="n">
        <v>9.08394202</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379.13589049</v>
      </c>
      <c r="F59" s="20" t="n">
        <v>1.71002469</v>
      </c>
      <c r="G59" s="18" t="n">
        <v>338.43908868</v>
      </c>
      <c r="H59" s="20" t="n">
        <v>10.29363695</v>
      </c>
      <c r="I59" s="18" t="s">
        <v>404</v>
      </c>
      <c r="J59" s="20" t="s">
        <v>404</v>
      </c>
      <c r="K59" s="18" t="s">
        <v>404</v>
      </c>
      <c r="L59" s="20" t="s">
        <v>404</v>
      </c>
      <c r="M59" s="18" t="s">
        <v>404</v>
      </c>
      <c r="N59" s="20" t="s">
        <v>404</v>
      </c>
      <c r="O59" s="18" t="s">
        <v>404</v>
      </c>
      <c r="P59" s="20" t="s">
        <v>404</v>
      </c>
      <c r="Q59" s="18" t="n">
        <v>360.49155</v>
      </c>
      <c r="R59" s="20" t="n">
        <v>14.74771599</v>
      </c>
    </row>
    <row r="60" spans="1:18">
      <c r="A60" s="15" t="s">
        <v>457</v>
      </c>
      <c r="B60" s="17" t="n">
        <v>4546</v>
      </c>
      <c r="C60" s="18">
        <f>(0.0/B60*100)</f>
        <v/>
      </c>
      <c r="D60" s="19" t="n">
        <v>4546</v>
      </c>
      <c r="E60" s="18" t="n">
        <v>388.0432827</v>
      </c>
      <c r="F60" s="20" t="n">
        <v>3.59870672</v>
      </c>
      <c r="G60" s="18" t="n">
        <v>362.04142734</v>
      </c>
      <c r="H60" s="20" t="n">
        <v>14.83102447</v>
      </c>
      <c r="I60" s="18" t="s">
        <v>404</v>
      </c>
      <c r="J60" s="20" t="s">
        <v>404</v>
      </c>
      <c r="K60" s="18" t="s">
        <v>404</v>
      </c>
      <c r="L60" s="20" t="s">
        <v>404</v>
      </c>
      <c r="M60" s="18" t="s">
        <v>404</v>
      </c>
      <c r="N60" s="20" t="s">
        <v>404</v>
      </c>
      <c r="O60" s="18" t="s">
        <v>404</v>
      </c>
      <c r="P60" s="20" t="s">
        <v>404</v>
      </c>
      <c r="Q60" s="18" t="n">
        <v>391.087691</v>
      </c>
      <c r="R60" s="20" t="n">
        <v>23.6243305</v>
      </c>
    </row>
    <row r="61" spans="1:18">
      <c r="A61" s="15" t="s">
        <v>458</v>
      </c>
      <c r="B61" s="17" t="n">
        <v>6525</v>
      </c>
      <c r="C61" s="18">
        <f>(0.0/B61*100)</f>
        <v/>
      </c>
      <c r="D61" s="19" t="n">
        <v>6525</v>
      </c>
      <c r="E61" s="18" t="n">
        <v>474.92945173</v>
      </c>
      <c r="F61" s="20" t="n">
        <v>2.61519407</v>
      </c>
      <c r="G61" s="18" t="n">
        <v>615.8354015800001</v>
      </c>
      <c r="H61" s="20" t="n">
        <v>5.04391883</v>
      </c>
      <c r="I61" s="18" t="s">
        <v>404</v>
      </c>
      <c r="J61" s="20" t="s">
        <v>404</v>
      </c>
      <c r="K61" s="18" t="s">
        <v>404</v>
      </c>
      <c r="L61" s="20" t="s">
        <v>404</v>
      </c>
      <c r="M61" s="18" t="s">
        <v>404</v>
      </c>
      <c r="N61" s="20" t="s">
        <v>404</v>
      </c>
      <c r="O61" s="18" t="s">
        <v>404</v>
      </c>
      <c r="P61" s="20" t="s">
        <v>404</v>
      </c>
      <c r="Q61" s="18" t="n">
        <v>431.51902189</v>
      </c>
      <c r="R61" s="20" t="n">
        <v>5.72335897</v>
      </c>
    </row>
    <row r="62" spans="1:18">
      <c r="A62" s="15" t="s">
        <v>459</v>
      </c>
      <c r="B62" s="17" t="n">
        <v>4476</v>
      </c>
      <c r="C62" s="18">
        <f>(0.0/B62*100)</f>
        <v/>
      </c>
      <c r="D62" s="19" t="n">
        <v>4476</v>
      </c>
      <c r="E62" s="18" t="n">
        <v>529.91967927</v>
      </c>
      <c r="F62" s="20" t="n">
        <v>1.067569</v>
      </c>
      <c r="G62" s="18" t="n">
        <v>467.3817082</v>
      </c>
      <c r="H62" s="20" t="n">
        <v>7.01548122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382.17834967</v>
      </c>
      <c r="F63" s="20" t="n">
        <v>1.29230692</v>
      </c>
      <c r="G63" s="18" t="s">
        <v>404</v>
      </c>
      <c r="H63" s="20" t="s">
        <v>404</v>
      </c>
      <c r="I63" s="18" t="s">
        <v>404</v>
      </c>
      <c r="J63" s="20" t="s">
        <v>404</v>
      </c>
      <c r="K63" s="18" t="s">
        <v>404</v>
      </c>
      <c r="L63" s="20" t="s">
        <v>404</v>
      </c>
      <c r="M63" s="18" t="s">
        <v>404</v>
      </c>
      <c r="N63" s="20" t="s">
        <v>404</v>
      </c>
      <c r="O63" s="18" t="s">
        <v>404</v>
      </c>
      <c r="P63" s="20" t="s">
        <v>404</v>
      </c>
      <c r="Q63" s="18" t="n">
        <v>399.00306837</v>
      </c>
      <c r="R63" s="20" t="n">
        <v>4.40963991</v>
      </c>
    </row>
    <row r="64" spans="1:18">
      <c r="A64" s="15" t="s">
        <v>461</v>
      </c>
      <c r="B64" s="17" t="n">
        <v>3634</v>
      </c>
      <c r="C64" s="18">
        <f>(27.0/B64*100)</f>
        <v/>
      </c>
      <c r="D64" s="19" t="n">
        <v>3607</v>
      </c>
      <c r="E64" s="18" t="n">
        <v>462.54437378</v>
      </c>
      <c r="F64" s="20" t="n">
        <v>1.76234535</v>
      </c>
      <c r="G64" s="18" t="n">
        <v>522.50451307</v>
      </c>
      <c r="H64" s="20" t="n">
        <v>5.83603694</v>
      </c>
      <c r="I64" s="18" t="s">
        <v>404</v>
      </c>
      <c r="J64" s="20" t="s">
        <v>404</v>
      </c>
      <c r="K64" s="18" t="s">
        <v>404</v>
      </c>
      <c r="L64" s="20" t="s">
        <v>404</v>
      </c>
      <c r="M64" s="18" t="s">
        <v>404</v>
      </c>
      <c r="N64" s="20" t="s">
        <v>404</v>
      </c>
      <c r="O64" s="18" t="s">
        <v>404</v>
      </c>
      <c r="P64" s="20" t="s">
        <v>404</v>
      </c>
      <c r="Q64" s="18" t="n">
        <v>309.22456757</v>
      </c>
      <c r="R64" s="20" t="n">
        <v>12.21275296</v>
      </c>
    </row>
    <row r="65" spans="1:18">
      <c r="A65" s="15" t="s">
        <v>462</v>
      </c>
      <c r="B65" s="17" t="n">
        <v>5325</v>
      </c>
      <c r="C65" s="18">
        <f>(0.0/B65*100)</f>
        <v/>
      </c>
      <c r="D65" s="19" t="n">
        <v>5325</v>
      </c>
      <c r="E65" s="18" t="n">
        <v>428.07804252</v>
      </c>
      <c r="F65" s="20" t="n">
        <v>1.98619716</v>
      </c>
      <c r="G65" s="18" t="n">
        <v>416.86595069</v>
      </c>
      <c r="H65" s="20" t="n">
        <v>18.47804502</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411.32849048</v>
      </c>
      <c r="F66" s="20" t="n">
        <v>1.03150091</v>
      </c>
      <c r="G66" s="18" t="s">
        <v>404</v>
      </c>
      <c r="H66" s="20" t="s">
        <v>404</v>
      </c>
      <c r="I66" s="18" t="s">
        <v>404</v>
      </c>
      <c r="J66" s="20" t="s">
        <v>404</v>
      </c>
      <c r="K66" s="18" t="s">
        <v>404</v>
      </c>
      <c r="L66" s="20" t="s">
        <v>404</v>
      </c>
      <c r="M66" s="18" t="s">
        <v>404</v>
      </c>
      <c r="N66" s="20" t="s">
        <v>404</v>
      </c>
      <c r="O66" s="18" t="s">
        <v>404</v>
      </c>
      <c r="P66" s="20" t="s">
        <v>404</v>
      </c>
      <c r="Q66" s="18" t="n">
        <v>399.56366211</v>
      </c>
      <c r="R66" s="20" t="n">
        <v>20.33716068</v>
      </c>
    </row>
    <row r="67" spans="1:18">
      <c r="A67" s="15" t="s">
        <v>464</v>
      </c>
      <c r="B67" s="17" t="n">
        <v>6971</v>
      </c>
      <c r="C67" s="18">
        <f>(0.0/B67*100)</f>
        <v/>
      </c>
      <c r="D67" s="19" t="n">
        <v>6971</v>
      </c>
      <c r="E67" s="18" t="n">
        <v>399.25209636</v>
      </c>
      <c r="F67" s="20" t="n">
        <v>2.58051862</v>
      </c>
      <c r="G67" s="18" t="n">
        <v>369.76351837</v>
      </c>
      <c r="H67" s="20" t="n">
        <v>8.54505427</v>
      </c>
      <c r="I67" s="18" t="s">
        <v>404</v>
      </c>
      <c r="J67" s="20" t="s">
        <v>404</v>
      </c>
      <c r="K67" s="18" t="s">
        <v>404</v>
      </c>
      <c r="L67" s="20" t="s">
        <v>404</v>
      </c>
      <c r="M67" s="18" t="s">
        <v>404</v>
      </c>
      <c r="N67" s="20" t="s">
        <v>404</v>
      </c>
      <c r="O67" s="18" t="s">
        <v>404</v>
      </c>
      <c r="P67" s="20" t="s">
        <v>404</v>
      </c>
      <c r="Q67" s="18" t="n">
        <v>342.76823885</v>
      </c>
      <c r="R67" s="20" t="n">
        <v>20.20828705</v>
      </c>
    </row>
    <row r="68" spans="1:18">
      <c r="A68" s="15" t="s">
        <v>465</v>
      </c>
      <c r="B68" s="17" t="n">
        <v>12083</v>
      </c>
      <c r="C68" s="18">
        <f>(0.0/B68*100)</f>
        <v/>
      </c>
      <c r="D68" s="19" t="n">
        <v>12083</v>
      </c>
      <c r="E68" s="18" t="n">
        <v>418.206089</v>
      </c>
      <c r="F68" s="20" t="n">
        <v>1.01721915</v>
      </c>
      <c r="G68" s="18" t="n">
        <v>351.67727752</v>
      </c>
      <c r="H68" s="20" t="n">
        <v>6.62529269</v>
      </c>
      <c r="I68" s="18" t="s">
        <v>404</v>
      </c>
      <c r="J68" s="20" t="s">
        <v>404</v>
      </c>
      <c r="K68" s="18" t="s">
        <v>404</v>
      </c>
      <c r="L68" s="20" t="s">
        <v>404</v>
      </c>
      <c r="M68" s="18" t="s">
        <v>404</v>
      </c>
      <c r="N68" s="20" t="s">
        <v>404</v>
      </c>
      <c r="O68" s="18" t="s">
        <v>404</v>
      </c>
      <c r="P68" s="20" t="s">
        <v>404</v>
      </c>
      <c r="Q68" s="18" t="n">
        <v>444.55105165</v>
      </c>
      <c r="R68" s="20" t="n">
        <v>7.15350492</v>
      </c>
    </row>
    <row r="69" spans="1:18">
      <c r="A69" s="15" t="s">
        <v>466</v>
      </c>
      <c r="B69" s="17" t="n">
        <v>4876</v>
      </c>
      <c r="C69" s="18">
        <f>(0.0/B69*100)</f>
        <v/>
      </c>
      <c r="D69" s="19" t="n">
        <v>4876</v>
      </c>
      <c r="E69" s="18" t="n">
        <v>434.99159335</v>
      </c>
      <c r="F69" s="20" t="n">
        <v>3.25662718</v>
      </c>
      <c r="G69" s="18" t="n">
        <v>419.95849143</v>
      </c>
      <c r="H69" s="20" t="n">
        <v>3.92625919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486.96857061</v>
      </c>
      <c r="F70" s="20" t="n">
        <v>2.88033161</v>
      </c>
      <c r="G70" s="18" t="s">
        <v>404</v>
      </c>
      <c r="H70" s="20" t="s">
        <v>404</v>
      </c>
      <c r="I70" s="18" t="s">
        <v>404</v>
      </c>
      <c r="J70" s="20" t="s">
        <v>404</v>
      </c>
      <c r="K70" s="18" t="s">
        <v>404</v>
      </c>
      <c r="L70" s="20" t="s">
        <v>404</v>
      </c>
      <c r="M70" s="18" t="s">
        <v>404</v>
      </c>
      <c r="N70" s="20" t="s">
        <v>404</v>
      </c>
      <c r="O70" s="18" t="s">
        <v>404</v>
      </c>
      <c r="P70" s="20" t="s">
        <v>404</v>
      </c>
      <c r="Q70" s="18" t="n">
        <v>438.14129453</v>
      </c>
      <c r="R70" s="20" t="n">
        <v>6.16326362</v>
      </c>
    </row>
    <row r="71" spans="1:18">
      <c r="A71" s="15" t="s">
        <v>468</v>
      </c>
      <c r="B71" s="17" t="n">
        <v>6115</v>
      </c>
      <c r="C71" s="18">
        <f>(0.0/B71*100)</f>
        <v/>
      </c>
      <c r="D71" s="19" t="n">
        <v>6115</v>
      </c>
      <c r="E71" s="18" t="n">
        <v>556.0787993599999</v>
      </c>
      <c r="F71" s="20" t="n">
        <v>1.1856227</v>
      </c>
      <c r="G71" s="18" t="s">
        <v>404</v>
      </c>
      <c r="H71" s="20" t="s">
        <v>404</v>
      </c>
      <c r="I71" s="18" t="s">
        <v>404</v>
      </c>
      <c r="J71" s="20" t="s">
        <v>404</v>
      </c>
      <c r="K71" s="18" t="s">
        <v>404</v>
      </c>
      <c r="L71" s="20" t="s">
        <v>404</v>
      </c>
      <c r="M71" s="18" t="s">
        <v>404</v>
      </c>
      <c r="N71" s="20" t="s">
        <v>404</v>
      </c>
      <c r="O71" s="18" t="s">
        <v>404</v>
      </c>
      <c r="P71" s="20" t="s">
        <v>404</v>
      </c>
      <c r="Q71" s="18" t="n">
        <v>513.65107786</v>
      </c>
      <c r="R71" s="20" t="n">
        <v>11.41352649</v>
      </c>
    </row>
    <row r="72" spans="1:18">
      <c r="A72" s="15" t="s">
        <v>469</v>
      </c>
      <c r="B72" s="17" t="n">
        <v>7708</v>
      </c>
      <c r="C72" s="18">
        <f>(0.0/B72*100)</f>
        <v/>
      </c>
      <c r="D72" s="19" t="n">
        <v>7708</v>
      </c>
      <c r="E72" s="18" t="n">
        <v>533.06737599</v>
      </c>
      <c r="F72" s="20" t="n">
        <v>3.46239202</v>
      </c>
      <c r="G72" s="18" t="n">
        <v>531.09594011</v>
      </c>
      <c r="H72" s="20" t="n">
        <v>9.719765260000001</v>
      </c>
      <c r="I72" s="18" t="s">
        <v>404</v>
      </c>
      <c r="J72" s="20" t="s">
        <v>404</v>
      </c>
      <c r="K72" s="18" t="s">
        <v>404</v>
      </c>
      <c r="L72" s="20" t="s">
        <v>404</v>
      </c>
      <c r="M72" s="18" t="s">
        <v>404</v>
      </c>
      <c r="N72" s="20" t="s">
        <v>404</v>
      </c>
      <c r="O72" s="18" t="s">
        <v>404</v>
      </c>
      <c r="P72" s="20" t="s">
        <v>404</v>
      </c>
      <c r="Q72" s="18" t="n">
        <v>493.34186218</v>
      </c>
      <c r="R72" s="20" t="n">
        <v>6.19278388</v>
      </c>
    </row>
    <row r="73" spans="1:18">
      <c r="A73" s="15" t="s">
        <v>470</v>
      </c>
      <c r="B73" s="17" t="n">
        <v>8249</v>
      </c>
      <c r="C73" s="18">
        <f>(0.0/B73*100)</f>
        <v/>
      </c>
      <c r="D73" s="19" t="n">
        <v>8249</v>
      </c>
      <c r="E73" s="18" t="n">
        <v>421.61533741</v>
      </c>
      <c r="F73" s="20" t="n">
        <v>2.84725014</v>
      </c>
      <c r="G73" s="18" t="n">
        <v>392.74602483</v>
      </c>
      <c r="H73" s="20" t="n">
        <v>22.56037264</v>
      </c>
      <c r="I73" s="18" t="s">
        <v>404</v>
      </c>
      <c r="J73" s="20" t="s">
        <v>404</v>
      </c>
      <c r="K73" s="18" t="s">
        <v>404</v>
      </c>
      <c r="L73" s="20" t="s">
        <v>404</v>
      </c>
      <c r="M73" s="18" t="s">
        <v>404</v>
      </c>
      <c r="N73" s="20" t="s">
        <v>404</v>
      </c>
      <c r="O73" s="18" t="s">
        <v>404</v>
      </c>
      <c r="P73" s="20" t="s">
        <v>404</v>
      </c>
      <c r="Q73" s="18" t="n">
        <v>417.34450353</v>
      </c>
      <c r="R73" s="20" t="n">
        <v>18.06852017</v>
      </c>
    </row>
    <row r="74" spans="1:18">
      <c r="A74" s="15" t="s">
        <v>471</v>
      </c>
      <c r="B74" s="17" t="n">
        <v>4692</v>
      </c>
      <c r="C74" s="18">
        <f>(484.0/B74*100)</f>
        <v/>
      </c>
      <c r="D74" s="19" t="n">
        <v>4208</v>
      </c>
      <c r="E74" s="18" t="n">
        <v>422.3853904</v>
      </c>
      <c r="F74" s="20" t="n">
        <v>1.58086667</v>
      </c>
      <c r="G74" s="18" t="n">
        <v>414.75882049</v>
      </c>
      <c r="H74" s="20" t="n">
        <v>5.34071225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(483.0/B75*100)</f>
        <v/>
      </c>
      <c r="D75" s="19" t="n">
        <v>4892</v>
      </c>
      <c r="E75" s="18" t="n">
        <v>385.615382</v>
      </c>
      <c r="F75" s="20" t="n">
        <v>3.88765069</v>
      </c>
      <c r="G75" s="18" t="n">
        <v>390.79693863</v>
      </c>
      <c r="H75" s="20" t="n">
        <v>5.47751123</v>
      </c>
      <c r="I75" s="18" t="s">
        <v>404</v>
      </c>
      <c r="J75" s="20" t="s">
        <v>404</v>
      </c>
      <c r="K75" s="18" t="s">
        <v>404</v>
      </c>
      <c r="L75" s="20" t="s">
        <v>404</v>
      </c>
      <c r="M75" s="18" t="s">
        <v>404</v>
      </c>
      <c r="N75" s="20" t="s">
        <v>404</v>
      </c>
      <c r="O75" s="18" t="s">
        <v>404</v>
      </c>
      <c r="P75" s="20" t="s">
        <v>404</v>
      </c>
      <c r="Q75" s="18" t="n">
        <v>383.33555895</v>
      </c>
      <c r="R75" s="20" t="n">
        <v>13.21299426</v>
      </c>
    </row>
    <row r="76" spans="1:18">
      <c r="A76" s="15" t="s">
        <v>473</v>
      </c>
      <c r="B76" s="17" t="n">
        <v>14167</v>
      </c>
      <c r="C76" s="18">
        <f>(1400.0/B76*100)</f>
        <v/>
      </c>
      <c r="D76" s="19" t="n">
        <v>12767</v>
      </c>
      <c r="E76" s="18" t="n">
        <v>437.71467241</v>
      </c>
      <c r="F76" s="20" t="n">
        <v>2.62197264</v>
      </c>
      <c r="G76" s="18" t="s">
        <v>404</v>
      </c>
      <c r="H76" s="20" t="s">
        <v>404</v>
      </c>
      <c r="I76" s="18" t="s">
        <v>404</v>
      </c>
      <c r="J76" s="20" t="s">
        <v>404</v>
      </c>
      <c r="K76" s="18" t="s">
        <v>404</v>
      </c>
      <c r="L76" s="20" t="s">
        <v>404</v>
      </c>
      <c r="M76" s="18" t="s">
        <v>404</v>
      </c>
      <c r="N76" s="20" t="s">
        <v>404</v>
      </c>
      <c r="O76" s="18" t="s">
        <v>404</v>
      </c>
      <c r="P76" s="20" t="s">
        <v>404</v>
      </c>
      <c r="Q76" s="18" t="n">
        <v>442.14347911</v>
      </c>
      <c r="R76" s="20" t="n">
        <v>10.3342736</v>
      </c>
    </row>
    <row r="77" spans="1:18">
      <c r="A77" s="15" t="s">
        <v>474</v>
      </c>
      <c r="B77" s="17" t="n">
        <v>6062</v>
      </c>
      <c r="C77" s="18">
        <f>(0.0/B77*100)</f>
        <v/>
      </c>
      <c r="D77" s="19" t="n">
        <v>6062</v>
      </c>
      <c r="E77" s="18" t="n">
        <v>436.50702762</v>
      </c>
      <c r="F77" s="20" t="n">
        <v>2.43702808</v>
      </c>
      <c r="G77" s="18" t="n">
        <v>423.59082477</v>
      </c>
      <c r="H77" s="20" t="n">
        <v>10.95694773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524.81793043</v>
      </c>
      <c r="F78" s="20" t="n">
        <v>3.92054851</v>
      </c>
      <c r="G78" s="18" t="n">
        <v>491.96867879</v>
      </c>
      <c r="H78" s="20" t="n">
        <v>5.29347672</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476.74876664</v>
      </c>
      <c r="F79" s="20" t="n">
        <v>6.58720618</v>
      </c>
      <c r="G79" s="18" t="n">
        <v>429.90840253</v>
      </c>
      <c r="H79" s="20" t="n">
        <v>15.68457605</v>
      </c>
      <c r="I79" s="18" t="s">
        <v>404</v>
      </c>
      <c r="J79" s="20" t="s">
        <v>404</v>
      </c>
      <c r="K79" s="18" t="s">
        <v>404</v>
      </c>
      <c r="L79" s="20" t="s">
        <v>404</v>
      </c>
      <c r="M79" s="18" t="s">
        <v>404</v>
      </c>
      <c r="N79" s="20" t="s">
        <v>404</v>
      </c>
      <c r="O79" s="18" t="s">
        <v>404</v>
      </c>
      <c r="P79" s="20" t="s">
        <v>404</v>
      </c>
      <c r="Q79" s="18" t="n">
        <v>414.57268489</v>
      </c>
      <c r="R79" s="20" t="n">
        <v>5.88125209</v>
      </c>
    </row>
    <row r="80" spans="1:18">
      <c r="A80" s="15" t="s">
        <v>477</v>
      </c>
      <c r="B80" s="17" t="n">
        <v>7841</v>
      </c>
      <c r="C80" s="18">
        <f>(0.0/B80*100)</f>
        <v/>
      </c>
      <c r="D80" s="19" t="n">
        <v>7841</v>
      </c>
      <c r="E80" s="18" t="n">
        <v>456.48357586</v>
      </c>
      <c r="F80" s="20" t="n">
        <v>3.67164431</v>
      </c>
      <c r="G80" s="18" t="s">
        <v>404</v>
      </c>
      <c r="H80" s="20" t="s">
        <v>404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442.95466476</v>
      </c>
      <c r="F81" s="20" t="n">
        <v>3.02136846</v>
      </c>
      <c r="G81" s="18" t="n">
        <v>438.9523634</v>
      </c>
      <c r="H81" s="20" t="n">
        <v>4.21125574</v>
      </c>
      <c r="I81" s="18" t="s">
        <v>404</v>
      </c>
      <c r="J81" s="20" t="s">
        <v>404</v>
      </c>
      <c r="K81" s="18" t="s">
        <v>404</v>
      </c>
      <c r="L81" s="20" t="s">
        <v>404</v>
      </c>
      <c r="M81" s="18" t="s">
        <v>404</v>
      </c>
      <c r="N81" s="20" t="s">
        <v>404</v>
      </c>
      <c r="O81" s="18" t="s">
        <v>404</v>
      </c>
      <c r="P81" s="20" t="s">
        <v>404</v>
      </c>
      <c r="Q81" s="18" t="n">
        <v>523.4145175</v>
      </c>
      <c r="R81" s="20" t="n">
        <v>6.78576833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642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494.29846508</v>
      </c>
      <c r="F7" s="20" t="n">
        <v>4.97420061</v>
      </c>
      <c r="G7" s="18" t="n">
        <v>514.92976414</v>
      </c>
      <c r="H7" s="20" t="n">
        <v>2.30848683</v>
      </c>
      <c r="I7" s="18" t="s">
        <v>404</v>
      </c>
      <c r="J7" s="20" t="s">
        <v>404</v>
      </c>
      <c r="K7" s="18" t="s">
        <v>404</v>
      </c>
      <c r="L7" s="20" t="s">
        <v>404</v>
      </c>
      <c r="M7" s="18" t="s">
        <v>404</v>
      </c>
      <c r="N7" s="20" t="s">
        <v>404</v>
      </c>
      <c r="O7" s="18" t="s">
        <v>404</v>
      </c>
      <c r="P7" s="20" t="s">
        <v>404</v>
      </c>
      <c r="Q7" s="18" t="n">
        <v>503.78912875</v>
      </c>
      <c r="R7" s="20" t="n">
        <v>8.79746224</v>
      </c>
    </row>
    <row r="8" spans="1:18">
      <c r="A8" s="15" t="s">
        <v>405</v>
      </c>
      <c r="B8" s="17" t="n">
        <v>7007</v>
      </c>
      <c r="C8" s="18">
        <f>(0.0/B8*100)</f>
        <v/>
      </c>
      <c r="D8" s="19" t="n">
        <v>7007</v>
      </c>
      <c r="E8" s="18" t="n">
        <v>501.70275192</v>
      </c>
      <c r="F8" s="20" t="n">
        <v>3.77781336</v>
      </c>
      <c r="G8" s="18" t="n">
        <v>489.53890908</v>
      </c>
      <c r="H8" s="20" t="n">
        <v>5.96357148</v>
      </c>
      <c r="I8" s="18" t="s">
        <v>404</v>
      </c>
      <c r="J8" s="20" t="s">
        <v>404</v>
      </c>
      <c r="K8" s="18" t="s">
        <v>404</v>
      </c>
      <c r="L8" s="20" t="s">
        <v>404</v>
      </c>
      <c r="M8" s="18" t="s">
        <v>404</v>
      </c>
      <c r="N8" s="20" t="s">
        <v>404</v>
      </c>
      <c r="O8" s="18" t="s">
        <v>404</v>
      </c>
      <c r="P8" s="20" t="s">
        <v>404</v>
      </c>
      <c r="Q8" s="18" t="n">
        <v>454.15197273</v>
      </c>
      <c r="R8" s="20" t="n">
        <v>22.16658132</v>
      </c>
    </row>
    <row r="9" spans="1:18">
      <c r="A9" s="15" t="s">
        <v>406</v>
      </c>
      <c r="B9" s="17" t="n">
        <v>9651</v>
      </c>
      <c r="C9" s="18">
        <f>(200.0/B9*100)</f>
        <v/>
      </c>
      <c r="D9" s="19" t="n">
        <v>9451</v>
      </c>
      <c r="E9" s="18" t="n">
        <v>505.10568362</v>
      </c>
      <c r="F9" s="20" t="n">
        <v>3.33110101</v>
      </c>
      <c r="G9" s="18" t="n">
        <v>500.78699568</v>
      </c>
      <c r="H9" s="20" t="n">
        <v>7.87731765</v>
      </c>
      <c r="I9" s="18" t="s">
        <v>404</v>
      </c>
      <c r="J9" s="20" t="s">
        <v>404</v>
      </c>
      <c r="K9" s="18" t="s">
        <v>404</v>
      </c>
      <c r="L9" s="20" t="s">
        <v>404</v>
      </c>
      <c r="M9" s="18" t="s">
        <v>404</v>
      </c>
      <c r="N9" s="20" t="s">
        <v>404</v>
      </c>
      <c r="O9" s="18" t="s">
        <v>404</v>
      </c>
      <c r="P9" s="20" t="s">
        <v>404</v>
      </c>
      <c r="Q9" s="18" t="n">
        <v>478.30578626</v>
      </c>
      <c r="R9" s="20" t="n">
        <v>16.12703832</v>
      </c>
    </row>
    <row r="10" spans="1:18">
      <c r="A10" s="15" t="s">
        <v>407</v>
      </c>
      <c r="B10" s="17" t="n">
        <v>20058</v>
      </c>
      <c r="C10" s="18">
        <f>(3074.0/B10*100)</f>
        <v/>
      </c>
      <c r="D10" s="19" t="n">
        <v>16984</v>
      </c>
      <c r="E10" s="18" t="n">
        <v>528.03749483</v>
      </c>
      <c r="F10" s="20" t="n">
        <v>3.6885118</v>
      </c>
      <c r="G10" s="18" t="n">
        <v>528.05805301</v>
      </c>
      <c r="H10" s="20" t="n">
        <v>2.53441824</v>
      </c>
      <c r="I10" s="18" t="s">
        <v>404</v>
      </c>
      <c r="J10" s="20" t="s">
        <v>404</v>
      </c>
      <c r="K10" s="18" t="s">
        <v>404</v>
      </c>
      <c r="L10" s="20" t="s">
        <v>404</v>
      </c>
      <c r="M10" s="18" t="s">
        <v>404</v>
      </c>
      <c r="N10" s="20" t="s">
        <v>404</v>
      </c>
      <c r="O10" s="18" t="s">
        <v>404</v>
      </c>
      <c r="P10" s="20" t="s">
        <v>404</v>
      </c>
      <c r="Q10" s="18" t="n">
        <v>556.08076595</v>
      </c>
      <c r="R10" s="20" t="n">
        <v>15.46159553</v>
      </c>
    </row>
    <row r="11" spans="1:18">
      <c r="A11" s="15" t="s">
        <v>408</v>
      </c>
      <c r="B11" s="17" t="n">
        <v>7053</v>
      </c>
      <c r="C11" s="18">
        <f>(137.0/B11*100)</f>
        <v/>
      </c>
      <c r="D11" s="19" t="n">
        <v>6916</v>
      </c>
      <c r="E11" s="18" t="n">
        <v>442.44878534</v>
      </c>
      <c r="F11" s="20" t="n">
        <v>6.66071247</v>
      </c>
      <c r="G11" s="18" t="n">
        <v>450.5918998</v>
      </c>
      <c r="H11" s="20" t="n">
        <v>3.76612556</v>
      </c>
      <c r="I11" s="18" t="s">
        <v>404</v>
      </c>
      <c r="J11" s="20" t="s">
        <v>404</v>
      </c>
      <c r="K11" s="18" t="s">
        <v>404</v>
      </c>
      <c r="L11" s="20" t="s">
        <v>404</v>
      </c>
      <c r="M11" s="18" t="s">
        <v>404</v>
      </c>
      <c r="N11" s="20" t="s">
        <v>404</v>
      </c>
      <c r="O11" s="18" t="s">
        <v>404</v>
      </c>
      <c r="P11" s="20" t="s">
        <v>404</v>
      </c>
      <c r="Q11" s="18" t="n">
        <v>425.79201717</v>
      </c>
      <c r="R11" s="20" t="n">
        <v>15.66507581</v>
      </c>
    </row>
    <row r="12" spans="1:18">
      <c r="A12" s="15" t="s">
        <v>409</v>
      </c>
      <c r="B12" s="17" t="n">
        <v>6894</v>
      </c>
      <c r="C12" s="18">
        <f>(106.0/B12*100)</f>
        <v/>
      </c>
      <c r="D12" s="19" t="n">
        <v>6788</v>
      </c>
      <c r="E12" s="18" t="n">
        <v>498.7729053</v>
      </c>
      <c r="F12" s="20" t="n">
        <v>4.52588369</v>
      </c>
      <c r="G12" s="18" t="n">
        <v>487.96717083</v>
      </c>
      <c r="H12" s="20" t="n">
        <v>4.08415434</v>
      </c>
      <c r="I12" s="18" t="s">
        <v>404</v>
      </c>
      <c r="J12" s="20" t="s">
        <v>404</v>
      </c>
      <c r="K12" s="18" t="s">
        <v>404</v>
      </c>
      <c r="L12" s="20" t="s">
        <v>404</v>
      </c>
      <c r="M12" s="18" t="s">
        <v>404</v>
      </c>
      <c r="N12" s="20" t="s">
        <v>404</v>
      </c>
      <c r="O12" s="18" t="s">
        <v>404</v>
      </c>
      <c r="P12" s="20" t="s">
        <v>404</v>
      </c>
      <c r="Q12" s="18" t="n">
        <v>422.57420863</v>
      </c>
      <c r="R12" s="20" t="n">
        <v>8.12601068</v>
      </c>
    </row>
    <row r="13" spans="1:18">
      <c r="A13" s="15" t="s">
        <v>410</v>
      </c>
      <c r="B13" s="17" t="n">
        <v>7161</v>
      </c>
      <c r="C13" s="18">
        <f>(1175.0/B13*100)</f>
        <v/>
      </c>
      <c r="D13" s="19" t="n">
        <v>5986</v>
      </c>
      <c r="E13" s="18" t="n">
        <v>509.58233872</v>
      </c>
      <c r="F13" s="20" t="n">
        <v>7.78637586</v>
      </c>
      <c r="G13" s="18" t="n">
        <v>499.55879749</v>
      </c>
      <c r="H13" s="20" t="n">
        <v>2.73516271</v>
      </c>
      <c r="I13" s="18" t="s">
        <v>404</v>
      </c>
      <c r="J13" s="20" t="s">
        <v>404</v>
      </c>
      <c r="K13" s="18" t="s">
        <v>404</v>
      </c>
      <c r="L13" s="20" t="s">
        <v>404</v>
      </c>
      <c r="M13" s="18" t="s">
        <v>404</v>
      </c>
      <c r="N13" s="20" t="s">
        <v>404</v>
      </c>
      <c r="O13" s="18" t="s">
        <v>404</v>
      </c>
      <c r="P13" s="20" t="s">
        <v>404</v>
      </c>
      <c r="Q13" s="18" t="n">
        <v>498.99692043</v>
      </c>
      <c r="R13" s="20" t="n">
        <v>6.52548747</v>
      </c>
    </row>
    <row r="14" spans="1:18">
      <c r="A14" s="15" t="s">
        <v>411</v>
      </c>
      <c r="B14" s="17" t="n">
        <v>5587</v>
      </c>
      <c r="C14" s="18">
        <f>(0.0/B14*100)</f>
        <v/>
      </c>
      <c r="D14" s="19" t="n">
        <v>5587</v>
      </c>
      <c r="E14" s="18" t="n">
        <v>524.46983699</v>
      </c>
      <c r="F14" s="20" t="n">
        <v>3.39396553</v>
      </c>
      <c r="G14" s="18" t="n">
        <v>538.35767334</v>
      </c>
      <c r="H14" s="20" t="n">
        <v>2.63191032</v>
      </c>
      <c r="I14" s="18" t="s">
        <v>404</v>
      </c>
      <c r="J14" s="20" t="s">
        <v>404</v>
      </c>
      <c r="K14" s="18" t="s">
        <v>404</v>
      </c>
      <c r="L14" s="20" t="s">
        <v>404</v>
      </c>
      <c r="M14" s="18" t="s">
        <v>404</v>
      </c>
      <c r="N14" s="20" t="s">
        <v>404</v>
      </c>
      <c r="O14" s="18" t="s">
        <v>404</v>
      </c>
      <c r="P14" s="20" t="s">
        <v>404</v>
      </c>
      <c r="Q14" s="18" t="n">
        <v>519.76887998</v>
      </c>
      <c r="R14" s="20" t="n">
        <v>32.45993154</v>
      </c>
    </row>
    <row r="15" spans="1:18">
      <c r="A15" s="15" t="s">
        <v>412</v>
      </c>
      <c r="B15" s="17" t="n">
        <v>5882</v>
      </c>
      <c r="C15" s="18">
        <f>(0.0/B15*100)</f>
        <v/>
      </c>
      <c r="D15" s="19" t="n">
        <v>5882</v>
      </c>
      <c r="E15" s="18" t="n">
        <v>526.29878099</v>
      </c>
      <c r="F15" s="20" t="n">
        <v>20.08943157</v>
      </c>
      <c r="G15" s="18" t="n">
        <v>530.15116992</v>
      </c>
      <c r="H15" s="20" t="n">
        <v>2.40009742</v>
      </c>
      <c r="I15" s="18" t="s">
        <v>404</v>
      </c>
      <c r="J15" s="20" t="s">
        <v>404</v>
      </c>
      <c r="K15" s="18" t="s">
        <v>404</v>
      </c>
      <c r="L15" s="20" t="s">
        <v>404</v>
      </c>
      <c r="M15" s="18" t="s">
        <v>404</v>
      </c>
      <c r="N15" s="20" t="s">
        <v>404</v>
      </c>
      <c r="O15" s="18" t="s">
        <v>404</v>
      </c>
      <c r="P15" s="20" t="s">
        <v>404</v>
      </c>
      <c r="Q15" s="18" t="n">
        <v>556.08321697</v>
      </c>
      <c r="R15" s="20" t="n">
        <v>17.48931015</v>
      </c>
    </row>
    <row r="16" spans="1:18">
      <c r="A16" s="15" t="s">
        <v>413</v>
      </c>
      <c r="B16" s="17" t="n">
        <v>6108</v>
      </c>
      <c r="C16" s="18">
        <f>(495.0/B16*100)</f>
        <v/>
      </c>
      <c r="D16" s="19" t="n">
        <v>5613</v>
      </c>
      <c r="E16" s="18" t="n">
        <v>499.85005864</v>
      </c>
      <c r="F16" s="20" t="n">
        <v>2.69416814</v>
      </c>
      <c r="G16" s="18" t="n">
        <v>414.71535876</v>
      </c>
      <c r="H16" s="20" t="n">
        <v>42.03346985</v>
      </c>
      <c r="I16" s="18" t="s">
        <v>404</v>
      </c>
      <c r="J16" s="20" t="s">
        <v>404</v>
      </c>
      <c r="K16" s="18" t="s">
        <v>404</v>
      </c>
      <c r="L16" s="20" t="s">
        <v>404</v>
      </c>
      <c r="M16" s="18" t="s">
        <v>404</v>
      </c>
      <c r="N16" s="20" t="s">
        <v>404</v>
      </c>
      <c r="O16" s="18" t="s">
        <v>404</v>
      </c>
      <c r="P16" s="20" t="s">
        <v>404</v>
      </c>
      <c r="Q16" s="18" t="n">
        <v>419.13037842</v>
      </c>
      <c r="R16" s="20" t="n">
        <v>46.02516214</v>
      </c>
    </row>
    <row r="17" spans="1:18">
      <c r="A17" s="15" t="s">
        <v>414</v>
      </c>
      <c r="B17" s="17" t="n">
        <v>6504</v>
      </c>
      <c r="C17" s="18">
        <f>(1325.0/B17*100)</f>
        <v/>
      </c>
      <c r="D17" s="19" t="n">
        <v>5179</v>
      </c>
      <c r="E17" s="18" t="n">
        <v>515.71315583</v>
      </c>
      <c r="F17" s="20" t="n">
        <v>8.078839950000001</v>
      </c>
      <c r="G17" s="18" t="n">
        <v>503.86439583</v>
      </c>
      <c r="H17" s="20" t="n">
        <v>4.88500305</v>
      </c>
      <c r="I17" s="18" t="s">
        <v>404</v>
      </c>
      <c r="J17" s="20" t="s">
        <v>404</v>
      </c>
      <c r="K17" s="18" t="s">
        <v>404</v>
      </c>
      <c r="L17" s="20" t="s">
        <v>404</v>
      </c>
      <c r="M17" s="18" t="s">
        <v>404</v>
      </c>
      <c r="N17" s="20" t="s">
        <v>404</v>
      </c>
      <c r="O17" s="18" t="s">
        <v>404</v>
      </c>
      <c r="P17" s="20" t="s">
        <v>404</v>
      </c>
      <c r="Q17" s="18" t="n">
        <v>555.08446896</v>
      </c>
      <c r="R17" s="20" t="n">
        <v>18.81491863</v>
      </c>
    </row>
    <row r="18" spans="1:18">
      <c r="A18" s="15" t="s">
        <v>415</v>
      </c>
      <c r="B18" s="17" t="n">
        <v>5532</v>
      </c>
      <c r="C18" s="18">
        <f>(0.0/B18*100)</f>
        <v/>
      </c>
      <c r="D18" s="19" t="n">
        <v>5532</v>
      </c>
      <c r="E18" s="18" t="n">
        <v>458.55063477</v>
      </c>
      <c r="F18" s="20" t="n">
        <v>8.54326489</v>
      </c>
      <c r="G18" s="18" t="n">
        <v>454.27051191</v>
      </c>
      <c r="H18" s="20" t="n">
        <v>4.39364183</v>
      </c>
      <c r="I18" s="18" t="s">
        <v>404</v>
      </c>
      <c r="J18" s="20" t="s">
        <v>404</v>
      </c>
      <c r="K18" s="18" t="s">
        <v>404</v>
      </c>
      <c r="L18" s="20" t="s">
        <v>404</v>
      </c>
      <c r="M18" s="18" t="s">
        <v>404</v>
      </c>
      <c r="N18" s="20" t="s">
        <v>404</v>
      </c>
      <c r="O18" s="18" t="s">
        <v>404</v>
      </c>
      <c r="P18" s="20" t="s">
        <v>404</v>
      </c>
      <c r="Q18" s="18" t="n">
        <v>426.77965975</v>
      </c>
      <c r="R18" s="20" t="n">
        <v>27.45254509</v>
      </c>
    </row>
    <row r="19" spans="1:18">
      <c r="A19" s="15" t="s">
        <v>416</v>
      </c>
      <c r="B19" s="17" t="n">
        <v>5658</v>
      </c>
      <c r="C19" s="18">
        <f>(327.0/B19*100)</f>
        <v/>
      </c>
      <c r="D19" s="19" t="n">
        <v>5331</v>
      </c>
      <c r="E19" s="18" t="n">
        <v>484.11249798</v>
      </c>
      <c r="F19" s="20" t="n">
        <v>5.69862448</v>
      </c>
      <c r="G19" s="18" t="n">
        <v>469.13854975</v>
      </c>
      <c r="H19" s="20" t="n">
        <v>5.59080133</v>
      </c>
      <c r="I19" s="18" t="s">
        <v>404</v>
      </c>
      <c r="J19" s="20" t="s">
        <v>404</v>
      </c>
      <c r="K19" s="18" t="s">
        <v>404</v>
      </c>
      <c r="L19" s="20" t="s">
        <v>404</v>
      </c>
      <c r="M19" s="18" t="s">
        <v>404</v>
      </c>
      <c r="N19" s="20" t="s">
        <v>404</v>
      </c>
      <c r="O19" s="18" t="s">
        <v>404</v>
      </c>
      <c r="P19" s="20" t="s">
        <v>404</v>
      </c>
      <c r="Q19" s="18" t="n">
        <v>512.28570911</v>
      </c>
      <c r="R19" s="20" t="n">
        <v>26.49274145</v>
      </c>
    </row>
    <row r="20" spans="1:18">
      <c r="A20" s="15" t="s">
        <v>417</v>
      </c>
      <c r="B20" s="17" t="n">
        <v>3371</v>
      </c>
      <c r="C20" s="18">
        <f>(24.0/B20*100)</f>
        <v/>
      </c>
      <c r="D20" s="19" t="n">
        <v>3347</v>
      </c>
      <c r="E20" s="18" t="n">
        <v>468.07221064</v>
      </c>
      <c r="F20" s="20" t="n">
        <v>3.14269504</v>
      </c>
      <c r="G20" s="18" t="n">
        <v>475.3080446</v>
      </c>
      <c r="H20" s="20" t="n">
        <v>1.9922314</v>
      </c>
      <c r="I20" s="18" t="s">
        <v>404</v>
      </c>
      <c r="J20" s="20" t="s">
        <v>404</v>
      </c>
      <c r="K20" s="18" t="s">
        <v>404</v>
      </c>
      <c r="L20" s="20" t="s">
        <v>404</v>
      </c>
      <c r="M20" s="18" t="s">
        <v>404</v>
      </c>
      <c r="N20" s="20" t="s">
        <v>404</v>
      </c>
      <c r="O20" s="18" t="s">
        <v>404</v>
      </c>
      <c r="P20" s="20" t="s">
        <v>404</v>
      </c>
      <c r="Q20" s="18" t="n">
        <v>457.81115725</v>
      </c>
      <c r="R20" s="20" t="n">
        <v>11.49060006</v>
      </c>
    </row>
    <row r="21" spans="1:18">
      <c r="A21" s="15" t="s">
        <v>418</v>
      </c>
      <c r="B21" s="17" t="n">
        <v>5741</v>
      </c>
      <c r="C21" s="18">
        <f>(0.0/B21*100)</f>
        <v/>
      </c>
      <c r="D21" s="19" t="n">
        <v>5741</v>
      </c>
      <c r="E21" s="18" t="n">
        <v>504.58489826</v>
      </c>
      <c r="F21" s="20" t="n">
        <v>3.05587575</v>
      </c>
      <c r="G21" s="18" t="n">
        <v>499.25044594</v>
      </c>
      <c r="H21" s="20" t="n">
        <v>6.40723243</v>
      </c>
      <c r="I21" s="18" t="s">
        <v>404</v>
      </c>
      <c r="J21" s="20" t="s">
        <v>404</v>
      </c>
      <c r="K21" s="18" t="s">
        <v>404</v>
      </c>
      <c r="L21" s="20" t="s">
        <v>404</v>
      </c>
      <c r="M21" s="18" t="s">
        <v>404</v>
      </c>
      <c r="N21" s="20" t="s">
        <v>404</v>
      </c>
      <c r="O21" s="18" t="s">
        <v>404</v>
      </c>
      <c r="P21" s="20" t="s">
        <v>404</v>
      </c>
      <c r="Q21" s="18" t="n">
        <v>493.27588236</v>
      </c>
      <c r="R21" s="20" t="n">
        <v>7.4894112</v>
      </c>
    </row>
    <row r="22" spans="1:18">
      <c r="A22" s="15" t="s">
        <v>419</v>
      </c>
      <c r="B22" s="17" t="n">
        <v>6598</v>
      </c>
      <c r="C22" s="18">
        <f>(0.0/B22*100)</f>
        <v/>
      </c>
      <c r="D22" s="19" t="n">
        <v>6598</v>
      </c>
      <c r="E22" s="18" t="n">
        <v>465.44831696</v>
      </c>
      <c r="F22" s="20" t="n">
        <v>6.7535049</v>
      </c>
      <c r="G22" s="18" t="n">
        <v>466.97111716</v>
      </c>
      <c r="H22" s="20" t="n">
        <v>5.82299683</v>
      </c>
      <c r="I22" s="18" t="s">
        <v>404</v>
      </c>
      <c r="J22" s="20" t="s">
        <v>404</v>
      </c>
      <c r="K22" s="18" t="s">
        <v>404</v>
      </c>
      <c r="L22" s="20" t="s">
        <v>404</v>
      </c>
      <c r="M22" s="18" t="s">
        <v>404</v>
      </c>
      <c r="N22" s="20" t="s">
        <v>404</v>
      </c>
      <c r="O22" s="18" t="s">
        <v>404</v>
      </c>
      <c r="P22" s="20" t="s">
        <v>404</v>
      </c>
      <c r="Q22" s="18" t="n">
        <v>479.12333673</v>
      </c>
      <c r="R22" s="20" t="n">
        <v>14.17267558</v>
      </c>
    </row>
    <row r="23" spans="1:18">
      <c r="A23" s="15" t="s">
        <v>420</v>
      </c>
      <c r="B23" s="17" t="n">
        <v>11583</v>
      </c>
      <c r="C23" s="18">
        <f>(3185.0/B23*100)</f>
        <v/>
      </c>
      <c r="D23" s="19" t="n">
        <v>8398</v>
      </c>
      <c r="E23" s="18" t="n">
        <v>465.85326402</v>
      </c>
      <c r="F23" s="20" t="n">
        <v>30.81261932</v>
      </c>
      <c r="G23" s="18" t="n">
        <v>485.8669907</v>
      </c>
      <c r="H23" s="20" t="n">
        <v>3.68701744</v>
      </c>
      <c r="I23" s="18" t="s">
        <v>404</v>
      </c>
      <c r="J23" s="20" t="s">
        <v>404</v>
      </c>
      <c r="K23" s="18" t="s">
        <v>404</v>
      </c>
      <c r="L23" s="20" t="s">
        <v>404</v>
      </c>
      <c r="M23" s="18" t="s">
        <v>404</v>
      </c>
      <c r="N23" s="20" t="s">
        <v>404</v>
      </c>
      <c r="O23" s="18" t="s">
        <v>404</v>
      </c>
      <c r="P23" s="20" t="s">
        <v>404</v>
      </c>
      <c r="Q23" s="18" t="n">
        <v>473.06946451</v>
      </c>
      <c r="R23" s="20" t="n">
        <v>19.79840165</v>
      </c>
    </row>
    <row r="24" spans="1:18">
      <c r="A24" s="15" t="s">
        <v>421</v>
      </c>
      <c r="B24" s="17" t="n">
        <v>6647</v>
      </c>
      <c r="C24" s="18">
        <f>(0.0/B24*100)</f>
        <v/>
      </c>
      <c r="D24" s="19" t="n">
        <v>6647</v>
      </c>
      <c r="E24" s="18" t="n">
        <v>545.49082116</v>
      </c>
      <c r="F24" s="20" t="n">
        <v>5.58011906</v>
      </c>
      <c r="G24" s="18" t="n">
        <v>533.56093644</v>
      </c>
      <c r="H24" s="20" t="n">
        <v>4.98584714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515.48642424</v>
      </c>
      <c r="F25" s="20" t="n">
        <v>3.41235788</v>
      </c>
      <c r="G25" s="18" t="n">
        <v>513.23085098</v>
      </c>
      <c r="H25" s="20" t="n">
        <v>9.76862463</v>
      </c>
      <c r="I25" s="18" t="s">
        <v>404</v>
      </c>
      <c r="J25" s="20" t="s">
        <v>404</v>
      </c>
      <c r="K25" s="18" t="s">
        <v>404</v>
      </c>
      <c r="L25" s="20" t="s">
        <v>404</v>
      </c>
      <c r="M25" s="18" t="s">
        <v>404</v>
      </c>
      <c r="N25" s="20" t="s">
        <v>404</v>
      </c>
      <c r="O25" s="18" t="s">
        <v>404</v>
      </c>
      <c r="P25" s="20" t="s">
        <v>404</v>
      </c>
      <c r="Q25" s="18" t="n">
        <v>614.17151452</v>
      </c>
      <c r="R25" s="20" t="n">
        <v>5.46334091</v>
      </c>
    </row>
    <row r="26" spans="1:18">
      <c r="A26" s="15" t="s">
        <v>423</v>
      </c>
      <c r="B26" s="17" t="n">
        <v>4869</v>
      </c>
      <c r="C26" s="18">
        <f>(11.0/B26*100)</f>
        <v/>
      </c>
      <c r="D26" s="19" t="n">
        <v>4858</v>
      </c>
      <c r="E26" s="18" t="n">
        <v>490.85917536</v>
      </c>
      <c r="F26" s="20" t="n">
        <v>2.85899677</v>
      </c>
      <c r="G26" s="18" t="n">
        <v>490.72179725</v>
      </c>
      <c r="H26" s="20" t="n">
        <v>2.87688398</v>
      </c>
      <c r="I26" s="18" t="s">
        <v>404</v>
      </c>
      <c r="J26" s="20" t="s">
        <v>404</v>
      </c>
      <c r="K26" s="18" t="s">
        <v>404</v>
      </c>
      <c r="L26" s="20" t="s">
        <v>404</v>
      </c>
      <c r="M26" s="18" t="s">
        <v>404</v>
      </c>
      <c r="N26" s="20" t="s">
        <v>404</v>
      </c>
      <c r="O26" s="18" t="s">
        <v>404</v>
      </c>
      <c r="P26" s="20" t="s">
        <v>404</v>
      </c>
      <c r="Q26" s="18" t="n">
        <v>449.28953237</v>
      </c>
      <c r="R26" s="20" t="n">
        <v>12.02955734</v>
      </c>
    </row>
    <row r="27" spans="1:18">
      <c r="A27" s="15" t="s">
        <v>424</v>
      </c>
      <c r="B27" s="17" t="n">
        <v>5299</v>
      </c>
      <c r="C27" s="18">
        <f>(0.0/B27*100)</f>
        <v/>
      </c>
      <c r="D27" s="19" t="n">
        <v>5299</v>
      </c>
      <c r="E27" s="18" t="n">
        <v>509.9977388</v>
      </c>
      <c r="F27" s="20" t="n">
        <v>1.64265111</v>
      </c>
      <c r="G27" s="18" t="n">
        <v>469.34559999</v>
      </c>
      <c r="H27" s="20" t="n">
        <v>1.40352603</v>
      </c>
      <c r="I27" s="18" t="s">
        <v>404</v>
      </c>
      <c r="J27" s="20" t="s">
        <v>404</v>
      </c>
      <c r="K27" s="18" t="s">
        <v>404</v>
      </c>
      <c r="L27" s="20" t="s">
        <v>404</v>
      </c>
      <c r="M27" s="18" t="s">
        <v>404</v>
      </c>
      <c r="N27" s="20" t="s">
        <v>404</v>
      </c>
      <c r="O27" s="18" t="s">
        <v>404</v>
      </c>
      <c r="P27" s="20" t="s">
        <v>404</v>
      </c>
      <c r="Q27" s="18" t="n">
        <v>460.40997821</v>
      </c>
      <c r="R27" s="20" t="n">
        <v>29.69276754</v>
      </c>
    </row>
    <row r="28" spans="1:18">
      <c r="A28" s="15" t="s">
        <v>425</v>
      </c>
      <c r="B28" s="17" t="n">
        <v>7568</v>
      </c>
      <c r="C28" s="18">
        <f>(0.0/B28*100)</f>
        <v/>
      </c>
      <c r="D28" s="19" t="n">
        <v>7568</v>
      </c>
      <c r="E28" s="18" t="n">
        <v>408.63638627</v>
      </c>
      <c r="F28" s="20" t="n">
        <v>3.5982084</v>
      </c>
      <c r="G28" s="18" t="n">
        <v>421.65429697</v>
      </c>
      <c r="H28" s="20" t="n">
        <v>3.46983631</v>
      </c>
      <c r="I28" s="18" t="s">
        <v>404</v>
      </c>
      <c r="J28" s="20" t="s">
        <v>404</v>
      </c>
      <c r="K28" s="18" t="s">
        <v>404</v>
      </c>
      <c r="L28" s="20" t="s">
        <v>404</v>
      </c>
      <c r="M28" s="18" t="s">
        <v>404</v>
      </c>
      <c r="N28" s="20" t="s">
        <v>404</v>
      </c>
      <c r="O28" s="18" t="s">
        <v>404</v>
      </c>
      <c r="P28" s="20" t="s">
        <v>404</v>
      </c>
      <c r="Q28" s="18" t="n">
        <v>429.1895359</v>
      </c>
      <c r="R28" s="20" t="n">
        <v>5.68850993</v>
      </c>
    </row>
    <row r="29" spans="1:18">
      <c r="A29" s="15" t="s">
        <v>426</v>
      </c>
      <c r="B29" s="17" t="n">
        <v>5385</v>
      </c>
      <c r="C29" s="18">
        <f>(1123.0/B29*100)</f>
        <v/>
      </c>
      <c r="D29" s="19" t="n">
        <v>4262</v>
      </c>
      <c r="E29" s="18" t="n">
        <v>503.96483119</v>
      </c>
      <c r="F29" s="20" t="n">
        <v>7.74163503</v>
      </c>
      <c r="G29" s="18" t="n">
        <v>526.76695354</v>
      </c>
      <c r="H29" s="20" t="n">
        <v>11.99539492</v>
      </c>
      <c r="I29" s="18" t="s">
        <v>404</v>
      </c>
      <c r="J29" s="20" t="s">
        <v>404</v>
      </c>
      <c r="K29" s="18" t="s">
        <v>404</v>
      </c>
      <c r="L29" s="20" t="s">
        <v>404</v>
      </c>
      <c r="M29" s="18" t="s">
        <v>404</v>
      </c>
      <c r="N29" s="20" t="s">
        <v>404</v>
      </c>
      <c r="O29" s="18" t="s">
        <v>404</v>
      </c>
      <c r="P29" s="20" t="s">
        <v>404</v>
      </c>
      <c r="Q29" s="18" t="n">
        <v>492.59242765</v>
      </c>
      <c r="R29" s="20" t="n">
        <v>11.3058197</v>
      </c>
    </row>
    <row r="30" spans="1:18">
      <c r="A30" s="15" t="s">
        <v>427</v>
      </c>
      <c r="B30" s="17" t="n">
        <v>4520</v>
      </c>
      <c r="C30" s="18">
        <f>(1053.0/B30*100)</f>
        <v/>
      </c>
      <c r="D30" s="19" t="n">
        <v>3467</v>
      </c>
      <c r="E30" s="18" t="n">
        <v>509.63182245</v>
      </c>
      <c r="F30" s="20" t="n">
        <v>4.91520195</v>
      </c>
      <c r="G30" s="18" t="n">
        <v>520.82669064</v>
      </c>
      <c r="H30" s="20" t="n">
        <v>5.01998359</v>
      </c>
      <c r="I30" s="18" t="s">
        <v>404</v>
      </c>
      <c r="J30" s="20" t="s">
        <v>404</v>
      </c>
      <c r="K30" s="18" t="s">
        <v>404</v>
      </c>
      <c r="L30" s="20" t="s">
        <v>404</v>
      </c>
      <c r="M30" s="18" t="s">
        <v>404</v>
      </c>
      <c r="N30" s="20" t="s">
        <v>404</v>
      </c>
      <c r="O30" s="18" t="s">
        <v>404</v>
      </c>
      <c r="P30" s="20" t="s">
        <v>404</v>
      </c>
      <c r="Q30" s="18" t="n">
        <v>507.57026335</v>
      </c>
      <c r="R30" s="20" t="n">
        <v>18.13626652</v>
      </c>
    </row>
    <row r="31" spans="1:18">
      <c r="A31" s="15" t="s">
        <v>428</v>
      </c>
      <c r="B31" s="17" t="n">
        <v>5456</v>
      </c>
      <c r="C31" s="18">
        <f>(502.0/B31*100)</f>
        <v/>
      </c>
      <c r="D31" s="19" t="n">
        <v>4954</v>
      </c>
      <c r="E31" s="18" t="n">
        <v>497.67412011</v>
      </c>
      <c r="F31" s="20" t="n">
        <v>4.31936895</v>
      </c>
      <c r="G31" s="18" t="n">
        <v>499.67842189</v>
      </c>
      <c r="H31" s="20" t="n">
        <v>2.77809381</v>
      </c>
      <c r="I31" s="18" t="s">
        <v>404</v>
      </c>
      <c r="J31" s="20" t="s">
        <v>404</v>
      </c>
      <c r="K31" s="18" t="s">
        <v>404</v>
      </c>
      <c r="L31" s="20" t="s">
        <v>404</v>
      </c>
      <c r="M31" s="18" t="s">
        <v>404</v>
      </c>
      <c r="N31" s="20" t="s">
        <v>404</v>
      </c>
      <c r="O31" s="18" t="s">
        <v>404</v>
      </c>
      <c r="P31" s="20" t="s">
        <v>404</v>
      </c>
      <c r="Q31" s="18" t="n">
        <v>494.17431044</v>
      </c>
      <c r="R31" s="20" t="n">
        <v>12.72172807</v>
      </c>
    </row>
    <row r="32" spans="1:18">
      <c r="A32" s="15" t="s">
        <v>429</v>
      </c>
      <c r="B32" s="17" t="n">
        <v>4478</v>
      </c>
      <c r="C32" s="18">
        <f>(0.0/B32*100)</f>
        <v/>
      </c>
      <c r="D32" s="19" t="n">
        <v>4478</v>
      </c>
      <c r="E32" s="18" t="n">
        <v>504.49358788</v>
      </c>
      <c r="F32" s="20" t="n">
        <v>6.44777703</v>
      </c>
      <c r="G32" s="18" t="n">
        <v>499.49763677</v>
      </c>
      <c r="H32" s="20" t="n">
        <v>2.79129418</v>
      </c>
      <c r="I32" s="18" t="s">
        <v>404</v>
      </c>
      <c r="J32" s="20" t="s">
        <v>404</v>
      </c>
      <c r="K32" s="18" t="s">
        <v>404</v>
      </c>
      <c r="L32" s="20" t="s">
        <v>404</v>
      </c>
      <c r="M32" s="18" t="s">
        <v>404</v>
      </c>
      <c r="N32" s="20" t="s">
        <v>404</v>
      </c>
      <c r="O32" s="18" t="s">
        <v>404</v>
      </c>
      <c r="P32" s="20" t="s">
        <v>404</v>
      </c>
      <c r="Q32" s="18" t="n">
        <v>526.94032199</v>
      </c>
      <c r="R32" s="20" t="n">
        <v>13.20483902</v>
      </c>
    </row>
    <row r="33" spans="1:18">
      <c r="A33" s="15" t="s">
        <v>430</v>
      </c>
      <c r="B33" s="17" t="n">
        <v>7325</v>
      </c>
      <c r="C33" s="18">
        <f>(29.0/B33*100)</f>
        <v/>
      </c>
      <c r="D33" s="19" t="n">
        <v>7296</v>
      </c>
      <c r="E33" s="18" t="n">
        <v>495.59334058</v>
      </c>
      <c r="F33" s="20" t="n">
        <v>6.89318203</v>
      </c>
      <c r="G33" s="18" t="n">
        <v>503.36205938</v>
      </c>
      <c r="H33" s="20" t="n">
        <v>2.8631178</v>
      </c>
      <c r="I33" s="18" t="s">
        <v>404</v>
      </c>
      <c r="J33" s="20" t="s">
        <v>404</v>
      </c>
      <c r="K33" s="18" t="s">
        <v>404</v>
      </c>
      <c r="L33" s="20" t="s">
        <v>404</v>
      </c>
      <c r="M33" s="18" t="s">
        <v>404</v>
      </c>
      <c r="N33" s="20" t="s">
        <v>404</v>
      </c>
      <c r="O33" s="18" t="s">
        <v>404</v>
      </c>
      <c r="P33" s="20" t="s">
        <v>404</v>
      </c>
      <c r="Q33" s="18" t="n">
        <v>482.14996994</v>
      </c>
      <c r="R33" s="20" t="n">
        <v>9.022661729999999</v>
      </c>
    </row>
    <row r="34" spans="1:18">
      <c r="A34" s="15" t="s">
        <v>431</v>
      </c>
      <c r="B34" s="17" t="n">
        <v>6350</v>
      </c>
      <c r="C34" s="18">
        <f>(0.0/B34*100)</f>
        <v/>
      </c>
      <c r="D34" s="19" t="n">
        <v>6350</v>
      </c>
      <c r="E34" s="18" t="n">
        <v>481.08188947</v>
      </c>
      <c r="F34" s="20" t="n">
        <v>7.53846661</v>
      </c>
      <c r="G34" s="18" t="n">
        <v>454.28409287</v>
      </c>
      <c r="H34" s="20" t="n">
        <v>3.58160365</v>
      </c>
      <c r="I34" s="18" t="s">
        <v>404</v>
      </c>
      <c r="J34" s="20" t="s">
        <v>404</v>
      </c>
      <c r="K34" s="18" t="s">
        <v>404</v>
      </c>
      <c r="L34" s="20" t="s">
        <v>404</v>
      </c>
      <c r="M34" s="18" t="s">
        <v>404</v>
      </c>
      <c r="N34" s="20" t="s">
        <v>404</v>
      </c>
      <c r="O34" s="18" t="s">
        <v>404</v>
      </c>
      <c r="P34" s="20" t="s">
        <v>404</v>
      </c>
      <c r="Q34" s="18" t="n">
        <v>394.11501667</v>
      </c>
      <c r="R34" s="20" t="n">
        <v>40.68308312</v>
      </c>
    </row>
    <row r="35" spans="1:18">
      <c r="A35" s="15" t="s">
        <v>432</v>
      </c>
      <c r="B35" s="17" t="n">
        <v>6406</v>
      </c>
      <c r="C35" s="18">
        <f>(443.0/B35*100)</f>
        <v/>
      </c>
      <c r="D35" s="19" t="n">
        <v>5963</v>
      </c>
      <c r="E35" s="18" t="n">
        <v>510.30061833</v>
      </c>
      <c r="F35" s="20" t="n">
        <v>4.56473874</v>
      </c>
      <c r="G35" s="18" t="n">
        <v>515.85639771</v>
      </c>
      <c r="H35" s="20" t="n">
        <v>1.44402032</v>
      </c>
      <c r="I35" s="18" t="s">
        <v>404</v>
      </c>
      <c r="J35" s="20" t="s">
        <v>404</v>
      </c>
      <c r="K35" s="18" t="s">
        <v>404</v>
      </c>
      <c r="L35" s="20" t="s">
        <v>404</v>
      </c>
      <c r="M35" s="18" t="s">
        <v>404</v>
      </c>
      <c r="N35" s="20" t="s">
        <v>404</v>
      </c>
      <c r="O35" s="18" t="s">
        <v>404</v>
      </c>
      <c r="P35" s="20" t="s">
        <v>404</v>
      </c>
      <c r="Q35" s="18" t="n">
        <v>506.78867467</v>
      </c>
      <c r="R35" s="20" t="n">
        <v>8.19981209</v>
      </c>
    </row>
    <row r="36" spans="1:18">
      <c r="A36" s="15" t="s">
        <v>433</v>
      </c>
      <c r="B36" s="17" t="n">
        <v>6736</v>
      </c>
      <c r="C36" s="18">
        <f>(10.0/B36*100)</f>
        <v/>
      </c>
      <c r="D36" s="19" t="n">
        <v>6726</v>
      </c>
      <c r="E36" s="18" t="n">
        <v>488.99006303</v>
      </c>
      <c r="F36" s="20" t="n">
        <v>3.86570606</v>
      </c>
      <c r="G36" s="18" t="n">
        <v>495.09398004</v>
      </c>
      <c r="H36" s="20" t="n">
        <v>3.01689355</v>
      </c>
      <c r="I36" s="18" t="s">
        <v>404</v>
      </c>
      <c r="J36" s="20" t="s">
        <v>404</v>
      </c>
      <c r="K36" s="18" t="s">
        <v>404</v>
      </c>
      <c r="L36" s="20" t="s">
        <v>404</v>
      </c>
      <c r="M36" s="18" t="s">
        <v>404</v>
      </c>
      <c r="N36" s="20" t="s">
        <v>404</v>
      </c>
      <c r="O36" s="18" t="s">
        <v>404</v>
      </c>
      <c r="P36" s="20" t="s">
        <v>404</v>
      </c>
      <c r="Q36" s="18" t="n">
        <v>509.67269691</v>
      </c>
      <c r="R36" s="20" t="n">
        <v>5.04923989</v>
      </c>
    </row>
    <row r="37" spans="1:18">
      <c r="A37" s="15" t="s">
        <v>434</v>
      </c>
      <c r="B37" s="17" t="n">
        <v>5458</v>
      </c>
      <c r="C37" s="18">
        <f>(0.0/B37*100)</f>
        <v/>
      </c>
      <c r="D37" s="19" t="n">
        <v>5458</v>
      </c>
      <c r="E37" s="18" t="n">
        <v>492.5829041</v>
      </c>
      <c r="F37" s="20" t="n">
        <v>6.38035555</v>
      </c>
      <c r="G37" s="18" t="n">
        <v>494.04661019</v>
      </c>
      <c r="H37" s="20" t="n">
        <v>3.9162376</v>
      </c>
      <c r="I37" s="18" t="s">
        <v>404</v>
      </c>
      <c r="J37" s="20" t="s">
        <v>404</v>
      </c>
      <c r="K37" s="18" t="s">
        <v>404</v>
      </c>
      <c r="L37" s="20" t="s">
        <v>404</v>
      </c>
      <c r="M37" s="18" t="s">
        <v>404</v>
      </c>
      <c r="N37" s="20" t="s">
        <v>404</v>
      </c>
      <c r="O37" s="18" t="s">
        <v>404</v>
      </c>
      <c r="P37" s="20" t="s">
        <v>404</v>
      </c>
      <c r="Q37" s="18" t="n">
        <v>468.12302587</v>
      </c>
      <c r="R37" s="20" t="n">
        <v>5.09922509</v>
      </c>
    </row>
    <row r="38" spans="1:18">
      <c r="A38" s="15" t="s">
        <v>435</v>
      </c>
      <c r="B38" s="17" t="n">
        <v>5860</v>
      </c>
      <c r="C38" s="18">
        <f>(268.0/B38*100)</f>
        <v/>
      </c>
      <c r="D38" s="19" t="n">
        <v>5592</v>
      </c>
      <c r="E38" s="18" t="n">
        <v>498.72473789</v>
      </c>
      <c r="F38" s="20" t="n">
        <v>5.94438546</v>
      </c>
      <c r="G38" s="18" t="n">
        <v>511.00734524</v>
      </c>
      <c r="H38" s="20" t="n">
        <v>4.95254783</v>
      </c>
      <c r="I38" s="18" t="s">
        <v>404</v>
      </c>
      <c r="J38" s="20" t="s">
        <v>404</v>
      </c>
      <c r="K38" s="18" t="s">
        <v>404</v>
      </c>
      <c r="L38" s="20" t="s">
        <v>404</v>
      </c>
      <c r="M38" s="18" t="s">
        <v>404</v>
      </c>
      <c r="N38" s="20" t="s">
        <v>404</v>
      </c>
      <c r="O38" s="18" t="s">
        <v>404</v>
      </c>
      <c r="P38" s="20" t="s">
        <v>404</v>
      </c>
      <c r="Q38" s="18" t="n">
        <v>479.32680325</v>
      </c>
      <c r="R38" s="20" t="n">
        <v>27.17652903</v>
      </c>
    </row>
    <row r="39" spans="1:18">
      <c r="A39" s="15" t="s">
        <v>436</v>
      </c>
      <c r="B39" s="17" t="n">
        <v>5895</v>
      </c>
      <c r="C39" s="18">
        <f>(0.0/B39*100)</f>
        <v/>
      </c>
      <c r="D39" s="19" t="n">
        <v>5895</v>
      </c>
      <c r="E39" s="18" t="n">
        <v>425.31023167</v>
      </c>
      <c r="F39" s="20" t="n">
        <v>7.5224208</v>
      </c>
      <c r="G39" s="18" t="n">
        <v>425.74215154</v>
      </c>
      <c r="H39" s="20" t="n">
        <v>5.53208701</v>
      </c>
      <c r="I39" s="18" t="s">
        <v>404</v>
      </c>
      <c r="J39" s="20" t="s">
        <v>404</v>
      </c>
      <c r="K39" s="18" t="s">
        <v>404</v>
      </c>
      <c r="L39" s="20" t="s">
        <v>404</v>
      </c>
      <c r="M39" s="18" t="s">
        <v>404</v>
      </c>
      <c r="N39" s="20" t="s">
        <v>404</v>
      </c>
      <c r="O39" s="18" t="s">
        <v>404</v>
      </c>
      <c r="P39" s="20" t="s">
        <v>404</v>
      </c>
      <c r="Q39" s="18" t="n">
        <v>406.30761552</v>
      </c>
      <c r="R39" s="20" t="n">
        <v>3.76749028</v>
      </c>
    </row>
    <row r="40" spans="1:18">
      <c r="A40" s="15" t="s">
        <v>437</v>
      </c>
      <c r="B40" s="17" t="n">
        <v>14157</v>
      </c>
      <c r="C40" s="18">
        <f>(2954.0/B40*100)</f>
        <v/>
      </c>
      <c r="D40" s="19" t="n">
        <v>11203</v>
      </c>
      <c r="E40" s="18" t="n">
        <v>506.32881761</v>
      </c>
      <c r="F40" s="20" t="n">
        <v>3.63029984</v>
      </c>
      <c r="G40" s="18" t="n">
        <v>528.68334842</v>
      </c>
      <c r="H40" s="20" t="n">
        <v>7.79236796</v>
      </c>
      <c r="I40" s="18" t="s">
        <v>404</v>
      </c>
      <c r="J40" s="20" t="s">
        <v>404</v>
      </c>
      <c r="K40" s="18" t="s">
        <v>404</v>
      </c>
      <c r="L40" s="20" t="s">
        <v>404</v>
      </c>
      <c r="M40" s="18" t="s">
        <v>404</v>
      </c>
      <c r="N40" s="20" t="s">
        <v>404</v>
      </c>
      <c r="O40" s="18" t="s">
        <v>404</v>
      </c>
      <c r="P40" s="20" t="s">
        <v>404</v>
      </c>
      <c r="Q40" s="18" t="n">
        <v>496.02275221</v>
      </c>
      <c r="R40" s="20" t="n">
        <v>11.13590423</v>
      </c>
    </row>
    <row r="41" spans="1:18">
      <c r="A41" s="15" t="s">
        <v>438</v>
      </c>
      <c r="B41" s="17" t="n">
        <v>5712</v>
      </c>
      <c r="C41" s="18">
        <f>(99.0/B41*100)</f>
        <v/>
      </c>
      <c r="D41" s="19" t="n">
        <v>5613</v>
      </c>
      <c r="E41" s="18" t="n">
        <v>486.94707269</v>
      </c>
      <c r="F41" s="20" t="n">
        <v>4.36732997</v>
      </c>
      <c r="G41" s="18" t="n">
        <v>514.58859892</v>
      </c>
      <c r="H41" s="20" t="n">
        <v>4.74006841</v>
      </c>
      <c r="I41" s="18" t="s">
        <v>404</v>
      </c>
      <c r="J41" s="20" t="s">
        <v>404</v>
      </c>
      <c r="K41" s="18" t="s">
        <v>404</v>
      </c>
      <c r="L41" s="20" t="s">
        <v>404</v>
      </c>
      <c r="M41" s="18" t="s">
        <v>404</v>
      </c>
      <c r="N41" s="20" t="s">
        <v>404</v>
      </c>
      <c r="O41" s="18" t="s">
        <v>404</v>
      </c>
      <c r="P41" s="20" t="s">
        <v>404</v>
      </c>
      <c r="Q41" s="18" t="n">
        <v>481.8389343</v>
      </c>
      <c r="R41" s="20" t="n">
        <v>5.97952304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424.19344611</v>
      </c>
      <c r="F44" s="20" t="n">
        <v>3.86469185</v>
      </c>
      <c r="G44" s="18" t="n">
        <v>429.66074245</v>
      </c>
      <c r="H44" s="20" t="n">
        <v>5.93154562</v>
      </c>
      <c r="I44" s="18" t="s">
        <v>404</v>
      </c>
      <c r="J44" s="20" t="s">
        <v>404</v>
      </c>
      <c r="K44" s="18" t="s">
        <v>404</v>
      </c>
      <c r="L44" s="20" t="s">
        <v>404</v>
      </c>
      <c r="M44" s="18" t="s">
        <v>404</v>
      </c>
      <c r="N44" s="20" t="s">
        <v>404</v>
      </c>
      <c r="O44" s="18" t="s">
        <v>404</v>
      </c>
      <c r="P44" s="20" t="s">
        <v>404</v>
      </c>
      <c r="Q44" s="18" t="n">
        <v>458.58047281</v>
      </c>
      <c r="R44" s="20" t="n">
        <v>8.621251020000001</v>
      </c>
    </row>
    <row r="45" spans="1:18">
      <c r="A45" s="15" t="s">
        <v>442</v>
      </c>
      <c r="B45" s="17" t="n">
        <v>5519</v>
      </c>
      <c r="C45" s="18">
        <f>(0.0/B45*100)</f>
        <v/>
      </c>
      <c r="D45" s="19" t="n">
        <v>5519</v>
      </c>
      <c r="E45" s="18" t="n">
        <v>377.53078596</v>
      </c>
      <c r="F45" s="20" t="n">
        <v>2.9615696</v>
      </c>
      <c r="G45" s="18" t="n">
        <v>361.68959816</v>
      </c>
      <c r="H45" s="20" t="n">
        <v>7.35737231</v>
      </c>
      <c r="I45" s="18" t="s">
        <v>404</v>
      </c>
      <c r="J45" s="20" t="s">
        <v>404</v>
      </c>
      <c r="K45" s="18" t="s">
        <v>404</v>
      </c>
      <c r="L45" s="20" t="s">
        <v>404</v>
      </c>
      <c r="M45" s="18" t="s">
        <v>404</v>
      </c>
      <c r="N45" s="20" t="s">
        <v>404</v>
      </c>
      <c r="O45" s="18" t="s">
        <v>404</v>
      </c>
      <c r="P45" s="20" t="s">
        <v>404</v>
      </c>
      <c r="Q45" s="18" t="n">
        <v>334.2155721</v>
      </c>
      <c r="R45" s="20" t="n">
        <v>9.0242229</v>
      </c>
    </row>
    <row r="46" spans="1:18">
      <c r="A46" s="15" t="s">
        <v>443</v>
      </c>
      <c r="B46" s="17" t="n">
        <v>23141</v>
      </c>
      <c r="C46" s="18">
        <f>(4196.0/B46*100)</f>
        <v/>
      </c>
      <c r="D46" s="19" t="n">
        <v>18945</v>
      </c>
      <c r="E46" s="18" t="n">
        <v>395.42381713</v>
      </c>
      <c r="F46" s="20" t="n">
        <v>5.2913921</v>
      </c>
      <c r="G46" s="18" t="n">
        <v>409.48156407</v>
      </c>
      <c r="H46" s="20" t="n">
        <v>3.26137234</v>
      </c>
      <c r="I46" s="18" t="s">
        <v>404</v>
      </c>
      <c r="J46" s="20" t="s">
        <v>404</v>
      </c>
      <c r="K46" s="18" t="s">
        <v>404</v>
      </c>
      <c r="L46" s="20" t="s">
        <v>404</v>
      </c>
      <c r="M46" s="18" t="s">
        <v>404</v>
      </c>
      <c r="N46" s="20" t="s">
        <v>404</v>
      </c>
      <c r="O46" s="18" t="s">
        <v>404</v>
      </c>
      <c r="P46" s="20" t="s">
        <v>404</v>
      </c>
      <c r="Q46" s="18" t="n">
        <v>378.03656033</v>
      </c>
      <c r="R46" s="20" t="n">
        <v>10.17917675</v>
      </c>
    </row>
    <row r="47" spans="1:18">
      <c r="A47" s="15" t="s">
        <v>444</v>
      </c>
      <c r="B47" s="17" t="n">
        <v>5928</v>
      </c>
      <c r="C47" s="18">
        <f>(0.0/B47*100)</f>
        <v/>
      </c>
      <c r="D47" s="19" t="n">
        <v>5928</v>
      </c>
      <c r="E47" s="18" t="n">
        <v>445.66699568</v>
      </c>
      <c r="F47" s="20" t="n">
        <v>4.69500593</v>
      </c>
      <c r="G47" s="18" t="n">
        <v>429.62971733</v>
      </c>
      <c r="H47" s="20" t="n">
        <v>19.01405568</v>
      </c>
      <c r="I47" s="18" t="s">
        <v>404</v>
      </c>
      <c r="J47" s="20" t="s">
        <v>404</v>
      </c>
      <c r="K47" s="18" t="s">
        <v>404</v>
      </c>
      <c r="L47" s="20" t="s">
        <v>404</v>
      </c>
      <c r="M47" s="18" t="s">
        <v>404</v>
      </c>
      <c r="N47" s="20" t="s">
        <v>404</v>
      </c>
      <c r="O47" s="18" t="s">
        <v>404</v>
      </c>
      <c r="P47" s="20" t="s">
        <v>404</v>
      </c>
      <c r="Q47" s="18" t="n">
        <v>515.62572515</v>
      </c>
      <c r="R47" s="20" t="n">
        <v>10.83774663</v>
      </c>
    </row>
    <row r="48" spans="1:18">
      <c r="A48" s="15" t="s">
        <v>445</v>
      </c>
      <c r="B48" s="17" t="n">
        <v>9841</v>
      </c>
      <c r="C48" s="18">
        <f>(40.0/B48*100)</f>
        <v/>
      </c>
      <c r="D48" s="19" t="n">
        <v>9801</v>
      </c>
      <c r="E48" s="18" t="n">
        <v>519.23615853</v>
      </c>
      <c r="F48" s="20" t="n">
        <v>4.74272884</v>
      </c>
      <c r="G48" s="18" t="n">
        <v>507.42545557</v>
      </c>
      <c r="H48" s="20" t="n">
        <v>34.76390537</v>
      </c>
      <c r="I48" s="18" t="s">
        <v>404</v>
      </c>
      <c r="J48" s="20" t="s">
        <v>404</v>
      </c>
      <c r="K48" s="18" t="s">
        <v>404</v>
      </c>
      <c r="L48" s="20" t="s">
        <v>404</v>
      </c>
      <c r="M48" s="18" t="s">
        <v>404</v>
      </c>
      <c r="N48" s="20" t="s">
        <v>404</v>
      </c>
      <c r="O48" s="18" t="s">
        <v>404</v>
      </c>
      <c r="P48" s="20" t="s">
        <v>404</v>
      </c>
      <c r="Q48" s="18" t="n">
        <v>426.17323264</v>
      </c>
      <c r="R48" s="20" t="n">
        <v>6.766915</v>
      </c>
    </row>
    <row r="49" spans="1:18">
      <c r="A49" s="15" t="s">
        <v>446</v>
      </c>
      <c r="B49" s="17" t="n">
        <v>6349</v>
      </c>
      <c r="C49" s="18">
        <f>(52.0/B49*100)</f>
        <v/>
      </c>
      <c r="D49" s="19" t="n">
        <v>6297</v>
      </c>
      <c r="E49" s="18" t="n">
        <v>441.26972104</v>
      </c>
      <c r="F49" s="20" t="n">
        <v>5.46865988</v>
      </c>
      <c r="G49" s="18" t="n">
        <v>428.28053546</v>
      </c>
      <c r="H49" s="20" t="n">
        <v>3.5162477</v>
      </c>
      <c r="I49" s="18" t="s">
        <v>404</v>
      </c>
      <c r="J49" s="20" t="s">
        <v>404</v>
      </c>
      <c r="K49" s="18" t="s">
        <v>404</v>
      </c>
      <c r="L49" s="20" t="s">
        <v>404</v>
      </c>
      <c r="M49" s="18" t="s">
        <v>404</v>
      </c>
      <c r="N49" s="20" t="s">
        <v>404</v>
      </c>
      <c r="O49" s="18" t="s">
        <v>404</v>
      </c>
      <c r="P49" s="20" t="s">
        <v>404</v>
      </c>
      <c r="Q49" s="18" t="n">
        <v>353.36304675</v>
      </c>
      <c r="R49" s="20" t="n">
        <v>12.11253334</v>
      </c>
    </row>
    <row r="50" spans="1:18">
      <c r="A50" s="15" t="s">
        <v>447</v>
      </c>
      <c r="B50" s="17" t="n">
        <v>11795</v>
      </c>
      <c r="C50" s="18">
        <f>(1031.0/B50*100)</f>
        <v/>
      </c>
      <c r="D50" s="19" t="n">
        <v>10764</v>
      </c>
      <c r="E50" s="18" t="n">
        <v>406.37978468</v>
      </c>
      <c r="F50" s="20" t="n">
        <v>6.60382979</v>
      </c>
      <c r="G50" s="18" t="n">
        <v>422.04184642</v>
      </c>
      <c r="H50" s="20" t="n">
        <v>3.06425816</v>
      </c>
      <c r="I50" s="18" t="s">
        <v>404</v>
      </c>
      <c r="J50" s="20" t="s">
        <v>404</v>
      </c>
      <c r="K50" s="18" t="s">
        <v>404</v>
      </c>
      <c r="L50" s="20" t="s">
        <v>404</v>
      </c>
      <c r="M50" s="18" t="s">
        <v>404</v>
      </c>
      <c r="N50" s="20" t="s">
        <v>404</v>
      </c>
      <c r="O50" s="18" t="s">
        <v>404</v>
      </c>
      <c r="P50" s="20" t="s">
        <v>404</v>
      </c>
      <c r="Q50" s="18" t="n">
        <v>403.47994679</v>
      </c>
      <c r="R50" s="20" t="n">
        <v>12.77647853</v>
      </c>
    </row>
    <row r="51" spans="1:18">
      <c r="A51" s="15" t="s">
        <v>448</v>
      </c>
      <c r="B51" s="17" t="n">
        <v>6866</v>
      </c>
      <c r="C51" s="18">
        <f>(0.0/B51*100)</f>
        <v/>
      </c>
      <c r="D51" s="19" t="n">
        <v>6866</v>
      </c>
      <c r="E51" s="18" t="n">
        <v>423.06910966</v>
      </c>
      <c r="F51" s="20" t="n">
        <v>3.15168051</v>
      </c>
      <c r="G51" s="18" t="n">
        <v>413.10320615</v>
      </c>
      <c r="H51" s="20" t="n">
        <v>5.01224541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483.9276261</v>
      </c>
      <c r="F52" s="20" t="n">
        <v>3.53727864</v>
      </c>
      <c r="G52" s="18" t="n">
        <v>451.48905501</v>
      </c>
      <c r="H52" s="20" t="n">
        <v>6.80161733</v>
      </c>
      <c r="I52" s="18" t="s">
        <v>404</v>
      </c>
      <c r="J52" s="20" t="s">
        <v>404</v>
      </c>
      <c r="K52" s="18" t="s">
        <v>404</v>
      </c>
      <c r="L52" s="20" t="s">
        <v>404</v>
      </c>
      <c r="M52" s="18" t="s">
        <v>404</v>
      </c>
      <c r="N52" s="20" t="s">
        <v>404</v>
      </c>
      <c r="O52" s="18" t="s">
        <v>404</v>
      </c>
      <c r="P52" s="20" t="s">
        <v>404</v>
      </c>
      <c r="Q52" s="18" t="n">
        <v>470.22022371</v>
      </c>
      <c r="R52" s="20" t="n">
        <v>14.9308577</v>
      </c>
    </row>
    <row r="53" spans="1:18">
      <c r="A53" s="15" t="s">
        <v>450</v>
      </c>
      <c r="B53" s="17" t="n">
        <v>5571</v>
      </c>
      <c r="C53" s="18">
        <f>(0.0/B53*100)</f>
        <v/>
      </c>
      <c r="D53" s="19" t="n">
        <v>5571</v>
      </c>
      <c r="E53" s="18" t="n">
        <v>424.17130399</v>
      </c>
      <c r="F53" s="20" t="n">
        <v>1.44372308</v>
      </c>
      <c r="G53" s="18" t="n">
        <v>489.10668835</v>
      </c>
      <c r="H53" s="20" t="n">
        <v>3.48141756</v>
      </c>
      <c r="I53" s="18" t="s">
        <v>404</v>
      </c>
      <c r="J53" s="20" t="s">
        <v>404</v>
      </c>
      <c r="K53" s="18" t="s">
        <v>404</v>
      </c>
      <c r="L53" s="20" t="s">
        <v>404</v>
      </c>
      <c r="M53" s="18" t="s">
        <v>404</v>
      </c>
      <c r="N53" s="20" t="s">
        <v>404</v>
      </c>
      <c r="O53" s="18" t="s">
        <v>404</v>
      </c>
      <c r="P53" s="20" t="s">
        <v>404</v>
      </c>
      <c r="Q53" s="18" t="n">
        <v>355.18204375</v>
      </c>
      <c r="R53" s="20" t="n">
        <v>19.59502256</v>
      </c>
    </row>
    <row r="54" spans="1:18">
      <c r="A54" s="15" t="s">
        <v>451</v>
      </c>
      <c r="B54" s="17" t="n">
        <v>4740</v>
      </c>
      <c r="C54" s="18">
        <f>(199.0/B54*100)</f>
        <v/>
      </c>
      <c r="D54" s="19" t="n">
        <v>4541</v>
      </c>
      <c r="E54" s="18" t="n">
        <v>329.29729464</v>
      </c>
      <c r="F54" s="20" t="n">
        <v>2.94364609</v>
      </c>
      <c r="G54" s="18" t="n">
        <v>379.43836432</v>
      </c>
      <c r="H54" s="20" t="n">
        <v>22.71477178</v>
      </c>
      <c r="I54" s="18" t="s">
        <v>404</v>
      </c>
      <c r="J54" s="20" t="s">
        <v>404</v>
      </c>
      <c r="K54" s="18" t="s">
        <v>404</v>
      </c>
      <c r="L54" s="20" t="s">
        <v>404</v>
      </c>
      <c r="M54" s="18" t="s">
        <v>404</v>
      </c>
      <c r="N54" s="20" t="s">
        <v>404</v>
      </c>
      <c r="O54" s="18" t="s">
        <v>404</v>
      </c>
      <c r="P54" s="20" t="s">
        <v>404</v>
      </c>
      <c r="Q54" s="18" t="n">
        <v>323.23062462</v>
      </c>
      <c r="R54" s="20" t="n">
        <v>6.39679938</v>
      </c>
    </row>
    <row r="55" spans="1:18">
      <c r="A55" s="15" t="s">
        <v>452</v>
      </c>
      <c r="B55" s="17" t="n">
        <v>5316</v>
      </c>
      <c r="C55" s="18">
        <f>(43.0/B55*100)</f>
        <v/>
      </c>
      <c r="D55" s="19" t="n">
        <v>5273</v>
      </c>
      <c r="E55" s="18" t="n">
        <v>405.73822558</v>
      </c>
      <c r="F55" s="20" t="n">
        <v>8.12572376</v>
      </c>
      <c r="G55" s="18" t="n">
        <v>412.81226228</v>
      </c>
      <c r="H55" s="20" t="n">
        <v>2.94197836</v>
      </c>
      <c r="I55" s="18" t="s">
        <v>404</v>
      </c>
      <c r="J55" s="20" t="s">
        <v>404</v>
      </c>
      <c r="K55" s="18" t="s">
        <v>404</v>
      </c>
      <c r="L55" s="20" t="s">
        <v>404</v>
      </c>
      <c r="M55" s="18" t="s">
        <v>404</v>
      </c>
      <c r="N55" s="20" t="s">
        <v>404</v>
      </c>
      <c r="O55" s="18" t="n">
        <v>428.27041964</v>
      </c>
      <c r="P55" s="20" t="n">
        <v>10.73423101</v>
      </c>
      <c r="Q55" s="18" t="n">
        <v>385.5467383</v>
      </c>
      <c r="R55" s="20" t="n">
        <v>19.95488883</v>
      </c>
    </row>
    <row r="56" spans="1:18">
      <c r="A56" s="15" t="s">
        <v>453</v>
      </c>
      <c r="B56" s="17" t="n">
        <v>5359</v>
      </c>
      <c r="C56" s="18">
        <f>(0.0/B56*100)</f>
        <v/>
      </c>
      <c r="D56" s="19" t="n">
        <v>5359</v>
      </c>
      <c r="E56" s="18" t="n">
        <v>524.37811488</v>
      </c>
      <c r="F56" s="20" t="n">
        <v>4.80724914</v>
      </c>
      <c r="G56" s="18" t="n">
        <v>523.98212461</v>
      </c>
      <c r="H56" s="20" t="n">
        <v>5.35440097</v>
      </c>
      <c r="I56" s="18" t="s">
        <v>404</v>
      </c>
      <c r="J56" s="20" t="s">
        <v>404</v>
      </c>
      <c r="K56" s="18" t="s">
        <v>404</v>
      </c>
      <c r="L56" s="20" t="s">
        <v>404</v>
      </c>
      <c r="M56" s="18" t="s">
        <v>404</v>
      </c>
      <c r="N56" s="20" t="s">
        <v>404</v>
      </c>
      <c r="O56" s="18" t="s">
        <v>404</v>
      </c>
      <c r="P56" s="20" t="s">
        <v>404</v>
      </c>
      <c r="Q56" s="18" t="n">
        <v>505.18346168</v>
      </c>
      <c r="R56" s="20" t="n">
        <v>12.50817485</v>
      </c>
    </row>
    <row r="57" spans="1:18">
      <c r="A57" s="15" t="s">
        <v>454</v>
      </c>
      <c r="B57" s="17" t="n">
        <v>6513</v>
      </c>
      <c r="C57" s="18">
        <f>(0.0/B57*100)</f>
        <v/>
      </c>
      <c r="D57" s="19" t="n">
        <v>6513</v>
      </c>
      <c r="E57" s="18" t="n">
        <v>407.73526058</v>
      </c>
      <c r="F57" s="20" t="n">
        <v>2.67490914</v>
      </c>
      <c r="G57" s="18" t="n">
        <v>376.42707252</v>
      </c>
      <c r="H57" s="20" t="n">
        <v>8.551259890000001</v>
      </c>
      <c r="I57" s="18" t="s">
        <v>404</v>
      </c>
      <c r="J57" s="20" t="s">
        <v>404</v>
      </c>
      <c r="K57" s="18" t="s">
        <v>404</v>
      </c>
      <c r="L57" s="20" t="s">
        <v>404</v>
      </c>
      <c r="M57" s="18" t="s">
        <v>404</v>
      </c>
      <c r="N57" s="20" t="s">
        <v>404</v>
      </c>
      <c r="O57" s="18" t="s">
        <v>404</v>
      </c>
      <c r="P57" s="20" t="s">
        <v>404</v>
      </c>
      <c r="Q57" s="18" t="n">
        <v>400.53866524</v>
      </c>
      <c r="R57" s="20" t="n">
        <v>25.70929416</v>
      </c>
    </row>
    <row r="58" spans="1:18">
      <c r="A58" s="15" t="s">
        <v>455</v>
      </c>
      <c r="B58" s="17" t="n">
        <v>7267</v>
      </c>
      <c r="C58" s="18">
        <f>(0.0/B58*100)</f>
        <v/>
      </c>
      <c r="D58" s="19" t="n">
        <v>7267</v>
      </c>
      <c r="E58" s="18" t="n">
        <v>408.20720536</v>
      </c>
      <c r="F58" s="20" t="n">
        <v>2.73655293</v>
      </c>
      <c r="G58" s="18" t="n">
        <v>405.76703958</v>
      </c>
      <c r="H58" s="20" t="n">
        <v>22.38195906</v>
      </c>
      <c r="I58" s="18" t="s">
        <v>404</v>
      </c>
      <c r="J58" s="20" t="s">
        <v>404</v>
      </c>
      <c r="K58" s="18" t="s">
        <v>404</v>
      </c>
      <c r="L58" s="20" t="s">
        <v>404</v>
      </c>
      <c r="M58" s="18" t="s">
        <v>404</v>
      </c>
      <c r="N58" s="20" t="s">
        <v>404</v>
      </c>
      <c r="O58" s="18" t="s">
        <v>404</v>
      </c>
      <c r="P58" s="20" t="s">
        <v>404</v>
      </c>
      <c r="Q58" s="18" t="n">
        <v>499.03026667</v>
      </c>
      <c r="R58" s="20" t="n">
        <v>8.049025690000001</v>
      </c>
    </row>
    <row r="59" spans="1:18">
      <c r="A59" s="15" t="s">
        <v>456</v>
      </c>
      <c r="B59" s="17" t="n">
        <v>4826</v>
      </c>
      <c r="C59" s="18">
        <f>(0.0/B59*100)</f>
        <v/>
      </c>
      <c r="D59" s="19" t="n">
        <v>4826</v>
      </c>
      <c r="E59" s="18" t="n">
        <v>385.04800088</v>
      </c>
      <c r="F59" s="20" t="n">
        <v>1.95702802</v>
      </c>
      <c r="G59" s="18" t="n">
        <v>364.23193615</v>
      </c>
      <c r="H59" s="20" t="n">
        <v>3.04463178</v>
      </c>
      <c r="I59" s="18" t="s">
        <v>404</v>
      </c>
      <c r="J59" s="20" t="s">
        <v>404</v>
      </c>
      <c r="K59" s="18" t="s">
        <v>404</v>
      </c>
      <c r="L59" s="20" t="s">
        <v>404</v>
      </c>
      <c r="M59" s="18" t="s">
        <v>404</v>
      </c>
      <c r="N59" s="20" t="s">
        <v>404</v>
      </c>
      <c r="O59" s="18" t="s">
        <v>404</v>
      </c>
      <c r="P59" s="20" t="s">
        <v>404</v>
      </c>
      <c r="Q59" s="18" t="n">
        <v>360.49155</v>
      </c>
      <c r="R59" s="20" t="n">
        <v>14.74771599</v>
      </c>
    </row>
    <row r="60" spans="1:18">
      <c r="A60" s="15" t="s">
        <v>457</v>
      </c>
      <c r="B60" s="17" t="n">
        <v>4546</v>
      </c>
      <c r="C60" s="18">
        <f>(0.0/B60*100)</f>
        <v/>
      </c>
      <c r="D60" s="19" t="n">
        <v>4546</v>
      </c>
      <c r="E60" s="18" t="n">
        <v>382.78299891</v>
      </c>
      <c r="F60" s="20" t="n">
        <v>4.37400792</v>
      </c>
      <c r="G60" s="18" t="n">
        <v>399.53125435</v>
      </c>
      <c r="H60" s="20" t="n">
        <v>8.03654807</v>
      </c>
      <c r="I60" s="18" t="s">
        <v>404</v>
      </c>
      <c r="J60" s="20" t="s">
        <v>404</v>
      </c>
      <c r="K60" s="18" t="s">
        <v>404</v>
      </c>
      <c r="L60" s="20" t="s">
        <v>404</v>
      </c>
      <c r="M60" s="18" t="s">
        <v>404</v>
      </c>
      <c r="N60" s="20" t="s">
        <v>404</v>
      </c>
      <c r="O60" s="18" t="s">
        <v>404</v>
      </c>
      <c r="P60" s="20" t="s">
        <v>404</v>
      </c>
      <c r="Q60" s="18" t="n">
        <v>382.28472654</v>
      </c>
      <c r="R60" s="20" t="n">
        <v>25.37787546</v>
      </c>
    </row>
    <row r="61" spans="1:18">
      <c r="A61" s="15" t="s">
        <v>458</v>
      </c>
      <c r="B61" s="17" t="n">
        <v>6525</v>
      </c>
      <c r="C61" s="18">
        <f>(0.0/B61*100)</f>
        <v/>
      </c>
      <c r="D61" s="19" t="n">
        <v>6525</v>
      </c>
      <c r="E61" s="18" t="n">
        <v>477.5955175</v>
      </c>
      <c r="F61" s="20" t="n">
        <v>3.11599368</v>
      </c>
      <c r="G61" s="18" t="n">
        <v>473.35589388</v>
      </c>
      <c r="H61" s="20" t="n">
        <v>5.59100108</v>
      </c>
      <c r="I61" s="18" t="s">
        <v>404</v>
      </c>
      <c r="J61" s="20" t="s">
        <v>404</v>
      </c>
      <c r="K61" s="18" t="s">
        <v>404</v>
      </c>
      <c r="L61" s="20" t="s">
        <v>404</v>
      </c>
      <c r="M61" s="18" t="s">
        <v>404</v>
      </c>
      <c r="N61" s="20" t="s">
        <v>404</v>
      </c>
      <c r="O61" s="18" t="s">
        <v>404</v>
      </c>
      <c r="P61" s="20" t="s">
        <v>404</v>
      </c>
      <c r="Q61" s="18" t="n">
        <v>436.57999426</v>
      </c>
      <c r="R61" s="20" t="n">
        <v>7.01072787</v>
      </c>
    </row>
    <row r="62" spans="1:18">
      <c r="A62" s="15" t="s">
        <v>459</v>
      </c>
      <c r="B62" s="17" t="n">
        <v>4476</v>
      </c>
      <c r="C62" s="18">
        <f>(0.0/B62*100)</f>
        <v/>
      </c>
      <c r="D62" s="19" t="n">
        <v>4476</v>
      </c>
      <c r="E62" s="18" t="n">
        <v>521.71575653</v>
      </c>
      <c r="F62" s="20" t="n">
        <v>1.37552094</v>
      </c>
      <c r="G62" s="18" t="n">
        <v>537.26820405</v>
      </c>
      <c r="H62" s="20" t="n">
        <v>1.55380267</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380.15498774</v>
      </c>
      <c r="F63" s="20" t="n">
        <v>1.2998514</v>
      </c>
      <c r="G63" s="18" t="n">
        <v>439.94105573</v>
      </c>
      <c r="H63" s="20" t="n">
        <v>9.0249361</v>
      </c>
      <c r="I63" s="18" t="s">
        <v>404</v>
      </c>
      <c r="J63" s="20" t="s">
        <v>404</v>
      </c>
      <c r="K63" s="18" t="s">
        <v>404</v>
      </c>
      <c r="L63" s="20" t="s">
        <v>404</v>
      </c>
      <c r="M63" s="18" t="s">
        <v>404</v>
      </c>
      <c r="N63" s="20" t="s">
        <v>404</v>
      </c>
      <c r="O63" s="18" t="s">
        <v>404</v>
      </c>
      <c r="P63" s="20" t="s">
        <v>404</v>
      </c>
      <c r="Q63" s="18" t="n">
        <v>401.19999131</v>
      </c>
      <c r="R63" s="20" t="n">
        <v>4.51716419</v>
      </c>
    </row>
    <row r="64" spans="1:18">
      <c r="A64" s="15" t="s">
        <v>461</v>
      </c>
      <c r="B64" s="17" t="n">
        <v>3634</v>
      </c>
      <c r="C64" s="18">
        <f>(27.0/B64*100)</f>
        <v/>
      </c>
      <c r="D64" s="19" t="n">
        <v>3607</v>
      </c>
      <c r="E64" s="18" t="n">
        <v>436.33103747</v>
      </c>
      <c r="F64" s="20" t="n">
        <v>2.23630585</v>
      </c>
      <c r="G64" s="18" t="n">
        <v>516.02510808</v>
      </c>
      <c r="H64" s="20" t="n">
        <v>2.82746465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428.34841315</v>
      </c>
      <c r="F65" s="20" t="n">
        <v>2.08299913</v>
      </c>
      <c r="G65" s="18" t="n">
        <v>422.91871584</v>
      </c>
      <c r="H65" s="20" t="n">
        <v>13.54569428</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399.72415775</v>
      </c>
      <c r="F66" s="20" t="n">
        <v>1.16419484</v>
      </c>
      <c r="G66" s="18" t="n">
        <v>429.21468514</v>
      </c>
      <c r="H66" s="20" t="n">
        <v>2.22133202</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395.61153075</v>
      </c>
      <c r="F67" s="20" t="n">
        <v>2.92919173</v>
      </c>
      <c r="G67" s="18" t="n">
        <v>398.59030075</v>
      </c>
      <c r="H67" s="20" t="n">
        <v>5.74017349</v>
      </c>
      <c r="I67" s="18" t="s">
        <v>404</v>
      </c>
      <c r="J67" s="20" t="s">
        <v>404</v>
      </c>
      <c r="K67" s="18" t="s">
        <v>404</v>
      </c>
      <c r="L67" s="20" t="s">
        <v>404</v>
      </c>
      <c r="M67" s="18" t="s">
        <v>404</v>
      </c>
      <c r="N67" s="20" t="s">
        <v>404</v>
      </c>
      <c r="O67" s="18" t="s">
        <v>404</v>
      </c>
      <c r="P67" s="20" t="s">
        <v>404</v>
      </c>
      <c r="Q67" s="18" t="n">
        <v>395.26484351</v>
      </c>
      <c r="R67" s="20" t="n">
        <v>16.24979359</v>
      </c>
    </row>
    <row r="68" spans="1:18">
      <c r="A68" s="15" t="s">
        <v>465</v>
      </c>
      <c r="B68" s="17" t="n">
        <v>12083</v>
      </c>
      <c r="C68" s="18">
        <f>(0.0/B68*100)</f>
        <v/>
      </c>
      <c r="D68" s="19" t="n">
        <v>12083</v>
      </c>
      <c r="E68" s="18" t="n">
        <v>416.44881158</v>
      </c>
      <c r="F68" s="20" t="n">
        <v>1.08841716</v>
      </c>
      <c r="G68" s="18" t="n">
        <v>425.23219091</v>
      </c>
      <c r="H68" s="20" t="n">
        <v>2.56965222</v>
      </c>
      <c r="I68" s="18" t="s">
        <v>404</v>
      </c>
      <c r="J68" s="20" t="s">
        <v>404</v>
      </c>
      <c r="K68" s="18" t="s">
        <v>404</v>
      </c>
      <c r="L68" s="20" t="s">
        <v>404</v>
      </c>
      <c r="M68" s="18" t="s">
        <v>404</v>
      </c>
      <c r="N68" s="20" t="s">
        <v>404</v>
      </c>
      <c r="O68" s="18" t="s">
        <v>404</v>
      </c>
      <c r="P68" s="20" t="s">
        <v>404</v>
      </c>
      <c r="Q68" s="18" t="n">
        <v>422.5876161</v>
      </c>
      <c r="R68" s="20" t="n">
        <v>5.40735376</v>
      </c>
    </row>
    <row r="69" spans="1:18">
      <c r="A69" s="15" t="s">
        <v>466</v>
      </c>
      <c r="B69" s="17" t="n">
        <v>4876</v>
      </c>
      <c r="C69" s="18">
        <f>(0.0/B69*100)</f>
        <v/>
      </c>
      <c r="D69" s="19" t="n">
        <v>4876</v>
      </c>
      <c r="E69" s="18" t="n">
        <v>434.31216725</v>
      </c>
      <c r="F69" s="20" t="n">
        <v>3.38476485</v>
      </c>
      <c r="G69" s="18" t="n">
        <v>440.24044494</v>
      </c>
      <c r="H69" s="20" t="n">
        <v>10.72205704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485.9252886</v>
      </c>
      <c r="F70" s="20" t="n">
        <v>3.65742371</v>
      </c>
      <c r="G70" s="18" t="n">
        <v>488.18393102</v>
      </c>
      <c r="H70" s="20" t="n">
        <v>5.21831831</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547.82937151</v>
      </c>
      <c r="F71" s="20" t="n">
        <v>1.6145535</v>
      </c>
      <c r="G71" s="18" t="n">
        <v>561.8849342</v>
      </c>
      <c r="H71" s="20" t="n">
        <v>1.65583745</v>
      </c>
      <c r="I71" s="18" t="s">
        <v>404</v>
      </c>
      <c r="J71" s="20" t="s">
        <v>404</v>
      </c>
      <c r="K71" s="18" t="s">
        <v>404</v>
      </c>
      <c r="L71" s="20" t="s">
        <v>404</v>
      </c>
      <c r="M71" s="18" t="s">
        <v>404</v>
      </c>
      <c r="N71" s="20" t="s">
        <v>404</v>
      </c>
      <c r="O71" s="18" t="s">
        <v>404</v>
      </c>
      <c r="P71" s="20" t="s">
        <v>404</v>
      </c>
      <c r="Q71" s="18" t="n">
        <v>496.28387474</v>
      </c>
      <c r="R71" s="20" t="n">
        <v>15.61464699</v>
      </c>
    </row>
    <row r="72" spans="1:18">
      <c r="A72" s="15" t="s">
        <v>469</v>
      </c>
      <c r="B72" s="17" t="n">
        <v>7708</v>
      </c>
      <c r="C72" s="18">
        <f>(0.0/B72*100)</f>
        <v/>
      </c>
      <c r="D72" s="19" t="n">
        <v>7708</v>
      </c>
      <c r="E72" s="18" t="n">
        <v>537.65088819</v>
      </c>
      <c r="F72" s="20" t="n">
        <v>6.17479305</v>
      </c>
      <c r="G72" s="18" t="n">
        <v>530.4957705100001</v>
      </c>
      <c r="H72" s="20" t="n">
        <v>3.61672045</v>
      </c>
      <c r="I72" s="18" t="s">
        <v>404</v>
      </c>
      <c r="J72" s="20" t="s">
        <v>404</v>
      </c>
      <c r="K72" s="18" t="s">
        <v>404</v>
      </c>
      <c r="L72" s="20" t="s">
        <v>404</v>
      </c>
      <c r="M72" s="18" t="s">
        <v>404</v>
      </c>
      <c r="N72" s="20" t="s">
        <v>404</v>
      </c>
      <c r="O72" s="18" t="s">
        <v>404</v>
      </c>
      <c r="P72" s="20" t="s">
        <v>404</v>
      </c>
      <c r="Q72" s="18" t="n">
        <v>497.86647526</v>
      </c>
      <c r="R72" s="20" t="n">
        <v>6.37980388</v>
      </c>
    </row>
    <row r="73" spans="1:18">
      <c r="A73" s="15" t="s">
        <v>470</v>
      </c>
      <c r="B73" s="17" t="n">
        <v>8249</v>
      </c>
      <c r="C73" s="18">
        <f>(0.0/B73*100)</f>
        <v/>
      </c>
      <c r="D73" s="19" t="n">
        <v>8249</v>
      </c>
      <c r="E73" s="18" t="n">
        <v>428.12004159</v>
      </c>
      <c r="F73" s="20" t="n">
        <v>4.18549598</v>
      </c>
      <c r="G73" s="18" t="n">
        <v>411.05432724</v>
      </c>
      <c r="H73" s="20" t="n">
        <v>5.36436067</v>
      </c>
      <c r="I73" s="18" t="s">
        <v>404</v>
      </c>
      <c r="J73" s="20" t="s">
        <v>404</v>
      </c>
      <c r="K73" s="18" t="s">
        <v>404</v>
      </c>
      <c r="L73" s="20" t="s">
        <v>404</v>
      </c>
      <c r="M73" s="18" t="s">
        <v>404</v>
      </c>
      <c r="N73" s="20" t="s">
        <v>404</v>
      </c>
      <c r="O73" s="18" t="s">
        <v>404</v>
      </c>
      <c r="P73" s="20" t="s">
        <v>404</v>
      </c>
      <c r="Q73" s="18" t="n">
        <v>414.33472174</v>
      </c>
      <c r="R73" s="20" t="n">
        <v>22.3276248</v>
      </c>
    </row>
    <row r="74" spans="1:18">
      <c r="A74" s="15" t="s">
        <v>471</v>
      </c>
      <c r="B74" s="17" t="n">
        <v>4692</v>
      </c>
      <c r="C74" s="18">
        <f>(484.0/B74*100)</f>
        <v/>
      </c>
      <c r="D74" s="19" t="n">
        <v>4208</v>
      </c>
      <c r="E74" s="18" t="n">
        <v>404.51948584</v>
      </c>
      <c r="F74" s="20" t="n">
        <v>1.82751347</v>
      </c>
      <c r="G74" s="18" t="n">
        <v>441.3215364</v>
      </c>
      <c r="H74" s="20" t="n">
        <v>2.31597716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(483.0/B75*100)</f>
        <v/>
      </c>
      <c r="D75" s="19" t="n">
        <v>4892</v>
      </c>
      <c r="E75" s="18" t="n">
        <v>387.7022926</v>
      </c>
      <c r="F75" s="20" t="n">
        <v>2.81902867</v>
      </c>
      <c r="G75" s="18" t="n">
        <v>385.9150116</v>
      </c>
      <c r="H75" s="20" t="n">
        <v>16.36295301</v>
      </c>
      <c r="I75" s="18" t="s">
        <v>404</v>
      </c>
      <c r="J75" s="20" t="s">
        <v>404</v>
      </c>
      <c r="K75" s="18" t="s">
        <v>404</v>
      </c>
      <c r="L75" s="20" t="s">
        <v>404</v>
      </c>
      <c r="M75" s="18" t="s">
        <v>404</v>
      </c>
      <c r="N75" s="20" t="s">
        <v>404</v>
      </c>
      <c r="O75" s="18" t="s">
        <v>404</v>
      </c>
      <c r="P75" s="20" t="s">
        <v>404</v>
      </c>
      <c r="Q75" s="18" t="n">
        <v>377.17012584</v>
      </c>
      <c r="R75" s="20" t="n">
        <v>13.93009279</v>
      </c>
    </row>
    <row r="76" spans="1:18">
      <c r="A76" s="15" t="s">
        <v>473</v>
      </c>
      <c r="B76" s="17" t="n">
        <v>14167</v>
      </c>
      <c r="C76" s="18">
        <f>(1400.0/B76*100)</f>
        <v/>
      </c>
      <c r="D76" s="19" t="n">
        <v>12767</v>
      </c>
      <c r="E76" s="18" t="n">
        <v>437.06679677</v>
      </c>
      <c r="F76" s="20" t="n">
        <v>2.5643919</v>
      </c>
      <c r="G76" s="18" t="n">
        <v>447.52340736</v>
      </c>
      <c r="H76" s="20" t="n">
        <v>15.88079002</v>
      </c>
      <c r="I76" s="18" t="s">
        <v>404</v>
      </c>
      <c r="J76" s="20" t="s">
        <v>404</v>
      </c>
      <c r="K76" s="18" t="s">
        <v>404</v>
      </c>
      <c r="L76" s="20" t="s">
        <v>404</v>
      </c>
      <c r="M76" s="18" t="s">
        <v>404</v>
      </c>
      <c r="N76" s="20" t="s">
        <v>404</v>
      </c>
      <c r="O76" s="18" t="s">
        <v>404</v>
      </c>
      <c r="P76" s="20" t="s">
        <v>404</v>
      </c>
      <c r="Q76" s="18" t="n">
        <v>439.84953257</v>
      </c>
      <c r="R76" s="20" t="n">
        <v>9.786603189999999</v>
      </c>
    </row>
    <row r="77" spans="1:18">
      <c r="A77" s="15" t="s">
        <v>474</v>
      </c>
      <c r="B77" s="17" t="n">
        <v>6062</v>
      </c>
      <c r="C77" s="18">
        <f>(0.0/B77*100)</f>
        <v/>
      </c>
      <c r="D77" s="19" t="n">
        <v>6062</v>
      </c>
      <c r="E77" s="18" t="n">
        <v>431.08323066</v>
      </c>
      <c r="F77" s="20" t="n">
        <v>3.00014602</v>
      </c>
      <c r="G77" s="18" t="n">
        <v>454.14455169</v>
      </c>
      <c r="H77" s="20" t="n">
        <v>8.24758626</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525.17718636</v>
      </c>
      <c r="F78" s="20" t="n">
        <v>4.51757082</v>
      </c>
      <c r="G78" s="18" t="n">
        <v>522.7370684700001</v>
      </c>
      <c r="H78" s="20" t="n">
        <v>8.85294562</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488.75499003</v>
      </c>
      <c r="F79" s="20" t="n">
        <v>10.13613828</v>
      </c>
      <c r="G79" s="18" t="n">
        <v>464.95444162</v>
      </c>
      <c r="H79" s="20" t="n">
        <v>9.796559650000001</v>
      </c>
      <c r="I79" s="18" t="s">
        <v>404</v>
      </c>
      <c r="J79" s="20" t="s">
        <v>404</v>
      </c>
      <c r="K79" s="18" t="s">
        <v>404</v>
      </c>
      <c r="L79" s="20" t="s">
        <v>404</v>
      </c>
      <c r="M79" s="18" t="s">
        <v>404</v>
      </c>
      <c r="N79" s="20" t="s">
        <v>404</v>
      </c>
      <c r="O79" s="18" t="s">
        <v>404</v>
      </c>
      <c r="P79" s="20" t="s">
        <v>404</v>
      </c>
      <c r="Q79" s="18" t="n">
        <v>414.57268489</v>
      </c>
      <c r="R79" s="20" t="n">
        <v>5.88125209</v>
      </c>
    </row>
    <row r="80" spans="1:18">
      <c r="A80" s="15" t="s">
        <v>477</v>
      </c>
      <c r="B80" s="17" t="n">
        <v>7841</v>
      </c>
      <c r="C80" s="18">
        <f>(0.0/B80*100)</f>
        <v/>
      </c>
      <c r="D80" s="19" t="n">
        <v>7841</v>
      </c>
      <c r="E80" s="18" t="n">
        <v>458.26950016</v>
      </c>
      <c r="F80" s="20" t="n">
        <v>4.43398666</v>
      </c>
      <c r="G80" s="18" t="n">
        <v>448.48284891</v>
      </c>
      <c r="H80" s="20" t="n">
        <v>7.56719817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441.2905268</v>
      </c>
      <c r="F81" s="20" t="n">
        <v>3.04174258</v>
      </c>
      <c r="G81" s="18" t="n">
        <v>456.85960512</v>
      </c>
      <c r="H81" s="20" t="n">
        <v>10.39061106</v>
      </c>
      <c r="I81" s="18" t="s">
        <v>404</v>
      </c>
      <c r="J81" s="20" t="s">
        <v>404</v>
      </c>
      <c r="K81" s="18" t="s">
        <v>404</v>
      </c>
      <c r="L81" s="20" t="s">
        <v>404</v>
      </c>
      <c r="M81" s="18" t="s">
        <v>404</v>
      </c>
      <c r="N81" s="20" t="s">
        <v>404</v>
      </c>
      <c r="O81" s="18" t="s">
        <v>404</v>
      </c>
      <c r="P81" s="20" t="s">
        <v>404</v>
      </c>
      <c r="Q81" s="18" t="n">
        <v>523.4145175</v>
      </c>
      <c r="R81" s="20" t="n">
        <v>6.78576833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383</v>
      </c>
    </row>
    <row r="2" spans="1:24">
      <c r="A2" s="5" t="s">
        <v>643</v>
      </c>
    </row>
    <row customHeight="1" ht="30" r="4" spans="1:24">
      <c r="A4" s="6" t="n"/>
      <c r="B4" s="7" t="s">
        <v>385</v>
      </c>
      <c r="C4" s="7" t="s">
        <v>386</v>
      </c>
      <c r="D4" s="8" t="s">
        <v>385</v>
      </c>
      <c r="E4" s="9" t="s">
        <v>607</v>
      </c>
      <c r="F4" s="10" t="n"/>
      <c r="G4" s="9" t="s">
        <v>644</v>
      </c>
      <c r="H4" s="10" t="n"/>
      <c r="I4" s="9" t="s">
        <v>645</v>
      </c>
      <c r="J4" s="10" t="n"/>
      <c r="K4" s="9" t="s">
        <v>646</v>
      </c>
      <c r="L4" s="10" t="n"/>
      <c r="M4" s="9" t="s">
        <v>647</v>
      </c>
      <c r="N4" s="10" t="n"/>
      <c r="O4" s="9" t="s">
        <v>392</v>
      </c>
      <c r="P4" s="10" t="n"/>
      <c r="Q4" s="9" t="s">
        <v>393</v>
      </c>
      <c r="R4" s="10" t="n"/>
      <c r="S4" s="9" t="s">
        <v>394</v>
      </c>
      <c r="T4" s="10" t="n"/>
      <c r="U4" s="9" t="s">
        <v>395</v>
      </c>
      <c r="V4" s="10" t="n"/>
      <c r="W4" s="9" t="s">
        <v>396</v>
      </c>
      <c r="X4" s="10" t="n"/>
    </row>
    <row r="5" spans="1:24">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row>
    <row r="6" spans="1:24">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403</v>
      </c>
      <c r="B7" s="17" t="n">
        <v>14530</v>
      </c>
      <c r="C7" s="18">
        <f>(0.0/B7*100)</f>
        <v/>
      </c>
      <c r="D7" s="19" t="n">
        <v>14530</v>
      </c>
      <c r="E7" s="18" t="s">
        <v>404</v>
      </c>
      <c r="F7" s="20" t="s">
        <v>404</v>
      </c>
      <c r="G7" s="18" t="s">
        <v>404</v>
      </c>
      <c r="H7" s="20" t="s">
        <v>404</v>
      </c>
      <c r="I7" s="18" t="s">
        <v>404</v>
      </c>
      <c r="J7" s="20" t="s">
        <v>404</v>
      </c>
      <c r="K7" s="18" t="s">
        <v>404</v>
      </c>
      <c r="L7" s="20" t="s">
        <v>404</v>
      </c>
      <c r="M7" s="18" t="s">
        <v>404</v>
      </c>
      <c r="N7" s="20" t="s">
        <v>404</v>
      </c>
      <c r="O7" s="18" t="s">
        <v>404</v>
      </c>
      <c r="P7" s="20" t="s">
        <v>404</v>
      </c>
      <c r="Q7" s="18" t="s">
        <v>404</v>
      </c>
      <c r="R7" s="20" t="s">
        <v>404</v>
      </c>
      <c r="S7" s="18" t="n">
        <v>509.99385417</v>
      </c>
      <c r="T7" s="20" t="n">
        <v>1.53531126</v>
      </c>
      <c r="U7" s="18" t="s">
        <v>404</v>
      </c>
      <c r="V7" s="20" t="s">
        <v>404</v>
      </c>
      <c r="W7" s="18" t="s">
        <v>404</v>
      </c>
      <c r="X7" s="20" t="s">
        <v>404</v>
      </c>
    </row>
    <row r="8" spans="1:24">
      <c r="A8" s="15" t="s">
        <v>405</v>
      </c>
      <c r="B8" s="17" t="n">
        <v>7007</v>
      </c>
      <c r="C8" s="18">
        <f>(0.0/B8*100)</f>
        <v/>
      </c>
      <c r="D8" s="19" t="n">
        <v>7007</v>
      </c>
      <c r="E8" s="18" t="n">
        <v>498.6297412</v>
      </c>
      <c r="F8" s="20" t="n">
        <v>5.79850412</v>
      </c>
      <c r="G8" s="18" t="n">
        <v>500.89006836</v>
      </c>
      <c r="H8" s="20" t="n">
        <v>5.37174233</v>
      </c>
      <c r="I8" s="18" t="n">
        <v>480.07285451</v>
      </c>
      <c r="J8" s="20" t="n">
        <v>14.72898862</v>
      </c>
      <c r="K8" s="18" t="n">
        <v>469.57033963</v>
      </c>
      <c r="L8" s="20" t="n">
        <v>22.63185627</v>
      </c>
      <c r="M8" s="18" t="n">
        <v>456.59820174</v>
      </c>
      <c r="N8" s="20" t="n">
        <v>16.21469734</v>
      </c>
      <c r="O8" s="18" t="s">
        <v>404</v>
      </c>
      <c r="P8" s="20" t="s">
        <v>404</v>
      </c>
      <c r="Q8" s="18" t="s">
        <v>404</v>
      </c>
      <c r="R8" s="20" t="s">
        <v>404</v>
      </c>
      <c r="S8" s="18" t="s">
        <v>404</v>
      </c>
      <c r="T8" s="20" t="s">
        <v>404</v>
      </c>
      <c r="U8" s="18" t="s">
        <v>404</v>
      </c>
      <c r="V8" s="20" t="s">
        <v>404</v>
      </c>
      <c r="W8" s="18" t="n">
        <v>455.10345959</v>
      </c>
      <c r="X8" s="20" t="n">
        <v>21.45342349</v>
      </c>
    </row>
    <row r="9" spans="1:24">
      <c r="A9" s="15" t="s">
        <v>406</v>
      </c>
      <c r="B9" s="17" t="n">
        <v>9651</v>
      </c>
      <c r="C9" s="18">
        <f>(200.0/B9*100)</f>
        <v/>
      </c>
      <c r="D9" s="19" t="n">
        <v>9451</v>
      </c>
      <c r="E9" s="18" t="n">
        <v>508.35659166</v>
      </c>
      <c r="F9" s="20" t="n">
        <v>3.8843992</v>
      </c>
      <c r="G9" s="18" t="n">
        <v>499.462528</v>
      </c>
      <c r="H9" s="20" t="n">
        <v>5.56035358</v>
      </c>
      <c r="I9" s="18" t="n">
        <v>483.48518469</v>
      </c>
      <c r="J9" s="20" t="n">
        <v>47.34171605</v>
      </c>
      <c r="K9" s="18" t="n">
        <v>398.13840698</v>
      </c>
      <c r="L9" s="20" t="n">
        <v>5.94648291</v>
      </c>
      <c r="M9" s="18" t="n">
        <v>552.3081231800001</v>
      </c>
      <c r="N9" s="20" t="n">
        <v>9.111618</v>
      </c>
      <c r="O9" s="18" t="s">
        <v>404</v>
      </c>
      <c r="P9" s="20" t="s">
        <v>404</v>
      </c>
      <c r="Q9" s="18" t="s">
        <v>404</v>
      </c>
      <c r="R9" s="20" t="s">
        <v>404</v>
      </c>
      <c r="S9" s="18" t="s">
        <v>404</v>
      </c>
      <c r="T9" s="20" t="s">
        <v>404</v>
      </c>
      <c r="U9" s="18" t="s">
        <v>404</v>
      </c>
      <c r="V9" s="20" t="s">
        <v>404</v>
      </c>
      <c r="W9" s="18" t="n">
        <v>477.88236483</v>
      </c>
      <c r="X9" s="20" t="n">
        <v>14.96532965</v>
      </c>
    </row>
    <row r="10" spans="1:24">
      <c r="A10" s="15" t="s">
        <v>407</v>
      </c>
      <c r="B10" s="17" t="n">
        <v>20058</v>
      </c>
      <c r="C10" s="18">
        <f>(3074.0/B10*100)</f>
        <v/>
      </c>
      <c r="D10" s="19" t="n">
        <v>16984</v>
      </c>
      <c r="E10" s="18" t="n">
        <v>524.80499137</v>
      </c>
      <c r="F10" s="20" t="n">
        <v>3.20047655</v>
      </c>
      <c r="G10" s="18" t="n">
        <v>529.13008853</v>
      </c>
      <c r="H10" s="20" t="n">
        <v>2.72730645</v>
      </c>
      <c r="I10" s="18" t="n">
        <v>520.73361694</v>
      </c>
      <c r="J10" s="20" t="n">
        <v>8.365354180000001</v>
      </c>
      <c r="K10" s="18" t="n">
        <v>484.4837065</v>
      </c>
      <c r="L10" s="20" t="n">
        <v>13.35183361</v>
      </c>
      <c r="M10" s="18" t="n">
        <v>547.62628807</v>
      </c>
      <c r="N10" s="20" t="n">
        <v>4.87332384</v>
      </c>
      <c r="O10" s="18" t="s">
        <v>404</v>
      </c>
      <c r="P10" s="20" t="s">
        <v>404</v>
      </c>
      <c r="Q10" s="18" t="s">
        <v>404</v>
      </c>
      <c r="R10" s="20" t="s">
        <v>404</v>
      </c>
      <c r="S10" s="18" t="s">
        <v>404</v>
      </c>
      <c r="T10" s="20" t="s">
        <v>404</v>
      </c>
      <c r="U10" s="18" t="s">
        <v>404</v>
      </c>
      <c r="V10" s="20" t="s">
        <v>404</v>
      </c>
      <c r="W10" s="18" t="n">
        <v>577.66424379</v>
      </c>
      <c r="X10" s="20" t="n">
        <v>10.67514185</v>
      </c>
    </row>
    <row r="11" spans="1:24">
      <c r="A11" s="15" t="s">
        <v>408</v>
      </c>
      <c r="B11" s="17" t="n">
        <v>7053</v>
      </c>
      <c r="C11" s="18">
        <f>(137.0/B11*100)</f>
        <v/>
      </c>
      <c r="D11" s="19" t="n">
        <v>6916</v>
      </c>
      <c r="E11" s="18" t="n">
        <v>424.70962208</v>
      </c>
      <c r="F11" s="20" t="n">
        <v>41.34577067</v>
      </c>
      <c r="G11" s="18" t="n">
        <v>451.41395742</v>
      </c>
      <c r="H11" s="20" t="n">
        <v>3.19210953</v>
      </c>
      <c r="I11" s="18" t="n">
        <v>435.77425082</v>
      </c>
      <c r="J11" s="20" t="n">
        <v>7.2782035</v>
      </c>
      <c r="K11" s="18" t="n">
        <v>466.22331631</v>
      </c>
      <c r="L11" s="20" t="n">
        <v>16.93972662</v>
      </c>
      <c r="M11" s="18" t="n">
        <v>462.18347952</v>
      </c>
      <c r="N11" s="20" t="n">
        <v>9.05135005</v>
      </c>
      <c r="O11" s="18" t="s">
        <v>404</v>
      </c>
      <c r="P11" s="20" t="s">
        <v>404</v>
      </c>
      <c r="Q11" s="18" t="s">
        <v>404</v>
      </c>
      <c r="R11" s="20" t="s">
        <v>404</v>
      </c>
      <c r="S11" s="18" t="s">
        <v>404</v>
      </c>
      <c r="T11" s="20" t="s">
        <v>404</v>
      </c>
      <c r="U11" s="18" t="s">
        <v>404</v>
      </c>
      <c r="V11" s="20" t="s">
        <v>404</v>
      </c>
      <c r="W11" s="18" t="n">
        <v>415.02447064</v>
      </c>
      <c r="X11" s="20" t="n">
        <v>18.84315794</v>
      </c>
    </row>
    <row r="12" spans="1:24">
      <c r="A12" s="15" t="s">
        <v>409</v>
      </c>
      <c r="B12" s="17" t="n">
        <v>6894</v>
      </c>
      <c r="C12" s="18">
        <f>(0.0/B12*100)</f>
        <v/>
      </c>
      <c r="D12" s="19" t="n">
        <v>6894</v>
      </c>
      <c r="E12" s="18" t="s">
        <v>404</v>
      </c>
      <c r="F12" s="20" t="s">
        <v>404</v>
      </c>
      <c r="G12" s="18" t="s">
        <v>404</v>
      </c>
      <c r="H12" s="20" t="s">
        <v>404</v>
      </c>
      <c r="I12" s="18" t="s">
        <v>404</v>
      </c>
      <c r="J12" s="20" t="s">
        <v>404</v>
      </c>
      <c r="K12" s="18" t="s">
        <v>404</v>
      </c>
      <c r="L12" s="20" t="s">
        <v>404</v>
      </c>
      <c r="M12" s="18" t="s">
        <v>404</v>
      </c>
      <c r="N12" s="20" t="s">
        <v>404</v>
      </c>
      <c r="O12" s="18" t="s">
        <v>404</v>
      </c>
      <c r="P12" s="20" t="s">
        <v>404</v>
      </c>
      <c r="Q12" s="18" t="s">
        <v>404</v>
      </c>
      <c r="R12" s="20" t="s">
        <v>404</v>
      </c>
      <c r="S12" s="18" t="n">
        <v>492.83004828</v>
      </c>
      <c r="T12" s="20" t="n">
        <v>2.26769725</v>
      </c>
      <c r="U12" s="18" t="s">
        <v>404</v>
      </c>
      <c r="V12" s="20" t="s">
        <v>404</v>
      </c>
      <c r="W12" s="18" t="s">
        <v>404</v>
      </c>
      <c r="X12" s="20" t="s">
        <v>404</v>
      </c>
    </row>
    <row r="13" spans="1:24">
      <c r="A13" s="15" t="s">
        <v>410</v>
      </c>
      <c r="B13" s="17" t="n">
        <v>7161</v>
      </c>
      <c r="C13" s="18">
        <f>(1175.0/B13*100)</f>
        <v/>
      </c>
      <c r="D13" s="19" t="n">
        <v>5986</v>
      </c>
      <c r="E13" s="18" t="n">
        <v>504.34284866</v>
      </c>
      <c r="F13" s="20" t="n">
        <v>6.4029826</v>
      </c>
      <c r="G13" s="18" t="n">
        <v>502.14744329</v>
      </c>
      <c r="H13" s="20" t="n">
        <v>3.2913737</v>
      </c>
      <c r="I13" s="18" t="n">
        <v>499.09621425</v>
      </c>
      <c r="J13" s="20" t="n">
        <v>6.74829841</v>
      </c>
      <c r="K13" s="18" t="s">
        <v>404</v>
      </c>
      <c r="L13" s="20" t="s">
        <v>404</v>
      </c>
      <c r="M13" s="18" t="n">
        <v>491.38943772</v>
      </c>
      <c r="N13" s="20" t="n">
        <v>12.52640381</v>
      </c>
      <c r="O13" s="18" t="s">
        <v>404</v>
      </c>
      <c r="P13" s="20" t="s">
        <v>404</v>
      </c>
      <c r="Q13" s="18" t="s">
        <v>404</v>
      </c>
      <c r="R13" s="20" t="s">
        <v>404</v>
      </c>
      <c r="S13" s="18" t="s">
        <v>404</v>
      </c>
      <c r="T13" s="20" t="s">
        <v>404</v>
      </c>
      <c r="U13" s="18" t="s">
        <v>404</v>
      </c>
      <c r="V13" s="20" t="s">
        <v>404</v>
      </c>
      <c r="W13" s="18" t="n">
        <v>501.57685407</v>
      </c>
      <c r="X13" s="20" t="n">
        <v>6.81320559</v>
      </c>
    </row>
    <row r="14" spans="1:24">
      <c r="A14" s="15" t="s">
        <v>411</v>
      </c>
      <c r="B14" s="17" t="n">
        <v>5587</v>
      </c>
      <c r="C14" s="18">
        <f>(0.0/B14*100)</f>
        <v/>
      </c>
      <c r="D14" s="19" t="n">
        <v>5587</v>
      </c>
      <c r="E14" s="18" t="n">
        <v>526.19768664</v>
      </c>
      <c r="F14" s="20" t="n">
        <v>5.77313696</v>
      </c>
      <c r="G14" s="18" t="n">
        <v>538.78915619</v>
      </c>
      <c r="H14" s="20" t="n">
        <v>2.76441616</v>
      </c>
      <c r="I14" s="18" t="n">
        <v>501.55355846</v>
      </c>
      <c r="J14" s="20" t="n">
        <v>14.71239955</v>
      </c>
      <c r="K14" s="18" t="s">
        <v>404</v>
      </c>
      <c r="L14" s="20" t="s">
        <v>404</v>
      </c>
      <c r="M14" s="18" t="s">
        <v>404</v>
      </c>
      <c r="N14" s="20" t="s">
        <v>404</v>
      </c>
      <c r="O14" s="18" t="s">
        <v>404</v>
      </c>
      <c r="P14" s="20" t="s">
        <v>404</v>
      </c>
      <c r="Q14" s="18" t="s">
        <v>404</v>
      </c>
      <c r="R14" s="20" t="s">
        <v>404</v>
      </c>
      <c r="S14" s="18" t="s">
        <v>404</v>
      </c>
      <c r="T14" s="20" t="s">
        <v>404</v>
      </c>
      <c r="U14" s="18" t="s">
        <v>404</v>
      </c>
      <c r="V14" s="20" t="s">
        <v>404</v>
      </c>
      <c r="W14" s="18" t="n">
        <v>527.40296294</v>
      </c>
      <c r="X14" s="20" t="n">
        <v>16.96928088</v>
      </c>
    </row>
    <row r="15" spans="1:24">
      <c r="A15" s="15" t="s">
        <v>412</v>
      </c>
      <c r="B15" s="17" t="n">
        <v>5882</v>
      </c>
      <c r="C15" s="18">
        <f>(0.0/B15*100)</f>
        <v/>
      </c>
      <c r="D15" s="19" t="n">
        <v>5882</v>
      </c>
      <c r="E15" s="18" t="n">
        <v>532.42859271</v>
      </c>
      <c r="F15" s="20" t="n">
        <v>4.61417169</v>
      </c>
      <c r="G15" s="18" t="n">
        <v>530.81901099</v>
      </c>
      <c r="H15" s="20" t="n">
        <v>2.87499859</v>
      </c>
      <c r="I15" s="18" t="n">
        <v>522.1199028</v>
      </c>
      <c r="J15" s="20" t="n">
        <v>10.46103587</v>
      </c>
      <c r="K15" s="18" t="n">
        <v>539.64813702</v>
      </c>
      <c r="L15" s="20" t="n">
        <v>13.6765228</v>
      </c>
      <c r="M15" s="18" t="s">
        <v>404</v>
      </c>
      <c r="N15" s="20" t="s">
        <v>404</v>
      </c>
      <c r="O15" s="18" t="s">
        <v>404</v>
      </c>
      <c r="P15" s="20" t="s">
        <v>404</v>
      </c>
      <c r="Q15" s="18" t="s">
        <v>404</v>
      </c>
      <c r="R15" s="20" t="s">
        <v>404</v>
      </c>
      <c r="S15" s="18" t="s">
        <v>404</v>
      </c>
      <c r="T15" s="20" t="s">
        <v>404</v>
      </c>
      <c r="U15" s="18" t="s">
        <v>404</v>
      </c>
      <c r="V15" s="20" t="s">
        <v>404</v>
      </c>
      <c r="W15" s="18" t="n">
        <v>542.61167162</v>
      </c>
      <c r="X15" s="20" t="n">
        <v>20.26296378</v>
      </c>
    </row>
    <row r="16" spans="1:24">
      <c r="A16" s="15" t="s">
        <v>413</v>
      </c>
      <c r="B16" s="17" t="n">
        <v>6108</v>
      </c>
      <c r="C16" s="18">
        <f>(495.0/B16*100)</f>
        <v/>
      </c>
      <c r="D16" s="19" t="n">
        <v>5613</v>
      </c>
      <c r="E16" s="18" t="n">
        <v>527.80907193</v>
      </c>
      <c r="F16" s="20" t="n">
        <v>6.97384677</v>
      </c>
      <c r="G16" s="18" t="n">
        <v>484.78756494</v>
      </c>
      <c r="H16" s="20" t="n">
        <v>5.52372675</v>
      </c>
      <c r="I16" s="18" t="n">
        <v>470.9888212</v>
      </c>
      <c r="J16" s="20" t="n">
        <v>17.27902502</v>
      </c>
      <c r="K16" s="18" t="n">
        <v>485.74899374</v>
      </c>
      <c r="L16" s="20" t="n">
        <v>21.17066329</v>
      </c>
      <c r="M16" s="18" t="n">
        <v>546.0032632800001</v>
      </c>
      <c r="N16" s="20" t="n">
        <v>12.92390117</v>
      </c>
      <c r="O16" s="18" t="s">
        <v>404</v>
      </c>
      <c r="P16" s="20" t="s">
        <v>404</v>
      </c>
      <c r="Q16" s="18" t="s">
        <v>404</v>
      </c>
      <c r="R16" s="20" t="s">
        <v>404</v>
      </c>
      <c r="S16" s="18" t="s">
        <v>404</v>
      </c>
      <c r="T16" s="20" t="s">
        <v>404</v>
      </c>
      <c r="U16" s="18" t="s">
        <v>404</v>
      </c>
      <c r="V16" s="20" t="s">
        <v>404</v>
      </c>
      <c r="W16" s="18" t="n">
        <v>464.57640658</v>
      </c>
      <c r="X16" s="20" t="n">
        <v>17.94675836</v>
      </c>
    </row>
    <row r="17" spans="1:24">
      <c r="A17" s="15" t="s">
        <v>414</v>
      </c>
      <c r="B17" s="17" t="n">
        <v>6504</v>
      </c>
      <c r="C17" s="18">
        <f>(1325.0/B17*100)</f>
        <v/>
      </c>
      <c r="D17" s="19" t="n">
        <v>5179</v>
      </c>
      <c r="E17" s="18" t="n">
        <v>512.2264904800001</v>
      </c>
      <c r="F17" s="20" t="n">
        <v>4.93736839</v>
      </c>
      <c r="G17" s="18" t="n">
        <v>500.97850801</v>
      </c>
      <c r="H17" s="20" t="n">
        <v>6.69516798</v>
      </c>
      <c r="I17" s="18" t="n">
        <v>482.73588233</v>
      </c>
      <c r="J17" s="20" t="n">
        <v>9.16421742</v>
      </c>
      <c r="K17" s="18" t="s">
        <v>404</v>
      </c>
      <c r="L17" s="20" t="s">
        <v>404</v>
      </c>
      <c r="M17" s="18" t="s">
        <v>404</v>
      </c>
      <c r="N17" s="20" t="s">
        <v>404</v>
      </c>
      <c r="O17" s="18" t="s">
        <v>404</v>
      </c>
      <c r="P17" s="20" t="s">
        <v>404</v>
      </c>
      <c r="Q17" s="18" t="s">
        <v>404</v>
      </c>
      <c r="R17" s="20" t="s">
        <v>404</v>
      </c>
      <c r="S17" s="18" t="s">
        <v>404</v>
      </c>
      <c r="T17" s="20" t="s">
        <v>404</v>
      </c>
      <c r="U17" s="18" t="s">
        <v>404</v>
      </c>
      <c r="V17" s="20" t="s">
        <v>404</v>
      </c>
      <c r="W17" s="18" t="n">
        <v>557.97647268</v>
      </c>
      <c r="X17" s="20" t="n">
        <v>17.30409733</v>
      </c>
    </row>
    <row r="18" spans="1:24">
      <c r="A18" s="15" t="s">
        <v>415</v>
      </c>
      <c r="B18" s="17" t="n">
        <v>5532</v>
      </c>
      <c r="C18" s="18">
        <f>(0.0/B18*100)</f>
        <v/>
      </c>
      <c r="D18" s="19" t="n">
        <v>5532</v>
      </c>
      <c r="E18" s="18" t="n">
        <v>437.9722694</v>
      </c>
      <c r="F18" s="20" t="n">
        <v>8.06463963</v>
      </c>
      <c r="G18" s="18" t="n">
        <v>463.42411339</v>
      </c>
      <c r="H18" s="20" t="n">
        <v>4.55460109</v>
      </c>
      <c r="I18" s="18" t="n">
        <v>457.51621676</v>
      </c>
      <c r="J18" s="20" t="n">
        <v>8.748404000000001</v>
      </c>
      <c r="K18" s="18" t="n">
        <v>462.97553063</v>
      </c>
      <c r="L18" s="20" t="n">
        <v>25.04838902</v>
      </c>
      <c r="M18" s="18" t="n">
        <v>437.57130015</v>
      </c>
      <c r="N18" s="20" t="n">
        <v>33.45968413</v>
      </c>
      <c r="O18" s="18" t="s">
        <v>404</v>
      </c>
      <c r="P18" s="20" t="s">
        <v>404</v>
      </c>
      <c r="Q18" s="18" t="s">
        <v>404</v>
      </c>
      <c r="R18" s="20" t="s">
        <v>404</v>
      </c>
      <c r="S18" s="18" t="s">
        <v>404</v>
      </c>
      <c r="T18" s="20" t="s">
        <v>404</v>
      </c>
      <c r="U18" s="18" t="s">
        <v>404</v>
      </c>
      <c r="V18" s="20" t="s">
        <v>404</v>
      </c>
      <c r="W18" s="18" t="n">
        <v>437.7468222</v>
      </c>
      <c r="X18" s="20" t="n">
        <v>22.15381691</v>
      </c>
    </row>
    <row r="19" spans="1:24">
      <c r="A19" s="15" t="s">
        <v>416</v>
      </c>
      <c r="B19" s="17" t="n">
        <v>5658</v>
      </c>
      <c r="C19" s="18">
        <f>(327.0/B19*100)</f>
        <v/>
      </c>
      <c r="D19" s="19" t="n">
        <v>5331</v>
      </c>
      <c r="E19" s="18" t="n">
        <v>501.97065949</v>
      </c>
      <c r="F19" s="20" t="n">
        <v>9.35443179</v>
      </c>
      <c r="G19" s="18" t="n">
        <v>467.13840323</v>
      </c>
      <c r="H19" s="20" t="n">
        <v>4.57078674</v>
      </c>
      <c r="I19" s="18" t="n">
        <v>498.05110364</v>
      </c>
      <c r="J19" s="20" t="n">
        <v>20.55660633</v>
      </c>
      <c r="K19" s="18" t="n">
        <v>409.25002452</v>
      </c>
      <c r="L19" s="20" t="n">
        <v>5.627552</v>
      </c>
      <c r="M19" s="18" t="s">
        <v>404</v>
      </c>
      <c r="N19" s="20" t="s">
        <v>404</v>
      </c>
      <c r="O19" s="18" t="s">
        <v>404</v>
      </c>
      <c r="P19" s="20" t="s">
        <v>404</v>
      </c>
      <c r="Q19" s="18" t="s">
        <v>404</v>
      </c>
      <c r="R19" s="20" t="s">
        <v>404</v>
      </c>
      <c r="S19" s="18" t="s">
        <v>404</v>
      </c>
      <c r="T19" s="20" t="s">
        <v>404</v>
      </c>
      <c r="U19" s="18" t="s">
        <v>404</v>
      </c>
      <c r="V19" s="20" t="s">
        <v>404</v>
      </c>
      <c r="W19" s="18" t="n">
        <v>512.28570911</v>
      </c>
      <c r="X19" s="20" t="n">
        <v>26.49274145</v>
      </c>
    </row>
    <row r="20" spans="1:24">
      <c r="A20" s="15" t="s">
        <v>417</v>
      </c>
      <c r="B20" s="17" t="n">
        <v>3371</v>
      </c>
      <c r="C20" s="18">
        <f>(24.0/B20*100)</f>
        <v/>
      </c>
      <c r="D20" s="19" t="n">
        <v>3347</v>
      </c>
      <c r="E20" s="18" t="n">
        <v>450.53523283</v>
      </c>
      <c r="F20" s="20" t="n">
        <v>15.28295146</v>
      </c>
      <c r="G20" s="18" t="n">
        <v>474.08719888</v>
      </c>
      <c r="H20" s="20" t="n">
        <v>1.71760945</v>
      </c>
      <c r="I20" s="18" t="n">
        <v>459.62684232</v>
      </c>
      <c r="J20" s="20" t="n">
        <v>8.273075029999999</v>
      </c>
      <c r="K20" s="18" t="n">
        <v>547.50896</v>
      </c>
      <c r="L20" s="20" t="n">
        <v>46.53275665</v>
      </c>
      <c r="M20" s="18" t="s">
        <v>404</v>
      </c>
      <c r="N20" s="20" t="s">
        <v>404</v>
      </c>
      <c r="O20" s="18" t="s">
        <v>404</v>
      </c>
      <c r="P20" s="20" t="s">
        <v>404</v>
      </c>
      <c r="Q20" s="18" t="s">
        <v>404</v>
      </c>
      <c r="R20" s="20" t="s">
        <v>404</v>
      </c>
      <c r="S20" s="18" t="s">
        <v>404</v>
      </c>
      <c r="T20" s="20" t="s">
        <v>404</v>
      </c>
      <c r="U20" s="18" t="s">
        <v>404</v>
      </c>
      <c r="V20" s="20" t="s">
        <v>404</v>
      </c>
      <c r="W20" s="18" t="n">
        <v>438.75251016</v>
      </c>
      <c r="X20" s="20" t="n">
        <v>14.08952314</v>
      </c>
    </row>
    <row r="21" spans="1:24">
      <c r="A21" s="15" t="s">
        <v>418</v>
      </c>
      <c r="B21" s="17" t="n">
        <v>5741</v>
      </c>
      <c r="C21" s="18">
        <f>(0.0/B21*100)</f>
        <v/>
      </c>
      <c r="D21" s="19" t="n">
        <v>5741</v>
      </c>
      <c r="E21" s="18" t="n">
        <v>493.28547949</v>
      </c>
      <c r="F21" s="20" t="n">
        <v>5.17651595</v>
      </c>
      <c r="G21" s="18" t="n">
        <v>504.29865961</v>
      </c>
      <c r="H21" s="20" t="n">
        <v>2.62272376</v>
      </c>
      <c r="I21" s="18" t="n">
        <v>509.35818227</v>
      </c>
      <c r="J21" s="20" t="n">
        <v>10.19236742</v>
      </c>
      <c r="K21" s="18" t="n">
        <v>453.6855353</v>
      </c>
      <c r="L21" s="20" t="n">
        <v>18.38961371</v>
      </c>
      <c r="M21" s="18" t="n">
        <v>494.73073331</v>
      </c>
      <c r="N21" s="20" t="n">
        <v>21.77545708</v>
      </c>
      <c r="O21" s="18" t="s">
        <v>404</v>
      </c>
      <c r="P21" s="20" t="s">
        <v>404</v>
      </c>
      <c r="Q21" s="18" t="s">
        <v>404</v>
      </c>
      <c r="R21" s="20" t="s">
        <v>404</v>
      </c>
      <c r="S21" s="18" t="s">
        <v>404</v>
      </c>
      <c r="T21" s="20" t="s">
        <v>404</v>
      </c>
      <c r="U21" s="18" t="s">
        <v>404</v>
      </c>
      <c r="V21" s="20" t="s">
        <v>404</v>
      </c>
      <c r="W21" s="18" t="n">
        <v>493.27588236</v>
      </c>
      <c r="X21" s="20" t="n">
        <v>7.4894112</v>
      </c>
    </row>
    <row r="22" spans="1:24">
      <c r="A22" s="15" t="s">
        <v>419</v>
      </c>
      <c r="B22" s="17" t="n">
        <v>6598</v>
      </c>
      <c r="C22" s="18">
        <f>(0.0/B22*100)</f>
        <v/>
      </c>
      <c r="D22" s="19" t="n">
        <v>6598</v>
      </c>
      <c r="E22" s="18" t="n">
        <v>473.32748418</v>
      </c>
      <c r="F22" s="20" t="n">
        <v>9.3689993</v>
      </c>
      <c r="G22" s="18" t="n">
        <v>473.59067047</v>
      </c>
      <c r="H22" s="20" t="n">
        <v>5.82952565</v>
      </c>
      <c r="I22" s="18" t="n">
        <v>450.56164365</v>
      </c>
      <c r="J22" s="20" t="n">
        <v>12.44462335</v>
      </c>
      <c r="K22" s="18" t="n">
        <v>407.63739776</v>
      </c>
      <c r="L22" s="20" t="n">
        <v>14.09014318</v>
      </c>
      <c r="M22" s="18" t="n">
        <v>462.53222601</v>
      </c>
      <c r="N22" s="20" t="n">
        <v>32.62960602</v>
      </c>
      <c r="O22" s="18" t="s">
        <v>404</v>
      </c>
      <c r="P22" s="20" t="s">
        <v>404</v>
      </c>
      <c r="Q22" s="18" t="s">
        <v>404</v>
      </c>
      <c r="R22" s="20" t="s">
        <v>404</v>
      </c>
      <c r="S22" s="18" t="s">
        <v>404</v>
      </c>
      <c r="T22" s="20" t="s">
        <v>404</v>
      </c>
      <c r="U22" s="18" t="s">
        <v>404</v>
      </c>
      <c r="V22" s="20" t="s">
        <v>404</v>
      </c>
      <c r="W22" s="18" t="n">
        <v>472.59852504</v>
      </c>
      <c r="X22" s="20" t="n">
        <v>15.78307826</v>
      </c>
    </row>
    <row r="23" spans="1:24">
      <c r="A23" s="15" t="s">
        <v>420</v>
      </c>
      <c r="B23" s="17" t="n">
        <v>11583</v>
      </c>
      <c r="C23" s="18">
        <f>(3185.0/B23*100)</f>
        <v/>
      </c>
      <c r="D23" s="19" t="n">
        <v>8398</v>
      </c>
      <c r="E23" s="18" t="n">
        <v>451.78288983</v>
      </c>
      <c r="F23" s="20" t="n">
        <v>14.41345819</v>
      </c>
      <c r="G23" s="18" t="n">
        <v>485.63425432</v>
      </c>
      <c r="H23" s="20" t="n">
        <v>3.69340589</v>
      </c>
      <c r="I23" s="18" t="n">
        <v>492.45610215</v>
      </c>
      <c r="J23" s="20" t="n">
        <v>16.78409248</v>
      </c>
      <c r="K23" s="18" t="n">
        <v>427.57347719</v>
      </c>
      <c r="L23" s="20" t="n">
        <v>38.00880716</v>
      </c>
      <c r="M23" s="18" t="n">
        <v>396.23816667</v>
      </c>
      <c r="N23" s="20" t="n">
        <v>17.25236949</v>
      </c>
      <c r="O23" s="18" t="s">
        <v>404</v>
      </c>
      <c r="P23" s="20" t="s">
        <v>404</v>
      </c>
      <c r="Q23" s="18" t="s">
        <v>404</v>
      </c>
      <c r="R23" s="20" t="s">
        <v>404</v>
      </c>
      <c r="S23" s="18" t="s">
        <v>404</v>
      </c>
      <c r="T23" s="20" t="s">
        <v>404</v>
      </c>
      <c r="U23" s="18" t="s">
        <v>404</v>
      </c>
      <c r="V23" s="20" t="s">
        <v>404</v>
      </c>
      <c r="W23" s="18" t="n">
        <v>472.94699473</v>
      </c>
      <c r="X23" s="20" t="n">
        <v>25.40642792</v>
      </c>
    </row>
    <row r="24" spans="1:24">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s">
        <v>404</v>
      </c>
      <c r="N24" s="20" t="s">
        <v>404</v>
      </c>
      <c r="O24" s="18" t="s">
        <v>404</v>
      </c>
      <c r="P24" s="20" t="s">
        <v>404</v>
      </c>
      <c r="Q24" s="18" t="s">
        <v>404</v>
      </c>
      <c r="R24" s="20" t="s">
        <v>404</v>
      </c>
      <c r="S24" s="18" t="n">
        <v>538.3947510199999</v>
      </c>
      <c r="T24" s="20" t="n">
        <v>2.96617877</v>
      </c>
      <c r="U24" s="18" t="s">
        <v>404</v>
      </c>
      <c r="V24" s="20" t="s">
        <v>404</v>
      </c>
      <c r="W24" s="18" t="s">
        <v>404</v>
      </c>
      <c r="X24" s="20" t="s">
        <v>404</v>
      </c>
    </row>
    <row r="25" spans="1:24">
      <c r="A25" s="15" t="s">
        <v>422</v>
      </c>
      <c r="B25" s="17" t="n">
        <v>5581</v>
      </c>
      <c r="C25" s="18">
        <f>(0.0/B25*100)</f>
        <v/>
      </c>
      <c r="D25" s="19" t="n">
        <v>5581</v>
      </c>
      <c r="E25" s="18" t="n">
        <v>512.01692824</v>
      </c>
      <c r="F25" s="20" t="n">
        <v>7.19240323</v>
      </c>
      <c r="G25" s="18" t="n">
        <v>517.29037408</v>
      </c>
      <c r="H25" s="20" t="n">
        <v>4.00739292</v>
      </c>
      <c r="I25" s="18" t="n">
        <v>505.54330526</v>
      </c>
      <c r="J25" s="20" t="n">
        <v>7.04954734</v>
      </c>
      <c r="K25" s="18" t="s">
        <v>404</v>
      </c>
      <c r="L25" s="20" t="s">
        <v>404</v>
      </c>
      <c r="M25" s="18" t="s">
        <v>404</v>
      </c>
      <c r="N25" s="20" t="s">
        <v>404</v>
      </c>
      <c r="O25" s="18" t="s">
        <v>404</v>
      </c>
      <c r="P25" s="20" t="s">
        <v>404</v>
      </c>
      <c r="Q25" s="18" t="s">
        <v>404</v>
      </c>
      <c r="R25" s="20" t="s">
        <v>404</v>
      </c>
      <c r="S25" s="18" t="s">
        <v>404</v>
      </c>
      <c r="T25" s="20" t="s">
        <v>404</v>
      </c>
      <c r="U25" s="18" t="s">
        <v>404</v>
      </c>
      <c r="V25" s="20" t="s">
        <v>404</v>
      </c>
      <c r="W25" s="18" t="n">
        <v>540.05173714</v>
      </c>
      <c r="X25" s="20" t="n">
        <v>6.07773644</v>
      </c>
    </row>
    <row r="26" spans="1:24">
      <c r="A26" s="15" t="s">
        <v>423</v>
      </c>
      <c r="B26" s="17" t="n">
        <v>4869</v>
      </c>
      <c r="C26" s="18">
        <f>(11.0/B26*100)</f>
        <v/>
      </c>
      <c r="D26" s="19" t="n">
        <v>4858</v>
      </c>
      <c r="E26" s="18" t="n">
        <v>519.8369</v>
      </c>
      <c r="F26" s="20" t="n">
        <v>14.69759159</v>
      </c>
      <c r="G26" s="18" t="n">
        <v>493.21919301</v>
      </c>
      <c r="H26" s="20" t="n">
        <v>2.06357972</v>
      </c>
      <c r="I26" s="18" t="n">
        <v>482.58015329</v>
      </c>
      <c r="J26" s="20" t="n">
        <v>5.37551027</v>
      </c>
      <c r="K26" s="18" t="n">
        <v>479.25982272</v>
      </c>
      <c r="L26" s="20" t="n">
        <v>6.40044952</v>
      </c>
      <c r="M26" s="18" t="n">
        <v>483.57365484</v>
      </c>
      <c r="N26" s="20" t="n">
        <v>11.08569246</v>
      </c>
      <c r="O26" s="18" t="s">
        <v>404</v>
      </c>
      <c r="P26" s="20" t="s">
        <v>404</v>
      </c>
      <c r="Q26" s="18" t="s">
        <v>404</v>
      </c>
      <c r="R26" s="20" t="s">
        <v>404</v>
      </c>
      <c r="S26" s="18" t="s">
        <v>404</v>
      </c>
      <c r="T26" s="20" t="s">
        <v>404</v>
      </c>
      <c r="U26" s="18" t="s">
        <v>404</v>
      </c>
      <c r="V26" s="20" t="s">
        <v>404</v>
      </c>
      <c r="W26" s="18" t="n">
        <v>467.30007132</v>
      </c>
      <c r="X26" s="20" t="n">
        <v>10.84737553</v>
      </c>
    </row>
    <row r="27" spans="1:24">
      <c r="A27" s="15" t="s">
        <v>424</v>
      </c>
      <c r="B27" s="17" t="n">
        <v>5299</v>
      </c>
      <c r="C27" s="18">
        <f>(0.0/B27*100)</f>
        <v/>
      </c>
      <c r="D27" s="19" t="n">
        <v>5299</v>
      </c>
      <c r="E27" s="18" t="n">
        <v>551.95295337</v>
      </c>
      <c r="F27" s="20" t="n">
        <v>5.84393992</v>
      </c>
      <c r="G27" s="18" t="n">
        <v>477.13297107</v>
      </c>
      <c r="H27" s="20" t="n">
        <v>1.14115705</v>
      </c>
      <c r="I27" s="18" t="n">
        <v>478.3172976</v>
      </c>
      <c r="J27" s="20" t="n">
        <v>6.51332716</v>
      </c>
      <c r="K27" s="18" t="s">
        <v>404</v>
      </c>
      <c r="L27" s="20" t="s">
        <v>404</v>
      </c>
      <c r="M27" s="18" t="s">
        <v>404</v>
      </c>
      <c r="N27" s="20" t="s">
        <v>404</v>
      </c>
      <c r="O27" s="18" t="s">
        <v>404</v>
      </c>
      <c r="P27" s="20" t="s">
        <v>404</v>
      </c>
      <c r="Q27" s="18" t="s">
        <v>404</v>
      </c>
      <c r="R27" s="20" t="s">
        <v>404</v>
      </c>
      <c r="S27" s="18" t="s">
        <v>404</v>
      </c>
      <c r="T27" s="20" t="s">
        <v>404</v>
      </c>
      <c r="U27" s="18" t="s">
        <v>404</v>
      </c>
      <c r="V27" s="20" t="s">
        <v>404</v>
      </c>
      <c r="W27" s="18" t="n">
        <v>561.01235031</v>
      </c>
      <c r="X27" s="20" t="n">
        <v>6.80202568</v>
      </c>
    </row>
    <row r="28" spans="1:24">
      <c r="A28" s="15" t="s">
        <v>425</v>
      </c>
      <c r="B28" s="17" t="n">
        <v>7568</v>
      </c>
      <c r="C28" s="18">
        <f>(0.0/B28*100)</f>
        <v/>
      </c>
      <c r="D28" s="19" t="n">
        <v>7568</v>
      </c>
      <c r="E28" s="18" t="n">
        <v>415.77428058</v>
      </c>
      <c r="F28" s="20" t="n">
        <v>4.05937988</v>
      </c>
      <c r="G28" s="18" t="n">
        <v>421.40665852</v>
      </c>
      <c r="H28" s="20" t="n">
        <v>3.39314701</v>
      </c>
      <c r="I28" s="18" t="n">
        <v>391.71485153</v>
      </c>
      <c r="J28" s="20" t="n">
        <v>11.99233095</v>
      </c>
      <c r="K28" s="18" t="n">
        <v>396.83588209</v>
      </c>
      <c r="L28" s="20" t="n">
        <v>12.09761522</v>
      </c>
      <c r="M28" s="18" t="n">
        <v>409.52289781</v>
      </c>
      <c r="N28" s="20" t="n">
        <v>23.80612971</v>
      </c>
      <c r="O28" s="18" t="s">
        <v>404</v>
      </c>
      <c r="P28" s="20" t="s">
        <v>404</v>
      </c>
      <c r="Q28" s="18" t="s">
        <v>404</v>
      </c>
      <c r="R28" s="20" t="s">
        <v>404</v>
      </c>
      <c r="S28" s="18" t="s">
        <v>404</v>
      </c>
      <c r="T28" s="20" t="s">
        <v>404</v>
      </c>
      <c r="U28" s="18" t="s">
        <v>404</v>
      </c>
      <c r="V28" s="20" t="s">
        <v>404</v>
      </c>
      <c r="W28" s="18" t="n">
        <v>375.82235521</v>
      </c>
      <c r="X28" s="20" t="n">
        <v>7.53799274</v>
      </c>
    </row>
    <row r="29" spans="1:24">
      <c r="A29" s="15" t="s">
        <v>426</v>
      </c>
      <c r="B29" s="17" t="n">
        <v>5385</v>
      </c>
      <c r="C29" s="18">
        <f>(0.0/B29*100)</f>
        <v/>
      </c>
      <c r="D29" s="19" t="n">
        <v>5385</v>
      </c>
      <c r="E29" s="18" t="s">
        <v>404</v>
      </c>
      <c r="F29" s="20" t="s">
        <v>404</v>
      </c>
      <c r="G29" s="18" t="s">
        <v>404</v>
      </c>
      <c r="H29" s="20" t="s">
        <v>404</v>
      </c>
      <c r="I29" s="18" t="s">
        <v>404</v>
      </c>
      <c r="J29" s="20" t="s">
        <v>404</v>
      </c>
      <c r="K29" s="18" t="s">
        <v>404</v>
      </c>
      <c r="L29" s="20" t="s">
        <v>404</v>
      </c>
      <c r="M29" s="18" t="s">
        <v>404</v>
      </c>
      <c r="N29" s="20" t="s">
        <v>404</v>
      </c>
      <c r="O29" s="18" t="s">
        <v>404</v>
      </c>
      <c r="P29" s="20" t="s">
        <v>404</v>
      </c>
      <c r="Q29" s="18" t="s">
        <v>404</v>
      </c>
      <c r="R29" s="20" t="s">
        <v>404</v>
      </c>
      <c r="S29" s="18" t="n">
        <v>508.57480626</v>
      </c>
      <c r="T29" s="20" t="n">
        <v>2.25739586</v>
      </c>
      <c r="U29" s="18" t="s">
        <v>404</v>
      </c>
      <c r="V29" s="20" t="s">
        <v>404</v>
      </c>
      <c r="W29" s="18" t="s">
        <v>404</v>
      </c>
      <c r="X29" s="20" t="s">
        <v>404</v>
      </c>
    </row>
    <row r="30" spans="1:24">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s">
        <v>404</v>
      </c>
      <c r="N30" s="20" t="s">
        <v>404</v>
      </c>
      <c r="O30" s="18" t="s">
        <v>404</v>
      </c>
      <c r="P30" s="20" t="s">
        <v>404</v>
      </c>
      <c r="Q30" s="18" t="s">
        <v>404</v>
      </c>
      <c r="R30" s="20" t="s">
        <v>404</v>
      </c>
      <c r="S30" s="18" t="n">
        <v>513.3035121299999</v>
      </c>
      <c r="T30" s="20" t="n">
        <v>2.38424846</v>
      </c>
      <c r="U30" s="18" t="s">
        <v>404</v>
      </c>
      <c r="V30" s="20" t="s">
        <v>404</v>
      </c>
      <c r="W30" s="18" t="s">
        <v>404</v>
      </c>
      <c r="X30" s="20" t="s">
        <v>404</v>
      </c>
    </row>
    <row r="31" spans="1:24">
      <c r="A31" s="15" t="s">
        <v>428</v>
      </c>
      <c r="B31" s="17" t="n">
        <v>5456</v>
      </c>
      <c r="C31" s="18">
        <f>(502.0/B31*100)</f>
        <v/>
      </c>
      <c r="D31" s="19" t="n">
        <v>4954</v>
      </c>
      <c r="E31" s="18" t="n">
        <v>494.86158282</v>
      </c>
      <c r="F31" s="20" t="n">
        <v>4.93081637</v>
      </c>
      <c r="G31" s="18" t="n">
        <v>500.50840139</v>
      </c>
      <c r="H31" s="20" t="n">
        <v>3.09174648</v>
      </c>
      <c r="I31" s="18" t="n">
        <v>505.55310664</v>
      </c>
      <c r="J31" s="20" t="n">
        <v>6.94248927</v>
      </c>
      <c r="K31" s="18" t="n">
        <v>500.27645815</v>
      </c>
      <c r="L31" s="20" t="n">
        <v>16.86679323</v>
      </c>
      <c r="M31" s="18" t="s">
        <v>404</v>
      </c>
      <c r="N31" s="20" t="s">
        <v>404</v>
      </c>
      <c r="O31" s="18" t="s">
        <v>404</v>
      </c>
      <c r="P31" s="20" t="s">
        <v>404</v>
      </c>
      <c r="Q31" s="18" t="s">
        <v>404</v>
      </c>
      <c r="R31" s="20" t="s">
        <v>404</v>
      </c>
      <c r="S31" s="18" t="s">
        <v>404</v>
      </c>
      <c r="T31" s="20" t="s">
        <v>404</v>
      </c>
      <c r="U31" s="18" t="s">
        <v>404</v>
      </c>
      <c r="V31" s="20" t="s">
        <v>404</v>
      </c>
      <c r="W31" s="18" t="n">
        <v>490.98151414</v>
      </c>
      <c r="X31" s="20" t="n">
        <v>11.75971415</v>
      </c>
    </row>
    <row r="32" spans="1:24">
      <c r="A32" s="15" t="s">
        <v>429</v>
      </c>
      <c r="B32" s="17" t="n">
        <v>4478</v>
      </c>
      <c r="C32" s="18">
        <f>(0.0/B32*100)</f>
        <v/>
      </c>
      <c r="D32" s="19" t="n">
        <v>4478</v>
      </c>
      <c r="E32" s="18" t="n">
        <v>493.64973659</v>
      </c>
      <c r="F32" s="20" t="n">
        <v>8.73259062</v>
      </c>
      <c r="G32" s="18" t="n">
        <v>501.93148387</v>
      </c>
      <c r="H32" s="20" t="n">
        <v>3.10521251</v>
      </c>
      <c r="I32" s="18" t="n">
        <v>491.57106783</v>
      </c>
      <c r="J32" s="20" t="n">
        <v>5.08575353</v>
      </c>
      <c r="K32" s="18" t="n">
        <v>525.93256675</v>
      </c>
      <c r="L32" s="20" t="n">
        <v>16.24336877</v>
      </c>
      <c r="M32" s="18" t="n">
        <v>446.13006627</v>
      </c>
      <c r="N32" s="20" t="n">
        <v>7.22376853</v>
      </c>
      <c r="O32" s="18" t="s">
        <v>404</v>
      </c>
      <c r="P32" s="20" t="s">
        <v>404</v>
      </c>
      <c r="Q32" s="18" t="s">
        <v>404</v>
      </c>
      <c r="R32" s="20" t="s">
        <v>404</v>
      </c>
      <c r="S32" s="18" t="s">
        <v>404</v>
      </c>
      <c r="T32" s="20" t="s">
        <v>404</v>
      </c>
      <c r="U32" s="18" t="s">
        <v>404</v>
      </c>
      <c r="V32" s="20" t="s">
        <v>404</v>
      </c>
      <c r="W32" s="18" t="n">
        <v>532.87796712</v>
      </c>
      <c r="X32" s="20" t="n">
        <v>18.10816627</v>
      </c>
    </row>
    <row r="33" spans="1:24">
      <c r="A33" s="15" t="s">
        <v>430</v>
      </c>
      <c r="B33" s="17" t="n">
        <v>7325</v>
      </c>
      <c r="C33" s="18">
        <f>(29.0/B33*100)</f>
        <v/>
      </c>
      <c r="D33" s="19" t="n">
        <v>7296</v>
      </c>
      <c r="E33" s="18" t="n">
        <v>511.2312724</v>
      </c>
      <c r="F33" s="20" t="n">
        <v>4.6080874</v>
      </c>
      <c r="G33" s="18" t="n">
        <v>512.51258598</v>
      </c>
      <c r="H33" s="20" t="n">
        <v>4.25566243</v>
      </c>
      <c r="I33" s="18" t="n">
        <v>516.70735543</v>
      </c>
      <c r="J33" s="20" t="n">
        <v>16.27904325</v>
      </c>
      <c r="K33" s="18" t="n">
        <v>495.07442936</v>
      </c>
      <c r="L33" s="20" t="n">
        <v>17.68904858</v>
      </c>
      <c r="M33" s="18" t="n">
        <v>447.66373453</v>
      </c>
      <c r="N33" s="20" t="n">
        <v>21.69472224</v>
      </c>
      <c r="O33" s="18" t="s">
        <v>404</v>
      </c>
      <c r="P33" s="20" t="s">
        <v>404</v>
      </c>
      <c r="Q33" s="18" t="s">
        <v>404</v>
      </c>
      <c r="R33" s="20" t="s">
        <v>404</v>
      </c>
      <c r="S33" s="18" t="s">
        <v>404</v>
      </c>
      <c r="T33" s="20" t="s">
        <v>404</v>
      </c>
      <c r="U33" s="18" t="s">
        <v>404</v>
      </c>
      <c r="V33" s="20" t="s">
        <v>404</v>
      </c>
      <c r="W33" s="18" t="n">
        <v>423.18653498</v>
      </c>
      <c r="X33" s="20" t="n">
        <v>3.981349</v>
      </c>
    </row>
    <row r="34" spans="1:24">
      <c r="A34" s="15" t="s">
        <v>431</v>
      </c>
      <c r="B34" s="17" t="n">
        <v>6350</v>
      </c>
      <c r="C34" s="18">
        <f>(0.0/B34*100)</f>
        <v/>
      </c>
      <c r="D34" s="19" t="n">
        <v>6350</v>
      </c>
      <c r="E34" s="18" t="n">
        <v>480.79275775</v>
      </c>
      <c r="F34" s="20" t="n">
        <v>7.80112451</v>
      </c>
      <c r="G34" s="18" t="n">
        <v>454.10977613</v>
      </c>
      <c r="H34" s="20" t="n">
        <v>5.06039458</v>
      </c>
      <c r="I34" s="18" t="n">
        <v>458.98567518</v>
      </c>
      <c r="J34" s="20" t="n">
        <v>15.64874416</v>
      </c>
      <c r="K34" s="18" t="n">
        <v>422.85448904</v>
      </c>
      <c r="L34" s="20" t="n">
        <v>20.36290627</v>
      </c>
      <c r="M34" s="18" t="n">
        <v>451.49473217</v>
      </c>
      <c r="N34" s="20" t="n">
        <v>17.38274328</v>
      </c>
      <c r="O34" s="18" t="s">
        <v>404</v>
      </c>
      <c r="P34" s="20" t="s">
        <v>404</v>
      </c>
      <c r="Q34" s="18" t="s">
        <v>404</v>
      </c>
      <c r="R34" s="20" t="s">
        <v>404</v>
      </c>
      <c r="S34" s="18" t="s">
        <v>404</v>
      </c>
      <c r="T34" s="20" t="s">
        <v>404</v>
      </c>
      <c r="U34" s="18" t="s">
        <v>404</v>
      </c>
      <c r="V34" s="20" t="s">
        <v>404</v>
      </c>
      <c r="W34" s="18" t="n">
        <v>476.9653172</v>
      </c>
      <c r="X34" s="20" t="n">
        <v>46.60861989</v>
      </c>
    </row>
    <row r="35" spans="1:24">
      <c r="A35" s="15" t="s">
        <v>432</v>
      </c>
      <c r="B35" s="17" t="n">
        <v>6406</v>
      </c>
      <c r="C35" s="18">
        <f>(443.0/B35*100)</f>
        <v/>
      </c>
      <c r="D35" s="19" t="n">
        <v>5963</v>
      </c>
      <c r="E35" s="18" t="n">
        <v>521.24719151</v>
      </c>
      <c r="F35" s="20" t="n">
        <v>1.9431146</v>
      </c>
      <c r="G35" s="18" t="n">
        <v>513.18815297</v>
      </c>
      <c r="H35" s="20" t="n">
        <v>2.25501537</v>
      </c>
      <c r="I35" s="18" t="n">
        <v>492.41177305</v>
      </c>
      <c r="J35" s="20" t="n">
        <v>4.38018956</v>
      </c>
      <c r="K35" s="18" t="n">
        <v>491.62541235</v>
      </c>
      <c r="L35" s="20" t="n">
        <v>6.07320021</v>
      </c>
      <c r="M35" s="18" t="n">
        <v>436.22610705</v>
      </c>
      <c r="N35" s="20" t="n">
        <v>30.92531858</v>
      </c>
      <c r="O35" s="18" t="s">
        <v>404</v>
      </c>
      <c r="P35" s="20" t="s">
        <v>404</v>
      </c>
      <c r="Q35" s="18" t="s">
        <v>404</v>
      </c>
      <c r="R35" s="20" t="s">
        <v>404</v>
      </c>
      <c r="S35" s="18" t="s">
        <v>404</v>
      </c>
      <c r="T35" s="20" t="s">
        <v>404</v>
      </c>
      <c r="U35" s="18" t="s">
        <v>404</v>
      </c>
      <c r="V35" s="20" t="s">
        <v>404</v>
      </c>
      <c r="W35" s="18" t="n">
        <v>494.37573914</v>
      </c>
      <c r="X35" s="20" t="n">
        <v>13.15252748</v>
      </c>
    </row>
    <row r="36" spans="1:24">
      <c r="A36" s="15" t="s">
        <v>433</v>
      </c>
      <c r="B36" s="17" t="n">
        <v>6736</v>
      </c>
      <c r="C36" s="18">
        <f>(10.0/B36*100)</f>
        <v/>
      </c>
      <c r="D36" s="19" t="n">
        <v>6726</v>
      </c>
      <c r="E36" s="18" t="n">
        <v>485.51295124</v>
      </c>
      <c r="F36" s="20" t="n">
        <v>2.91073728</v>
      </c>
      <c r="G36" s="18" t="n">
        <v>498.72581483</v>
      </c>
      <c r="H36" s="20" t="n">
        <v>4.19458939</v>
      </c>
      <c r="I36" s="18" t="n">
        <v>514.26281245</v>
      </c>
      <c r="J36" s="20" t="n">
        <v>12.64184229</v>
      </c>
      <c r="K36" s="18" t="n">
        <v>503.54644332</v>
      </c>
      <c r="L36" s="20" t="n">
        <v>8.01795626</v>
      </c>
      <c r="M36" s="18" t="n">
        <v>512.01955948</v>
      </c>
      <c r="N36" s="20" t="n">
        <v>22.12893642</v>
      </c>
      <c r="O36" s="18" t="s">
        <v>404</v>
      </c>
      <c r="P36" s="20" t="s">
        <v>404</v>
      </c>
      <c r="Q36" s="18" t="s">
        <v>404</v>
      </c>
      <c r="R36" s="20" t="s">
        <v>404</v>
      </c>
      <c r="S36" s="18" t="s">
        <v>404</v>
      </c>
      <c r="T36" s="20" t="s">
        <v>404</v>
      </c>
      <c r="U36" s="18" t="s">
        <v>404</v>
      </c>
      <c r="V36" s="20" t="s">
        <v>404</v>
      </c>
      <c r="W36" s="18" t="n">
        <v>507.55390232</v>
      </c>
      <c r="X36" s="20" t="n">
        <v>3.79438388</v>
      </c>
    </row>
    <row r="37" spans="1:24">
      <c r="A37" s="15" t="s">
        <v>434</v>
      </c>
      <c r="B37" s="17" t="n">
        <v>5458</v>
      </c>
      <c r="C37" s="18">
        <f>(0.0/B37*100)</f>
        <v/>
      </c>
      <c r="D37" s="19" t="n">
        <v>5458</v>
      </c>
      <c r="E37" s="18" t="s">
        <v>404</v>
      </c>
      <c r="F37" s="20" t="s">
        <v>404</v>
      </c>
      <c r="G37" s="18" t="n">
        <v>490.1769268</v>
      </c>
      <c r="H37" s="20" t="n">
        <v>5.06323432</v>
      </c>
      <c r="I37" s="18" t="n">
        <v>494.77306074</v>
      </c>
      <c r="J37" s="20" t="n">
        <v>5.23875716</v>
      </c>
      <c r="K37" s="18" t="n">
        <v>517.82317596</v>
      </c>
      <c r="L37" s="20" t="n">
        <v>12.57923304</v>
      </c>
      <c r="M37" s="18" t="n">
        <v>496.33877041</v>
      </c>
      <c r="N37" s="20" t="n">
        <v>14.39871923</v>
      </c>
      <c r="O37" s="18" t="s">
        <v>404</v>
      </c>
      <c r="P37" s="20" t="s">
        <v>404</v>
      </c>
      <c r="Q37" s="18" t="s">
        <v>404</v>
      </c>
      <c r="R37" s="20" t="s">
        <v>404</v>
      </c>
      <c r="S37" s="18" t="s">
        <v>404</v>
      </c>
      <c r="T37" s="20" t="s">
        <v>404</v>
      </c>
      <c r="U37" s="18" t="s">
        <v>404</v>
      </c>
      <c r="V37" s="20" t="s">
        <v>404</v>
      </c>
      <c r="W37" s="18" t="n">
        <v>573.49619551</v>
      </c>
      <c r="X37" s="20" t="n">
        <v>8.56050449</v>
      </c>
    </row>
    <row r="38" spans="1:24">
      <c r="A38" s="15" t="s">
        <v>435</v>
      </c>
      <c r="B38" s="17" t="n">
        <v>5860</v>
      </c>
      <c r="C38" s="18">
        <f>(268.0/B38*100)</f>
        <v/>
      </c>
      <c r="D38" s="19" t="n">
        <v>5592</v>
      </c>
      <c r="E38" s="18" t="n">
        <v>541.11168086</v>
      </c>
      <c r="F38" s="20" t="n">
        <v>5.45260859</v>
      </c>
      <c r="G38" s="18" t="n">
        <v>481.33785489</v>
      </c>
      <c r="H38" s="20" t="n">
        <v>4.64106732</v>
      </c>
      <c r="I38" s="18" t="n">
        <v>490.3018271</v>
      </c>
      <c r="J38" s="20" t="n">
        <v>27.02464795</v>
      </c>
      <c r="K38" s="18" t="s">
        <v>404</v>
      </c>
      <c r="L38" s="20" t="s">
        <v>404</v>
      </c>
      <c r="M38" s="18" t="n">
        <v>434.42883866</v>
      </c>
      <c r="N38" s="20" t="n">
        <v>6.24455044</v>
      </c>
      <c r="O38" s="18" t="s">
        <v>404</v>
      </c>
      <c r="P38" s="20" t="s">
        <v>404</v>
      </c>
      <c r="Q38" s="18" t="s">
        <v>404</v>
      </c>
      <c r="R38" s="20" t="s">
        <v>404</v>
      </c>
      <c r="S38" s="18" t="s">
        <v>404</v>
      </c>
      <c r="T38" s="20" t="s">
        <v>404</v>
      </c>
      <c r="U38" s="18" t="s">
        <v>404</v>
      </c>
      <c r="V38" s="20" t="s">
        <v>404</v>
      </c>
      <c r="W38" s="18" t="n">
        <v>563.97013119</v>
      </c>
      <c r="X38" s="20" t="n">
        <v>15.35135372</v>
      </c>
    </row>
    <row r="39" spans="1:24">
      <c r="A39" s="15" t="s">
        <v>436</v>
      </c>
      <c r="B39" s="17" t="n">
        <v>5895</v>
      </c>
      <c r="C39" s="18">
        <f>(0.0/B39*100)</f>
        <v/>
      </c>
      <c r="D39" s="19" t="n">
        <v>5895</v>
      </c>
      <c r="E39" s="18" t="n">
        <v>430.81094002</v>
      </c>
      <c r="F39" s="20" t="n">
        <v>7.79360889</v>
      </c>
      <c r="G39" s="18" t="n">
        <v>421.17977992</v>
      </c>
      <c r="H39" s="20" t="n">
        <v>6.06534213</v>
      </c>
      <c r="I39" s="18" t="n">
        <v>426.68852892</v>
      </c>
      <c r="J39" s="20" t="n">
        <v>15.051827</v>
      </c>
      <c r="K39" s="18" t="n">
        <v>416.24001583</v>
      </c>
      <c r="L39" s="20" t="n">
        <v>36.23735475</v>
      </c>
      <c r="M39" s="18" t="n">
        <v>444.48221743</v>
      </c>
      <c r="N39" s="20" t="n">
        <v>67.31695895999999</v>
      </c>
      <c r="O39" s="18" t="s">
        <v>404</v>
      </c>
      <c r="P39" s="20" t="s">
        <v>404</v>
      </c>
      <c r="Q39" s="18" t="s">
        <v>404</v>
      </c>
      <c r="R39" s="20" t="s">
        <v>404</v>
      </c>
      <c r="S39" s="18" t="s">
        <v>404</v>
      </c>
      <c r="T39" s="20" t="s">
        <v>404</v>
      </c>
      <c r="U39" s="18" t="s">
        <v>404</v>
      </c>
      <c r="V39" s="20" t="s">
        <v>404</v>
      </c>
      <c r="W39" s="18" t="n">
        <v>411.66664155</v>
      </c>
      <c r="X39" s="20" t="n">
        <v>12.59335097</v>
      </c>
    </row>
    <row r="40" spans="1:24">
      <c r="A40" s="15" t="s">
        <v>437</v>
      </c>
      <c r="B40" s="17" t="n">
        <v>14157</v>
      </c>
      <c r="C40" s="18">
        <f>(2954.0/B40*100)</f>
        <v/>
      </c>
      <c r="D40" s="19" t="n">
        <v>11203</v>
      </c>
      <c r="E40" s="18" t="s">
        <v>404</v>
      </c>
      <c r="F40" s="20" t="s">
        <v>404</v>
      </c>
      <c r="G40" s="18" t="n">
        <v>516.14579056</v>
      </c>
      <c r="H40" s="20" t="n">
        <v>4.12656197</v>
      </c>
      <c r="I40" s="18" t="n">
        <v>493.05662221</v>
      </c>
      <c r="J40" s="20" t="n">
        <v>6.57476574</v>
      </c>
      <c r="K40" s="18" t="n">
        <v>525.20183597</v>
      </c>
      <c r="L40" s="20" t="n">
        <v>9.68297388</v>
      </c>
      <c r="M40" s="18" t="n">
        <v>473.52009581</v>
      </c>
      <c r="N40" s="20" t="n">
        <v>25.54152385</v>
      </c>
      <c r="O40" s="18" t="s">
        <v>404</v>
      </c>
      <c r="P40" s="20" t="s">
        <v>404</v>
      </c>
      <c r="Q40" s="18" t="s">
        <v>404</v>
      </c>
      <c r="R40" s="20" t="s">
        <v>404</v>
      </c>
      <c r="S40" s="18" t="s">
        <v>404</v>
      </c>
      <c r="T40" s="20" t="s">
        <v>404</v>
      </c>
      <c r="U40" s="18" t="s">
        <v>404</v>
      </c>
      <c r="V40" s="20" t="s">
        <v>404</v>
      </c>
      <c r="W40" s="18" t="n">
        <v>497.51883227</v>
      </c>
      <c r="X40" s="20" t="n">
        <v>10.44286852</v>
      </c>
    </row>
    <row r="41" spans="1:24">
      <c r="A41" s="15" t="s">
        <v>438</v>
      </c>
      <c r="B41" s="17" t="n">
        <v>5712</v>
      </c>
      <c r="C41" s="18">
        <f>(99.0/B41*100)</f>
        <v/>
      </c>
      <c r="D41" s="19" t="n">
        <v>5613</v>
      </c>
      <c r="E41" s="18" t="n">
        <v>531.72849043</v>
      </c>
      <c r="F41" s="20" t="n">
        <v>6.78183447</v>
      </c>
      <c r="G41" s="18" t="n">
        <v>497.38959901</v>
      </c>
      <c r="H41" s="20" t="n">
        <v>4.39999271</v>
      </c>
      <c r="I41" s="18" t="n">
        <v>485.7359634</v>
      </c>
      <c r="J41" s="20" t="n">
        <v>8.52087682</v>
      </c>
      <c r="K41" s="18" t="n">
        <v>452.77215686</v>
      </c>
      <c r="L41" s="20" t="n">
        <v>9.830596079999999</v>
      </c>
      <c r="M41" s="18" t="n">
        <v>499.65047416</v>
      </c>
      <c r="N41" s="20" t="n">
        <v>17.30780465</v>
      </c>
      <c r="O41" s="18" t="s">
        <v>404</v>
      </c>
      <c r="P41" s="20" t="s">
        <v>404</v>
      </c>
      <c r="Q41" s="18" t="s">
        <v>404</v>
      </c>
      <c r="R41" s="20" t="s">
        <v>404</v>
      </c>
      <c r="S41" s="18" t="s">
        <v>404</v>
      </c>
      <c r="T41" s="20" t="s">
        <v>404</v>
      </c>
      <c r="U41" s="18" t="s">
        <v>404</v>
      </c>
      <c r="V41" s="20" t="s">
        <v>404</v>
      </c>
      <c r="W41" s="18" t="n">
        <v>503.51169287</v>
      </c>
      <c r="X41" s="20" t="n">
        <v>8.97056349</v>
      </c>
    </row>
    <row r="42" spans="1:24">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441</v>
      </c>
      <c r="B44" s="17" t="n">
        <v>5215</v>
      </c>
      <c r="C44" s="18">
        <f>(0.0/B44*100)</f>
        <v/>
      </c>
      <c r="D44" s="19" t="n">
        <v>5215</v>
      </c>
      <c r="E44" s="18" t="n">
        <v>426.4725686</v>
      </c>
      <c r="F44" s="20" t="n">
        <v>9.143353340000001</v>
      </c>
      <c r="G44" s="18" t="n">
        <v>422.38116777</v>
      </c>
      <c r="H44" s="20" t="n">
        <v>3.59021457</v>
      </c>
      <c r="I44" s="18" t="n">
        <v>423.89210228</v>
      </c>
      <c r="J44" s="20" t="n">
        <v>5.43272331</v>
      </c>
      <c r="K44" s="18" t="n">
        <v>442.4955504</v>
      </c>
      <c r="L44" s="20" t="n">
        <v>14.42604977</v>
      </c>
      <c r="M44" s="18" t="n">
        <v>440.92549584</v>
      </c>
      <c r="N44" s="20" t="n">
        <v>17.01548009</v>
      </c>
      <c r="O44" s="18" t="s">
        <v>404</v>
      </c>
      <c r="P44" s="20" t="s">
        <v>404</v>
      </c>
      <c r="Q44" s="18" t="s">
        <v>404</v>
      </c>
      <c r="R44" s="20" t="s">
        <v>404</v>
      </c>
      <c r="S44" s="18" t="s">
        <v>404</v>
      </c>
      <c r="T44" s="20" t="s">
        <v>404</v>
      </c>
      <c r="U44" s="18" t="s">
        <v>404</v>
      </c>
      <c r="V44" s="20" t="s">
        <v>404</v>
      </c>
      <c r="W44" s="18" t="n">
        <v>471.52943308</v>
      </c>
      <c r="X44" s="20" t="n">
        <v>17.31933089</v>
      </c>
    </row>
    <row r="45" spans="1:24">
      <c r="A45" s="15" t="s">
        <v>442</v>
      </c>
      <c r="B45" s="17" t="n">
        <v>5519</v>
      </c>
      <c r="C45" s="18">
        <f>(0.0/B45*100)</f>
        <v/>
      </c>
      <c r="D45" s="19" t="n">
        <v>5519</v>
      </c>
      <c r="E45" s="18" t="n">
        <v>405.66013001</v>
      </c>
      <c r="F45" s="20" t="n">
        <v>14.41423006</v>
      </c>
      <c r="G45" s="18" t="n">
        <v>383.1069083</v>
      </c>
      <c r="H45" s="20" t="n">
        <v>14.25407946</v>
      </c>
      <c r="I45" s="18" t="n">
        <v>374.95022287</v>
      </c>
      <c r="J45" s="20" t="n">
        <v>3.14164084</v>
      </c>
      <c r="K45" s="18" t="n">
        <v>365.98729261</v>
      </c>
      <c r="L45" s="20" t="n">
        <v>9.103886490000001</v>
      </c>
      <c r="M45" s="18" t="n">
        <v>386.24437742</v>
      </c>
      <c r="N45" s="20" t="n">
        <v>13.08925694</v>
      </c>
      <c r="O45" s="18" t="s">
        <v>404</v>
      </c>
      <c r="P45" s="20" t="s">
        <v>404</v>
      </c>
      <c r="Q45" s="18" t="s">
        <v>404</v>
      </c>
      <c r="R45" s="20" t="s">
        <v>404</v>
      </c>
      <c r="S45" s="18" t="s">
        <v>404</v>
      </c>
      <c r="T45" s="20" t="s">
        <v>404</v>
      </c>
      <c r="U45" s="18" t="n">
        <v>361.64968725</v>
      </c>
      <c r="V45" s="20" t="n">
        <v>19.68543482</v>
      </c>
      <c r="W45" s="18" t="n">
        <v>273.83454286</v>
      </c>
      <c r="X45" s="20" t="n">
        <v>17.53869926</v>
      </c>
    </row>
    <row r="46" spans="1:24">
      <c r="A46" s="15" t="s">
        <v>443</v>
      </c>
      <c r="B46" s="17" t="n">
        <v>23141</v>
      </c>
      <c r="C46" s="18">
        <f>(4196.0/B46*100)</f>
        <v/>
      </c>
      <c r="D46" s="19" t="n">
        <v>18945</v>
      </c>
      <c r="E46" s="18" t="n">
        <v>426.90610504</v>
      </c>
      <c r="F46" s="20" t="n">
        <v>5.44950373</v>
      </c>
      <c r="G46" s="18" t="n">
        <v>400.71487417</v>
      </c>
      <c r="H46" s="20" t="n">
        <v>3.48914195</v>
      </c>
      <c r="I46" s="18" t="n">
        <v>412.02166886</v>
      </c>
      <c r="J46" s="20" t="n">
        <v>7.96067401</v>
      </c>
      <c r="K46" s="18" t="n">
        <v>413.47472434</v>
      </c>
      <c r="L46" s="20" t="n">
        <v>25.14446651</v>
      </c>
      <c r="M46" s="18" t="n">
        <v>386.17706928</v>
      </c>
      <c r="N46" s="20" t="n">
        <v>20.36086904</v>
      </c>
      <c r="O46" s="18" t="s">
        <v>404</v>
      </c>
      <c r="P46" s="20" t="s">
        <v>404</v>
      </c>
      <c r="Q46" s="18" t="s">
        <v>404</v>
      </c>
      <c r="R46" s="20" t="s">
        <v>404</v>
      </c>
      <c r="S46" s="18" t="s">
        <v>404</v>
      </c>
      <c r="T46" s="20" t="s">
        <v>404</v>
      </c>
      <c r="U46" s="18" t="s">
        <v>404</v>
      </c>
      <c r="V46" s="20" t="s">
        <v>404</v>
      </c>
      <c r="W46" s="18" t="n">
        <v>356.91056211</v>
      </c>
      <c r="X46" s="20" t="n">
        <v>5.85536167</v>
      </c>
    </row>
    <row r="47" spans="1:24">
      <c r="A47" s="15" t="s">
        <v>444</v>
      </c>
      <c r="B47" s="17" t="n">
        <v>5928</v>
      </c>
      <c r="C47" s="18">
        <f>(0.0/B47*100)</f>
        <v/>
      </c>
      <c r="D47" s="19" t="n">
        <v>5928</v>
      </c>
      <c r="E47" s="18" t="n">
        <v>443.47965154</v>
      </c>
      <c r="F47" s="20" t="n">
        <v>9.95738152</v>
      </c>
      <c r="G47" s="18" t="n">
        <v>439.54633318</v>
      </c>
      <c r="H47" s="20" t="n">
        <v>10.5057769</v>
      </c>
      <c r="I47" s="18" t="n">
        <v>456.49574982</v>
      </c>
      <c r="J47" s="20" t="n">
        <v>9.70559679</v>
      </c>
      <c r="K47" s="18" t="n">
        <v>481.31211247</v>
      </c>
      <c r="L47" s="20" t="n">
        <v>39.09458901</v>
      </c>
      <c r="M47" s="18" t="n">
        <v>415.99038299</v>
      </c>
      <c r="N47" s="20" t="n">
        <v>33.0900127</v>
      </c>
      <c r="O47" s="18" t="s">
        <v>404</v>
      </c>
      <c r="P47" s="20" t="s">
        <v>404</v>
      </c>
      <c r="Q47" s="18" t="s">
        <v>404</v>
      </c>
      <c r="R47" s="20" t="s">
        <v>404</v>
      </c>
      <c r="S47" s="18" t="s">
        <v>404</v>
      </c>
      <c r="T47" s="20" t="s">
        <v>404</v>
      </c>
      <c r="U47" s="18" t="s">
        <v>404</v>
      </c>
      <c r="V47" s="20" t="s">
        <v>404</v>
      </c>
      <c r="W47" s="18" t="n">
        <v>443.47378104</v>
      </c>
      <c r="X47" s="20" t="n">
        <v>33.29765371</v>
      </c>
    </row>
    <row r="48" spans="1:24">
      <c r="A48" s="15" t="s">
        <v>445</v>
      </c>
      <c r="B48" s="17" t="n">
        <v>9841</v>
      </c>
      <c r="C48" s="18">
        <f>(40.0/B48*100)</f>
        <v/>
      </c>
      <c r="D48" s="19" t="n">
        <v>9801</v>
      </c>
      <c r="E48" s="18" t="n">
        <v>468.23644131</v>
      </c>
      <c r="F48" s="20" t="n">
        <v>16.03225019</v>
      </c>
      <c r="G48" s="18" t="n">
        <v>506.12335151</v>
      </c>
      <c r="H48" s="20" t="n">
        <v>6.98719088</v>
      </c>
      <c r="I48" s="18" t="n">
        <v>540.42365417</v>
      </c>
      <c r="J48" s="20" t="n">
        <v>9.54287811</v>
      </c>
      <c r="K48" s="18" t="n">
        <v>501.05887892</v>
      </c>
      <c r="L48" s="20" t="n">
        <v>27.18804815</v>
      </c>
      <c r="M48" s="18" t="n">
        <v>426.01288709</v>
      </c>
      <c r="N48" s="20" t="n">
        <v>6.89377571</v>
      </c>
      <c r="O48" s="18" t="s">
        <v>404</v>
      </c>
      <c r="P48" s="20" t="s">
        <v>404</v>
      </c>
      <c r="Q48" s="18" t="s">
        <v>404</v>
      </c>
      <c r="R48" s="20" t="s">
        <v>404</v>
      </c>
      <c r="S48" s="18" t="s">
        <v>404</v>
      </c>
      <c r="T48" s="20" t="s">
        <v>404</v>
      </c>
      <c r="U48" s="18" t="s">
        <v>404</v>
      </c>
      <c r="V48" s="20" t="s">
        <v>404</v>
      </c>
      <c r="W48" s="18" t="n">
        <v>426.17323264</v>
      </c>
      <c r="X48" s="20" t="n">
        <v>6.766915</v>
      </c>
    </row>
    <row r="49" spans="1:24">
      <c r="A49" s="15" t="s">
        <v>446</v>
      </c>
      <c r="B49" s="17" t="n">
        <v>6349</v>
      </c>
      <c r="C49" s="18">
        <f>(52.0/B49*100)</f>
        <v/>
      </c>
      <c r="D49" s="19" t="n">
        <v>6297</v>
      </c>
      <c r="E49" s="18" t="n">
        <v>432.70564553</v>
      </c>
      <c r="F49" s="20" t="n">
        <v>5.43490397</v>
      </c>
      <c r="G49" s="18" t="n">
        <v>433.90909117</v>
      </c>
      <c r="H49" s="20" t="n">
        <v>3.89219558</v>
      </c>
      <c r="I49" s="18" t="n">
        <v>400.5371469</v>
      </c>
      <c r="J49" s="20" t="n">
        <v>16.81183707</v>
      </c>
      <c r="K49" s="18" t="s">
        <v>404</v>
      </c>
      <c r="L49" s="20" t="s">
        <v>404</v>
      </c>
      <c r="M49" s="18" t="s">
        <v>404</v>
      </c>
      <c r="N49" s="20" t="s">
        <v>404</v>
      </c>
      <c r="O49" s="18" t="s">
        <v>404</v>
      </c>
      <c r="P49" s="20" t="s">
        <v>404</v>
      </c>
      <c r="Q49" s="18" t="s">
        <v>404</v>
      </c>
      <c r="R49" s="20" t="s">
        <v>404</v>
      </c>
      <c r="S49" s="18" t="s">
        <v>404</v>
      </c>
      <c r="T49" s="20" t="s">
        <v>404</v>
      </c>
      <c r="U49" s="18" t="s">
        <v>404</v>
      </c>
      <c r="V49" s="20" t="s">
        <v>404</v>
      </c>
      <c r="W49" s="18" t="n">
        <v>388.24060925</v>
      </c>
      <c r="X49" s="20" t="n">
        <v>18.24553715</v>
      </c>
    </row>
    <row r="50" spans="1:24">
      <c r="A50" s="15" t="s">
        <v>447</v>
      </c>
      <c r="B50" s="17" t="n">
        <v>11795</v>
      </c>
      <c r="C50" s="18">
        <f>(1031.0/B50*100)</f>
        <v/>
      </c>
      <c r="D50" s="19" t="n">
        <v>10764</v>
      </c>
      <c r="E50" s="18" t="n">
        <v>419.45805451</v>
      </c>
      <c r="F50" s="20" t="n">
        <v>7.52559713</v>
      </c>
      <c r="G50" s="18" t="n">
        <v>420.75202472</v>
      </c>
      <c r="H50" s="20" t="n">
        <v>5.13303428</v>
      </c>
      <c r="I50" s="18" t="n">
        <v>419.79902681</v>
      </c>
      <c r="J50" s="20" t="n">
        <v>7.20606531</v>
      </c>
      <c r="K50" s="18" t="n">
        <v>416.03879277</v>
      </c>
      <c r="L50" s="20" t="n">
        <v>15.00090823</v>
      </c>
      <c r="M50" s="18" t="n">
        <v>411.17547203</v>
      </c>
      <c r="N50" s="20" t="n">
        <v>9.03406554</v>
      </c>
      <c r="O50" s="18" t="s">
        <v>404</v>
      </c>
      <c r="P50" s="20" t="s">
        <v>404</v>
      </c>
      <c r="Q50" s="18" t="s">
        <v>404</v>
      </c>
      <c r="R50" s="20" t="s">
        <v>404</v>
      </c>
      <c r="S50" s="18" t="s">
        <v>404</v>
      </c>
      <c r="T50" s="20" t="s">
        <v>404</v>
      </c>
      <c r="U50" s="18" t="s">
        <v>404</v>
      </c>
      <c r="V50" s="20" t="s">
        <v>404</v>
      </c>
      <c r="W50" s="18" t="n">
        <v>399.18863144</v>
      </c>
      <c r="X50" s="20" t="n">
        <v>11.46602429</v>
      </c>
    </row>
    <row r="51" spans="1:24">
      <c r="A51" s="15" t="s">
        <v>448</v>
      </c>
      <c r="B51" s="17" t="n">
        <v>6866</v>
      </c>
      <c r="C51" s="18">
        <f>(0.0/B51*100)</f>
        <v/>
      </c>
      <c r="D51" s="19" t="n">
        <v>6866</v>
      </c>
      <c r="E51" s="18" t="n">
        <v>419.63700369</v>
      </c>
      <c r="F51" s="20" t="n">
        <v>2.91810731</v>
      </c>
      <c r="G51" s="18" t="n">
        <v>422.51638924</v>
      </c>
      <c r="H51" s="20" t="n">
        <v>6.82987327</v>
      </c>
      <c r="I51" s="18" t="n">
        <v>410.01729561</v>
      </c>
      <c r="J51" s="20" t="n">
        <v>8.266429240000001</v>
      </c>
      <c r="K51" s="18" t="n">
        <v>402.27308796</v>
      </c>
      <c r="L51" s="20" t="n">
        <v>10.28531529</v>
      </c>
      <c r="M51" s="18" t="s">
        <v>404</v>
      </c>
      <c r="N51" s="20" t="s">
        <v>404</v>
      </c>
      <c r="O51" s="18" t="s">
        <v>404</v>
      </c>
      <c r="P51" s="20" t="s">
        <v>404</v>
      </c>
      <c r="Q51" s="18" t="s">
        <v>404</v>
      </c>
      <c r="R51" s="20" t="s">
        <v>404</v>
      </c>
      <c r="S51" s="18" t="s">
        <v>404</v>
      </c>
      <c r="T51" s="20" t="s">
        <v>404</v>
      </c>
      <c r="U51" s="18" t="s">
        <v>404</v>
      </c>
      <c r="V51" s="20" t="s">
        <v>404</v>
      </c>
      <c r="W51" s="18" t="n">
        <v>418.47275996</v>
      </c>
      <c r="X51" s="20" t="n">
        <v>27.32077615</v>
      </c>
    </row>
    <row r="52" spans="1:24">
      <c r="A52" s="15" t="s">
        <v>449</v>
      </c>
      <c r="B52" s="17" t="n">
        <v>5809</v>
      </c>
      <c r="C52" s="18">
        <f>(0.0/B52*100)</f>
        <v/>
      </c>
      <c r="D52" s="19" t="n">
        <v>5809</v>
      </c>
      <c r="E52" s="18" t="n">
        <v>472.51180625</v>
      </c>
      <c r="F52" s="20" t="n">
        <v>4.89235305</v>
      </c>
      <c r="G52" s="18" t="n">
        <v>481.53250307</v>
      </c>
      <c r="H52" s="20" t="n">
        <v>6.95440286</v>
      </c>
      <c r="I52" s="18" t="n">
        <v>497.92078997</v>
      </c>
      <c r="J52" s="20" t="n">
        <v>10.07685437</v>
      </c>
      <c r="K52" s="18" t="n">
        <v>442.2203854</v>
      </c>
      <c r="L52" s="20" t="n">
        <v>21.54792525</v>
      </c>
      <c r="M52" s="18" t="n">
        <v>439.36286184</v>
      </c>
      <c r="N52" s="20" t="n">
        <v>12.22555158</v>
      </c>
      <c r="O52" s="18" t="s">
        <v>404</v>
      </c>
      <c r="P52" s="20" t="s">
        <v>404</v>
      </c>
      <c r="Q52" s="18" t="s">
        <v>404</v>
      </c>
      <c r="R52" s="20" t="s">
        <v>404</v>
      </c>
      <c r="S52" s="18" t="s">
        <v>404</v>
      </c>
      <c r="T52" s="20" t="s">
        <v>404</v>
      </c>
      <c r="U52" s="18" t="s">
        <v>404</v>
      </c>
      <c r="V52" s="20" t="s">
        <v>404</v>
      </c>
      <c r="W52" s="18" t="n">
        <v>424.41897673</v>
      </c>
      <c r="X52" s="20" t="n">
        <v>10.29305649</v>
      </c>
    </row>
    <row r="53" spans="1:24">
      <c r="A53" s="15" t="s">
        <v>450</v>
      </c>
      <c r="B53" s="17" t="n">
        <v>5571</v>
      </c>
      <c r="C53" s="18">
        <f>(0.0/B53*100)</f>
        <v/>
      </c>
      <c r="D53" s="19" t="n">
        <v>5571</v>
      </c>
      <c r="E53" s="18" t="n">
        <v>436.56640468</v>
      </c>
      <c r="F53" s="20" t="n">
        <v>2.65983117</v>
      </c>
      <c r="G53" s="18" t="n">
        <v>436.7813986</v>
      </c>
      <c r="H53" s="20" t="n">
        <v>1.90425546</v>
      </c>
      <c r="I53" s="18" t="n">
        <v>431.3488438</v>
      </c>
      <c r="J53" s="20" t="n">
        <v>3.58282708</v>
      </c>
      <c r="K53" s="18" t="n">
        <v>423.72322265</v>
      </c>
      <c r="L53" s="20" t="n">
        <v>3.97203831</v>
      </c>
      <c r="M53" s="18" t="n">
        <v>401.56861775</v>
      </c>
      <c r="N53" s="20" t="n">
        <v>5.6597691</v>
      </c>
      <c r="O53" s="18" t="s">
        <v>404</v>
      </c>
      <c r="P53" s="20" t="s">
        <v>404</v>
      </c>
      <c r="Q53" s="18" t="s">
        <v>404</v>
      </c>
      <c r="R53" s="20" t="s">
        <v>404</v>
      </c>
      <c r="S53" s="18" t="s">
        <v>404</v>
      </c>
      <c r="T53" s="20" t="s">
        <v>404</v>
      </c>
      <c r="U53" s="18" t="s">
        <v>404</v>
      </c>
      <c r="V53" s="20" t="s">
        <v>404</v>
      </c>
      <c r="W53" s="18" t="n">
        <v>354.16235148</v>
      </c>
      <c r="X53" s="20" t="n">
        <v>6.73620092</v>
      </c>
    </row>
    <row r="54" spans="1:24">
      <c r="A54" s="15" t="s">
        <v>451</v>
      </c>
      <c r="B54" s="17" t="n">
        <v>4740</v>
      </c>
      <c r="C54" s="18">
        <f>(199.0/B54*100)</f>
        <v/>
      </c>
      <c r="D54" s="19" t="n">
        <v>4541</v>
      </c>
      <c r="E54" s="18" t="n">
        <v>347.96339344</v>
      </c>
      <c r="F54" s="20" t="n">
        <v>3.52684639</v>
      </c>
      <c r="G54" s="18" t="n">
        <v>306.06414118</v>
      </c>
      <c r="H54" s="20" t="n">
        <v>5.14780951</v>
      </c>
      <c r="I54" s="18" t="n">
        <v>317.54970328</v>
      </c>
      <c r="J54" s="20" t="n">
        <v>8.09411169</v>
      </c>
      <c r="K54" s="18" t="n">
        <v>311.05302834</v>
      </c>
      <c r="L54" s="20" t="n">
        <v>15.46825465</v>
      </c>
      <c r="M54" s="18" t="n">
        <v>336.27505332</v>
      </c>
      <c r="N54" s="20" t="n">
        <v>5.07816794</v>
      </c>
      <c r="O54" s="18" t="s">
        <v>404</v>
      </c>
      <c r="P54" s="20" t="s">
        <v>404</v>
      </c>
      <c r="Q54" s="18" t="s">
        <v>404</v>
      </c>
      <c r="R54" s="20" t="s">
        <v>404</v>
      </c>
      <c r="S54" s="18" t="s">
        <v>404</v>
      </c>
      <c r="T54" s="20" t="s">
        <v>404</v>
      </c>
      <c r="U54" s="18" t="s">
        <v>404</v>
      </c>
      <c r="V54" s="20" t="s">
        <v>404</v>
      </c>
      <c r="W54" s="18" t="n">
        <v>302.89366876</v>
      </c>
      <c r="X54" s="20" t="n">
        <v>5.76246612</v>
      </c>
    </row>
    <row r="55" spans="1:24">
      <c r="A55" s="15" t="s">
        <v>452</v>
      </c>
      <c r="B55" s="17" t="n">
        <v>5316</v>
      </c>
      <c r="C55" s="18">
        <f>(43.0/B55*100)</f>
        <v/>
      </c>
      <c r="D55" s="19" t="n">
        <v>5273</v>
      </c>
      <c r="E55" s="18" t="n">
        <v>423.29147421</v>
      </c>
      <c r="F55" s="20" t="n">
        <v>5.37237958</v>
      </c>
      <c r="G55" s="18" t="n">
        <v>407.17961995</v>
      </c>
      <c r="H55" s="20" t="n">
        <v>4.01823834</v>
      </c>
      <c r="I55" s="18" t="n">
        <v>408.88264245</v>
      </c>
      <c r="J55" s="20" t="n">
        <v>7.41945553</v>
      </c>
      <c r="K55" s="18" t="n">
        <v>411.9045505</v>
      </c>
      <c r="L55" s="20" t="n">
        <v>10.77617579</v>
      </c>
      <c r="M55" s="18" t="n">
        <v>399.37034442</v>
      </c>
      <c r="N55" s="20" t="n">
        <v>11.84166137</v>
      </c>
      <c r="O55" s="18" t="s">
        <v>404</v>
      </c>
      <c r="P55" s="20" t="s">
        <v>404</v>
      </c>
      <c r="Q55" s="18" t="s">
        <v>404</v>
      </c>
      <c r="R55" s="20" t="s">
        <v>404</v>
      </c>
      <c r="S55" s="18" t="s">
        <v>404</v>
      </c>
      <c r="T55" s="20" t="s">
        <v>404</v>
      </c>
      <c r="U55" s="18" t="s">
        <v>404</v>
      </c>
      <c r="V55" s="20" t="s">
        <v>404</v>
      </c>
      <c r="W55" s="18" t="n">
        <v>402.33542282</v>
      </c>
      <c r="X55" s="20" t="n">
        <v>21.12271496</v>
      </c>
    </row>
    <row r="56" spans="1:24">
      <c r="A56" s="15" t="s">
        <v>453</v>
      </c>
      <c r="B56" s="17" t="n">
        <v>5359</v>
      </c>
      <c r="C56" s="18">
        <f>(0.0/B56*100)</f>
        <v/>
      </c>
      <c r="D56" s="19" t="n">
        <v>5359</v>
      </c>
      <c r="E56" s="18" t="n">
        <v>525.30403787</v>
      </c>
      <c r="F56" s="20" t="n">
        <v>5.19650328</v>
      </c>
      <c r="G56" s="18" t="n">
        <v>527.53997631</v>
      </c>
      <c r="H56" s="20" t="n">
        <v>5.71810304</v>
      </c>
      <c r="I56" s="18" t="n">
        <v>508.24422143</v>
      </c>
      <c r="J56" s="20" t="n">
        <v>7.38801955</v>
      </c>
      <c r="K56" s="18" t="n">
        <v>528.4280943799999</v>
      </c>
      <c r="L56" s="20" t="n">
        <v>4.34907051</v>
      </c>
      <c r="M56" s="18" t="n">
        <v>557.87926366</v>
      </c>
      <c r="N56" s="20" t="n">
        <v>3.37388773</v>
      </c>
      <c r="O56" s="18" t="s">
        <v>404</v>
      </c>
      <c r="P56" s="20" t="s">
        <v>404</v>
      </c>
      <c r="Q56" s="18" t="s">
        <v>404</v>
      </c>
      <c r="R56" s="20" t="s">
        <v>404</v>
      </c>
      <c r="S56" s="18" t="s">
        <v>404</v>
      </c>
      <c r="T56" s="20" t="s">
        <v>404</v>
      </c>
      <c r="U56" s="18" t="s">
        <v>404</v>
      </c>
      <c r="V56" s="20" t="s">
        <v>404</v>
      </c>
      <c r="W56" s="18" t="n">
        <v>511.51754572</v>
      </c>
      <c r="X56" s="20" t="n">
        <v>14.6398183</v>
      </c>
    </row>
    <row r="57" spans="1:24">
      <c r="A57" s="15" t="s">
        <v>454</v>
      </c>
      <c r="B57" s="17" t="n">
        <v>6513</v>
      </c>
      <c r="C57" s="18">
        <f>(0.0/B57*100)</f>
        <v/>
      </c>
      <c r="D57" s="19" t="n">
        <v>6513</v>
      </c>
      <c r="E57" s="18" t="n">
        <v>451.07315493</v>
      </c>
      <c r="F57" s="20" t="n">
        <v>12.72208038</v>
      </c>
      <c r="G57" s="18" t="n">
        <v>399.47591351</v>
      </c>
      <c r="H57" s="20" t="n">
        <v>3.49515018</v>
      </c>
      <c r="I57" s="18" t="n">
        <v>397.08762857</v>
      </c>
      <c r="J57" s="20" t="n">
        <v>6.64948835</v>
      </c>
      <c r="K57" s="18" t="n">
        <v>409.77033591</v>
      </c>
      <c r="L57" s="20" t="n">
        <v>21.41728968</v>
      </c>
      <c r="M57" s="18" t="n">
        <v>398.30625554</v>
      </c>
      <c r="N57" s="20" t="n">
        <v>13.30348117</v>
      </c>
      <c r="O57" s="18" t="s">
        <v>404</v>
      </c>
      <c r="P57" s="20" t="s">
        <v>404</v>
      </c>
      <c r="Q57" s="18" t="s">
        <v>404</v>
      </c>
      <c r="R57" s="20" t="s">
        <v>404</v>
      </c>
      <c r="S57" s="18" t="s">
        <v>404</v>
      </c>
      <c r="T57" s="20" t="s">
        <v>404</v>
      </c>
      <c r="U57" s="18" t="s">
        <v>404</v>
      </c>
      <c r="V57" s="20" t="s">
        <v>404</v>
      </c>
      <c r="W57" s="18" t="n">
        <v>437.36631755</v>
      </c>
      <c r="X57" s="20" t="n">
        <v>23.51661877</v>
      </c>
    </row>
    <row r="58" spans="1:24">
      <c r="A58" s="15" t="s">
        <v>455</v>
      </c>
      <c r="B58" s="17" t="n">
        <v>7267</v>
      </c>
      <c r="C58" s="18">
        <f>(0.0/B58*100)</f>
        <v/>
      </c>
      <c r="D58" s="19" t="n">
        <v>7267</v>
      </c>
      <c r="E58" s="18" t="n">
        <v>422.9102894</v>
      </c>
      <c r="F58" s="20" t="n">
        <v>8.36855912</v>
      </c>
      <c r="G58" s="18" t="n">
        <v>407.20081597</v>
      </c>
      <c r="H58" s="20" t="n">
        <v>3.46621407</v>
      </c>
      <c r="I58" s="18" t="n">
        <v>390.85030766</v>
      </c>
      <c r="J58" s="20" t="n">
        <v>8.19387592</v>
      </c>
      <c r="K58" s="18" t="n">
        <v>430.68099718</v>
      </c>
      <c r="L58" s="20" t="n">
        <v>16.77136514</v>
      </c>
      <c r="M58" s="18" t="n">
        <v>412.93124196</v>
      </c>
      <c r="N58" s="20" t="n">
        <v>11.00078722</v>
      </c>
      <c r="O58" s="18" t="s">
        <v>404</v>
      </c>
      <c r="P58" s="20" t="s">
        <v>404</v>
      </c>
      <c r="Q58" s="18" t="s">
        <v>404</v>
      </c>
      <c r="R58" s="20" t="s">
        <v>404</v>
      </c>
      <c r="S58" s="18" t="s">
        <v>404</v>
      </c>
      <c r="T58" s="20" t="s">
        <v>404</v>
      </c>
      <c r="U58" s="18" t="n">
        <v>412.06386757</v>
      </c>
      <c r="V58" s="20" t="n">
        <v>5.49792322</v>
      </c>
      <c r="W58" s="18" t="n">
        <v>401.68308058</v>
      </c>
      <c r="X58" s="20" t="n">
        <v>11.75157421</v>
      </c>
    </row>
    <row r="59" spans="1:24">
      <c r="A59" s="15" t="s">
        <v>456</v>
      </c>
      <c r="B59" s="17" t="n">
        <v>4826</v>
      </c>
      <c r="C59" s="18">
        <f>(0.0/B59*100)</f>
        <v/>
      </c>
      <c r="D59" s="19" t="n">
        <v>4826</v>
      </c>
      <c r="E59" s="18" t="n">
        <v>402.65556921</v>
      </c>
      <c r="F59" s="20" t="n">
        <v>3.71689828</v>
      </c>
      <c r="G59" s="18" t="n">
        <v>367.05225327</v>
      </c>
      <c r="H59" s="20" t="n">
        <v>2.30464777</v>
      </c>
      <c r="I59" s="18" t="n">
        <v>381.84928805</v>
      </c>
      <c r="J59" s="20" t="n">
        <v>3.14670986</v>
      </c>
      <c r="K59" s="18" t="n">
        <v>378.25256389</v>
      </c>
      <c r="L59" s="20" t="n">
        <v>5.39142503</v>
      </c>
      <c r="M59" s="18" t="n">
        <v>390.27437786</v>
      </c>
      <c r="N59" s="20" t="n">
        <v>7.93422676</v>
      </c>
      <c r="O59" s="18" t="s">
        <v>404</v>
      </c>
      <c r="P59" s="20" t="s">
        <v>404</v>
      </c>
      <c r="Q59" s="18" t="s">
        <v>404</v>
      </c>
      <c r="R59" s="20" t="s">
        <v>404</v>
      </c>
      <c r="S59" s="18" t="n">
        <v>316.34457911</v>
      </c>
      <c r="T59" s="20" t="n">
        <v>11.64357141</v>
      </c>
      <c r="U59" s="18" t="s">
        <v>404</v>
      </c>
      <c r="V59" s="20" t="s">
        <v>404</v>
      </c>
      <c r="W59" s="18" t="n">
        <v>409.80246072</v>
      </c>
      <c r="X59" s="20" t="n">
        <v>8.829400789999999</v>
      </c>
    </row>
    <row r="60" spans="1:24">
      <c r="A60" s="15" t="s">
        <v>457</v>
      </c>
      <c r="B60" s="17" t="n">
        <v>4546</v>
      </c>
      <c r="C60" s="18">
        <f>(0.0/B60*100)</f>
        <v/>
      </c>
      <c r="D60" s="19" t="n">
        <v>4546</v>
      </c>
      <c r="E60" s="18" t="n">
        <v>417.62014172</v>
      </c>
      <c r="F60" s="20" t="n">
        <v>10.82717597</v>
      </c>
      <c r="G60" s="18" t="n">
        <v>399.07057679</v>
      </c>
      <c r="H60" s="20" t="n">
        <v>9.01199134</v>
      </c>
      <c r="I60" s="18" t="n">
        <v>393.30588803</v>
      </c>
      <c r="J60" s="20" t="n">
        <v>8.48900894</v>
      </c>
      <c r="K60" s="18" t="n">
        <v>384.07015865</v>
      </c>
      <c r="L60" s="20" t="n">
        <v>12.23594315</v>
      </c>
      <c r="M60" s="18" t="n">
        <v>387.78081837</v>
      </c>
      <c r="N60" s="20" t="n">
        <v>14.40654296</v>
      </c>
      <c r="O60" s="18" t="s">
        <v>404</v>
      </c>
      <c r="P60" s="20" t="s">
        <v>404</v>
      </c>
      <c r="Q60" s="18" t="s">
        <v>404</v>
      </c>
      <c r="R60" s="20" t="s">
        <v>404</v>
      </c>
      <c r="S60" s="18" t="s">
        <v>404</v>
      </c>
      <c r="T60" s="20" t="s">
        <v>404</v>
      </c>
      <c r="U60" s="18" t="s">
        <v>404</v>
      </c>
      <c r="V60" s="20" t="s">
        <v>404</v>
      </c>
      <c r="W60" s="18" t="n">
        <v>344.18558603</v>
      </c>
      <c r="X60" s="20" t="n">
        <v>8.140257999999999</v>
      </c>
    </row>
    <row r="61" spans="1:24">
      <c r="A61" s="15" t="s">
        <v>458</v>
      </c>
      <c r="B61" s="17" t="n">
        <v>6525</v>
      </c>
      <c r="C61" s="18">
        <f>(0.0/B61*100)</f>
        <v/>
      </c>
      <c r="D61" s="19" t="n">
        <v>6525</v>
      </c>
      <c r="E61" s="18" t="n">
        <v>481.65594832</v>
      </c>
      <c r="F61" s="20" t="n">
        <v>3.56583513</v>
      </c>
      <c r="G61" s="18" t="n">
        <v>467.76569906</v>
      </c>
      <c r="H61" s="20" t="n">
        <v>4.66463123</v>
      </c>
      <c r="I61" s="18" t="n">
        <v>452.45474037</v>
      </c>
      <c r="J61" s="20" t="n">
        <v>27.6542752</v>
      </c>
      <c r="K61" s="18" t="n">
        <v>550.02751671</v>
      </c>
      <c r="L61" s="20" t="n">
        <v>13.55762972</v>
      </c>
      <c r="M61" s="18" t="s">
        <v>404</v>
      </c>
      <c r="N61" s="20" t="s">
        <v>404</v>
      </c>
      <c r="O61" s="18" t="s">
        <v>404</v>
      </c>
      <c r="P61" s="20" t="s">
        <v>404</v>
      </c>
      <c r="Q61" s="18" t="s">
        <v>404</v>
      </c>
      <c r="R61" s="20" t="s">
        <v>404</v>
      </c>
      <c r="S61" s="18" t="s">
        <v>404</v>
      </c>
      <c r="T61" s="20" t="s">
        <v>404</v>
      </c>
      <c r="U61" s="18" t="s">
        <v>404</v>
      </c>
      <c r="V61" s="20" t="s">
        <v>404</v>
      </c>
      <c r="W61" s="18" t="n">
        <v>436.57999426</v>
      </c>
      <c r="X61" s="20" t="n">
        <v>7.01072787</v>
      </c>
    </row>
    <row r="62" spans="1:24">
      <c r="A62" s="15" t="s">
        <v>459</v>
      </c>
      <c r="B62" s="17" t="n">
        <v>4476</v>
      </c>
      <c r="C62" s="18">
        <f>(0.0/B62*100)</f>
        <v/>
      </c>
      <c r="D62" s="19" t="n">
        <v>4476</v>
      </c>
      <c r="E62" s="18" t="n">
        <v>521.42363438</v>
      </c>
      <c r="F62" s="20" t="n">
        <v>2.35111052</v>
      </c>
      <c r="G62" s="18" t="n">
        <v>531.56202968</v>
      </c>
      <c r="H62" s="20" t="n">
        <v>1.30422882</v>
      </c>
      <c r="I62" s="18" t="n">
        <v>527.43630038</v>
      </c>
      <c r="J62" s="20" t="n">
        <v>2.21323539</v>
      </c>
      <c r="K62" s="18" t="s">
        <v>404</v>
      </c>
      <c r="L62" s="20" t="s">
        <v>404</v>
      </c>
      <c r="M62" s="18" t="s">
        <v>404</v>
      </c>
      <c r="N62" s="20" t="s">
        <v>404</v>
      </c>
      <c r="O62" s="18" t="s">
        <v>404</v>
      </c>
      <c r="P62" s="20" t="s">
        <v>404</v>
      </c>
      <c r="Q62" s="18" t="s">
        <v>404</v>
      </c>
      <c r="R62" s="20" t="s">
        <v>404</v>
      </c>
      <c r="S62" s="18" t="s">
        <v>404</v>
      </c>
      <c r="T62" s="20" t="s">
        <v>404</v>
      </c>
      <c r="U62" s="18" t="s">
        <v>404</v>
      </c>
      <c r="V62" s="20" t="s">
        <v>404</v>
      </c>
      <c r="W62" s="18" t="s">
        <v>404</v>
      </c>
      <c r="X62" s="20" t="s">
        <v>404</v>
      </c>
    </row>
    <row r="63" spans="1:24">
      <c r="A63" s="15" t="s">
        <v>460</v>
      </c>
      <c r="B63" s="17" t="n">
        <v>5324</v>
      </c>
      <c r="C63" s="18">
        <f>(0.0/B63*100)</f>
        <v/>
      </c>
      <c r="D63" s="19" t="n">
        <v>5324</v>
      </c>
      <c r="E63" s="18" t="n">
        <v>432.74131973</v>
      </c>
      <c r="F63" s="20" t="n">
        <v>8.50087649</v>
      </c>
      <c r="G63" s="18" t="n">
        <v>378.97254569</v>
      </c>
      <c r="H63" s="20" t="n">
        <v>1.38204681</v>
      </c>
      <c r="I63" s="18" t="n">
        <v>372.01401758</v>
      </c>
      <c r="J63" s="20" t="n">
        <v>4.36037716</v>
      </c>
      <c r="K63" s="18" t="n">
        <v>419.24453694</v>
      </c>
      <c r="L63" s="20" t="n">
        <v>6.52464307</v>
      </c>
      <c r="M63" s="18" t="n">
        <v>432.6306309</v>
      </c>
      <c r="N63" s="20" t="n">
        <v>11.28238936</v>
      </c>
      <c r="O63" s="18" t="s">
        <v>404</v>
      </c>
      <c r="P63" s="20" t="s">
        <v>404</v>
      </c>
      <c r="Q63" s="18" t="s">
        <v>404</v>
      </c>
      <c r="R63" s="20" t="s">
        <v>404</v>
      </c>
      <c r="S63" s="18" t="s">
        <v>404</v>
      </c>
      <c r="T63" s="20" t="s">
        <v>404</v>
      </c>
      <c r="U63" s="18" t="s">
        <v>404</v>
      </c>
      <c r="V63" s="20" t="s">
        <v>404</v>
      </c>
      <c r="W63" s="18" t="n">
        <v>412.78785349</v>
      </c>
      <c r="X63" s="20" t="n">
        <v>5.29024443</v>
      </c>
    </row>
    <row r="64" spans="1:24">
      <c r="A64" s="15" t="s">
        <v>461</v>
      </c>
      <c r="B64" s="17" t="n">
        <v>3634</v>
      </c>
      <c r="C64" s="18">
        <f>(27.0/B64*100)</f>
        <v/>
      </c>
      <c r="D64" s="19" t="n">
        <v>3607</v>
      </c>
      <c r="E64" s="18" t="n">
        <v>309.22456757</v>
      </c>
      <c r="F64" s="20" t="n">
        <v>12.21275296</v>
      </c>
      <c r="G64" s="18" t="n">
        <v>460.50547138</v>
      </c>
      <c r="H64" s="20" t="n">
        <v>1.71983014</v>
      </c>
      <c r="I64" s="18" t="n">
        <v>490.29605648</v>
      </c>
      <c r="J64" s="20" t="n">
        <v>5.79247749</v>
      </c>
      <c r="K64" s="18" t="n">
        <v>525.56107851</v>
      </c>
      <c r="L64" s="20" t="n">
        <v>6.25505444</v>
      </c>
      <c r="M64" s="18" t="s">
        <v>404</v>
      </c>
      <c r="N64" s="20" t="s">
        <v>404</v>
      </c>
      <c r="O64" s="18" t="s">
        <v>404</v>
      </c>
      <c r="P64" s="20" t="s">
        <v>404</v>
      </c>
      <c r="Q64" s="18" t="s">
        <v>404</v>
      </c>
      <c r="R64" s="20" t="s">
        <v>404</v>
      </c>
      <c r="S64" s="18" t="s">
        <v>404</v>
      </c>
      <c r="T64" s="20" t="s">
        <v>404</v>
      </c>
      <c r="U64" s="18" t="s">
        <v>404</v>
      </c>
      <c r="V64" s="20" t="s">
        <v>404</v>
      </c>
      <c r="W64" s="18" t="n">
        <v>450.73306802</v>
      </c>
      <c r="X64" s="20" t="n">
        <v>10.81536081</v>
      </c>
    </row>
    <row r="65" spans="1:24">
      <c r="A65" s="15" t="s">
        <v>462</v>
      </c>
      <c r="B65" s="17" t="n">
        <v>5325</v>
      </c>
      <c r="C65" s="18">
        <f>(0.0/B65*100)</f>
        <v/>
      </c>
      <c r="D65" s="19" t="n">
        <v>5325</v>
      </c>
      <c r="E65" s="18" t="n">
        <v>445.23766315</v>
      </c>
      <c r="F65" s="20" t="n">
        <v>43.62375911</v>
      </c>
      <c r="G65" s="18" t="n">
        <v>427.02509255</v>
      </c>
      <c r="H65" s="20" t="n">
        <v>3.04626004</v>
      </c>
      <c r="I65" s="18" t="n">
        <v>430.02735579</v>
      </c>
      <c r="J65" s="20" t="n">
        <v>5.22530773</v>
      </c>
      <c r="K65" s="18" t="n">
        <v>412.18560719</v>
      </c>
      <c r="L65" s="20" t="n">
        <v>17.63600284</v>
      </c>
      <c r="M65" s="18" t="n">
        <v>424.81404818</v>
      </c>
      <c r="N65" s="20" t="n">
        <v>23.25565611</v>
      </c>
      <c r="O65" s="18" t="s">
        <v>404</v>
      </c>
      <c r="P65" s="20" t="s">
        <v>404</v>
      </c>
      <c r="Q65" s="18" t="s">
        <v>404</v>
      </c>
      <c r="R65" s="20" t="s">
        <v>404</v>
      </c>
      <c r="S65" s="18" t="s">
        <v>404</v>
      </c>
      <c r="T65" s="20" t="s">
        <v>404</v>
      </c>
      <c r="U65" s="18" t="s">
        <v>404</v>
      </c>
      <c r="V65" s="20" t="s">
        <v>404</v>
      </c>
      <c r="W65" s="18" t="n">
        <v>463.96119617</v>
      </c>
      <c r="X65" s="20" t="n">
        <v>15.2315812</v>
      </c>
    </row>
    <row r="66" spans="1:24">
      <c r="A66" s="15" t="s">
        <v>463</v>
      </c>
      <c r="B66" s="17" t="n">
        <v>5665</v>
      </c>
      <c r="C66" s="18">
        <f>(0.0/B66*100)</f>
        <v/>
      </c>
      <c r="D66" s="19" t="n">
        <v>5665</v>
      </c>
      <c r="E66" s="18" t="n">
        <v>417.90164068</v>
      </c>
      <c r="F66" s="20" t="n">
        <v>1.21548478</v>
      </c>
      <c r="G66" s="18" t="n">
        <v>397.22611971</v>
      </c>
      <c r="H66" s="20" t="n">
        <v>2.37448704</v>
      </c>
      <c r="I66" s="18" t="n">
        <v>408.15845593</v>
      </c>
      <c r="J66" s="20" t="n">
        <v>3.18100715</v>
      </c>
      <c r="K66" s="18" t="n">
        <v>343.06308801</v>
      </c>
      <c r="L66" s="20" t="n">
        <v>16.07260933</v>
      </c>
      <c r="M66" s="18" t="s">
        <v>404</v>
      </c>
      <c r="N66" s="20" t="s">
        <v>404</v>
      </c>
      <c r="O66" s="18" t="s">
        <v>404</v>
      </c>
      <c r="P66" s="20" t="s">
        <v>404</v>
      </c>
      <c r="Q66" s="18" t="s">
        <v>404</v>
      </c>
      <c r="R66" s="20" t="s">
        <v>404</v>
      </c>
      <c r="S66" s="18" t="s">
        <v>404</v>
      </c>
      <c r="T66" s="20" t="s">
        <v>404</v>
      </c>
      <c r="U66" s="18" t="s">
        <v>404</v>
      </c>
      <c r="V66" s="20" t="s">
        <v>404</v>
      </c>
      <c r="W66" s="18" t="n">
        <v>363.84393827</v>
      </c>
      <c r="X66" s="20" t="n">
        <v>8.81112766</v>
      </c>
    </row>
    <row r="67" spans="1:24">
      <c r="A67" s="15" t="s">
        <v>464</v>
      </c>
      <c r="B67" s="17" t="n">
        <v>6971</v>
      </c>
      <c r="C67" s="18">
        <f>(0.0/B67*100)</f>
        <v/>
      </c>
      <c r="D67" s="19" t="n">
        <v>6971</v>
      </c>
      <c r="E67" s="18" t="n">
        <v>396.28352818</v>
      </c>
      <c r="F67" s="20" t="n">
        <v>4.56467919</v>
      </c>
      <c r="G67" s="18" t="n">
        <v>397.14991857</v>
      </c>
      <c r="H67" s="20" t="n">
        <v>4.08380587</v>
      </c>
      <c r="I67" s="18" t="n">
        <v>398.60589154</v>
      </c>
      <c r="J67" s="20" t="n">
        <v>7.84130092</v>
      </c>
      <c r="K67" s="18" t="n">
        <v>377.63543476</v>
      </c>
      <c r="L67" s="20" t="n">
        <v>16.95638681</v>
      </c>
      <c r="M67" s="18" t="n">
        <v>426.54962667</v>
      </c>
      <c r="N67" s="20" t="n">
        <v>9.163467839999999</v>
      </c>
      <c r="O67" s="18" t="s">
        <v>404</v>
      </c>
      <c r="P67" s="20" t="s">
        <v>404</v>
      </c>
      <c r="Q67" s="18" t="s">
        <v>404</v>
      </c>
      <c r="R67" s="20" t="s">
        <v>404</v>
      </c>
      <c r="S67" s="18" t="s">
        <v>404</v>
      </c>
      <c r="T67" s="20" t="s">
        <v>404</v>
      </c>
      <c r="U67" s="18" t="s">
        <v>404</v>
      </c>
      <c r="V67" s="20" t="s">
        <v>404</v>
      </c>
      <c r="W67" s="18" t="n">
        <v>395.11346867</v>
      </c>
      <c r="X67" s="20" t="n">
        <v>30.23789748</v>
      </c>
    </row>
    <row r="68" spans="1:24">
      <c r="A68" s="15" t="s">
        <v>465</v>
      </c>
      <c r="B68" s="17" t="n">
        <v>12083</v>
      </c>
      <c r="C68" s="18">
        <f>(0.0/B68*100)</f>
        <v/>
      </c>
      <c r="D68" s="19" t="n">
        <v>12083</v>
      </c>
      <c r="E68" s="18" t="n">
        <v>487.56149257</v>
      </c>
      <c r="F68" s="20" t="n">
        <v>3.90782865</v>
      </c>
      <c r="G68" s="18" t="n">
        <v>408.40735194</v>
      </c>
      <c r="H68" s="20" t="n">
        <v>1.19050087</v>
      </c>
      <c r="I68" s="18" t="n">
        <v>411.17805521</v>
      </c>
      <c r="J68" s="20" t="n">
        <v>1.66778857</v>
      </c>
      <c r="K68" s="18" t="n">
        <v>376.04898096</v>
      </c>
      <c r="L68" s="20" t="n">
        <v>5.43229301</v>
      </c>
      <c r="M68" s="18" t="n">
        <v>522.55316395</v>
      </c>
      <c r="N68" s="20" t="n">
        <v>4.11019288</v>
      </c>
      <c r="O68" s="18" t="s">
        <v>404</v>
      </c>
      <c r="P68" s="20" t="s">
        <v>404</v>
      </c>
      <c r="Q68" s="18" t="s">
        <v>404</v>
      </c>
      <c r="R68" s="20" t="s">
        <v>404</v>
      </c>
      <c r="S68" s="18" t="s">
        <v>404</v>
      </c>
      <c r="T68" s="20" t="s">
        <v>404</v>
      </c>
      <c r="U68" s="18" t="s">
        <v>404</v>
      </c>
      <c r="V68" s="20" t="s">
        <v>404</v>
      </c>
      <c r="W68" s="18" t="n">
        <v>439.84475592</v>
      </c>
      <c r="X68" s="20" t="n">
        <v>12.49637931</v>
      </c>
    </row>
    <row r="69" spans="1:24">
      <c r="A69" s="15" t="s">
        <v>466</v>
      </c>
      <c r="B69" s="17" t="n">
        <v>4876</v>
      </c>
      <c r="C69" s="18">
        <f>(0.0/B69*100)</f>
        <v/>
      </c>
      <c r="D69" s="19" t="n">
        <v>4876</v>
      </c>
      <c r="E69" s="18" t="n">
        <v>436.40777069</v>
      </c>
      <c r="F69" s="20" t="n">
        <v>7.0532004</v>
      </c>
      <c r="G69" s="18" t="n">
        <v>436.1106114</v>
      </c>
      <c r="H69" s="20" t="n">
        <v>4.08193029</v>
      </c>
      <c r="I69" s="18" t="n">
        <v>425.82853798</v>
      </c>
      <c r="J69" s="20" t="n">
        <v>11.92087262</v>
      </c>
      <c r="K69" s="18" t="n">
        <v>434.76166937</v>
      </c>
      <c r="L69" s="20" t="n">
        <v>42.76128313</v>
      </c>
      <c r="M69" s="18" t="n">
        <v>418.10080635</v>
      </c>
      <c r="N69" s="20" t="n">
        <v>39.50499346</v>
      </c>
      <c r="O69" s="18" t="s">
        <v>404</v>
      </c>
      <c r="P69" s="20" t="s">
        <v>404</v>
      </c>
      <c r="Q69" s="18" t="s">
        <v>404</v>
      </c>
      <c r="R69" s="20" t="s">
        <v>404</v>
      </c>
      <c r="S69" s="18" t="s">
        <v>404</v>
      </c>
      <c r="T69" s="20" t="s">
        <v>404</v>
      </c>
      <c r="U69" s="18" t="s">
        <v>404</v>
      </c>
      <c r="V69" s="20" t="s">
        <v>404</v>
      </c>
      <c r="W69" s="18" t="s">
        <v>404</v>
      </c>
      <c r="X69" s="20" t="s">
        <v>404</v>
      </c>
    </row>
    <row r="70" spans="1:24">
      <c r="A70" s="15" t="s">
        <v>467</v>
      </c>
      <c r="B70" s="17" t="n">
        <v>6036</v>
      </c>
      <c r="C70" s="18">
        <f>(0.0/B70*100)</f>
        <v/>
      </c>
      <c r="D70" s="19" t="n">
        <v>6036</v>
      </c>
      <c r="E70" s="18" t="n">
        <v>475.06363988</v>
      </c>
      <c r="F70" s="20" t="n">
        <v>15.56678727</v>
      </c>
      <c r="G70" s="18" t="n">
        <v>485.93717889</v>
      </c>
      <c r="H70" s="20" t="n">
        <v>5.64747145</v>
      </c>
      <c r="I70" s="18" t="n">
        <v>482.97401079</v>
      </c>
      <c r="J70" s="20" t="n">
        <v>4.05701493</v>
      </c>
      <c r="K70" s="18" t="n">
        <v>490.04696467</v>
      </c>
      <c r="L70" s="20" t="n">
        <v>6.24512206</v>
      </c>
      <c r="M70" s="18" t="n">
        <v>496.11941454</v>
      </c>
      <c r="N70" s="20" t="n">
        <v>6.42143286</v>
      </c>
      <c r="O70" s="18" t="s">
        <v>404</v>
      </c>
      <c r="P70" s="20" t="s">
        <v>404</v>
      </c>
      <c r="Q70" s="18" t="s">
        <v>404</v>
      </c>
      <c r="R70" s="20" t="s">
        <v>404</v>
      </c>
      <c r="S70" s="18" t="s">
        <v>404</v>
      </c>
      <c r="T70" s="20" t="s">
        <v>404</v>
      </c>
      <c r="U70" s="18" t="s">
        <v>404</v>
      </c>
      <c r="V70" s="20" t="s">
        <v>404</v>
      </c>
      <c r="W70" s="18" t="s">
        <v>404</v>
      </c>
      <c r="X70" s="20" t="s">
        <v>404</v>
      </c>
    </row>
    <row r="71" spans="1:24">
      <c r="A71" s="15" t="s">
        <v>468</v>
      </c>
      <c r="B71" s="17" t="n">
        <v>6115</v>
      </c>
      <c r="C71" s="18">
        <f>(0.0/B71*100)</f>
        <v/>
      </c>
      <c r="D71" s="19" t="n">
        <v>6115</v>
      </c>
      <c r="E71" s="18" t="n">
        <v>607.11108274</v>
      </c>
      <c r="F71" s="20" t="n">
        <v>7.90460886</v>
      </c>
      <c r="G71" s="18" t="n">
        <v>558.6674289</v>
      </c>
      <c r="H71" s="20" t="n">
        <v>1.50524644</v>
      </c>
      <c r="I71" s="18" t="n">
        <v>544.2477257199999</v>
      </c>
      <c r="J71" s="20" t="n">
        <v>2.4559838</v>
      </c>
      <c r="K71" s="18" t="n">
        <v>478.55539313</v>
      </c>
      <c r="L71" s="20" t="n">
        <v>17.11974454</v>
      </c>
      <c r="M71" s="18" t="n">
        <v>544.16484722</v>
      </c>
      <c r="N71" s="20" t="n">
        <v>6.24265435</v>
      </c>
      <c r="O71" s="18" t="s">
        <v>404</v>
      </c>
      <c r="P71" s="20" t="s">
        <v>404</v>
      </c>
      <c r="Q71" s="18" t="s">
        <v>404</v>
      </c>
      <c r="R71" s="20" t="s">
        <v>404</v>
      </c>
      <c r="S71" s="18" t="s">
        <v>404</v>
      </c>
      <c r="T71" s="20" t="s">
        <v>404</v>
      </c>
      <c r="U71" s="18" t="s">
        <v>404</v>
      </c>
      <c r="V71" s="20" t="s">
        <v>404</v>
      </c>
      <c r="W71" s="18" t="n">
        <v>496.28387474</v>
      </c>
      <c r="X71" s="20" t="n">
        <v>15.61464699</v>
      </c>
    </row>
    <row r="72" spans="1:24">
      <c r="A72" s="15" t="s">
        <v>469</v>
      </c>
      <c r="B72" s="17" t="n">
        <v>7708</v>
      </c>
      <c r="C72" s="18">
        <f>(0.0/B72*100)</f>
        <v/>
      </c>
      <c r="D72" s="19" t="n">
        <v>7708</v>
      </c>
      <c r="E72" s="18" t="n">
        <v>524.81440508</v>
      </c>
      <c r="F72" s="20" t="n">
        <v>10.94933085</v>
      </c>
      <c r="G72" s="18" t="n">
        <v>536.82236106</v>
      </c>
      <c r="H72" s="20" t="n">
        <v>4.49986555</v>
      </c>
      <c r="I72" s="18" t="n">
        <v>519.25063348</v>
      </c>
      <c r="J72" s="20" t="n">
        <v>8.061176720000001</v>
      </c>
      <c r="K72" s="18" t="n">
        <v>544.01584125</v>
      </c>
      <c r="L72" s="20" t="n">
        <v>12.53623179</v>
      </c>
      <c r="M72" s="18" t="n">
        <v>514.71796184</v>
      </c>
      <c r="N72" s="20" t="n">
        <v>19.29061448</v>
      </c>
      <c r="O72" s="18" t="s">
        <v>404</v>
      </c>
      <c r="P72" s="20" t="s">
        <v>404</v>
      </c>
      <c r="Q72" s="18" t="s">
        <v>404</v>
      </c>
      <c r="R72" s="20" t="s">
        <v>404</v>
      </c>
      <c r="S72" s="18" t="s">
        <v>404</v>
      </c>
      <c r="T72" s="20" t="s">
        <v>404</v>
      </c>
      <c r="U72" s="18" t="s">
        <v>404</v>
      </c>
      <c r="V72" s="20" t="s">
        <v>404</v>
      </c>
      <c r="W72" s="18" t="n">
        <v>493.34186218</v>
      </c>
      <c r="X72" s="20" t="n">
        <v>6.19278388</v>
      </c>
    </row>
    <row r="73" spans="1:24">
      <c r="A73" s="15" t="s">
        <v>470</v>
      </c>
      <c r="B73" s="17" t="n">
        <v>8249</v>
      </c>
      <c r="C73" s="18">
        <f>(0.0/B73*100)</f>
        <v/>
      </c>
      <c r="D73" s="19" t="n">
        <v>8249</v>
      </c>
      <c r="E73" s="18" t="n">
        <v>384.86224657</v>
      </c>
      <c r="F73" s="20" t="n">
        <v>5.55584705</v>
      </c>
      <c r="G73" s="18" t="n">
        <v>426.73856252</v>
      </c>
      <c r="H73" s="20" t="n">
        <v>3.42000379</v>
      </c>
      <c r="I73" s="18" t="n">
        <v>425.90514802</v>
      </c>
      <c r="J73" s="20" t="n">
        <v>9.58235792</v>
      </c>
      <c r="K73" s="18" t="n">
        <v>425.56548271</v>
      </c>
      <c r="L73" s="20" t="n">
        <v>23.62520796</v>
      </c>
      <c r="M73" s="18" t="n">
        <v>422.3523381</v>
      </c>
      <c r="N73" s="20" t="n">
        <v>14.59975173</v>
      </c>
      <c r="O73" s="18" t="s">
        <v>404</v>
      </c>
      <c r="P73" s="20" t="s">
        <v>404</v>
      </c>
      <c r="Q73" s="18" t="s">
        <v>404</v>
      </c>
      <c r="R73" s="20" t="s">
        <v>404</v>
      </c>
      <c r="S73" s="18" t="s">
        <v>404</v>
      </c>
      <c r="T73" s="20" t="s">
        <v>404</v>
      </c>
      <c r="U73" s="18" t="s">
        <v>404</v>
      </c>
      <c r="V73" s="20" t="s">
        <v>404</v>
      </c>
      <c r="W73" s="18" t="n">
        <v>404.36609825</v>
      </c>
      <c r="X73" s="20" t="n">
        <v>20.84678078</v>
      </c>
    </row>
    <row r="74" spans="1:24">
      <c r="A74" s="15" t="s">
        <v>471</v>
      </c>
      <c r="B74" s="17" t="n">
        <v>4692</v>
      </c>
      <c r="C74" s="18">
        <f>(484.0/B74*100)</f>
        <v/>
      </c>
      <c r="D74" s="19" t="n">
        <v>4208</v>
      </c>
      <c r="E74" s="18" t="n">
        <v>431.82129859</v>
      </c>
      <c r="F74" s="20" t="n">
        <v>2.24726359</v>
      </c>
      <c r="G74" s="18" t="n">
        <v>413.19582631</v>
      </c>
      <c r="H74" s="20" t="n">
        <v>2.23520966</v>
      </c>
      <c r="I74" s="18" t="n">
        <v>392.46557263</v>
      </c>
      <c r="J74" s="20" t="n">
        <v>4.05405004</v>
      </c>
      <c r="K74" s="18" t="n">
        <v>415.62123791</v>
      </c>
      <c r="L74" s="20" t="n">
        <v>5.8978725</v>
      </c>
      <c r="M74" s="18" t="n">
        <v>497.61099165</v>
      </c>
      <c r="N74" s="20" t="n">
        <v>9.41316256</v>
      </c>
      <c r="O74" s="18" t="s">
        <v>404</v>
      </c>
      <c r="P74" s="20" t="s">
        <v>404</v>
      </c>
      <c r="Q74" s="18" t="s">
        <v>404</v>
      </c>
      <c r="R74" s="20" t="s">
        <v>404</v>
      </c>
      <c r="S74" s="18" t="s">
        <v>404</v>
      </c>
      <c r="T74" s="20" t="s">
        <v>404</v>
      </c>
      <c r="U74" s="18" t="n">
        <v>383.06164759</v>
      </c>
      <c r="V74" s="20" t="n">
        <v>15.23548894</v>
      </c>
      <c r="W74" s="18" t="n">
        <v>423.1622547</v>
      </c>
      <c r="X74" s="20" t="n">
        <v>5.40601029</v>
      </c>
    </row>
    <row r="75" spans="1:24">
      <c r="A75" s="15" t="s">
        <v>472</v>
      </c>
      <c r="B75" s="17" t="n">
        <v>5375</v>
      </c>
      <c r="C75" s="18">
        <f>(483.0/B75*100)</f>
        <v/>
      </c>
      <c r="D75" s="19" t="n">
        <v>4892</v>
      </c>
      <c r="E75" s="18" t="n">
        <v>392.32886204</v>
      </c>
      <c r="F75" s="20" t="n">
        <v>8.85923594</v>
      </c>
      <c r="G75" s="18" t="n">
        <v>373.92185205</v>
      </c>
      <c r="H75" s="20" t="n">
        <v>8.663609340000001</v>
      </c>
      <c r="I75" s="18" t="n">
        <v>388.66238562</v>
      </c>
      <c r="J75" s="20" t="n">
        <v>4.20246567</v>
      </c>
      <c r="K75" s="18" t="n">
        <v>396.95742649</v>
      </c>
      <c r="L75" s="20" t="n">
        <v>6.68738699</v>
      </c>
      <c r="M75" s="18" t="n">
        <v>399.39488594</v>
      </c>
      <c r="N75" s="20" t="n">
        <v>11.45619507</v>
      </c>
      <c r="O75" s="18" t="s">
        <v>404</v>
      </c>
      <c r="P75" s="20" t="s">
        <v>404</v>
      </c>
      <c r="Q75" s="18" t="s">
        <v>404</v>
      </c>
      <c r="R75" s="20" t="s">
        <v>404</v>
      </c>
      <c r="S75" s="18" t="s">
        <v>404</v>
      </c>
      <c r="T75" s="20" t="s">
        <v>404</v>
      </c>
      <c r="U75" s="18" t="s">
        <v>404</v>
      </c>
      <c r="V75" s="20" t="s">
        <v>404</v>
      </c>
      <c r="W75" s="18" t="n">
        <v>377.17012584</v>
      </c>
      <c r="X75" s="20" t="n">
        <v>13.93009279</v>
      </c>
    </row>
    <row r="76" spans="1:24">
      <c r="A76" s="15" t="s">
        <v>473</v>
      </c>
      <c r="B76" s="17" t="n">
        <v>14167</v>
      </c>
      <c r="C76" s="18">
        <f>(1400.0/B76*100)</f>
        <v/>
      </c>
      <c r="D76" s="19" t="n">
        <v>12767</v>
      </c>
      <c r="E76" s="18" t="n">
        <v>443.44804289</v>
      </c>
      <c r="F76" s="20" t="n">
        <v>5.94016039</v>
      </c>
      <c r="G76" s="18" t="n">
        <v>442.5211991</v>
      </c>
      <c r="H76" s="20" t="n">
        <v>3.8577458</v>
      </c>
      <c r="I76" s="18" t="n">
        <v>427.83222974</v>
      </c>
      <c r="J76" s="20" t="n">
        <v>7.80897282</v>
      </c>
      <c r="K76" s="18" t="n">
        <v>477.54762968</v>
      </c>
      <c r="L76" s="20" t="n">
        <v>20.55946887</v>
      </c>
      <c r="M76" s="18" t="n">
        <v>432.22499864</v>
      </c>
      <c r="N76" s="20" t="n">
        <v>20.52463453</v>
      </c>
      <c r="O76" s="18" t="s">
        <v>404</v>
      </c>
      <c r="P76" s="20" t="s">
        <v>404</v>
      </c>
      <c r="Q76" s="18" t="s">
        <v>404</v>
      </c>
      <c r="R76" s="20" t="s">
        <v>404</v>
      </c>
      <c r="S76" s="18" t="s">
        <v>404</v>
      </c>
      <c r="T76" s="20" t="s">
        <v>404</v>
      </c>
      <c r="U76" s="18" t="s">
        <v>404</v>
      </c>
      <c r="V76" s="20" t="s">
        <v>404</v>
      </c>
      <c r="W76" s="18" t="n">
        <v>398.18006005</v>
      </c>
      <c r="X76" s="20" t="n">
        <v>13.10593517</v>
      </c>
    </row>
    <row r="77" spans="1:24">
      <c r="A77" s="15" t="s">
        <v>474</v>
      </c>
      <c r="B77" s="17" t="n">
        <v>6062</v>
      </c>
      <c r="C77" s="18">
        <f>(0.0/B77*100)</f>
        <v/>
      </c>
      <c r="D77" s="19" t="n">
        <v>6062</v>
      </c>
      <c r="E77" s="18" t="n">
        <v>439.38793003</v>
      </c>
      <c r="F77" s="20" t="n">
        <v>3.71601086</v>
      </c>
      <c r="G77" s="18" t="n">
        <v>432.5619808</v>
      </c>
      <c r="H77" s="20" t="n">
        <v>6.96176447</v>
      </c>
      <c r="I77" s="18" t="n">
        <v>421.79989056</v>
      </c>
      <c r="J77" s="20" t="n">
        <v>21.44460515</v>
      </c>
      <c r="K77" s="18" t="n">
        <v>405.239963</v>
      </c>
      <c r="L77" s="20" t="n">
        <v>10.83826855</v>
      </c>
      <c r="M77" s="18" t="n">
        <v>490.58583652</v>
      </c>
      <c r="N77" s="20" t="n">
        <v>31.75286329</v>
      </c>
      <c r="O77" s="18" t="s">
        <v>404</v>
      </c>
      <c r="P77" s="20" t="s">
        <v>404</v>
      </c>
      <c r="Q77" s="18" t="s">
        <v>404</v>
      </c>
      <c r="R77" s="20" t="s">
        <v>404</v>
      </c>
      <c r="S77" s="18" t="s">
        <v>404</v>
      </c>
      <c r="T77" s="20" t="s">
        <v>404</v>
      </c>
      <c r="U77" s="18" t="s">
        <v>404</v>
      </c>
      <c r="V77" s="20" t="s">
        <v>404</v>
      </c>
      <c r="W77" s="18" t="s">
        <v>404</v>
      </c>
      <c r="X77" s="20" t="s">
        <v>404</v>
      </c>
    </row>
    <row r="78" spans="1:24">
      <c r="A78" s="15" t="s">
        <v>475</v>
      </c>
      <c r="B78" s="17" t="n">
        <v>5826</v>
      </c>
      <c r="C78" s="18">
        <f>(0.0/B78*100)</f>
        <v/>
      </c>
      <c r="D78" s="19" t="n">
        <v>5826</v>
      </c>
      <c r="E78" s="18" t="n">
        <v>529.4161625</v>
      </c>
      <c r="F78" s="20" t="n">
        <v>6.01174638</v>
      </c>
      <c r="G78" s="18" t="n">
        <v>509.2927865</v>
      </c>
      <c r="H78" s="20" t="n">
        <v>6.34795754</v>
      </c>
      <c r="I78" s="18" t="n">
        <v>539.81447106</v>
      </c>
      <c r="J78" s="20" t="n">
        <v>13.12162084</v>
      </c>
      <c r="K78" s="18" t="n">
        <v>528.31474785</v>
      </c>
      <c r="L78" s="20" t="n">
        <v>10.99323176</v>
      </c>
      <c r="M78" s="18" t="n">
        <v>567.08430795</v>
      </c>
      <c r="N78" s="20" t="n">
        <v>34.73738087</v>
      </c>
      <c r="O78" s="18" t="s">
        <v>404</v>
      </c>
      <c r="P78" s="20" t="s">
        <v>404</v>
      </c>
      <c r="Q78" s="18" t="s">
        <v>404</v>
      </c>
      <c r="R78" s="20" t="s">
        <v>404</v>
      </c>
      <c r="S78" s="18" t="s">
        <v>404</v>
      </c>
      <c r="T78" s="20" t="s">
        <v>404</v>
      </c>
      <c r="U78" s="18" t="s">
        <v>404</v>
      </c>
      <c r="V78" s="20" t="s">
        <v>404</v>
      </c>
      <c r="W78" s="18" t="n">
        <v>553.3317558799999</v>
      </c>
      <c r="X78" s="20" t="n">
        <v>10.78752952</v>
      </c>
    </row>
    <row customHeight="1" ht="25" r="79" spans="1:24">
      <c r="A79" s="15" t="s">
        <v>476</v>
      </c>
      <c r="B79" s="17" t="n">
        <v>1657</v>
      </c>
      <c r="C79" s="18">
        <f>(21.0/B79*100)</f>
        <v/>
      </c>
      <c r="D79" s="19" t="n">
        <v>1636</v>
      </c>
      <c r="E79" s="18" t="n">
        <v>460.76001235</v>
      </c>
      <c r="F79" s="20" t="n">
        <v>18.58165425</v>
      </c>
      <c r="G79" s="18" t="n">
        <v>478.84072278</v>
      </c>
      <c r="H79" s="20" t="n">
        <v>6.85181979</v>
      </c>
      <c r="I79" s="18" t="s">
        <v>404</v>
      </c>
      <c r="J79" s="20" t="s">
        <v>404</v>
      </c>
      <c r="K79" s="18" t="s">
        <v>404</v>
      </c>
      <c r="L79" s="20" t="s">
        <v>404</v>
      </c>
      <c r="M79" s="18" t="s">
        <v>404</v>
      </c>
      <c r="N79" s="20" t="s">
        <v>404</v>
      </c>
      <c r="O79" s="18" t="s">
        <v>404</v>
      </c>
      <c r="P79" s="20" t="s">
        <v>404</v>
      </c>
      <c r="Q79" s="18" t="s">
        <v>404</v>
      </c>
      <c r="R79" s="20" t="s">
        <v>404</v>
      </c>
      <c r="S79" s="18" t="s">
        <v>404</v>
      </c>
      <c r="T79" s="20" t="s">
        <v>404</v>
      </c>
      <c r="U79" s="18" t="s">
        <v>404</v>
      </c>
      <c r="V79" s="20" t="s">
        <v>404</v>
      </c>
      <c r="W79" s="18" t="n">
        <v>414.57268489</v>
      </c>
      <c r="X79" s="20" t="n">
        <v>5.88125209</v>
      </c>
    </row>
    <row r="80" spans="1:24">
      <c r="A80" s="15" t="s">
        <v>477</v>
      </c>
      <c r="B80" s="17" t="n">
        <v>7841</v>
      </c>
      <c r="C80" s="18">
        <f>(0.0/B80*100)</f>
        <v/>
      </c>
      <c r="D80" s="19" t="n">
        <v>7841</v>
      </c>
      <c r="E80" s="18" t="n">
        <v>434.21008412</v>
      </c>
      <c r="F80" s="20" t="n">
        <v>10.48601252</v>
      </c>
      <c r="G80" s="18" t="n">
        <v>465.19722612</v>
      </c>
      <c r="H80" s="20" t="n">
        <v>7.65410229</v>
      </c>
      <c r="I80" s="18" t="n">
        <v>457.57202282</v>
      </c>
      <c r="J80" s="20" t="n">
        <v>6.80662348</v>
      </c>
      <c r="K80" s="18" t="n">
        <v>446.94186778</v>
      </c>
      <c r="L80" s="20" t="n">
        <v>8.03565377</v>
      </c>
      <c r="M80" s="18" t="n">
        <v>461.54124224</v>
      </c>
      <c r="N80" s="20" t="n">
        <v>11.32166668</v>
      </c>
      <c r="O80" s="18" t="s">
        <v>404</v>
      </c>
      <c r="P80" s="20" t="s">
        <v>404</v>
      </c>
      <c r="Q80" s="18" t="s">
        <v>404</v>
      </c>
      <c r="R80" s="20" t="s">
        <v>404</v>
      </c>
      <c r="S80" s="18" t="s">
        <v>404</v>
      </c>
      <c r="T80" s="20" t="s">
        <v>404</v>
      </c>
      <c r="U80" s="18" t="s">
        <v>404</v>
      </c>
      <c r="V80" s="20" t="s">
        <v>404</v>
      </c>
      <c r="W80" s="18" t="s">
        <v>404</v>
      </c>
      <c r="X80" s="20" t="s">
        <v>404</v>
      </c>
    </row>
    <row r="81" spans="1:24">
      <c r="A81" s="21" t="s">
        <v>478</v>
      </c>
      <c r="B81" s="17" t="n">
        <v>8861</v>
      </c>
      <c r="C81" s="18">
        <f>(0.0/B81*100)</f>
        <v/>
      </c>
      <c r="D81" s="19" t="n">
        <v>8861</v>
      </c>
      <c r="E81" s="18" t="n">
        <v>448.78092144</v>
      </c>
      <c r="F81" s="20" t="n">
        <v>8.73471513</v>
      </c>
      <c r="G81" s="18" t="n">
        <v>440.59821082</v>
      </c>
      <c r="H81" s="20" t="n">
        <v>3.95164996</v>
      </c>
      <c r="I81" s="18" t="n">
        <v>442.33027573</v>
      </c>
      <c r="J81" s="20" t="n">
        <v>5.36953944</v>
      </c>
      <c r="K81" s="18" t="n">
        <v>477.96383714</v>
      </c>
      <c r="L81" s="20" t="n">
        <v>22.36681727</v>
      </c>
      <c r="M81" s="18" t="n">
        <v>431.27687233</v>
      </c>
      <c r="N81" s="20" t="n">
        <v>9.52007429</v>
      </c>
      <c r="O81" s="18" t="s">
        <v>404</v>
      </c>
      <c r="P81" s="20" t="s">
        <v>404</v>
      </c>
      <c r="Q81" s="18" t="s">
        <v>404</v>
      </c>
      <c r="R81" s="20" t="s">
        <v>404</v>
      </c>
      <c r="S81" s="18" t="s">
        <v>404</v>
      </c>
      <c r="T81" s="20" t="s">
        <v>404</v>
      </c>
      <c r="U81" s="18" t="s">
        <v>404</v>
      </c>
      <c r="V81" s="20" t="s">
        <v>404</v>
      </c>
      <c r="W81" s="18" t="n">
        <v>519.22689689</v>
      </c>
      <c r="X81" s="20" t="n">
        <v>5.05080299</v>
      </c>
    </row>
    <row r="82" spans="1:24">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row>
    <row r="83" spans="1:24">
      <c r="A83" s="3" t="s">
        <v>480</v>
      </c>
    </row>
    <row r="84" spans="1:24">
      <c r="A84" s="23" t="s">
        <v>481</v>
      </c>
    </row>
    <row r="85" spans="1:24">
      <c r="A85" s="23" t="s">
        <v>482</v>
      </c>
    </row>
    <row customHeight="1" ht="30" r="86" spans="1:24">
      <c r="A86" s="23" t="s">
        <v>483</v>
      </c>
    </row>
    <row customHeight="1" ht="30" r="87" spans="1:24">
      <c r="A87" s="23" t="s">
        <v>479</v>
      </c>
    </row>
    <row customHeight="1" ht="30" r="88" spans="1:24">
      <c r="A88" s="23" t="s">
        <v>484</v>
      </c>
    </row>
    <row customHeight="1" ht="30" r="89" spans="1:24">
      <c r="A89" s="23" t="s">
        <v>485</v>
      </c>
    </row>
    <row customHeight="1" ht="30" r="90" spans="1:24">
      <c r="A90" s="23" t="s">
        <v>486</v>
      </c>
    </row>
    <row customHeight="1" ht="30" r="91" spans="1:24">
      <c r="A91" s="23" t="s">
        <v>487</v>
      </c>
    </row>
    <row customHeight="1" ht="30" r="92" spans="1:24">
      <c r="A92" s="23" t="s">
        <v>488</v>
      </c>
    </row>
    <row customHeight="1" ht="30" r="93" spans="1:24">
      <c r="A93" s="23" t="s">
        <v>489</v>
      </c>
    </row>
    <row customHeight="1" ht="30" r="94" spans="1:24">
      <c r="A94" s="23" t="s">
        <v>490</v>
      </c>
    </row>
    <row customHeight="1" ht="30" r="95" spans="1:24">
      <c r="A95" s="23" t="s">
        <v>491</v>
      </c>
    </row>
    <row customHeight="1" ht="30" r="96" spans="1:24">
      <c r="A96" s="23" t="s">
        <v>492</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383</v>
      </c>
    </row>
    <row r="2" spans="1:24">
      <c r="A2" s="5" t="s">
        <v>648</v>
      </c>
    </row>
    <row customHeight="1" ht="30" r="4" spans="1:24">
      <c r="A4" s="6" t="n"/>
      <c r="B4" s="7" t="s">
        <v>385</v>
      </c>
      <c r="C4" s="7" t="s">
        <v>386</v>
      </c>
      <c r="D4" s="8" t="s">
        <v>385</v>
      </c>
      <c r="E4" s="9" t="s">
        <v>607</v>
      </c>
      <c r="F4" s="10" t="n"/>
      <c r="G4" s="9" t="s">
        <v>644</v>
      </c>
      <c r="H4" s="10" t="n"/>
      <c r="I4" s="9" t="s">
        <v>645</v>
      </c>
      <c r="J4" s="10" t="n"/>
      <c r="K4" s="9" t="s">
        <v>646</v>
      </c>
      <c r="L4" s="10" t="n"/>
      <c r="M4" s="9" t="s">
        <v>647</v>
      </c>
      <c r="N4" s="10" t="n"/>
      <c r="O4" s="9" t="s">
        <v>392</v>
      </c>
      <c r="P4" s="10" t="n"/>
      <c r="Q4" s="9" t="s">
        <v>393</v>
      </c>
      <c r="R4" s="10" t="n"/>
      <c r="S4" s="9" t="s">
        <v>394</v>
      </c>
      <c r="T4" s="10" t="n"/>
      <c r="U4" s="9" t="s">
        <v>395</v>
      </c>
      <c r="V4" s="10" t="n"/>
      <c r="W4" s="9" t="s">
        <v>396</v>
      </c>
      <c r="X4" s="10" t="n"/>
    </row>
    <row r="5" spans="1:24">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row>
    <row r="6" spans="1:24">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403</v>
      </c>
      <c r="B7" s="17" t="n">
        <v>14530</v>
      </c>
      <c r="C7" s="18">
        <f>(0.0/B7*100)</f>
        <v/>
      </c>
      <c r="D7" s="19" t="n">
        <v>14530</v>
      </c>
      <c r="E7" s="18" t="s">
        <v>404</v>
      </c>
      <c r="F7" s="20" t="s">
        <v>404</v>
      </c>
      <c r="G7" s="18" t="s">
        <v>404</v>
      </c>
      <c r="H7" s="20" t="s">
        <v>404</v>
      </c>
      <c r="I7" s="18" t="s">
        <v>404</v>
      </c>
      <c r="J7" s="20" t="s">
        <v>404</v>
      </c>
      <c r="K7" s="18" t="s">
        <v>404</v>
      </c>
      <c r="L7" s="20" t="s">
        <v>404</v>
      </c>
      <c r="M7" s="18" t="s">
        <v>404</v>
      </c>
      <c r="N7" s="20" t="s">
        <v>404</v>
      </c>
      <c r="O7" s="18" t="s">
        <v>404</v>
      </c>
      <c r="P7" s="20" t="s">
        <v>404</v>
      </c>
      <c r="Q7" s="18" t="s">
        <v>404</v>
      </c>
      <c r="R7" s="20" t="s">
        <v>404</v>
      </c>
      <c r="S7" s="18" t="n">
        <v>509.99385417</v>
      </c>
      <c r="T7" s="20" t="n">
        <v>1.53531126</v>
      </c>
      <c r="U7" s="18" t="s">
        <v>404</v>
      </c>
      <c r="V7" s="20" t="s">
        <v>404</v>
      </c>
      <c r="W7" s="18" t="s">
        <v>404</v>
      </c>
      <c r="X7" s="20" t="s">
        <v>404</v>
      </c>
    </row>
    <row r="8" spans="1:24">
      <c r="A8" s="15" t="s">
        <v>405</v>
      </c>
      <c r="B8" s="17" t="n">
        <v>7007</v>
      </c>
      <c r="C8" s="18">
        <f>(0.0/B8*100)</f>
        <v/>
      </c>
      <c r="D8" s="19" t="n">
        <v>7007</v>
      </c>
      <c r="E8" s="18" t="n">
        <v>491.28105904</v>
      </c>
      <c r="F8" s="20" t="n">
        <v>4.97619923</v>
      </c>
      <c r="G8" s="18" t="n">
        <v>505.74623129</v>
      </c>
      <c r="H8" s="20" t="n">
        <v>7.20142699</v>
      </c>
      <c r="I8" s="18" t="n">
        <v>518.66639177</v>
      </c>
      <c r="J8" s="20" t="n">
        <v>12.25239116</v>
      </c>
      <c r="K8" s="18" t="n">
        <v>460.32201391</v>
      </c>
      <c r="L8" s="20" t="n">
        <v>23.89700156</v>
      </c>
      <c r="M8" s="18" t="n">
        <v>454.56254105</v>
      </c>
      <c r="N8" s="20" t="n">
        <v>40.0808069</v>
      </c>
      <c r="O8" s="18" t="s">
        <v>404</v>
      </c>
      <c r="P8" s="20" t="s">
        <v>404</v>
      </c>
      <c r="Q8" s="18" t="s">
        <v>404</v>
      </c>
      <c r="R8" s="20" t="s">
        <v>404</v>
      </c>
      <c r="S8" s="18" t="s">
        <v>404</v>
      </c>
      <c r="T8" s="20" t="s">
        <v>404</v>
      </c>
      <c r="U8" s="18" t="s">
        <v>404</v>
      </c>
      <c r="V8" s="20" t="s">
        <v>404</v>
      </c>
      <c r="W8" s="18" t="n">
        <v>461.32327644</v>
      </c>
      <c r="X8" s="20" t="n">
        <v>16.45476632</v>
      </c>
    </row>
    <row r="9" spans="1:24">
      <c r="A9" s="15" t="s">
        <v>406</v>
      </c>
      <c r="B9" s="17" t="n">
        <v>9651</v>
      </c>
      <c r="C9" s="18">
        <f>(200.0/B9*100)</f>
        <v/>
      </c>
      <c r="D9" s="19" t="n">
        <v>9451</v>
      </c>
      <c r="E9" s="18" t="n">
        <v>505.16934565</v>
      </c>
      <c r="F9" s="20" t="n">
        <v>4.44058211</v>
      </c>
      <c r="G9" s="18" t="n">
        <v>506.14589966</v>
      </c>
      <c r="H9" s="20" t="n">
        <v>6.29094678</v>
      </c>
      <c r="I9" s="18" t="n">
        <v>493.15222321</v>
      </c>
      <c r="J9" s="20" t="n">
        <v>33.88390996</v>
      </c>
      <c r="K9" s="18" t="s">
        <v>404</v>
      </c>
      <c r="L9" s="20" t="s">
        <v>404</v>
      </c>
      <c r="M9" s="18" t="n">
        <v>484.790839</v>
      </c>
      <c r="N9" s="20" t="n">
        <v>52.28915748</v>
      </c>
      <c r="O9" s="18" t="s">
        <v>404</v>
      </c>
      <c r="P9" s="20" t="s">
        <v>404</v>
      </c>
      <c r="Q9" s="18" t="s">
        <v>404</v>
      </c>
      <c r="R9" s="20" t="s">
        <v>404</v>
      </c>
      <c r="S9" s="18" t="s">
        <v>404</v>
      </c>
      <c r="T9" s="20" t="s">
        <v>404</v>
      </c>
      <c r="U9" s="18" t="s">
        <v>404</v>
      </c>
      <c r="V9" s="20" t="s">
        <v>404</v>
      </c>
      <c r="W9" s="18" t="n">
        <v>476.59972174</v>
      </c>
      <c r="X9" s="20" t="n">
        <v>12.96154212</v>
      </c>
    </row>
    <row r="10" spans="1:24">
      <c r="A10" s="15" t="s">
        <v>407</v>
      </c>
      <c r="B10" s="17" t="n">
        <v>20058</v>
      </c>
      <c r="C10" s="18">
        <f>(3074.0/B10*100)</f>
        <v/>
      </c>
      <c r="D10" s="19" t="n">
        <v>16984</v>
      </c>
      <c r="E10" s="18" t="n">
        <v>529.30071279</v>
      </c>
      <c r="F10" s="20" t="n">
        <v>2.64922471</v>
      </c>
      <c r="G10" s="18" t="n">
        <v>524.14045779</v>
      </c>
      <c r="H10" s="20" t="n">
        <v>3.758116</v>
      </c>
      <c r="I10" s="18" t="n">
        <v>525.91278321</v>
      </c>
      <c r="J10" s="20" t="n">
        <v>9.985718609999999</v>
      </c>
      <c r="K10" s="18" t="n">
        <v>542.85196718</v>
      </c>
      <c r="L10" s="20" t="n">
        <v>15.10309669</v>
      </c>
      <c r="M10" s="18" t="n">
        <v>509.54824325</v>
      </c>
      <c r="N10" s="20" t="n">
        <v>22.67578413</v>
      </c>
      <c r="O10" s="18" t="s">
        <v>404</v>
      </c>
      <c r="P10" s="20" t="s">
        <v>404</v>
      </c>
      <c r="Q10" s="18" t="s">
        <v>404</v>
      </c>
      <c r="R10" s="20" t="s">
        <v>404</v>
      </c>
      <c r="S10" s="18" t="s">
        <v>404</v>
      </c>
      <c r="T10" s="20" t="s">
        <v>404</v>
      </c>
      <c r="U10" s="18" t="s">
        <v>404</v>
      </c>
      <c r="V10" s="20" t="s">
        <v>404</v>
      </c>
      <c r="W10" s="18" t="n">
        <v>574.85036733</v>
      </c>
      <c r="X10" s="20" t="n">
        <v>11.93857095</v>
      </c>
    </row>
    <row r="11" spans="1:24">
      <c r="A11" s="15" t="s">
        <v>408</v>
      </c>
      <c r="B11" s="17" t="n">
        <v>7053</v>
      </c>
      <c r="C11" s="18">
        <f>(137.0/B11*100)</f>
        <v/>
      </c>
      <c r="D11" s="19" t="n">
        <v>6916</v>
      </c>
      <c r="E11" s="18" t="n">
        <v>454.20242431</v>
      </c>
      <c r="F11" s="20" t="n">
        <v>6.8688515</v>
      </c>
      <c r="G11" s="18" t="n">
        <v>443.41368519</v>
      </c>
      <c r="H11" s="20" t="n">
        <v>5.76933032</v>
      </c>
      <c r="I11" s="18" t="n">
        <v>441.20957848</v>
      </c>
      <c r="J11" s="20" t="n">
        <v>6.74620675</v>
      </c>
      <c r="K11" s="18" t="n">
        <v>466.90313168</v>
      </c>
      <c r="L11" s="20" t="n">
        <v>10.30638632</v>
      </c>
      <c r="M11" s="18" t="n">
        <v>504.62332079</v>
      </c>
      <c r="N11" s="20" t="n">
        <v>23.23661836</v>
      </c>
      <c r="O11" s="18" t="s">
        <v>404</v>
      </c>
      <c r="P11" s="20" t="s">
        <v>404</v>
      </c>
      <c r="Q11" s="18" t="s">
        <v>404</v>
      </c>
      <c r="R11" s="20" t="s">
        <v>404</v>
      </c>
      <c r="S11" s="18" t="s">
        <v>404</v>
      </c>
      <c r="T11" s="20" t="s">
        <v>404</v>
      </c>
      <c r="U11" s="18" t="s">
        <v>404</v>
      </c>
      <c r="V11" s="20" t="s">
        <v>404</v>
      </c>
      <c r="W11" s="18" t="n">
        <v>431.88140774</v>
      </c>
      <c r="X11" s="20" t="n">
        <v>17.13136807</v>
      </c>
    </row>
    <row r="12" spans="1:24">
      <c r="A12" s="15" t="s">
        <v>409</v>
      </c>
      <c r="B12" s="17" t="n">
        <v>6894</v>
      </c>
      <c r="C12" s="18">
        <f>(106.0/B12*100)</f>
        <v/>
      </c>
      <c r="D12" s="19" t="n">
        <v>6788</v>
      </c>
      <c r="E12" s="18" t="n">
        <v>483.47743729</v>
      </c>
      <c r="F12" s="20" t="n">
        <v>4.9884624</v>
      </c>
      <c r="G12" s="18" t="n">
        <v>499.77810178</v>
      </c>
      <c r="H12" s="20" t="n">
        <v>3.20784589</v>
      </c>
      <c r="I12" s="18" t="n">
        <v>478.14494654</v>
      </c>
      <c r="J12" s="20" t="n">
        <v>11.39396348</v>
      </c>
      <c r="K12" s="18" t="s">
        <v>404</v>
      </c>
      <c r="L12" s="20" t="s">
        <v>404</v>
      </c>
      <c r="M12" s="18" t="s">
        <v>404</v>
      </c>
      <c r="N12" s="20" t="s">
        <v>404</v>
      </c>
      <c r="O12" s="18" t="s">
        <v>404</v>
      </c>
      <c r="P12" s="20" t="s">
        <v>404</v>
      </c>
      <c r="Q12" s="18" t="s">
        <v>404</v>
      </c>
      <c r="R12" s="20" t="s">
        <v>404</v>
      </c>
      <c r="S12" s="18" t="s">
        <v>404</v>
      </c>
      <c r="T12" s="20" t="s">
        <v>404</v>
      </c>
      <c r="U12" s="18" t="s">
        <v>404</v>
      </c>
      <c r="V12" s="20" t="s">
        <v>404</v>
      </c>
      <c r="W12" s="18" t="n">
        <v>422.57420863</v>
      </c>
      <c r="X12" s="20" t="n">
        <v>8.12601068</v>
      </c>
    </row>
    <row r="13" spans="1:24">
      <c r="A13" s="15" t="s">
        <v>410</v>
      </c>
      <c r="B13" s="17" t="n">
        <v>7161</v>
      </c>
      <c r="C13" s="18">
        <f>(1175.0/B13*100)</f>
        <v/>
      </c>
      <c r="D13" s="19" t="n">
        <v>5986</v>
      </c>
      <c r="E13" s="18" t="n">
        <v>493.53645083</v>
      </c>
      <c r="F13" s="20" t="n">
        <v>13.81387801</v>
      </c>
      <c r="G13" s="18" t="n">
        <v>500.70150708</v>
      </c>
      <c r="H13" s="20" t="n">
        <v>2.83847192</v>
      </c>
      <c r="I13" s="18" t="n">
        <v>505.88686759</v>
      </c>
      <c r="J13" s="20" t="n">
        <v>4.73945439</v>
      </c>
      <c r="K13" s="18" t="n">
        <v>505.95013057</v>
      </c>
      <c r="L13" s="20" t="n">
        <v>7.41916331</v>
      </c>
      <c r="M13" s="18" t="n">
        <v>534.8230276</v>
      </c>
      <c r="N13" s="20" t="n">
        <v>19.38379587</v>
      </c>
      <c r="O13" s="18" t="s">
        <v>404</v>
      </c>
      <c r="P13" s="20" t="s">
        <v>404</v>
      </c>
      <c r="Q13" s="18" t="s">
        <v>404</v>
      </c>
      <c r="R13" s="20" t="s">
        <v>404</v>
      </c>
      <c r="S13" s="18" t="s">
        <v>404</v>
      </c>
      <c r="T13" s="20" t="s">
        <v>404</v>
      </c>
      <c r="U13" s="18" t="s">
        <v>404</v>
      </c>
      <c r="V13" s="20" t="s">
        <v>404</v>
      </c>
      <c r="W13" s="18" t="n">
        <v>499.58069616</v>
      </c>
      <c r="X13" s="20" t="n">
        <v>5.75813619</v>
      </c>
    </row>
    <row r="14" spans="1:24">
      <c r="A14" s="15" t="s">
        <v>411</v>
      </c>
      <c r="B14" s="17" t="n">
        <v>5587</v>
      </c>
      <c r="C14" s="18">
        <f>(0.0/B14*100)</f>
        <v/>
      </c>
      <c r="D14" s="19" t="n">
        <v>5587</v>
      </c>
      <c r="E14" s="18" t="n">
        <v>534.0368051200001</v>
      </c>
      <c r="F14" s="20" t="n">
        <v>3.38025242</v>
      </c>
      <c r="G14" s="18" t="n">
        <v>532.32734071</v>
      </c>
      <c r="H14" s="20" t="n">
        <v>4.06644092</v>
      </c>
      <c r="I14" s="18" t="n">
        <v>544.06623456</v>
      </c>
      <c r="J14" s="20" t="n">
        <v>5.27768611</v>
      </c>
      <c r="K14" s="18" t="n">
        <v>518.02553009</v>
      </c>
      <c r="L14" s="20" t="n">
        <v>15.20284133</v>
      </c>
      <c r="M14" s="18" t="s">
        <v>404</v>
      </c>
      <c r="N14" s="20" t="s">
        <v>404</v>
      </c>
      <c r="O14" s="18" t="s">
        <v>404</v>
      </c>
      <c r="P14" s="20" t="s">
        <v>404</v>
      </c>
      <c r="Q14" s="18" t="s">
        <v>404</v>
      </c>
      <c r="R14" s="20" t="s">
        <v>404</v>
      </c>
      <c r="S14" s="18" t="s">
        <v>404</v>
      </c>
      <c r="T14" s="20" t="s">
        <v>404</v>
      </c>
      <c r="U14" s="18" t="s">
        <v>404</v>
      </c>
      <c r="V14" s="20" t="s">
        <v>404</v>
      </c>
      <c r="W14" s="18" t="n">
        <v>539.54145393</v>
      </c>
      <c r="X14" s="20" t="n">
        <v>10.66343709</v>
      </c>
    </row>
    <row r="15" spans="1:24">
      <c r="A15" s="15" t="s">
        <v>412</v>
      </c>
      <c r="B15" s="17" t="n">
        <v>5882</v>
      </c>
      <c r="C15" s="18">
        <f>(0.0/B15*100)</f>
        <v/>
      </c>
      <c r="D15" s="19" t="n">
        <v>5882</v>
      </c>
      <c r="E15" s="18" t="n">
        <v>517.1897625399999</v>
      </c>
      <c r="F15" s="20" t="n">
        <v>8.00308837</v>
      </c>
      <c r="G15" s="18" t="n">
        <v>531.89219035</v>
      </c>
      <c r="H15" s="20" t="n">
        <v>2.82982006</v>
      </c>
      <c r="I15" s="18" t="n">
        <v>530.99177844</v>
      </c>
      <c r="J15" s="20" t="n">
        <v>6.04989576</v>
      </c>
      <c r="K15" s="18" t="s">
        <v>404</v>
      </c>
      <c r="L15" s="20" t="s">
        <v>404</v>
      </c>
      <c r="M15" s="18" t="s">
        <v>404</v>
      </c>
      <c r="N15" s="20" t="s">
        <v>404</v>
      </c>
      <c r="O15" s="18" t="s">
        <v>404</v>
      </c>
      <c r="P15" s="20" t="s">
        <v>404</v>
      </c>
      <c r="Q15" s="18" t="s">
        <v>404</v>
      </c>
      <c r="R15" s="20" t="s">
        <v>404</v>
      </c>
      <c r="S15" s="18" t="s">
        <v>404</v>
      </c>
      <c r="T15" s="20" t="s">
        <v>404</v>
      </c>
      <c r="U15" s="18" t="s">
        <v>404</v>
      </c>
      <c r="V15" s="20" t="s">
        <v>404</v>
      </c>
      <c r="W15" s="18" t="n">
        <v>543.20945891</v>
      </c>
      <c r="X15" s="20" t="n">
        <v>15.71724525</v>
      </c>
    </row>
    <row r="16" spans="1:24">
      <c r="A16" s="15" t="s">
        <v>413</v>
      </c>
      <c r="B16" s="17" t="n">
        <v>6108</v>
      </c>
      <c r="C16" s="18">
        <f>(495.0/B16*100)</f>
        <v/>
      </c>
      <c r="D16" s="19" t="n">
        <v>5613</v>
      </c>
      <c r="E16" s="18" t="n">
        <v>488.86073428</v>
      </c>
      <c r="F16" s="20" t="n">
        <v>8.54650212</v>
      </c>
      <c r="G16" s="18" t="n">
        <v>502.27818459</v>
      </c>
      <c r="H16" s="20" t="n">
        <v>4.40329373</v>
      </c>
      <c r="I16" s="18" t="n">
        <v>497.31252213</v>
      </c>
      <c r="J16" s="20" t="n">
        <v>26.24880866</v>
      </c>
      <c r="K16" s="18" t="s">
        <v>404</v>
      </c>
      <c r="L16" s="20" t="s">
        <v>404</v>
      </c>
      <c r="M16" s="18" t="n">
        <v>514.20495389</v>
      </c>
      <c r="N16" s="20" t="n">
        <v>34.78815467</v>
      </c>
      <c r="O16" s="18" t="s">
        <v>404</v>
      </c>
      <c r="P16" s="20" t="s">
        <v>404</v>
      </c>
      <c r="Q16" s="18" t="s">
        <v>404</v>
      </c>
      <c r="R16" s="20" t="s">
        <v>404</v>
      </c>
      <c r="S16" s="18" t="s">
        <v>404</v>
      </c>
      <c r="T16" s="20" t="s">
        <v>404</v>
      </c>
      <c r="U16" s="18" t="s">
        <v>404</v>
      </c>
      <c r="V16" s="20" t="s">
        <v>404</v>
      </c>
      <c r="W16" s="18" t="n">
        <v>478.47646244</v>
      </c>
      <c r="X16" s="20" t="n">
        <v>17.16939129</v>
      </c>
    </row>
    <row r="17" spans="1:24">
      <c r="A17" s="15" t="s">
        <v>414</v>
      </c>
      <c r="B17" s="17" t="n">
        <v>6504</v>
      </c>
      <c r="C17" s="18">
        <f>(1325.0/B17*100)</f>
        <v/>
      </c>
      <c r="D17" s="19" t="n">
        <v>5179</v>
      </c>
      <c r="E17" s="18" t="n">
        <v>513.83033108</v>
      </c>
      <c r="F17" s="20" t="n">
        <v>4.77823116</v>
      </c>
      <c r="G17" s="18" t="n">
        <v>491.22387017</v>
      </c>
      <c r="H17" s="20" t="n">
        <v>10.37933434</v>
      </c>
      <c r="I17" s="18" t="n">
        <v>513.38320039</v>
      </c>
      <c r="J17" s="20" t="n">
        <v>22.7913547</v>
      </c>
      <c r="K17" s="18" t="s">
        <v>404</v>
      </c>
      <c r="L17" s="20" t="s">
        <v>404</v>
      </c>
      <c r="M17" s="18" t="s">
        <v>404</v>
      </c>
      <c r="N17" s="20" t="s">
        <v>404</v>
      </c>
      <c r="O17" s="18" t="s">
        <v>404</v>
      </c>
      <c r="P17" s="20" t="s">
        <v>404</v>
      </c>
      <c r="Q17" s="18" t="s">
        <v>404</v>
      </c>
      <c r="R17" s="20" t="s">
        <v>404</v>
      </c>
      <c r="S17" s="18" t="s">
        <v>404</v>
      </c>
      <c r="T17" s="20" t="s">
        <v>404</v>
      </c>
      <c r="U17" s="18" t="s">
        <v>404</v>
      </c>
      <c r="V17" s="20" t="s">
        <v>404</v>
      </c>
      <c r="W17" s="18" t="n">
        <v>554.19711315</v>
      </c>
      <c r="X17" s="20" t="n">
        <v>17.5096049</v>
      </c>
    </row>
    <row r="18" spans="1:24">
      <c r="A18" s="15" t="s">
        <v>415</v>
      </c>
      <c r="B18" s="17" t="n">
        <v>5532</v>
      </c>
      <c r="C18" s="18">
        <f>(0.0/B18*100)</f>
        <v/>
      </c>
      <c r="D18" s="19" t="n">
        <v>5532</v>
      </c>
      <c r="E18" s="18" t="n">
        <v>440.17062733</v>
      </c>
      <c r="F18" s="20" t="n">
        <v>7.91741197</v>
      </c>
      <c r="G18" s="18" t="n">
        <v>459.88046525</v>
      </c>
      <c r="H18" s="20" t="n">
        <v>6.04058845</v>
      </c>
      <c r="I18" s="18" t="n">
        <v>454.83567684</v>
      </c>
      <c r="J18" s="20" t="n">
        <v>9.68346227</v>
      </c>
      <c r="K18" s="18" t="n">
        <v>475.37748447</v>
      </c>
      <c r="L18" s="20" t="n">
        <v>17.06019295</v>
      </c>
      <c r="M18" s="18" t="n">
        <v>491.7502063</v>
      </c>
      <c r="N18" s="20" t="n">
        <v>10.16101017</v>
      </c>
      <c r="O18" s="18" t="s">
        <v>404</v>
      </c>
      <c r="P18" s="20" t="s">
        <v>404</v>
      </c>
      <c r="Q18" s="18" t="s">
        <v>404</v>
      </c>
      <c r="R18" s="20" t="s">
        <v>404</v>
      </c>
      <c r="S18" s="18" t="s">
        <v>404</v>
      </c>
      <c r="T18" s="20" t="s">
        <v>404</v>
      </c>
      <c r="U18" s="18" t="s">
        <v>404</v>
      </c>
      <c r="V18" s="20" t="s">
        <v>404</v>
      </c>
      <c r="W18" s="18" t="n">
        <v>473.52218668</v>
      </c>
      <c r="X18" s="20" t="n">
        <v>28.38013286</v>
      </c>
    </row>
    <row r="19" spans="1:24">
      <c r="A19" s="15" t="s">
        <v>416</v>
      </c>
      <c r="B19" s="17" t="n">
        <v>5658</v>
      </c>
      <c r="C19" s="18">
        <f>(327.0/B19*100)</f>
        <v/>
      </c>
      <c r="D19" s="19" t="n">
        <v>5331</v>
      </c>
      <c r="E19" s="18" t="n">
        <v>482.30787741</v>
      </c>
      <c r="F19" s="20" t="n">
        <v>6.31424683</v>
      </c>
      <c r="G19" s="18" t="n">
        <v>469.55813631</v>
      </c>
      <c r="H19" s="20" t="n">
        <v>6.66283762</v>
      </c>
      <c r="I19" s="18" t="n">
        <v>478.55285114</v>
      </c>
      <c r="J19" s="20" t="n">
        <v>27.8247235</v>
      </c>
      <c r="K19" s="18" t="n">
        <v>506.56175</v>
      </c>
      <c r="L19" s="20" t="n">
        <v>15.33257056</v>
      </c>
      <c r="M19" s="18" t="s">
        <v>404</v>
      </c>
      <c r="N19" s="20" t="s">
        <v>404</v>
      </c>
      <c r="O19" s="18" t="s">
        <v>404</v>
      </c>
      <c r="P19" s="20" t="s">
        <v>404</v>
      </c>
      <c r="Q19" s="18" t="s">
        <v>404</v>
      </c>
      <c r="R19" s="20" t="s">
        <v>404</v>
      </c>
      <c r="S19" s="18" t="s">
        <v>404</v>
      </c>
      <c r="T19" s="20" t="s">
        <v>404</v>
      </c>
      <c r="U19" s="18" t="s">
        <v>404</v>
      </c>
      <c r="V19" s="20" t="s">
        <v>404</v>
      </c>
      <c r="W19" s="18" t="n">
        <v>514.6237807799999</v>
      </c>
      <c r="X19" s="20" t="n">
        <v>18.36587228</v>
      </c>
    </row>
    <row r="20" spans="1:24">
      <c r="A20" s="15" t="s">
        <v>417</v>
      </c>
      <c r="B20" s="17" t="n">
        <v>3371</v>
      </c>
      <c r="C20" s="18">
        <f>(24.0/B20*100)</f>
        <v/>
      </c>
      <c r="D20" s="19" t="n">
        <v>3347</v>
      </c>
      <c r="E20" s="18" t="n">
        <v>474.35556641</v>
      </c>
      <c r="F20" s="20" t="n">
        <v>2.93763098</v>
      </c>
      <c r="G20" s="18" t="n">
        <v>473.21015887</v>
      </c>
      <c r="H20" s="20" t="n">
        <v>2.1098243</v>
      </c>
      <c r="I20" s="18" t="n">
        <v>458.20382143</v>
      </c>
      <c r="J20" s="20" t="n">
        <v>8.773595909999999</v>
      </c>
      <c r="K20" s="18" t="n">
        <v>489.76007769</v>
      </c>
      <c r="L20" s="20" t="n">
        <v>11.43097467</v>
      </c>
      <c r="M20" s="18" t="s">
        <v>404</v>
      </c>
      <c r="N20" s="20" t="s">
        <v>404</v>
      </c>
      <c r="O20" s="18" t="s">
        <v>404</v>
      </c>
      <c r="P20" s="20" t="s">
        <v>404</v>
      </c>
      <c r="Q20" s="18" t="s">
        <v>404</v>
      </c>
      <c r="R20" s="20" t="s">
        <v>404</v>
      </c>
      <c r="S20" s="18" t="s">
        <v>404</v>
      </c>
      <c r="T20" s="20" t="s">
        <v>404</v>
      </c>
      <c r="U20" s="18" t="s">
        <v>404</v>
      </c>
      <c r="V20" s="20" t="s">
        <v>404</v>
      </c>
      <c r="W20" s="18" t="n">
        <v>457.54174794</v>
      </c>
      <c r="X20" s="20" t="n">
        <v>8.817549319999999</v>
      </c>
    </row>
    <row r="21" spans="1:24">
      <c r="A21" s="15" t="s">
        <v>418</v>
      </c>
      <c r="B21" s="17" t="n">
        <v>5741</v>
      </c>
      <c r="C21" s="18">
        <f>(0.0/B21*100)</f>
        <v/>
      </c>
      <c r="D21" s="19" t="n">
        <v>5741</v>
      </c>
      <c r="E21" s="18" t="n">
        <v>512.54197536</v>
      </c>
      <c r="F21" s="20" t="n">
        <v>4.06075062</v>
      </c>
      <c r="G21" s="18" t="n">
        <v>499.00277518</v>
      </c>
      <c r="H21" s="20" t="n">
        <v>3.51562674</v>
      </c>
      <c r="I21" s="18" t="n">
        <v>459.05708538</v>
      </c>
      <c r="J21" s="20" t="n">
        <v>28.14977402</v>
      </c>
      <c r="K21" s="18" t="s">
        <v>404</v>
      </c>
      <c r="L21" s="20" t="s">
        <v>404</v>
      </c>
      <c r="M21" s="18" t="s">
        <v>404</v>
      </c>
      <c r="N21" s="20" t="s">
        <v>404</v>
      </c>
      <c r="O21" s="18" t="s">
        <v>404</v>
      </c>
      <c r="P21" s="20" t="s">
        <v>404</v>
      </c>
      <c r="Q21" s="18" t="s">
        <v>404</v>
      </c>
      <c r="R21" s="20" t="s">
        <v>404</v>
      </c>
      <c r="S21" s="18" t="s">
        <v>404</v>
      </c>
      <c r="T21" s="20" t="s">
        <v>404</v>
      </c>
      <c r="U21" s="18" t="s">
        <v>404</v>
      </c>
      <c r="V21" s="20" t="s">
        <v>404</v>
      </c>
      <c r="W21" s="18" t="n">
        <v>495.93935025</v>
      </c>
      <c r="X21" s="20" t="n">
        <v>7.10672872</v>
      </c>
    </row>
    <row r="22" spans="1:24">
      <c r="A22" s="15" t="s">
        <v>419</v>
      </c>
      <c r="B22" s="17" t="n">
        <v>6598</v>
      </c>
      <c r="C22" s="18">
        <f>(0.0/B22*100)</f>
        <v/>
      </c>
      <c r="D22" s="19" t="n">
        <v>6598</v>
      </c>
      <c r="E22" s="18" t="n">
        <v>480.39983835</v>
      </c>
      <c r="F22" s="20" t="n">
        <v>15.86800562</v>
      </c>
      <c r="G22" s="18" t="n">
        <v>476.14055688</v>
      </c>
      <c r="H22" s="20" t="n">
        <v>9.179395080000001</v>
      </c>
      <c r="I22" s="18" t="n">
        <v>470.32392426</v>
      </c>
      <c r="J22" s="20" t="n">
        <v>6.34564391</v>
      </c>
      <c r="K22" s="18" t="n">
        <v>411.88426894</v>
      </c>
      <c r="L22" s="20" t="n">
        <v>15.24837488</v>
      </c>
      <c r="M22" s="18" t="n">
        <v>470.43951087</v>
      </c>
      <c r="N22" s="20" t="n">
        <v>17.13103547</v>
      </c>
      <c r="O22" s="18" t="s">
        <v>404</v>
      </c>
      <c r="P22" s="20" t="s">
        <v>404</v>
      </c>
      <c r="Q22" s="18" t="s">
        <v>404</v>
      </c>
      <c r="R22" s="20" t="s">
        <v>404</v>
      </c>
      <c r="S22" s="18" t="s">
        <v>404</v>
      </c>
      <c r="T22" s="20" t="s">
        <v>404</v>
      </c>
      <c r="U22" s="18" t="s">
        <v>404</v>
      </c>
      <c r="V22" s="20" t="s">
        <v>404</v>
      </c>
      <c r="W22" s="18" t="n">
        <v>492.1887833</v>
      </c>
      <c r="X22" s="20" t="n">
        <v>21.47476072</v>
      </c>
    </row>
    <row r="23" spans="1:24">
      <c r="A23" s="15" t="s">
        <v>420</v>
      </c>
      <c r="B23" s="17" t="n">
        <v>11583</v>
      </c>
      <c r="C23" s="18">
        <f>(3185.0/B23*100)</f>
        <v/>
      </c>
      <c r="D23" s="19" t="n">
        <v>8398</v>
      </c>
      <c r="E23" s="18" t="n">
        <v>483.49045719</v>
      </c>
      <c r="F23" s="20" t="n">
        <v>5.43662448</v>
      </c>
      <c r="G23" s="18" t="n">
        <v>494.12498224</v>
      </c>
      <c r="H23" s="20" t="n">
        <v>8.164011349999999</v>
      </c>
      <c r="I23" s="18" t="n">
        <v>465.561141</v>
      </c>
      <c r="J23" s="20" t="n">
        <v>9.323053120000001</v>
      </c>
      <c r="K23" s="18" t="n">
        <v>452.26109366</v>
      </c>
      <c r="L23" s="20" t="n">
        <v>36.41772069</v>
      </c>
      <c r="M23" s="18" t="n">
        <v>382.65248</v>
      </c>
      <c r="N23" s="20" t="n">
        <v>10.1891385</v>
      </c>
      <c r="O23" s="18" t="s">
        <v>404</v>
      </c>
      <c r="P23" s="20" t="s">
        <v>404</v>
      </c>
      <c r="Q23" s="18" t="s">
        <v>404</v>
      </c>
      <c r="R23" s="20" t="s">
        <v>404</v>
      </c>
      <c r="S23" s="18" t="s">
        <v>404</v>
      </c>
      <c r="T23" s="20" t="s">
        <v>404</v>
      </c>
      <c r="U23" s="18" t="s">
        <v>404</v>
      </c>
      <c r="V23" s="20" t="s">
        <v>404</v>
      </c>
      <c r="W23" s="18" t="n">
        <v>482.48811101</v>
      </c>
      <c r="X23" s="20" t="n">
        <v>20.30161698</v>
      </c>
    </row>
    <row r="24" spans="1:24">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s">
        <v>404</v>
      </c>
      <c r="N24" s="20" t="s">
        <v>404</v>
      </c>
      <c r="O24" s="18" t="s">
        <v>404</v>
      </c>
      <c r="P24" s="20" t="s">
        <v>404</v>
      </c>
      <c r="Q24" s="18" t="s">
        <v>404</v>
      </c>
      <c r="R24" s="20" t="s">
        <v>404</v>
      </c>
      <c r="S24" s="18" t="n">
        <v>538.3947510199999</v>
      </c>
      <c r="T24" s="20" t="n">
        <v>2.96617877</v>
      </c>
      <c r="U24" s="18" t="s">
        <v>404</v>
      </c>
      <c r="V24" s="20" t="s">
        <v>404</v>
      </c>
      <c r="W24" s="18" t="s">
        <v>404</v>
      </c>
      <c r="X24" s="20" t="s">
        <v>404</v>
      </c>
    </row>
    <row r="25" spans="1:24">
      <c r="A25" s="15" t="s">
        <v>422</v>
      </c>
      <c r="B25" s="17" t="n">
        <v>5581</v>
      </c>
      <c r="C25" s="18">
        <f>(0.0/B25*100)</f>
        <v/>
      </c>
      <c r="D25" s="19" t="n">
        <v>5581</v>
      </c>
      <c r="E25" s="18" t="n">
        <v>483.57312117</v>
      </c>
      <c r="F25" s="20" t="n">
        <v>9.6449192</v>
      </c>
      <c r="G25" s="18" t="n">
        <v>510.32199082</v>
      </c>
      <c r="H25" s="20" t="n">
        <v>6.45238433</v>
      </c>
      <c r="I25" s="18" t="n">
        <v>528.55644992</v>
      </c>
      <c r="J25" s="20" t="n">
        <v>4.94191614</v>
      </c>
      <c r="K25" s="18" t="n">
        <v>570.59734286</v>
      </c>
      <c r="L25" s="20" t="n">
        <v>3.76695359</v>
      </c>
      <c r="M25" s="18" t="s">
        <v>404</v>
      </c>
      <c r="N25" s="20" t="s">
        <v>404</v>
      </c>
      <c r="O25" s="18" t="s">
        <v>404</v>
      </c>
      <c r="P25" s="20" t="s">
        <v>404</v>
      </c>
      <c r="Q25" s="18" t="s">
        <v>404</v>
      </c>
      <c r="R25" s="20" t="s">
        <v>404</v>
      </c>
      <c r="S25" s="18" t="s">
        <v>404</v>
      </c>
      <c r="T25" s="20" t="s">
        <v>404</v>
      </c>
      <c r="U25" s="18" t="s">
        <v>404</v>
      </c>
      <c r="V25" s="20" t="s">
        <v>404</v>
      </c>
      <c r="W25" s="18" t="s">
        <v>404</v>
      </c>
      <c r="X25" s="20" t="s">
        <v>404</v>
      </c>
    </row>
    <row r="26" spans="1:24">
      <c r="A26" s="15" t="s">
        <v>423</v>
      </c>
      <c r="B26" s="17" t="n">
        <v>4869</v>
      </c>
      <c r="C26" s="18">
        <f>(11.0/B26*100)</f>
        <v/>
      </c>
      <c r="D26" s="19" t="n">
        <v>4858</v>
      </c>
      <c r="E26" s="18" t="n">
        <v>478.95233454</v>
      </c>
      <c r="F26" s="20" t="n">
        <v>7.45251146</v>
      </c>
      <c r="G26" s="18" t="n">
        <v>501.75704553</v>
      </c>
      <c r="H26" s="20" t="n">
        <v>3.30555599</v>
      </c>
      <c r="I26" s="18" t="n">
        <v>487.3420585</v>
      </c>
      <c r="J26" s="20" t="n">
        <v>3.86712826</v>
      </c>
      <c r="K26" s="18" t="n">
        <v>490.01433863</v>
      </c>
      <c r="L26" s="20" t="n">
        <v>4.46616363</v>
      </c>
      <c r="M26" s="18" t="n">
        <v>476.4052689</v>
      </c>
      <c r="N26" s="20" t="n">
        <v>5.02041556</v>
      </c>
      <c r="O26" s="18" t="s">
        <v>404</v>
      </c>
      <c r="P26" s="20" t="s">
        <v>404</v>
      </c>
      <c r="Q26" s="18" t="s">
        <v>404</v>
      </c>
      <c r="R26" s="20" t="s">
        <v>404</v>
      </c>
      <c r="S26" s="18" t="s">
        <v>404</v>
      </c>
      <c r="T26" s="20" t="s">
        <v>404</v>
      </c>
      <c r="U26" s="18" t="s">
        <v>404</v>
      </c>
      <c r="V26" s="20" t="s">
        <v>404</v>
      </c>
      <c r="W26" s="18" t="n">
        <v>467.30007132</v>
      </c>
      <c r="X26" s="20" t="n">
        <v>10.84737553</v>
      </c>
    </row>
    <row r="27" spans="1:24">
      <c r="A27" s="15" t="s">
        <v>424</v>
      </c>
      <c r="B27" s="17" t="n">
        <v>5299</v>
      </c>
      <c r="C27" s="18">
        <f>(0.0/B27*100)</f>
        <v/>
      </c>
      <c r="D27" s="19" t="n">
        <v>5299</v>
      </c>
      <c r="E27" s="18" t="n">
        <v>502.48206698</v>
      </c>
      <c r="F27" s="20" t="n">
        <v>2.74320892</v>
      </c>
      <c r="G27" s="18" t="n">
        <v>477.99468455</v>
      </c>
      <c r="H27" s="20" t="n">
        <v>1.22627405</v>
      </c>
      <c r="I27" s="18" t="n">
        <v>465.6259701</v>
      </c>
      <c r="J27" s="20" t="n">
        <v>4.72419783</v>
      </c>
      <c r="K27" s="18" t="s">
        <v>404</v>
      </c>
      <c r="L27" s="20" t="s">
        <v>404</v>
      </c>
      <c r="M27" s="18" t="s">
        <v>404</v>
      </c>
      <c r="N27" s="20" t="s">
        <v>404</v>
      </c>
      <c r="O27" s="18" t="s">
        <v>404</v>
      </c>
      <c r="P27" s="20" t="s">
        <v>404</v>
      </c>
      <c r="Q27" s="18" t="s">
        <v>404</v>
      </c>
      <c r="R27" s="20" t="s">
        <v>404</v>
      </c>
      <c r="S27" s="18" t="s">
        <v>404</v>
      </c>
      <c r="T27" s="20" t="s">
        <v>404</v>
      </c>
      <c r="U27" s="18" t="s">
        <v>404</v>
      </c>
      <c r="V27" s="20" t="s">
        <v>404</v>
      </c>
      <c r="W27" s="18" t="n">
        <v>561.01235031</v>
      </c>
      <c r="X27" s="20" t="n">
        <v>6.80202568</v>
      </c>
    </row>
    <row r="28" spans="1:24">
      <c r="A28" s="15" t="s">
        <v>425</v>
      </c>
      <c r="B28" s="17" t="n">
        <v>7568</v>
      </c>
      <c r="C28" s="18">
        <f>(0.0/B28*100)</f>
        <v/>
      </c>
      <c r="D28" s="19" t="n">
        <v>7568</v>
      </c>
      <c r="E28" s="18" t="n">
        <v>412.7093276</v>
      </c>
      <c r="F28" s="20" t="n">
        <v>2.48748736</v>
      </c>
      <c r="G28" s="18" t="n">
        <v>426.74185252</v>
      </c>
      <c r="H28" s="20" t="n">
        <v>4.59167454</v>
      </c>
      <c r="I28" s="18" t="n">
        <v>387.62862623</v>
      </c>
      <c r="J28" s="20" t="n">
        <v>21.01965226</v>
      </c>
      <c r="K28" s="18" t="n">
        <v>415.4150264</v>
      </c>
      <c r="L28" s="20" t="n">
        <v>11.27497032</v>
      </c>
      <c r="M28" s="18" t="n">
        <v>409.80958</v>
      </c>
      <c r="N28" s="20" t="n">
        <v>8.11683663</v>
      </c>
      <c r="O28" s="18" t="s">
        <v>404</v>
      </c>
      <c r="P28" s="20" t="s">
        <v>404</v>
      </c>
      <c r="Q28" s="18" t="s">
        <v>404</v>
      </c>
      <c r="R28" s="20" t="s">
        <v>404</v>
      </c>
      <c r="S28" s="18" t="s">
        <v>404</v>
      </c>
      <c r="T28" s="20" t="s">
        <v>404</v>
      </c>
      <c r="U28" s="18" t="s">
        <v>404</v>
      </c>
      <c r="V28" s="20" t="s">
        <v>404</v>
      </c>
      <c r="W28" s="18" t="n">
        <v>381.33275458</v>
      </c>
      <c r="X28" s="20" t="n">
        <v>10.89947804</v>
      </c>
    </row>
    <row r="29" spans="1:24">
      <c r="A29" s="15" t="s">
        <v>426</v>
      </c>
      <c r="B29" s="17" t="n">
        <v>5385</v>
      </c>
      <c r="C29" s="18">
        <f>(1123.0/B29*100)</f>
        <v/>
      </c>
      <c r="D29" s="19" t="n">
        <v>4262</v>
      </c>
      <c r="E29" s="18" t="n">
        <v>546.23013199</v>
      </c>
      <c r="F29" s="20" t="n">
        <v>17.37303966</v>
      </c>
      <c r="G29" s="18" t="n">
        <v>509.8400913</v>
      </c>
      <c r="H29" s="20" t="n">
        <v>7.10424632</v>
      </c>
      <c r="I29" s="18" t="n">
        <v>445.67906029</v>
      </c>
      <c r="J29" s="20" t="n">
        <v>11.35196749</v>
      </c>
      <c r="K29" s="18" t="n">
        <v>569.30952308</v>
      </c>
      <c r="L29" s="20" t="n">
        <v>7.71854943</v>
      </c>
      <c r="M29" s="18" t="n">
        <v>504.46852358</v>
      </c>
      <c r="N29" s="20" t="n">
        <v>30.2214932</v>
      </c>
      <c r="O29" s="18" t="s">
        <v>404</v>
      </c>
      <c r="P29" s="20" t="s">
        <v>404</v>
      </c>
      <c r="Q29" s="18" t="s">
        <v>404</v>
      </c>
      <c r="R29" s="20" t="s">
        <v>404</v>
      </c>
      <c r="S29" s="18" t="s">
        <v>404</v>
      </c>
      <c r="T29" s="20" t="s">
        <v>404</v>
      </c>
      <c r="U29" s="18" t="s">
        <v>404</v>
      </c>
      <c r="V29" s="20" t="s">
        <v>404</v>
      </c>
      <c r="W29" s="18" t="n">
        <v>494.02568687</v>
      </c>
      <c r="X29" s="20" t="n">
        <v>11.5390094</v>
      </c>
    </row>
    <row r="30" spans="1:24">
      <c r="A30" s="15" t="s">
        <v>427</v>
      </c>
      <c r="B30" s="17" t="n">
        <v>4520</v>
      </c>
      <c r="C30" s="18">
        <f>(1053.0/B30*100)</f>
        <v/>
      </c>
      <c r="D30" s="19" t="n">
        <v>3467</v>
      </c>
      <c r="E30" s="18" t="n">
        <v>515.13328139</v>
      </c>
      <c r="F30" s="20" t="n">
        <v>21.8256786</v>
      </c>
      <c r="G30" s="18" t="n">
        <v>516.93293921</v>
      </c>
      <c r="H30" s="20" t="n">
        <v>5.8169503</v>
      </c>
      <c r="I30" s="18" t="n">
        <v>522.84170121</v>
      </c>
      <c r="J30" s="20" t="n">
        <v>6.0924382</v>
      </c>
      <c r="K30" s="18" t="n">
        <v>522.77055534</v>
      </c>
      <c r="L30" s="20" t="n">
        <v>13.00470208</v>
      </c>
      <c r="M30" s="18" t="n">
        <v>500.80043166</v>
      </c>
      <c r="N30" s="20" t="n">
        <v>7.03762984</v>
      </c>
      <c r="O30" s="18" t="s">
        <v>404</v>
      </c>
      <c r="P30" s="20" t="s">
        <v>404</v>
      </c>
      <c r="Q30" s="18" t="s">
        <v>404</v>
      </c>
      <c r="R30" s="20" t="s">
        <v>404</v>
      </c>
      <c r="S30" s="18" t="s">
        <v>404</v>
      </c>
      <c r="T30" s="20" t="s">
        <v>404</v>
      </c>
      <c r="U30" s="18" t="s">
        <v>404</v>
      </c>
      <c r="V30" s="20" t="s">
        <v>404</v>
      </c>
      <c r="W30" s="18" t="n">
        <v>476.25503978</v>
      </c>
      <c r="X30" s="20" t="n">
        <v>5.7818219</v>
      </c>
    </row>
    <row r="31" spans="1:24">
      <c r="A31" s="15" t="s">
        <v>428</v>
      </c>
      <c r="B31" s="17" t="n">
        <v>5456</v>
      </c>
      <c r="C31" s="18">
        <f>(502.0/B31*100)</f>
        <v/>
      </c>
      <c r="D31" s="19" t="n">
        <v>4954</v>
      </c>
      <c r="E31" s="18" t="n">
        <v>496.12371303</v>
      </c>
      <c r="F31" s="20" t="n">
        <v>6.17101265</v>
      </c>
      <c r="G31" s="18" t="n">
        <v>501.90139036</v>
      </c>
      <c r="H31" s="20" t="n">
        <v>3.1433735</v>
      </c>
      <c r="I31" s="18" t="n">
        <v>491.127172</v>
      </c>
      <c r="J31" s="20" t="n">
        <v>6.90305134</v>
      </c>
      <c r="K31" s="18" t="n">
        <v>499.18989243</v>
      </c>
      <c r="L31" s="20" t="n">
        <v>8.794088629999999</v>
      </c>
      <c r="M31" s="18" t="n">
        <v>496.15729858</v>
      </c>
      <c r="N31" s="20" t="n">
        <v>8.39874987</v>
      </c>
      <c r="O31" s="18" t="s">
        <v>404</v>
      </c>
      <c r="P31" s="20" t="s">
        <v>404</v>
      </c>
      <c r="Q31" s="18" t="s">
        <v>404</v>
      </c>
      <c r="R31" s="20" t="s">
        <v>404</v>
      </c>
      <c r="S31" s="18" t="s">
        <v>404</v>
      </c>
      <c r="T31" s="20" t="s">
        <v>404</v>
      </c>
      <c r="U31" s="18" t="s">
        <v>404</v>
      </c>
      <c r="V31" s="20" t="s">
        <v>404</v>
      </c>
      <c r="W31" s="18" t="n">
        <v>494.97906471</v>
      </c>
      <c r="X31" s="20" t="n">
        <v>12.07317499</v>
      </c>
    </row>
    <row r="32" spans="1:24">
      <c r="A32" s="15" t="s">
        <v>429</v>
      </c>
      <c r="B32" s="17" t="n">
        <v>4478</v>
      </c>
      <c r="C32" s="18">
        <f>(0.0/B32*100)</f>
        <v/>
      </c>
      <c r="D32" s="19" t="n">
        <v>4478</v>
      </c>
      <c r="E32" s="18" t="n">
        <v>482.98447587</v>
      </c>
      <c r="F32" s="20" t="n">
        <v>4.8480799</v>
      </c>
      <c r="G32" s="18" t="n">
        <v>503.00757197</v>
      </c>
      <c r="H32" s="20" t="n">
        <v>2.94606813</v>
      </c>
      <c r="I32" s="18" t="n">
        <v>497.07014225</v>
      </c>
      <c r="J32" s="20" t="n">
        <v>6.85146815</v>
      </c>
      <c r="K32" s="18" t="n">
        <v>495.36928155</v>
      </c>
      <c r="L32" s="20" t="n">
        <v>25.59094095</v>
      </c>
      <c r="M32" s="18" t="s">
        <v>404</v>
      </c>
      <c r="N32" s="20" t="s">
        <v>404</v>
      </c>
      <c r="O32" s="18" t="s">
        <v>404</v>
      </c>
      <c r="P32" s="20" t="s">
        <v>404</v>
      </c>
      <c r="Q32" s="18" t="s">
        <v>404</v>
      </c>
      <c r="R32" s="20" t="s">
        <v>404</v>
      </c>
      <c r="S32" s="18" t="s">
        <v>404</v>
      </c>
      <c r="T32" s="20" t="s">
        <v>404</v>
      </c>
      <c r="U32" s="18" t="s">
        <v>404</v>
      </c>
      <c r="V32" s="20" t="s">
        <v>404</v>
      </c>
      <c r="W32" s="18" t="n">
        <v>532.87796712</v>
      </c>
      <c r="X32" s="20" t="n">
        <v>18.10816627</v>
      </c>
    </row>
    <row r="33" spans="1:24">
      <c r="A33" s="15" t="s">
        <v>430</v>
      </c>
      <c r="B33" s="17" t="n">
        <v>7325</v>
      </c>
      <c r="C33" s="18">
        <f>(29.0/B33*100)</f>
        <v/>
      </c>
      <c r="D33" s="19" t="n">
        <v>7296</v>
      </c>
      <c r="E33" s="18" t="n">
        <v>509.01563844</v>
      </c>
      <c r="F33" s="20" t="n">
        <v>7.18349098</v>
      </c>
      <c r="G33" s="18" t="n">
        <v>513.21136976</v>
      </c>
      <c r="H33" s="20" t="n">
        <v>3.30546595</v>
      </c>
      <c r="I33" s="18" t="n">
        <v>480.85172507</v>
      </c>
      <c r="J33" s="20" t="n">
        <v>22.14760618</v>
      </c>
      <c r="K33" s="18" t="n">
        <v>526.72973007</v>
      </c>
      <c r="L33" s="20" t="n">
        <v>6.8007968</v>
      </c>
      <c r="M33" s="18" t="n">
        <v>504.1486942</v>
      </c>
      <c r="N33" s="20" t="n">
        <v>24.45508795</v>
      </c>
      <c r="O33" s="18" t="s">
        <v>404</v>
      </c>
      <c r="P33" s="20" t="s">
        <v>404</v>
      </c>
      <c r="Q33" s="18" t="s">
        <v>404</v>
      </c>
      <c r="R33" s="20" t="s">
        <v>404</v>
      </c>
      <c r="S33" s="18" t="s">
        <v>404</v>
      </c>
      <c r="T33" s="20" t="s">
        <v>404</v>
      </c>
      <c r="U33" s="18" t="s">
        <v>404</v>
      </c>
      <c r="V33" s="20" t="s">
        <v>404</v>
      </c>
      <c r="W33" s="18" t="n">
        <v>427.04672495</v>
      </c>
      <c r="X33" s="20" t="n">
        <v>5.42296359</v>
      </c>
    </row>
    <row r="34" spans="1:24">
      <c r="A34" s="15" t="s">
        <v>431</v>
      </c>
      <c r="B34" s="17" t="n">
        <v>6350</v>
      </c>
      <c r="C34" s="18">
        <f>(0.0/B34*100)</f>
        <v/>
      </c>
      <c r="D34" s="19" t="n">
        <v>6350</v>
      </c>
      <c r="E34" s="18" t="n">
        <v>458.11647289</v>
      </c>
      <c r="F34" s="20" t="n">
        <v>9.241892139999999</v>
      </c>
      <c r="G34" s="18" t="n">
        <v>460.43552104</v>
      </c>
      <c r="H34" s="20" t="n">
        <v>5.90476623</v>
      </c>
      <c r="I34" s="18" t="n">
        <v>474.67001842</v>
      </c>
      <c r="J34" s="20" t="n">
        <v>11.11151059</v>
      </c>
      <c r="K34" s="18" t="n">
        <v>448.15740582</v>
      </c>
      <c r="L34" s="20" t="n">
        <v>16.81545644</v>
      </c>
      <c r="M34" s="18" t="n">
        <v>365.67946299</v>
      </c>
      <c r="N34" s="20" t="n">
        <v>24.40759708</v>
      </c>
      <c r="O34" s="18" t="s">
        <v>404</v>
      </c>
      <c r="P34" s="20" t="s">
        <v>404</v>
      </c>
      <c r="Q34" s="18" t="s">
        <v>404</v>
      </c>
      <c r="R34" s="20" t="s">
        <v>404</v>
      </c>
      <c r="S34" s="18" t="s">
        <v>404</v>
      </c>
      <c r="T34" s="20" t="s">
        <v>404</v>
      </c>
      <c r="U34" s="18" t="s">
        <v>404</v>
      </c>
      <c r="V34" s="20" t="s">
        <v>404</v>
      </c>
      <c r="W34" s="18" t="n">
        <v>492.70392812</v>
      </c>
      <c r="X34" s="20" t="n">
        <v>37.31514497</v>
      </c>
    </row>
    <row r="35" spans="1:24">
      <c r="A35" s="15" t="s">
        <v>432</v>
      </c>
      <c r="B35" s="17" t="n">
        <v>6406</v>
      </c>
      <c r="C35" s="18">
        <f>(0.0/B35*100)</f>
        <v/>
      </c>
      <c r="D35" s="19" t="n">
        <v>6406</v>
      </c>
      <c r="E35" s="18" t="s">
        <v>404</v>
      </c>
      <c r="F35" s="20" t="s">
        <v>404</v>
      </c>
      <c r="G35" s="18" t="s">
        <v>404</v>
      </c>
      <c r="H35" s="20" t="s">
        <v>404</v>
      </c>
      <c r="I35" s="18" t="s">
        <v>404</v>
      </c>
      <c r="J35" s="20" t="s">
        <v>404</v>
      </c>
      <c r="K35" s="18" t="s">
        <v>404</v>
      </c>
      <c r="L35" s="20" t="s">
        <v>404</v>
      </c>
      <c r="M35" s="18" t="s">
        <v>404</v>
      </c>
      <c r="N35" s="20" t="s">
        <v>404</v>
      </c>
      <c r="O35" s="18" t="s">
        <v>404</v>
      </c>
      <c r="P35" s="20" t="s">
        <v>404</v>
      </c>
      <c r="Q35" s="18" t="s">
        <v>404</v>
      </c>
      <c r="R35" s="20" t="s">
        <v>404</v>
      </c>
      <c r="S35" s="18" t="n">
        <v>512.8635785500001</v>
      </c>
      <c r="T35" s="20" t="n">
        <v>1.32436738</v>
      </c>
      <c r="U35" s="18" t="s">
        <v>404</v>
      </c>
      <c r="V35" s="20" t="s">
        <v>404</v>
      </c>
      <c r="W35" s="18" t="s">
        <v>404</v>
      </c>
      <c r="X35" s="20" t="s">
        <v>404</v>
      </c>
    </row>
    <row r="36" spans="1:24">
      <c r="A36" s="15" t="s">
        <v>433</v>
      </c>
      <c r="B36" s="17" t="n">
        <v>6736</v>
      </c>
      <c r="C36" s="18">
        <f>(10.0/B36*100)</f>
        <v/>
      </c>
      <c r="D36" s="19" t="n">
        <v>6726</v>
      </c>
      <c r="E36" s="18" t="n">
        <v>492.41249391</v>
      </c>
      <c r="F36" s="20" t="n">
        <v>3.3142328</v>
      </c>
      <c r="G36" s="18" t="n">
        <v>492.94214969</v>
      </c>
      <c r="H36" s="20" t="n">
        <v>3.28386428</v>
      </c>
      <c r="I36" s="18" t="n">
        <v>489.00056258</v>
      </c>
      <c r="J36" s="20" t="n">
        <v>12.50631007</v>
      </c>
      <c r="K36" s="18" t="n">
        <v>509.67170455</v>
      </c>
      <c r="L36" s="20" t="n">
        <v>25.63889071</v>
      </c>
      <c r="M36" s="18" t="n">
        <v>502.60498143</v>
      </c>
      <c r="N36" s="20" t="n">
        <v>11.73974079</v>
      </c>
      <c r="O36" s="18" t="s">
        <v>404</v>
      </c>
      <c r="P36" s="20" t="s">
        <v>404</v>
      </c>
      <c r="Q36" s="18" t="s">
        <v>404</v>
      </c>
      <c r="R36" s="20" t="s">
        <v>404</v>
      </c>
      <c r="S36" s="18" t="s">
        <v>404</v>
      </c>
      <c r="T36" s="20" t="s">
        <v>404</v>
      </c>
      <c r="U36" s="18" t="s">
        <v>404</v>
      </c>
      <c r="V36" s="20" t="s">
        <v>404</v>
      </c>
      <c r="W36" s="18" t="n">
        <v>502.03217736</v>
      </c>
      <c r="X36" s="20" t="n">
        <v>7.66585207</v>
      </c>
    </row>
    <row r="37" spans="1:24">
      <c r="A37" s="15" t="s">
        <v>434</v>
      </c>
      <c r="B37" s="17" t="n">
        <v>5458</v>
      </c>
      <c r="C37" s="18">
        <f>(0.0/B37*100)</f>
        <v/>
      </c>
      <c r="D37" s="19" t="n">
        <v>5458</v>
      </c>
      <c r="E37" s="18" t="n">
        <v>509.46949977</v>
      </c>
      <c r="F37" s="20" t="n">
        <v>10.27843713</v>
      </c>
      <c r="G37" s="18" t="n">
        <v>495.96932516</v>
      </c>
      <c r="H37" s="20" t="n">
        <v>5.68308829</v>
      </c>
      <c r="I37" s="18" t="n">
        <v>488.41593641</v>
      </c>
      <c r="J37" s="20" t="n">
        <v>6.13928045</v>
      </c>
      <c r="K37" s="18" t="n">
        <v>489.71576062</v>
      </c>
      <c r="L37" s="20" t="n">
        <v>8.920104009999999</v>
      </c>
      <c r="M37" s="18" t="n">
        <v>497.11616922</v>
      </c>
      <c r="N37" s="20" t="n">
        <v>11.09207986</v>
      </c>
      <c r="O37" s="18" t="s">
        <v>404</v>
      </c>
      <c r="P37" s="20" t="s">
        <v>404</v>
      </c>
      <c r="Q37" s="18" t="s">
        <v>404</v>
      </c>
      <c r="R37" s="20" t="s">
        <v>404</v>
      </c>
      <c r="S37" s="18" t="s">
        <v>404</v>
      </c>
      <c r="T37" s="20" t="s">
        <v>404</v>
      </c>
      <c r="U37" s="18" t="s">
        <v>404</v>
      </c>
      <c r="V37" s="20" t="s">
        <v>404</v>
      </c>
      <c r="W37" s="18" t="n">
        <v>492.37057661</v>
      </c>
      <c r="X37" s="20" t="n">
        <v>21.57993758</v>
      </c>
    </row>
    <row r="38" spans="1:24">
      <c r="A38" s="15" t="s">
        <v>435</v>
      </c>
      <c r="B38" s="17" t="n">
        <v>5860</v>
      </c>
      <c r="C38" s="18">
        <f>(268.0/B38*100)</f>
        <v/>
      </c>
      <c r="D38" s="19" t="n">
        <v>5592</v>
      </c>
      <c r="E38" s="18" t="n">
        <v>523.2145024</v>
      </c>
      <c r="F38" s="20" t="n">
        <v>4.29126248</v>
      </c>
      <c r="G38" s="18" t="n">
        <v>475.49702455</v>
      </c>
      <c r="H38" s="20" t="n">
        <v>6.66161986</v>
      </c>
      <c r="I38" s="18" t="n">
        <v>486.45325704</v>
      </c>
      <c r="J38" s="20" t="n">
        <v>15.44441137</v>
      </c>
      <c r="K38" s="18" t="n">
        <v>467.95784429</v>
      </c>
      <c r="L38" s="20" t="n">
        <v>5.87206503</v>
      </c>
      <c r="M38" s="18" t="s">
        <v>404</v>
      </c>
      <c r="N38" s="20" t="s">
        <v>404</v>
      </c>
      <c r="O38" s="18" t="s">
        <v>404</v>
      </c>
      <c r="P38" s="20" t="s">
        <v>404</v>
      </c>
      <c r="Q38" s="18" t="s">
        <v>404</v>
      </c>
      <c r="R38" s="20" t="s">
        <v>404</v>
      </c>
      <c r="S38" s="18" t="s">
        <v>404</v>
      </c>
      <c r="T38" s="20" t="s">
        <v>404</v>
      </c>
      <c r="U38" s="18" t="s">
        <v>404</v>
      </c>
      <c r="V38" s="20" t="s">
        <v>404</v>
      </c>
      <c r="W38" s="18" t="n">
        <v>537.60413894</v>
      </c>
      <c r="X38" s="20" t="n">
        <v>18.76524589</v>
      </c>
    </row>
    <row r="39" spans="1:24">
      <c r="A39" s="15" t="s">
        <v>436</v>
      </c>
      <c r="B39" s="17" t="n">
        <v>5895</v>
      </c>
      <c r="C39" s="18">
        <f>(0.0/B39*100)</f>
        <v/>
      </c>
      <c r="D39" s="19" t="n">
        <v>5895</v>
      </c>
      <c r="E39" s="18" t="n">
        <v>396.65671349</v>
      </c>
      <c r="F39" s="20" t="n">
        <v>14.56957732</v>
      </c>
      <c r="G39" s="18" t="n">
        <v>419.05929965</v>
      </c>
      <c r="H39" s="20" t="n">
        <v>6.71860276</v>
      </c>
      <c r="I39" s="18" t="n">
        <v>440.10042845</v>
      </c>
      <c r="J39" s="20" t="n">
        <v>7.3165506</v>
      </c>
      <c r="K39" s="18" t="n">
        <v>432.24443397</v>
      </c>
      <c r="L39" s="20" t="n">
        <v>15.46575507</v>
      </c>
      <c r="M39" s="18" t="n">
        <v>443.45472232</v>
      </c>
      <c r="N39" s="20" t="n">
        <v>40.74557</v>
      </c>
      <c r="O39" s="18" t="s">
        <v>404</v>
      </c>
      <c r="P39" s="20" t="s">
        <v>404</v>
      </c>
      <c r="Q39" s="18" t="s">
        <v>404</v>
      </c>
      <c r="R39" s="20" t="s">
        <v>404</v>
      </c>
      <c r="S39" s="18" t="s">
        <v>404</v>
      </c>
      <c r="T39" s="20" t="s">
        <v>404</v>
      </c>
      <c r="U39" s="18" t="s">
        <v>404</v>
      </c>
      <c r="V39" s="20" t="s">
        <v>404</v>
      </c>
      <c r="W39" s="18" t="n">
        <v>340.81725005</v>
      </c>
      <c r="X39" s="20" t="n">
        <v>18.2354171</v>
      </c>
    </row>
    <row r="40" spans="1:24">
      <c r="A40" s="15" t="s">
        <v>437</v>
      </c>
      <c r="B40" s="17" t="n">
        <v>14157</v>
      </c>
      <c r="C40" s="18">
        <f>(2954.0/B40*100)</f>
        <v/>
      </c>
      <c r="D40" s="19" t="n">
        <v>11203</v>
      </c>
      <c r="E40" s="18" t="n">
        <v>521.20246219</v>
      </c>
      <c r="F40" s="20" t="n">
        <v>5.59982773</v>
      </c>
      <c r="G40" s="18" t="n">
        <v>507.06189564</v>
      </c>
      <c r="H40" s="20" t="n">
        <v>4.82770415</v>
      </c>
      <c r="I40" s="18" t="n">
        <v>506.98675598</v>
      </c>
      <c r="J40" s="20" t="n">
        <v>13.43005165</v>
      </c>
      <c r="K40" s="18" t="n">
        <v>475.73940367</v>
      </c>
      <c r="L40" s="20" t="n">
        <v>27.10932941</v>
      </c>
      <c r="M40" s="18" t="n">
        <v>446.76757586</v>
      </c>
      <c r="N40" s="20" t="n">
        <v>17.90957404</v>
      </c>
      <c r="O40" s="18" t="s">
        <v>404</v>
      </c>
      <c r="P40" s="20" t="s">
        <v>404</v>
      </c>
      <c r="Q40" s="18" t="s">
        <v>404</v>
      </c>
      <c r="R40" s="20" t="s">
        <v>404</v>
      </c>
      <c r="S40" s="18" t="s">
        <v>404</v>
      </c>
      <c r="T40" s="20" t="s">
        <v>404</v>
      </c>
      <c r="U40" s="18" t="s">
        <v>404</v>
      </c>
      <c r="V40" s="20" t="s">
        <v>404</v>
      </c>
      <c r="W40" s="18" t="n">
        <v>504.23845113</v>
      </c>
      <c r="X40" s="20" t="n">
        <v>8.395586399999999</v>
      </c>
    </row>
    <row r="41" spans="1:24">
      <c r="A41" s="15" t="s">
        <v>438</v>
      </c>
      <c r="B41" s="17" t="n">
        <v>5712</v>
      </c>
      <c r="C41" s="18">
        <f>(99.0/B41*100)</f>
        <v/>
      </c>
      <c r="D41" s="19" t="n">
        <v>5613</v>
      </c>
      <c r="E41" s="18" t="n">
        <v>486.56562597</v>
      </c>
      <c r="F41" s="20" t="n">
        <v>23.1274916</v>
      </c>
      <c r="G41" s="18" t="n">
        <v>501.51241417</v>
      </c>
      <c r="H41" s="20" t="n">
        <v>3.52146657</v>
      </c>
      <c r="I41" s="18" t="n">
        <v>483.6101205</v>
      </c>
      <c r="J41" s="20" t="n">
        <v>8.579905930000001</v>
      </c>
      <c r="K41" s="18" t="n">
        <v>513.76761345</v>
      </c>
      <c r="L41" s="20" t="n">
        <v>15.45693909</v>
      </c>
      <c r="M41" s="18" t="n">
        <v>500.1026508</v>
      </c>
      <c r="N41" s="20" t="n">
        <v>9.562404409999999</v>
      </c>
      <c r="O41" s="18" t="s">
        <v>404</v>
      </c>
      <c r="P41" s="20" t="s">
        <v>404</v>
      </c>
      <c r="Q41" s="18" t="s">
        <v>404</v>
      </c>
      <c r="R41" s="20" t="s">
        <v>404</v>
      </c>
      <c r="S41" s="18" t="s">
        <v>404</v>
      </c>
      <c r="T41" s="20" t="s">
        <v>404</v>
      </c>
      <c r="U41" s="18" t="s">
        <v>404</v>
      </c>
      <c r="V41" s="20" t="s">
        <v>404</v>
      </c>
      <c r="W41" s="18" t="n">
        <v>512.78203625</v>
      </c>
      <c r="X41" s="20" t="n">
        <v>7.56893598</v>
      </c>
    </row>
    <row r="42" spans="1:24">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441</v>
      </c>
      <c r="B44" s="17" t="n">
        <v>5215</v>
      </c>
      <c r="C44" s="18">
        <f>(0.0/B44*100)</f>
        <v/>
      </c>
      <c r="D44" s="19" t="n">
        <v>5215</v>
      </c>
      <c r="E44" s="18" t="n">
        <v>413.38537691</v>
      </c>
      <c r="F44" s="20" t="n">
        <v>12.01097167</v>
      </c>
      <c r="G44" s="18" t="n">
        <v>429.64427511</v>
      </c>
      <c r="H44" s="20" t="n">
        <v>4.38051251</v>
      </c>
      <c r="I44" s="18" t="n">
        <v>416.80362099</v>
      </c>
      <c r="J44" s="20" t="n">
        <v>6.35468965</v>
      </c>
      <c r="K44" s="18" t="n">
        <v>433.58866653</v>
      </c>
      <c r="L44" s="20" t="n">
        <v>9.99624936</v>
      </c>
      <c r="M44" s="18" t="n">
        <v>458.75348065</v>
      </c>
      <c r="N44" s="20" t="n">
        <v>4.83922956</v>
      </c>
      <c r="O44" s="18" t="s">
        <v>404</v>
      </c>
      <c r="P44" s="20" t="s">
        <v>404</v>
      </c>
      <c r="Q44" s="18" t="s">
        <v>404</v>
      </c>
      <c r="R44" s="20" t="s">
        <v>404</v>
      </c>
      <c r="S44" s="18" t="s">
        <v>404</v>
      </c>
      <c r="T44" s="20" t="s">
        <v>404</v>
      </c>
      <c r="U44" s="18" t="n">
        <v>421.38054125</v>
      </c>
      <c r="V44" s="20" t="n">
        <v>9.708180580000001</v>
      </c>
      <c r="W44" s="18" t="n">
        <v>483.64621317</v>
      </c>
      <c r="X44" s="20" t="n">
        <v>22.53751647</v>
      </c>
    </row>
    <row r="45" spans="1:24">
      <c r="A45" s="15" t="s">
        <v>442</v>
      </c>
      <c r="B45" s="17" t="n">
        <v>5519</v>
      </c>
      <c r="C45" s="18">
        <f>(0.0/B45*100)</f>
        <v/>
      </c>
      <c r="D45" s="19" t="n">
        <v>5519</v>
      </c>
      <c r="E45" s="18" t="n">
        <v>372.15088405</v>
      </c>
      <c r="F45" s="20" t="n">
        <v>9.91779356</v>
      </c>
      <c r="G45" s="18" t="n">
        <v>374.64772618</v>
      </c>
      <c r="H45" s="20" t="n">
        <v>8.63626925</v>
      </c>
      <c r="I45" s="18" t="n">
        <v>376.72836886</v>
      </c>
      <c r="J45" s="20" t="n">
        <v>5.42027035</v>
      </c>
      <c r="K45" s="18" t="n">
        <v>377.54919341</v>
      </c>
      <c r="L45" s="20" t="n">
        <v>5.75541232</v>
      </c>
      <c r="M45" s="18" t="n">
        <v>378.81230443</v>
      </c>
      <c r="N45" s="20" t="n">
        <v>10.69580002</v>
      </c>
      <c r="O45" s="18" t="s">
        <v>404</v>
      </c>
      <c r="P45" s="20" t="s">
        <v>404</v>
      </c>
      <c r="Q45" s="18" t="s">
        <v>404</v>
      </c>
      <c r="R45" s="20" t="s">
        <v>404</v>
      </c>
      <c r="S45" s="18" t="s">
        <v>404</v>
      </c>
      <c r="T45" s="20" t="s">
        <v>404</v>
      </c>
      <c r="U45" s="18" t="s">
        <v>404</v>
      </c>
      <c r="V45" s="20" t="s">
        <v>404</v>
      </c>
      <c r="W45" s="18" t="n">
        <v>359.04906347</v>
      </c>
      <c r="X45" s="20" t="n">
        <v>26.16463283</v>
      </c>
    </row>
    <row r="46" spans="1:24">
      <c r="A46" s="15" t="s">
        <v>443</v>
      </c>
      <c r="B46" s="17" t="n">
        <v>23141</v>
      </c>
      <c r="C46" s="18">
        <f>(4196.0/B46*100)</f>
        <v/>
      </c>
      <c r="D46" s="19" t="n">
        <v>18945</v>
      </c>
      <c r="E46" s="18" t="n">
        <v>398.95427279</v>
      </c>
      <c r="F46" s="20" t="n">
        <v>6.48184752</v>
      </c>
      <c r="G46" s="18" t="n">
        <v>411.91956324</v>
      </c>
      <c r="H46" s="20" t="n">
        <v>3.92611344</v>
      </c>
      <c r="I46" s="18" t="n">
        <v>412.87533702</v>
      </c>
      <c r="J46" s="20" t="n">
        <v>7.96122516</v>
      </c>
      <c r="K46" s="18" t="n">
        <v>449.46060613</v>
      </c>
      <c r="L46" s="20" t="n">
        <v>23.54055933</v>
      </c>
      <c r="M46" s="18" t="n">
        <v>453.571987</v>
      </c>
      <c r="N46" s="20" t="n">
        <v>36.97711571</v>
      </c>
      <c r="O46" s="18" t="s">
        <v>404</v>
      </c>
      <c r="P46" s="20" t="s">
        <v>404</v>
      </c>
      <c r="Q46" s="18" t="s">
        <v>404</v>
      </c>
      <c r="R46" s="20" t="s">
        <v>404</v>
      </c>
      <c r="S46" s="18" t="s">
        <v>404</v>
      </c>
      <c r="T46" s="20" t="s">
        <v>404</v>
      </c>
      <c r="U46" s="18" t="s">
        <v>404</v>
      </c>
      <c r="V46" s="20" t="s">
        <v>404</v>
      </c>
      <c r="W46" s="18" t="n">
        <v>360.47613499</v>
      </c>
      <c r="X46" s="20" t="n">
        <v>6.30392632</v>
      </c>
    </row>
    <row r="47" spans="1:24">
      <c r="A47" s="15" t="s">
        <v>444</v>
      </c>
      <c r="B47" s="17" t="n">
        <v>5928</v>
      </c>
      <c r="C47" s="18">
        <f>(0.0/B47*100)</f>
        <v/>
      </c>
      <c r="D47" s="19" t="n">
        <v>5928</v>
      </c>
      <c r="E47" s="18" t="n">
        <v>376.65395508</v>
      </c>
      <c r="F47" s="20" t="n">
        <v>23.97496043</v>
      </c>
      <c r="G47" s="18" t="n">
        <v>451.96788055</v>
      </c>
      <c r="H47" s="20" t="n">
        <v>11.89355198</v>
      </c>
      <c r="I47" s="18" t="n">
        <v>442.25039337</v>
      </c>
      <c r="J47" s="20" t="n">
        <v>7.68681187</v>
      </c>
      <c r="K47" s="18" t="n">
        <v>455.70123511</v>
      </c>
      <c r="L47" s="20" t="n">
        <v>13.74434352</v>
      </c>
      <c r="M47" s="18" t="n">
        <v>459.08906736</v>
      </c>
      <c r="N47" s="20" t="n">
        <v>10.96319688</v>
      </c>
      <c r="O47" s="18" t="s">
        <v>404</v>
      </c>
      <c r="P47" s="20" t="s">
        <v>404</v>
      </c>
      <c r="Q47" s="18" t="s">
        <v>404</v>
      </c>
      <c r="R47" s="20" t="s">
        <v>404</v>
      </c>
      <c r="S47" s="18" t="s">
        <v>404</v>
      </c>
      <c r="T47" s="20" t="s">
        <v>404</v>
      </c>
      <c r="U47" s="18" t="s">
        <v>404</v>
      </c>
      <c r="V47" s="20" t="s">
        <v>404</v>
      </c>
      <c r="W47" s="18" t="n">
        <v>481.21684626</v>
      </c>
      <c r="X47" s="20" t="n">
        <v>27.35352361</v>
      </c>
    </row>
    <row r="48" spans="1:24">
      <c r="A48" s="15" t="s">
        <v>445</v>
      </c>
      <c r="B48" s="17" t="n">
        <v>9841</v>
      </c>
      <c r="C48" s="18">
        <f>(40.0/B48*100)</f>
        <v/>
      </c>
      <c r="D48" s="19" t="n">
        <v>9801</v>
      </c>
      <c r="E48" s="18" t="n">
        <v>498.20342374</v>
      </c>
      <c r="F48" s="20" t="n">
        <v>17.05809922</v>
      </c>
      <c r="G48" s="18" t="n">
        <v>541.69972265</v>
      </c>
      <c r="H48" s="20" t="n">
        <v>16.57211253</v>
      </c>
      <c r="I48" s="18" t="n">
        <v>518.82167854</v>
      </c>
      <c r="J48" s="20" t="n">
        <v>8.33646502</v>
      </c>
      <c r="K48" s="18" t="n">
        <v>513.90615107</v>
      </c>
      <c r="L48" s="20" t="n">
        <v>8.62080381</v>
      </c>
      <c r="M48" s="18" t="n">
        <v>514.68109743</v>
      </c>
      <c r="N48" s="20" t="n">
        <v>28.23033993</v>
      </c>
      <c r="O48" s="18" t="s">
        <v>404</v>
      </c>
      <c r="P48" s="20" t="s">
        <v>404</v>
      </c>
      <c r="Q48" s="18" t="s">
        <v>404</v>
      </c>
      <c r="R48" s="20" t="s">
        <v>404</v>
      </c>
      <c r="S48" s="18" t="s">
        <v>404</v>
      </c>
      <c r="T48" s="20" t="s">
        <v>404</v>
      </c>
      <c r="U48" s="18" t="s">
        <v>404</v>
      </c>
      <c r="V48" s="20" t="s">
        <v>404</v>
      </c>
      <c r="W48" s="18" t="n">
        <v>440.37349348</v>
      </c>
      <c r="X48" s="20" t="n">
        <v>12.7665966</v>
      </c>
    </row>
    <row r="49" spans="1:24">
      <c r="A49" s="15" t="s">
        <v>446</v>
      </c>
      <c r="B49" s="17" t="n">
        <v>6349</v>
      </c>
      <c r="C49" s="18">
        <f>(52.0/B49*100)</f>
        <v/>
      </c>
      <c r="D49" s="19" t="n">
        <v>6297</v>
      </c>
      <c r="E49" s="18" t="n">
        <v>427.3654431</v>
      </c>
      <c r="F49" s="20" t="n">
        <v>4.98116804</v>
      </c>
      <c r="G49" s="18" t="n">
        <v>437.06766506</v>
      </c>
      <c r="H49" s="20" t="n">
        <v>3.7863416</v>
      </c>
      <c r="I49" s="18" t="n">
        <v>435.69062391</v>
      </c>
      <c r="J49" s="20" t="n">
        <v>18.33679277</v>
      </c>
      <c r="K49" s="18" t="s">
        <v>404</v>
      </c>
      <c r="L49" s="20" t="s">
        <v>404</v>
      </c>
      <c r="M49" s="18" t="s">
        <v>404</v>
      </c>
      <c r="N49" s="20" t="s">
        <v>404</v>
      </c>
      <c r="O49" s="18" t="s">
        <v>404</v>
      </c>
      <c r="P49" s="20" t="s">
        <v>404</v>
      </c>
      <c r="Q49" s="18" t="s">
        <v>404</v>
      </c>
      <c r="R49" s="20" t="s">
        <v>404</v>
      </c>
      <c r="S49" s="18" t="s">
        <v>404</v>
      </c>
      <c r="T49" s="20" t="s">
        <v>404</v>
      </c>
      <c r="U49" s="18" t="s">
        <v>404</v>
      </c>
      <c r="V49" s="20" t="s">
        <v>404</v>
      </c>
      <c r="W49" s="18" t="n">
        <v>390.51437187</v>
      </c>
      <c r="X49" s="20" t="n">
        <v>18.27814215</v>
      </c>
    </row>
    <row r="50" spans="1:24">
      <c r="A50" s="15" t="s">
        <v>447</v>
      </c>
      <c r="B50" s="17" t="n">
        <v>11795</v>
      </c>
      <c r="C50" s="18">
        <f>(1031.0/B50*100)</f>
        <v/>
      </c>
      <c r="D50" s="19" t="n">
        <v>10764</v>
      </c>
      <c r="E50" s="18" t="n">
        <v>415.27059523</v>
      </c>
      <c r="F50" s="20" t="n">
        <v>6.55159785</v>
      </c>
      <c r="G50" s="18" t="n">
        <v>412.72099983</v>
      </c>
      <c r="H50" s="20" t="n">
        <v>5.78403307</v>
      </c>
      <c r="I50" s="18" t="n">
        <v>429.7600722</v>
      </c>
      <c r="J50" s="20" t="n">
        <v>5.04612189</v>
      </c>
      <c r="K50" s="18" t="n">
        <v>419.1638252</v>
      </c>
      <c r="L50" s="20" t="n">
        <v>12.50792346</v>
      </c>
      <c r="M50" s="18" t="n">
        <v>433.02592428</v>
      </c>
      <c r="N50" s="20" t="n">
        <v>11.4109146</v>
      </c>
      <c r="O50" s="18" t="s">
        <v>404</v>
      </c>
      <c r="P50" s="20" t="s">
        <v>404</v>
      </c>
      <c r="Q50" s="18" t="s">
        <v>404</v>
      </c>
      <c r="R50" s="20" t="s">
        <v>404</v>
      </c>
      <c r="S50" s="18" t="s">
        <v>404</v>
      </c>
      <c r="T50" s="20" t="s">
        <v>404</v>
      </c>
      <c r="U50" s="18" t="s">
        <v>404</v>
      </c>
      <c r="V50" s="20" t="s">
        <v>404</v>
      </c>
      <c r="W50" s="18" t="n">
        <v>400.26606417</v>
      </c>
      <c r="X50" s="20" t="n">
        <v>11.0453521</v>
      </c>
    </row>
    <row r="51" spans="1:24">
      <c r="A51" s="15" t="s">
        <v>448</v>
      </c>
      <c r="B51" s="17" t="n">
        <v>6866</v>
      </c>
      <c r="C51" s="18">
        <f>(0.0/B51*100)</f>
        <v/>
      </c>
      <c r="D51" s="19" t="n">
        <v>6866</v>
      </c>
      <c r="E51" s="18" t="n">
        <v>417.68690463</v>
      </c>
      <c r="F51" s="20" t="n">
        <v>2.20999569</v>
      </c>
      <c r="G51" s="18" t="n">
        <v>434.84967778</v>
      </c>
      <c r="H51" s="20" t="n">
        <v>8.9030164</v>
      </c>
      <c r="I51" s="18" t="n">
        <v>387.20380964</v>
      </c>
      <c r="J51" s="20" t="n">
        <v>10.41290503</v>
      </c>
      <c r="K51" s="18" t="n">
        <v>448.52814211</v>
      </c>
      <c r="L51" s="20" t="n">
        <v>12.59764123</v>
      </c>
      <c r="M51" s="18" t="n">
        <v>457.57089541</v>
      </c>
      <c r="N51" s="20" t="n">
        <v>37.036781</v>
      </c>
      <c r="O51" s="18" t="s">
        <v>404</v>
      </c>
      <c r="P51" s="20" t="s">
        <v>404</v>
      </c>
      <c r="Q51" s="18" t="s">
        <v>404</v>
      </c>
      <c r="R51" s="20" t="s">
        <v>404</v>
      </c>
      <c r="S51" s="18" t="s">
        <v>404</v>
      </c>
      <c r="T51" s="20" t="s">
        <v>404</v>
      </c>
      <c r="U51" s="18" t="s">
        <v>404</v>
      </c>
      <c r="V51" s="20" t="s">
        <v>404</v>
      </c>
      <c r="W51" s="18" t="n">
        <v>418.61001896</v>
      </c>
      <c r="X51" s="20" t="n">
        <v>25.01475521</v>
      </c>
    </row>
    <row r="52" spans="1:24">
      <c r="A52" s="15" t="s">
        <v>449</v>
      </c>
      <c r="B52" s="17" t="n">
        <v>5809</v>
      </c>
      <c r="C52" s="18">
        <f>(0.0/B52*100)</f>
        <v/>
      </c>
      <c r="D52" s="19" t="n">
        <v>5809</v>
      </c>
      <c r="E52" s="18" t="n">
        <v>478.22090281</v>
      </c>
      <c r="F52" s="20" t="n">
        <v>5.63175362</v>
      </c>
      <c r="G52" s="18" t="n">
        <v>471.23461126</v>
      </c>
      <c r="H52" s="20" t="n">
        <v>5.19882469</v>
      </c>
      <c r="I52" s="18" t="n">
        <v>496.17276144</v>
      </c>
      <c r="J52" s="20" t="n">
        <v>14.27969785</v>
      </c>
      <c r="K52" s="18" t="n">
        <v>454.71569194</v>
      </c>
      <c r="L52" s="20" t="n">
        <v>25.81740938</v>
      </c>
      <c r="M52" s="18" t="n">
        <v>454.79007523</v>
      </c>
      <c r="N52" s="20" t="n">
        <v>20.46303838</v>
      </c>
      <c r="O52" s="18" t="s">
        <v>404</v>
      </c>
      <c r="P52" s="20" t="s">
        <v>404</v>
      </c>
      <c r="Q52" s="18" t="s">
        <v>404</v>
      </c>
      <c r="R52" s="20" t="s">
        <v>404</v>
      </c>
      <c r="S52" s="18" t="s">
        <v>404</v>
      </c>
      <c r="T52" s="20" t="s">
        <v>404</v>
      </c>
      <c r="U52" s="18" t="s">
        <v>404</v>
      </c>
      <c r="V52" s="20" t="s">
        <v>404</v>
      </c>
      <c r="W52" s="18" t="n">
        <v>424.41897673</v>
      </c>
      <c r="X52" s="20" t="n">
        <v>10.29305649</v>
      </c>
    </row>
    <row r="53" spans="1:24">
      <c r="A53" s="15" t="s">
        <v>450</v>
      </c>
      <c r="B53" s="17" t="n">
        <v>5571</v>
      </c>
      <c r="C53" s="18">
        <f>(0.0/B53*100)</f>
        <v/>
      </c>
      <c r="D53" s="19" t="n">
        <v>5571</v>
      </c>
      <c r="E53" s="18" t="n">
        <v>431.42751797</v>
      </c>
      <c r="F53" s="20" t="n">
        <v>1.70001373</v>
      </c>
      <c r="G53" s="18" t="n">
        <v>448.07840704</v>
      </c>
      <c r="H53" s="20" t="n">
        <v>2.5961158</v>
      </c>
      <c r="I53" s="18" t="n">
        <v>419.70239449</v>
      </c>
      <c r="J53" s="20" t="n">
        <v>3.69237212</v>
      </c>
      <c r="K53" s="18" t="n">
        <v>413.50517861</v>
      </c>
      <c r="L53" s="20" t="n">
        <v>4.31185089</v>
      </c>
      <c r="M53" s="18" t="n">
        <v>444.85913935</v>
      </c>
      <c r="N53" s="20" t="n">
        <v>6.01185853</v>
      </c>
      <c r="O53" s="18" t="s">
        <v>404</v>
      </c>
      <c r="P53" s="20" t="s">
        <v>404</v>
      </c>
      <c r="Q53" s="18" t="s">
        <v>404</v>
      </c>
      <c r="R53" s="20" t="s">
        <v>404</v>
      </c>
      <c r="S53" s="18" t="s">
        <v>404</v>
      </c>
      <c r="T53" s="20" t="s">
        <v>404</v>
      </c>
      <c r="U53" s="18" t="s">
        <v>404</v>
      </c>
      <c r="V53" s="20" t="s">
        <v>404</v>
      </c>
      <c r="W53" s="18" t="n">
        <v>408.76246487</v>
      </c>
      <c r="X53" s="20" t="n">
        <v>5.58439186</v>
      </c>
    </row>
    <row r="54" spans="1:24">
      <c r="A54" s="15" t="s">
        <v>451</v>
      </c>
      <c r="B54" s="17" t="n">
        <v>4740</v>
      </c>
      <c r="C54" s="18">
        <f>(199.0/B54*100)</f>
        <v/>
      </c>
      <c r="D54" s="19" t="n">
        <v>4541</v>
      </c>
      <c r="E54" s="18" t="n">
        <v>339.4191147</v>
      </c>
      <c r="F54" s="20" t="n">
        <v>4.02005878</v>
      </c>
      <c r="G54" s="18" t="n">
        <v>327.38771267</v>
      </c>
      <c r="H54" s="20" t="n">
        <v>8.13466446</v>
      </c>
      <c r="I54" s="18" t="n">
        <v>321.78986681</v>
      </c>
      <c r="J54" s="20" t="n">
        <v>24.60557655</v>
      </c>
      <c r="K54" s="18" t="n">
        <v>325.16358421</v>
      </c>
      <c r="L54" s="20" t="n">
        <v>7.58696512</v>
      </c>
      <c r="M54" s="18" t="n">
        <v>324.28515304</v>
      </c>
      <c r="N54" s="20" t="n">
        <v>11.79774825</v>
      </c>
      <c r="O54" s="18" t="s">
        <v>404</v>
      </c>
      <c r="P54" s="20" t="s">
        <v>404</v>
      </c>
      <c r="Q54" s="18" t="s">
        <v>404</v>
      </c>
      <c r="R54" s="20" t="s">
        <v>404</v>
      </c>
      <c r="S54" s="18" t="s">
        <v>404</v>
      </c>
      <c r="T54" s="20" t="s">
        <v>404</v>
      </c>
      <c r="U54" s="18" t="s">
        <v>404</v>
      </c>
      <c r="V54" s="20" t="s">
        <v>404</v>
      </c>
      <c r="W54" s="18" t="n">
        <v>306.6218182</v>
      </c>
      <c r="X54" s="20" t="n">
        <v>6.12058358</v>
      </c>
    </row>
    <row r="55" spans="1:24">
      <c r="A55" s="15" t="s">
        <v>452</v>
      </c>
      <c r="B55" s="17" t="n">
        <v>5316</v>
      </c>
      <c r="C55" s="18">
        <f>(43.0/B55*100)</f>
        <v/>
      </c>
      <c r="D55" s="19" t="n">
        <v>5273</v>
      </c>
      <c r="E55" s="18" t="n">
        <v>410.27455806</v>
      </c>
      <c r="F55" s="20" t="n">
        <v>3.79185221</v>
      </c>
      <c r="G55" s="18" t="n">
        <v>417.40209299</v>
      </c>
      <c r="H55" s="20" t="n">
        <v>5.74234132</v>
      </c>
      <c r="I55" s="18" t="n">
        <v>417.83589945</v>
      </c>
      <c r="J55" s="20" t="n">
        <v>5.90264755</v>
      </c>
      <c r="K55" s="18" t="n">
        <v>390.359883</v>
      </c>
      <c r="L55" s="20" t="n">
        <v>12.10865513</v>
      </c>
      <c r="M55" s="18" t="n">
        <v>400.09678118</v>
      </c>
      <c r="N55" s="20" t="n">
        <v>37.38152883</v>
      </c>
      <c r="O55" s="18" t="s">
        <v>404</v>
      </c>
      <c r="P55" s="20" t="s">
        <v>404</v>
      </c>
      <c r="Q55" s="18" t="s">
        <v>404</v>
      </c>
      <c r="R55" s="20" t="s">
        <v>404</v>
      </c>
      <c r="S55" s="18" t="s">
        <v>404</v>
      </c>
      <c r="T55" s="20" t="s">
        <v>404</v>
      </c>
      <c r="U55" s="18" t="n">
        <v>428.27041964</v>
      </c>
      <c r="V55" s="20" t="n">
        <v>10.73423101</v>
      </c>
      <c r="W55" s="18" t="n">
        <v>374.93083108</v>
      </c>
      <c r="X55" s="20" t="n">
        <v>14.87479971</v>
      </c>
    </row>
    <row r="56" spans="1:24">
      <c r="A56" s="15" t="s">
        <v>453</v>
      </c>
      <c r="B56" s="17" t="n">
        <v>5359</v>
      </c>
      <c r="C56" s="18">
        <f>(0.0/B56*100)</f>
        <v/>
      </c>
      <c r="D56" s="19" t="n">
        <v>5359</v>
      </c>
      <c r="E56" s="18" t="n">
        <v>517.5253208399999</v>
      </c>
      <c r="F56" s="20" t="n">
        <v>6.10312558</v>
      </c>
      <c r="G56" s="18" t="n">
        <v>524.00964527</v>
      </c>
      <c r="H56" s="20" t="n">
        <v>4.51473498</v>
      </c>
      <c r="I56" s="18" t="n">
        <v>545.60442123</v>
      </c>
      <c r="J56" s="20" t="n">
        <v>12.94595348</v>
      </c>
      <c r="K56" s="18" t="n">
        <v>489.67330343</v>
      </c>
      <c r="L56" s="20" t="n">
        <v>24.49736699</v>
      </c>
      <c r="M56" s="18" t="n">
        <v>562.93030297</v>
      </c>
      <c r="N56" s="20" t="n">
        <v>4.38062345</v>
      </c>
      <c r="O56" s="18" t="s">
        <v>404</v>
      </c>
      <c r="P56" s="20" t="s">
        <v>404</v>
      </c>
      <c r="Q56" s="18" t="s">
        <v>404</v>
      </c>
      <c r="R56" s="20" t="s">
        <v>404</v>
      </c>
      <c r="S56" s="18" t="s">
        <v>404</v>
      </c>
      <c r="T56" s="20" t="s">
        <v>404</v>
      </c>
      <c r="U56" s="18" t="s">
        <v>404</v>
      </c>
      <c r="V56" s="20" t="s">
        <v>404</v>
      </c>
      <c r="W56" s="18" t="n">
        <v>507.87827306</v>
      </c>
      <c r="X56" s="20" t="n">
        <v>12.09704538</v>
      </c>
    </row>
    <row r="57" spans="1:24">
      <c r="A57" s="15" t="s">
        <v>454</v>
      </c>
      <c r="B57" s="17" t="n">
        <v>6513</v>
      </c>
      <c r="C57" s="18">
        <f>(0.0/B57*100)</f>
        <v/>
      </c>
      <c r="D57" s="19" t="n">
        <v>6513</v>
      </c>
      <c r="E57" s="18" t="n">
        <v>401.08301306</v>
      </c>
      <c r="F57" s="20" t="n">
        <v>3.32219764</v>
      </c>
      <c r="G57" s="18" t="n">
        <v>412.76085273</v>
      </c>
      <c r="H57" s="20" t="n">
        <v>8.402785059999999</v>
      </c>
      <c r="I57" s="18" t="n">
        <v>402.57292832</v>
      </c>
      <c r="J57" s="20" t="n">
        <v>13.28949651</v>
      </c>
      <c r="K57" s="18" t="n">
        <v>391.46685294</v>
      </c>
      <c r="L57" s="20" t="n">
        <v>9.518664469999999</v>
      </c>
      <c r="M57" s="18" t="n">
        <v>452.72259274</v>
      </c>
      <c r="N57" s="20" t="n">
        <v>7.68054289</v>
      </c>
      <c r="O57" s="18" t="s">
        <v>404</v>
      </c>
      <c r="P57" s="20" t="s">
        <v>404</v>
      </c>
      <c r="Q57" s="18" t="s">
        <v>404</v>
      </c>
      <c r="R57" s="20" t="s">
        <v>404</v>
      </c>
      <c r="S57" s="18" t="s">
        <v>404</v>
      </c>
      <c r="T57" s="20" t="s">
        <v>404</v>
      </c>
      <c r="U57" s="18" t="n">
        <v>380.66503825</v>
      </c>
      <c r="V57" s="20" t="n">
        <v>40.42881719</v>
      </c>
      <c r="W57" s="18" t="n">
        <v>413.01661325</v>
      </c>
      <c r="X57" s="20" t="n">
        <v>24.99021845</v>
      </c>
    </row>
    <row r="58" spans="1:24">
      <c r="A58" s="15" t="s">
        <v>455</v>
      </c>
      <c r="B58" s="17" t="n">
        <v>7267</v>
      </c>
      <c r="C58" s="18">
        <f>(0.0/B58*100)</f>
        <v/>
      </c>
      <c r="D58" s="19" t="n">
        <v>7267</v>
      </c>
      <c r="E58" s="18" t="n">
        <v>403.19666148</v>
      </c>
      <c r="F58" s="20" t="n">
        <v>4.24086996</v>
      </c>
      <c r="G58" s="18" t="n">
        <v>411.49837348</v>
      </c>
      <c r="H58" s="20" t="n">
        <v>6.43537407</v>
      </c>
      <c r="I58" s="18" t="n">
        <v>430.35249572</v>
      </c>
      <c r="J58" s="20" t="n">
        <v>10.2642593</v>
      </c>
      <c r="K58" s="18" t="n">
        <v>404.60364625</v>
      </c>
      <c r="L58" s="20" t="n">
        <v>8.56276772</v>
      </c>
      <c r="M58" s="18" t="n">
        <v>412.97682429</v>
      </c>
      <c r="N58" s="20" t="n">
        <v>28.71839405</v>
      </c>
      <c r="O58" s="18" t="s">
        <v>404</v>
      </c>
      <c r="P58" s="20" t="s">
        <v>404</v>
      </c>
      <c r="Q58" s="18" t="s">
        <v>404</v>
      </c>
      <c r="R58" s="20" t="s">
        <v>404</v>
      </c>
      <c r="S58" s="18" t="s">
        <v>404</v>
      </c>
      <c r="T58" s="20" t="s">
        <v>404</v>
      </c>
      <c r="U58" s="18" t="s">
        <v>404</v>
      </c>
      <c r="V58" s="20" t="s">
        <v>404</v>
      </c>
      <c r="W58" s="18" t="n">
        <v>431.69892911</v>
      </c>
      <c r="X58" s="20" t="n">
        <v>7.59817146</v>
      </c>
    </row>
    <row r="59" spans="1:24">
      <c r="A59" s="15" t="s">
        <v>456</v>
      </c>
      <c r="B59" s="17" t="n">
        <v>4826</v>
      </c>
      <c r="C59" s="18">
        <f>(0.0/B59*100)</f>
        <v/>
      </c>
      <c r="D59" s="19" t="n">
        <v>4826</v>
      </c>
      <c r="E59" s="18" t="n">
        <v>393.79606209</v>
      </c>
      <c r="F59" s="20" t="n">
        <v>3.34846457</v>
      </c>
      <c r="G59" s="18" t="n">
        <v>373.20608531</v>
      </c>
      <c r="H59" s="20" t="n">
        <v>2.06375788</v>
      </c>
      <c r="I59" s="18" t="n">
        <v>381.16012877</v>
      </c>
      <c r="J59" s="20" t="n">
        <v>3.89124236</v>
      </c>
      <c r="K59" s="18" t="n">
        <v>378.52763443</v>
      </c>
      <c r="L59" s="20" t="n">
        <v>6.62592812</v>
      </c>
      <c r="M59" s="18" t="n">
        <v>361.45534491</v>
      </c>
      <c r="N59" s="20" t="n">
        <v>14.62728659</v>
      </c>
      <c r="O59" s="18" t="s">
        <v>404</v>
      </c>
      <c r="P59" s="20" t="s">
        <v>404</v>
      </c>
      <c r="Q59" s="18" t="s">
        <v>404</v>
      </c>
      <c r="R59" s="20" t="s">
        <v>404</v>
      </c>
      <c r="S59" s="18" t="s">
        <v>404</v>
      </c>
      <c r="T59" s="20" t="s">
        <v>404</v>
      </c>
      <c r="U59" s="18" t="s">
        <v>404</v>
      </c>
      <c r="V59" s="20" t="s">
        <v>404</v>
      </c>
      <c r="W59" s="18" t="n">
        <v>351.85604236</v>
      </c>
      <c r="X59" s="20" t="n">
        <v>8.975747220000001</v>
      </c>
    </row>
    <row r="60" spans="1:24">
      <c r="A60" s="15" t="s">
        <v>457</v>
      </c>
      <c r="B60" s="17" t="n">
        <v>4546</v>
      </c>
      <c r="C60" s="18">
        <f>(0.0/B60*100)</f>
        <v/>
      </c>
      <c r="D60" s="19" t="n">
        <v>4546</v>
      </c>
      <c r="E60" s="18" t="n">
        <v>398.44861724</v>
      </c>
      <c r="F60" s="20" t="n">
        <v>7.47463173</v>
      </c>
      <c r="G60" s="18" t="n">
        <v>394.59636533</v>
      </c>
      <c r="H60" s="20" t="n">
        <v>9.162875720000001</v>
      </c>
      <c r="I60" s="18" t="n">
        <v>419.92731007</v>
      </c>
      <c r="J60" s="20" t="n">
        <v>14.32071527</v>
      </c>
      <c r="K60" s="18" t="n">
        <v>396.60587765</v>
      </c>
      <c r="L60" s="20" t="n">
        <v>18.30265292</v>
      </c>
      <c r="M60" s="18" t="n">
        <v>399.79059663</v>
      </c>
      <c r="N60" s="20" t="n">
        <v>18.85373899</v>
      </c>
      <c r="O60" s="18" t="s">
        <v>404</v>
      </c>
      <c r="P60" s="20" t="s">
        <v>404</v>
      </c>
      <c r="Q60" s="18" t="s">
        <v>404</v>
      </c>
      <c r="R60" s="20" t="s">
        <v>404</v>
      </c>
      <c r="S60" s="18" t="s">
        <v>404</v>
      </c>
      <c r="T60" s="20" t="s">
        <v>404</v>
      </c>
      <c r="U60" s="18" t="s">
        <v>404</v>
      </c>
      <c r="V60" s="20" t="s">
        <v>404</v>
      </c>
      <c r="W60" s="18" t="n">
        <v>342.85411625</v>
      </c>
      <c r="X60" s="20" t="n">
        <v>7.36800391</v>
      </c>
    </row>
    <row r="61" spans="1:24">
      <c r="A61" s="15" t="s">
        <v>458</v>
      </c>
      <c r="B61" s="17" t="n">
        <v>6525</v>
      </c>
      <c r="C61" s="18">
        <f>(0.0/B61*100)</f>
        <v/>
      </c>
      <c r="D61" s="19" t="n">
        <v>6525</v>
      </c>
      <c r="E61" s="18" t="n">
        <v>482.51525401</v>
      </c>
      <c r="F61" s="20" t="n">
        <v>5.94982227</v>
      </c>
      <c r="G61" s="18" t="n">
        <v>474.07211531</v>
      </c>
      <c r="H61" s="20" t="n">
        <v>3.58241678</v>
      </c>
      <c r="I61" s="18" t="n">
        <v>462.26931781</v>
      </c>
      <c r="J61" s="20" t="n">
        <v>8.14758915</v>
      </c>
      <c r="K61" s="18" t="n">
        <v>451.1947891</v>
      </c>
      <c r="L61" s="20" t="n">
        <v>25.12807344</v>
      </c>
      <c r="M61" s="18" t="n">
        <v>467.16819263</v>
      </c>
      <c r="N61" s="20" t="n">
        <v>17.45764062</v>
      </c>
      <c r="O61" s="18" t="s">
        <v>404</v>
      </c>
      <c r="P61" s="20" t="s">
        <v>404</v>
      </c>
      <c r="Q61" s="18" t="s">
        <v>404</v>
      </c>
      <c r="R61" s="20" t="s">
        <v>404</v>
      </c>
      <c r="S61" s="18" t="s">
        <v>404</v>
      </c>
      <c r="T61" s="20" t="s">
        <v>404</v>
      </c>
      <c r="U61" s="18" t="s">
        <v>404</v>
      </c>
      <c r="V61" s="20" t="s">
        <v>404</v>
      </c>
      <c r="W61" s="18" t="n">
        <v>462.6391741</v>
      </c>
      <c r="X61" s="20" t="n">
        <v>17.82487401</v>
      </c>
    </row>
    <row r="62" spans="1:24">
      <c r="A62" s="15" t="s">
        <v>459</v>
      </c>
      <c r="B62" s="17" t="n">
        <v>4476</v>
      </c>
      <c r="C62" s="18">
        <f>(0.0/B62*100)</f>
        <v/>
      </c>
      <c r="D62" s="19" t="n">
        <v>4476</v>
      </c>
      <c r="E62" s="18" t="n">
        <v>532.89249878</v>
      </c>
      <c r="F62" s="20" t="n">
        <v>1.20303949</v>
      </c>
      <c r="G62" s="18" t="n">
        <v>520.74068553</v>
      </c>
      <c r="H62" s="20" t="n">
        <v>1.8365413</v>
      </c>
      <c r="I62" s="18" t="n">
        <v>548.30277466</v>
      </c>
      <c r="J62" s="20" t="n">
        <v>5.2778629</v>
      </c>
      <c r="K62" s="18" t="s">
        <v>404</v>
      </c>
      <c r="L62" s="20" t="s">
        <v>404</v>
      </c>
      <c r="M62" s="18" t="s">
        <v>404</v>
      </c>
      <c r="N62" s="20" t="s">
        <v>404</v>
      </c>
      <c r="O62" s="18" t="s">
        <v>404</v>
      </c>
      <c r="P62" s="20" t="s">
        <v>404</v>
      </c>
      <c r="Q62" s="18" t="s">
        <v>404</v>
      </c>
      <c r="R62" s="20" t="s">
        <v>404</v>
      </c>
      <c r="S62" s="18" t="s">
        <v>404</v>
      </c>
      <c r="T62" s="20" t="s">
        <v>404</v>
      </c>
      <c r="U62" s="18" t="s">
        <v>404</v>
      </c>
      <c r="V62" s="20" t="s">
        <v>404</v>
      </c>
      <c r="W62" s="18" t="s">
        <v>404</v>
      </c>
      <c r="X62" s="20" t="s">
        <v>404</v>
      </c>
    </row>
    <row r="63" spans="1:24">
      <c r="A63" s="15" t="s">
        <v>460</v>
      </c>
      <c r="B63" s="17" t="n">
        <v>5324</v>
      </c>
      <c r="C63" s="18">
        <f>(0.0/B63*100)</f>
        <v/>
      </c>
      <c r="D63" s="19" t="n">
        <v>5324</v>
      </c>
      <c r="E63" s="18" t="n">
        <v>391.81816416</v>
      </c>
      <c r="F63" s="20" t="n">
        <v>2.88467961</v>
      </c>
      <c r="G63" s="18" t="n">
        <v>371.64413829</v>
      </c>
      <c r="H63" s="20" t="n">
        <v>2.56164904</v>
      </c>
      <c r="I63" s="18" t="n">
        <v>374.49155256</v>
      </c>
      <c r="J63" s="20" t="n">
        <v>2.29635238</v>
      </c>
      <c r="K63" s="18" t="n">
        <v>369.3410723</v>
      </c>
      <c r="L63" s="20" t="n">
        <v>3.44295295</v>
      </c>
      <c r="M63" s="18" t="n">
        <v>424.61364876</v>
      </c>
      <c r="N63" s="20" t="n">
        <v>4.55625766</v>
      </c>
      <c r="O63" s="18" t="s">
        <v>404</v>
      </c>
      <c r="P63" s="20" t="s">
        <v>404</v>
      </c>
      <c r="Q63" s="18" t="s">
        <v>404</v>
      </c>
      <c r="R63" s="20" t="s">
        <v>404</v>
      </c>
      <c r="S63" s="18" t="s">
        <v>404</v>
      </c>
      <c r="T63" s="20" t="s">
        <v>404</v>
      </c>
      <c r="U63" s="18" t="s">
        <v>404</v>
      </c>
      <c r="V63" s="20" t="s">
        <v>404</v>
      </c>
      <c r="W63" s="18" t="n">
        <v>412.78785349</v>
      </c>
      <c r="X63" s="20" t="n">
        <v>5.29024443</v>
      </c>
    </row>
    <row r="64" spans="1:24">
      <c r="A64" s="15" t="s">
        <v>461</v>
      </c>
      <c r="B64" s="17" t="n">
        <v>3634</v>
      </c>
      <c r="C64" s="18">
        <f>(27.0/B64*100)</f>
        <v/>
      </c>
      <c r="D64" s="19" t="n">
        <v>3607</v>
      </c>
      <c r="E64" s="18" t="n">
        <v>514.85140472</v>
      </c>
      <c r="F64" s="20" t="n">
        <v>6.10153534</v>
      </c>
      <c r="G64" s="18" t="n">
        <v>460.77243788</v>
      </c>
      <c r="H64" s="20" t="n">
        <v>1.87529845</v>
      </c>
      <c r="I64" s="18" t="n">
        <v>420.13757391</v>
      </c>
      <c r="J64" s="20" t="n">
        <v>7.22339334</v>
      </c>
      <c r="K64" s="18" t="n">
        <v>485.64285276</v>
      </c>
      <c r="L64" s="20" t="n">
        <v>6.57828926</v>
      </c>
      <c r="M64" s="18" t="n">
        <v>529.33308909</v>
      </c>
      <c r="N64" s="20" t="n">
        <v>11.34951789</v>
      </c>
      <c r="O64" s="18" t="s">
        <v>404</v>
      </c>
      <c r="P64" s="20" t="s">
        <v>404</v>
      </c>
      <c r="Q64" s="18" t="s">
        <v>404</v>
      </c>
      <c r="R64" s="20" t="s">
        <v>404</v>
      </c>
      <c r="S64" s="18" t="s">
        <v>404</v>
      </c>
      <c r="T64" s="20" t="s">
        <v>404</v>
      </c>
      <c r="U64" s="18" t="s">
        <v>404</v>
      </c>
      <c r="V64" s="20" t="s">
        <v>404</v>
      </c>
      <c r="W64" s="18" t="n">
        <v>450.73306802</v>
      </c>
      <c r="X64" s="20" t="n">
        <v>10.81536081</v>
      </c>
    </row>
    <row r="65" spans="1:24">
      <c r="A65" s="15" t="s">
        <v>462</v>
      </c>
      <c r="B65" s="17" t="n">
        <v>5325</v>
      </c>
      <c r="C65" s="18">
        <f>(0.0/B65*100)</f>
        <v/>
      </c>
      <c r="D65" s="19" t="n">
        <v>5325</v>
      </c>
      <c r="E65" s="18" t="n">
        <v>433.43234369</v>
      </c>
      <c r="F65" s="20" t="n">
        <v>10.33115384</v>
      </c>
      <c r="G65" s="18" t="n">
        <v>423.59842429</v>
      </c>
      <c r="H65" s="20" t="n">
        <v>3.45553857</v>
      </c>
      <c r="I65" s="18" t="n">
        <v>423.74011783</v>
      </c>
      <c r="J65" s="20" t="n">
        <v>7.29003371</v>
      </c>
      <c r="K65" s="18" t="n">
        <v>428.85485164</v>
      </c>
      <c r="L65" s="20" t="n">
        <v>5.93648478</v>
      </c>
      <c r="M65" s="18" t="n">
        <v>449.4320033</v>
      </c>
      <c r="N65" s="20" t="n">
        <v>9.82591414</v>
      </c>
      <c r="O65" s="18" t="s">
        <v>404</v>
      </c>
      <c r="P65" s="20" t="s">
        <v>404</v>
      </c>
      <c r="Q65" s="18" t="s">
        <v>404</v>
      </c>
      <c r="R65" s="20" t="s">
        <v>404</v>
      </c>
      <c r="S65" s="18" t="s">
        <v>404</v>
      </c>
      <c r="T65" s="20" t="s">
        <v>404</v>
      </c>
      <c r="U65" s="18" t="s">
        <v>404</v>
      </c>
      <c r="V65" s="20" t="s">
        <v>404</v>
      </c>
      <c r="W65" s="18" t="n">
        <v>440.61946939</v>
      </c>
      <c r="X65" s="20" t="n">
        <v>13.35654709</v>
      </c>
    </row>
    <row r="66" spans="1:24">
      <c r="A66" s="15" t="s">
        <v>463</v>
      </c>
      <c r="B66" s="17" t="n">
        <v>5665</v>
      </c>
      <c r="C66" s="18">
        <f>(0.0/B66*100)</f>
        <v/>
      </c>
      <c r="D66" s="19" t="n">
        <v>5665</v>
      </c>
      <c r="E66" s="18" t="n">
        <v>411.77463594</v>
      </c>
      <c r="F66" s="20" t="n">
        <v>1.49828344</v>
      </c>
      <c r="G66" s="18" t="n">
        <v>407.56516706</v>
      </c>
      <c r="H66" s="20" t="n">
        <v>1.59789433</v>
      </c>
      <c r="I66" s="18" t="n">
        <v>442.30691763</v>
      </c>
      <c r="J66" s="20" t="n">
        <v>3.98865659</v>
      </c>
      <c r="K66" s="18" t="n">
        <v>379.37646113</v>
      </c>
      <c r="L66" s="20" t="n">
        <v>4.37301193</v>
      </c>
      <c r="M66" s="18" t="n">
        <v>427.96003441</v>
      </c>
      <c r="N66" s="20" t="n">
        <v>8.37100388</v>
      </c>
      <c r="O66" s="18" t="s">
        <v>404</v>
      </c>
      <c r="P66" s="20" t="s">
        <v>404</v>
      </c>
      <c r="Q66" s="18" t="s">
        <v>404</v>
      </c>
      <c r="R66" s="20" t="s">
        <v>404</v>
      </c>
      <c r="S66" s="18" t="s">
        <v>404</v>
      </c>
      <c r="T66" s="20" t="s">
        <v>404</v>
      </c>
      <c r="U66" s="18" t="s">
        <v>404</v>
      </c>
      <c r="V66" s="20" t="s">
        <v>404</v>
      </c>
      <c r="W66" s="18" t="n">
        <v>363.84393827</v>
      </c>
      <c r="X66" s="20" t="n">
        <v>8.81112766</v>
      </c>
    </row>
    <row r="67" spans="1:24">
      <c r="A67" s="15" t="s">
        <v>464</v>
      </c>
      <c r="B67" s="17" t="n">
        <v>6971</v>
      </c>
      <c r="C67" s="18">
        <f>(0.0/B67*100)</f>
        <v/>
      </c>
      <c r="D67" s="19" t="n">
        <v>6971</v>
      </c>
      <c r="E67" s="18" t="n">
        <v>389.44666309</v>
      </c>
      <c r="F67" s="20" t="n">
        <v>4.74469691</v>
      </c>
      <c r="G67" s="18" t="n">
        <v>398.77132697</v>
      </c>
      <c r="H67" s="20" t="n">
        <v>3.72714869</v>
      </c>
      <c r="I67" s="18" t="n">
        <v>411.9148371</v>
      </c>
      <c r="J67" s="20" t="n">
        <v>10.75487533</v>
      </c>
      <c r="K67" s="18" t="n">
        <v>413.2415396</v>
      </c>
      <c r="L67" s="20" t="n">
        <v>11.31437465</v>
      </c>
      <c r="M67" s="18" t="n">
        <v>433.16644416</v>
      </c>
      <c r="N67" s="20" t="n">
        <v>10.15085574</v>
      </c>
      <c r="O67" s="18" t="s">
        <v>404</v>
      </c>
      <c r="P67" s="20" t="s">
        <v>404</v>
      </c>
      <c r="Q67" s="18" t="s">
        <v>404</v>
      </c>
      <c r="R67" s="20" t="s">
        <v>404</v>
      </c>
      <c r="S67" s="18" t="s">
        <v>404</v>
      </c>
      <c r="T67" s="20" t="s">
        <v>404</v>
      </c>
      <c r="U67" s="18" t="s">
        <v>404</v>
      </c>
      <c r="V67" s="20" t="s">
        <v>404</v>
      </c>
      <c r="W67" s="18" t="n">
        <v>392.20430137</v>
      </c>
      <c r="X67" s="20" t="n">
        <v>17.57361609</v>
      </c>
    </row>
    <row r="68" spans="1:24">
      <c r="A68" s="15" t="s">
        <v>465</v>
      </c>
      <c r="B68" s="17" t="n">
        <v>12083</v>
      </c>
      <c r="C68" s="18">
        <f>(0.0/B68*100)</f>
        <v/>
      </c>
      <c r="D68" s="19" t="n">
        <v>12083</v>
      </c>
      <c r="E68" s="18" t="n">
        <v>403.9576804</v>
      </c>
      <c r="F68" s="20" t="n">
        <v>1.50721429</v>
      </c>
      <c r="G68" s="18" t="n">
        <v>423.31125144</v>
      </c>
      <c r="H68" s="20" t="n">
        <v>1.23521224</v>
      </c>
      <c r="I68" s="18" t="n">
        <v>433.75465786</v>
      </c>
      <c r="J68" s="20" t="n">
        <v>2.63133593</v>
      </c>
      <c r="K68" s="18" t="n">
        <v>412.73137674</v>
      </c>
      <c r="L68" s="20" t="n">
        <v>4.49758423</v>
      </c>
      <c r="M68" s="18" t="n">
        <v>403.65991099</v>
      </c>
      <c r="N68" s="20" t="n">
        <v>6.37285886</v>
      </c>
      <c r="O68" s="18" t="s">
        <v>404</v>
      </c>
      <c r="P68" s="20" t="s">
        <v>404</v>
      </c>
      <c r="Q68" s="18" t="s">
        <v>404</v>
      </c>
      <c r="R68" s="20" t="s">
        <v>404</v>
      </c>
      <c r="S68" s="18" t="s">
        <v>404</v>
      </c>
      <c r="T68" s="20" t="s">
        <v>404</v>
      </c>
      <c r="U68" s="18" t="s">
        <v>404</v>
      </c>
      <c r="V68" s="20" t="s">
        <v>404</v>
      </c>
      <c r="W68" s="18" t="n">
        <v>423.79241246</v>
      </c>
      <c r="X68" s="20" t="n">
        <v>5.51661492</v>
      </c>
    </row>
    <row r="69" spans="1:24">
      <c r="A69" s="15" t="s">
        <v>466</v>
      </c>
      <c r="B69" s="17" t="n">
        <v>4876</v>
      </c>
      <c r="C69" s="18">
        <f>(0.0/B69*100)</f>
        <v/>
      </c>
      <c r="D69" s="19" t="n">
        <v>4876</v>
      </c>
      <c r="E69" s="18" t="n">
        <v>429.85787615</v>
      </c>
      <c r="F69" s="20" t="n">
        <v>7.88267379</v>
      </c>
      <c r="G69" s="18" t="n">
        <v>440.44023335</v>
      </c>
      <c r="H69" s="20" t="n">
        <v>5.28404495</v>
      </c>
      <c r="I69" s="18" t="n">
        <v>427.60864877</v>
      </c>
      <c r="J69" s="20" t="n">
        <v>9.6353163</v>
      </c>
      <c r="K69" s="18" t="n">
        <v>429.61344003</v>
      </c>
      <c r="L69" s="20" t="n">
        <v>12.06682312</v>
      </c>
      <c r="M69" s="18" t="n">
        <v>460.79562084</v>
      </c>
      <c r="N69" s="20" t="n">
        <v>23.68761263</v>
      </c>
      <c r="O69" s="18" t="s">
        <v>404</v>
      </c>
      <c r="P69" s="20" t="s">
        <v>404</v>
      </c>
      <c r="Q69" s="18" t="s">
        <v>404</v>
      </c>
      <c r="R69" s="20" t="s">
        <v>404</v>
      </c>
      <c r="S69" s="18" t="s">
        <v>404</v>
      </c>
      <c r="T69" s="20" t="s">
        <v>404</v>
      </c>
      <c r="U69" s="18" t="s">
        <v>404</v>
      </c>
      <c r="V69" s="20" t="s">
        <v>404</v>
      </c>
      <c r="W69" s="18" t="s">
        <v>404</v>
      </c>
      <c r="X69" s="20" t="s">
        <v>404</v>
      </c>
    </row>
    <row r="70" spans="1:24">
      <c r="A70" s="15" t="s">
        <v>467</v>
      </c>
      <c r="B70" s="17" t="n">
        <v>6036</v>
      </c>
      <c r="C70" s="18">
        <f>(0.0/B70*100)</f>
        <v/>
      </c>
      <c r="D70" s="19" t="n">
        <v>6036</v>
      </c>
      <c r="E70" s="18" t="n">
        <v>466.60393858</v>
      </c>
      <c r="F70" s="20" t="n">
        <v>7.23369777</v>
      </c>
      <c r="G70" s="18" t="n">
        <v>483.01575899</v>
      </c>
      <c r="H70" s="20" t="n">
        <v>5.05627777</v>
      </c>
      <c r="I70" s="18" t="n">
        <v>494.8504557</v>
      </c>
      <c r="J70" s="20" t="n">
        <v>5.48659144</v>
      </c>
      <c r="K70" s="18" t="n">
        <v>488.90188411</v>
      </c>
      <c r="L70" s="20" t="n">
        <v>8.48255462</v>
      </c>
      <c r="M70" s="18" t="n">
        <v>496.15876696</v>
      </c>
      <c r="N70" s="20" t="n">
        <v>8.114857000000001</v>
      </c>
      <c r="O70" s="18" t="s">
        <v>404</v>
      </c>
      <c r="P70" s="20" t="s">
        <v>404</v>
      </c>
      <c r="Q70" s="18" t="s">
        <v>404</v>
      </c>
      <c r="R70" s="20" t="s">
        <v>404</v>
      </c>
      <c r="S70" s="18" t="s">
        <v>404</v>
      </c>
      <c r="T70" s="20" t="s">
        <v>404</v>
      </c>
      <c r="U70" s="18" t="s">
        <v>404</v>
      </c>
      <c r="V70" s="20" t="s">
        <v>404</v>
      </c>
      <c r="W70" s="18" t="n">
        <v>444.27908899</v>
      </c>
      <c r="X70" s="20" t="n">
        <v>7.41311394</v>
      </c>
    </row>
    <row r="71" spans="1:24">
      <c r="A71" s="15" t="s">
        <v>468</v>
      </c>
      <c r="B71" s="17" t="n">
        <v>6115</v>
      </c>
      <c r="C71" s="18">
        <f>(0.0/B71*100)</f>
        <v/>
      </c>
      <c r="D71" s="19" t="n">
        <v>6115</v>
      </c>
      <c r="E71" s="18" t="n">
        <v>535.70686358</v>
      </c>
      <c r="F71" s="20" t="n">
        <v>1.8866782</v>
      </c>
      <c r="G71" s="18" t="n">
        <v>563.27534357</v>
      </c>
      <c r="H71" s="20" t="n">
        <v>1.78947963</v>
      </c>
      <c r="I71" s="18" t="n">
        <v>578.18469605</v>
      </c>
      <c r="J71" s="20" t="n">
        <v>3.15543291</v>
      </c>
      <c r="K71" s="18" t="n">
        <v>559.85811639</v>
      </c>
      <c r="L71" s="20" t="n">
        <v>7.50671578</v>
      </c>
      <c r="M71" s="18" t="n">
        <v>527.70418755</v>
      </c>
      <c r="N71" s="20" t="n">
        <v>7.71422093</v>
      </c>
      <c r="O71" s="18" t="s">
        <v>404</v>
      </c>
      <c r="P71" s="20" t="s">
        <v>404</v>
      </c>
      <c r="Q71" s="18" t="s">
        <v>404</v>
      </c>
      <c r="R71" s="20" t="s">
        <v>404</v>
      </c>
      <c r="S71" s="18" t="s">
        <v>404</v>
      </c>
      <c r="T71" s="20" t="s">
        <v>404</v>
      </c>
      <c r="U71" s="18" t="s">
        <v>404</v>
      </c>
      <c r="V71" s="20" t="s">
        <v>404</v>
      </c>
      <c r="W71" s="18" t="n">
        <v>496.28387474</v>
      </c>
      <c r="X71" s="20" t="n">
        <v>15.61464699</v>
      </c>
    </row>
    <row r="72" spans="1:24">
      <c r="A72" s="15" t="s">
        <v>469</v>
      </c>
      <c r="B72" s="17" t="n">
        <v>7708</v>
      </c>
      <c r="C72" s="18">
        <f>(0.0/B72*100)</f>
        <v/>
      </c>
      <c r="D72" s="19" t="n">
        <v>7708</v>
      </c>
      <c r="E72" s="18" t="n">
        <v>503.31226854</v>
      </c>
      <c r="F72" s="20" t="n">
        <v>10.02071644</v>
      </c>
      <c r="G72" s="18" t="n">
        <v>531.87909747</v>
      </c>
      <c r="H72" s="20" t="n">
        <v>4.47767592</v>
      </c>
      <c r="I72" s="18" t="n">
        <v>540.05326344</v>
      </c>
      <c r="J72" s="20" t="n">
        <v>8.470078190000001</v>
      </c>
      <c r="K72" s="18" t="n">
        <v>594.47231792</v>
      </c>
      <c r="L72" s="20" t="n">
        <v>17.6158429</v>
      </c>
      <c r="M72" s="18" t="n">
        <v>588.20061594</v>
      </c>
      <c r="N72" s="20" t="n">
        <v>20.43272201</v>
      </c>
      <c r="O72" s="18" t="s">
        <v>404</v>
      </c>
      <c r="P72" s="20" t="s">
        <v>404</v>
      </c>
      <c r="Q72" s="18" t="s">
        <v>404</v>
      </c>
      <c r="R72" s="20" t="s">
        <v>404</v>
      </c>
      <c r="S72" s="18" t="s">
        <v>404</v>
      </c>
      <c r="T72" s="20" t="s">
        <v>404</v>
      </c>
      <c r="U72" s="18" t="s">
        <v>404</v>
      </c>
      <c r="V72" s="20" t="s">
        <v>404</v>
      </c>
      <c r="W72" s="18" t="n">
        <v>569.30426053</v>
      </c>
      <c r="X72" s="20" t="n">
        <v>55.18091022</v>
      </c>
    </row>
    <row r="73" spans="1:24">
      <c r="A73" s="15" t="s">
        <v>470</v>
      </c>
      <c r="B73" s="17" t="n">
        <v>8249</v>
      </c>
      <c r="C73" s="18">
        <f>(0.0/B73*100)</f>
        <v/>
      </c>
      <c r="D73" s="19" t="n">
        <v>8249</v>
      </c>
      <c r="E73" s="18" t="n">
        <v>413.28108175</v>
      </c>
      <c r="F73" s="20" t="n">
        <v>3.85857445</v>
      </c>
      <c r="G73" s="18" t="n">
        <v>430.56824234</v>
      </c>
      <c r="H73" s="20" t="n">
        <v>5.09877842</v>
      </c>
      <c r="I73" s="18" t="n">
        <v>463.18295904</v>
      </c>
      <c r="J73" s="20" t="n">
        <v>18.50819428</v>
      </c>
      <c r="K73" s="18" t="n">
        <v>424.63885414</v>
      </c>
      <c r="L73" s="20" t="n">
        <v>24.81119991</v>
      </c>
      <c r="M73" s="18" t="n">
        <v>485.20747105</v>
      </c>
      <c r="N73" s="20" t="n">
        <v>3.94635286</v>
      </c>
      <c r="O73" s="18" t="s">
        <v>404</v>
      </c>
      <c r="P73" s="20" t="s">
        <v>404</v>
      </c>
      <c r="Q73" s="18" t="s">
        <v>404</v>
      </c>
      <c r="R73" s="20" t="s">
        <v>404</v>
      </c>
      <c r="S73" s="18" t="s">
        <v>404</v>
      </c>
      <c r="T73" s="20" t="s">
        <v>404</v>
      </c>
      <c r="U73" s="18" t="s">
        <v>404</v>
      </c>
      <c r="V73" s="20" t="s">
        <v>404</v>
      </c>
      <c r="W73" s="18" t="n">
        <v>390.85319171</v>
      </c>
      <c r="X73" s="20" t="n">
        <v>16.86545085</v>
      </c>
    </row>
    <row r="74" spans="1:24">
      <c r="A74" s="15" t="s">
        <v>471</v>
      </c>
      <c r="B74" s="17" t="n">
        <v>4692</v>
      </c>
      <c r="C74" s="18">
        <f>(484.0/B74*100)</f>
        <v/>
      </c>
      <c r="D74" s="19" t="n">
        <v>4208</v>
      </c>
      <c r="E74" s="18" t="n">
        <v>430.57567001</v>
      </c>
      <c r="F74" s="20" t="n">
        <v>2.7223168</v>
      </c>
      <c r="G74" s="18" t="n">
        <v>430.88461917</v>
      </c>
      <c r="H74" s="20" t="n">
        <v>5.14305633</v>
      </c>
      <c r="I74" s="18" t="n">
        <v>416.52273752</v>
      </c>
      <c r="J74" s="20" t="n">
        <v>2.50020444</v>
      </c>
      <c r="K74" s="18" t="n">
        <v>419.27472768</v>
      </c>
      <c r="L74" s="20" t="n">
        <v>2.77861988</v>
      </c>
      <c r="M74" s="18" t="n">
        <v>434.88313094</v>
      </c>
      <c r="N74" s="20" t="n">
        <v>4.78077071</v>
      </c>
      <c r="O74" s="18" t="s">
        <v>404</v>
      </c>
      <c r="P74" s="20" t="s">
        <v>404</v>
      </c>
      <c r="Q74" s="18" t="s">
        <v>404</v>
      </c>
      <c r="R74" s="20" t="s">
        <v>404</v>
      </c>
      <c r="S74" s="18" t="s">
        <v>404</v>
      </c>
      <c r="T74" s="20" t="s">
        <v>404</v>
      </c>
      <c r="U74" s="18" t="s">
        <v>404</v>
      </c>
      <c r="V74" s="20" t="s">
        <v>404</v>
      </c>
      <c r="W74" s="18" t="n">
        <v>375.84855437</v>
      </c>
      <c r="X74" s="20" t="n">
        <v>8.33509029</v>
      </c>
    </row>
    <row r="75" spans="1:24">
      <c r="A75" s="15" t="s">
        <v>472</v>
      </c>
      <c r="B75" s="17" t="n">
        <v>5375</v>
      </c>
      <c r="C75" s="18">
        <f>(483.0/B75*100)</f>
        <v/>
      </c>
      <c r="D75" s="19" t="n">
        <v>4892</v>
      </c>
      <c r="E75" s="18" t="n">
        <v>389.43874423</v>
      </c>
      <c r="F75" s="20" t="n">
        <v>3.46518552</v>
      </c>
      <c r="G75" s="18" t="n">
        <v>385.45679312</v>
      </c>
      <c r="H75" s="20" t="n">
        <v>8.900054089999999</v>
      </c>
      <c r="I75" s="18" t="n">
        <v>380.23886134</v>
      </c>
      <c r="J75" s="20" t="n">
        <v>14.65443035</v>
      </c>
      <c r="K75" s="18" t="n">
        <v>382.46019315</v>
      </c>
      <c r="L75" s="20" t="n">
        <v>12.32623478</v>
      </c>
      <c r="M75" s="18" t="n">
        <v>376.1314875</v>
      </c>
      <c r="N75" s="20" t="n">
        <v>12.34984466</v>
      </c>
      <c r="O75" s="18" t="s">
        <v>404</v>
      </c>
      <c r="P75" s="20" t="s">
        <v>404</v>
      </c>
      <c r="Q75" s="18" t="s">
        <v>404</v>
      </c>
      <c r="R75" s="20" t="s">
        <v>404</v>
      </c>
      <c r="S75" s="18" t="s">
        <v>404</v>
      </c>
      <c r="T75" s="20" t="s">
        <v>404</v>
      </c>
      <c r="U75" s="18" t="s">
        <v>404</v>
      </c>
      <c r="V75" s="20" t="s">
        <v>404</v>
      </c>
      <c r="W75" s="18" t="n">
        <v>382.80507404</v>
      </c>
      <c r="X75" s="20" t="n">
        <v>12.15668972</v>
      </c>
    </row>
    <row r="76" spans="1:24">
      <c r="A76" s="15" t="s">
        <v>473</v>
      </c>
      <c r="B76" s="17" t="n">
        <v>14167</v>
      </c>
      <c r="C76" s="18">
        <f>(1400.0/B76*100)</f>
        <v/>
      </c>
      <c r="D76" s="19" t="n">
        <v>12767</v>
      </c>
      <c r="E76" s="18" t="n">
        <v>439.45423033</v>
      </c>
      <c r="F76" s="20" t="n">
        <v>4.44556175</v>
      </c>
      <c r="G76" s="18" t="n">
        <v>439.88902826</v>
      </c>
      <c r="H76" s="20" t="n">
        <v>4.51685232</v>
      </c>
      <c r="I76" s="18" t="n">
        <v>450.20019085</v>
      </c>
      <c r="J76" s="20" t="n">
        <v>7.85275606</v>
      </c>
      <c r="K76" s="18" t="n">
        <v>424.24405129</v>
      </c>
      <c r="L76" s="20" t="n">
        <v>7.51023986</v>
      </c>
      <c r="M76" s="18" t="n">
        <v>517.12120521</v>
      </c>
      <c r="N76" s="20" t="n">
        <v>24.56997168</v>
      </c>
      <c r="O76" s="18" t="s">
        <v>404</v>
      </c>
      <c r="P76" s="20" t="s">
        <v>404</v>
      </c>
      <c r="Q76" s="18" t="s">
        <v>404</v>
      </c>
      <c r="R76" s="20" t="s">
        <v>404</v>
      </c>
      <c r="S76" s="18" t="s">
        <v>404</v>
      </c>
      <c r="T76" s="20" t="s">
        <v>404</v>
      </c>
      <c r="U76" s="18" t="s">
        <v>404</v>
      </c>
      <c r="V76" s="20" t="s">
        <v>404</v>
      </c>
      <c r="W76" s="18" t="n">
        <v>399.51818467</v>
      </c>
      <c r="X76" s="20" t="n">
        <v>12.69631427</v>
      </c>
    </row>
    <row r="77" spans="1:24">
      <c r="A77" s="15" t="s">
        <v>474</v>
      </c>
      <c r="B77" s="17" t="n">
        <v>6062</v>
      </c>
      <c r="C77" s="18">
        <f>(0.0/B77*100)</f>
        <v/>
      </c>
      <c r="D77" s="19" t="n">
        <v>6062</v>
      </c>
      <c r="E77" s="18" t="n">
        <v>430.77482699</v>
      </c>
      <c r="F77" s="20" t="n">
        <v>2.62701179</v>
      </c>
      <c r="G77" s="18" t="n">
        <v>466.9480221</v>
      </c>
      <c r="H77" s="20" t="n">
        <v>10.27804584</v>
      </c>
      <c r="I77" s="18" t="n">
        <v>444.51242251</v>
      </c>
      <c r="J77" s="20" t="n">
        <v>24.77867982</v>
      </c>
      <c r="K77" s="18" t="n">
        <v>414.17938802</v>
      </c>
      <c r="L77" s="20" t="n">
        <v>16.19680538</v>
      </c>
      <c r="M77" s="18" t="n">
        <v>458.28871539</v>
      </c>
      <c r="N77" s="20" t="n">
        <v>37.62425809</v>
      </c>
      <c r="O77" s="18" t="s">
        <v>404</v>
      </c>
      <c r="P77" s="20" t="s">
        <v>404</v>
      </c>
      <c r="Q77" s="18" t="s">
        <v>404</v>
      </c>
      <c r="R77" s="20" t="s">
        <v>404</v>
      </c>
      <c r="S77" s="18" t="s">
        <v>404</v>
      </c>
      <c r="T77" s="20" t="s">
        <v>404</v>
      </c>
      <c r="U77" s="18" t="s">
        <v>404</v>
      </c>
      <c r="V77" s="20" t="s">
        <v>404</v>
      </c>
      <c r="W77" s="18" t="s">
        <v>404</v>
      </c>
      <c r="X77" s="20" t="s">
        <v>404</v>
      </c>
    </row>
    <row r="78" spans="1:24">
      <c r="A78" s="15" t="s">
        <v>475</v>
      </c>
      <c r="B78" s="17" t="n">
        <v>5826</v>
      </c>
      <c r="C78" s="18">
        <f>(0.0/B78*100)</f>
        <v/>
      </c>
      <c r="D78" s="19" t="n">
        <v>5826</v>
      </c>
      <c r="E78" s="18" t="n">
        <v>522.74991713</v>
      </c>
      <c r="F78" s="20" t="n">
        <v>4.64374793</v>
      </c>
      <c r="G78" s="18" t="n">
        <v>534.5680204</v>
      </c>
      <c r="H78" s="20" t="n">
        <v>12.42795633</v>
      </c>
      <c r="I78" s="18" t="n">
        <v>530.1677451100001</v>
      </c>
      <c r="J78" s="20" t="n">
        <v>9.3748839</v>
      </c>
      <c r="K78" s="18" t="n">
        <v>520.04510857</v>
      </c>
      <c r="L78" s="20" t="n">
        <v>7.46726667</v>
      </c>
      <c r="M78" s="18" t="n">
        <v>484.9357083</v>
      </c>
      <c r="N78" s="20" t="n">
        <v>15.39274825</v>
      </c>
      <c r="O78" s="18" t="s">
        <v>404</v>
      </c>
      <c r="P78" s="20" t="s">
        <v>404</v>
      </c>
      <c r="Q78" s="18" t="s">
        <v>404</v>
      </c>
      <c r="R78" s="20" t="s">
        <v>404</v>
      </c>
      <c r="S78" s="18" t="s">
        <v>404</v>
      </c>
      <c r="T78" s="20" t="s">
        <v>404</v>
      </c>
      <c r="U78" s="18" t="n">
        <v>527.60032727</v>
      </c>
      <c r="V78" s="20" t="n">
        <v>7.34888238</v>
      </c>
      <c r="W78" s="18" t="n">
        <v>490.23758537</v>
      </c>
      <c r="X78" s="20" t="n">
        <v>50.186051</v>
      </c>
    </row>
    <row customHeight="1" ht="25" r="79" spans="1:24">
      <c r="A79" s="15" t="s">
        <v>476</v>
      </c>
      <c r="B79" s="17" t="n">
        <v>1657</v>
      </c>
      <c r="C79" s="18">
        <f>(21.0/B79*100)</f>
        <v/>
      </c>
      <c r="D79" s="19" t="n">
        <v>1636</v>
      </c>
      <c r="E79" s="18" t="n">
        <v>483.78600019</v>
      </c>
      <c r="F79" s="20" t="n">
        <v>13.79598294</v>
      </c>
      <c r="G79" s="18" t="n">
        <v>473.53123778</v>
      </c>
      <c r="H79" s="20" t="n">
        <v>7.62896683</v>
      </c>
      <c r="I79" s="18" t="s">
        <v>404</v>
      </c>
      <c r="J79" s="20" t="s">
        <v>404</v>
      </c>
      <c r="K79" s="18" t="s">
        <v>404</v>
      </c>
      <c r="L79" s="20" t="s">
        <v>404</v>
      </c>
      <c r="M79" s="18" t="s">
        <v>404</v>
      </c>
      <c r="N79" s="20" t="s">
        <v>404</v>
      </c>
      <c r="O79" s="18" t="s">
        <v>404</v>
      </c>
      <c r="P79" s="20" t="s">
        <v>404</v>
      </c>
      <c r="Q79" s="18" t="s">
        <v>404</v>
      </c>
      <c r="R79" s="20" t="s">
        <v>404</v>
      </c>
      <c r="S79" s="18" t="s">
        <v>404</v>
      </c>
      <c r="T79" s="20" t="s">
        <v>404</v>
      </c>
      <c r="U79" s="18" t="s">
        <v>404</v>
      </c>
      <c r="V79" s="20" t="s">
        <v>404</v>
      </c>
      <c r="W79" s="18" t="n">
        <v>414.57268489</v>
      </c>
      <c r="X79" s="20" t="n">
        <v>5.88125209</v>
      </c>
    </row>
    <row r="80" spans="1:24">
      <c r="A80" s="15" t="s">
        <v>477</v>
      </c>
      <c r="B80" s="17" t="n">
        <v>7841</v>
      </c>
      <c r="C80" s="18">
        <f>(0.0/B80*100)</f>
        <v/>
      </c>
      <c r="D80" s="19" t="n">
        <v>7841</v>
      </c>
      <c r="E80" s="18" t="n">
        <v>449.0121548</v>
      </c>
      <c r="F80" s="20" t="n">
        <v>13.02730779</v>
      </c>
      <c r="G80" s="18" t="n">
        <v>454.38324701</v>
      </c>
      <c r="H80" s="20" t="n">
        <v>6.31460753</v>
      </c>
      <c r="I80" s="18" t="n">
        <v>456.62223577</v>
      </c>
      <c r="J80" s="20" t="n">
        <v>9.265733709999999</v>
      </c>
      <c r="K80" s="18" t="n">
        <v>460.59782119</v>
      </c>
      <c r="L80" s="20" t="n">
        <v>9.27493203</v>
      </c>
      <c r="M80" s="18" t="n">
        <v>455.60826433</v>
      </c>
      <c r="N80" s="20" t="n">
        <v>6.47407854</v>
      </c>
      <c r="O80" s="18" t="s">
        <v>404</v>
      </c>
      <c r="P80" s="20" t="s">
        <v>404</v>
      </c>
      <c r="Q80" s="18" t="s">
        <v>404</v>
      </c>
      <c r="R80" s="20" t="s">
        <v>404</v>
      </c>
      <c r="S80" s="18" t="s">
        <v>404</v>
      </c>
      <c r="T80" s="20" t="s">
        <v>404</v>
      </c>
      <c r="U80" s="18" t="s">
        <v>404</v>
      </c>
      <c r="V80" s="20" t="s">
        <v>404</v>
      </c>
      <c r="W80" s="18" t="s">
        <v>404</v>
      </c>
      <c r="X80" s="20" t="s">
        <v>404</v>
      </c>
    </row>
    <row r="81" spans="1:24">
      <c r="A81" s="21" t="s">
        <v>478</v>
      </c>
      <c r="B81" s="17" t="n">
        <v>8861</v>
      </c>
      <c r="C81" s="18">
        <f>(0.0/B81*100)</f>
        <v/>
      </c>
      <c r="D81" s="19" t="n">
        <v>8861</v>
      </c>
      <c r="E81" s="18" t="n">
        <v>439.92620399</v>
      </c>
      <c r="F81" s="20" t="n">
        <v>3.05077515</v>
      </c>
      <c r="G81" s="18" t="n">
        <v>450.94958299</v>
      </c>
      <c r="H81" s="20" t="n">
        <v>7.32744054</v>
      </c>
      <c r="I81" s="18" t="n">
        <v>453.45645078</v>
      </c>
      <c r="J81" s="20" t="n">
        <v>21.08924524</v>
      </c>
      <c r="K81" s="18" t="n">
        <v>419.8446313</v>
      </c>
      <c r="L81" s="20" t="n">
        <v>17.61378763</v>
      </c>
      <c r="M81" s="18" t="s">
        <v>404</v>
      </c>
      <c r="N81" s="20" t="s">
        <v>404</v>
      </c>
      <c r="O81" s="18" t="s">
        <v>404</v>
      </c>
      <c r="P81" s="20" t="s">
        <v>404</v>
      </c>
      <c r="Q81" s="18" t="s">
        <v>404</v>
      </c>
      <c r="R81" s="20" t="s">
        <v>404</v>
      </c>
      <c r="S81" s="18" t="s">
        <v>404</v>
      </c>
      <c r="T81" s="20" t="s">
        <v>404</v>
      </c>
      <c r="U81" s="18" t="s">
        <v>404</v>
      </c>
      <c r="V81" s="20" t="s">
        <v>404</v>
      </c>
      <c r="W81" s="18" t="n">
        <v>464.69644858</v>
      </c>
      <c r="X81" s="20" t="n">
        <v>19.48038749</v>
      </c>
    </row>
    <row r="82" spans="1:24">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row>
    <row r="83" spans="1:24">
      <c r="A83" s="3" t="s">
        <v>480</v>
      </c>
    </row>
    <row r="84" spans="1:24">
      <c r="A84" s="23" t="s">
        <v>481</v>
      </c>
    </row>
    <row r="85" spans="1:24">
      <c r="A85" s="23" t="s">
        <v>482</v>
      </c>
    </row>
    <row customHeight="1" ht="30" r="86" spans="1:24">
      <c r="A86" s="23" t="s">
        <v>483</v>
      </c>
    </row>
    <row customHeight="1" ht="30" r="87" spans="1:24">
      <c r="A87" s="23" t="s">
        <v>479</v>
      </c>
    </row>
    <row customHeight="1" ht="30" r="88" spans="1:24">
      <c r="A88" s="23" t="s">
        <v>484</v>
      </c>
    </row>
    <row customHeight="1" ht="30" r="89" spans="1:24">
      <c r="A89" s="23" t="s">
        <v>485</v>
      </c>
    </row>
    <row customHeight="1" ht="30" r="90" spans="1:24">
      <c r="A90" s="23" t="s">
        <v>486</v>
      </c>
    </row>
    <row customHeight="1" ht="30" r="91" spans="1:24">
      <c r="A91" s="23" t="s">
        <v>487</v>
      </c>
    </row>
    <row customHeight="1" ht="30" r="92" spans="1:24">
      <c r="A92" s="23" t="s">
        <v>488</v>
      </c>
    </row>
    <row customHeight="1" ht="30" r="93" spans="1:24">
      <c r="A93" s="23" t="s">
        <v>489</v>
      </c>
    </row>
    <row customHeight="1" ht="30" r="94" spans="1:24">
      <c r="A94" s="23" t="s">
        <v>490</v>
      </c>
    </row>
    <row customHeight="1" ht="30" r="95" spans="1:24">
      <c r="A95" s="23" t="s">
        <v>491</v>
      </c>
    </row>
    <row customHeight="1" ht="30" r="96" spans="1:24">
      <c r="A96" s="23" t="s">
        <v>492</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383</v>
      </c>
    </row>
    <row r="2" spans="1:24">
      <c r="A2" s="5" t="s">
        <v>649</v>
      </c>
    </row>
    <row customHeight="1" ht="30" r="4" spans="1:24">
      <c r="A4" s="6" t="n"/>
      <c r="B4" s="7" t="s">
        <v>385</v>
      </c>
      <c r="C4" s="7" t="s">
        <v>386</v>
      </c>
      <c r="D4" s="8" t="s">
        <v>385</v>
      </c>
      <c r="E4" s="9" t="s">
        <v>607</v>
      </c>
      <c r="F4" s="10" t="n"/>
      <c r="G4" s="9" t="s">
        <v>644</v>
      </c>
      <c r="H4" s="10" t="n"/>
      <c r="I4" s="9" t="s">
        <v>645</v>
      </c>
      <c r="J4" s="10" t="n"/>
      <c r="K4" s="9" t="s">
        <v>646</v>
      </c>
      <c r="L4" s="10" t="n"/>
      <c r="M4" s="9" t="s">
        <v>647</v>
      </c>
      <c r="N4" s="10" t="n"/>
      <c r="O4" s="9" t="s">
        <v>392</v>
      </c>
      <c r="P4" s="10" t="n"/>
      <c r="Q4" s="9" t="s">
        <v>393</v>
      </c>
      <c r="R4" s="10" t="n"/>
      <c r="S4" s="9" t="s">
        <v>394</v>
      </c>
      <c r="T4" s="10" t="n"/>
      <c r="U4" s="9" t="s">
        <v>395</v>
      </c>
      <c r="V4" s="10" t="n"/>
      <c r="W4" s="9" t="s">
        <v>396</v>
      </c>
      <c r="X4" s="10" t="n"/>
    </row>
    <row r="5" spans="1:24">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row>
    <row r="6" spans="1:24">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403</v>
      </c>
      <c r="B7" s="17" t="n">
        <v>14530</v>
      </c>
      <c r="C7" s="18">
        <f>(0.0/B7*100)</f>
        <v/>
      </c>
      <c r="D7" s="19" t="n">
        <v>14530</v>
      </c>
      <c r="E7" s="18" t="s">
        <v>404</v>
      </c>
      <c r="F7" s="20" t="s">
        <v>404</v>
      </c>
      <c r="G7" s="18" t="s">
        <v>404</v>
      </c>
      <c r="H7" s="20" t="s">
        <v>404</v>
      </c>
      <c r="I7" s="18" t="s">
        <v>404</v>
      </c>
      <c r="J7" s="20" t="s">
        <v>404</v>
      </c>
      <c r="K7" s="18" t="s">
        <v>404</v>
      </c>
      <c r="L7" s="20" t="s">
        <v>404</v>
      </c>
      <c r="M7" s="18" t="s">
        <v>404</v>
      </c>
      <c r="N7" s="20" t="s">
        <v>404</v>
      </c>
      <c r="O7" s="18" t="s">
        <v>404</v>
      </c>
      <c r="P7" s="20" t="s">
        <v>404</v>
      </c>
      <c r="Q7" s="18" t="s">
        <v>404</v>
      </c>
      <c r="R7" s="20" t="s">
        <v>404</v>
      </c>
      <c r="S7" s="18" t="n">
        <v>509.99385417</v>
      </c>
      <c r="T7" s="20" t="n">
        <v>1.53531126</v>
      </c>
      <c r="U7" s="18" t="s">
        <v>404</v>
      </c>
      <c r="V7" s="20" t="s">
        <v>404</v>
      </c>
      <c r="W7" s="18" t="s">
        <v>404</v>
      </c>
      <c r="X7" s="20" t="s">
        <v>404</v>
      </c>
    </row>
    <row r="8" spans="1:24">
      <c r="A8" s="15" t="s">
        <v>405</v>
      </c>
      <c r="B8" s="17" t="n">
        <v>7007</v>
      </c>
      <c r="C8" s="18">
        <f>(0.0/B8*100)</f>
        <v/>
      </c>
      <c r="D8" s="19" t="n">
        <v>7007</v>
      </c>
      <c r="E8" s="18" t="s">
        <v>404</v>
      </c>
      <c r="F8" s="20" t="s">
        <v>404</v>
      </c>
      <c r="G8" s="18" t="n">
        <v>475.32520295</v>
      </c>
      <c r="H8" s="20" t="n">
        <v>13.03623578</v>
      </c>
      <c r="I8" s="18" t="n">
        <v>517.51098257</v>
      </c>
      <c r="J8" s="20" t="n">
        <v>6.60921561</v>
      </c>
      <c r="K8" s="18" t="n">
        <v>479.53100796</v>
      </c>
      <c r="L8" s="20" t="n">
        <v>10.50425607</v>
      </c>
      <c r="M8" s="18" t="n">
        <v>490.08865874</v>
      </c>
      <c r="N8" s="20" t="n">
        <v>6.8723066</v>
      </c>
      <c r="O8" s="18" t="s">
        <v>404</v>
      </c>
      <c r="P8" s="20" t="s">
        <v>404</v>
      </c>
      <c r="Q8" s="18" t="s">
        <v>404</v>
      </c>
      <c r="R8" s="20" t="s">
        <v>404</v>
      </c>
      <c r="S8" s="18" t="s">
        <v>404</v>
      </c>
      <c r="T8" s="20" t="s">
        <v>404</v>
      </c>
      <c r="U8" s="18" t="s">
        <v>404</v>
      </c>
      <c r="V8" s="20" t="s">
        <v>404</v>
      </c>
      <c r="W8" s="18" t="n">
        <v>446.36097474</v>
      </c>
      <c r="X8" s="20" t="n">
        <v>12.77198035</v>
      </c>
    </row>
    <row r="9" spans="1:24">
      <c r="A9" s="15" t="s">
        <v>406</v>
      </c>
      <c r="B9" s="17" t="n">
        <v>9651</v>
      </c>
      <c r="C9" s="18">
        <f>(200.0/B9*100)</f>
        <v/>
      </c>
      <c r="D9" s="19" t="n">
        <v>9451</v>
      </c>
      <c r="E9" s="18" t="n">
        <v>473.74969281</v>
      </c>
      <c r="F9" s="20" t="n">
        <v>43.42447769</v>
      </c>
      <c r="G9" s="18" t="n">
        <v>477.25114058</v>
      </c>
      <c r="H9" s="20" t="n">
        <v>18.5412371</v>
      </c>
      <c r="I9" s="18" t="n">
        <v>477.87950898</v>
      </c>
      <c r="J9" s="20" t="n">
        <v>15.24897388</v>
      </c>
      <c r="K9" s="18" t="n">
        <v>518.2734910299999</v>
      </c>
      <c r="L9" s="20" t="n">
        <v>10.9826296</v>
      </c>
      <c r="M9" s="18" t="n">
        <v>508.48142062</v>
      </c>
      <c r="N9" s="20" t="n">
        <v>3.4501774</v>
      </c>
      <c r="O9" s="18" t="s">
        <v>404</v>
      </c>
      <c r="P9" s="20" t="s">
        <v>404</v>
      </c>
      <c r="Q9" s="18" t="s">
        <v>404</v>
      </c>
      <c r="R9" s="20" t="s">
        <v>404</v>
      </c>
      <c r="S9" s="18" t="s">
        <v>404</v>
      </c>
      <c r="T9" s="20" t="s">
        <v>404</v>
      </c>
      <c r="U9" s="18" t="s">
        <v>404</v>
      </c>
      <c r="V9" s="20" t="s">
        <v>404</v>
      </c>
      <c r="W9" s="18" t="n">
        <v>469.40004347</v>
      </c>
      <c r="X9" s="20" t="n">
        <v>15.51048111</v>
      </c>
    </row>
    <row r="10" spans="1:24">
      <c r="A10" s="15" t="s">
        <v>407</v>
      </c>
      <c r="B10" s="17" t="n">
        <v>20058</v>
      </c>
      <c r="C10" s="18">
        <f>(3074.0/B10*100)</f>
        <v/>
      </c>
      <c r="D10" s="19" t="n">
        <v>16984</v>
      </c>
      <c r="E10" s="18" t="n">
        <v>487.82402699</v>
      </c>
      <c r="F10" s="20" t="n">
        <v>9.8776803</v>
      </c>
      <c r="G10" s="18" t="n">
        <v>530.20980939</v>
      </c>
      <c r="H10" s="20" t="n">
        <v>17.99063692</v>
      </c>
      <c r="I10" s="18" t="n">
        <v>530.2164757100001</v>
      </c>
      <c r="J10" s="20" t="n">
        <v>13.36496027</v>
      </c>
      <c r="K10" s="18" t="n">
        <v>519.69439986</v>
      </c>
      <c r="L10" s="20" t="n">
        <v>4.43329154</v>
      </c>
      <c r="M10" s="18" t="n">
        <v>530.88021921</v>
      </c>
      <c r="N10" s="20" t="n">
        <v>2.65673052</v>
      </c>
      <c r="O10" s="18" t="s">
        <v>404</v>
      </c>
      <c r="P10" s="20" t="s">
        <v>404</v>
      </c>
      <c r="Q10" s="18" t="s">
        <v>404</v>
      </c>
      <c r="R10" s="20" t="s">
        <v>404</v>
      </c>
      <c r="S10" s="18" t="s">
        <v>404</v>
      </c>
      <c r="T10" s="20" t="s">
        <v>404</v>
      </c>
      <c r="U10" s="18" t="s">
        <v>404</v>
      </c>
      <c r="V10" s="20" t="s">
        <v>404</v>
      </c>
      <c r="W10" s="18" t="n">
        <v>551.91188316</v>
      </c>
      <c r="X10" s="20" t="n">
        <v>25.09975789</v>
      </c>
    </row>
    <row r="11" spans="1:24">
      <c r="A11" s="15" t="s">
        <v>408</v>
      </c>
      <c r="B11" s="17" t="n">
        <v>7053</v>
      </c>
      <c r="C11" s="18">
        <f>(137.0/B11*100)</f>
        <v/>
      </c>
      <c r="D11" s="19" t="n">
        <v>6916</v>
      </c>
      <c r="E11" s="18" t="n">
        <v>413.54402669</v>
      </c>
      <c r="F11" s="20" t="n">
        <v>28.35801216</v>
      </c>
      <c r="G11" s="18" t="n">
        <v>440.89535728</v>
      </c>
      <c r="H11" s="20" t="n">
        <v>21.96931945</v>
      </c>
      <c r="I11" s="18" t="n">
        <v>447.18292633</v>
      </c>
      <c r="J11" s="20" t="n">
        <v>10.831099</v>
      </c>
      <c r="K11" s="18" t="n">
        <v>441.59919841</v>
      </c>
      <c r="L11" s="20" t="n">
        <v>6.11247014</v>
      </c>
      <c r="M11" s="18" t="n">
        <v>456.44420903</v>
      </c>
      <c r="N11" s="20" t="n">
        <v>4.85724952</v>
      </c>
      <c r="O11" s="18" t="s">
        <v>404</v>
      </c>
      <c r="P11" s="20" t="s">
        <v>404</v>
      </c>
      <c r="Q11" s="18" t="s">
        <v>404</v>
      </c>
      <c r="R11" s="20" t="s">
        <v>404</v>
      </c>
      <c r="S11" s="18" t="s">
        <v>404</v>
      </c>
      <c r="T11" s="20" t="s">
        <v>404</v>
      </c>
      <c r="U11" s="18" t="s">
        <v>404</v>
      </c>
      <c r="V11" s="20" t="s">
        <v>404</v>
      </c>
      <c r="W11" s="18" t="n">
        <v>417.44302514</v>
      </c>
      <c r="X11" s="20" t="n">
        <v>15.61999926</v>
      </c>
    </row>
    <row r="12" spans="1:24">
      <c r="A12" s="15" t="s">
        <v>409</v>
      </c>
      <c r="B12" s="17" t="n">
        <v>6894</v>
      </c>
      <c r="C12" s="18">
        <f>(106.0/B12*100)</f>
        <v/>
      </c>
      <c r="D12" s="19" t="n">
        <v>6788</v>
      </c>
      <c r="E12" s="18" t="n">
        <v>514.09106443</v>
      </c>
      <c r="F12" s="20" t="n">
        <v>50.75782586</v>
      </c>
      <c r="G12" s="18" t="n">
        <v>454.22091144</v>
      </c>
      <c r="H12" s="20" t="n">
        <v>10.90747367</v>
      </c>
      <c r="I12" s="18" t="n">
        <v>479.12013615</v>
      </c>
      <c r="J12" s="20" t="n">
        <v>6.50922224</v>
      </c>
      <c r="K12" s="18" t="n">
        <v>501.63513981</v>
      </c>
      <c r="L12" s="20" t="n">
        <v>6.24869276</v>
      </c>
      <c r="M12" s="18" t="n">
        <v>502.22843518</v>
      </c>
      <c r="N12" s="20" t="n">
        <v>4.38911286</v>
      </c>
      <c r="O12" s="18" t="s">
        <v>404</v>
      </c>
      <c r="P12" s="20" t="s">
        <v>404</v>
      </c>
      <c r="Q12" s="18" t="s">
        <v>404</v>
      </c>
      <c r="R12" s="20" t="s">
        <v>404</v>
      </c>
      <c r="S12" s="18" t="s">
        <v>404</v>
      </c>
      <c r="T12" s="20" t="s">
        <v>404</v>
      </c>
      <c r="U12" s="18" t="s">
        <v>404</v>
      </c>
      <c r="V12" s="20" t="s">
        <v>404</v>
      </c>
      <c r="W12" s="18" t="n">
        <v>447.69050113</v>
      </c>
      <c r="X12" s="20" t="n">
        <v>22.57975055</v>
      </c>
    </row>
    <row r="13" spans="1:24">
      <c r="A13" s="15" t="s">
        <v>410</v>
      </c>
      <c r="B13" s="17" t="n">
        <v>7161</v>
      </c>
      <c r="C13" s="18">
        <f>(1175.0/B13*100)</f>
        <v/>
      </c>
      <c r="D13" s="19" t="n">
        <v>5986</v>
      </c>
      <c r="E13" s="18" t="n">
        <v>503.95738836</v>
      </c>
      <c r="F13" s="20" t="n">
        <v>21.30700761</v>
      </c>
      <c r="G13" s="18" t="n">
        <v>496.60004354</v>
      </c>
      <c r="H13" s="20" t="n">
        <v>7.48146064</v>
      </c>
      <c r="I13" s="18" t="n">
        <v>503.98173093</v>
      </c>
      <c r="J13" s="20" t="n">
        <v>3.8340238</v>
      </c>
      <c r="K13" s="18" t="n">
        <v>499.67934907</v>
      </c>
      <c r="L13" s="20" t="n">
        <v>4.40390207</v>
      </c>
      <c r="M13" s="18" t="n">
        <v>506.869734</v>
      </c>
      <c r="N13" s="20" t="n">
        <v>7.95235165</v>
      </c>
      <c r="O13" s="18" t="s">
        <v>404</v>
      </c>
      <c r="P13" s="20" t="s">
        <v>404</v>
      </c>
      <c r="Q13" s="18" t="s">
        <v>404</v>
      </c>
      <c r="R13" s="20" t="s">
        <v>404</v>
      </c>
      <c r="S13" s="18" t="s">
        <v>404</v>
      </c>
      <c r="T13" s="20" t="s">
        <v>404</v>
      </c>
      <c r="U13" s="18" t="s">
        <v>404</v>
      </c>
      <c r="V13" s="20" t="s">
        <v>404</v>
      </c>
      <c r="W13" s="18" t="n">
        <v>497.69780585</v>
      </c>
      <c r="X13" s="20" t="n">
        <v>5.94788934</v>
      </c>
    </row>
    <row r="14" spans="1:24">
      <c r="A14" s="15" t="s">
        <v>411</v>
      </c>
      <c r="B14" s="17" t="n">
        <v>5587</v>
      </c>
      <c r="C14" s="18">
        <f>(0.0/B14*100)</f>
        <v/>
      </c>
      <c r="D14" s="19" t="n">
        <v>5587</v>
      </c>
      <c r="E14" s="18" t="n">
        <v>532.8522998</v>
      </c>
      <c r="F14" s="20" t="n">
        <v>17.91711469</v>
      </c>
      <c r="G14" s="18" t="n">
        <v>509.3145448</v>
      </c>
      <c r="H14" s="20" t="n">
        <v>10.36764208</v>
      </c>
      <c r="I14" s="18" t="n">
        <v>513.42716174</v>
      </c>
      <c r="J14" s="20" t="n">
        <v>6.04976833</v>
      </c>
      <c r="K14" s="18" t="n">
        <v>535.45642873</v>
      </c>
      <c r="L14" s="20" t="n">
        <v>4.07698961</v>
      </c>
      <c r="M14" s="18" t="n">
        <v>537.988886</v>
      </c>
      <c r="N14" s="20" t="n">
        <v>3.28512845</v>
      </c>
      <c r="O14" s="18" t="s">
        <v>404</v>
      </c>
      <c r="P14" s="20" t="s">
        <v>404</v>
      </c>
      <c r="Q14" s="18" t="s">
        <v>404</v>
      </c>
      <c r="R14" s="20" t="s">
        <v>404</v>
      </c>
      <c r="S14" s="18" t="s">
        <v>404</v>
      </c>
      <c r="T14" s="20" t="s">
        <v>404</v>
      </c>
      <c r="U14" s="18" t="s">
        <v>404</v>
      </c>
      <c r="V14" s="20" t="s">
        <v>404</v>
      </c>
      <c r="W14" s="18" t="n">
        <v>547.22102351</v>
      </c>
      <c r="X14" s="20" t="n">
        <v>12.40629958</v>
      </c>
    </row>
    <row r="15" spans="1:24">
      <c r="A15" s="15" t="s">
        <v>412</v>
      </c>
      <c r="B15" s="17" t="n">
        <v>5882</v>
      </c>
      <c r="C15" s="18">
        <f>(0.0/B15*100)</f>
        <v/>
      </c>
      <c r="D15" s="19" t="n">
        <v>5882</v>
      </c>
      <c r="E15" s="18" t="s">
        <v>404</v>
      </c>
      <c r="F15" s="20" t="s">
        <v>404</v>
      </c>
      <c r="G15" s="18" t="n">
        <v>562.99263134</v>
      </c>
      <c r="H15" s="20" t="n">
        <v>6.25368437</v>
      </c>
      <c r="I15" s="18" t="n">
        <v>533.26964717</v>
      </c>
      <c r="J15" s="20" t="n">
        <v>4.91902444</v>
      </c>
      <c r="K15" s="18" t="n">
        <v>532.06309631</v>
      </c>
      <c r="L15" s="20" t="n">
        <v>3.21844786</v>
      </c>
      <c r="M15" s="18" t="n">
        <v>521.64955381</v>
      </c>
      <c r="N15" s="20" t="n">
        <v>5.63534098</v>
      </c>
      <c r="O15" s="18" t="s">
        <v>404</v>
      </c>
      <c r="P15" s="20" t="s">
        <v>404</v>
      </c>
      <c r="Q15" s="18" t="s">
        <v>404</v>
      </c>
      <c r="R15" s="20" t="s">
        <v>404</v>
      </c>
      <c r="S15" s="18" t="s">
        <v>404</v>
      </c>
      <c r="T15" s="20" t="s">
        <v>404</v>
      </c>
      <c r="U15" s="18" t="s">
        <v>404</v>
      </c>
      <c r="V15" s="20" t="s">
        <v>404</v>
      </c>
      <c r="W15" s="18" t="n">
        <v>546.61083584</v>
      </c>
      <c r="X15" s="20" t="n">
        <v>20.48132951</v>
      </c>
    </row>
    <row r="16" spans="1:24">
      <c r="A16" s="15" t="s">
        <v>413</v>
      </c>
      <c r="B16" s="17" t="n">
        <v>6108</v>
      </c>
      <c r="C16" s="18">
        <f>(495.0/B16*100)</f>
        <v/>
      </c>
      <c r="D16" s="19" t="n">
        <v>5613</v>
      </c>
      <c r="E16" s="18" t="n">
        <v>474.33730978</v>
      </c>
      <c r="F16" s="20" t="n">
        <v>22.09943642</v>
      </c>
      <c r="G16" s="18" t="n">
        <v>490.97619981</v>
      </c>
      <c r="H16" s="20" t="n">
        <v>10.65152732</v>
      </c>
      <c r="I16" s="18" t="n">
        <v>483.56852509</v>
      </c>
      <c r="J16" s="20" t="n">
        <v>13.56062296</v>
      </c>
      <c r="K16" s="18" t="n">
        <v>505.52045245</v>
      </c>
      <c r="L16" s="20" t="n">
        <v>13.21532951</v>
      </c>
      <c r="M16" s="18" t="n">
        <v>508.53856005</v>
      </c>
      <c r="N16" s="20" t="n">
        <v>6.04144283</v>
      </c>
      <c r="O16" s="18" t="s">
        <v>404</v>
      </c>
      <c r="P16" s="20" t="s">
        <v>404</v>
      </c>
      <c r="Q16" s="18" t="s">
        <v>404</v>
      </c>
      <c r="R16" s="20" t="s">
        <v>404</v>
      </c>
      <c r="S16" s="18" t="s">
        <v>404</v>
      </c>
      <c r="T16" s="20" t="s">
        <v>404</v>
      </c>
      <c r="U16" s="18" t="s">
        <v>404</v>
      </c>
      <c r="V16" s="20" t="s">
        <v>404</v>
      </c>
      <c r="W16" s="18" t="n">
        <v>441.85019726</v>
      </c>
      <c r="X16" s="20" t="n">
        <v>23.25313082</v>
      </c>
    </row>
    <row r="17" spans="1:24">
      <c r="A17" s="15" t="s">
        <v>414</v>
      </c>
      <c r="B17" s="17" t="n">
        <v>6504</v>
      </c>
      <c r="C17" s="18">
        <f>(1325.0/B17*100)</f>
        <v/>
      </c>
      <c r="D17" s="19" t="n">
        <v>5179</v>
      </c>
      <c r="E17" s="18" t="n">
        <v>562.56581871</v>
      </c>
      <c r="F17" s="20" t="n">
        <v>42.37880339</v>
      </c>
      <c r="G17" s="18" t="n">
        <v>526.14360325</v>
      </c>
      <c r="H17" s="20" t="n">
        <v>11.36464148</v>
      </c>
      <c r="I17" s="18" t="n">
        <v>487.22397015</v>
      </c>
      <c r="J17" s="20" t="n">
        <v>8.06520954</v>
      </c>
      <c r="K17" s="18" t="n">
        <v>508.55343918</v>
      </c>
      <c r="L17" s="20" t="n">
        <v>11.7797049</v>
      </c>
      <c r="M17" s="18" t="n">
        <v>513.16998934</v>
      </c>
      <c r="N17" s="20" t="n">
        <v>7.63097206</v>
      </c>
      <c r="O17" s="18" t="s">
        <v>404</v>
      </c>
      <c r="P17" s="20" t="s">
        <v>404</v>
      </c>
      <c r="Q17" s="18" t="s">
        <v>404</v>
      </c>
      <c r="R17" s="20" t="s">
        <v>404</v>
      </c>
      <c r="S17" s="18" t="s">
        <v>404</v>
      </c>
      <c r="T17" s="20" t="s">
        <v>404</v>
      </c>
      <c r="U17" s="18" t="s">
        <v>404</v>
      </c>
      <c r="V17" s="20" t="s">
        <v>404</v>
      </c>
      <c r="W17" s="18" t="n">
        <v>555.08446896</v>
      </c>
      <c r="X17" s="20" t="n">
        <v>18.81491863</v>
      </c>
    </row>
    <row r="18" spans="1:24">
      <c r="A18" s="15" t="s">
        <v>415</v>
      </c>
      <c r="B18" s="17" t="n">
        <v>5532</v>
      </c>
      <c r="C18" s="18">
        <f>(0.0/B18*100)</f>
        <v/>
      </c>
      <c r="D18" s="19" t="n">
        <v>5532</v>
      </c>
      <c r="E18" s="18" t="n">
        <v>433.29455615</v>
      </c>
      <c r="F18" s="20" t="n">
        <v>4.49652817</v>
      </c>
      <c r="G18" s="18" t="n">
        <v>434.75369902</v>
      </c>
      <c r="H18" s="20" t="n">
        <v>20.99073668</v>
      </c>
      <c r="I18" s="18" t="n">
        <v>455.58496337</v>
      </c>
      <c r="J18" s="20" t="n">
        <v>5.24880383</v>
      </c>
      <c r="K18" s="18" t="n">
        <v>448.47322034</v>
      </c>
      <c r="L18" s="20" t="n">
        <v>7.99397825</v>
      </c>
      <c r="M18" s="18" t="n">
        <v>461.28925696</v>
      </c>
      <c r="N18" s="20" t="n">
        <v>8.88855223</v>
      </c>
      <c r="O18" s="18" t="s">
        <v>404</v>
      </c>
      <c r="P18" s="20" t="s">
        <v>404</v>
      </c>
      <c r="Q18" s="18" t="s">
        <v>404</v>
      </c>
      <c r="R18" s="20" t="s">
        <v>404</v>
      </c>
      <c r="S18" s="18" t="s">
        <v>404</v>
      </c>
      <c r="T18" s="20" t="s">
        <v>404</v>
      </c>
      <c r="U18" s="18" t="s">
        <v>404</v>
      </c>
      <c r="V18" s="20" t="s">
        <v>404</v>
      </c>
      <c r="W18" s="18" t="n">
        <v>433.95770205</v>
      </c>
      <c r="X18" s="20" t="n">
        <v>37.63026598</v>
      </c>
    </row>
    <row r="19" spans="1:24">
      <c r="A19" s="15" t="s">
        <v>416</v>
      </c>
      <c r="B19" s="17" t="n">
        <v>5658</v>
      </c>
      <c r="C19" s="18">
        <f>(327.0/B19*100)</f>
        <v/>
      </c>
      <c r="D19" s="19" t="n">
        <v>5331</v>
      </c>
      <c r="E19" s="18" t="n">
        <v>329.4195439</v>
      </c>
      <c r="F19" s="20" t="n">
        <v>21.4698651</v>
      </c>
      <c r="G19" s="18" t="n">
        <v>475.65514462</v>
      </c>
      <c r="H19" s="20" t="n">
        <v>7.95688635</v>
      </c>
      <c r="I19" s="18" t="n">
        <v>477.50088688</v>
      </c>
      <c r="J19" s="20" t="n">
        <v>10.25139538</v>
      </c>
      <c r="K19" s="18" t="n">
        <v>462.82981438</v>
      </c>
      <c r="L19" s="20" t="n">
        <v>9.09292827</v>
      </c>
      <c r="M19" s="18" t="n">
        <v>496.44615902</v>
      </c>
      <c r="N19" s="20" t="n">
        <v>8.73501224</v>
      </c>
      <c r="O19" s="18" t="s">
        <v>404</v>
      </c>
      <c r="P19" s="20" t="s">
        <v>404</v>
      </c>
      <c r="Q19" s="18" t="s">
        <v>404</v>
      </c>
      <c r="R19" s="20" t="s">
        <v>404</v>
      </c>
      <c r="S19" s="18" t="s">
        <v>404</v>
      </c>
      <c r="T19" s="20" t="s">
        <v>404</v>
      </c>
      <c r="U19" s="18" t="s">
        <v>404</v>
      </c>
      <c r="V19" s="20" t="s">
        <v>404</v>
      </c>
      <c r="W19" s="18" t="n">
        <v>512.28570911</v>
      </c>
      <c r="X19" s="20" t="n">
        <v>26.49274145</v>
      </c>
    </row>
    <row r="20" spans="1:24">
      <c r="A20" s="15" t="s">
        <v>417</v>
      </c>
      <c r="B20" s="17" t="n">
        <v>3371</v>
      </c>
      <c r="C20" s="18">
        <f>(24.0/B20*100)</f>
        <v/>
      </c>
      <c r="D20" s="19" t="n">
        <v>3347</v>
      </c>
      <c r="E20" s="18" t="s">
        <v>404</v>
      </c>
      <c r="F20" s="20" t="s">
        <v>404</v>
      </c>
      <c r="G20" s="18" t="s">
        <v>404</v>
      </c>
      <c r="H20" s="20" t="s">
        <v>404</v>
      </c>
      <c r="I20" s="18" t="n">
        <v>474.39622392</v>
      </c>
      <c r="J20" s="20" t="n">
        <v>3.83475808</v>
      </c>
      <c r="K20" s="18" t="n">
        <v>480.45166436</v>
      </c>
      <c r="L20" s="20" t="n">
        <v>2.65119209</v>
      </c>
      <c r="M20" s="18" t="n">
        <v>466.84874784</v>
      </c>
      <c r="N20" s="20" t="n">
        <v>2.77113484</v>
      </c>
      <c r="O20" s="18" t="s">
        <v>404</v>
      </c>
      <c r="P20" s="20" t="s">
        <v>404</v>
      </c>
      <c r="Q20" s="18" t="s">
        <v>404</v>
      </c>
      <c r="R20" s="20" t="s">
        <v>404</v>
      </c>
      <c r="S20" s="18" t="s">
        <v>404</v>
      </c>
      <c r="T20" s="20" t="s">
        <v>404</v>
      </c>
      <c r="U20" s="18" t="s">
        <v>404</v>
      </c>
      <c r="V20" s="20" t="s">
        <v>404</v>
      </c>
      <c r="W20" s="18" t="n">
        <v>423.43863297</v>
      </c>
      <c r="X20" s="20" t="n">
        <v>15.52136719</v>
      </c>
    </row>
    <row r="21" spans="1:24">
      <c r="A21" s="15" t="s">
        <v>418</v>
      </c>
      <c r="B21" s="17" t="n">
        <v>5741</v>
      </c>
      <c r="C21" s="18">
        <f>(0.0/B21*100)</f>
        <v/>
      </c>
      <c r="D21" s="19" t="n">
        <v>5741</v>
      </c>
      <c r="E21" s="18" t="n">
        <v>461.41194545</v>
      </c>
      <c r="F21" s="20" t="n">
        <v>15.62881824</v>
      </c>
      <c r="G21" s="18" t="n">
        <v>497.09841581</v>
      </c>
      <c r="H21" s="20" t="n">
        <v>6.53209321</v>
      </c>
      <c r="I21" s="18" t="n">
        <v>507.58163826</v>
      </c>
      <c r="J21" s="20" t="n">
        <v>4.56599862</v>
      </c>
      <c r="K21" s="18" t="n">
        <v>502.05424333</v>
      </c>
      <c r="L21" s="20" t="n">
        <v>8.05495172</v>
      </c>
      <c r="M21" s="18" t="n">
        <v>506.09622331</v>
      </c>
      <c r="N21" s="20" t="n">
        <v>5.51187735</v>
      </c>
      <c r="O21" s="18" t="s">
        <v>404</v>
      </c>
      <c r="P21" s="20" t="s">
        <v>404</v>
      </c>
      <c r="Q21" s="18" t="s">
        <v>404</v>
      </c>
      <c r="R21" s="20" t="s">
        <v>404</v>
      </c>
      <c r="S21" s="18" t="s">
        <v>404</v>
      </c>
      <c r="T21" s="20" t="s">
        <v>404</v>
      </c>
      <c r="U21" s="18" t="s">
        <v>404</v>
      </c>
      <c r="V21" s="20" t="s">
        <v>404</v>
      </c>
      <c r="W21" s="18" t="n">
        <v>488.71267232</v>
      </c>
      <c r="X21" s="20" t="n">
        <v>8.034594240000001</v>
      </c>
    </row>
    <row r="22" spans="1:24">
      <c r="A22" s="15" t="s">
        <v>419</v>
      </c>
      <c r="B22" s="17" t="n">
        <v>6598</v>
      </c>
      <c r="C22" s="18">
        <f>(0.0/B22*100)</f>
        <v/>
      </c>
      <c r="D22" s="19" t="n">
        <v>6598</v>
      </c>
      <c r="E22" s="18" t="n">
        <v>525.35526108</v>
      </c>
      <c r="F22" s="20" t="n">
        <v>7.2534056</v>
      </c>
      <c r="G22" s="18" t="n">
        <v>444.82993326</v>
      </c>
      <c r="H22" s="20" t="n">
        <v>13.39603614</v>
      </c>
      <c r="I22" s="18" t="n">
        <v>476.16505347</v>
      </c>
      <c r="J22" s="20" t="n">
        <v>7.44779678</v>
      </c>
      <c r="K22" s="18" t="n">
        <v>444.19892827</v>
      </c>
      <c r="L22" s="20" t="n">
        <v>10.16750572</v>
      </c>
      <c r="M22" s="18" t="n">
        <v>474.60962122</v>
      </c>
      <c r="N22" s="20" t="n">
        <v>7.88631943</v>
      </c>
      <c r="O22" s="18" t="s">
        <v>404</v>
      </c>
      <c r="P22" s="20" t="s">
        <v>404</v>
      </c>
      <c r="Q22" s="18" t="s">
        <v>404</v>
      </c>
      <c r="R22" s="20" t="s">
        <v>404</v>
      </c>
      <c r="S22" s="18" t="s">
        <v>404</v>
      </c>
      <c r="T22" s="20" t="s">
        <v>404</v>
      </c>
      <c r="U22" s="18" t="s">
        <v>404</v>
      </c>
      <c r="V22" s="20" t="s">
        <v>404</v>
      </c>
      <c r="W22" s="18" t="n">
        <v>500.40918401</v>
      </c>
      <c r="X22" s="20" t="n">
        <v>26.50542745</v>
      </c>
    </row>
    <row r="23" spans="1:24">
      <c r="A23" s="15" t="s">
        <v>420</v>
      </c>
      <c r="B23" s="17" t="n">
        <v>11583</v>
      </c>
      <c r="C23" s="18">
        <f>(3185.0/B23*100)</f>
        <v/>
      </c>
      <c r="D23" s="19" t="n">
        <v>8398</v>
      </c>
      <c r="E23" s="18" t="n">
        <v>491.12382117</v>
      </c>
      <c r="F23" s="20" t="n">
        <v>25.40324198</v>
      </c>
      <c r="G23" s="18" t="n">
        <v>501.19571929</v>
      </c>
      <c r="H23" s="20" t="n">
        <v>14.68910912</v>
      </c>
      <c r="I23" s="18" t="n">
        <v>482.39087095</v>
      </c>
      <c r="J23" s="20" t="n">
        <v>10.91060545</v>
      </c>
      <c r="K23" s="18" t="n">
        <v>481.17349204</v>
      </c>
      <c r="L23" s="20" t="n">
        <v>6.81084802</v>
      </c>
      <c r="M23" s="18" t="n">
        <v>480.90811152</v>
      </c>
      <c r="N23" s="20" t="n">
        <v>7.39190747</v>
      </c>
      <c r="O23" s="18" t="s">
        <v>404</v>
      </c>
      <c r="P23" s="20" t="s">
        <v>404</v>
      </c>
      <c r="Q23" s="18" t="s">
        <v>404</v>
      </c>
      <c r="R23" s="20" t="s">
        <v>404</v>
      </c>
      <c r="S23" s="18" t="s">
        <v>404</v>
      </c>
      <c r="T23" s="20" t="s">
        <v>404</v>
      </c>
      <c r="U23" s="18" t="s">
        <v>404</v>
      </c>
      <c r="V23" s="20" t="s">
        <v>404</v>
      </c>
      <c r="W23" s="18" t="n">
        <v>478.92230775</v>
      </c>
      <c r="X23" s="20" t="n">
        <v>22.68834594</v>
      </c>
    </row>
    <row r="24" spans="1:24">
      <c r="A24" s="15" t="s">
        <v>421</v>
      </c>
      <c r="B24" s="17" t="n">
        <v>6647</v>
      </c>
      <c r="C24" s="18">
        <f>(0.0/B24*100)</f>
        <v/>
      </c>
      <c r="D24" s="19" t="n">
        <v>6647</v>
      </c>
      <c r="E24" s="18" t="s">
        <v>404</v>
      </c>
      <c r="F24" s="20" t="s">
        <v>404</v>
      </c>
      <c r="G24" s="18" t="s">
        <v>404</v>
      </c>
      <c r="H24" s="20" t="s">
        <v>404</v>
      </c>
      <c r="I24" s="18" t="n">
        <v>534.159854</v>
      </c>
      <c r="J24" s="20" t="n">
        <v>3.81818597</v>
      </c>
      <c r="K24" s="18" t="n">
        <v>560.4557064000001</v>
      </c>
      <c r="L24" s="20" t="n">
        <v>10.48366919</v>
      </c>
      <c r="M24" s="18" t="n">
        <v>548.76443956</v>
      </c>
      <c r="N24" s="20" t="n">
        <v>14.51577433</v>
      </c>
      <c r="O24" s="18" t="s">
        <v>404</v>
      </c>
      <c r="P24" s="20" t="s">
        <v>404</v>
      </c>
      <c r="Q24" s="18" t="s">
        <v>404</v>
      </c>
      <c r="R24" s="20" t="s">
        <v>404</v>
      </c>
      <c r="S24" s="18" t="s">
        <v>404</v>
      </c>
      <c r="T24" s="20" t="s">
        <v>404</v>
      </c>
      <c r="U24" s="18" t="s">
        <v>404</v>
      </c>
      <c r="V24" s="20" t="s">
        <v>404</v>
      </c>
      <c r="W24" s="18" t="s">
        <v>404</v>
      </c>
      <c r="X24" s="20" t="s">
        <v>404</v>
      </c>
    </row>
    <row r="25" spans="1:24">
      <c r="A25" s="15" t="s">
        <v>422</v>
      </c>
      <c r="B25" s="17" t="n">
        <v>5581</v>
      </c>
      <c r="C25" s="18">
        <f>(0.0/B25*100)</f>
        <v/>
      </c>
      <c r="D25" s="19" t="n">
        <v>5581</v>
      </c>
      <c r="E25" s="18" t="n">
        <v>510.78789048</v>
      </c>
      <c r="F25" s="20" t="n">
        <v>8.818331710000001</v>
      </c>
      <c r="G25" s="18" t="n">
        <v>531.6259384</v>
      </c>
      <c r="H25" s="20" t="n">
        <v>12.95138636</v>
      </c>
      <c r="I25" s="18" t="n">
        <v>515.34916916</v>
      </c>
      <c r="J25" s="20" t="n">
        <v>4.20766714</v>
      </c>
      <c r="K25" s="18" t="n">
        <v>499.68476938</v>
      </c>
      <c r="L25" s="20" t="n">
        <v>16.82401711</v>
      </c>
      <c r="M25" s="18" t="n">
        <v>549.99709995</v>
      </c>
      <c r="N25" s="20" t="n">
        <v>14.36177702</v>
      </c>
      <c r="O25" s="18" t="s">
        <v>404</v>
      </c>
      <c r="P25" s="20" t="s">
        <v>404</v>
      </c>
      <c r="Q25" s="18" t="s">
        <v>404</v>
      </c>
      <c r="R25" s="20" t="s">
        <v>404</v>
      </c>
      <c r="S25" s="18" t="s">
        <v>404</v>
      </c>
      <c r="T25" s="20" t="s">
        <v>404</v>
      </c>
      <c r="U25" s="18" t="s">
        <v>404</v>
      </c>
      <c r="V25" s="20" t="s">
        <v>404</v>
      </c>
      <c r="W25" s="18" t="n">
        <v>474.80572105</v>
      </c>
      <c r="X25" s="20" t="n">
        <v>5.06358446</v>
      </c>
    </row>
    <row r="26" spans="1:24">
      <c r="A26" s="15" t="s">
        <v>423</v>
      </c>
      <c r="B26" s="17" t="n">
        <v>4869</v>
      </c>
      <c r="C26" s="18">
        <f>(11.0/B26*100)</f>
        <v/>
      </c>
      <c r="D26" s="19" t="n">
        <v>4858</v>
      </c>
      <c r="E26" s="18" t="s">
        <v>404</v>
      </c>
      <c r="F26" s="20" t="s">
        <v>404</v>
      </c>
      <c r="G26" s="18" t="n">
        <v>489.23726158</v>
      </c>
      <c r="H26" s="20" t="n">
        <v>10.61203671</v>
      </c>
      <c r="I26" s="18" t="n">
        <v>488.79320175</v>
      </c>
      <c r="J26" s="20" t="n">
        <v>5.8302545</v>
      </c>
      <c r="K26" s="18" t="n">
        <v>498.06433836</v>
      </c>
      <c r="L26" s="20" t="n">
        <v>3.57468138</v>
      </c>
      <c r="M26" s="18" t="n">
        <v>484.92675357</v>
      </c>
      <c r="N26" s="20" t="n">
        <v>2.71746411</v>
      </c>
      <c r="O26" s="18" t="s">
        <v>404</v>
      </c>
      <c r="P26" s="20" t="s">
        <v>404</v>
      </c>
      <c r="Q26" s="18" t="s">
        <v>404</v>
      </c>
      <c r="R26" s="20" t="s">
        <v>404</v>
      </c>
      <c r="S26" s="18" t="s">
        <v>404</v>
      </c>
      <c r="T26" s="20" t="s">
        <v>404</v>
      </c>
      <c r="U26" s="18" t="s">
        <v>404</v>
      </c>
      <c r="V26" s="20" t="s">
        <v>404</v>
      </c>
      <c r="W26" s="18" t="n">
        <v>467.30007132</v>
      </c>
      <c r="X26" s="20" t="n">
        <v>10.84737553</v>
      </c>
    </row>
    <row r="27" spans="1:24">
      <c r="A27" s="15" t="s">
        <v>424</v>
      </c>
      <c r="B27" s="17" t="n">
        <v>5299</v>
      </c>
      <c r="C27" s="18">
        <f>(0.0/B27*100)</f>
        <v/>
      </c>
      <c r="D27" s="19" t="n">
        <v>5299</v>
      </c>
      <c r="E27" s="18" t="n">
        <v>440.46744635</v>
      </c>
      <c r="F27" s="20" t="n">
        <v>4.59039712</v>
      </c>
      <c r="G27" s="18" t="n">
        <v>457.99406949</v>
      </c>
      <c r="H27" s="20" t="n">
        <v>3.13462592</v>
      </c>
      <c r="I27" s="18" t="n">
        <v>456.60235144</v>
      </c>
      <c r="J27" s="20" t="n">
        <v>5.23415536</v>
      </c>
      <c r="K27" s="18" t="n">
        <v>513.67437768</v>
      </c>
      <c r="L27" s="20" t="n">
        <v>2.71385353</v>
      </c>
      <c r="M27" s="18" t="n">
        <v>485.91862964</v>
      </c>
      <c r="N27" s="20" t="n">
        <v>1.36925675</v>
      </c>
      <c r="O27" s="18" t="s">
        <v>404</v>
      </c>
      <c r="P27" s="20" t="s">
        <v>404</v>
      </c>
      <c r="Q27" s="18" t="s">
        <v>404</v>
      </c>
      <c r="R27" s="20" t="s">
        <v>404</v>
      </c>
      <c r="S27" s="18" t="s">
        <v>404</v>
      </c>
      <c r="T27" s="20" t="s">
        <v>404</v>
      </c>
      <c r="U27" s="18" t="s">
        <v>404</v>
      </c>
      <c r="V27" s="20" t="s">
        <v>404</v>
      </c>
      <c r="W27" s="18" t="n">
        <v>435.41720695</v>
      </c>
      <c r="X27" s="20" t="n">
        <v>13.61266694</v>
      </c>
    </row>
    <row r="28" spans="1:24">
      <c r="A28" s="15" t="s">
        <v>425</v>
      </c>
      <c r="B28" s="17" t="n">
        <v>7568</v>
      </c>
      <c r="C28" s="18">
        <f>(0.0/B28*100)</f>
        <v/>
      </c>
      <c r="D28" s="19" t="n">
        <v>7568</v>
      </c>
      <c r="E28" s="18" t="n">
        <v>431.76728445</v>
      </c>
      <c r="F28" s="20" t="n">
        <v>12.17976483</v>
      </c>
      <c r="G28" s="18" t="n">
        <v>429.77837521</v>
      </c>
      <c r="H28" s="20" t="n">
        <v>7.64500249</v>
      </c>
      <c r="I28" s="18" t="n">
        <v>414.56315047</v>
      </c>
      <c r="J28" s="20" t="n">
        <v>4.08077502</v>
      </c>
      <c r="K28" s="18" t="n">
        <v>410.71420994</v>
      </c>
      <c r="L28" s="20" t="n">
        <v>5.25890018</v>
      </c>
      <c r="M28" s="18" t="n">
        <v>417.33051892</v>
      </c>
      <c r="N28" s="20" t="n">
        <v>7.09415558</v>
      </c>
      <c r="O28" s="18" t="s">
        <v>404</v>
      </c>
      <c r="P28" s="20" t="s">
        <v>404</v>
      </c>
      <c r="Q28" s="18" t="s">
        <v>404</v>
      </c>
      <c r="R28" s="20" t="s">
        <v>404</v>
      </c>
      <c r="S28" s="18" t="s">
        <v>404</v>
      </c>
      <c r="T28" s="20" t="s">
        <v>404</v>
      </c>
      <c r="U28" s="18" t="s">
        <v>404</v>
      </c>
      <c r="V28" s="20" t="s">
        <v>404</v>
      </c>
      <c r="W28" s="18" t="n">
        <v>374.19506968</v>
      </c>
      <c r="X28" s="20" t="n">
        <v>8.032165450000001</v>
      </c>
    </row>
    <row r="29" spans="1:24">
      <c r="A29" s="15" t="s">
        <v>426</v>
      </c>
      <c r="B29" s="17" t="n">
        <v>5385</v>
      </c>
      <c r="C29" s="18">
        <f>(1123.0/B29*100)</f>
        <v/>
      </c>
      <c r="D29" s="19" t="n">
        <v>4262</v>
      </c>
      <c r="E29" s="18" t="n">
        <v>423.2847442</v>
      </c>
      <c r="F29" s="20" t="n">
        <v>14.80511324</v>
      </c>
      <c r="G29" s="18" t="s">
        <v>404</v>
      </c>
      <c r="H29" s="20" t="s">
        <v>404</v>
      </c>
      <c r="I29" s="18" t="n">
        <v>483.95487362</v>
      </c>
      <c r="J29" s="20" t="n">
        <v>26.20809636</v>
      </c>
      <c r="K29" s="18" t="n">
        <v>504.17950203</v>
      </c>
      <c r="L29" s="20" t="n">
        <v>11.25204657</v>
      </c>
      <c r="M29" s="18" t="n">
        <v>528.52248532</v>
      </c>
      <c r="N29" s="20" t="n">
        <v>9.107056249999999</v>
      </c>
      <c r="O29" s="18" t="s">
        <v>404</v>
      </c>
      <c r="P29" s="20" t="s">
        <v>404</v>
      </c>
      <c r="Q29" s="18" t="s">
        <v>404</v>
      </c>
      <c r="R29" s="20" t="s">
        <v>404</v>
      </c>
      <c r="S29" s="18" t="s">
        <v>404</v>
      </c>
      <c r="T29" s="20" t="s">
        <v>404</v>
      </c>
      <c r="U29" s="18" t="s">
        <v>404</v>
      </c>
      <c r="V29" s="20" t="s">
        <v>404</v>
      </c>
      <c r="W29" s="18" t="n">
        <v>491.53952315</v>
      </c>
      <c r="X29" s="20" t="n">
        <v>11.52089114</v>
      </c>
    </row>
    <row r="30" spans="1:24">
      <c r="A30" s="15" t="s">
        <v>427</v>
      </c>
      <c r="B30" s="17" t="n">
        <v>4520</v>
      </c>
      <c r="C30" s="18">
        <f>(1053.0/B30*100)</f>
        <v/>
      </c>
      <c r="D30" s="19" t="n">
        <v>3467</v>
      </c>
      <c r="E30" s="18" t="n">
        <v>453.35578518</v>
      </c>
      <c r="F30" s="20" t="n">
        <v>7.62994079</v>
      </c>
      <c r="G30" s="18" t="n">
        <v>522.38252204</v>
      </c>
      <c r="H30" s="20" t="n">
        <v>17.06400485</v>
      </c>
      <c r="I30" s="18" t="n">
        <v>506.64604151</v>
      </c>
      <c r="J30" s="20" t="n">
        <v>7.82254509</v>
      </c>
      <c r="K30" s="18" t="n">
        <v>518.81223256</v>
      </c>
      <c r="L30" s="20" t="n">
        <v>5.77376532</v>
      </c>
      <c r="M30" s="18" t="n">
        <v>520.32682204</v>
      </c>
      <c r="N30" s="20" t="n">
        <v>6.20395301</v>
      </c>
      <c r="O30" s="18" t="s">
        <v>404</v>
      </c>
      <c r="P30" s="20" t="s">
        <v>404</v>
      </c>
      <c r="Q30" s="18" t="s">
        <v>404</v>
      </c>
      <c r="R30" s="20" t="s">
        <v>404</v>
      </c>
      <c r="S30" s="18" t="s">
        <v>404</v>
      </c>
      <c r="T30" s="20" t="s">
        <v>404</v>
      </c>
      <c r="U30" s="18" t="s">
        <v>404</v>
      </c>
      <c r="V30" s="20" t="s">
        <v>404</v>
      </c>
      <c r="W30" s="18" t="n">
        <v>478.05465358</v>
      </c>
      <c r="X30" s="20" t="n">
        <v>5.96841058</v>
      </c>
    </row>
    <row r="31" spans="1:24">
      <c r="A31" s="15" t="s">
        <v>428</v>
      </c>
      <c r="B31" s="17" t="n">
        <v>5456</v>
      </c>
      <c r="C31" s="18">
        <f>(502.0/B31*100)</f>
        <v/>
      </c>
      <c r="D31" s="19" t="n">
        <v>4954</v>
      </c>
      <c r="E31" s="18" t="s">
        <v>404</v>
      </c>
      <c r="F31" s="20" t="s">
        <v>404</v>
      </c>
      <c r="G31" s="18" t="n">
        <v>474.22006361</v>
      </c>
      <c r="H31" s="20" t="n">
        <v>21.90699933</v>
      </c>
      <c r="I31" s="18" t="n">
        <v>491.27536722</v>
      </c>
      <c r="J31" s="20" t="n">
        <v>5.05292272</v>
      </c>
      <c r="K31" s="18" t="n">
        <v>495.55974083</v>
      </c>
      <c r="L31" s="20" t="n">
        <v>4.11066269</v>
      </c>
      <c r="M31" s="18" t="n">
        <v>505.24936362</v>
      </c>
      <c r="N31" s="20" t="n">
        <v>3.45574321</v>
      </c>
      <c r="O31" s="18" t="s">
        <v>404</v>
      </c>
      <c r="P31" s="20" t="s">
        <v>404</v>
      </c>
      <c r="Q31" s="18" t="s">
        <v>404</v>
      </c>
      <c r="R31" s="20" t="s">
        <v>404</v>
      </c>
      <c r="S31" s="18" t="s">
        <v>404</v>
      </c>
      <c r="T31" s="20" t="s">
        <v>404</v>
      </c>
      <c r="U31" s="18" t="s">
        <v>404</v>
      </c>
      <c r="V31" s="20" t="s">
        <v>404</v>
      </c>
      <c r="W31" s="18" t="n">
        <v>494.17431044</v>
      </c>
      <c r="X31" s="20" t="n">
        <v>12.72172807</v>
      </c>
    </row>
    <row r="32" spans="1:24">
      <c r="A32" s="15" t="s">
        <v>429</v>
      </c>
      <c r="B32" s="17" t="n">
        <v>4478</v>
      </c>
      <c r="C32" s="18">
        <f>(0.0/B32*100)</f>
        <v/>
      </c>
      <c r="D32" s="19" t="n">
        <v>4478</v>
      </c>
      <c r="E32" s="18" t="n">
        <v>508.31608089</v>
      </c>
      <c r="F32" s="20" t="n">
        <v>16.32867995</v>
      </c>
      <c r="G32" s="18" t="n">
        <v>497.00770264</v>
      </c>
      <c r="H32" s="20" t="n">
        <v>8.286738440000001</v>
      </c>
      <c r="I32" s="18" t="n">
        <v>494.51339099</v>
      </c>
      <c r="J32" s="20" t="n">
        <v>5.57709102</v>
      </c>
      <c r="K32" s="18" t="n">
        <v>503.24737538</v>
      </c>
      <c r="L32" s="20" t="n">
        <v>4.51541224</v>
      </c>
      <c r="M32" s="18" t="n">
        <v>503.97793059</v>
      </c>
      <c r="N32" s="20" t="n">
        <v>8.14244321</v>
      </c>
      <c r="O32" s="18" t="s">
        <v>404</v>
      </c>
      <c r="P32" s="20" t="s">
        <v>404</v>
      </c>
      <c r="Q32" s="18" t="s">
        <v>404</v>
      </c>
      <c r="R32" s="20" t="s">
        <v>404</v>
      </c>
      <c r="S32" s="18" t="s">
        <v>404</v>
      </c>
      <c r="T32" s="20" t="s">
        <v>404</v>
      </c>
      <c r="U32" s="18" t="s">
        <v>404</v>
      </c>
      <c r="V32" s="20" t="s">
        <v>404</v>
      </c>
      <c r="W32" s="18" t="n">
        <v>532.87796712</v>
      </c>
      <c r="X32" s="20" t="n">
        <v>18.10816627</v>
      </c>
    </row>
    <row r="33" spans="1:24">
      <c r="A33" s="15" t="s">
        <v>430</v>
      </c>
      <c r="B33" s="17" t="n">
        <v>7325</v>
      </c>
      <c r="C33" s="18">
        <f>(29.0/B33*100)</f>
        <v/>
      </c>
      <c r="D33" s="19" t="n">
        <v>7296</v>
      </c>
      <c r="E33" s="18" t="n">
        <v>434.74116587</v>
      </c>
      <c r="F33" s="20" t="n">
        <v>18.4524226</v>
      </c>
      <c r="G33" s="18" t="n">
        <v>493.74724705</v>
      </c>
      <c r="H33" s="20" t="n">
        <v>22.12000784</v>
      </c>
      <c r="I33" s="18" t="n">
        <v>516.2094601</v>
      </c>
      <c r="J33" s="20" t="n">
        <v>5.19647985</v>
      </c>
      <c r="K33" s="18" t="n">
        <v>510.87972035</v>
      </c>
      <c r="L33" s="20" t="n">
        <v>3.73982353</v>
      </c>
      <c r="M33" s="18" t="n">
        <v>507.65520878</v>
      </c>
      <c r="N33" s="20" t="n">
        <v>11.85073616</v>
      </c>
      <c r="O33" s="18" t="s">
        <v>404</v>
      </c>
      <c r="P33" s="20" t="s">
        <v>404</v>
      </c>
      <c r="Q33" s="18" t="s">
        <v>404</v>
      </c>
      <c r="R33" s="20" t="s">
        <v>404</v>
      </c>
      <c r="S33" s="18" t="s">
        <v>404</v>
      </c>
      <c r="T33" s="20" t="s">
        <v>404</v>
      </c>
      <c r="U33" s="18" t="s">
        <v>404</v>
      </c>
      <c r="V33" s="20" t="s">
        <v>404</v>
      </c>
      <c r="W33" s="18" t="n">
        <v>423.18653498</v>
      </c>
      <c r="X33" s="20" t="n">
        <v>3.981349</v>
      </c>
    </row>
    <row r="34" spans="1:24">
      <c r="A34" s="15" t="s">
        <v>431</v>
      </c>
      <c r="B34" s="17" t="n">
        <v>6350</v>
      </c>
      <c r="C34" s="18">
        <f>(0.0/B34*100)</f>
        <v/>
      </c>
      <c r="D34" s="19" t="n">
        <v>6350</v>
      </c>
      <c r="E34" s="18" t="n">
        <v>410.1688</v>
      </c>
      <c r="F34" s="20" t="n">
        <v>35.14891694</v>
      </c>
      <c r="G34" s="18" t="n">
        <v>469.88229409</v>
      </c>
      <c r="H34" s="20" t="n">
        <v>35.35450083</v>
      </c>
      <c r="I34" s="18" t="n">
        <v>472.11512079</v>
      </c>
      <c r="J34" s="20" t="n">
        <v>8.935817930000001</v>
      </c>
      <c r="K34" s="18" t="n">
        <v>452.95127873</v>
      </c>
      <c r="L34" s="20" t="n">
        <v>6.3071423</v>
      </c>
      <c r="M34" s="18" t="n">
        <v>461.2710314</v>
      </c>
      <c r="N34" s="20" t="n">
        <v>5.59927957</v>
      </c>
      <c r="O34" s="18" t="s">
        <v>404</v>
      </c>
      <c r="P34" s="20" t="s">
        <v>404</v>
      </c>
      <c r="Q34" s="18" t="s">
        <v>404</v>
      </c>
      <c r="R34" s="20" t="s">
        <v>404</v>
      </c>
      <c r="S34" s="18" t="s">
        <v>404</v>
      </c>
      <c r="T34" s="20" t="s">
        <v>404</v>
      </c>
      <c r="U34" s="18" t="s">
        <v>404</v>
      </c>
      <c r="V34" s="20" t="s">
        <v>404</v>
      </c>
      <c r="W34" s="18" t="n">
        <v>494.24467032</v>
      </c>
      <c r="X34" s="20" t="n">
        <v>26.3164502</v>
      </c>
    </row>
    <row r="35" spans="1:24">
      <c r="A35" s="15" t="s">
        <v>432</v>
      </c>
      <c r="B35" s="17" t="n">
        <v>6406</v>
      </c>
      <c r="C35" s="18">
        <f>(443.0/B35*100)</f>
        <v/>
      </c>
      <c r="D35" s="19" t="n">
        <v>5963</v>
      </c>
      <c r="E35" s="18" t="n">
        <v>486.01697119</v>
      </c>
      <c r="F35" s="20" t="n">
        <v>4.57175614</v>
      </c>
      <c r="G35" s="18" t="n">
        <v>509.66028025</v>
      </c>
      <c r="H35" s="20" t="n">
        <v>3.99925236</v>
      </c>
      <c r="I35" s="18" t="n">
        <v>526.17462546</v>
      </c>
      <c r="J35" s="20" t="n">
        <v>1.67197035</v>
      </c>
      <c r="K35" s="18" t="n">
        <v>487.63668339</v>
      </c>
      <c r="L35" s="20" t="n">
        <v>3.43356144</v>
      </c>
      <c r="M35" s="18" t="n">
        <v>513.1082797399999</v>
      </c>
      <c r="N35" s="20" t="n">
        <v>3.99638121</v>
      </c>
      <c r="O35" s="18" t="s">
        <v>404</v>
      </c>
      <c r="P35" s="20" t="s">
        <v>404</v>
      </c>
      <c r="Q35" s="18" t="s">
        <v>404</v>
      </c>
      <c r="R35" s="20" t="s">
        <v>404</v>
      </c>
      <c r="S35" s="18" t="s">
        <v>404</v>
      </c>
      <c r="T35" s="20" t="s">
        <v>404</v>
      </c>
      <c r="U35" s="18" t="s">
        <v>404</v>
      </c>
      <c r="V35" s="20" t="s">
        <v>404</v>
      </c>
      <c r="W35" s="18" t="n">
        <v>482.65857743</v>
      </c>
      <c r="X35" s="20" t="n">
        <v>7.94259815</v>
      </c>
    </row>
    <row r="36" spans="1:24">
      <c r="A36" s="15" t="s">
        <v>433</v>
      </c>
      <c r="B36" s="17" t="n">
        <v>6736</v>
      </c>
      <c r="C36" s="18">
        <f>(10.0/B36*100)</f>
        <v/>
      </c>
      <c r="D36" s="19" t="n">
        <v>6726</v>
      </c>
      <c r="E36" s="18" t="s">
        <v>404</v>
      </c>
      <c r="F36" s="20" t="s">
        <v>404</v>
      </c>
      <c r="G36" s="18" t="n">
        <v>527.84000942</v>
      </c>
      <c r="H36" s="20" t="n">
        <v>5.45524697</v>
      </c>
      <c r="I36" s="18" t="n">
        <v>505.99451597</v>
      </c>
      <c r="J36" s="20" t="n">
        <v>10.24067548</v>
      </c>
      <c r="K36" s="18" t="n">
        <v>490.7865801</v>
      </c>
      <c r="L36" s="20" t="n">
        <v>4.15411538</v>
      </c>
      <c r="M36" s="18" t="n">
        <v>491.85500803</v>
      </c>
      <c r="N36" s="20" t="n">
        <v>3.08136</v>
      </c>
      <c r="O36" s="18" t="s">
        <v>404</v>
      </c>
      <c r="P36" s="20" t="s">
        <v>404</v>
      </c>
      <c r="Q36" s="18" t="s">
        <v>404</v>
      </c>
      <c r="R36" s="20" t="s">
        <v>404</v>
      </c>
      <c r="S36" s="18" t="s">
        <v>404</v>
      </c>
      <c r="T36" s="20" t="s">
        <v>404</v>
      </c>
      <c r="U36" s="18" t="s">
        <v>404</v>
      </c>
      <c r="V36" s="20" t="s">
        <v>404</v>
      </c>
      <c r="W36" s="18" t="n">
        <v>496.57603535</v>
      </c>
      <c r="X36" s="20" t="n">
        <v>5.27331059</v>
      </c>
    </row>
    <row r="37" spans="1:24">
      <c r="A37" s="15" t="s">
        <v>434</v>
      </c>
      <c r="B37" s="17" t="n">
        <v>5458</v>
      </c>
      <c r="C37" s="18">
        <f>(0.0/B37*100)</f>
        <v/>
      </c>
      <c r="D37" s="19" t="n">
        <v>5458</v>
      </c>
      <c r="E37" s="18" t="s">
        <v>404</v>
      </c>
      <c r="F37" s="20" t="s">
        <v>404</v>
      </c>
      <c r="G37" s="18" t="n">
        <v>496.01964459</v>
      </c>
      <c r="H37" s="20" t="n">
        <v>6.1344717</v>
      </c>
      <c r="I37" s="18" t="n">
        <v>488.61844436</v>
      </c>
      <c r="J37" s="20" t="n">
        <v>6.6643061</v>
      </c>
      <c r="K37" s="18" t="n">
        <v>489.80311137</v>
      </c>
      <c r="L37" s="20" t="n">
        <v>5.19729651</v>
      </c>
      <c r="M37" s="18" t="n">
        <v>500.82817403</v>
      </c>
      <c r="N37" s="20" t="n">
        <v>6.42229273</v>
      </c>
      <c r="O37" s="18" t="s">
        <v>404</v>
      </c>
      <c r="P37" s="20" t="s">
        <v>404</v>
      </c>
      <c r="Q37" s="18" t="s">
        <v>404</v>
      </c>
      <c r="R37" s="20" t="s">
        <v>404</v>
      </c>
      <c r="S37" s="18" t="s">
        <v>404</v>
      </c>
      <c r="T37" s="20" t="s">
        <v>404</v>
      </c>
      <c r="U37" s="18" t="s">
        <v>404</v>
      </c>
      <c r="V37" s="20" t="s">
        <v>404</v>
      </c>
      <c r="W37" s="18" t="n">
        <v>573.49619551</v>
      </c>
      <c r="X37" s="20" t="n">
        <v>8.56050449</v>
      </c>
    </row>
    <row r="38" spans="1:24">
      <c r="A38" s="15" t="s">
        <v>435</v>
      </c>
      <c r="B38" s="17" t="n">
        <v>5860</v>
      </c>
      <c r="C38" s="18">
        <f>(268.0/B38*100)</f>
        <v/>
      </c>
      <c r="D38" s="19" t="n">
        <v>5592</v>
      </c>
      <c r="E38" s="18" t="n">
        <v>516.86873144</v>
      </c>
      <c r="F38" s="20" t="n">
        <v>17.36750918</v>
      </c>
      <c r="G38" s="18" t="n">
        <v>518.54039775</v>
      </c>
      <c r="H38" s="20" t="n">
        <v>12.88148932</v>
      </c>
      <c r="I38" s="18" t="n">
        <v>508.03596883</v>
      </c>
      <c r="J38" s="20" t="n">
        <v>13.77691817</v>
      </c>
      <c r="K38" s="18" t="n">
        <v>503.75930543</v>
      </c>
      <c r="L38" s="20" t="n">
        <v>13.06013968</v>
      </c>
      <c r="M38" s="18" t="n">
        <v>502.03821494</v>
      </c>
      <c r="N38" s="20" t="n">
        <v>4.59940743</v>
      </c>
      <c r="O38" s="18" t="s">
        <v>404</v>
      </c>
      <c r="P38" s="20" t="s">
        <v>404</v>
      </c>
      <c r="Q38" s="18" t="s">
        <v>404</v>
      </c>
      <c r="R38" s="20" t="s">
        <v>404</v>
      </c>
      <c r="S38" s="18" t="s">
        <v>404</v>
      </c>
      <c r="T38" s="20" t="s">
        <v>404</v>
      </c>
      <c r="U38" s="18" t="s">
        <v>404</v>
      </c>
      <c r="V38" s="20" t="s">
        <v>404</v>
      </c>
      <c r="W38" s="18" t="n">
        <v>543.37354346</v>
      </c>
      <c r="X38" s="20" t="n">
        <v>25.14226749</v>
      </c>
    </row>
    <row r="39" spans="1:24">
      <c r="A39" s="15" t="s">
        <v>436</v>
      </c>
      <c r="B39" s="17" t="n">
        <v>5895</v>
      </c>
      <c r="C39" s="18">
        <f>(0.0/B39*100)</f>
        <v/>
      </c>
      <c r="D39" s="19" t="n">
        <v>5895</v>
      </c>
      <c r="E39" s="18" t="s">
        <v>404</v>
      </c>
      <c r="F39" s="20" t="s">
        <v>404</v>
      </c>
      <c r="G39" s="18" t="n">
        <v>402.97988786</v>
      </c>
      <c r="H39" s="20" t="n">
        <v>18.70974083</v>
      </c>
      <c r="I39" s="18" t="n">
        <v>430.75553383</v>
      </c>
      <c r="J39" s="20" t="n">
        <v>6.03904864</v>
      </c>
      <c r="K39" s="18" t="n">
        <v>415.56832897</v>
      </c>
      <c r="L39" s="20" t="n">
        <v>8.09900951</v>
      </c>
      <c r="M39" s="18" t="n">
        <v>433.86340178</v>
      </c>
      <c r="N39" s="20" t="n">
        <v>16.93966777</v>
      </c>
      <c r="O39" s="18" t="s">
        <v>404</v>
      </c>
      <c r="P39" s="20" t="s">
        <v>404</v>
      </c>
      <c r="Q39" s="18" t="s">
        <v>404</v>
      </c>
      <c r="R39" s="20" t="s">
        <v>404</v>
      </c>
      <c r="S39" s="18" t="s">
        <v>404</v>
      </c>
      <c r="T39" s="20" t="s">
        <v>404</v>
      </c>
      <c r="U39" s="18" t="s">
        <v>404</v>
      </c>
      <c r="V39" s="20" t="s">
        <v>404</v>
      </c>
      <c r="W39" s="18" t="n">
        <v>355.90234061</v>
      </c>
      <c r="X39" s="20" t="n">
        <v>15.76478125</v>
      </c>
    </row>
    <row r="40" spans="1:24">
      <c r="A40" s="15" t="s">
        <v>437</v>
      </c>
      <c r="B40" s="17" t="n">
        <v>14157</v>
      </c>
      <c r="C40" s="18">
        <f>(2954.0/B40*100)</f>
        <v/>
      </c>
      <c r="D40" s="19" t="n">
        <v>11203</v>
      </c>
      <c r="E40" s="18" t="n">
        <v>511.1304567</v>
      </c>
      <c r="F40" s="20" t="n">
        <v>4.89673276</v>
      </c>
      <c r="G40" s="18" t="n">
        <v>514.40842702</v>
      </c>
      <c r="H40" s="20" t="n">
        <v>11.34177706</v>
      </c>
      <c r="I40" s="18" t="n">
        <v>510.72127047</v>
      </c>
      <c r="J40" s="20" t="n">
        <v>6.06431636</v>
      </c>
      <c r="K40" s="18" t="n">
        <v>501.60508175</v>
      </c>
      <c r="L40" s="20" t="n">
        <v>5.56405305</v>
      </c>
      <c r="M40" s="18" t="n">
        <v>527.74622418</v>
      </c>
      <c r="N40" s="20" t="n">
        <v>6.95876781</v>
      </c>
      <c r="O40" s="18" t="s">
        <v>404</v>
      </c>
      <c r="P40" s="20" t="s">
        <v>404</v>
      </c>
      <c r="Q40" s="18" t="s">
        <v>404</v>
      </c>
      <c r="R40" s="20" t="s">
        <v>404</v>
      </c>
      <c r="S40" s="18" t="s">
        <v>404</v>
      </c>
      <c r="T40" s="20" t="s">
        <v>404</v>
      </c>
      <c r="U40" s="18" t="s">
        <v>404</v>
      </c>
      <c r="V40" s="20" t="s">
        <v>404</v>
      </c>
      <c r="W40" s="18" t="n">
        <v>505.33266632</v>
      </c>
      <c r="X40" s="20" t="n">
        <v>10.77796699</v>
      </c>
    </row>
    <row r="41" spans="1:24">
      <c r="A41" s="15" t="s">
        <v>438</v>
      </c>
      <c r="B41" s="17" t="n">
        <v>5712</v>
      </c>
      <c r="C41" s="18">
        <f>(99.0/B41*100)</f>
        <v/>
      </c>
      <c r="D41" s="19" t="n">
        <v>5613</v>
      </c>
      <c r="E41" s="18" t="n">
        <v>318.488</v>
      </c>
      <c r="F41" s="20" t="n">
        <v>30.34022226</v>
      </c>
      <c r="G41" s="18" t="n">
        <v>453.22506683</v>
      </c>
      <c r="H41" s="20" t="n">
        <v>42.61015726</v>
      </c>
      <c r="I41" s="18" t="n">
        <v>484.60647166</v>
      </c>
      <c r="J41" s="20" t="n">
        <v>14.7642059</v>
      </c>
      <c r="K41" s="18" t="n">
        <v>483.73985559</v>
      </c>
      <c r="L41" s="20" t="n">
        <v>7.63502223</v>
      </c>
      <c r="M41" s="18" t="n">
        <v>502.46381072</v>
      </c>
      <c r="N41" s="20" t="n">
        <v>4.0414443</v>
      </c>
      <c r="O41" s="18" t="s">
        <v>404</v>
      </c>
      <c r="P41" s="20" t="s">
        <v>404</v>
      </c>
      <c r="Q41" s="18" t="s">
        <v>404</v>
      </c>
      <c r="R41" s="20" t="s">
        <v>404</v>
      </c>
      <c r="S41" s="18" t="s">
        <v>404</v>
      </c>
      <c r="T41" s="20" t="s">
        <v>404</v>
      </c>
      <c r="U41" s="18" t="s">
        <v>404</v>
      </c>
      <c r="V41" s="20" t="s">
        <v>404</v>
      </c>
      <c r="W41" s="18" t="n">
        <v>495.1625106</v>
      </c>
      <c r="X41" s="20" t="n">
        <v>13.8913901</v>
      </c>
    </row>
    <row r="42" spans="1:24">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441</v>
      </c>
      <c r="B44" s="17" t="n">
        <v>5215</v>
      </c>
      <c r="C44" s="18">
        <f>(0.0/B44*100)</f>
        <v/>
      </c>
      <c r="D44" s="19" t="n">
        <v>5215</v>
      </c>
      <c r="E44" s="18" t="s">
        <v>404</v>
      </c>
      <c r="F44" s="20" t="s">
        <v>404</v>
      </c>
      <c r="G44" s="18" t="n">
        <v>433.85358667</v>
      </c>
      <c r="H44" s="20" t="n">
        <v>15.48141272</v>
      </c>
      <c r="I44" s="18" t="n">
        <v>423.45548684</v>
      </c>
      <c r="J44" s="20" t="n">
        <v>3.82366312</v>
      </c>
      <c r="K44" s="18" t="n">
        <v>421.99866757</v>
      </c>
      <c r="L44" s="20" t="n">
        <v>5.17273736</v>
      </c>
      <c r="M44" s="18" t="n">
        <v>448.18059814</v>
      </c>
      <c r="N44" s="20" t="n">
        <v>11.75119302</v>
      </c>
      <c r="O44" s="18" t="s">
        <v>404</v>
      </c>
      <c r="P44" s="20" t="s">
        <v>404</v>
      </c>
      <c r="Q44" s="18" t="s">
        <v>404</v>
      </c>
      <c r="R44" s="20" t="s">
        <v>404</v>
      </c>
      <c r="S44" s="18" t="s">
        <v>404</v>
      </c>
      <c r="T44" s="20" t="s">
        <v>404</v>
      </c>
      <c r="U44" s="18" t="n">
        <v>378.71094241</v>
      </c>
      <c r="V44" s="20" t="n">
        <v>9.472993300000001</v>
      </c>
      <c r="W44" s="18" t="n">
        <v>490.41852966</v>
      </c>
      <c r="X44" s="20" t="n">
        <v>7.7540388</v>
      </c>
    </row>
    <row r="45" spans="1:24">
      <c r="A45" s="15" t="s">
        <v>442</v>
      </c>
      <c r="B45" s="17" t="n">
        <v>5519</v>
      </c>
      <c r="C45" s="18">
        <f>(0.0/B45*100)</f>
        <v/>
      </c>
      <c r="D45" s="19" t="n">
        <v>5519</v>
      </c>
      <c r="E45" s="18" t="n">
        <v>356.09024473</v>
      </c>
      <c r="F45" s="20" t="n">
        <v>8.741237460000001</v>
      </c>
      <c r="G45" s="18" t="n">
        <v>410.76535038</v>
      </c>
      <c r="H45" s="20" t="n">
        <v>16.99800756</v>
      </c>
      <c r="I45" s="18" t="n">
        <v>370.85383675</v>
      </c>
      <c r="J45" s="20" t="n">
        <v>5.89640809</v>
      </c>
      <c r="K45" s="18" t="n">
        <v>374.6772879</v>
      </c>
      <c r="L45" s="20" t="n">
        <v>6.04735778</v>
      </c>
      <c r="M45" s="18" t="n">
        <v>381.73748277</v>
      </c>
      <c r="N45" s="20" t="n">
        <v>6.4204493</v>
      </c>
      <c r="O45" s="18" t="s">
        <v>404</v>
      </c>
      <c r="P45" s="20" t="s">
        <v>404</v>
      </c>
      <c r="Q45" s="18" t="s">
        <v>404</v>
      </c>
      <c r="R45" s="20" t="s">
        <v>404</v>
      </c>
      <c r="S45" s="18" t="s">
        <v>404</v>
      </c>
      <c r="T45" s="20" t="s">
        <v>404</v>
      </c>
      <c r="U45" s="18" t="s">
        <v>404</v>
      </c>
      <c r="V45" s="20" t="s">
        <v>404</v>
      </c>
      <c r="W45" s="18" t="n">
        <v>362.7122182</v>
      </c>
      <c r="X45" s="20" t="n">
        <v>55.98357818</v>
      </c>
    </row>
    <row r="46" spans="1:24">
      <c r="A46" s="15" t="s">
        <v>443</v>
      </c>
      <c r="B46" s="17" t="n">
        <v>23141</v>
      </c>
      <c r="C46" s="18">
        <f>(4196.0/B46*100)</f>
        <v/>
      </c>
      <c r="D46" s="19" t="n">
        <v>18945</v>
      </c>
      <c r="E46" s="18" t="n">
        <v>373.5385736</v>
      </c>
      <c r="F46" s="20" t="n">
        <v>9.725914270000001</v>
      </c>
      <c r="G46" s="18" t="n">
        <v>415.551992</v>
      </c>
      <c r="H46" s="20" t="n">
        <v>15.12241712</v>
      </c>
      <c r="I46" s="18" t="n">
        <v>404.85578835</v>
      </c>
      <c r="J46" s="20" t="n">
        <v>5.9869258</v>
      </c>
      <c r="K46" s="18" t="n">
        <v>405.20413918</v>
      </c>
      <c r="L46" s="20" t="n">
        <v>5.01493523</v>
      </c>
      <c r="M46" s="18" t="n">
        <v>419.39174822</v>
      </c>
      <c r="N46" s="20" t="n">
        <v>4.71452634</v>
      </c>
      <c r="O46" s="18" t="s">
        <v>404</v>
      </c>
      <c r="P46" s="20" t="s">
        <v>404</v>
      </c>
      <c r="Q46" s="18" t="s">
        <v>404</v>
      </c>
      <c r="R46" s="20" t="s">
        <v>404</v>
      </c>
      <c r="S46" s="18" t="s">
        <v>404</v>
      </c>
      <c r="T46" s="20" t="s">
        <v>404</v>
      </c>
      <c r="U46" s="18" t="s">
        <v>404</v>
      </c>
      <c r="V46" s="20" t="s">
        <v>404</v>
      </c>
      <c r="W46" s="18" t="n">
        <v>355.67355711</v>
      </c>
      <c r="X46" s="20" t="n">
        <v>5.99458145</v>
      </c>
    </row>
    <row r="47" spans="1:24">
      <c r="A47" s="15" t="s">
        <v>444</v>
      </c>
      <c r="B47" s="17" t="n">
        <v>5928</v>
      </c>
      <c r="C47" s="18">
        <f>(0.0/B47*100)</f>
        <v/>
      </c>
      <c r="D47" s="19" t="n">
        <v>5928</v>
      </c>
      <c r="E47" s="18" t="n">
        <v>472.07865683</v>
      </c>
      <c r="F47" s="20" t="n">
        <v>48.70110907</v>
      </c>
      <c r="G47" s="18" t="n">
        <v>433.20323877</v>
      </c>
      <c r="H47" s="20" t="n">
        <v>21.0502435</v>
      </c>
      <c r="I47" s="18" t="n">
        <v>432.74002832</v>
      </c>
      <c r="J47" s="20" t="n">
        <v>11.07164687</v>
      </c>
      <c r="K47" s="18" t="n">
        <v>446.5075511</v>
      </c>
      <c r="L47" s="20" t="n">
        <v>8.764095510000001</v>
      </c>
      <c r="M47" s="18" t="n">
        <v>472.00521162</v>
      </c>
      <c r="N47" s="20" t="n">
        <v>10.43408883</v>
      </c>
      <c r="O47" s="18" t="s">
        <v>404</v>
      </c>
      <c r="P47" s="20" t="s">
        <v>404</v>
      </c>
      <c r="Q47" s="18" t="s">
        <v>404</v>
      </c>
      <c r="R47" s="20" t="s">
        <v>404</v>
      </c>
      <c r="S47" s="18" t="s">
        <v>404</v>
      </c>
      <c r="T47" s="20" t="s">
        <v>404</v>
      </c>
      <c r="U47" s="18" t="s">
        <v>404</v>
      </c>
      <c r="V47" s="20" t="s">
        <v>404</v>
      </c>
      <c r="W47" s="18" t="n">
        <v>457.74349074</v>
      </c>
      <c r="X47" s="20" t="n">
        <v>28.69177523</v>
      </c>
    </row>
    <row r="48" spans="1:24">
      <c r="A48" s="15" t="s">
        <v>445</v>
      </c>
      <c r="B48" s="17" t="n">
        <v>9841</v>
      </c>
      <c r="C48" s="18">
        <f>(40.0/B48*100)</f>
        <v/>
      </c>
      <c r="D48" s="19" t="n">
        <v>9801</v>
      </c>
      <c r="E48" s="18" t="n">
        <v>481.88157852</v>
      </c>
      <c r="F48" s="20" t="n">
        <v>24.52372908</v>
      </c>
      <c r="G48" s="18" t="n">
        <v>497.85056381</v>
      </c>
      <c r="H48" s="20" t="n">
        <v>16.79485506</v>
      </c>
      <c r="I48" s="18" t="n">
        <v>504.7089129</v>
      </c>
      <c r="J48" s="20" t="n">
        <v>11.09736092</v>
      </c>
      <c r="K48" s="18" t="n">
        <v>521.72423732</v>
      </c>
      <c r="L48" s="20" t="n">
        <v>13.45476323</v>
      </c>
      <c r="M48" s="18" t="n">
        <v>536.40427377</v>
      </c>
      <c r="N48" s="20" t="n">
        <v>8.67340746</v>
      </c>
      <c r="O48" s="18" t="s">
        <v>404</v>
      </c>
      <c r="P48" s="20" t="s">
        <v>404</v>
      </c>
      <c r="Q48" s="18" t="s">
        <v>404</v>
      </c>
      <c r="R48" s="20" t="s">
        <v>404</v>
      </c>
      <c r="S48" s="18" t="s">
        <v>404</v>
      </c>
      <c r="T48" s="20" t="s">
        <v>404</v>
      </c>
      <c r="U48" s="18" t="s">
        <v>404</v>
      </c>
      <c r="V48" s="20" t="s">
        <v>404</v>
      </c>
      <c r="W48" s="18" t="n">
        <v>426.17323264</v>
      </c>
      <c r="X48" s="20" t="n">
        <v>6.766915</v>
      </c>
    </row>
    <row r="49" spans="1:24">
      <c r="A49" s="15" t="s">
        <v>446</v>
      </c>
      <c r="B49" s="17" t="n">
        <v>6349</v>
      </c>
      <c r="C49" s="18">
        <f>(52.0/B49*100)</f>
        <v/>
      </c>
      <c r="D49" s="19" t="n">
        <v>6297</v>
      </c>
      <c r="E49" s="18" t="n">
        <v>447.68071734</v>
      </c>
      <c r="F49" s="20" t="n">
        <v>52.32568978</v>
      </c>
      <c r="G49" s="18" t="n">
        <v>422.47373191</v>
      </c>
      <c r="H49" s="20" t="n">
        <v>16.65534539</v>
      </c>
      <c r="I49" s="18" t="n">
        <v>424.47155129</v>
      </c>
      <c r="J49" s="20" t="n">
        <v>15.69746602</v>
      </c>
      <c r="K49" s="18" t="n">
        <v>419.77075747</v>
      </c>
      <c r="L49" s="20" t="n">
        <v>4.72742844</v>
      </c>
      <c r="M49" s="18" t="n">
        <v>438.49206523</v>
      </c>
      <c r="N49" s="20" t="n">
        <v>3.80463855</v>
      </c>
      <c r="O49" s="18" t="s">
        <v>404</v>
      </c>
      <c r="P49" s="20" t="s">
        <v>404</v>
      </c>
      <c r="Q49" s="18" t="s">
        <v>404</v>
      </c>
      <c r="R49" s="20" t="s">
        <v>404</v>
      </c>
      <c r="S49" s="18" t="s">
        <v>404</v>
      </c>
      <c r="T49" s="20" t="s">
        <v>404</v>
      </c>
      <c r="U49" s="18" t="s">
        <v>404</v>
      </c>
      <c r="V49" s="20" t="s">
        <v>404</v>
      </c>
      <c r="W49" s="18" t="n">
        <v>462.8740193</v>
      </c>
      <c r="X49" s="20" t="n">
        <v>8.49819817</v>
      </c>
    </row>
    <row r="50" spans="1:24">
      <c r="A50" s="15" t="s">
        <v>447</v>
      </c>
      <c r="B50" s="17" t="n">
        <v>11795</v>
      </c>
      <c r="C50" s="18">
        <f>(1031.0/B50*100)</f>
        <v/>
      </c>
      <c r="D50" s="19" t="n">
        <v>10764</v>
      </c>
      <c r="E50" s="18" t="n">
        <v>401.14078347</v>
      </c>
      <c r="F50" s="20" t="n">
        <v>25.39527975</v>
      </c>
      <c r="G50" s="18" t="n">
        <v>414.09944061</v>
      </c>
      <c r="H50" s="20" t="n">
        <v>8.44877411</v>
      </c>
      <c r="I50" s="18" t="n">
        <v>414.3022886</v>
      </c>
      <c r="J50" s="20" t="n">
        <v>4.74413886</v>
      </c>
      <c r="K50" s="18" t="n">
        <v>412.71482564</v>
      </c>
      <c r="L50" s="20" t="n">
        <v>14.95943037</v>
      </c>
      <c r="M50" s="18" t="n">
        <v>425.64490233</v>
      </c>
      <c r="N50" s="20" t="n">
        <v>4.82269812</v>
      </c>
      <c r="O50" s="18" t="s">
        <v>404</v>
      </c>
      <c r="P50" s="20" t="s">
        <v>404</v>
      </c>
      <c r="Q50" s="18" t="s">
        <v>404</v>
      </c>
      <c r="R50" s="20" t="s">
        <v>404</v>
      </c>
      <c r="S50" s="18" t="s">
        <v>404</v>
      </c>
      <c r="T50" s="20" t="s">
        <v>404</v>
      </c>
      <c r="U50" s="18" t="s">
        <v>404</v>
      </c>
      <c r="V50" s="20" t="s">
        <v>404</v>
      </c>
      <c r="W50" s="18" t="n">
        <v>399.18863144</v>
      </c>
      <c r="X50" s="20" t="n">
        <v>11.46602429</v>
      </c>
    </row>
    <row r="51" spans="1:24">
      <c r="A51" s="15" t="s">
        <v>448</v>
      </c>
      <c r="B51" s="17" t="n">
        <v>6866</v>
      </c>
      <c r="C51" s="18">
        <f>(0.0/B51*100)</f>
        <v/>
      </c>
      <c r="D51" s="19" t="n">
        <v>6866</v>
      </c>
      <c r="E51" s="18" t="n">
        <v>419.58544944</v>
      </c>
      <c r="F51" s="20" t="n">
        <v>12.20741139</v>
      </c>
      <c r="G51" s="18" t="n">
        <v>432.14853999</v>
      </c>
      <c r="H51" s="20" t="n">
        <v>10.22570811</v>
      </c>
      <c r="I51" s="18" t="n">
        <v>417.45118445</v>
      </c>
      <c r="J51" s="20" t="n">
        <v>4.89098875</v>
      </c>
      <c r="K51" s="18" t="n">
        <v>417.80870109</v>
      </c>
      <c r="L51" s="20" t="n">
        <v>2.54264705</v>
      </c>
      <c r="M51" s="18" t="n">
        <v>431.39318568</v>
      </c>
      <c r="N51" s="20" t="n">
        <v>12.94046579</v>
      </c>
      <c r="O51" s="18" t="s">
        <v>404</v>
      </c>
      <c r="P51" s="20" t="s">
        <v>404</v>
      </c>
      <c r="Q51" s="18" t="s">
        <v>404</v>
      </c>
      <c r="R51" s="20" t="s">
        <v>404</v>
      </c>
      <c r="S51" s="18" t="s">
        <v>404</v>
      </c>
      <c r="T51" s="20" t="s">
        <v>404</v>
      </c>
      <c r="U51" s="18" t="s">
        <v>404</v>
      </c>
      <c r="V51" s="20" t="s">
        <v>404</v>
      </c>
      <c r="W51" s="18" t="n">
        <v>418.47275996</v>
      </c>
      <c r="X51" s="20" t="n">
        <v>27.32077615</v>
      </c>
    </row>
    <row r="52" spans="1:24">
      <c r="A52" s="15" t="s">
        <v>449</v>
      </c>
      <c r="B52" s="17" t="n">
        <v>5809</v>
      </c>
      <c r="C52" s="18">
        <f>(0.0/B52*100)</f>
        <v/>
      </c>
      <c r="D52" s="19" t="n">
        <v>5809</v>
      </c>
      <c r="E52" s="18" t="s">
        <v>404</v>
      </c>
      <c r="F52" s="20" t="s">
        <v>404</v>
      </c>
      <c r="G52" s="18" t="n">
        <v>473.47963013</v>
      </c>
      <c r="H52" s="20" t="n">
        <v>15.05721084</v>
      </c>
      <c r="I52" s="18" t="n">
        <v>478.67882188</v>
      </c>
      <c r="J52" s="20" t="n">
        <v>6.41921468</v>
      </c>
      <c r="K52" s="18" t="n">
        <v>465.57478576</v>
      </c>
      <c r="L52" s="20" t="n">
        <v>7.3861749</v>
      </c>
      <c r="M52" s="18" t="n">
        <v>481.27269225</v>
      </c>
      <c r="N52" s="20" t="n">
        <v>8.92052071</v>
      </c>
      <c r="O52" s="18" t="s">
        <v>404</v>
      </c>
      <c r="P52" s="20" t="s">
        <v>404</v>
      </c>
      <c r="Q52" s="18" t="s">
        <v>404</v>
      </c>
      <c r="R52" s="20" t="s">
        <v>404</v>
      </c>
      <c r="S52" s="18" t="s">
        <v>404</v>
      </c>
      <c r="T52" s="20" t="s">
        <v>404</v>
      </c>
      <c r="U52" s="18" t="s">
        <v>404</v>
      </c>
      <c r="V52" s="20" t="s">
        <v>404</v>
      </c>
      <c r="W52" s="18" t="n">
        <v>470.22022371</v>
      </c>
      <c r="X52" s="20" t="n">
        <v>14.9308577</v>
      </c>
    </row>
    <row r="53" spans="1:24">
      <c r="A53" s="15" t="s">
        <v>450</v>
      </c>
      <c r="B53" s="17" t="n">
        <v>5571</v>
      </c>
      <c r="C53" s="18">
        <f>(0.0/B53*100)</f>
        <v/>
      </c>
      <c r="D53" s="19" t="n">
        <v>5571</v>
      </c>
      <c r="E53" s="18" t="n">
        <v>407.1827</v>
      </c>
      <c r="F53" s="20" t="n">
        <v>43.54183418</v>
      </c>
      <c r="G53" s="18" t="n">
        <v>355.77449426</v>
      </c>
      <c r="H53" s="20" t="n">
        <v>5.88692497</v>
      </c>
      <c r="I53" s="18" t="n">
        <v>430.25345001</v>
      </c>
      <c r="J53" s="20" t="n">
        <v>2.249296</v>
      </c>
      <c r="K53" s="18" t="n">
        <v>450.29936493</v>
      </c>
      <c r="L53" s="20" t="n">
        <v>2.83013047</v>
      </c>
      <c r="M53" s="18" t="n">
        <v>430.57573056</v>
      </c>
      <c r="N53" s="20" t="n">
        <v>1.94495088</v>
      </c>
      <c r="O53" s="18" t="s">
        <v>404</v>
      </c>
      <c r="P53" s="20" t="s">
        <v>404</v>
      </c>
      <c r="Q53" s="18" t="s">
        <v>404</v>
      </c>
      <c r="R53" s="20" t="s">
        <v>404</v>
      </c>
      <c r="S53" s="18" t="s">
        <v>404</v>
      </c>
      <c r="T53" s="20" t="s">
        <v>404</v>
      </c>
      <c r="U53" s="18" t="s">
        <v>404</v>
      </c>
      <c r="V53" s="20" t="s">
        <v>404</v>
      </c>
      <c r="W53" s="18" t="n">
        <v>354.13954744</v>
      </c>
      <c r="X53" s="20" t="n">
        <v>7.24847643</v>
      </c>
    </row>
    <row r="54" spans="1:24">
      <c r="A54" s="15" t="s">
        <v>451</v>
      </c>
      <c r="B54" s="17" t="n">
        <v>4740</v>
      </c>
      <c r="C54" s="18">
        <f>(199.0/B54*100)</f>
        <v/>
      </c>
      <c r="D54" s="19" t="n">
        <v>4541</v>
      </c>
      <c r="E54" s="18" t="s">
        <v>404</v>
      </c>
      <c r="F54" s="20" t="s">
        <v>404</v>
      </c>
      <c r="G54" s="18" t="n">
        <v>333.88996361</v>
      </c>
      <c r="H54" s="20" t="n">
        <v>14.00602132</v>
      </c>
      <c r="I54" s="18" t="n">
        <v>322.49933045</v>
      </c>
      <c r="J54" s="20" t="n">
        <v>7.05276699</v>
      </c>
      <c r="K54" s="18" t="n">
        <v>338.16488128</v>
      </c>
      <c r="L54" s="20" t="n">
        <v>4.22920901</v>
      </c>
      <c r="M54" s="18" t="n">
        <v>336.04084062</v>
      </c>
      <c r="N54" s="20" t="n">
        <v>10.77449314</v>
      </c>
      <c r="O54" s="18" t="s">
        <v>404</v>
      </c>
      <c r="P54" s="20" t="s">
        <v>404</v>
      </c>
      <c r="Q54" s="18" t="s">
        <v>404</v>
      </c>
      <c r="R54" s="20" t="s">
        <v>404</v>
      </c>
      <c r="S54" s="18" t="s">
        <v>404</v>
      </c>
      <c r="T54" s="20" t="s">
        <v>404</v>
      </c>
      <c r="U54" s="18" t="s">
        <v>404</v>
      </c>
      <c r="V54" s="20" t="s">
        <v>404</v>
      </c>
      <c r="W54" s="18" t="n">
        <v>300.94433921</v>
      </c>
      <c r="X54" s="20" t="n">
        <v>5.56687527</v>
      </c>
    </row>
    <row r="55" spans="1:24">
      <c r="A55" s="15" t="s">
        <v>452</v>
      </c>
      <c r="B55" s="17" t="n">
        <v>5316</v>
      </c>
      <c r="C55" s="18">
        <f>(43.0/B55*100)</f>
        <v/>
      </c>
      <c r="D55" s="19" t="n">
        <v>5273</v>
      </c>
      <c r="E55" s="18" t="n">
        <v>338.43057265</v>
      </c>
      <c r="F55" s="20" t="n">
        <v>18.11757048</v>
      </c>
      <c r="G55" s="18" t="n">
        <v>409.49957868</v>
      </c>
      <c r="H55" s="20" t="n">
        <v>11.13375284</v>
      </c>
      <c r="I55" s="18" t="n">
        <v>403.59157076</v>
      </c>
      <c r="J55" s="20" t="n">
        <v>5.80780089</v>
      </c>
      <c r="K55" s="18" t="n">
        <v>421.20645828</v>
      </c>
      <c r="L55" s="20" t="n">
        <v>5.56246099</v>
      </c>
      <c r="M55" s="18" t="n">
        <v>410.16385337</v>
      </c>
      <c r="N55" s="20" t="n">
        <v>4.25252443</v>
      </c>
      <c r="O55" s="18" t="s">
        <v>404</v>
      </c>
      <c r="P55" s="20" t="s">
        <v>404</v>
      </c>
      <c r="Q55" s="18" t="s">
        <v>404</v>
      </c>
      <c r="R55" s="20" t="s">
        <v>404</v>
      </c>
      <c r="S55" s="18" t="s">
        <v>404</v>
      </c>
      <c r="T55" s="20" t="s">
        <v>404</v>
      </c>
      <c r="U55" s="18" t="n">
        <v>375.45513824</v>
      </c>
      <c r="V55" s="20" t="n">
        <v>8.36981218</v>
      </c>
      <c r="W55" s="18" t="n">
        <v>374.59109593</v>
      </c>
      <c r="X55" s="20" t="n">
        <v>30.31584905</v>
      </c>
    </row>
    <row r="56" spans="1:24">
      <c r="A56" s="15" t="s">
        <v>453</v>
      </c>
      <c r="B56" s="17" t="n">
        <v>5359</v>
      </c>
      <c r="C56" s="18">
        <f>(0.0/B56*100)</f>
        <v/>
      </c>
      <c r="D56" s="19" t="n">
        <v>5359</v>
      </c>
      <c r="E56" s="18" t="n">
        <v>574.72836381</v>
      </c>
      <c r="F56" s="20" t="n">
        <v>10.54717514</v>
      </c>
      <c r="G56" s="18" t="n">
        <v>476.25228728</v>
      </c>
      <c r="H56" s="20" t="n">
        <v>15.42072071</v>
      </c>
      <c r="I56" s="18" t="n">
        <v>516.65202515</v>
      </c>
      <c r="J56" s="20" t="n">
        <v>5.81552488</v>
      </c>
      <c r="K56" s="18" t="n">
        <v>525.8966696</v>
      </c>
      <c r="L56" s="20" t="n">
        <v>7.48161394</v>
      </c>
      <c r="M56" s="18" t="n">
        <v>532.8692813500001</v>
      </c>
      <c r="N56" s="20" t="n">
        <v>5.93592869</v>
      </c>
      <c r="O56" s="18" t="s">
        <v>404</v>
      </c>
      <c r="P56" s="20" t="s">
        <v>404</v>
      </c>
      <c r="Q56" s="18" t="s">
        <v>404</v>
      </c>
      <c r="R56" s="20" t="s">
        <v>404</v>
      </c>
      <c r="S56" s="18" t="s">
        <v>404</v>
      </c>
      <c r="T56" s="20" t="s">
        <v>404</v>
      </c>
      <c r="U56" s="18" t="s">
        <v>404</v>
      </c>
      <c r="V56" s="20" t="s">
        <v>404</v>
      </c>
      <c r="W56" s="18" t="n">
        <v>511.51754572</v>
      </c>
      <c r="X56" s="20" t="n">
        <v>14.6398183</v>
      </c>
    </row>
    <row r="57" spans="1:24">
      <c r="A57" s="15" t="s">
        <v>454</v>
      </c>
      <c r="B57" s="17" t="n">
        <v>6513</v>
      </c>
      <c r="C57" s="18">
        <f>(0.0/B57*100)</f>
        <v/>
      </c>
      <c r="D57" s="19" t="n">
        <v>6513</v>
      </c>
      <c r="E57" s="18" t="n">
        <v>400.07175389</v>
      </c>
      <c r="F57" s="20" t="n">
        <v>11.18174342</v>
      </c>
      <c r="G57" s="18" t="n">
        <v>395.0679882</v>
      </c>
      <c r="H57" s="20" t="n">
        <v>6.47265354</v>
      </c>
      <c r="I57" s="18" t="n">
        <v>398.85754883</v>
      </c>
      <c r="J57" s="20" t="n">
        <v>6.76284749</v>
      </c>
      <c r="K57" s="18" t="n">
        <v>396.96040028</v>
      </c>
      <c r="L57" s="20" t="n">
        <v>5.14038978</v>
      </c>
      <c r="M57" s="18" t="n">
        <v>410.12020187</v>
      </c>
      <c r="N57" s="20" t="n">
        <v>5.03260803</v>
      </c>
      <c r="O57" s="18" t="s">
        <v>404</v>
      </c>
      <c r="P57" s="20" t="s">
        <v>404</v>
      </c>
      <c r="Q57" s="18" t="s">
        <v>404</v>
      </c>
      <c r="R57" s="20" t="s">
        <v>404</v>
      </c>
      <c r="S57" s="18" t="s">
        <v>404</v>
      </c>
      <c r="T57" s="20" t="s">
        <v>404</v>
      </c>
      <c r="U57" s="18" t="n">
        <v>447.99756699</v>
      </c>
      <c r="V57" s="20" t="n">
        <v>39.31100784</v>
      </c>
      <c r="W57" s="18" t="n">
        <v>437.36631755</v>
      </c>
      <c r="X57" s="20" t="n">
        <v>23.51661877</v>
      </c>
    </row>
    <row r="58" spans="1:24">
      <c r="A58" s="15" t="s">
        <v>455</v>
      </c>
      <c r="B58" s="17" t="n">
        <v>7267</v>
      </c>
      <c r="C58" s="18">
        <f>(0.0/B58*100)</f>
        <v/>
      </c>
      <c r="D58" s="19" t="n">
        <v>7267</v>
      </c>
      <c r="E58" s="18" t="n">
        <v>385.03904718</v>
      </c>
      <c r="F58" s="20" t="n">
        <v>9.76830996</v>
      </c>
      <c r="G58" s="18" t="n">
        <v>428.30092693</v>
      </c>
      <c r="H58" s="20" t="n">
        <v>20.83915694</v>
      </c>
      <c r="I58" s="18" t="n">
        <v>410.59803115</v>
      </c>
      <c r="J58" s="20" t="n">
        <v>7.1359952</v>
      </c>
      <c r="K58" s="18" t="n">
        <v>402.14535414</v>
      </c>
      <c r="L58" s="20" t="n">
        <v>4.34804954</v>
      </c>
      <c r="M58" s="18" t="n">
        <v>416.90073536</v>
      </c>
      <c r="N58" s="20" t="n">
        <v>5.02219328</v>
      </c>
      <c r="O58" s="18" t="s">
        <v>404</v>
      </c>
      <c r="P58" s="20" t="s">
        <v>404</v>
      </c>
      <c r="Q58" s="18" t="s">
        <v>404</v>
      </c>
      <c r="R58" s="20" t="s">
        <v>404</v>
      </c>
      <c r="S58" s="18" t="s">
        <v>404</v>
      </c>
      <c r="T58" s="20" t="s">
        <v>404</v>
      </c>
      <c r="U58" s="18" t="s">
        <v>404</v>
      </c>
      <c r="V58" s="20" t="s">
        <v>404</v>
      </c>
      <c r="W58" s="18" t="n">
        <v>320.48875333</v>
      </c>
      <c r="X58" s="20" t="n">
        <v>13.41714072</v>
      </c>
    </row>
    <row r="59" spans="1:24">
      <c r="A59" s="15" t="s">
        <v>456</v>
      </c>
      <c r="B59" s="17" t="n">
        <v>4826</v>
      </c>
      <c r="C59" s="18">
        <f>(0.0/B59*100)</f>
        <v/>
      </c>
      <c r="D59" s="19" t="n">
        <v>4826</v>
      </c>
      <c r="E59" s="18" t="s">
        <v>404</v>
      </c>
      <c r="F59" s="20" t="s">
        <v>404</v>
      </c>
      <c r="G59" s="18" t="n">
        <v>379.82278096</v>
      </c>
      <c r="H59" s="20" t="n">
        <v>4.12809599</v>
      </c>
      <c r="I59" s="18" t="n">
        <v>383.65025066</v>
      </c>
      <c r="J59" s="20" t="n">
        <v>2.22328786</v>
      </c>
      <c r="K59" s="18" t="n">
        <v>367.92805984</v>
      </c>
      <c r="L59" s="20" t="n">
        <v>2.65351086</v>
      </c>
      <c r="M59" s="18" t="n">
        <v>357.27410485</v>
      </c>
      <c r="N59" s="20" t="n">
        <v>9.813366139999999</v>
      </c>
      <c r="O59" s="18" t="s">
        <v>404</v>
      </c>
      <c r="P59" s="20" t="s">
        <v>404</v>
      </c>
      <c r="Q59" s="18" t="s">
        <v>404</v>
      </c>
      <c r="R59" s="20" t="s">
        <v>404</v>
      </c>
      <c r="S59" s="18" t="s">
        <v>404</v>
      </c>
      <c r="T59" s="20" t="s">
        <v>404</v>
      </c>
      <c r="U59" s="18" t="n">
        <v>362.13309697</v>
      </c>
      <c r="V59" s="20" t="n">
        <v>14.37058401</v>
      </c>
      <c r="W59" s="18" t="s">
        <v>404</v>
      </c>
      <c r="X59" s="20" t="s">
        <v>404</v>
      </c>
    </row>
    <row r="60" spans="1:24">
      <c r="A60" s="15" t="s">
        <v>457</v>
      </c>
      <c r="B60" s="17" t="n">
        <v>4546</v>
      </c>
      <c r="C60" s="18">
        <f>(0.0/B60*100)</f>
        <v/>
      </c>
      <c r="D60" s="19" t="n">
        <v>4546</v>
      </c>
      <c r="E60" s="18" t="n">
        <v>382.96331794</v>
      </c>
      <c r="F60" s="20" t="n">
        <v>17.44893394</v>
      </c>
      <c r="G60" s="18" t="n">
        <v>391.58493101</v>
      </c>
      <c r="H60" s="20" t="n">
        <v>18.14735733</v>
      </c>
      <c r="I60" s="18" t="n">
        <v>409.60271764</v>
      </c>
      <c r="J60" s="20" t="n">
        <v>13.58543447</v>
      </c>
      <c r="K60" s="18" t="n">
        <v>378.09592633</v>
      </c>
      <c r="L60" s="20" t="n">
        <v>6.52393773</v>
      </c>
      <c r="M60" s="18" t="n">
        <v>415.31700785</v>
      </c>
      <c r="N60" s="20" t="n">
        <v>7.46435355</v>
      </c>
      <c r="O60" s="18" t="s">
        <v>404</v>
      </c>
      <c r="P60" s="20" t="s">
        <v>404</v>
      </c>
      <c r="Q60" s="18" t="s">
        <v>404</v>
      </c>
      <c r="R60" s="20" t="s">
        <v>404</v>
      </c>
      <c r="S60" s="18" t="s">
        <v>404</v>
      </c>
      <c r="T60" s="20" t="s">
        <v>404</v>
      </c>
      <c r="U60" s="18" t="s">
        <v>404</v>
      </c>
      <c r="V60" s="20" t="s">
        <v>404</v>
      </c>
      <c r="W60" s="18" t="n">
        <v>334.69802775</v>
      </c>
      <c r="X60" s="20" t="n">
        <v>6.81338709</v>
      </c>
    </row>
    <row r="61" spans="1:24">
      <c r="A61" s="15" t="s">
        <v>458</v>
      </c>
      <c r="B61" s="17" t="n">
        <v>6525</v>
      </c>
      <c r="C61" s="18">
        <f>(0.0/B61*100)</f>
        <v/>
      </c>
      <c r="D61" s="19" t="n">
        <v>6525</v>
      </c>
      <c r="E61" s="18" t="n">
        <v>403.34981405</v>
      </c>
      <c r="F61" s="20" t="n">
        <v>16.20316256</v>
      </c>
      <c r="G61" s="18" t="n">
        <v>470.57914647</v>
      </c>
      <c r="H61" s="20" t="n">
        <v>5.96134029</v>
      </c>
      <c r="I61" s="18" t="n">
        <v>471.10955492</v>
      </c>
      <c r="J61" s="20" t="n">
        <v>7.48030141</v>
      </c>
      <c r="K61" s="18" t="n">
        <v>472.93814668</v>
      </c>
      <c r="L61" s="20" t="n">
        <v>5.14922777</v>
      </c>
      <c r="M61" s="18" t="n">
        <v>489.2811193</v>
      </c>
      <c r="N61" s="20" t="n">
        <v>4.95053037</v>
      </c>
      <c r="O61" s="18" t="s">
        <v>404</v>
      </c>
      <c r="P61" s="20" t="s">
        <v>404</v>
      </c>
      <c r="Q61" s="18" t="s">
        <v>404</v>
      </c>
      <c r="R61" s="20" t="s">
        <v>404</v>
      </c>
      <c r="S61" s="18" t="s">
        <v>404</v>
      </c>
      <c r="T61" s="20" t="s">
        <v>404</v>
      </c>
      <c r="U61" s="18" t="s">
        <v>404</v>
      </c>
      <c r="V61" s="20" t="s">
        <v>404</v>
      </c>
      <c r="W61" s="18" t="n">
        <v>431.51902189</v>
      </c>
      <c r="X61" s="20" t="n">
        <v>5.72335897</v>
      </c>
    </row>
    <row r="62" spans="1:24">
      <c r="A62" s="15" t="s">
        <v>459</v>
      </c>
      <c r="B62" s="17" t="n">
        <v>4476</v>
      </c>
      <c r="C62" s="18">
        <f>(0.0/B62*100)</f>
        <v/>
      </c>
      <c r="D62" s="19" t="n">
        <v>4476</v>
      </c>
      <c r="E62" s="18" t="n">
        <v>506.90350295</v>
      </c>
      <c r="F62" s="20" t="n">
        <v>4.39275054</v>
      </c>
      <c r="G62" s="18" t="n">
        <v>488.87381528</v>
      </c>
      <c r="H62" s="20" t="n">
        <v>6.05862927</v>
      </c>
      <c r="I62" s="18" t="n">
        <v>524.55445514</v>
      </c>
      <c r="J62" s="20" t="n">
        <v>2.13368348</v>
      </c>
      <c r="K62" s="18" t="n">
        <v>535.69667199</v>
      </c>
      <c r="L62" s="20" t="n">
        <v>1.47508752</v>
      </c>
      <c r="M62" s="18" t="n">
        <v>529.57591941</v>
      </c>
      <c r="N62" s="20" t="n">
        <v>2.18855648</v>
      </c>
      <c r="O62" s="18" t="s">
        <v>404</v>
      </c>
      <c r="P62" s="20" t="s">
        <v>404</v>
      </c>
      <c r="Q62" s="18" t="s">
        <v>404</v>
      </c>
      <c r="R62" s="20" t="s">
        <v>404</v>
      </c>
      <c r="S62" s="18" t="s">
        <v>404</v>
      </c>
      <c r="T62" s="20" t="s">
        <v>404</v>
      </c>
      <c r="U62" s="18" t="s">
        <v>404</v>
      </c>
      <c r="V62" s="20" t="s">
        <v>404</v>
      </c>
      <c r="W62" s="18" t="s">
        <v>404</v>
      </c>
      <c r="X62" s="20" t="s">
        <v>404</v>
      </c>
    </row>
    <row r="63" spans="1:24">
      <c r="A63" s="15" t="s">
        <v>460</v>
      </c>
      <c r="B63" s="17" t="n">
        <v>5324</v>
      </c>
      <c r="C63" s="18">
        <f>(0.0/B63*100)</f>
        <v/>
      </c>
      <c r="D63" s="19" t="n">
        <v>5324</v>
      </c>
      <c r="E63" s="18" t="n">
        <v>435.83491058</v>
      </c>
      <c r="F63" s="20" t="n">
        <v>12.41648002</v>
      </c>
      <c r="G63" s="18" t="n">
        <v>381.06170225</v>
      </c>
      <c r="H63" s="20" t="n">
        <v>7.9977399</v>
      </c>
      <c r="I63" s="18" t="n">
        <v>374.20624719</v>
      </c>
      <c r="J63" s="20" t="n">
        <v>1.92604933</v>
      </c>
      <c r="K63" s="18" t="n">
        <v>371.63727529</v>
      </c>
      <c r="L63" s="20" t="n">
        <v>1.91715616</v>
      </c>
      <c r="M63" s="18" t="n">
        <v>419.3832578</v>
      </c>
      <c r="N63" s="20" t="n">
        <v>3.61162181</v>
      </c>
      <c r="O63" s="18" t="s">
        <v>404</v>
      </c>
      <c r="P63" s="20" t="s">
        <v>404</v>
      </c>
      <c r="Q63" s="18" t="s">
        <v>404</v>
      </c>
      <c r="R63" s="20" t="s">
        <v>404</v>
      </c>
      <c r="S63" s="18" t="s">
        <v>404</v>
      </c>
      <c r="T63" s="20" t="s">
        <v>404</v>
      </c>
      <c r="U63" s="18" t="s">
        <v>404</v>
      </c>
      <c r="V63" s="20" t="s">
        <v>404</v>
      </c>
      <c r="W63" s="18" t="n">
        <v>411.48655863</v>
      </c>
      <c r="X63" s="20" t="n">
        <v>5.10359123</v>
      </c>
    </row>
    <row r="64" spans="1:24">
      <c r="A64" s="15" t="s">
        <v>461</v>
      </c>
      <c r="B64" s="17" t="n">
        <v>3634</v>
      </c>
      <c r="C64" s="18">
        <f>(27.0/B64*100)</f>
        <v/>
      </c>
      <c r="D64" s="19" t="n">
        <v>3607</v>
      </c>
      <c r="E64" s="18" t="n">
        <v>529.33308909</v>
      </c>
      <c r="F64" s="20" t="n">
        <v>11.34951789</v>
      </c>
      <c r="G64" s="18" t="n">
        <v>439.54934223</v>
      </c>
      <c r="H64" s="20" t="n">
        <v>4.2466578</v>
      </c>
      <c r="I64" s="18" t="n">
        <v>460.79198334</v>
      </c>
      <c r="J64" s="20" t="n">
        <v>2.74912266</v>
      </c>
      <c r="K64" s="18" t="n">
        <v>470.17482189</v>
      </c>
      <c r="L64" s="20" t="n">
        <v>2.81873482</v>
      </c>
      <c r="M64" s="18" t="n">
        <v>479.02443408</v>
      </c>
      <c r="N64" s="20" t="n">
        <v>4.5563145</v>
      </c>
      <c r="O64" s="18" t="s">
        <v>404</v>
      </c>
      <c r="P64" s="20" t="s">
        <v>404</v>
      </c>
      <c r="Q64" s="18" t="s">
        <v>404</v>
      </c>
      <c r="R64" s="20" t="s">
        <v>404</v>
      </c>
      <c r="S64" s="18" t="s">
        <v>404</v>
      </c>
      <c r="T64" s="20" t="s">
        <v>404</v>
      </c>
      <c r="U64" s="18" t="n">
        <v>497.1634258</v>
      </c>
      <c r="V64" s="20" t="n">
        <v>9.005439470000001</v>
      </c>
      <c r="W64" s="18" t="n">
        <v>450.73306802</v>
      </c>
      <c r="X64" s="20" t="n">
        <v>10.81536081</v>
      </c>
    </row>
    <row r="65" spans="1:24">
      <c r="A65" s="15" t="s">
        <v>462</v>
      </c>
      <c r="B65" s="17" t="n">
        <v>5325</v>
      </c>
      <c r="C65" s="18">
        <f>(0.0/B65*100)</f>
        <v/>
      </c>
      <c r="D65" s="19" t="n">
        <v>5325</v>
      </c>
      <c r="E65" s="18" t="n">
        <v>370.47962223</v>
      </c>
      <c r="F65" s="20" t="n">
        <v>18.64892876</v>
      </c>
      <c r="G65" s="18" t="n">
        <v>418.89871605</v>
      </c>
      <c r="H65" s="20" t="n">
        <v>10.30599266</v>
      </c>
      <c r="I65" s="18" t="n">
        <v>421.55274348</v>
      </c>
      <c r="J65" s="20" t="n">
        <v>5.86206226</v>
      </c>
      <c r="K65" s="18" t="n">
        <v>429.85033866</v>
      </c>
      <c r="L65" s="20" t="n">
        <v>3.91791099</v>
      </c>
      <c r="M65" s="18" t="n">
        <v>431.71305393</v>
      </c>
      <c r="N65" s="20" t="n">
        <v>5.24995511</v>
      </c>
      <c r="O65" s="18" t="s">
        <v>404</v>
      </c>
      <c r="P65" s="20" t="s">
        <v>404</v>
      </c>
      <c r="Q65" s="18" t="s">
        <v>404</v>
      </c>
      <c r="R65" s="20" t="s">
        <v>404</v>
      </c>
      <c r="S65" s="18" t="s">
        <v>404</v>
      </c>
      <c r="T65" s="20" t="s">
        <v>404</v>
      </c>
      <c r="U65" s="18" t="s">
        <v>404</v>
      </c>
      <c r="V65" s="20" t="s">
        <v>404</v>
      </c>
      <c r="W65" s="18" t="n">
        <v>429.78408868</v>
      </c>
      <c r="X65" s="20" t="n">
        <v>19.94918752</v>
      </c>
    </row>
    <row r="66" spans="1:24">
      <c r="A66" s="15" t="s">
        <v>463</v>
      </c>
      <c r="B66" s="17" t="n">
        <v>5665</v>
      </c>
      <c r="C66" s="18">
        <f>(0.0/B66*100)</f>
        <v/>
      </c>
      <c r="D66" s="19" t="n">
        <v>5665</v>
      </c>
      <c r="E66" s="18" t="s">
        <v>404</v>
      </c>
      <c r="F66" s="20" t="s">
        <v>404</v>
      </c>
      <c r="G66" s="18" t="n">
        <v>405.07226785</v>
      </c>
      <c r="H66" s="20" t="n">
        <v>4.52031893</v>
      </c>
      <c r="I66" s="18" t="n">
        <v>408.33420735</v>
      </c>
      <c r="J66" s="20" t="n">
        <v>1.68831208</v>
      </c>
      <c r="K66" s="18" t="n">
        <v>401.04979751</v>
      </c>
      <c r="L66" s="20" t="n">
        <v>2.75327173</v>
      </c>
      <c r="M66" s="18" t="n">
        <v>426.57921822</v>
      </c>
      <c r="N66" s="20" t="n">
        <v>2.59341043</v>
      </c>
      <c r="O66" s="18" t="s">
        <v>404</v>
      </c>
      <c r="P66" s="20" t="s">
        <v>404</v>
      </c>
      <c r="Q66" s="18" t="s">
        <v>404</v>
      </c>
      <c r="R66" s="20" t="s">
        <v>404</v>
      </c>
      <c r="S66" s="18" t="s">
        <v>404</v>
      </c>
      <c r="T66" s="20" t="s">
        <v>404</v>
      </c>
      <c r="U66" s="18" t="s">
        <v>404</v>
      </c>
      <c r="V66" s="20" t="s">
        <v>404</v>
      </c>
      <c r="W66" s="18" t="n">
        <v>363.84393827</v>
      </c>
      <c r="X66" s="20" t="n">
        <v>8.81112766</v>
      </c>
    </row>
    <row r="67" spans="1:24">
      <c r="A67" s="15" t="s">
        <v>464</v>
      </c>
      <c r="B67" s="17" t="n">
        <v>6971</v>
      </c>
      <c r="C67" s="18">
        <f>(0.0/B67*100)</f>
        <v/>
      </c>
      <c r="D67" s="19" t="n">
        <v>6971</v>
      </c>
      <c r="E67" s="18" t="n">
        <v>374.30588785</v>
      </c>
      <c r="F67" s="20" t="n">
        <v>9.16229903</v>
      </c>
      <c r="G67" s="18" t="n">
        <v>391.17370875</v>
      </c>
      <c r="H67" s="20" t="n">
        <v>8.356018880000001</v>
      </c>
      <c r="I67" s="18" t="n">
        <v>390.08918803</v>
      </c>
      <c r="J67" s="20" t="n">
        <v>5.54420447</v>
      </c>
      <c r="K67" s="18" t="n">
        <v>383.62572325</v>
      </c>
      <c r="L67" s="20" t="n">
        <v>4.78336297</v>
      </c>
      <c r="M67" s="18" t="n">
        <v>407.38352068</v>
      </c>
      <c r="N67" s="20" t="n">
        <v>3.71695812</v>
      </c>
      <c r="O67" s="18" t="s">
        <v>404</v>
      </c>
      <c r="P67" s="20" t="s">
        <v>404</v>
      </c>
      <c r="Q67" s="18" t="s">
        <v>404</v>
      </c>
      <c r="R67" s="20" t="s">
        <v>404</v>
      </c>
      <c r="S67" s="18" t="s">
        <v>404</v>
      </c>
      <c r="T67" s="20" t="s">
        <v>404</v>
      </c>
      <c r="U67" s="18" t="s">
        <v>404</v>
      </c>
      <c r="V67" s="20" t="s">
        <v>404</v>
      </c>
      <c r="W67" s="18" t="n">
        <v>375.5388782</v>
      </c>
      <c r="X67" s="20" t="n">
        <v>6.43774287</v>
      </c>
    </row>
    <row r="68" spans="1:24">
      <c r="A68" s="15" t="s">
        <v>465</v>
      </c>
      <c r="B68" s="17" t="n">
        <v>12083</v>
      </c>
      <c r="C68" s="18">
        <f>(0.0/B68*100)</f>
        <v/>
      </c>
      <c r="D68" s="19" t="n">
        <v>12083</v>
      </c>
      <c r="E68" s="18" t="n">
        <v>448.29628639</v>
      </c>
      <c r="F68" s="20" t="n">
        <v>2.52445536</v>
      </c>
      <c r="G68" s="18" t="n">
        <v>503.80205862</v>
      </c>
      <c r="H68" s="20" t="n">
        <v>4.60926547</v>
      </c>
      <c r="I68" s="18" t="n">
        <v>417.79432017</v>
      </c>
      <c r="J68" s="20" t="n">
        <v>1.55617606</v>
      </c>
      <c r="K68" s="18" t="n">
        <v>409.75485179</v>
      </c>
      <c r="L68" s="20" t="n">
        <v>1.81817645</v>
      </c>
      <c r="M68" s="18" t="n">
        <v>409.59991869</v>
      </c>
      <c r="N68" s="20" t="n">
        <v>1.63904036</v>
      </c>
      <c r="O68" s="18" t="s">
        <v>404</v>
      </c>
      <c r="P68" s="20" t="s">
        <v>404</v>
      </c>
      <c r="Q68" s="18" t="s">
        <v>404</v>
      </c>
      <c r="R68" s="20" t="s">
        <v>404</v>
      </c>
      <c r="S68" s="18" t="s">
        <v>404</v>
      </c>
      <c r="T68" s="20" t="s">
        <v>404</v>
      </c>
      <c r="U68" s="18" t="s">
        <v>404</v>
      </c>
      <c r="V68" s="20" t="s">
        <v>404</v>
      </c>
      <c r="W68" s="18" t="n">
        <v>439.84475592</v>
      </c>
      <c r="X68" s="20" t="n">
        <v>12.49637931</v>
      </c>
    </row>
    <row r="69" spans="1:24">
      <c r="A69" s="15" t="s">
        <v>466</v>
      </c>
      <c r="B69" s="17" t="n">
        <v>4876</v>
      </c>
      <c r="C69" s="18">
        <f>(0.0/B69*100)</f>
        <v/>
      </c>
      <c r="D69" s="19" t="n">
        <v>4876</v>
      </c>
      <c r="E69" s="18" t="n">
        <v>478.76948286</v>
      </c>
      <c r="F69" s="20" t="n">
        <v>3.78673564</v>
      </c>
      <c r="G69" s="18" t="s">
        <v>404</v>
      </c>
      <c r="H69" s="20" t="s">
        <v>404</v>
      </c>
      <c r="I69" s="18" t="n">
        <v>463.99653502</v>
      </c>
      <c r="J69" s="20" t="n">
        <v>11.21686331</v>
      </c>
      <c r="K69" s="18" t="n">
        <v>431.07498981</v>
      </c>
      <c r="L69" s="20" t="n">
        <v>6.27139819</v>
      </c>
      <c r="M69" s="18" t="n">
        <v>429.04932439</v>
      </c>
      <c r="N69" s="20" t="n">
        <v>4.49535744</v>
      </c>
      <c r="O69" s="18" t="s">
        <v>404</v>
      </c>
      <c r="P69" s="20" t="s">
        <v>404</v>
      </c>
      <c r="Q69" s="18" t="s">
        <v>404</v>
      </c>
      <c r="R69" s="20" t="s">
        <v>404</v>
      </c>
      <c r="S69" s="18" t="s">
        <v>404</v>
      </c>
      <c r="T69" s="20" t="s">
        <v>404</v>
      </c>
      <c r="U69" s="18" t="s">
        <v>404</v>
      </c>
      <c r="V69" s="20" t="s">
        <v>404</v>
      </c>
      <c r="W69" s="18" t="s">
        <v>404</v>
      </c>
      <c r="X69" s="20" t="s">
        <v>404</v>
      </c>
    </row>
    <row r="70" spans="1:24">
      <c r="A70" s="15" t="s">
        <v>467</v>
      </c>
      <c r="B70" s="17" t="n">
        <v>6036</v>
      </c>
      <c r="C70" s="18">
        <f>(0.0/B70*100)</f>
        <v/>
      </c>
      <c r="D70" s="19" t="n">
        <v>6036</v>
      </c>
      <c r="E70" s="18" t="n">
        <v>456.02245529</v>
      </c>
      <c r="F70" s="20" t="n">
        <v>4.64246202</v>
      </c>
      <c r="G70" s="18" t="n">
        <v>531.43354398</v>
      </c>
      <c r="H70" s="20" t="n">
        <v>8.21017312</v>
      </c>
      <c r="I70" s="18" t="n">
        <v>484.29511127</v>
      </c>
      <c r="J70" s="20" t="n">
        <v>10.84329855</v>
      </c>
      <c r="K70" s="18" t="n">
        <v>479.08214294</v>
      </c>
      <c r="L70" s="20" t="n">
        <v>4.78322598</v>
      </c>
      <c r="M70" s="18" t="n">
        <v>493.36254198</v>
      </c>
      <c r="N70" s="20" t="n">
        <v>3.92377898</v>
      </c>
      <c r="O70" s="18" t="s">
        <v>404</v>
      </c>
      <c r="P70" s="20" t="s">
        <v>404</v>
      </c>
      <c r="Q70" s="18" t="s">
        <v>404</v>
      </c>
      <c r="R70" s="20" t="s">
        <v>404</v>
      </c>
      <c r="S70" s="18" t="s">
        <v>404</v>
      </c>
      <c r="T70" s="20" t="s">
        <v>404</v>
      </c>
      <c r="U70" s="18" t="s">
        <v>404</v>
      </c>
      <c r="V70" s="20" t="s">
        <v>404</v>
      </c>
      <c r="W70" s="18" t="s">
        <v>404</v>
      </c>
      <c r="X70" s="20" t="s">
        <v>404</v>
      </c>
    </row>
    <row r="71" spans="1:24">
      <c r="A71" s="15" t="s">
        <v>468</v>
      </c>
      <c r="B71" s="17" t="n">
        <v>6115</v>
      </c>
      <c r="C71" s="18">
        <f>(0.0/B71*100)</f>
        <v/>
      </c>
      <c r="D71" s="19" t="n">
        <v>6115</v>
      </c>
      <c r="E71" s="18" t="s">
        <v>404</v>
      </c>
      <c r="F71" s="20" t="s">
        <v>404</v>
      </c>
      <c r="G71" s="18" t="s">
        <v>404</v>
      </c>
      <c r="H71" s="20" t="s">
        <v>404</v>
      </c>
      <c r="I71" s="18" t="n">
        <v>548.5467294699999</v>
      </c>
      <c r="J71" s="20" t="n">
        <v>3.02427247</v>
      </c>
      <c r="K71" s="18" t="n">
        <v>552.03104392</v>
      </c>
      <c r="L71" s="20" t="n">
        <v>2.77978396</v>
      </c>
      <c r="M71" s="18" t="n">
        <v>559.83792894</v>
      </c>
      <c r="N71" s="20" t="n">
        <v>1.6060599</v>
      </c>
      <c r="O71" s="18" t="s">
        <v>404</v>
      </c>
      <c r="P71" s="20" t="s">
        <v>404</v>
      </c>
      <c r="Q71" s="18" t="s">
        <v>404</v>
      </c>
      <c r="R71" s="20" t="s">
        <v>404</v>
      </c>
      <c r="S71" s="18" t="s">
        <v>404</v>
      </c>
      <c r="T71" s="20" t="s">
        <v>404</v>
      </c>
      <c r="U71" s="18" t="s">
        <v>404</v>
      </c>
      <c r="V71" s="20" t="s">
        <v>404</v>
      </c>
      <c r="W71" s="18" t="n">
        <v>496.28387474</v>
      </c>
      <c r="X71" s="20" t="n">
        <v>15.61464699</v>
      </c>
    </row>
    <row r="72" spans="1:24">
      <c r="A72" s="15" t="s">
        <v>469</v>
      </c>
      <c r="B72" s="17" t="n">
        <v>7708</v>
      </c>
      <c r="C72" s="18">
        <f>(0.0/B72*100)</f>
        <v/>
      </c>
      <c r="D72" s="19" t="n">
        <v>7708</v>
      </c>
      <c r="E72" s="18" t="n">
        <v>477.08288911</v>
      </c>
      <c r="F72" s="20" t="n">
        <v>15.8844919</v>
      </c>
      <c r="G72" s="18" t="n">
        <v>531.42892149</v>
      </c>
      <c r="H72" s="20" t="n">
        <v>24.48131281</v>
      </c>
      <c r="I72" s="18" t="n">
        <v>513.95050485</v>
      </c>
      <c r="J72" s="20" t="n">
        <v>9.07405777</v>
      </c>
      <c r="K72" s="18" t="n">
        <v>518.07306813</v>
      </c>
      <c r="L72" s="20" t="n">
        <v>10.35921428</v>
      </c>
      <c r="M72" s="18" t="n">
        <v>548.89473064</v>
      </c>
      <c r="N72" s="20" t="n">
        <v>4.42300656</v>
      </c>
      <c r="O72" s="18" t="s">
        <v>404</v>
      </c>
      <c r="P72" s="20" t="s">
        <v>404</v>
      </c>
      <c r="Q72" s="18" t="s">
        <v>404</v>
      </c>
      <c r="R72" s="20" t="s">
        <v>404</v>
      </c>
      <c r="S72" s="18" t="s">
        <v>404</v>
      </c>
      <c r="T72" s="20" t="s">
        <v>404</v>
      </c>
      <c r="U72" s="18" t="s">
        <v>404</v>
      </c>
      <c r="V72" s="20" t="s">
        <v>404</v>
      </c>
      <c r="W72" s="18" t="n">
        <v>493.34186218</v>
      </c>
      <c r="X72" s="20" t="n">
        <v>6.19278388</v>
      </c>
    </row>
    <row r="73" spans="1:24">
      <c r="A73" s="15" t="s">
        <v>470</v>
      </c>
      <c r="B73" s="17" t="n">
        <v>8249</v>
      </c>
      <c r="C73" s="18">
        <f>(0.0/B73*100)</f>
        <v/>
      </c>
      <c r="D73" s="19" t="n">
        <v>8249</v>
      </c>
      <c r="E73" s="18" t="n">
        <v>384.58737624</v>
      </c>
      <c r="F73" s="20" t="n">
        <v>11.33106106</v>
      </c>
      <c r="G73" s="18" t="n">
        <v>403.91007033</v>
      </c>
      <c r="H73" s="20" t="n">
        <v>9.59523645</v>
      </c>
      <c r="I73" s="18" t="n">
        <v>425.09270973</v>
      </c>
      <c r="J73" s="20" t="n">
        <v>6.00709256</v>
      </c>
      <c r="K73" s="18" t="n">
        <v>416.46450942</v>
      </c>
      <c r="L73" s="20" t="n">
        <v>7.44522706</v>
      </c>
      <c r="M73" s="18" t="n">
        <v>432.53373144</v>
      </c>
      <c r="N73" s="20" t="n">
        <v>5.47110489</v>
      </c>
      <c r="O73" s="18" t="s">
        <v>404</v>
      </c>
      <c r="P73" s="20" t="s">
        <v>404</v>
      </c>
      <c r="Q73" s="18" t="s">
        <v>404</v>
      </c>
      <c r="R73" s="20" t="s">
        <v>404</v>
      </c>
      <c r="S73" s="18" t="s">
        <v>404</v>
      </c>
      <c r="T73" s="20" t="s">
        <v>404</v>
      </c>
      <c r="U73" s="18" t="s">
        <v>404</v>
      </c>
      <c r="V73" s="20" t="s">
        <v>404</v>
      </c>
      <c r="W73" s="18" t="n">
        <v>414.33472174</v>
      </c>
      <c r="X73" s="20" t="n">
        <v>22.3276248</v>
      </c>
    </row>
    <row r="74" spans="1:24">
      <c r="A74" s="15" t="s">
        <v>471</v>
      </c>
      <c r="B74" s="17" t="n">
        <v>4692</v>
      </c>
      <c r="C74" s="18">
        <f>(484.0/B74*100)</f>
        <v/>
      </c>
      <c r="D74" s="19" t="n">
        <v>4208</v>
      </c>
      <c r="E74" s="18" t="n">
        <v>455.74671028</v>
      </c>
      <c r="F74" s="20" t="n">
        <v>14.80364198</v>
      </c>
      <c r="G74" s="18" t="n">
        <v>420.78721959</v>
      </c>
      <c r="H74" s="20" t="n">
        <v>6.88113973</v>
      </c>
      <c r="I74" s="18" t="n">
        <v>398.95416368</v>
      </c>
      <c r="J74" s="20" t="n">
        <v>3.1813248</v>
      </c>
      <c r="K74" s="18" t="n">
        <v>424.25975198</v>
      </c>
      <c r="L74" s="20" t="n">
        <v>2.04831085</v>
      </c>
      <c r="M74" s="18" t="n">
        <v>437.09063649</v>
      </c>
      <c r="N74" s="20" t="n">
        <v>2.91090032</v>
      </c>
      <c r="O74" s="18" t="s">
        <v>404</v>
      </c>
      <c r="P74" s="20" t="s">
        <v>404</v>
      </c>
      <c r="Q74" s="18" t="s">
        <v>404</v>
      </c>
      <c r="R74" s="20" t="s">
        <v>404</v>
      </c>
      <c r="S74" s="18" t="s">
        <v>404</v>
      </c>
      <c r="T74" s="20" t="s">
        <v>404</v>
      </c>
      <c r="U74" s="18" t="n">
        <v>465.34444306</v>
      </c>
      <c r="V74" s="20" t="n">
        <v>10.3694881</v>
      </c>
      <c r="W74" s="18" t="n">
        <v>350.31083026</v>
      </c>
      <c r="X74" s="20" t="n">
        <v>8.209567679999999</v>
      </c>
    </row>
    <row r="75" spans="1:24">
      <c r="A75" s="15" t="s">
        <v>472</v>
      </c>
      <c r="B75" s="17" t="n">
        <v>5375</v>
      </c>
      <c r="C75" s="18">
        <f>(483.0/B75*100)</f>
        <v/>
      </c>
      <c r="D75" s="19" t="n">
        <v>4892</v>
      </c>
      <c r="E75" s="18" t="n">
        <v>403.73283761</v>
      </c>
      <c r="F75" s="20" t="n">
        <v>11.79193615</v>
      </c>
      <c r="G75" s="18" t="n">
        <v>369.46497376</v>
      </c>
      <c r="H75" s="20" t="n">
        <v>9.949484999999999</v>
      </c>
      <c r="I75" s="18" t="n">
        <v>391.95484899</v>
      </c>
      <c r="J75" s="20" t="n">
        <v>5.69659418</v>
      </c>
      <c r="K75" s="18" t="n">
        <v>387.30235396</v>
      </c>
      <c r="L75" s="20" t="n">
        <v>7.14404592</v>
      </c>
      <c r="M75" s="18" t="n">
        <v>380.98124306</v>
      </c>
      <c r="N75" s="20" t="n">
        <v>5.58003431</v>
      </c>
      <c r="O75" s="18" t="s">
        <v>404</v>
      </c>
      <c r="P75" s="20" t="s">
        <v>404</v>
      </c>
      <c r="Q75" s="18" t="s">
        <v>404</v>
      </c>
      <c r="R75" s="20" t="s">
        <v>404</v>
      </c>
      <c r="S75" s="18" t="s">
        <v>404</v>
      </c>
      <c r="T75" s="20" t="s">
        <v>404</v>
      </c>
      <c r="U75" s="18" t="s">
        <v>404</v>
      </c>
      <c r="V75" s="20" t="s">
        <v>404</v>
      </c>
      <c r="W75" s="18" t="n">
        <v>379.97533041</v>
      </c>
      <c r="X75" s="20" t="n">
        <v>12.77303642</v>
      </c>
    </row>
    <row r="76" spans="1:24">
      <c r="A76" s="15" t="s">
        <v>473</v>
      </c>
      <c r="B76" s="17" t="n">
        <v>14167</v>
      </c>
      <c r="C76" s="18">
        <f>(1400.0/B76*100)</f>
        <v/>
      </c>
      <c r="D76" s="19" t="n">
        <v>12767</v>
      </c>
      <c r="E76" s="18" t="n">
        <v>444.86342856</v>
      </c>
      <c r="F76" s="20" t="n">
        <v>52.47671767</v>
      </c>
      <c r="G76" s="18" t="n">
        <v>457.95507168</v>
      </c>
      <c r="H76" s="20" t="n">
        <v>21.01603698</v>
      </c>
      <c r="I76" s="18" t="n">
        <v>452.51001709</v>
      </c>
      <c r="J76" s="20" t="n">
        <v>7.58043224</v>
      </c>
      <c r="K76" s="18" t="n">
        <v>432.97156477</v>
      </c>
      <c r="L76" s="20" t="n">
        <v>4.3567974</v>
      </c>
      <c r="M76" s="18" t="n">
        <v>442.41802299</v>
      </c>
      <c r="N76" s="20" t="n">
        <v>3.98318294</v>
      </c>
      <c r="O76" s="18" t="s">
        <v>404</v>
      </c>
      <c r="P76" s="20" t="s">
        <v>404</v>
      </c>
      <c r="Q76" s="18" t="s">
        <v>404</v>
      </c>
      <c r="R76" s="20" t="s">
        <v>404</v>
      </c>
      <c r="S76" s="18" t="s">
        <v>404</v>
      </c>
      <c r="T76" s="20" t="s">
        <v>404</v>
      </c>
      <c r="U76" s="18" t="s">
        <v>404</v>
      </c>
      <c r="V76" s="20" t="s">
        <v>404</v>
      </c>
      <c r="W76" s="18" t="n">
        <v>398.78853497</v>
      </c>
      <c r="X76" s="20" t="n">
        <v>12.26513712</v>
      </c>
    </row>
    <row r="77" spans="1:24">
      <c r="A77" s="15" t="s">
        <v>474</v>
      </c>
      <c r="B77" s="17" t="n">
        <v>6062</v>
      </c>
      <c r="C77" s="18">
        <f>(0.0/B77*100)</f>
        <v/>
      </c>
      <c r="D77" s="19" t="n">
        <v>6062</v>
      </c>
      <c r="E77" s="18" t="n">
        <v>406.7124261</v>
      </c>
      <c r="F77" s="20" t="n">
        <v>12.7950393</v>
      </c>
      <c r="G77" s="18" t="n">
        <v>418.55020024</v>
      </c>
      <c r="H77" s="20" t="n">
        <v>13.81808224</v>
      </c>
      <c r="I77" s="18" t="n">
        <v>425.44093042</v>
      </c>
      <c r="J77" s="20" t="n">
        <v>8.943537320000001</v>
      </c>
      <c r="K77" s="18" t="n">
        <v>439.89540108</v>
      </c>
      <c r="L77" s="20" t="n">
        <v>3.4883865</v>
      </c>
      <c r="M77" s="18" t="n">
        <v>437.1817517</v>
      </c>
      <c r="N77" s="20" t="n">
        <v>8.029708360000001</v>
      </c>
      <c r="O77" s="18" t="s">
        <v>404</v>
      </c>
      <c r="P77" s="20" t="s">
        <v>404</v>
      </c>
      <c r="Q77" s="18" t="s">
        <v>404</v>
      </c>
      <c r="R77" s="20" t="s">
        <v>404</v>
      </c>
      <c r="S77" s="18" t="s">
        <v>404</v>
      </c>
      <c r="T77" s="20" t="s">
        <v>404</v>
      </c>
      <c r="U77" s="18" t="s">
        <v>404</v>
      </c>
      <c r="V77" s="20" t="s">
        <v>404</v>
      </c>
      <c r="W77" s="18" t="s">
        <v>404</v>
      </c>
      <c r="X77" s="20" t="s">
        <v>404</v>
      </c>
    </row>
    <row r="78" spans="1:24">
      <c r="A78" s="15" t="s">
        <v>475</v>
      </c>
      <c r="B78" s="17" t="n">
        <v>5826</v>
      </c>
      <c r="C78" s="18">
        <f>(0.0/B78*100)</f>
        <v/>
      </c>
      <c r="D78" s="19" t="n">
        <v>5826</v>
      </c>
      <c r="E78" s="18" t="s">
        <v>404</v>
      </c>
      <c r="F78" s="20" t="s">
        <v>404</v>
      </c>
      <c r="G78" s="18" t="n">
        <v>508.09679415</v>
      </c>
      <c r="H78" s="20" t="n">
        <v>26.09254421</v>
      </c>
      <c r="I78" s="18" t="n">
        <v>515.30138155</v>
      </c>
      <c r="J78" s="20" t="n">
        <v>8.502533529999999</v>
      </c>
      <c r="K78" s="18" t="n">
        <v>523.46668748</v>
      </c>
      <c r="L78" s="20" t="n">
        <v>5.77025848</v>
      </c>
      <c r="M78" s="18" t="n">
        <v>531.94676272</v>
      </c>
      <c r="N78" s="20" t="n">
        <v>7.28048523</v>
      </c>
      <c r="O78" s="18" t="s">
        <v>404</v>
      </c>
      <c r="P78" s="20" t="s">
        <v>404</v>
      </c>
      <c r="Q78" s="18" t="s">
        <v>404</v>
      </c>
      <c r="R78" s="20" t="s">
        <v>404</v>
      </c>
      <c r="S78" s="18" t="s">
        <v>404</v>
      </c>
      <c r="T78" s="20" t="s">
        <v>404</v>
      </c>
      <c r="U78" s="18" t="s">
        <v>404</v>
      </c>
      <c r="V78" s="20" t="s">
        <v>404</v>
      </c>
      <c r="W78" s="18" t="s">
        <v>404</v>
      </c>
      <c r="X78" s="20" t="s">
        <v>404</v>
      </c>
    </row>
    <row customHeight="1" ht="25" r="79" spans="1:24">
      <c r="A79" s="15" t="s">
        <v>476</v>
      </c>
      <c r="B79" s="17" t="n">
        <v>1657</v>
      </c>
      <c r="C79" s="18">
        <f>(21.0/B79*100)</f>
        <v/>
      </c>
      <c r="D79" s="19" t="n">
        <v>1636</v>
      </c>
      <c r="E79" s="18" t="n">
        <v>411.90646627</v>
      </c>
      <c r="F79" s="20" t="n">
        <v>40.00638879</v>
      </c>
      <c r="G79" s="18" t="n">
        <v>456.85817805</v>
      </c>
      <c r="H79" s="20" t="n">
        <v>9.735001970000001</v>
      </c>
      <c r="I79" s="18" t="n">
        <v>411.36561755</v>
      </c>
      <c r="J79" s="20" t="n">
        <v>10.02033453</v>
      </c>
      <c r="K79" s="18" t="n">
        <v>488.88966233</v>
      </c>
      <c r="L79" s="20" t="n">
        <v>16.15557428</v>
      </c>
      <c r="M79" s="18" t="n">
        <v>474.74471997</v>
      </c>
      <c r="N79" s="20" t="n">
        <v>8.09582157</v>
      </c>
      <c r="O79" s="18" t="s">
        <v>404</v>
      </c>
      <c r="P79" s="20" t="s">
        <v>404</v>
      </c>
      <c r="Q79" s="18" t="s">
        <v>404</v>
      </c>
      <c r="R79" s="20" t="s">
        <v>404</v>
      </c>
      <c r="S79" s="18" t="s">
        <v>404</v>
      </c>
      <c r="T79" s="20" t="s">
        <v>404</v>
      </c>
      <c r="U79" s="18" t="s">
        <v>404</v>
      </c>
      <c r="V79" s="20" t="s">
        <v>404</v>
      </c>
      <c r="W79" s="18" t="n">
        <v>414.57268489</v>
      </c>
      <c r="X79" s="20" t="n">
        <v>5.88125209</v>
      </c>
    </row>
    <row r="80" spans="1:24">
      <c r="A80" s="15" t="s">
        <v>477</v>
      </c>
      <c r="B80" s="17" t="n">
        <v>7841</v>
      </c>
      <c r="C80" s="18">
        <f>(0.0/B80*100)</f>
        <v/>
      </c>
      <c r="D80" s="19" t="n">
        <v>7841</v>
      </c>
      <c r="E80" s="18" t="n">
        <v>387.86479333</v>
      </c>
      <c r="F80" s="20" t="n">
        <v>8.98558495</v>
      </c>
      <c r="G80" s="18" t="n">
        <v>402.04171358</v>
      </c>
      <c r="H80" s="20" t="n">
        <v>10.93401171</v>
      </c>
      <c r="I80" s="18" t="n">
        <v>420.8338661</v>
      </c>
      <c r="J80" s="20" t="n">
        <v>7.87503873</v>
      </c>
      <c r="K80" s="18" t="n">
        <v>454.24155429</v>
      </c>
      <c r="L80" s="20" t="n">
        <v>5.56081953</v>
      </c>
      <c r="M80" s="18" t="n">
        <v>465.93048553</v>
      </c>
      <c r="N80" s="20" t="n">
        <v>5.42283839</v>
      </c>
      <c r="O80" s="18" t="s">
        <v>404</v>
      </c>
      <c r="P80" s="20" t="s">
        <v>404</v>
      </c>
      <c r="Q80" s="18" t="s">
        <v>404</v>
      </c>
      <c r="R80" s="20" t="s">
        <v>404</v>
      </c>
      <c r="S80" s="18" t="s">
        <v>404</v>
      </c>
      <c r="T80" s="20" t="s">
        <v>404</v>
      </c>
      <c r="U80" s="18" t="s">
        <v>404</v>
      </c>
      <c r="V80" s="20" t="s">
        <v>404</v>
      </c>
      <c r="W80" s="18" t="s">
        <v>404</v>
      </c>
      <c r="X80" s="20" t="s">
        <v>404</v>
      </c>
    </row>
    <row r="81" spans="1:24">
      <c r="A81" s="21" t="s">
        <v>478</v>
      </c>
      <c r="B81" s="17" t="n">
        <v>8861</v>
      </c>
      <c r="C81" s="18">
        <f>(0.0/B81*100)</f>
        <v/>
      </c>
      <c r="D81" s="19" t="n">
        <v>8861</v>
      </c>
      <c r="E81" s="18" t="n">
        <v>425.90596882</v>
      </c>
      <c r="F81" s="20" t="n">
        <v>4.68191708</v>
      </c>
      <c r="G81" s="18" t="n">
        <v>440.33591596</v>
      </c>
      <c r="H81" s="20" t="n">
        <v>8.47277748</v>
      </c>
      <c r="I81" s="18" t="n">
        <v>442.92262077</v>
      </c>
      <c r="J81" s="20" t="n">
        <v>3.49202232</v>
      </c>
      <c r="K81" s="18" t="n">
        <v>451.01209974</v>
      </c>
      <c r="L81" s="20" t="n">
        <v>10.17131584</v>
      </c>
      <c r="M81" s="18" t="n">
        <v>433.07389082</v>
      </c>
      <c r="N81" s="20" t="n">
        <v>6.46733668</v>
      </c>
      <c r="O81" s="18" t="s">
        <v>404</v>
      </c>
      <c r="P81" s="20" t="s">
        <v>404</v>
      </c>
      <c r="Q81" s="18" t="s">
        <v>404</v>
      </c>
      <c r="R81" s="20" t="s">
        <v>404</v>
      </c>
      <c r="S81" s="18" t="s">
        <v>404</v>
      </c>
      <c r="T81" s="20" t="s">
        <v>404</v>
      </c>
      <c r="U81" s="18" t="s">
        <v>404</v>
      </c>
      <c r="V81" s="20" t="s">
        <v>404</v>
      </c>
      <c r="W81" s="18" t="n">
        <v>523.4145175</v>
      </c>
      <c r="X81" s="20" t="n">
        <v>6.78576833</v>
      </c>
    </row>
    <row r="82" spans="1:24">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row>
    <row r="83" spans="1:24">
      <c r="A83" s="3" t="s">
        <v>480</v>
      </c>
    </row>
    <row r="84" spans="1:24">
      <c r="A84" s="23" t="s">
        <v>481</v>
      </c>
    </row>
    <row r="85" spans="1:24">
      <c r="A85" s="23" t="s">
        <v>482</v>
      </c>
    </row>
    <row customHeight="1" ht="30" r="86" spans="1:24">
      <c r="A86" s="23" t="s">
        <v>483</v>
      </c>
    </row>
    <row customHeight="1" ht="30" r="87" spans="1:24">
      <c r="A87" s="23" t="s">
        <v>479</v>
      </c>
    </row>
    <row customHeight="1" ht="30" r="88" spans="1:24">
      <c r="A88" s="23" t="s">
        <v>484</v>
      </c>
    </row>
    <row customHeight="1" ht="30" r="89" spans="1:24">
      <c r="A89" s="23" t="s">
        <v>485</v>
      </c>
    </row>
    <row customHeight="1" ht="30" r="90" spans="1:24">
      <c r="A90" s="23" t="s">
        <v>486</v>
      </c>
    </row>
    <row customHeight="1" ht="30" r="91" spans="1:24">
      <c r="A91" s="23" t="s">
        <v>487</v>
      </c>
    </row>
    <row customHeight="1" ht="30" r="92" spans="1:24">
      <c r="A92" s="23" t="s">
        <v>488</v>
      </c>
    </row>
    <row customHeight="1" ht="30" r="93" spans="1:24">
      <c r="A93" s="23" t="s">
        <v>489</v>
      </c>
    </row>
    <row customHeight="1" ht="30" r="94" spans="1:24">
      <c r="A94" s="23" t="s">
        <v>490</v>
      </c>
    </row>
    <row customHeight="1" ht="30" r="95" spans="1:24">
      <c r="A95" s="23" t="s">
        <v>491</v>
      </c>
    </row>
    <row customHeight="1" ht="30" r="96" spans="1:24">
      <c r="A96" s="23" t="s">
        <v>492</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383</v>
      </c>
    </row>
    <row r="2" spans="1:24">
      <c r="A2" s="5" t="s">
        <v>650</v>
      </c>
    </row>
    <row customHeight="1" ht="30" r="4" spans="1:24">
      <c r="A4" s="6" t="n"/>
      <c r="B4" s="7" t="s">
        <v>385</v>
      </c>
      <c r="C4" s="7" t="s">
        <v>386</v>
      </c>
      <c r="D4" s="8" t="s">
        <v>385</v>
      </c>
      <c r="E4" s="9" t="s">
        <v>607</v>
      </c>
      <c r="F4" s="10" t="n"/>
      <c r="G4" s="9" t="s">
        <v>644</v>
      </c>
      <c r="H4" s="10" t="n"/>
      <c r="I4" s="9" t="s">
        <v>645</v>
      </c>
      <c r="J4" s="10" t="n"/>
      <c r="K4" s="9" t="s">
        <v>646</v>
      </c>
      <c r="L4" s="10" t="n"/>
      <c r="M4" s="9" t="s">
        <v>647</v>
      </c>
      <c r="N4" s="10" t="n"/>
      <c r="O4" s="9" t="s">
        <v>392</v>
      </c>
      <c r="P4" s="10" t="n"/>
      <c r="Q4" s="9" t="s">
        <v>393</v>
      </c>
      <c r="R4" s="10" t="n"/>
      <c r="S4" s="9" t="s">
        <v>394</v>
      </c>
      <c r="T4" s="10" t="n"/>
      <c r="U4" s="9" t="s">
        <v>395</v>
      </c>
      <c r="V4" s="10" t="n"/>
      <c r="W4" s="9" t="s">
        <v>396</v>
      </c>
      <c r="X4" s="10" t="n"/>
    </row>
    <row r="5" spans="1:24">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row>
    <row r="6" spans="1:24">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403</v>
      </c>
      <c r="B7" s="17" t="n">
        <v>14530</v>
      </c>
      <c r="C7" s="18">
        <f>(0.0/B7*100)</f>
        <v/>
      </c>
      <c r="D7" s="19" t="n">
        <v>14530</v>
      </c>
      <c r="E7" s="18" t="s">
        <v>404</v>
      </c>
      <c r="F7" s="20" t="s">
        <v>404</v>
      </c>
      <c r="G7" s="18" t="s">
        <v>404</v>
      </c>
      <c r="H7" s="20" t="s">
        <v>404</v>
      </c>
      <c r="I7" s="18" t="s">
        <v>404</v>
      </c>
      <c r="J7" s="20" t="s">
        <v>404</v>
      </c>
      <c r="K7" s="18" t="s">
        <v>404</v>
      </c>
      <c r="L7" s="20" t="s">
        <v>404</v>
      </c>
      <c r="M7" s="18" t="s">
        <v>404</v>
      </c>
      <c r="N7" s="20" t="s">
        <v>404</v>
      </c>
      <c r="O7" s="18" t="s">
        <v>404</v>
      </c>
      <c r="P7" s="20" t="s">
        <v>404</v>
      </c>
      <c r="Q7" s="18" t="s">
        <v>404</v>
      </c>
      <c r="R7" s="20" t="s">
        <v>404</v>
      </c>
      <c r="S7" s="18" t="n">
        <v>509.99385417</v>
      </c>
      <c r="T7" s="20" t="n">
        <v>1.53531126</v>
      </c>
      <c r="U7" s="18" t="s">
        <v>404</v>
      </c>
      <c r="V7" s="20" t="s">
        <v>404</v>
      </c>
      <c r="W7" s="18" t="s">
        <v>404</v>
      </c>
      <c r="X7" s="20" t="s">
        <v>404</v>
      </c>
    </row>
    <row r="8" spans="1:24">
      <c r="A8" s="15" t="s">
        <v>405</v>
      </c>
      <c r="B8" s="17" t="n">
        <v>7007</v>
      </c>
      <c r="C8" s="18">
        <f>(0.0/B8*100)</f>
        <v/>
      </c>
      <c r="D8" s="19" t="n">
        <v>7007</v>
      </c>
      <c r="E8" s="18" t="s">
        <v>404</v>
      </c>
      <c r="F8" s="20" t="s">
        <v>404</v>
      </c>
      <c r="G8" s="18" t="n">
        <v>453.22062232</v>
      </c>
      <c r="H8" s="20" t="n">
        <v>13.4886659</v>
      </c>
      <c r="I8" s="18" t="n">
        <v>481.94065094</v>
      </c>
      <c r="J8" s="20" t="n">
        <v>12.73631742</v>
      </c>
      <c r="K8" s="18" t="n">
        <v>489.21535476</v>
      </c>
      <c r="L8" s="20" t="n">
        <v>13.57927424</v>
      </c>
      <c r="M8" s="18" t="n">
        <v>500.38681613</v>
      </c>
      <c r="N8" s="20" t="n">
        <v>3.84117356</v>
      </c>
      <c r="O8" s="18" t="s">
        <v>404</v>
      </c>
      <c r="P8" s="20" t="s">
        <v>404</v>
      </c>
      <c r="Q8" s="18" t="s">
        <v>404</v>
      </c>
      <c r="R8" s="20" t="s">
        <v>404</v>
      </c>
      <c r="S8" s="18" t="s">
        <v>404</v>
      </c>
      <c r="T8" s="20" t="s">
        <v>404</v>
      </c>
      <c r="U8" s="18" t="s">
        <v>404</v>
      </c>
      <c r="V8" s="20" t="s">
        <v>404</v>
      </c>
      <c r="W8" s="18" t="n">
        <v>465.40722294</v>
      </c>
      <c r="X8" s="20" t="n">
        <v>14.41687646</v>
      </c>
    </row>
    <row r="9" spans="1:24">
      <c r="A9" s="15" t="s">
        <v>406</v>
      </c>
      <c r="B9" s="17" t="n">
        <v>9651</v>
      </c>
      <c r="C9" s="18">
        <f>(200.0/B9*100)</f>
        <v/>
      </c>
      <c r="D9" s="19" t="n">
        <v>9451</v>
      </c>
      <c r="E9" s="18" t="n">
        <v>457.8078414</v>
      </c>
      <c r="F9" s="20" t="n">
        <v>15.69661187</v>
      </c>
      <c r="G9" s="18" t="n">
        <v>500.78249615</v>
      </c>
      <c r="H9" s="20" t="n">
        <v>23.9133634</v>
      </c>
      <c r="I9" s="18" t="n">
        <v>496.09203269</v>
      </c>
      <c r="J9" s="20" t="n">
        <v>10.28044059</v>
      </c>
      <c r="K9" s="18" t="n">
        <v>519.28402198</v>
      </c>
      <c r="L9" s="20" t="n">
        <v>12.53894402</v>
      </c>
      <c r="M9" s="18" t="n">
        <v>507.57128244</v>
      </c>
      <c r="N9" s="20" t="n">
        <v>3.65219841</v>
      </c>
      <c r="O9" s="18" t="s">
        <v>404</v>
      </c>
      <c r="P9" s="20" t="s">
        <v>404</v>
      </c>
      <c r="Q9" s="18" t="s">
        <v>404</v>
      </c>
      <c r="R9" s="20" t="s">
        <v>404</v>
      </c>
      <c r="S9" s="18" t="s">
        <v>404</v>
      </c>
      <c r="T9" s="20" t="s">
        <v>404</v>
      </c>
      <c r="U9" s="18" t="s">
        <v>404</v>
      </c>
      <c r="V9" s="20" t="s">
        <v>404</v>
      </c>
      <c r="W9" s="18" t="n">
        <v>475.77120229</v>
      </c>
      <c r="X9" s="20" t="n">
        <v>15.2587561</v>
      </c>
    </row>
    <row r="10" spans="1:24">
      <c r="A10" s="15" t="s">
        <v>407</v>
      </c>
      <c r="B10" s="17" t="n">
        <v>20058</v>
      </c>
      <c r="C10" s="18">
        <f>(3074.0/B10*100)</f>
        <v/>
      </c>
      <c r="D10" s="19" t="n">
        <v>16984</v>
      </c>
      <c r="E10" s="18" t="n">
        <v>524.81396264</v>
      </c>
      <c r="F10" s="20" t="n">
        <v>3.4714975</v>
      </c>
      <c r="G10" s="18" t="n">
        <v>522.79438637</v>
      </c>
      <c r="H10" s="20" t="n">
        <v>10.73323358</v>
      </c>
      <c r="I10" s="18" t="n">
        <v>531.3837504000001</v>
      </c>
      <c r="J10" s="20" t="n">
        <v>5.96293793</v>
      </c>
      <c r="K10" s="18" t="n">
        <v>518.84535632</v>
      </c>
      <c r="L10" s="20" t="n">
        <v>7.64208241</v>
      </c>
      <c r="M10" s="18" t="n">
        <v>530.86966387</v>
      </c>
      <c r="N10" s="20" t="n">
        <v>3.59570716</v>
      </c>
      <c r="O10" s="18" t="s">
        <v>404</v>
      </c>
      <c r="P10" s="20" t="s">
        <v>404</v>
      </c>
      <c r="Q10" s="18" t="s">
        <v>404</v>
      </c>
      <c r="R10" s="20" t="s">
        <v>404</v>
      </c>
      <c r="S10" s="18" t="s">
        <v>404</v>
      </c>
      <c r="T10" s="20" t="s">
        <v>404</v>
      </c>
      <c r="U10" s="18" t="s">
        <v>404</v>
      </c>
      <c r="V10" s="20" t="s">
        <v>404</v>
      </c>
      <c r="W10" s="18" t="n">
        <v>543.6315259100001</v>
      </c>
      <c r="X10" s="20" t="n">
        <v>8.28468361</v>
      </c>
    </row>
    <row r="11" spans="1:24">
      <c r="A11" s="15" t="s">
        <v>408</v>
      </c>
      <c r="B11" s="17" t="n">
        <v>7053</v>
      </c>
      <c r="C11" s="18">
        <f>(137.0/B11*100)</f>
        <v/>
      </c>
      <c r="D11" s="19" t="n">
        <v>6916</v>
      </c>
      <c r="E11" s="18" t="n">
        <v>447.89567336</v>
      </c>
      <c r="F11" s="20" t="n">
        <v>5.28465425</v>
      </c>
      <c r="G11" s="18" t="n">
        <v>464.34719286</v>
      </c>
      <c r="H11" s="20" t="n">
        <v>10.63200867</v>
      </c>
      <c r="I11" s="18" t="n">
        <v>416.1740135</v>
      </c>
      <c r="J11" s="20" t="n">
        <v>16.49090382</v>
      </c>
      <c r="K11" s="18" t="n">
        <v>439.73839048</v>
      </c>
      <c r="L11" s="20" t="n">
        <v>9.451965019999999</v>
      </c>
      <c r="M11" s="18" t="n">
        <v>452.33506914</v>
      </c>
      <c r="N11" s="20" t="n">
        <v>7.55538674</v>
      </c>
      <c r="O11" s="18" t="s">
        <v>404</v>
      </c>
      <c r="P11" s="20" t="s">
        <v>404</v>
      </c>
      <c r="Q11" s="18" t="s">
        <v>404</v>
      </c>
      <c r="R11" s="20" t="s">
        <v>404</v>
      </c>
      <c r="S11" s="18" t="s">
        <v>404</v>
      </c>
      <c r="T11" s="20" t="s">
        <v>404</v>
      </c>
      <c r="U11" s="18" t="s">
        <v>404</v>
      </c>
      <c r="V11" s="20" t="s">
        <v>404</v>
      </c>
      <c r="W11" s="18" t="n">
        <v>415.02447064</v>
      </c>
      <c r="X11" s="20" t="n">
        <v>18.84315794</v>
      </c>
    </row>
    <row r="12" spans="1:24">
      <c r="A12" s="15" t="s">
        <v>409</v>
      </c>
      <c r="B12" s="17" t="n">
        <v>6894</v>
      </c>
      <c r="C12" s="18">
        <f>(106.0/B12*100)</f>
        <v/>
      </c>
      <c r="D12" s="19" t="n">
        <v>6788</v>
      </c>
      <c r="E12" s="18" t="n">
        <v>531.20836759</v>
      </c>
      <c r="F12" s="20" t="n">
        <v>19.83412644</v>
      </c>
      <c r="G12" s="18" t="n">
        <v>509.17108985</v>
      </c>
      <c r="H12" s="20" t="n">
        <v>11.24102028</v>
      </c>
      <c r="I12" s="18" t="n">
        <v>486.28268526</v>
      </c>
      <c r="J12" s="20" t="n">
        <v>8.58197755</v>
      </c>
      <c r="K12" s="18" t="n">
        <v>495.67350009</v>
      </c>
      <c r="L12" s="20" t="n">
        <v>9.905500379999999</v>
      </c>
      <c r="M12" s="18" t="n">
        <v>489.23667857</v>
      </c>
      <c r="N12" s="20" t="n">
        <v>3.65900232</v>
      </c>
      <c r="O12" s="18" t="s">
        <v>404</v>
      </c>
      <c r="P12" s="20" t="s">
        <v>404</v>
      </c>
      <c r="Q12" s="18" t="s">
        <v>404</v>
      </c>
      <c r="R12" s="20" t="s">
        <v>404</v>
      </c>
      <c r="S12" s="18" t="s">
        <v>404</v>
      </c>
      <c r="T12" s="20" t="s">
        <v>404</v>
      </c>
      <c r="U12" s="18" t="s">
        <v>404</v>
      </c>
      <c r="V12" s="20" t="s">
        <v>404</v>
      </c>
      <c r="W12" s="18" t="n">
        <v>449.99646239</v>
      </c>
      <c r="X12" s="20" t="n">
        <v>21.32054753</v>
      </c>
    </row>
    <row r="13" spans="1:24">
      <c r="A13" s="15" t="s">
        <v>410</v>
      </c>
      <c r="B13" s="17" t="n">
        <v>7161</v>
      </c>
      <c r="C13" s="18">
        <f>(1175.0/B13*100)</f>
        <v/>
      </c>
      <c r="D13" s="19" t="n">
        <v>5986</v>
      </c>
      <c r="E13" s="18" t="n">
        <v>652.0971</v>
      </c>
      <c r="F13" s="20" t="n">
        <v>21.68676578</v>
      </c>
      <c r="G13" s="18" t="n">
        <v>496.59761699</v>
      </c>
      <c r="H13" s="20" t="n">
        <v>5.01113522</v>
      </c>
      <c r="I13" s="18" t="n">
        <v>504.75100807</v>
      </c>
      <c r="J13" s="20" t="n">
        <v>5.76305688</v>
      </c>
      <c r="K13" s="18" t="n">
        <v>498.45571185</v>
      </c>
      <c r="L13" s="20" t="n">
        <v>8.44262668</v>
      </c>
      <c r="M13" s="18" t="n">
        <v>501.95771551</v>
      </c>
      <c r="N13" s="20" t="n">
        <v>3.36462602</v>
      </c>
      <c r="O13" s="18" t="s">
        <v>404</v>
      </c>
      <c r="P13" s="20" t="s">
        <v>404</v>
      </c>
      <c r="Q13" s="18" t="s">
        <v>404</v>
      </c>
      <c r="R13" s="20" t="s">
        <v>404</v>
      </c>
      <c r="S13" s="18" t="s">
        <v>404</v>
      </c>
      <c r="T13" s="20" t="s">
        <v>404</v>
      </c>
      <c r="U13" s="18" t="s">
        <v>404</v>
      </c>
      <c r="V13" s="20" t="s">
        <v>404</v>
      </c>
      <c r="W13" s="18" t="n">
        <v>499.01079564</v>
      </c>
      <c r="X13" s="20" t="n">
        <v>5.51804796</v>
      </c>
    </row>
    <row r="14" spans="1:24">
      <c r="A14" s="15" t="s">
        <v>411</v>
      </c>
      <c r="B14" s="17" t="n">
        <v>5587</v>
      </c>
      <c r="C14" s="18">
        <f>(0.0/B14*100)</f>
        <v/>
      </c>
      <c r="D14" s="19" t="n">
        <v>5587</v>
      </c>
      <c r="E14" s="18" t="n">
        <v>555.93533636</v>
      </c>
      <c r="F14" s="20" t="n">
        <v>37.8628939</v>
      </c>
      <c r="G14" s="18" t="n">
        <v>546.98164721</v>
      </c>
      <c r="H14" s="20" t="n">
        <v>4.39603693</v>
      </c>
      <c r="I14" s="18" t="n">
        <v>487.87486604</v>
      </c>
      <c r="J14" s="20" t="n">
        <v>8.55842221</v>
      </c>
      <c r="K14" s="18" t="n">
        <v>546.00752519</v>
      </c>
      <c r="L14" s="20" t="n">
        <v>6.67953495</v>
      </c>
      <c r="M14" s="18" t="n">
        <v>534.71921132</v>
      </c>
      <c r="N14" s="20" t="n">
        <v>2.34125926</v>
      </c>
      <c r="O14" s="18" t="s">
        <v>404</v>
      </c>
      <c r="P14" s="20" t="s">
        <v>404</v>
      </c>
      <c r="Q14" s="18" t="s">
        <v>404</v>
      </c>
      <c r="R14" s="20" t="s">
        <v>404</v>
      </c>
      <c r="S14" s="18" t="s">
        <v>404</v>
      </c>
      <c r="T14" s="20" t="s">
        <v>404</v>
      </c>
      <c r="U14" s="18" t="s">
        <v>404</v>
      </c>
      <c r="V14" s="20" t="s">
        <v>404</v>
      </c>
      <c r="W14" s="18" t="n">
        <v>549.5082979</v>
      </c>
      <c r="X14" s="20" t="n">
        <v>9.56122124</v>
      </c>
    </row>
    <row r="15" spans="1:24">
      <c r="A15" s="15" t="s">
        <v>412</v>
      </c>
      <c r="B15" s="17" t="n">
        <v>5882</v>
      </c>
      <c r="C15" s="18">
        <f>(0.0/B15*100)</f>
        <v/>
      </c>
      <c r="D15" s="19" t="n">
        <v>5882</v>
      </c>
      <c r="E15" s="18" t="n">
        <v>519.48793423</v>
      </c>
      <c r="F15" s="20" t="n">
        <v>4.78440932</v>
      </c>
      <c r="G15" s="18" t="n">
        <v>562.90465232</v>
      </c>
      <c r="H15" s="20" t="n">
        <v>9.773219810000001</v>
      </c>
      <c r="I15" s="18" t="n">
        <v>539.10516581</v>
      </c>
      <c r="J15" s="20" t="n">
        <v>9.403189230000001</v>
      </c>
      <c r="K15" s="18" t="n">
        <v>521.75811405</v>
      </c>
      <c r="L15" s="20" t="n">
        <v>6.08855839</v>
      </c>
      <c r="M15" s="18" t="n">
        <v>530.22557641</v>
      </c>
      <c r="N15" s="20" t="n">
        <v>2.81611463</v>
      </c>
      <c r="O15" s="18" t="s">
        <v>404</v>
      </c>
      <c r="P15" s="20" t="s">
        <v>404</v>
      </c>
      <c r="Q15" s="18" t="s">
        <v>404</v>
      </c>
      <c r="R15" s="20" t="s">
        <v>404</v>
      </c>
      <c r="S15" s="18" t="s">
        <v>404</v>
      </c>
      <c r="T15" s="20" t="s">
        <v>404</v>
      </c>
      <c r="U15" s="18" t="s">
        <v>404</v>
      </c>
      <c r="V15" s="20" t="s">
        <v>404</v>
      </c>
      <c r="W15" s="18" t="n">
        <v>555.06352238</v>
      </c>
      <c r="X15" s="20" t="n">
        <v>23.56152746</v>
      </c>
    </row>
    <row r="16" spans="1:24">
      <c r="A16" s="15" t="s">
        <v>413</v>
      </c>
      <c r="B16" s="17" t="n">
        <v>6108</v>
      </c>
      <c r="C16" s="18">
        <f>(495.0/B16*100)</f>
        <v/>
      </c>
      <c r="D16" s="19" t="n">
        <v>5613</v>
      </c>
      <c r="E16" s="18" t="n">
        <v>513.62252351</v>
      </c>
      <c r="F16" s="20" t="n">
        <v>15.12785501</v>
      </c>
      <c r="G16" s="18" t="n">
        <v>470.67099492</v>
      </c>
      <c r="H16" s="20" t="n">
        <v>15.79445673</v>
      </c>
      <c r="I16" s="18" t="n">
        <v>503.04910572</v>
      </c>
      <c r="J16" s="20" t="n">
        <v>6.80217577</v>
      </c>
      <c r="K16" s="18" t="n">
        <v>484.60537491</v>
      </c>
      <c r="L16" s="20" t="n">
        <v>16.42005279</v>
      </c>
      <c r="M16" s="18" t="n">
        <v>509.25408411</v>
      </c>
      <c r="N16" s="20" t="n">
        <v>6.98287938</v>
      </c>
      <c r="O16" s="18" t="s">
        <v>404</v>
      </c>
      <c r="P16" s="20" t="s">
        <v>404</v>
      </c>
      <c r="Q16" s="18" t="s">
        <v>404</v>
      </c>
      <c r="R16" s="20" t="s">
        <v>404</v>
      </c>
      <c r="S16" s="18" t="s">
        <v>404</v>
      </c>
      <c r="T16" s="20" t="s">
        <v>404</v>
      </c>
      <c r="U16" s="18" t="s">
        <v>404</v>
      </c>
      <c r="V16" s="20" t="s">
        <v>404</v>
      </c>
      <c r="W16" s="18" t="n">
        <v>460.92011139</v>
      </c>
      <c r="X16" s="20" t="n">
        <v>15.61361618</v>
      </c>
    </row>
    <row r="17" spans="1:24">
      <c r="A17" s="15" t="s">
        <v>414</v>
      </c>
      <c r="B17" s="17" t="n">
        <v>6504</v>
      </c>
      <c r="C17" s="18">
        <f>(1325.0/B17*100)</f>
        <v/>
      </c>
      <c r="D17" s="19" t="n">
        <v>5179</v>
      </c>
      <c r="E17" s="18" t="n">
        <v>322.25357647</v>
      </c>
      <c r="F17" s="20" t="n">
        <v>10.8771198</v>
      </c>
      <c r="G17" s="18" t="n">
        <v>490.65394547</v>
      </c>
      <c r="H17" s="20" t="n">
        <v>18.49828039</v>
      </c>
      <c r="I17" s="18" t="n">
        <v>513.91422435</v>
      </c>
      <c r="J17" s="20" t="n">
        <v>15.35042516</v>
      </c>
      <c r="K17" s="18" t="n">
        <v>519.41277226</v>
      </c>
      <c r="L17" s="20" t="n">
        <v>13.06563759</v>
      </c>
      <c r="M17" s="18" t="n">
        <v>507.19930734</v>
      </c>
      <c r="N17" s="20" t="n">
        <v>4.57255838</v>
      </c>
      <c r="O17" s="18" t="s">
        <v>404</v>
      </c>
      <c r="P17" s="20" t="s">
        <v>404</v>
      </c>
      <c r="Q17" s="18" t="s">
        <v>404</v>
      </c>
      <c r="R17" s="20" t="s">
        <v>404</v>
      </c>
      <c r="S17" s="18" t="s">
        <v>404</v>
      </c>
      <c r="T17" s="20" t="s">
        <v>404</v>
      </c>
      <c r="U17" s="18" t="s">
        <v>404</v>
      </c>
      <c r="V17" s="20" t="s">
        <v>404</v>
      </c>
      <c r="W17" s="18" t="n">
        <v>536.7742687</v>
      </c>
      <c r="X17" s="20" t="n">
        <v>20.28940573</v>
      </c>
    </row>
    <row r="18" spans="1:24">
      <c r="A18" s="15" t="s">
        <v>415</v>
      </c>
      <c r="B18" s="17" t="n">
        <v>5532</v>
      </c>
      <c r="C18" s="18">
        <f>(0.0/B18*100)</f>
        <v/>
      </c>
      <c r="D18" s="19" t="n">
        <v>5532</v>
      </c>
      <c r="E18" s="18" t="n">
        <v>429.34977225</v>
      </c>
      <c r="F18" s="20" t="n">
        <v>21.3867426</v>
      </c>
      <c r="G18" s="18" t="n">
        <v>470.77348713</v>
      </c>
      <c r="H18" s="20" t="n">
        <v>5.93162432</v>
      </c>
      <c r="I18" s="18" t="n">
        <v>452.1015281</v>
      </c>
      <c r="J18" s="20" t="n">
        <v>8.289135140000001</v>
      </c>
      <c r="K18" s="18" t="n">
        <v>444.51043181</v>
      </c>
      <c r="L18" s="20" t="n">
        <v>14.43297665</v>
      </c>
      <c r="M18" s="18" t="n">
        <v>451.59238718</v>
      </c>
      <c r="N18" s="20" t="n">
        <v>8.93367404</v>
      </c>
      <c r="O18" s="18" t="s">
        <v>404</v>
      </c>
      <c r="P18" s="20" t="s">
        <v>404</v>
      </c>
      <c r="Q18" s="18" t="s">
        <v>404</v>
      </c>
      <c r="R18" s="20" t="s">
        <v>404</v>
      </c>
      <c r="S18" s="18" t="s">
        <v>404</v>
      </c>
      <c r="T18" s="20" t="s">
        <v>404</v>
      </c>
      <c r="U18" s="18" t="s">
        <v>404</v>
      </c>
      <c r="V18" s="20" t="s">
        <v>404</v>
      </c>
      <c r="W18" s="18" t="n">
        <v>444.79879597</v>
      </c>
      <c r="X18" s="20" t="n">
        <v>20.15433278</v>
      </c>
    </row>
    <row r="19" spans="1:24">
      <c r="A19" s="15" t="s">
        <v>416</v>
      </c>
      <c r="B19" s="17" t="n">
        <v>5658</v>
      </c>
      <c r="C19" s="18">
        <f>(327.0/B19*100)</f>
        <v/>
      </c>
      <c r="D19" s="19" t="n">
        <v>5331</v>
      </c>
      <c r="E19" s="18" t="n">
        <v>440.8673851</v>
      </c>
      <c r="F19" s="20" t="n">
        <v>13.65310659</v>
      </c>
      <c r="G19" s="18" t="n">
        <v>455.62548563</v>
      </c>
      <c r="H19" s="20" t="n">
        <v>17.06101697</v>
      </c>
      <c r="I19" s="18" t="n">
        <v>487.57753563</v>
      </c>
      <c r="J19" s="20" t="n">
        <v>21.30127746</v>
      </c>
      <c r="K19" s="18" t="n">
        <v>472.17112757</v>
      </c>
      <c r="L19" s="20" t="n">
        <v>10.83771257</v>
      </c>
      <c r="M19" s="18" t="n">
        <v>482.51130646</v>
      </c>
      <c r="N19" s="20" t="n">
        <v>4.92233736</v>
      </c>
      <c r="O19" s="18" t="s">
        <v>404</v>
      </c>
      <c r="P19" s="20" t="s">
        <v>404</v>
      </c>
      <c r="Q19" s="18" t="s">
        <v>404</v>
      </c>
      <c r="R19" s="20" t="s">
        <v>404</v>
      </c>
      <c r="S19" s="18" t="s">
        <v>404</v>
      </c>
      <c r="T19" s="20" t="s">
        <v>404</v>
      </c>
      <c r="U19" s="18" t="s">
        <v>404</v>
      </c>
      <c r="V19" s="20" t="s">
        <v>404</v>
      </c>
      <c r="W19" s="18" t="n">
        <v>512.28570911</v>
      </c>
      <c r="X19" s="20" t="n">
        <v>26.49274145</v>
      </c>
    </row>
    <row r="20" spans="1:24">
      <c r="A20" s="15" t="s">
        <v>417</v>
      </c>
      <c r="B20" s="17" t="n">
        <v>3371</v>
      </c>
      <c r="C20" s="18">
        <f>(24.0/B20*100)</f>
        <v/>
      </c>
      <c r="D20" s="19" t="n">
        <v>3347</v>
      </c>
      <c r="E20" s="18" t="s">
        <v>404</v>
      </c>
      <c r="F20" s="20" t="s">
        <v>404</v>
      </c>
      <c r="G20" s="18" t="s">
        <v>404</v>
      </c>
      <c r="H20" s="20" t="s">
        <v>404</v>
      </c>
      <c r="I20" s="18" t="n">
        <v>476.80699708</v>
      </c>
      <c r="J20" s="20" t="n">
        <v>4.6354628</v>
      </c>
      <c r="K20" s="18" t="n">
        <v>468.86937211</v>
      </c>
      <c r="L20" s="20" t="n">
        <v>3.92103326</v>
      </c>
      <c r="M20" s="18" t="n">
        <v>474.13790691</v>
      </c>
      <c r="N20" s="20" t="n">
        <v>2.03205121</v>
      </c>
      <c r="O20" s="18" t="s">
        <v>404</v>
      </c>
      <c r="P20" s="20" t="s">
        <v>404</v>
      </c>
      <c r="Q20" s="18" t="s">
        <v>404</v>
      </c>
      <c r="R20" s="20" t="s">
        <v>404</v>
      </c>
      <c r="S20" s="18" t="s">
        <v>404</v>
      </c>
      <c r="T20" s="20" t="s">
        <v>404</v>
      </c>
      <c r="U20" s="18" t="s">
        <v>404</v>
      </c>
      <c r="V20" s="20" t="s">
        <v>404</v>
      </c>
      <c r="W20" s="18" t="n">
        <v>423.43863297</v>
      </c>
      <c r="X20" s="20" t="n">
        <v>15.52136719</v>
      </c>
    </row>
    <row r="21" spans="1:24">
      <c r="A21" s="15" t="s">
        <v>418</v>
      </c>
      <c r="B21" s="17" t="n">
        <v>5741</v>
      </c>
      <c r="C21" s="18">
        <f>(0.0/B21*100)</f>
        <v/>
      </c>
      <c r="D21" s="19" t="n">
        <v>5741</v>
      </c>
      <c r="E21" s="18" t="n">
        <v>532.93986236</v>
      </c>
      <c r="F21" s="20" t="n">
        <v>9.159373909999999</v>
      </c>
      <c r="G21" s="18" t="n">
        <v>497.37236375</v>
      </c>
      <c r="H21" s="20" t="n">
        <v>8.97496231</v>
      </c>
      <c r="I21" s="18" t="n">
        <v>510.82283929</v>
      </c>
      <c r="J21" s="20" t="n">
        <v>6.21310403</v>
      </c>
      <c r="K21" s="18" t="n">
        <v>487.76678144</v>
      </c>
      <c r="L21" s="20" t="n">
        <v>8.63908365</v>
      </c>
      <c r="M21" s="18" t="n">
        <v>503.04855881</v>
      </c>
      <c r="N21" s="20" t="n">
        <v>3.64724706</v>
      </c>
      <c r="O21" s="18" t="s">
        <v>404</v>
      </c>
      <c r="P21" s="20" t="s">
        <v>404</v>
      </c>
      <c r="Q21" s="18" t="s">
        <v>404</v>
      </c>
      <c r="R21" s="20" t="s">
        <v>404</v>
      </c>
      <c r="S21" s="18" t="s">
        <v>404</v>
      </c>
      <c r="T21" s="20" t="s">
        <v>404</v>
      </c>
      <c r="U21" s="18" t="s">
        <v>404</v>
      </c>
      <c r="V21" s="20" t="s">
        <v>404</v>
      </c>
      <c r="W21" s="18" t="n">
        <v>494.48985767</v>
      </c>
      <c r="X21" s="20" t="n">
        <v>5.56656471</v>
      </c>
    </row>
    <row r="22" spans="1:24">
      <c r="A22" s="15" t="s">
        <v>419</v>
      </c>
      <c r="B22" s="17" t="n">
        <v>6598</v>
      </c>
      <c r="C22" s="18">
        <f>(0.0/B22*100)</f>
        <v/>
      </c>
      <c r="D22" s="19" t="n">
        <v>6598</v>
      </c>
      <c r="E22" s="18" t="n">
        <v>525.35526108</v>
      </c>
      <c r="F22" s="20" t="n">
        <v>7.2534056</v>
      </c>
      <c r="G22" s="18" t="n">
        <v>483.74325162</v>
      </c>
      <c r="H22" s="20" t="n">
        <v>5.30169233</v>
      </c>
      <c r="I22" s="18" t="n">
        <v>441.23196736</v>
      </c>
      <c r="J22" s="20" t="n">
        <v>7.08870923</v>
      </c>
      <c r="K22" s="18" t="n">
        <v>336.33844019</v>
      </c>
      <c r="L22" s="20" t="n">
        <v>8.030508429999999</v>
      </c>
      <c r="M22" s="18" t="n">
        <v>486.02218231</v>
      </c>
      <c r="N22" s="20" t="n">
        <v>29.56951775</v>
      </c>
      <c r="O22" s="18" t="s">
        <v>404</v>
      </c>
      <c r="P22" s="20" t="s">
        <v>404</v>
      </c>
      <c r="Q22" s="18" t="s">
        <v>404</v>
      </c>
      <c r="R22" s="20" t="s">
        <v>404</v>
      </c>
      <c r="S22" s="18" t="s">
        <v>404</v>
      </c>
      <c r="T22" s="20" t="s">
        <v>404</v>
      </c>
      <c r="U22" s="18" t="s">
        <v>404</v>
      </c>
      <c r="V22" s="20" t="s">
        <v>404</v>
      </c>
      <c r="W22" s="18" t="n">
        <v>473.32111676</v>
      </c>
      <c r="X22" s="20" t="n">
        <v>22.76402148</v>
      </c>
    </row>
    <row r="23" spans="1:24">
      <c r="A23" s="15" t="s">
        <v>420</v>
      </c>
      <c r="B23" s="17" t="n">
        <v>11583</v>
      </c>
      <c r="C23" s="18">
        <f>(3185.0/B23*100)</f>
        <v/>
      </c>
      <c r="D23" s="19" t="n">
        <v>8398</v>
      </c>
      <c r="E23" s="18" t="n">
        <v>487.17461621</v>
      </c>
      <c r="F23" s="20" t="n">
        <v>16.15714918</v>
      </c>
      <c r="G23" s="18" t="n">
        <v>485.50766195</v>
      </c>
      <c r="H23" s="20" t="n">
        <v>20.50540878</v>
      </c>
      <c r="I23" s="18" t="n">
        <v>491.91904207</v>
      </c>
      <c r="J23" s="20" t="n">
        <v>15.99076711</v>
      </c>
      <c r="K23" s="18" t="n">
        <v>498.51610995</v>
      </c>
      <c r="L23" s="20" t="n">
        <v>14.37454479</v>
      </c>
      <c r="M23" s="18" t="n">
        <v>478.72273898</v>
      </c>
      <c r="N23" s="20" t="n">
        <v>4.99423644</v>
      </c>
      <c r="O23" s="18" t="s">
        <v>404</v>
      </c>
      <c r="P23" s="20" t="s">
        <v>404</v>
      </c>
      <c r="Q23" s="18" t="s">
        <v>404</v>
      </c>
      <c r="R23" s="20" t="s">
        <v>404</v>
      </c>
      <c r="S23" s="18" t="s">
        <v>404</v>
      </c>
      <c r="T23" s="20" t="s">
        <v>404</v>
      </c>
      <c r="U23" s="18" t="s">
        <v>404</v>
      </c>
      <c r="V23" s="20" t="s">
        <v>404</v>
      </c>
      <c r="W23" s="18" t="n">
        <v>479.05869212</v>
      </c>
      <c r="X23" s="20" t="n">
        <v>20.94672213</v>
      </c>
    </row>
    <row r="24" spans="1:24">
      <c r="A24" s="15" t="s">
        <v>421</v>
      </c>
      <c r="B24" s="17" t="n">
        <v>6647</v>
      </c>
      <c r="C24" s="18">
        <f>(0.0/B24*100)</f>
        <v/>
      </c>
      <c r="D24" s="19" t="n">
        <v>6647</v>
      </c>
      <c r="E24" s="18" t="n">
        <v>584.3090868</v>
      </c>
      <c r="F24" s="20" t="n">
        <v>15.84425034</v>
      </c>
      <c r="G24" s="18" t="n">
        <v>571.54271166</v>
      </c>
      <c r="H24" s="20" t="n">
        <v>19.78387236</v>
      </c>
      <c r="I24" s="18" t="n">
        <v>535.95401271</v>
      </c>
      <c r="J24" s="20" t="n">
        <v>4.72149028</v>
      </c>
      <c r="K24" s="18" t="n">
        <v>552.9305804099999</v>
      </c>
      <c r="L24" s="20" t="n">
        <v>21.59356916</v>
      </c>
      <c r="M24" s="18" t="n">
        <v>519.8467278099999</v>
      </c>
      <c r="N24" s="20" t="n">
        <v>8.168045940000001</v>
      </c>
      <c r="O24" s="18" t="s">
        <v>404</v>
      </c>
      <c r="P24" s="20" t="s">
        <v>404</v>
      </c>
      <c r="Q24" s="18" t="s">
        <v>404</v>
      </c>
      <c r="R24" s="20" t="s">
        <v>404</v>
      </c>
      <c r="S24" s="18" t="s">
        <v>404</v>
      </c>
      <c r="T24" s="20" t="s">
        <v>404</v>
      </c>
      <c r="U24" s="18" t="s">
        <v>404</v>
      </c>
      <c r="V24" s="20" t="s">
        <v>404</v>
      </c>
      <c r="W24" s="18" t="s">
        <v>404</v>
      </c>
      <c r="X24" s="20" t="s">
        <v>404</v>
      </c>
    </row>
    <row r="25" spans="1:24">
      <c r="A25" s="15" t="s">
        <v>422</v>
      </c>
      <c r="B25" s="17" t="n">
        <v>5581</v>
      </c>
      <c r="C25" s="18">
        <f>(0.0/B25*100)</f>
        <v/>
      </c>
      <c r="D25" s="19" t="n">
        <v>5581</v>
      </c>
      <c r="E25" s="18" t="n">
        <v>511.50038656</v>
      </c>
      <c r="F25" s="20" t="n">
        <v>10.31835039</v>
      </c>
      <c r="G25" s="18" t="n">
        <v>527.1135712400001</v>
      </c>
      <c r="H25" s="20" t="n">
        <v>8.849555909999999</v>
      </c>
      <c r="I25" s="18" t="n">
        <v>514.5683145</v>
      </c>
      <c r="J25" s="20" t="n">
        <v>5.62715393</v>
      </c>
      <c r="K25" s="18" t="n">
        <v>515.91677048</v>
      </c>
      <c r="L25" s="20" t="n">
        <v>7.44442431</v>
      </c>
      <c r="M25" s="18" t="n">
        <v>502.65059602</v>
      </c>
      <c r="N25" s="20" t="n">
        <v>18.86442301</v>
      </c>
      <c r="O25" s="18" t="s">
        <v>404</v>
      </c>
      <c r="P25" s="20" t="s">
        <v>404</v>
      </c>
      <c r="Q25" s="18" t="s">
        <v>404</v>
      </c>
      <c r="R25" s="20" t="s">
        <v>404</v>
      </c>
      <c r="S25" s="18" t="s">
        <v>404</v>
      </c>
      <c r="T25" s="20" t="s">
        <v>404</v>
      </c>
      <c r="U25" s="18" t="s">
        <v>404</v>
      </c>
      <c r="V25" s="20" t="s">
        <v>404</v>
      </c>
      <c r="W25" s="18" t="n">
        <v>499.94395588</v>
      </c>
      <c r="X25" s="20" t="n">
        <v>6.39580327</v>
      </c>
    </row>
    <row r="26" spans="1:24">
      <c r="A26" s="15" t="s">
        <v>423</v>
      </c>
      <c r="B26" s="17" t="n">
        <v>4869</v>
      </c>
      <c r="C26" s="18">
        <f>(11.0/B26*100)</f>
        <v/>
      </c>
      <c r="D26" s="19" t="n">
        <v>4858</v>
      </c>
      <c r="E26" s="18" t="s">
        <v>404</v>
      </c>
      <c r="F26" s="20" t="s">
        <v>404</v>
      </c>
      <c r="G26" s="18" t="n">
        <v>481.09122003</v>
      </c>
      <c r="H26" s="20" t="n">
        <v>10.38556911</v>
      </c>
      <c r="I26" s="18" t="n">
        <v>497.03713784</v>
      </c>
      <c r="J26" s="20" t="n">
        <v>12.41998594</v>
      </c>
      <c r="K26" s="18" t="n">
        <v>492.26149907</v>
      </c>
      <c r="L26" s="20" t="n">
        <v>4.04932595</v>
      </c>
      <c r="M26" s="18" t="n">
        <v>490.24326255</v>
      </c>
      <c r="N26" s="20" t="n">
        <v>1.89419215</v>
      </c>
      <c r="O26" s="18" t="s">
        <v>404</v>
      </c>
      <c r="P26" s="20" t="s">
        <v>404</v>
      </c>
      <c r="Q26" s="18" t="s">
        <v>404</v>
      </c>
      <c r="R26" s="20" t="s">
        <v>404</v>
      </c>
      <c r="S26" s="18" t="s">
        <v>404</v>
      </c>
      <c r="T26" s="20" t="s">
        <v>404</v>
      </c>
      <c r="U26" s="18" t="s">
        <v>404</v>
      </c>
      <c r="V26" s="20" t="s">
        <v>404</v>
      </c>
      <c r="W26" s="18" t="n">
        <v>464.26298506</v>
      </c>
      <c r="X26" s="20" t="n">
        <v>8.15200095</v>
      </c>
    </row>
    <row r="27" spans="1:24">
      <c r="A27" s="15" t="s">
        <v>424</v>
      </c>
      <c r="B27" s="17" t="n">
        <v>5299</v>
      </c>
      <c r="C27" s="18">
        <f>(0.0/B27*100)</f>
        <v/>
      </c>
      <c r="D27" s="19" t="n">
        <v>5299</v>
      </c>
      <c r="E27" s="18" t="n">
        <v>454.23481275</v>
      </c>
      <c r="F27" s="20" t="n">
        <v>3.43448909</v>
      </c>
      <c r="G27" s="18" t="n">
        <v>466.48416997</v>
      </c>
      <c r="H27" s="20" t="n">
        <v>3.83829861</v>
      </c>
      <c r="I27" s="18" t="n">
        <v>476.40061454</v>
      </c>
      <c r="J27" s="20" t="n">
        <v>2.92592726</v>
      </c>
      <c r="K27" s="18" t="n">
        <v>500.03937932</v>
      </c>
      <c r="L27" s="20" t="n">
        <v>3.76967589</v>
      </c>
      <c r="M27" s="18" t="n">
        <v>488.91552059</v>
      </c>
      <c r="N27" s="20" t="n">
        <v>1.43663301</v>
      </c>
      <c r="O27" s="18" t="s">
        <v>404</v>
      </c>
      <c r="P27" s="20" t="s">
        <v>404</v>
      </c>
      <c r="Q27" s="18" t="s">
        <v>404</v>
      </c>
      <c r="R27" s="20" t="s">
        <v>404</v>
      </c>
      <c r="S27" s="18" t="s">
        <v>404</v>
      </c>
      <c r="T27" s="20" t="s">
        <v>404</v>
      </c>
      <c r="U27" s="18" t="s">
        <v>404</v>
      </c>
      <c r="V27" s="20" t="s">
        <v>404</v>
      </c>
      <c r="W27" s="18" t="n">
        <v>443.15555831</v>
      </c>
      <c r="X27" s="20" t="n">
        <v>13.37512663</v>
      </c>
    </row>
    <row r="28" spans="1:24">
      <c r="A28" s="15" t="s">
        <v>425</v>
      </c>
      <c r="B28" s="17" t="n">
        <v>7568</v>
      </c>
      <c r="C28" s="18">
        <f>(0.0/B28*100)</f>
        <v/>
      </c>
      <c r="D28" s="19" t="n">
        <v>7568</v>
      </c>
      <c r="E28" s="18" t="n">
        <v>420.70019632</v>
      </c>
      <c r="F28" s="20" t="n">
        <v>5.01090567</v>
      </c>
      <c r="G28" s="18" t="n">
        <v>426.84072006</v>
      </c>
      <c r="H28" s="20" t="n">
        <v>5.9993892</v>
      </c>
      <c r="I28" s="18" t="n">
        <v>416.36335818</v>
      </c>
      <c r="J28" s="20" t="n">
        <v>7.24907651</v>
      </c>
      <c r="K28" s="18" t="n">
        <v>402.21444118</v>
      </c>
      <c r="L28" s="20" t="n">
        <v>5.54337654</v>
      </c>
      <c r="M28" s="18" t="n">
        <v>413.6592344</v>
      </c>
      <c r="N28" s="20" t="n">
        <v>7.18215756</v>
      </c>
      <c r="O28" s="18" t="s">
        <v>404</v>
      </c>
      <c r="P28" s="20" t="s">
        <v>404</v>
      </c>
      <c r="Q28" s="18" t="s">
        <v>404</v>
      </c>
      <c r="R28" s="20" t="s">
        <v>404</v>
      </c>
      <c r="S28" s="18" t="s">
        <v>404</v>
      </c>
      <c r="T28" s="20" t="s">
        <v>404</v>
      </c>
      <c r="U28" s="18" t="s">
        <v>404</v>
      </c>
      <c r="V28" s="20" t="s">
        <v>404</v>
      </c>
      <c r="W28" s="18" t="n">
        <v>386.82256052</v>
      </c>
      <c r="X28" s="20" t="n">
        <v>11.59630629</v>
      </c>
    </row>
    <row r="29" spans="1:24">
      <c r="A29" s="15" t="s">
        <v>426</v>
      </c>
      <c r="B29" s="17" t="n">
        <v>5385</v>
      </c>
      <c r="C29" s="18">
        <f>(1123.0/B29*100)</f>
        <v/>
      </c>
      <c r="D29" s="19" t="n">
        <v>4262</v>
      </c>
      <c r="E29" s="18" t="n">
        <v>532.93809993</v>
      </c>
      <c r="F29" s="20" t="n">
        <v>20.79118763</v>
      </c>
      <c r="G29" s="18" t="n">
        <v>509.52262681</v>
      </c>
      <c r="H29" s="20" t="n">
        <v>26.51911807</v>
      </c>
      <c r="I29" s="18" t="n">
        <v>510.60979079</v>
      </c>
      <c r="J29" s="20" t="n">
        <v>10.13415692</v>
      </c>
      <c r="K29" s="18" t="n">
        <v>520.5422290400001</v>
      </c>
      <c r="L29" s="20" t="n">
        <v>16.3471676</v>
      </c>
      <c r="M29" s="18" t="n">
        <v>496.49908771</v>
      </c>
      <c r="N29" s="20" t="n">
        <v>18.55483918</v>
      </c>
      <c r="O29" s="18" t="s">
        <v>404</v>
      </c>
      <c r="P29" s="20" t="s">
        <v>404</v>
      </c>
      <c r="Q29" s="18" t="s">
        <v>404</v>
      </c>
      <c r="R29" s="20" t="s">
        <v>404</v>
      </c>
      <c r="S29" s="18" t="s">
        <v>404</v>
      </c>
      <c r="T29" s="20" t="s">
        <v>404</v>
      </c>
      <c r="U29" s="18" t="s">
        <v>404</v>
      </c>
      <c r="V29" s="20" t="s">
        <v>404</v>
      </c>
      <c r="W29" s="18" t="n">
        <v>491.53952315</v>
      </c>
      <c r="X29" s="20" t="n">
        <v>11.52089114</v>
      </c>
    </row>
    <row r="30" spans="1:24">
      <c r="A30" s="15" t="s">
        <v>427</v>
      </c>
      <c r="B30" s="17" t="n">
        <v>4520</v>
      </c>
      <c r="C30" s="18">
        <f>(1053.0/B30*100)</f>
        <v/>
      </c>
      <c r="D30" s="19" t="n">
        <v>3467</v>
      </c>
      <c r="E30" s="18" t="n">
        <v>528.3994635400001</v>
      </c>
      <c r="F30" s="20" t="n">
        <v>20.00780758</v>
      </c>
      <c r="G30" s="18" t="n">
        <v>523.5836976000001</v>
      </c>
      <c r="H30" s="20" t="n">
        <v>12.39702261</v>
      </c>
      <c r="I30" s="18" t="n">
        <v>513.59590823</v>
      </c>
      <c r="J30" s="20" t="n">
        <v>8.210766319999999</v>
      </c>
      <c r="K30" s="18" t="n">
        <v>503.41823982</v>
      </c>
      <c r="L30" s="20" t="n">
        <v>7.97366053</v>
      </c>
      <c r="M30" s="18" t="n">
        <v>515.2381629499999</v>
      </c>
      <c r="N30" s="20" t="n">
        <v>5.26959657</v>
      </c>
      <c r="O30" s="18" t="s">
        <v>404</v>
      </c>
      <c r="P30" s="20" t="s">
        <v>404</v>
      </c>
      <c r="Q30" s="18" t="s">
        <v>404</v>
      </c>
      <c r="R30" s="20" t="s">
        <v>404</v>
      </c>
      <c r="S30" s="18" t="s">
        <v>404</v>
      </c>
      <c r="T30" s="20" t="s">
        <v>404</v>
      </c>
      <c r="U30" s="18" t="s">
        <v>404</v>
      </c>
      <c r="V30" s="20" t="s">
        <v>404</v>
      </c>
      <c r="W30" s="18" t="n">
        <v>526.31877972</v>
      </c>
      <c r="X30" s="20" t="n">
        <v>30.12163109</v>
      </c>
    </row>
    <row r="31" spans="1:24">
      <c r="A31" s="15" t="s">
        <v>428</v>
      </c>
      <c r="B31" s="17" t="n">
        <v>5456</v>
      </c>
      <c r="C31" s="18">
        <f>(502.0/B31*100)</f>
        <v/>
      </c>
      <c r="D31" s="19" t="n">
        <v>4954</v>
      </c>
      <c r="E31" s="18" t="n">
        <v>478.3322795</v>
      </c>
      <c r="F31" s="20" t="n">
        <v>13.77443762</v>
      </c>
      <c r="G31" s="18" t="n">
        <v>502.47400465</v>
      </c>
      <c r="H31" s="20" t="n">
        <v>6.30921064</v>
      </c>
      <c r="I31" s="18" t="n">
        <v>510.06606647</v>
      </c>
      <c r="J31" s="20" t="n">
        <v>8.560980410000001</v>
      </c>
      <c r="K31" s="18" t="n">
        <v>489.1659258</v>
      </c>
      <c r="L31" s="20" t="n">
        <v>6.2026026</v>
      </c>
      <c r="M31" s="18" t="n">
        <v>500.26687585</v>
      </c>
      <c r="N31" s="20" t="n">
        <v>2.88190706</v>
      </c>
      <c r="O31" s="18" t="s">
        <v>404</v>
      </c>
      <c r="P31" s="20" t="s">
        <v>404</v>
      </c>
      <c r="Q31" s="18" t="s">
        <v>404</v>
      </c>
      <c r="R31" s="20" t="s">
        <v>404</v>
      </c>
      <c r="S31" s="18" t="s">
        <v>404</v>
      </c>
      <c r="T31" s="20" t="s">
        <v>404</v>
      </c>
      <c r="U31" s="18" t="s">
        <v>404</v>
      </c>
      <c r="V31" s="20" t="s">
        <v>404</v>
      </c>
      <c r="W31" s="18" t="n">
        <v>495.85094376</v>
      </c>
      <c r="X31" s="20" t="n">
        <v>11.59062001</v>
      </c>
    </row>
    <row r="32" spans="1:24">
      <c r="A32" s="15" t="s">
        <v>429</v>
      </c>
      <c r="B32" s="17" t="n">
        <v>4478</v>
      </c>
      <c r="C32" s="18">
        <f>(0.0/B32*100)</f>
        <v/>
      </c>
      <c r="D32" s="19" t="n">
        <v>4478</v>
      </c>
      <c r="E32" s="18" t="n">
        <v>476.31342631</v>
      </c>
      <c r="F32" s="20" t="n">
        <v>9.361620179999999</v>
      </c>
      <c r="G32" s="18" t="n">
        <v>490.57994542</v>
      </c>
      <c r="H32" s="20" t="n">
        <v>12.80552547</v>
      </c>
      <c r="I32" s="18" t="n">
        <v>485.71087234</v>
      </c>
      <c r="J32" s="20" t="n">
        <v>5.01068523</v>
      </c>
      <c r="K32" s="18" t="n">
        <v>503.01790832</v>
      </c>
      <c r="L32" s="20" t="n">
        <v>7.66600157</v>
      </c>
      <c r="M32" s="18" t="n">
        <v>506.77602809</v>
      </c>
      <c r="N32" s="20" t="n">
        <v>3.67703107</v>
      </c>
      <c r="O32" s="18" t="s">
        <v>404</v>
      </c>
      <c r="P32" s="20" t="s">
        <v>404</v>
      </c>
      <c r="Q32" s="18" t="s">
        <v>404</v>
      </c>
      <c r="R32" s="20" t="s">
        <v>404</v>
      </c>
      <c r="S32" s="18" t="s">
        <v>404</v>
      </c>
      <c r="T32" s="20" t="s">
        <v>404</v>
      </c>
      <c r="U32" s="18" t="s">
        <v>404</v>
      </c>
      <c r="V32" s="20" t="s">
        <v>404</v>
      </c>
      <c r="W32" s="18" t="n">
        <v>523.06450791</v>
      </c>
      <c r="X32" s="20" t="n">
        <v>16.55218128</v>
      </c>
    </row>
    <row r="33" spans="1:24">
      <c r="A33" s="15" t="s">
        <v>430</v>
      </c>
      <c r="B33" s="17" t="n">
        <v>7325</v>
      </c>
      <c r="C33" s="18">
        <f>(29.0/B33*100)</f>
        <v/>
      </c>
      <c r="D33" s="19" t="n">
        <v>7296</v>
      </c>
      <c r="E33" s="18" t="n">
        <v>434.63774752</v>
      </c>
      <c r="F33" s="20" t="n">
        <v>19.57613872</v>
      </c>
      <c r="G33" s="18" t="n">
        <v>499.65231878</v>
      </c>
      <c r="H33" s="20" t="n">
        <v>32.83117559</v>
      </c>
      <c r="I33" s="18" t="n">
        <v>495.33487097</v>
      </c>
      <c r="J33" s="20" t="n">
        <v>11.72794841</v>
      </c>
      <c r="K33" s="18" t="n">
        <v>514.0350885399999</v>
      </c>
      <c r="L33" s="20" t="n">
        <v>10.94132762</v>
      </c>
      <c r="M33" s="18" t="n">
        <v>512.29500417</v>
      </c>
      <c r="N33" s="20" t="n">
        <v>3.12992212</v>
      </c>
      <c r="O33" s="18" t="s">
        <v>404</v>
      </c>
      <c r="P33" s="20" t="s">
        <v>404</v>
      </c>
      <c r="Q33" s="18" t="s">
        <v>404</v>
      </c>
      <c r="R33" s="20" t="s">
        <v>404</v>
      </c>
      <c r="S33" s="18" t="s">
        <v>404</v>
      </c>
      <c r="T33" s="20" t="s">
        <v>404</v>
      </c>
      <c r="U33" s="18" t="s">
        <v>404</v>
      </c>
      <c r="V33" s="20" t="s">
        <v>404</v>
      </c>
      <c r="W33" s="18" t="n">
        <v>427.10053405</v>
      </c>
      <c r="X33" s="20" t="n">
        <v>5.39495805</v>
      </c>
    </row>
    <row r="34" spans="1:24">
      <c r="A34" s="15" t="s">
        <v>431</v>
      </c>
      <c r="B34" s="17" t="n">
        <v>6350</v>
      </c>
      <c r="C34" s="18">
        <f>(0.0/B34*100)</f>
        <v/>
      </c>
      <c r="D34" s="19" t="n">
        <v>6350</v>
      </c>
      <c r="E34" s="18" t="n">
        <v>410.1688</v>
      </c>
      <c r="F34" s="20" t="n">
        <v>35.14891694</v>
      </c>
      <c r="G34" s="18" t="n">
        <v>464.40057645</v>
      </c>
      <c r="H34" s="20" t="n">
        <v>11.11586107</v>
      </c>
      <c r="I34" s="18" t="n">
        <v>442.62513902</v>
      </c>
      <c r="J34" s="20" t="n">
        <v>21.41678304</v>
      </c>
      <c r="K34" s="18" t="n">
        <v>459.92767346</v>
      </c>
      <c r="L34" s="20" t="n">
        <v>17.79670284</v>
      </c>
      <c r="M34" s="18" t="n">
        <v>462.05603007</v>
      </c>
      <c r="N34" s="20" t="n">
        <v>3.23688437</v>
      </c>
      <c r="O34" s="18" t="s">
        <v>404</v>
      </c>
      <c r="P34" s="20" t="s">
        <v>404</v>
      </c>
      <c r="Q34" s="18" t="s">
        <v>404</v>
      </c>
      <c r="R34" s="20" t="s">
        <v>404</v>
      </c>
      <c r="S34" s="18" t="s">
        <v>404</v>
      </c>
      <c r="T34" s="20" t="s">
        <v>404</v>
      </c>
      <c r="U34" s="18" t="s">
        <v>404</v>
      </c>
      <c r="V34" s="20" t="s">
        <v>404</v>
      </c>
      <c r="W34" s="18" t="n">
        <v>433.73135846</v>
      </c>
      <c r="X34" s="20" t="n">
        <v>48.08695522</v>
      </c>
    </row>
    <row r="35" spans="1:24">
      <c r="A35" s="15" t="s">
        <v>432</v>
      </c>
      <c r="B35" s="17" t="n">
        <v>6406</v>
      </c>
      <c r="C35" s="18">
        <f>(443.0/B35*100)</f>
        <v/>
      </c>
      <c r="D35" s="19" t="n">
        <v>5963</v>
      </c>
      <c r="E35" s="18" t="n">
        <v>490.4748236</v>
      </c>
      <c r="F35" s="20" t="n">
        <v>4.51982529</v>
      </c>
      <c r="G35" s="18" t="n">
        <v>562.7261908200001</v>
      </c>
      <c r="H35" s="20" t="n">
        <v>2.48167202</v>
      </c>
      <c r="I35" s="18" t="n">
        <v>497.81426844</v>
      </c>
      <c r="J35" s="20" t="n">
        <v>2.17124511</v>
      </c>
      <c r="K35" s="18" t="n">
        <v>496.33134005</v>
      </c>
      <c r="L35" s="20" t="n">
        <v>4.55880477</v>
      </c>
      <c r="M35" s="18" t="n">
        <v>499.93298692</v>
      </c>
      <c r="N35" s="20" t="n">
        <v>2.54378223</v>
      </c>
      <c r="O35" s="18" t="s">
        <v>404</v>
      </c>
      <c r="P35" s="20" t="s">
        <v>404</v>
      </c>
      <c r="Q35" s="18" t="s">
        <v>404</v>
      </c>
      <c r="R35" s="20" t="s">
        <v>404</v>
      </c>
      <c r="S35" s="18" t="s">
        <v>404</v>
      </c>
      <c r="T35" s="20" t="s">
        <v>404</v>
      </c>
      <c r="U35" s="18" t="s">
        <v>404</v>
      </c>
      <c r="V35" s="20" t="s">
        <v>404</v>
      </c>
      <c r="W35" s="18" t="n">
        <v>511.92898758</v>
      </c>
      <c r="X35" s="20" t="n">
        <v>6.28465877</v>
      </c>
    </row>
    <row r="36" spans="1:24">
      <c r="A36" s="15" t="s">
        <v>433</v>
      </c>
      <c r="B36" s="17" t="n">
        <v>6736</v>
      </c>
      <c r="C36" s="18">
        <f>(10.0/B36*100)</f>
        <v/>
      </c>
      <c r="D36" s="19" t="n">
        <v>6726</v>
      </c>
      <c r="E36" s="18" t="n">
        <v>504.34395643</v>
      </c>
      <c r="F36" s="20" t="n">
        <v>9.44921405</v>
      </c>
      <c r="G36" s="18" t="n">
        <v>510.52922307</v>
      </c>
      <c r="H36" s="20" t="n">
        <v>14.04910025</v>
      </c>
      <c r="I36" s="18" t="n">
        <v>502.1857896</v>
      </c>
      <c r="J36" s="20" t="n">
        <v>7.77650943</v>
      </c>
      <c r="K36" s="18" t="n">
        <v>487.58148335</v>
      </c>
      <c r="L36" s="20" t="n">
        <v>9.95737636</v>
      </c>
      <c r="M36" s="18" t="n">
        <v>490.59651405</v>
      </c>
      <c r="N36" s="20" t="n">
        <v>2.67117728</v>
      </c>
      <c r="O36" s="18" t="s">
        <v>404</v>
      </c>
      <c r="P36" s="20" t="s">
        <v>404</v>
      </c>
      <c r="Q36" s="18" t="s">
        <v>404</v>
      </c>
      <c r="R36" s="20" t="s">
        <v>404</v>
      </c>
      <c r="S36" s="18" t="s">
        <v>404</v>
      </c>
      <c r="T36" s="20" t="s">
        <v>404</v>
      </c>
      <c r="U36" s="18" t="s">
        <v>404</v>
      </c>
      <c r="V36" s="20" t="s">
        <v>404</v>
      </c>
      <c r="W36" s="18" t="n">
        <v>496.57603535</v>
      </c>
      <c r="X36" s="20" t="n">
        <v>5.27331059</v>
      </c>
    </row>
    <row r="37" spans="1:24">
      <c r="A37" s="15" t="s">
        <v>434</v>
      </c>
      <c r="B37" s="17" t="n">
        <v>5458</v>
      </c>
      <c r="C37" s="18">
        <f>(0.0/B37*100)</f>
        <v/>
      </c>
      <c r="D37" s="19" t="n">
        <v>5458</v>
      </c>
      <c r="E37" s="18" t="n">
        <v>464.82298405</v>
      </c>
      <c r="F37" s="20" t="n">
        <v>5.58777294</v>
      </c>
      <c r="G37" s="18" t="n">
        <v>551.29154199</v>
      </c>
      <c r="H37" s="20" t="n">
        <v>20.52072816</v>
      </c>
      <c r="I37" s="18" t="n">
        <v>506.44598024</v>
      </c>
      <c r="J37" s="20" t="n">
        <v>30.04561888</v>
      </c>
      <c r="K37" s="18" t="n">
        <v>498.4346934</v>
      </c>
      <c r="L37" s="20" t="n">
        <v>6.89241501</v>
      </c>
      <c r="M37" s="18" t="n">
        <v>490.90154197</v>
      </c>
      <c r="N37" s="20" t="n">
        <v>4.03650747</v>
      </c>
      <c r="O37" s="18" t="s">
        <v>404</v>
      </c>
      <c r="P37" s="20" t="s">
        <v>404</v>
      </c>
      <c r="Q37" s="18" t="s">
        <v>404</v>
      </c>
      <c r="R37" s="20" t="s">
        <v>404</v>
      </c>
      <c r="S37" s="18" t="s">
        <v>404</v>
      </c>
      <c r="T37" s="20" t="s">
        <v>404</v>
      </c>
      <c r="U37" s="18" t="s">
        <v>404</v>
      </c>
      <c r="V37" s="20" t="s">
        <v>404</v>
      </c>
      <c r="W37" s="18" t="n">
        <v>488.50609996</v>
      </c>
      <c r="X37" s="20" t="n">
        <v>32.50971071</v>
      </c>
    </row>
    <row r="38" spans="1:24">
      <c r="A38" s="15" t="s">
        <v>435</v>
      </c>
      <c r="B38" s="17" t="n">
        <v>5860</v>
      </c>
      <c r="C38" s="18">
        <f>(268.0/B38*100)</f>
        <v/>
      </c>
      <c r="D38" s="19" t="n">
        <v>5592</v>
      </c>
      <c r="E38" s="18" t="n">
        <v>543.4667038699999</v>
      </c>
      <c r="F38" s="20" t="n">
        <v>13.32446803</v>
      </c>
      <c r="G38" s="18" t="n">
        <v>535.96384902</v>
      </c>
      <c r="H38" s="20" t="n">
        <v>12.66960973</v>
      </c>
      <c r="I38" s="18" t="n">
        <v>507.91286742</v>
      </c>
      <c r="J38" s="20" t="n">
        <v>7.92120417</v>
      </c>
      <c r="K38" s="18" t="n">
        <v>502.01253183</v>
      </c>
      <c r="L38" s="20" t="n">
        <v>10.661063</v>
      </c>
      <c r="M38" s="18" t="n">
        <v>491.10073843</v>
      </c>
      <c r="N38" s="20" t="n">
        <v>5.07538735</v>
      </c>
      <c r="O38" s="18" t="s">
        <v>404</v>
      </c>
      <c r="P38" s="20" t="s">
        <v>404</v>
      </c>
      <c r="Q38" s="18" t="s">
        <v>404</v>
      </c>
      <c r="R38" s="20" t="s">
        <v>404</v>
      </c>
      <c r="S38" s="18" t="s">
        <v>404</v>
      </c>
      <c r="T38" s="20" t="s">
        <v>404</v>
      </c>
      <c r="U38" s="18" t="s">
        <v>404</v>
      </c>
      <c r="V38" s="20" t="s">
        <v>404</v>
      </c>
      <c r="W38" s="18" t="n">
        <v>521.46546338</v>
      </c>
      <c r="X38" s="20" t="n">
        <v>52.2334193</v>
      </c>
    </row>
    <row r="39" spans="1:24">
      <c r="A39" s="15" t="s">
        <v>436</v>
      </c>
      <c r="B39" s="17" t="n">
        <v>5895</v>
      </c>
      <c r="C39" s="18">
        <f>(0.0/B39*100)</f>
        <v/>
      </c>
      <c r="D39" s="19" t="n">
        <v>5895</v>
      </c>
      <c r="E39" s="18" t="n">
        <v>397.83213783</v>
      </c>
      <c r="F39" s="20" t="n">
        <v>23.33941427</v>
      </c>
      <c r="G39" s="18" t="n">
        <v>430.52981768</v>
      </c>
      <c r="H39" s="20" t="n">
        <v>9.173625469999999</v>
      </c>
      <c r="I39" s="18" t="n">
        <v>435.59450638</v>
      </c>
      <c r="J39" s="20" t="n">
        <v>7.01864712</v>
      </c>
      <c r="K39" s="18" t="n">
        <v>408.42223266</v>
      </c>
      <c r="L39" s="20" t="n">
        <v>10.79390796</v>
      </c>
      <c r="M39" s="18" t="n">
        <v>406.58203834</v>
      </c>
      <c r="N39" s="20" t="n">
        <v>10.97922438</v>
      </c>
      <c r="O39" s="18" t="s">
        <v>404</v>
      </c>
      <c r="P39" s="20" t="s">
        <v>404</v>
      </c>
      <c r="Q39" s="18" t="s">
        <v>404</v>
      </c>
      <c r="R39" s="20" t="s">
        <v>404</v>
      </c>
      <c r="S39" s="18" t="s">
        <v>404</v>
      </c>
      <c r="T39" s="20" t="s">
        <v>404</v>
      </c>
      <c r="U39" s="18" t="s">
        <v>404</v>
      </c>
      <c r="V39" s="20" t="s">
        <v>404</v>
      </c>
      <c r="W39" s="18" t="n">
        <v>396.70478534</v>
      </c>
      <c r="X39" s="20" t="n">
        <v>21.80186783</v>
      </c>
    </row>
    <row r="40" spans="1:24">
      <c r="A40" s="15" t="s">
        <v>437</v>
      </c>
      <c r="B40" s="17" t="n">
        <v>14157</v>
      </c>
      <c r="C40" s="18">
        <f>(2954.0/B40*100)</f>
        <v/>
      </c>
      <c r="D40" s="19" t="n">
        <v>11203</v>
      </c>
      <c r="E40" s="18" t="n">
        <v>511.44228277</v>
      </c>
      <c r="F40" s="20" t="n">
        <v>15.99759539</v>
      </c>
      <c r="G40" s="18" t="n">
        <v>525.15355097</v>
      </c>
      <c r="H40" s="20" t="n">
        <v>12.0465023</v>
      </c>
      <c r="I40" s="18" t="n">
        <v>511.90822504</v>
      </c>
      <c r="J40" s="20" t="n">
        <v>6.37909835</v>
      </c>
      <c r="K40" s="18" t="n">
        <v>512.6533479</v>
      </c>
      <c r="L40" s="20" t="n">
        <v>8.47404255</v>
      </c>
      <c r="M40" s="18" t="n">
        <v>506.53449672</v>
      </c>
      <c r="N40" s="20" t="n">
        <v>6.28102035</v>
      </c>
      <c r="O40" s="18" t="s">
        <v>404</v>
      </c>
      <c r="P40" s="20" t="s">
        <v>404</v>
      </c>
      <c r="Q40" s="18" t="s">
        <v>404</v>
      </c>
      <c r="R40" s="20" t="s">
        <v>404</v>
      </c>
      <c r="S40" s="18" t="s">
        <v>404</v>
      </c>
      <c r="T40" s="20" t="s">
        <v>404</v>
      </c>
      <c r="U40" s="18" t="s">
        <v>404</v>
      </c>
      <c r="V40" s="20" t="s">
        <v>404</v>
      </c>
      <c r="W40" s="18" t="n">
        <v>504.5959871</v>
      </c>
      <c r="X40" s="20" t="n">
        <v>10.77131619</v>
      </c>
    </row>
    <row r="41" spans="1:24">
      <c r="A41" s="15" t="s">
        <v>438</v>
      </c>
      <c r="B41" s="17" t="n">
        <v>5712</v>
      </c>
      <c r="C41" s="18">
        <f>(99.0/B41*100)</f>
        <v/>
      </c>
      <c r="D41" s="19" t="n">
        <v>5613</v>
      </c>
      <c r="E41" s="18" t="n">
        <v>497.75474587</v>
      </c>
      <c r="F41" s="20" t="n">
        <v>8.52467422</v>
      </c>
      <c r="G41" s="18" t="n">
        <v>502.64381114</v>
      </c>
      <c r="H41" s="20" t="n">
        <v>11.37409233</v>
      </c>
      <c r="I41" s="18" t="n">
        <v>477.1150004</v>
      </c>
      <c r="J41" s="20" t="n">
        <v>17.33293568</v>
      </c>
      <c r="K41" s="18" t="n">
        <v>478.68472573</v>
      </c>
      <c r="L41" s="20" t="n">
        <v>13.32113419</v>
      </c>
      <c r="M41" s="18" t="n">
        <v>502.40525986</v>
      </c>
      <c r="N41" s="20" t="n">
        <v>4.19373746</v>
      </c>
      <c r="O41" s="18" t="s">
        <v>404</v>
      </c>
      <c r="P41" s="20" t="s">
        <v>404</v>
      </c>
      <c r="Q41" s="18" t="s">
        <v>404</v>
      </c>
      <c r="R41" s="20" t="s">
        <v>404</v>
      </c>
      <c r="S41" s="18" t="s">
        <v>404</v>
      </c>
      <c r="T41" s="20" t="s">
        <v>404</v>
      </c>
      <c r="U41" s="18" t="s">
        <v>404</v>
      </c>
      <c r="V41" s="20" t="s">
        <v>404</v>
      </c>
      <c r="W41" s="18" t="n">
        <v>486.70488199</v>
      </c>
      <c r="X41" s="20" t="n">
        <v>11.09800196</v>
      </c>
    </row>
    <row r="42" spans="1:24">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441</v>
      </c>
      <c r="B44" s="17" t="n">
        <v>5215</v>
      </c>
      <c r="C44" s="18">
        <f>(0.0/B44*100)</f>
        <v/>
      </c>
      <c r="D44" s="19" t="n">
        <v>5215</v>
      </c>
      <c r="E44" s="18" t="n">
        <v>431.51769799</v>
      </c>
      <c r="F44" s="20" t="n">
        <v>8.121468370000001</v>
      </c>
      <c r="G44" s="18" t="n">
        <v>446.73637134</v>
      </c>
      <c r="H44" s="20" t="n">
        <v>14.76315539</v>
      </c>
      <c r="I44" s="18" t="n">
        <v>409.83895949</v>
      </c>
      <c r="J44" s="20" t="n">
        <v>8.93975552</v>
      </c>
      <c r="K44" s="18" t="n">
        <v>431.71656763</v>
      </c>
      <c r="L44" s="20" t="n">
        <v>7.27995312</v>
      </c>
      <c r="M44" s="18" t="n">
        <v>421.27530868</v>
      </c>
      <c r="N44" s="20" t="n">
        <v>3.9690657</v>
      </c>
      <c r="O44" s="18" t="s">
        <v>404</v>
      </c>
      <c r="P44" s="20" t="s">
        <v>404</v>
      </c>
      <c r="Q44" s="18" t="s">
        <v>404</v>
      </c>
      <c r="R44" s="20" t="s">
        <v>404</v>
      </c>
      <c r="S44" s="18" t="s">
        <v>404</v>
      </c>
      <c r="T44" s="20" t="s">
        <v>404</v>
      </c>
      <c r="U44" s="18" t="s">
        <v>404</v>
      </c>
      <c r="V44" s="20" t="s">
        <v>404</v>
      </c>
      <c r="W44" s="18" t="n">
        <v>430.56544683</v>
      </c>
      <c r="X44" s="20" t="n">
        <v>23.89523342</v>
      </c>
    </row>
    <row r="45" spans="1:24">
      <c r="A45" s="15" t="s">
        <v>442</v>
      </c>
      <c r="B45" s="17" t="n">
        <v>5519</v>
      </c>
      <c r="C45" s="18">
        <f>(0.0/B45*100)</f>
        <v/>
      </c>
      <c r="D45" s="19" t="n">
        <v>5519</v>
      </c>
      <c r="E45" s="18" t="n">
        <v>390.61685461</v>
      </c>
      <c r="F45" s="20" t="n">
        <v>19.28754816</v>
      </c>
      <c r="G45" s="18" t="n">
        <v>392.29346125</v>
      </c>
      <c r="H45" s="20" t="n">
        <v>13.89673827</v>
      </c>
      <c r="I45" s="18" t="n">
        <v>373.49102564</v>
      </c>
      <c r="J45" s="20" t="n">
        <v>3.98809392</v>
      </c>
      <c r="K45" s="18" t="n">
        <v>374.30416638</v>
      </c>
      <c r="L45" s="20" t="n">
        <v>7.15278479</v>
      </c>
      <c r="M45" s="18" t="n">
        <v>374.99588644</v>
      </c>
      <c r="N45" s="20" t="n">
        <v>7.27106865</v>
      </c>
      <c r="O45" s="18" t="s">
        <v>404</v>
      </c>
      <c r="P45" s="20" t="s">
        <v>404</v>
      </c>
      <c r="Q45" s="18" t="s">
        <v>404</v>
      </c>
      <c r="R45" s="20" t="s">
        <v>404</v>
      </c>
      <c r="S45" s="18" t="s">
        <v>404</v>
      </c>
      <c r="T45" s="20" t="s">
        <v>404</v>
      </c>
      <c r="U45" s="18" t="s">
        <v>404</v>
      </c>
      <c r="V45" s="20" t="s">
        <v>404</v>
      </c>
      <c r="W45" s="18" t="n">
        <v>356.06611888</v>
      </c>
      <c r="X45" s="20" t="n">
        <v>27.81698007</v>
      </c>
    </row>
    <row r="46" spans="1:24">
      <c r="A46" s="15" t="s">
        <v>443</v>
      </c>
      <c r="B46" s="17" t="n">
        <v>23141</v>
      </c>
      <c r="C46" s="18">
        <f>(4196.0/B46*100)</f>
        <v/>
      </c>
      <c r="D46" s="19" t="n">
        <v>18945</v>
      </c>
      <c r="E46" s="18" t="n">
        <v>431.58361008</v>
      </c>
      <c r="F46" s="20" t="n">
        <v>22.01634607</v>
      </c>
      <c r="G46" s="18" t="n">
        <v>409.84734902</v>
      </c>
      <c r="H46" s="20" t="n">
        <v>11.5113516</v>
      </c>
      <c r="I46" s="18" t="n">
        <v>406.4894545</v>
      </c>
      <c r="J46" s="20" t="n">
        <v>8.216257239999999</v>
      </c>
      <c r="K46" s="18" t="n">
        <v>406.83723666</v>
      </c>
      <c r="L46" s="20" t="n">
        <v>6.11830075</v>
      </c>
      <c r="M46" s="18" t="n">
        <v>410.52497926</v>
      </c>
      <c r="N46" s="20" t="n">
        <v>3.07528243</v>
      </c>
      <c r="O46" s="18" t="s">
        <v>404</v>
      </c>
      <c r="P46" s="20" t="s">
        <v>404</v>
      </c>
      <c r="Q46" s="18" t="s">
        <v>404</v>
      </c>
      <c r="R46" s="20" t="s">
        <v>404</v>
      </c>
      <c r="S46" s="18" t="s">
        <v>404</v>
      </c>
      <c r="T46" s="20" t="s">
        <v>404</v>
      </c>
      <c r="U46" s="18" t="s">
        <v>404</v>
      </c>
      <c r="V46" s="20" t="s">
        <v>404</v>
      </c>
      <c r="W46" s="18" t="n">
        <v>361.95241421</v>
      </c>
      <c r="X46" s="20" t="n">
        <v>9.181973129999999</v>
      </c>
    </row>
    <row r="47" spans="1:24">
      <c r="A47" s="15" t="s">
        <v>444</v>
      </c>
      <c r="B47" s="17" t="n">
        <v>5928</v>
      </c>
      <c r="C47" s="18">
        <f>(0.0/B47*100)</f>
        <v/>
      </c>
      <c r="D47" s="19" t="n">
        <v>5928</v>
      </c>
      <c r="E47" s="18" t="n">
        <v>380.75360832</v>
      </c>
      <c r="F47" s="20" t="n">
        <v>17.44815134</v>
      </c>
      <c r="G47" s="18" t="n">
        <v>437.34447037</v>
      </c>
      <c r="H47" s="20" t="n">
        <v>13.99707181</v>
      </c>
      <c r="I47" s="18" t="n">
        <v>439.50252567</v>
      </c>
      <c r="J47" s="20" t="n">
        <v>12.79235583</v>
      </c>
      <c r="K47" s="18" t="n">
        <v>452.33476491</v>
      </c>
      <c r="L47" s="20" t="n">
        <v>9.7538819</v>
      </c>
      <c r="M47" s="18" t="n">
        <v>452.97960363</v>
      </c>
      <c r="N47" s="20" t="n">
        <v>9.002371269999999</v>
      </c>
      <c r="O47" s="18" t="s">
        <v>404</v>
      </c>
      <c r="P47" s="20" t="s">
        <v>404</v>
      </c>
      <c r="Q47" s="18" t="s">
        <v>404</v>
      </c>
      <c r="R47" s="20" t="s">
        <v>404</v>
      </c>
      <c r="S47" s="18" t="s">
        <v>404</v>
      </c>
      <c r="T47" s="20" t="s">
        <v>404</v>
      </c>
      <c r="U47" s="18" t="s">
        <v>404</v>
      </c>
      <c r="V47" s="20" t="s">
        <v>404</v>
      </c>
      <c r="W47" s="18" t="n">
        <v>457.74349074</v>
      </c>
      <c r="X47" s="20" t="n">
        <v>28.69177523</v>
      </c>
    </row>
    <row r="48" spans="1:24">
      <c r="A48" s="15" t="s">
        <v>445</v>
      </c>
      <c r="B48" s="17" t="n">
        <v>9841</v>
      </c>
      <c r="C48" s="18">
        <f>(40.0/B48*100)</f>
        <v/>
      </c>
      <c r="D48" s="19" t="n">
        <v>9801</v>
      </c>
      <c r="E48" s="18" t="n">
        <v>546.22257115</v>
      </c>
      <c r="F48" s="20" t="n">
        <v>11.33214627</v>
      </c>
      <c r="G48" s="18" t="n">
        <v>501.18892552</v>
      </c>
      <c r="H48" s="20" t="n">
        <v>9.67290867</v>
      </c>
      <c r="I48" s="18" t="n">
        <v>513.62322843</v>
      </c>
      <c r="J48" s="20" t="n">
        <v>12.87929678</v>
      </c>
      <c r="K48" s="18" t="n">
        <v>509.65288301</v>
      </c>
      <c r="L48" s="20" t="n">
        <v>14.73746663</v>
      </c>
      <c r="M48" s="18" t="n">
        <v>545.15325907</v>
      </c>
      <c r="N48" s="20" t="n">
        <v>10.77390712</v>
      </c>
      <c r="O48" s="18" t="s">
        <v>404</v>
      </c>
      <c r="P48" s="20" t="s">
        <v>404</v>
      </c>
      <c r="Q48" s="18" t="s">
        <v>404</v>
      </c>
      <c r="R48" s="20" t="s">
        <v>404</v>
      </c>
      <c r="S48" s="18" t="s">
        <v>404</v>
      </c>
      <c r="T48" s="20" t="s">
        <v>404</v>
      </c>
      <c r="U48" s="18" t="s">
        <v>404</v>
      </c>
      <c r="V48" s="20" t="s">
        <v>404</v>
      </c>
      <c r="W48" s="18" t="n">
        <v>447.02538229</v>
      </c>
      <c r="X48" s="20" t="n">
        <v>14.19954667</v>
      </c>
    </row>
    <row r="49" spans="1:24">
      <c r="A49" s="15" t="s">
        <v>446</v>
      </c>
      <c r="B49" s="17" t="n">
        <v>6349</v>
      </c>
      <c r="C49" s="18">
        <f>(52.0/B49*100)</f>
        <v/>
      </c>
      <c r="D49" s="19" t="n">
        <v>6297</v>
      </c>
      <c r="E49" s="18" t="n">
        <v>441.28093019</v>
      </c>
      <c r="F49" s="20" t="n">
        <v>21.29593637</v>
      </c>
      <c r="G49" s="18" t="n">
        <v>436.84973646</v>
      </c>
      <c r="H49" s="20" t="n">
        <v>23.73302171</v>
      </c>
      <c r="I49" s="18" t="n">
        <v>431.52255305</v>
      </c>
      <c r="J49" s="20" t="n">
        <v>3.3019226</v>
      </c>
      <c r="K49" s="18" t="n">
        <v>426.96887236</v>
      </c>
      <c r="L49" s="20" t="n">
        <v>11.77510503</v>
      </c>
      <c r="M49" s="18" t="n">
        <v>453.09335649</v>
      </c>
      <c r="N49" s="20" t="n">
        <v>17.31910363</v>
      </c>
      <c r="O49" s="18" t="s">
        <v>404</v>
      </c>
      <c r="P49" s="20" t="s">
        <v>404</v>
      </c>
      <c r="Q49" s="18" t="s">
        <v>404</v>
      </c>
      <c r="R49" s="20" t="s">
        <v>404</v>
      </c>
      <c r="S49" s="18" t="s">
        <v>404</v>
      </c>
      <c r="T49" s="20" t="s">
        <v>404</v>
      </c>
      <c r="U49" s="18" t="s">
        <v>404</v>
      </c>
      <c r="V49" s="20" t="s">
        <v>404</v>
      </c>
      <c r="W49" s="18" t="n">
        <v>414.57268489</v>
      </c>
      <c r="X49" s="20" t="n">
        <v>5.88125209</v>
      </c>
    </row>
    <row r="50" spans="1:24">
      <c r="A50" s="15" t="s">
        <v>447</v>
      </c>
      <c r="B50" s="17" t="n">
        <v>11795</v>
      </c>
      <c r="C50" s="18">
        <f>(1031.0/B50*100)</f>
        <v/>
      </c>
      <c r="D50" s="19" t="n">
        <v>10764</v>
      </c>
      <c r="E50" s="18" t="n">
        <v>431.88726078</v>
      </c>
      <c r="F50" s="20" t="n">
        <v>15.01855841</v>
      </c>
      <c r="G50" s="18" t="n">
        <v>410.12268936</v>
      </c>
      <c r="H50" s="20" t="n">
        <v>5.92815708</v>
      </c>
      <c r="I50" s="18" t="n">
        <v>415.96222549</v>
      </c>
      <c r="J50" s="20" t="n">
        <v>5.41150903</v>
      </c>
      <c r="K50" s="18" t="n">
        <v>409.46488781</v>
      </c>
      <c r="L50" s="20" t="n">
        <v>9.491272629999999</v>
      </c>
      <c r="M50" s="18" t="n">
        <v>425.5255958</v>
      </c>
      <c r="N50" s="20" t="n">
        <v>5.82083801</v>
      </c>
      <c r="O50" s="18" t="s">
        <v>404</v>
      </c>
      <c r="P50" s="20" t="s">
        <v>404</v>
      </c>
      <c r="Q50" s="18" t="s">
        <v>404</v>
      </c>
      <c r="R50" s="20" t="s">
        <v>404</v>
      </c>
      <c r="S50" s="18" t="s">
        <v>404</v>
      </c>
      <c r="T50" s="20" t="s">
        <v>404</v>
      </c>
      <c r="U50" s="18" t="s">
        <v>404</v>
      </c>
      <c r="V50" s="20" t="s">
        <v>404</v>
      </c>
      <c r="W50" s="18" t="n">
        <v>400.0999838</v>
      </c>
      <c r="X50" s="20" t="n">
        <v>11.06723485</v>
      </c>
    </row>
    <row r="51" spans="1:24">
      <c r="A51" s="15" t="s">
        <v>448</v>
      </c>
      <c r="B51" s="17" t="n">
        <v>6866</v>
      </c>
      <c r="C51" s="18">
        <f>(0.0/B51*100)</f>
        <v/>
      </c>
      <c r="D51" s="19" t="n">
        <v>6866</v>
      </c>
      <c r="E51" s="18" t="n">
        <v>416.011573</v>
      </c>
      <c r="F51" s="20" t="n">
        <v>3.85380031</v>
      </c>
      <c r="G51" s="18" t="n">
        <v>406.33710807</v>
      </c>
      <c r="H51" s="20" t="n">
        <v>6.38241276</v>
      </c>
      <c r="I51" s="18" t="n">
        <v>419.1268851</v>
      </c>
      <c r="J51" s="20" t="n">
        <v>6.31363575</v>
      </c>
      <c r="K51" s="18" t="n">
        <v>421.86418243</v>
      </c>
      <c r="L51" s="20" t="n">
        <v>6.84757782</v>
      </c>
      <c r="M51" s="18" t="n">
        <v>426.37881889</v>
      </c>
      <c r="N51" s="20" t="n">
        <v>6.05815861</v>
      </c>
      <c r="O51" s="18" t="s">
        <v>404</v>
      </c>
      <c r="P51" s="20" t="s">
        <v>404</v>
      </c>
      <c r="Q51" s="18" t="s">
        <v>404</v>
      </c>
      <c r="R51" s="20" t="s">
        <v>404</v>
      </c>
      <c r="S51" s="18" t="s">
        <v>404</v>
      </c>
      <c r="T51" s="20" t="s">
        <v>404</v>
      </c>
      <c r="U51" s="18" t="s">
        <v>404</v>
      </c>
      <c r="V51" s="20" t="s">
        <v>404</v>
      </c>
      <c r="W51" s="18" t="n">
        <v>405.34826958</v>
      </c>
      <c r="X51" s="20" t="n">
        <v>25.26359351</v>
      </c>
    </row>
    <row r="52" spans="1:24">
      <c r="A52" s="15" t="s">
        <v>449</v>
      </c>
      <c r="B52" s="17" t="n">
        <v>5809</v>
      </c>
      <c r="C52" s="18">
        <f>(0.0/B52*100)</f>
        <v/>
      </c>
      <c r="D52" s="19" t="n">
        <v>5809</v>
      </c>
      <c r="E52" s="18" t="n">
        <v>500.64505668</v>
      </c>
      <c r="F52" s="20" t="n">
        <v>11.41893528</v>
      </c>
      <c r="G52" s="18" t="n">
        <v>487.57175993</v>
      </c>
      <c r="H52" s="20" t="n">
        <v>20.28868391</v>
      </c>
      <c r="I52" s="18" t="n">
        <v>495.24897072</v>
      </c>
      <c r="J52" s="20" t="n">
        <v>7.89162533</v>
      </c>
      <c r="K52" s="18" t="n">
        <v>462.9523344</v>
      </c>
      <c r="L52" s="20" t="n">
        <v>8.10286468</v>
      </c>
      <c r="M52" s="18" t="n">
        <v>470.14062894</v>
      </c>
      <c r="N52" s="20" t="n">
        <v>5.15879311</v>
      </c>
      <c r="O52" s="18" t="s">
        <v>404</v>
      </c>
      <c r="P52" s="20" t="s">
        <v>404</v>
      </c>
      <c r="Q52" s="18" t="s">
        <v>404</v>
      </c>
      <c r="R52" s="20" t="s">
        <v>404</v>
      </c>
      <c r="S52" s="18" t="s">
        <v>404</v>
      </c>
      <c r="T52" s="20" t="s">
        <v>404</v>
      </c>
      <c r="U52" s="18" t="s">
        <v>404</v>
      </c>
      <c r="V52" s="20" t="s">
        <v>404</v>
      </c>
      <c r="W52" s="18" t="n">
        <v>470.22022371</v>
      </c>
      <c r="X52" s="20" t="n">
        <v>14.9308577</v>
      </c>
    </row>
    <row r="53" spans="1:24">
      <c r="A53" s="15" t="s">
        <v>450</v>
      </c>
      <c r="B53" s="17" t="n">
        <v>5571</v>
      </c>
      <c r="C53" s="18">
        <f>(0.0/B53*100)</f>
        <v/>
      </c>
      <c r="D53" s="19" t="n">
        <v>5571</v>
      </c>
      <c r="E53" s="18" t="n">
        <v>370.34513207</v>
      </c>
      <c r="F53" s="20" t="n">
        <v>17.18347167</v>
      </c>
      <c r="G53" s="18" t="n">
        <v>428.23327926</v>
      </c>
      <c r="H53" s="20" t="n">
        <v>2.61144168</v>
      </c>
      <c r="I53" s="18" t="n">
        <v>439.5819345</v>
      </c>
      <c r="J53" s="20" t="n">
        <v>2.55720275</v>
      </c>
      <c r="K53" s="18" t="n">
        <v>436.06013567</v>
      </c>
      <c r="L53" s="20" t="n">
        <v>3.9778257</v>
      </c>
      <c r="M53" s="18" t="n">
        <v>431.5003818</v>
      </c>
      <c r="N53" s="20" t="n">
        <v>1.83403348</v>
      </c>
      <c r="O53" s="18" t="s">
        <v>404</v>
      </c>
      <c r="P53" s="20" t="s">
        <v>404</v>
      </c>
      <c r="Q53" s="18" t="s">
        <v>404</v>
      </c>
      <c r="R53" s="20" t="s">
        <v>404</v>
      </c>
      <c r="S53" s="18" t="s">
        <v>404</v>
      </c>
      <c r="T53" s="20" t="s">
        <v>404</v>
      </c>
      <c r="U53" s="18" t="s">
        <v>404</v>
      </c>
      <c r="V53" s="20" t="s">
        <v>404</v>
      </c>
      <c r="W53" s="18" t="n">
        <v>423.2824443</v>
      </c>
      <c r="X53" s="20" t="n">
        <v>6.38142909</v>
      </c>
    </row>
    <row r="54" spans="1:24">
      <c r="A54" s="15" t="s">
        <v>451</v>
      </c>
      <c r="B54" s="17" t="n">
        <v>4740</v>
      </c>
      <c r="C54" s="18">
        <f>(199.0/B54*100)</f>
        <v/>
      </c>
      <c r="D54" s="19" t="n">
        <v>4541</v>
      </c>
      <c r="E54" s="18" t="n">
        <v>332.54539288</v>
      </c>
      <c r="F54" s="20" t="n">
        <v>10.58368783</v>
      </c>
      <c r="G54" s="18" t="n">
        <v>344.79026032</v>
      </c>
      <c r="H54" s="20" t="n">
        <v>13.00686164</v>
      </c>
      <c r="I54" s="18" t="n">
        <v>299.14237828</v>
      </c>
      <c r="J54" s="20" t="n">
        <v>9.04253222</v>
      </c>
      <c r="K54" s="18" t="n">
        <v>335.96729365</v>
      </c>
      <c r="L54" s="20" t="n">
        <v>4.89546886</v>
      </c>
      <c r="M54" s="18" t="n">
        <v>343.04563835</v>
      </c>
      <c r="N54" s="20" t="n">
        <v>6.56903223</v>
      </c>
      <c r="O54" s="18" t="s">
        <v>404</v>
      </c>
      <c r="P54" s="20" t="s">
        <v>404</v>
      </c>
      <c r="Q54" s="18" t="s">
        <v>404</v>
      </c>
      <c r="R54" s="20" t="s">
        <v>404</v>
      </c>
      <c r="S54" s="18" t="s">
        <v>404</v>
      </c>
      <c r="T54" s="20" t="s">
        <v>404</v>
      </c>
      <c r="U54" s="18" t="s">
        <v>404</v>
      </c>
      <c r="V54" s="20" t="s">
        <v>404</v>
      </c>
      <c r="W54" s="18" t="n">
        <v>302.07702568</v>
      </c>
      <c r="X54" s="20" t="n">
        <v>5.51662478</v>
      </c>
    </row>
    <row r="55" spans="1:24">
      <c r="A55" s="15" t="s">
        <v>452</v>
      </c>
      <c r="B55" s="17" t="n">
        <v>5316</v>
      </c>
      <c r="C55" s="18">
        <f>(43.0/B55*100)</f>
        <v/>
      </c>
      <c r="D55" s="19" t="n">
        <v>5273</v>
      </c>
      <c r="E55" s="18" t="n">
        <v>411.91624438</v>
      </c>
      <c r="F55" s="20" t="n">
        <v>7.60679038</v>
      </c>
      <c r="G55" s="18" t="n">
        <v>418.20644758</v>
      </c>
      <c r="H55" s="20" t="n">
        <v>4.7066508</v>
      </c>
      <c r="I55" s="18" t="n">
        <v>415.32036384</v>
      </c>
      <c r="J55" s="20" t="n">
        <v>8.72589516</v>
      </c>
      <c r="K55" s="18" t="n">
        <v>402.07589093</v>
      </c>
      <c r="L55" s="20" t="n">
        <v>6.96056212</v>
      </c>
      <c r="M55" s="18" t="n">
        <v>400.70799952</v>
      </c>
      <c r="N55" s="20" t="n">
        <v>7.5275089</v>
      </c>
      <c r="O55" s="18" t="s">
        <v>404</v>
      </c>
      <c r="P55" s="20" t="s">
        <v>404</v>
      </c>
      <c r="Q55" s="18" t="s">
        <v>404</v>
      </c>
      <c r="R55" s="20" t="s">
        <v>404</v>
      </c>
      <c r="S55" s="18" t="s">
        <v>404</v>
      </c>
      <c r="T55" s="20" t="s">
        <v>404</v>
      </c>
      <c r="U55" s="18" t="s">
        <v>404</v>
      </c>
      <c r="V55" s="20" t="s">
        <v>404</v>
      </c>
      <c r="W55" s="18" t="n">
        <v>355.77490166</v>
      </c>
      <c r="X55" s="20" t="n">
        <v>24.34318865</v>
      </c>
    </row>
    <row r="56" spans="1:24">
      <c r="A56" s="15" t="s">
        <v>453</v>
      </c>
      <c r="B56" s="17" t="n">
        <v>5359</v>
      </c>
      <c r="C56" s="18">
        <f>(0.0/B56*100)</f>
        <v/>
      </c>
      <c r="D56" s="19" t="n">
        <v>5359</v>
      </c>
      <c r="E56" s="18" t="n">
        <v>544.03282944</v>
      </c>
      <c r="F56" s="20" t="n">
        <v>11.91484005</v>
      </c>
      <c r="G56" s="18" t="n">
        <v>529.92959483</v>
      </c>
      <c r="H56" s="20" t="n">
        <v>8.799310480000001</v>
      </c>
      <c r="I56" s="18" t="n">
        <v>506.36150972</v>
      </c>
      <c r="J56" s="20" t="n">
        <v>6.82159207</v>
      </c>
      <c r="K56" s="18" t="n">
        <v>522.34228214</v>
      </c>
      <c r="L56" s="20" t="n">
        <v>10.25438334</v>
      </c>
      <c r="M56" s="18" t="n">
        <v>533.29698819</v>
      </c>
      <c r="N56" s="20" t="n">
        <v>6.87984652</v>
      </c>
      <c r="O56" s="18" t="s">
        <v>404</v>
      </c>
      <c r="P56" s="20" t="s">
        <v>404</v>
      </c>
      <c r="Q56" s="18" t="s">
        <v>404</v>
      </c>
      <c r="R56" s="20" t="s">
        <v>404</v>
      </c>
      <c r="S56" s="18" t="s">
        <v>404</v>
      </c>
      <c r="T56" s="20" t="s">
        <v>404</v>
      </c>
      <c r="U56" s="18" t="s">
        <v>404</v>
      </c>
      <c r="V56" s="20" t="s">
        <v>404</v>
      </c>
      <c r="W56" s="18" t="n">
        <v>511.51754572</v>
      </c>
      <c r="X56" s="20" t="n">
        <v>14.6398183</v>
      </c>
    </row>
    <row r="57" spans="1:24">
      <c r="A57" s="15" t="s">
        <v>454</v>
      </c>
      <c r="B57" s="17" t="n">
        <v>6513</v>
      </c>
      <c r="C57" s="18">
        <f>(0.0/B57*100)</f>
        <v/>
      </c>
      <c r="D57" s="19" t="n">
        <v>6513</v>
      </c>
      <c r="E57" s="18" t="n">
        <v>399.22558218</v>
      </c>
      <c r="F57" s="20" t="n">
        <v>5.31600283</v>
      </c>
      <c r="G57" s="18" t="n">
        <v>394.03898088</v>
      </c>
      <c r="H57" s="20" t="n">
        <v>7.32381048</v>
      </c>
      <c r="I57" s="18" t="n">
        <v>399.07888074</v>
      </c>
      <c r="J57" s="20" t="n">
        <v>6.06298604</v>
      </c>
      <c r="K57" s="18" t="n">
        <v>403.55549345</v>
      </c>
      <c r="L57" s="20" t="n">
        <v>6.38050335</v>
      </c>
      <c r="M57" s="18" t="n">
        <v>407.52658767</v>
      </c>
      <c r="N57" s="20" t="n">
        <v>6.36482277</v>
      </c>
      <c r="O57" s="18" t="s">
        <v>404</v>
      </c>
      <c r="P57" s="20" t="s">
        <v>404</v>
      </c>
      <c r="Q57" s="18" t="s">
        <v>404</v>
      </c>
      <c r="R57" s="20" t="s">
        <v>404</v>
      </c>
      <c r="S57" s="18" t="s">
        <v>404</v>
      </c>
      <c r="T57" s="20" t="s">
        <v>404</v>
      </c>
      <c r="U57" s="18" t="n">
        <v>447.99756699</v>
      </c>
      <c r="V57" s="20" t="n">
        <v>39.31100784</v>
      </c>
      <c r="W57" s="18" t="n">
        <v>443.50961799</v>
      </c>
      <c r="X57" s="20" t="n">
        <v>17.05455077</v>
      </c>
    </row>
    <row r="58" spans="1:24">
      <c r="A58" s="15" t="s">
        <v>455</v>
      </c>
      <c r="B58" s="17" t="n">
        <v>7267</v>
      </c>
      <c r="C58" s="18">
        <f>(0.0/B58*100)</f>
        <v/>
      </c>
      <c r="D58" s="19" t="n">
        <v>7267</v>
      </c>
      <c r="E58" s="18" t="n">
        <v>439.05725654</v>
      </c>
      <c r="F58" s="20" t="n">
        <v>9.919602190000001</v>
      </c>
      <c r="G58" s="18" t="n">
        <v>415.09962052</v>
      </c>
      <c r="H58" s="20" t="n">
        <v>8.320267810000001</v>
      </c>
      <c r="I58" s="18" t="n">
        <v>408.90609605</v>
      </c>
      <c r="J58" s="20" t="n">
        <v>5.34431312</v>
      </c>
      <c r="K58" s="18" t="n">
        <v>402.15610627</v>
      </c>
      <c r="L58" s="20" t="n">
        <v>6.42996868</v>
      </c>
      <c r="M58" s="18" t="n">
        <v>411.46302526</v>
      </c>
      <c r="N58" s="20" t="n">
        <v>4.48444745</v>
      </c>
      <c r="O58" s="18" t="s">
        <v>404</v>
      </c>
      <c r="P58" s="20" t="s">
        <v>404</v>
      </c>
      <c r="Q58" s="18" t="s">
        <v>404</v>
      </c>
      <c r="R58" s="20" t="s">
        <v>404</v>
      </c>
      <c r="S58" s="18" t="s">
        <v>404</v>
      </c>
      <c r="T58" s="20" t="s">
        <v>404</v>
      </c>
      <c r="U58" s="18" t="s">
        <v>404</v>
      </c>
      <c r="V58" s="20" t="s">
        <v>404</v>
      </c>
      <c r="W58" s="18" t="n">
        <v>376.36389475</v>
      </c>
      <c r="X58" s="20" t="n">
        <v>11.87418042</v>
      </c>
    </row>
    <row r="59" spans="1:24">
      <c r="A59" s="15" t="s">
        <v>456</v>
      </c>
      <c r="B59" s="17" t="n">
        <v>4826</v>
      </c>
      <c r="C59" s="18">
        <f>(0.0/B59*100)</f>
        <v/>
      </c>
      <c r="D59" s="19" t="n">
        <v>4826</v>
      </c>
      <c r="E59" s="18" t="n">
        <v>393.41930902</v>
      </c>
      <c r="F59" s="20" t="n">
        <v>5.82011353</v>
      </c>
      <c r="G59" s="18" t="n">
        <v>374.39007583</v>
      </c>
      <c r="H59" s="20" t="n">
        <v>4.11975558</v>
      </c>
      <c r="I59" s="18" t="n">
        <v>378.43876469</v>
      </c>
      <c r="J59" s="20" t="n">
        <v>3.29238188</v>
      </c>
      <c r="K59" s="18" t="n">
        <v>373.92596115</v>
      </c>
      <c r="L59" s="20" t="n">
        <v>3.26623098</v>
      </c>
      <c r="M59" s="18" t="n">
        <v>382.2480197</v>
      </c>
      <c r="N59" s="20" t="n">
        <v>2.741527</v>
      </c>
      <c r="O59" s="18" t="s">
        <v>404</v>
      </c>
      <c r="P59" s="20" t="s">
        <v>404</v>
      </c>
      <c r="Q59" s="18" t="s">
        <v>404</v>
      </c>
      <c r="R59" s="20" t="s">
        <v>404</v>
      </c>
      <c r="S59" s="18" t="s">
        <v>404</v>
      </c>
      <c r="T59" s="20" t="s">
        <v>404</v>
      </c>
      <c r="U59" s="18" t="s">
        <v>404</v>
      </c>
      <c r="V59" s="20" t="s">
        <v>404</v>
      </c>
      <c r="W59" s="18" t="n">
        <v>345.23314856</v>
      </c>
      <c r="X59" s="20" t="n">
        <v>16.34484486</v>
      </c>
    </row>
    <row r="60" spans="1:24">
      <c r="A60" s="15" t="s">
        <v>457</v>
      </c>
      <c r="B60" s="17" t="n">
        <v>4546</v>
      </c>
      <c r="C60" s="18">
        <f>(0.0/B60*100)</f>
        <v/>
      </c>
      <c r="D60" s="19" t="n">
        <v>4546</v>
      </c>
      <c r="E60" s="18" t="n">
        <v>403.67366786</v>
      </c>
      <c r="F60" s="20" t="n">
        <v>15.04764277</v>
      </c>
      <c r="G60" s="18" t="n">
        <v>395.58842157</v>
      </c>
      <c r="H60" s="20" t="n">
        <v>12.52643242</v>
      </c>
      <c r="I60" s="18" t="n">
        <v>396.08326541</v>
      </c>
      <c r="J60" s="20" t="n">
        <v>11.72182351</v>
      </c>
      <c r="K60" s="18" t="n">
        <v>393.22102014</v>
      </c>
      <c r="L60" s="20" t="n">
        <v>10.13472316</v>
      </c>
      <c r="M60" s="18" t="n">
        <v>406.10661239</v>
      </c>
      <c r="N60" s="20" t="n">
        <v>8.05113835</v>
      </c>
      <c r="O60" s="18" t="s">
        <v>404</v>
      </c>
      <c r="P60" s="20" t="s">
        <v>404</v>
      </c>
      <c r="Q60" s="18" t="s">
        <v>404</v>
      </c>
      <c r="R60" s="20" t="s">
        <v>404</v>
      </c>
      <c r="S60" s="18" t="s">
        <v>404</v>
      </c>
      <c r="T60" s="20" t="s">
        <v>404</v>
      </c>
      <c r="U60" s="18" t="s">
        <v>404</v>
      </c>
      <c r="V60" s="20" t="s">
        <v>404</v>
      </c>
      <c r="W60" s="18" t="n">
        <v>337.53468926</v>
      </c>
      <c r="X60" s="20" t="n">
        <v>6.58968948</v>
      </c>
    </row>
    <row r="61" spans="1:24">
      <c r="A61" s="15" t="s">
        <v>458</v>
      </c>
      <c r="B61" s="17" t="n">
        <v>6525</v>
      </c>
      <c r="C61" s="18">
        <f>(0.0/B61*100)</f>
        <v/>
      </c>
      <c r="D61" s="19" t="n">
        <v>6525</v>
      </c>
      <c r="E61" s="18" t="n">
        <v>411.57667689</v>
      </c>
      <c r="F61" s="20" t="n">
        <v>10.43763341</v>
      </c>
      <c r="G61" s="18" t="n">
        <v>477.89200828</v>
      </c>
      <c r="H61" s="20" t="n">
        <v>9.00724832</v>
      </c>
      <c r="I61" s="18" t="n">
        <v>460.45661011</v>
      </c>
      <c r="J61" s="20" t="n">
        <v>10.61383153</v>
      </c>
      <c r="K61" s="18" t="n">
        <v>487.89199811</v>
      </c>
      <c r="L61" s="20" t="n">
        <v>7.09949422</v>
      </c>
      <c r="M61" s="18" t="n">
        <v>474.67403068</v>
      </c>
      <c r="N61" s="20" t="n">
        <v>3.07826041</v>
      </c>
      <c r="O61" s="18" t="s">
        <v>404</v>
      </c>
      <c r="P61" s="20" t="s">
        <v>404</v>
      </c>
      <c r="Q61" s="18" t="s">
        <v>404</v>
      </c>
      <c r="R61" s="20" t="s">
        <v>404</v>
      </c>
      <c r="S61" s="18" t="s">
        <v>404</v>
      </c>
      <c r="T61" s="20" t="s">
        <v>404</v>
      </c>
      <c r="U61" s="18" t="s">
        <v>404</v>
      </c>
      <c r="V61" s="20" t="s">
        <v>404</v>
      </c>
      <c r="W61" s="18" t="n">
        <v>507.90780309</v>
      </c>
      <c r="X61" s="20" t="n">
        <v>70.64416386000001</v>
      </c>
    </row>
    <row r="62" spans="1:24">
      <c r="A62" s="15" t="s">
        <v>459</v>
      </c>
      <c r="B62" s="17" t="n">
        <v>4476</v>
      </c>
      <c r="C62" s="18">
        <f>(0.0/B62*100)</f>
        <v/>
      </c>
      <c r="D62" s="19" t="n">
        <v>4476</v>
      </c>
      <c r="E62" s="18" t="n">
        <v>537.72305751</v>
      </c>
      <c r="F62" s="20" t="n">
        <v>1.91757265</v>
      </c>
      <c r="G62" s="18" t="n">
        <v>524.32113286</v>
      </c>
      <c r="H62" s="20" t="n">
        <v>2.72469593</v>
      </c>
      <c r="I62" s="18" t="n">
        <v>511.80909235</v>
      </c>
      <c r="J62" s="20" t="n">
        <v>1.95709955</v>
      </c>
      <c r="K62" s="18" t="n">
        <v>515.4671323</v>
      </c>
      <c r="L62" s="20" t="n">
        <v>3.79956326</v>
      </c>
      <c r="M62" s="18" t="n">
        <v>553.92110321</v>
      </c>
      <c r="N62" s="20" t="n">
        <v>2.81997633</v>
      </c>
      <c r="O62" s="18" t="s">
        <v>404</v>
      </c>
      <c r="P62" s="20" t="s">
        <v>404</v>
      </c>
      <c r="Q62" s="18" t="s">
        <v>404</v>
      </c>
      <c r="R62" s="20" t="s">
        <v>404</v>
      </c>
      <c r="S62" s="18" t="s">
        <v>404</v>
      </c>
      <c r="T62" s="20" t="s">
        <v>404</v>
      </c>
      <c r="U62" s="18" t="s">
        <v>404</v>
      </c>
      <c r="V62" s="20" t="s">
        <v>404</v>
      </c>
      <c r="W62" s="18" t="n">
        <v>538.72862695</v>
      </c>
      <c r="X62" s="20" t="n">
        <v>5.37936639</v>
      </c>
    </row>
    <row r="63" spans="1:24">
      <c r="A63" s="15" t="s">
        <v>460</v>
      </c>
      <c r="B63" s="17" t="n">
        <v>5324</v>
      </c>
      <c r="C63" s="18">
        <f>(0.0/B63*100)</f>
        <v/>
      </c>
      <c r="D63" s="19" t="n">
        <v>5324</v>
      </c>
      <c r="E63" s="18" t="n">
        <v>397.20926157</v>
      </c>
      <c r="F63" s="20" t="n">
        <v>6.95810306</v>
      </c>
      <c r="G63" s="18" t="n">
        <v>372.79180532</v>
      </c>
      <c r="H63" s="20" t="n">
        <v>2.8593606</v>
      </c>
      <c r="I63" s="18" t="n">
        <v>377.27157621</v>
      </c>
      <c r="J63" s="20" t="n">
        <v>2.61309226</v>
      </c>
      <c r="K63" s="18" t="n">
        <v>373.66425886</v>
      </c>
      <c r="L63" s="20" t="n">
        <v>2.15540809</v>
      </c>
      <c r="M63" s="18" t="n">
        <v>405.48092123</v>
      </c>
      <c r="N63" s="20" t="n">
        <v>2.60782389</v>
      </c>
      <c r="O63" s="18" t="s">
        <v>404</v>
      </c>
      <c r="P63" s="20" t="s">
        <v>404</v>
      </c>
      <c r="Q63" s="18" t="s">
        <v>404</v>
      </c>
      <c r="R63" s="20" t="s">
        <v>404</v>
      </c>
      <c r="S63" s="18" t="s">
        <v>404</v>
      </c>
      <c r="T63" s="20" t="s">
        <v>404</v>
      </c>
      <c r="U63" s="18" t="s">
        <v>404</v>
      </c>
      <c r="V63" s="20" t="s">
        <v>404</v>
      </c>
      <c r="W63" s="18" t="n">
        <v>412.78785349</v>
      </c>
      <c r="X63" s="20" t="n">
        <v>5.29024443</v>
      </c>
    </row>
    <row r="64" spans="1:24">
      <c r="A64" s="15" t="s">
        <v>461</v>
      </c>
      <c r="B64" s="17" t="n">
        <v>3634</v>
      </c>
      <c r="C64" s="18">
        <f>(27.0/B64*100)</f>
        <v/>
      </c>
      <c r="D64" s="19" t="n">
        <v>3607</v>
      </c>
      <c r="E64" s="18" t="n">
        <v>512.24913427</v>
      </c>
      <c r="F64" s="20" t="n">
        <v>7.89594706</v>
      </c>
      <c r="G64" s="18" t="n">
        <v>488.18130292</v>
      </c>
      <c r="H64" s="20" t="n">
        <v>3.18056261</v>
      </c>
      <c r="I64" s="18" t="n">
        <v>414.09473032</v>
      </c>
      <c r="J64" s="20" t="n">
        <v>4.98992171</v>
      </c>
      <c r="K64" s="18" t="n">
        <v>455.21858223</v>
      </c>
      <c r="L64" s="20" t="n">
        <v>3.53008001</v>
      </c>
      <c r="M64" s="18" t="n">
        <v>467.07791115</v>
      </c>
      <c r="N64" s="20" t="n">
        <v>2.61658047</v>
      </c>
      <c r="O64" s="18" t="s">
        <v>404</v>
      </c>
      <c r="P64" s="20" t="s">
        <v>404</v>
      </c>
      <c r="Q64" s="18" t="s">
        <v>404</v>
      </c>
      <c r="R64" s="20" t="s">
        <v>404</v>
      </c>
      <c r="S64" s="18" t="s">
        <v>404</v>
      </c>
      <c r="T64" s="20" t="s">
        <v>404</v>
      </c>
      <c r="U64" s="18" t="n">
        <v>478.52949867</v>
      </c>
      <c r="V64" s="20" t="n">
        <v>10.63592538</v>
      </c>
      <c r="W64" s="18" t="n">
        <v>398.91391312</v>
      </c>
      <c r="X64" s="20" t="n">
        <v>7.9459698</v>
      </c>
    </row>
    <row r="65" spans="1:24">
      <c r="A65" s="15" t="s">
        <v>462</v>
      </c>
      <c r="B65" s="17" t="n">
        <v>5325</v>
      </c>
      <c r="C65" s="18">
        <f>(0.0/B65*100)</f>
        <v/>
      </c>
      <c r="D65" s="19" t="n">
        <v>5325</v>
      </c>
      <c r="E65" s="18" t="n">
        <v>431.19897382</v>
      </c>
      <c r="F65" s="20" t="n">
        <v>14.63670357</v>
      </c>
      <c r="G65" s="18" t="n">
        <v>421.00002404</v>
      </c>
      <c r="H65" s="20" t="n">
        <v>6.62359381</v>
      </c>
      <c r="I65" s="18" t="n">
        <v>429.32171452</v>
      </c>
      <c r="J65" s="20" t="n">
        <v>6.55389125</v>
      </c>
      <c r="K65" s="18" t="n">
        <v>437.05485438</v>
      </c>
      <c r="L65" s="20" t="n">
        <v>6.93669407</v>
      </c>
      <c r="M65" s="18" t="n">
        <v>425.6937379</v>
      </c>
      <c r="N65" s="20" t="n">
        <v>4.2315411</v>
      </c>
      <c r="O65" s="18" t="s">
        <v>404</v>
      </c>
      <c r="P65" s="20" t="s">
        <v>404</v>
      </c>
      <c r="Q65" s="18" t="s">
        <v>404</v>
      </c>
      <c r="R65" s="20" t="s">
        <v>404</v>
      </c>
      <c r="S65" s="18" t="s">
        <v>404</v>
      </c>
      <c r="T65" s="20" t="s">
        <v>404</v>
      </c>
      <c r="U65" s="18" t="s">
        <v>404</v>
      </c>
      <c r="V65" s="20" t="s">
        <v>404</v>
      </c>
      <c r="W65" s="18" t="n">
        <v>422.01870882</v>
      </c>
      <c r="X65" s="20" t="n">
        <v>22.93421583</v>
      </c>
    </row>
    <row r="66" spans="1:24">
      <c r="A66" s="15" t="s">
        <v>463</v>
      </c>
      <c r="B66" s="17" t="n">
        <v>5665</v>
      </c>
      <c r="C66" s="18">
        <f>(0.0/B66*100)</f>
        <v/>
      </c>
      <c r="D66" s="19" t="n">
        <v>5665</v>
      </c>
      <c r="E66" s="18" t="s">
        <v>404</v>
      </c>
      <c r="F66" s="20" t="s">
        <v>404</v>
      </c>
      <c r="G66" s="18" t="n">
        <v>364.77677399</v>
      </c>
      <c r="H66" s="20" t="n">
        <v>12.52801074</v>
      </c>
      <c r="I66" s="18" t="n">
        <v>401.15437427</v>
      </c>
      <c r="J66" s="20" t="n">
        <v>2.09402467</v>
      </c>
      <c r="K66" s="18" t="n">
        <v>421.76308379</v>
      </c>
      <c r="L66" s="20" t="n">
        <v>1.91246213</v>
      </c>
      <c r="M66" s="18" t="n">
        <v>410.29988508</v>
      </c>
      <c r="N66" s="20" t="n">
        <v>1.72648099</v>
      </c>
      <c r="O66" s="18" t="s">
        <v>404</v>
      </c>
      <c r="P66" s="20" t="s">
        <v>404</v>
      </c>
      <c r="Q66" s="18" t="s">
        <v>404</v>
      </c>
      <c r="R66" s="20" t="s">
        <v>404</v>
      </c>
      <c r="S66" s="18" t="s">
        <v>404</v>
      </c>
      <c r="T66" s="20" t="s">
        <v>404</v>
      </c>
      <c r="U66" s="18" t="s">
        <v>404</v>
      </c>
      <c r="V66" s="20" t="s">
        <v>404</v>
      </c>
      <c r="W66" s="18" t="n">
        <v>363.84393827</v>
      </c>
      <c r="X66" s="20" t="n">
        <v>8.81112766</v>
      </c>
    </row>
    <row r="67" spans="1:24">
      <c r="A67" s="15" t="s">
        <v>464</v>
      </c>
      <c r="B67" s="17" t="n">
        <v>6971</v>
      </c>
      <c r="C67" s="18">
        <f>(0.0/B67*100)</f>
        <v/>
      </c>
      <c r="D67" s="19" t="n">
        <v>6971</v>
      </c>
      <c r="E67" s="18" t="n">
        <v>385.31282467</v>
      </c>
      <c r="F67" s="20" t="n">
        <v>8.289090460000001</v>
      </c>
      <c r="G67" s="18" t="n">
        <v>372.60387176</v>
      </c>
      <c r="H67" s="20" t="n">
        <v>10.29170018</v>
      </c>
      <c r="I67" s="18" t="n">
        <v>391.52328908</v>
      </c>
      <c r="J67" s="20" t="n">
        <v>7.28467982</v>
      </c>
      <c r="K67" s="18" t="n">
        <v>392.02781103</v>
      </c>
      <c r="L67" s="20" t="n">
        <v>5.55466924</v>
      </c>
      <c r="M67" s="18" t="n">
        <v>405.62935659</v>
      </c>
      <c r="N67" s="20" t="n">
        <v>4.10935637</v>
      </c>
      <c r="O67" s="18" t="s">
        <v>404</v>
      </c>
      <c r="P67" s="20" t="s">
        <v>404</v>
      </c>
      <c r="Q67" s="18" t="s">
        <v>404</v>
      </c>
      <c r="R67" s="20" t="s">
        <v>404</v>
      </c>
      <c r="S67" s="18" t="s">
        <v>404</v>
      </c>
      <c r="T67" s="20" t="s">
        <v>404</v>
      </c>
      <c r="U67" s="18" t="s">
        <v>404</v>
      </c>
      <c r="V67" s="20" t="s">
        <v>404</v>
      </c>
      <c r="W67" s="18" t="n">
        <v>375.5388782</v>
      </c>
      <c r="X67" s="20" t="n">
        <v>6.43774287</v>
      </c>
    </row>
    <row r="68" spans="1:24">
      <c r="A68" s="15" t="s">
        <v>465</v>
      </c>
      <c r="B68" s="17" t="n">
        <v>12083</v>
      </c>
      <c r="C68" s="18">
        <f>(0.0/B68*100)</f>
        <v/>
      </c>
      <c r="D68" s="19" t="n">
        <v>12083</v>
      </c>
      <c r="E68" s="18" t="n">
        <v>399.27901081</v>
      </c>
      <c r="F68" s="20" t="n">
        <v>2.76415582</v>
      </c>
      <c r="G68" s="18" t="n">
        <v>450.48804585</v>
      </c>
      <c r="H68" s="20" t="n">
        <v>2.57823804</v>
      </c>
      <c r="I68" s="18" t="n">
        <v>418.83030694</v>
      </c>
      <c r="J68" s="20" t="n">
        <v>1.85146136</v>
      </c>
      <c r="K68" s="18" t="n">
        <v>399.2147268</v>
      </c>
      <c r="L68" s="20" t="n">
        <v>1.83100642</v>
      </c>
      <c r="M68" s="18" t="n">
        <v>422.50769718</v>
      </c>
      <c r="N68" s="20" t="n">
        <v>1.41941538</v>
      </c>
      <c r="O68" s="18" t="s">
        <v>404</v>
      </c>
      <c r="P68" s="20" t="s">
        <v>404</v>
      </c>
      <c r="Q68" s="18" t="s">
        <v>404</v>
      </c>
      <c r="R68" s="20" t="s">
        <v>404</v>
      </c>
      <c r="S68" s="18" t="s">
        <v>404</v>
      </c>
      <c r="T68" s="20" t="s">
        <v>404</v>
      </c>
      <c r="U68" s="18" t="s">
        <v>404</v>
      </c>
      <c r="V68" s="20" t="s">
        <v>404</v>
      </c>
      <c r="W68" s="18" t="n">
        <v>404.86640109</v>
      </c>
      <c r="X68" s="20" t="n">
        <v>6.48228977</v>
      </c>
    </row>
    <row r="69" spans="1:24">
      <c r="A69" s="15" t="s">
        <v>466</v>
      </c>
      <c r="B69" s="17" t="n">
        <v>4876</v>
      </c>
      <c r="C69" s="18">
        <f>(0.0/B69*100)</f>
        <v/>
      </c>
      <c r="D69" s="19" t="n">
        <v>4876</v>
      </c>
      <c r="E69" s="18" t="n">
        <v>438.63622308</v>
      </c>
      <c r="F69" s="20" t="n">
        <v>18.26515484</v>
      </c>
      <c r="G69" s="18" t="n">
        <v>431.60766351</v>
      </c>
      <c r="H69" s="20" t="n">
        <v>17.10228178</v>
      </c>
      <c r="I69" s="18" t="n">
        <v>440.94792432</v>
      </c>
      <c r="J69" s="20" t="n">
        <v>13.95108407</v>
      </c>
      <c r="K69" s="18" t="n">
        <v>435.41452541</v>
      </c>
      <c r="L69" s="20" t="n">
        <v>6.52840054</v>
      </c>
      <c r="M69" s="18" t="n">
        <v>433.46280934</v>
      </c>
      <c r="N69" s="20" t="n">
        <v>4.89350843</v>
      </c>
      <c r="O69" s="18" t="s">
        <v>404</v>
      </c>
      <c r="P69" s="20" t="s">
        <v>404</v>
      </c>
      <c r="Q69" s="18" t="s">
        <v>404</v>
      </c>
      <c r="R69" s="20" t="s">
        <v>404</v>
      </c>
      <c r="S69" s="18" t="s">
        <v>404</v>
      </c>
      <c r="T69" s="20" t="s">
        <v>404</v>
      </c>
      <c r="U69" s="18" t="s">
        <v>404</v>
      </c>
      <c r="V69" s="20" t="s">
        <v>404</v>
      </c>
      <c r="W69" s="18" t="s">
        <v>404</v>
      </c>
      <c r="X69" s="20" t="s">
        <v>404</v>
      </c>
    </row>
    <row r="70" spans="1:24">
      <c r="A70" s="15" t="s">
        <v>467</v>
      </c>
      <c r="B70" s="17" t="n">
        <v>6036</v>
      </c>
      <c r="C70" s="18">
        <f>(0.0/B70*100)</f>
        <v/>
      </c>
      <c r="D70" s="19" t="n">
        <v>6036</v>
      </c>
      <c r="E70" s="18" t="n">
        <v>483.62040211</v>
      </c>
      <c r="F70" s="20" t="n">
        <v>8.338479680000001</v>
      </c>
      <c r="G70" s="18" t="n">
        <v>493.08626072</v>
      </c>
      <c r="H70" s="20" t="n">
        <v>7.37073725</v>
      </c>
      <c r="I70" s="18" t="n">
        <v>489.993887</v>
      </c>
      <c r="J70" s="20" t="n">
        <v>5.55567448</v>
      </c>
      <c r="K70" s="18" t="n">
        <v>477.47538473</v>
      </c>
      <c r="L70" s="20" t="n">
        <v>5.66660975</v>
      </c>
      <c r="M70" s="18" t="n">
        <v>486.67928846</v>
      </c>
      <c r="N70" s="20" t="n">
        <v>5.32992583</v>
      </c>
      <c r="O70" s="18" t="s">
        <v>404</v>
      </c>
      <c r="P70" s="20" t="s">
        <v>404</v>
      </c>
      <c r="Q70" s="18" t="s">
        <v>404</v>
      </c>
      <c r="R70" s="20" t="s">
        <v>404</v>
      </c>
      <c r="S70" s="18" t="s">
        <v>404</v>
      </c>
      <c r="T70" s="20" t="s">
        <v>404</v>
      </c>
      <c r="U70" s="18" t="s">
        <v>404</v>
      </c>
      <c r="V70" s="20" t="s">
        <v>404</v>
      </c>
      <c r="W70" s="18" t="s">
        <v>404</v>
      </c>
      <c r="X70" s="20" t="s">
        <v>404</v>
      </c>
    </row>
    <row r="71" spans="1:24">
      <c r="A71" s="15" t="s">
        <v>468</v>
      </c>
      <c r="B71" s="17" t="n">
        <v>6115</v>
      </c>
      <c r="C71" s="18">
        <f>(0.0/B71*100)</f>
        <v/>
      </c>
      <c r="D71" s="19" t="n">
        <v>6115</v>
      </c>
      <c r="E71" s="18" t="n">
        <v>553.57602174</v>
      </c>
      <c r="F71" s="20" t="n">
        <v>2.92656669</v>
      </c>
      <c r="G71" s="18" t="n">
        <v>539.9423690900001</v>
      </c>
      <c r="H71" s="20" t="n">
        <v>2.2092736</v>
      </c>
      <c r="I71" s="18" t="n">
        <v>561.92513536</v>
      </c>
      <c r="J71" s="20" t="n">
        <v>3.5885621</v>
      </c>
      <c r="K71" s="18" t="n">
        <v>544.90899348</v>
      </c>
      <c r="L71" s="20" t="n">
        <v>4.13765309</v>
      </c>
      <c r="M71" s="18" t="n">
        <v>571.18134428</v>
      </c>
      <c r="N71" s="20" t="n">
        <v>2.24147274</v>
      </c>
      <c r="O71" s="18" t="s">
        <v>404</v>
      </c>
      <c r="P71" s="20" t="s">
        <v>404</v>
      </c>
      <c r="Q71" s="18" t="s">
        <v>404</v>
      </c>
      <c r="R71" s="20" t="s">
        <v>404</v>
      </c>
      <c r="S71" s="18" t="s">
        <v>404</v>
      </c>
      <c r="T71" s="20" t="s">
        <v>404</v>
      </c>
      <c r="U71" s="18" t="s">
        <v>404</v>
      </c>
      <c r="V71" s="20" t="s">
        <v>404</v>
      </c>
      <c r="W71" s="18" t="n">
        <v>496.28387474</v>
      </c>
      <c r="X71" s="20" t="n">
        <v>15.61464699</v>
      </c>
    </row>
    <row r="72" spans="1:24">
      <c r="A72" s="15" t="s">
        <v>469</v>
      </c>
      <c r="B72" s="17" t="n">
        <v>7708</v>
      </c>
      <c r="C72" s="18">
        <f>(0.0/B72*100)</f>
        <v/>
      </c>
      <c r="D72" s="19" t="n">
        <v>7708</v>
      </c>
      <c r="E72" s="18" t="n">
        <v>499.93985955</v>
      </c>
      <c r="F72" s="20" t="n">
        <v>13.68668591</v>
      </c>
      <c r="G72" s="18" t="n">
        <v>498.67476762</v>
      </c>
      <c r="H72" s="20" t="n">
        <v>13.3150658</v>
      </c>
      <c r="I72" s="18" t="n">
        <v>522.11022339</v>
      </c>
      <c r="J72" s="20" t="n">
        <v>16.06187207</v>
      </c>
      <c r="K72" s="18" t="n">
        <v>537.91430973</v>
      </c>
      <c r="L72" s="20" t="n">
        <v>11.68764255</v>
      </c>
      <c r="M72" s="18" t="n">
        <v>542.53677665</v>
      </c>
      <c r="N72" s="20" t="n">
        <v>4.19147258</v>
      </c>
      <c r="O72" s="18" t="s">
        <v>404</v>
      </c>
      <c r="P72" s="20" t="s">
        <v>404</v>
      </c>
      <c r="Q72" s="18" t="s">
        <v>404</v>
      </c>
      <c r="R72" s="20" t="s">
        <v>404</v>
      </c>
      <c r="S72" s="18" t="s">
        <v>404</v>
      </c>
      <c r="T72" s="20" t="s">
        <v>404</v>
      </c>
      <c r="U72" s="18" t="s">
        <v>404</v>
      </c>
      <c r="V72" s="20" t="s">
        <v>404</v>
      </c>
      <c r="W72" s="18" t="n">
        <v>499.21566284</v>
      </c>
      <c r="X72" s="20" t="n">
        <v>7.66796491</v>
      </c>
    </row>
    <row r="73" spans="1:24">
      <c r="A73" s="15" t="s">
        <v>470</v>
      </c>
      <c r="B73" s="17" t="n">
        <v>8249</v>
      </c>
      <c r="C73" s="18">
        <f>(0.0/B73*100)</f>
        <v/>
      </c>
      <c r="D73" s="19" t="n">
        <v>8249</v>
      </c>
      <c r="E73" s="18" t="n">
        <v>457.14057644</v>
      </c>
      <c r="F73" s="20" t="n">
        <v>9.92341697</v>
      </c>
      <c r="G73" s="18" t="n">
        <v>419.17613981</v>
      </c>
      <c r="H73" s="20" t="n">
        <v>8.474828280000001</v>
      </c>
      <c r="I73" s="18" t="n">
        <v>431.72776687</v>
      </c>
      <c r="J73" s="20" t="n">
        <v>10.67294672</v>
      </c>
      <c r="K73" s="18" t="n">
        <v>404.14255648</v>
      </c>
      <c r="L73" s="20" t="n">
        <v>5.60296105</v>
      </c>
      <c r="M73" s="18" t="n">
        <v>424.45362706</v>
      </c>
      <c r="N73" s="20" t="n">
        <v>4.65445432</v>
      </c>
      <c r="O73" s="18" t="s">
        <v>404</v>
      </c>
      <c r="P73" s="20" t="s">
        <v>404</v>
      </c>
      <c r="Q73" s="18" t="s">
        <v>404</v>
      </c>
      <c r="R73" s="20" t="s">
        <v>404</v>
      </c>
      <c r="S73" s="18" t="s">
        <v>404</v>
      </c>
      <c r="T73" s="20" t="s">
        <v>404</v>
      </c>
      <c r="U73" s="18" t="s">
        <v>404</v>
      </c>
      <c r="V73" s="20" t="s">
        <v>404</v>
      </c>
      <c r="W73" s="18" t="n">
        <v>414.33472174</v>
      </c>
      <c r="X73" s="20" t="n">
        <v>22.3276248</v>
      </c>
    </row>
    <row r="74" spans="1:24">
      <c r="A74" s="15" t="s">
        <v>471</v>
      </c>
      <c r="B74" s="17" t="n">
        <v>4692</v>
      </c>
      <c r="C74" s="18">
        <f>(484.0/B74*100)</f>
        <v/>
      </c>
      <c r="D74" s="19" t="n">
        <v>4208</v>
      </c>
      <c r="E74" s="18" t="n">
        <v>415.50712699</v>
      </c>
      <c r="F74" s="20" t="n">
        <v>2.86572076</v>
      </c>
      <c r="G74" s="18" t="n">
        <v>416.38631279</v>
      </c>
      <c r="H74" s="20" t="n">
        <v>3.58305553</v>
      </c>
      <c r="I74" s="18" t="n">
        <v>411.85615238</v>
      </c>
      <c r="J74" s="20" t="n">
        <v>2.90450853</v>
      </c>
      <c r="K74" s="18" t="n">
        <v>435.78245048</v>
      </c>
      <c r="L74" s="20" t="n">
        <v>4.9982569</v>
      </c>
      <c r="M74" s="18" t="n">
        <v>443.71118807</v>
      </c>
      <c r="N74" s="20" t="n">
        <v>3.26482379</v>
      </c>
      <c r="O74" s="18" t="s">
        <v>404</v>
      </c>
      <c r="P74" s="20" t="s">
        <v>404</v>
      </c>
      <c r="Q74" s="18" t="s">
        <v>404</v>
      </c>
      <c r="R74" s="20" t="s">
        <v>404</v>
      </c>
      <c r="S74" s="18" t="s">
        <v>404</v>
      </c>
      <c r="T74" s="20" t="s">
        <v>404</v>
      </c>
      <c r="U74" s="18" t="s">
        <v>404</v>
      </c>
      <c r="V74" s="20" t="s">
        <v>404</v>
      </c>
      <c r="W74" s="18" t="n">
        <v>415.4694168</v>
      </c>
      <c r="X74" s="20" t="n">
        <v>6.84712493</v>
      </c>
    </row>
    <row r="75" spans="1:24">
      <c r="A75" s="15" t="s">
        <v>472</v>
      </c>
      <c r="B75" s="17" t="n">
        <v>5375</v>
      </c>
      <c r="C75" s="18">
        <f>(483.0/B75*100)</f>
        <v/>
      </c>
      <c r="D75" s="19" t="n">
        <v>4892</v>
      </c>
      <c r="E75" s="18" t="n">
        <v>389.71497979</v>
      </c>
      <c r="F75" s="20" t="n">
        <v>8.555513149999999</v>
      </c>
      <c r="G75" s="18" t="n">
        <v>394.33645597</v>
      </c>
      <c r="H75" s="20" t="n">
        <v>9.533550139999999</v>
      </c>
      <c r="I75" s="18" t="n">
        <v>388.11953225</v>
      </c>
      <c r="J75" s="20" t="n">
        <v>5.80531708</v>
      </c>
      <c r="K75" s="18" t="n">
        <v>393.51807149</v>
      </c>
      <c r="L75" s="20" t="n">
        <v>9.475045789999999</v>
      </c>
      <c r="M75" s="18" t="n">
        <v>379.4573251</v>
      </c>
      <c r="N75" s="20" t="n">
        <v>6.36213324</v>
      </c>
      <c r="O75" s="18" t="s">
        <v>404</v>
      </c>
      <c r="P75" s="20" t="s">
        <v>404</v>
      </c>
      <c r="Q75" s="18" t="s">
        <v>404</v>
      </c>
      <c r="R75" s="20" t="s">
        <v>404</v>
      </c>
      <c r="S75" s="18" t="s">
        <v>404</v>
      </c>
      <c r="T75" s="20" t="s">
        <v>404</v>
      </c>
      <c r="U75" s="18" t="s">
        <v>404</v>
      </c>
      <c r="V75" s="20" t="s">
        <v>404</v>
      </c>
      <c r="W75" s="18" t="n">
        <v>377.14212099</v>
      </c>
      <c r="X75" s="20" t="n">
        <v>12.66042647</v>
      </c>
    </row>
    <row r="76" spans="1:24">
      <c r="A76" s="15" t="s">
        <v>473</v>
      </c>
      <c r="B76" s="17" t="n">
        <v>14167</v>
      </c>
      <c r="C76" s="18">
        <f>(1400.0/B76*100)</f>
        <v/>
      </c>
      <c r="D76" s="19" t="n">
        <v>12767</v>
      </c>
      <c r="E76" s="18" t="n">
        <v>458.86254893</v>
      </c>
      <c r="F76" s="20" t="n">
        <v>16.86045005</v>
      </c>
      <c r="G76" s="18" t="n">
        <v>464.17728416</v>
      </c>
      <c r="H76" s="20" t="n">
        <v>14.50595051</v>
      </c>
      <c r="I76" s="18" t="n">
        <v>461.89953372</v>
      </c>
      <c r="J76" s="20" t="n">
        <v>5.9199389</v>
      </c>
      <c r="K76" s="18" t="n">
        <v>435.31028496</v>
      </c>
      <c r="L76" s="20" t="n">
        <v>5.4417454</v>
      </c>
      <c r="M76" s="18" t="n">
        <v>431.54445989</v>
      </c>
      <c r="N76" s="20" t="n">
        <v>4.09168198</v>
      </c>
      <c r="O76" s="18" t="s">
        <v>404</v>
      </c>
      <c r="P76" s="20" t="s">
        <v>404</v>
      </c>
      <c r="Q76" s="18" t="s">
        <v>404</v>
      </c>
      <c r="R76" s="20" t="s">
        <v>404</v>
      </c>
      <c r="S76" s="18" t="s">
        <v>404</v>
      </c>
      <c r="T76" s="20" t="s">
        <v>404</v>
      </c>
      <c r="U76" s="18" t="s">
        <v>404</v>
      </c>
      <c r="V76" s="20" t="s">
        <v>404</v>
      </c>
      <c r="W76" s="18" t="n">
        <v>398.25072343</v>
      </c>
      <c r="X76" s="20" t="n">
        <v>11.65035125</v>
      </c>
    </row>
    <row r="77" spans="1:24">
      <c r="A77" s="15" t="s">
        <v>474</v>
      </c>
      <c r="B77" s="17" t="n">
        <v>6062</v>
      </c>
      <c r="C77" s="18">
        <f>(0.0/B77*100)</f>
        <v/>
      </c>
      <c r="D77" s="19" t="n">
        <v>6062</v>
      </c>
      <c r="E77" s="18" t="n">
        <v>428.13762071</v>
      </c>
      <c r="F77" s="20" t="n">
        <v>18.83530798</v>
      </c>
      <c r="G77" s="18" t="n">
        <v>413.52754153</v>
      </c>
      <c r="H77" s="20" t="n">
        <v>5.55680066</v>
      </c>
      <c r="I77" s="18" t="n">
        <v>440.33962717</v>
      </c>
      <c r="J77" s="20" t="n">
        <v>4.9882174</v>
      </c>
      <c r="K77" s="18" t="n">
        <v>436.26395053</v>
      </c>
      <c r="L77" s="20" t="n">
        <v>8.24548061</v>
      </c>
      <c r="M77" s="18" t="n">
        <v>435.87209973</v>
      </c>
      <c r="N77" s="20" t="n">
        <v>7.65385723</v>
      </c>
      <c r="O77" s="18" t="s">
        <v>404</v>
      </c>
      <c r="P77" s="20" t="s">
        <v>404</v>
      </c>
      <c r="Q77" s="18" t="s">
        <v>404</v>
      </c>
      <c r="R77" s="20" t="s">
        <v>404</v>
      </c>
      <c r="S77" s="18" t="s">
        <v>404</v>
      </c>
      <c r="T77" s="20" t="s">
        <v>404</v>
      </c>
      <c r="U77" s="18" t="s">
        <v>404</v>
      </c>
      <c r="V77" s="20" t="s">
        <v>404</v>
      </c>
      <c r="W77" s="18" t="s">
        <v>404</v>
      </c>
      <c r="X77" s="20" t="s">
        <v>404</v>
      </c>
    </row>
    <row r="78" spans="1:24">
      <c r="A78" s="15" t="s">
        <v>475</v>
      </c>
      <c r="B78" s="17" t="n">
        <v>5826</v>
      </c>
      <c r="C78" s="18">
        <f>(0.0/B78*100)</f>
        <v/>
      </c>
      <c r="D78" s="19" t="n">
        <v>5826</v>
      </c>
      <c r="E78" s="18" t="n">
        <v>523.3327492</v>
      </c>
      <c r="F78" s="20" t="n">
        <v>14.4651402</v>
      </c>
      <c r="G78" s="18" t="n">
        <v>520.50274684</v>
      </c>
      <c r="H78" s="20" t="n">
        <v>6.49783743</v>
      </c>
      <c r="I78" s="18" t="n">
        <v>536.64291436</v>
      </c>
      <c r="J78" s="20" t="n">
        <v>10.63446149</v>
      </c>
      <c r="K78" s="18" t="n">
        <v>522.57054834</v>
      </c>
      <c r="L78" s="20" t="n">
        <v>7.68416724</v>
      </c>
      <c r="M78" s="18" t="n">
        <v>529.39048386</v>
      </c>
      <c r="N78" s="20" t="n">
        <v>9.512672090000001</v>
      </c>
      <c r="O78" s="18" t="s">
        <v>404</v>
      </c>
      <c r="P78" s="20" t="s">
        <v>404</v>
      </c>
      <c r="Q78" s="18" t="s">
        <v>404</v>
      </c>
      <c r="R78" s="20" t="s">
        <v>404</v>
      </c>
      <c r="S78" s="18" t="s">
        <v>404</v>
      </c>
      <c r="T78" s="20" t="s">
        <v>404</v>
      </c>
      <c r="U78" s="18" t="s">
        <v>404</v>
      </c>
      <c r="V78" s="20" t="s">
        <v>404</v>
      </c>
      <c r="W78" s="18" t="s">
        <v>404</v>
      </c>
      <c r="X78" s="20" t="s">
        <v>404</v>
      </c>
    </row>
    <row customHeight="1" ht="25" r="79" spans="1:24">
      <c r="A79" s="15" t="s">
        <v>476</v>
      </c>
      <c r="B79" s="17" t="n">
        <v>1657</v>
      </c>
      <c r="C79" s="18">
        <f>(21.0/B79*100)</f>
        <v/>
      </c>
      <c r="D79" s="19" t="n">
        <v>1636</v>
      </c>
      <c r="E79" s="18" t="n">
        <v>438.87876207</v>
      </c>
      <c r="F79" s="20" t="n">
        <v>13.48640223</v>
      </c>
      <c r="G79" s="18" t="s">
        <v>404</v>
      </c>
      <c r="H79" s="20" t="s">
        <v>404</v>
      </c>
      <c r="I79" s="18" t="n">
        <v>473.34553119</v>
      </c>
      <c r="J79" s="20" t="n">
        <v>7.25098277</v>
      </c>
      <c r="K79" s="18" t="n">
        <v>527.57170947</v>
      </c>
      <c r="L79" s="20" t="n">
        <v>21.16761902</v>
      </c>
      <c r="M79" s="18" t="n">
        <v>493.30958545</v>
      </c>
      <c r="N79" s="20" t="n">
        <v>29.80055152</v>
      </c>
      <c r="O79" s="18" t="s">
        <v>404</v>
      </c>
      <c r="P79" s="20" t="s">
        <v>404</v>
      </c>
      <c r="Q79" s="18" t="s">
        <v>404</v>
      </c>
      <c r="R79" s="20" t="s">
        <v>404</v>
      </c>
      <c r="S79" s="18" t="s">
        <v>404</v>
      </c>
      <c r="T79" s="20" t="s">
        <v>404</v>
      </c>
      <c r="U79" s="18" t="s">
        <v>404</v>
      </c>
      <c r="V79" s="20" t="s">
        <v>404</v>
      </c>
      <c r="W79" s="18" t="n">
        <v>414.57268489</v>
      </c>
      <c r="X79" s="20" t="n">
        <v>5.88125209</v>
      </c>
    </row>
    <row r="80" spans="1:24">
      <c r="A80" s="15" t="s">
        <v>477</v>
      </c>
      <c r="B80" s="17" t="n">
        <v>7841</v>
      </c>
      <c r="C80" s="18">
        <f>(0.0/B80*100)</f>
        <v/>
      </c>
      <c r="D80" s="19" t="n">
        <v>7841</v>
      </c>
      <c r="E80" s="18" t="n">
        <v>480.18978601</v>
      </c>
      <c r="F80" s="20" t="n">
        <v>8.074818390000001</v>
      </c>
      <c r="G80" s="18" t="n">
        <v>430.61863445</v>
      </c>
      <c r="H80" s="20" t="n">
        <v>12.6226917</v>
      </c>
      <c r="I80" s="18" t="n">
        <v>458.08568635</v>
      </c>
      <c r="J80" s="20" t="n">
        <v>8.64385111</v>
      </c>
      <c r="K80" s="18" t="n">
        <v>441.77020703</v>
      </c>
      <c r="L80" s="20" t="n">
        <v>6.5325712</v>
      </c>
      <c r="M80" s="18" t="n">
        <v>469.74599548</v>
      </c>
      <c r="N80" s="20" t="n">
        <v>8.58761354</v>
      </c>
      <c r="O80" s="18" t="s">
        <v>404</v>
      </c>
      <c r="P80" s="20" t="s">
        <v>404</v>
      </c>
      <c r="Q80" s="18" t="s">
        <v>404</v>
      </c>
      <c r="R80" s="20" t="s">
        <v>404</v>
      </c>
      <c r="S80" s="18" t="s">
        <v>404</v>
      </c>
      <c r="T80" s="20" t="s">
        <v>404</v>
      </c>
      <c r="U80" s="18" t="s">
        <v>404</v>
      </c>
      <c r="V80" s="20" t="s">
        <v>404</v>
      </c>
      <c r="W80" s="18" t="s">
        <v>404</v>
      </c>
      <c r="X80" s="20" t="s">
        <v>404</v>
      </c>
    </row>
    <row r="81" spans="1:24">
      <c r="A81" s="21" t="s">
        <v>478</v>
      </c>
      <c r="B81" s="17" t="n">
        <v>8861</v>
      </c>
      <c r="C81" s="18">
        <f>(0.0/B81*100)</f>
        <v/>
      </c>
      <c r="D81" s="19" t="n">
        <v>8861</v>
      </c>
      <c r="E81" s="18" t="n">
        <v>437.2847673</v>
      </c>
      <c r="F81" s="20" t="n">
        <v>20.91484094</v>
      </c>
      <c r="G81" s="18" t="n">
        <v>440.40110627</v>
      </c>
      <c r="H81" s="20" t="n">
        <v>5.13577277</v>
      </c>
      <c r="I81" s="18" t="n">
        <v>444.21736341</v>
      </c>
      <c r="J81" s="20" t="n">
        <v>5.50777732</v>
      </c>
      <c r="K81" s="18" t="n">
        <v>460.16137768</v>
      </c>
      <c r="L81" s="20" t="n">
        <v>9.82489803</v>
      </c>
      <c r="M81" s="18" t="n">
        <v>434.86369412</v>
      </c>
      <c r="N81" s="20" t="n">
        <v>5.64856399</v>
      </c>
      <c r="O81" s="18" t="s">
        <v>404</v>
      </c>
      <c r="P81" s="20" t="s">
        <v>404</v>
      </c>
      <c r="Q81" s="18" t="s">
        <v>404</v>
      </c>
      <c r="R81" s="20" t="s">
        <v>404</v>
      </c>
      <c r="S81" s="18" t="s">
        <v>404</v>
      </c>
      <c r="T81" s="20" t="s">
        <v>404</v>
      </c>
      <c r="U81" s="18" t="s">
        <v>404</v>
      </c>
      <c r="V81" s="20" t="s">
        <v>404</v>
      </c>
      <c r="W81" s="18" t="n">
        <v>379.79825446</v>
      </c>
      <c r="X81" s="20" t="n">
        <v>13.01687831</v>
      </c>
    </row>
    <row r="82" spans="1:24">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row>
    <row r="83" spans="1:24">
      <c r="A83" s="3" t="s">
        <v>480</v>
      </c>
    </row>
    <row r="84" spans="1:24">
      <c r="A84" s="23" t="s">
        <v>481</v>
      </c>
    </row>
    <row r="85" spans="1:24">
      <c r="A85" s="23" t="s">
        <v>482</v>
      </c>
    </row>
    <row customHeight="1" ht="30" r="86" spans="1:24">
      <c r="A86" s="23" t="s">
        <v>483</v>
      </c>
    </row>
    <row customHeight="1" ht="30" r="87" spans="1:24">
      <c r="A87" s="23" t="s">
        <v>479</v>
      </c>
    </row>
    <row customHeight="1" ht="30" r="88" spans="1:24">
      <c r="A88" s="23" t="s">
        <v>484</v>
      </c>
    </row>
    <row customHeight="1" ht="30" r="89" spans="1:24">
      <c r="A89" s="23" t="s">
        <v>485</v>
      </c>
    </row>
    <row customHeight="1" ht="30" r="90" spans="1:24">
      <c r="A90" s="23" t="s">
        <v>486</v>
      </c>
    </row>
    <row customHeight="1" ht="30" r="91" spans="1:24">
      <c r="A91" s="23" t="s">
        <v>487</v>
      </c>
    </row>
    <row customHeight="1" ht="30" r="92" spans="1:24">
      <c r="A92" s="23" t="s">
        <v>488</v>
      </c>
    </row>
    <row customHeight="1" ht="30" r="93" spans="1:24">
      <c r="A93" s="23" t="s">
        <v>489</v>
      </c>
    </row>
    <row customHeight="1" ht="30" r="94" spans="1:24">
      <c r="A94" s="23" t="s">
        <v>490</v>
      </c>
    </row>
    <row customHeight="1" ht="30" r="95" spans="1:24">
      <c r="A95" s="23" t="s">
        <v>491</v>
      </c>
    </row>
    <row customHeight="1" ht="30" r="96" spans="1:24">
      <c r="A96" s="23" t="s">
        <v>492</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513.5492451600001</v>
      </c>
      <c r="F7" s="20" t="n">
        <v>2.70616512</v>
      </c>
      <c r="G7" s="18" t="n">
        <v>507.6005141</v>
      </c>
      <c r="H7" s="20" t="n">
        <v>3.97616875</v>
      </c>
      <c r="I7" s="18" t="s">
        <v>404</v>
      </c>
      <c r="J7" s="20" t="s">
        <v>404</v>
      </c>
      <c r="K7" s="18" t="s">
        <v>404</v>
      </c>
      <c r="L7" s="20" t="s">
        <v>404</v>
      </c>
      <c r="M7" s="18" t="s">
        <v>404</v>
      </c>
      <c r="N7" s="20" t="s">
        <v>404</v>
      </c>
      <c r="O7" s="18" t="s">
        <v>404</v>
      </c>
      <c r="P7" s="20" t="s">
        <v>404</v>
      </c>
      <c r="Q7" s="18" t="n">
        <v>504.439671</v>
      </c>
      <c r="R7" s="20" t="n">
        <v>5.72777485</v>
      </c>
    </row>
    <row r="8" spans="1:18">
      <c r="A8" s="15" t="s">
        <v>405</v>
      </c>
      <c r="B8" s="17" t="n">
        <v>7007</v>
      </c>
      <c r="C8" s="18">
        <f>(0.0/B8*100)</f>
        <v/>
      </c>
      <c r="D8" s="19" t="n">
        <v>7007</v>
      </c>
      <c r="E8" s="18" t="n">
        <v>509.80661801</v>
      </c>
      <c r="F8" s="20" t="n">
        <v>7.25945652</v>
      </c>
      <c r="G8" s="18" t="n">
        <v>484.31019384</v>
      </c>
      <c r="H8" s="20" t="n">
        <v>5.53533894</v>
      </c>
      <c r="I8" s="18" t="n">
        <v>469.40647517</v>
      </c>
      <c r="J8" s="20" t="n">
        <v>23.11133693</v>
      </c>
      <c r="K8" s="18" t="s">
        <v>404</v>
      </c>
      <c r="L8" s="20" t="s">
        <v>404</v>
      </c>
      <c r="M8" s="18" t="s">
        <v>404</v>
      </c>
      <c r="N8" s="20" t="s">
        <v>404</v>
      </c>
      <c r="O8" s="18" t="s">
        <v>404</v>
      </c>
      <c r="P8" s="20" t="s">
        <v>404</v>
      </c>
      <c r="Q8" s="18" t="n">
        <v>501.18857519</v>
      </c>
      <c r="R8" s="20" t="n">
        <v>9.366201220000001</v>
      </c>
    </row>
    <row r="9" spans="1:18">
      <c r="A9" s="15" t="s">
        <v>406</v>
      </c>
      <c r="B9" s="17" t="n">
        <v>9651</v>
      </c>
      <c r="C9" s="18">
        <f>(575.0/B9*100)</f>
        <v/>
      </c>
      <c r="D9" s="19" t="n">
        <v>9076</v>
      </c>
      <c r="E9" s="18" t="n">
        <v>491.72873709</v>
      </c>
      <c r="F9" s="20" t="n">
        <v>7.79396489</v>
      </c>
      <c r="G9" s="18" t="n">
        <v>508.7065052</v>
      </c>
      <c r="H9" s="20" t="n">
        <v>4.94959284</v>
      </c>
      <c r="I9" s="18" t="n">
        <v>521.21150646</v>
      </c>
      <c r="J9" s="20" t="n">
        <v>24.42624586</v>
      </c>
      <c r="K9" s="18" t="s">
        <v>404</v>
      </c>
      <c r="L9" s="20" t="s">
        <v>404</v>
      </c>
      <c r="M9" s="18" t="s">
        <v>404</v>
      </c>
      <c r="N9" s="20" t="s">
        <v>404</v>
      </c>
      <c r="O9" s="18" t="s">
        <v>404</v>
      </c>
      <c r="P9" s="20" t="s">
        <v>404</v>
      </c>
      <c r="Q9" s="18" t="n">
        <v>511.54347109</v>
      </c>
      <c r="R9" s="20" t="n">
        <v>7.18535759</v>
      </c>
    </row>
    <row r="10" spans="1:18">
      <c r="A10" s="15" t="s">
        <v>407</v>
      </c>
      <c r="B10" s="17" t="n">
        <v>20058</v>
      </c>
      <c r="C10" s="18">
        <f>(3112.0/B10*100)</f>
        <v/>
      </c>
      <c r="D10" s="19" t="n">
        <v>16946</v>
      </c>
      <c r="E10" s="18" t="n">
        <v>527.18973071</v>
      </c>
      <c r="F10" s="20" t="n">
        <v>3.35199587</v>
      </c>
      <c r="G10" s="18" t="n">
        <v>528.31536034</v>
      </c>
      <c r="H10" s="20" t="n">
        <v>3.45066354</v>
      </c>
      <c r="I10" s="18" t="n">
        <v>575.71642624</v>
      </c>
      <c r="J10" s="20" t="n">
        <v>12.10108029</v>
      </c>
      <c r="K10" s="18" t="s">
        <v>404</v>
      </c>
      <c r="L10" s="20" t="s">
        <v>404</v>
      </c>
      <c r="M10" s="18" t="s">
        <v>404</v>
      </c>
      <c r="N10" s="20" t="s">
        <v>404</v>
      </c>
      <c r="O10" s="18" t="s">
        <v>404</v>
      </c>
      <c r="P10" s="20" t="s">
        <v>404</v>
      </c>
      <c r="Q10" s="18" t="n">
        <v>534.0954827</v>
      </c>
      <c r="R10" s="20" t="n">
        <v>10.2226302</v>
      </c>
    </row>
    <row r="11" spans="1:18">
      <c r="A11" s="15" t="s">
        <v>408</v>
      </c>
      <c r="B11" s="17" t="n">
        <v>7053</v>
      </c>
      <c r="C11" s="18">
        <f>(137.0/B11*100)</f>
        <v/>
      </c>
      <c r="D11" s="19" t="n">
        <v>6916</v>
      </c>
      <c r="E11" s="18" t="n">
        <v>452.30787411</v>
      </c>
      <c r="F11" s="20" t="n">
        <v>3.10292038</v>
      </c>
      <c r="G11" s="18" t="n">
        <v>439.48651641</v>
      </c>
      <c r="H11" s="20" t="n">
        <v>9.408027990000001</v>
      </c>
      <c r="I11" s="18" t="n">
        <v>415.02447064</v>
      </c>
      <c r="J11" s="20" t="n">
        <v>18.84315794</v>
      </c>
      <c r="K11" s="18" t="s">
        <v>404</v>
      </c>
      <c r="L11" s="20" t="s">
        <v>404</v>
      </c>
      <c r="M11" s="18" t="s">
        <v>404</v>
      </c>
      <c r="N11" s="20" t="s">
        <v>404</v>
      </c>
      <c r="O11" s="18" t="s">
        <v>404</v>
      </c>
      <c r="P11" s="20" t="s">
        <v>404</v>
      </c>
      <c r="Q11" s="18" t="n">
        <v>401.37892339</v>
      </c>
      <c r="R11" s="20" t="n">
        <v>19.63490082</v>
      </c>
    </row>
    <row r="12" spans="1:18">
      <c r="A12" s="15" t="s">
        <v>409</v>
      </c>
      <c r="B12" s="17" t="n">
        <v>6894</v>
      </c>
      <c r="C12" s="18">
        <f>(106.0/B12*100)</f>
        <v/>
      </c>
      <c r="D12" s="19" t="n">
        <v>6788</v>
      </c>
      <c r="E12" s="18" t="n">
        <v>487.84812111</v>
      </c>
      <c r="F12" s="20" t="n">
        <v>6.03063049</v>
      </c>
      <c r="G12" s="18" t="n">
        <v>498.34113927</v>
      </c>
      <c r="H12" s="20" t="n">
        <v>3.27672737</v>
      </c>
      <c r="I12" s="18" t="n">
        <v>416.57263075</v>
      </c>
      <c r="J12" s="20" t="n">
        <v>7.57624</v>
      </c>
      <c r="K12" s="18" t="s">
        <v>404</v>
      </c>
      <c r="L12" s="20" t="s">
        <v>404</v>
      </c>
      <c r="M12" s="18" t="s">
        <v>404</v>
      </c>
      <c r="N12" s="20" t="s">
        <v>404</v>
      </c>
      <c r="O12" s="18" t="s">
        <v>404</v>
      </c>
      <c r="P12" s="20" t="s">
        <v>404</v>
      </c>
      <c r="Q12" s="18" t="n">
        <v>445.30004817</v>
      </c>
      <c r="R12" s="20" t="n">
        <v>10.41538198</v>
      </c>
    </row>
    <row r="13" spans="1:18">
      <c r="A13" s="15" t="s">
        <v>410</v>
      </c>
      <c r="B13" s="17" t="n">
        <v>7161</v>
      </c>
      <c r="C13" s="18">
        <f>(1175.0/B13*100)</f>
        <v/>
      </c>
      <c r="D13" s="19" t="n">
        <v>5986</v>
      </c>
      <c r="E13" s="18" t="n">
        <v>502.70677164</v>
      </c>
      <c r="F13" s="20" t="n">
        <v>2.47850055</v>
      </c>
      <c r="G13" s="18" t="n">
        <v>493.94612847</v>
      </c>
      <c r="H13" s="20" t="n">
        <v>10.70591628</v>
      </c>
      <c r="I13" s="18" t="n">
        <v>503.14653285</v>
      </c>
      <c r="J13" s="20" t="n">
        <v>6.92903392</v>
      </c>
      <c r="K13" s="18" t="s">
        <v>404</v>
      </c>
      <c r="L13" s="20" t="s">
        <v>404</v>
      </c>
      <c r="M13" s="18" t="s">
        <v>404</v>
      </c>
      <c r="N13" s="20" t="s">
        <v>404</v>
      </c>
      <c r="O13" s="18" t="s">
        <v>404</v>
      </c>
      <c r="P13" s="20" t="s">
        <v>404</v>
      </c>
      <c r="Q13" s="18" t="n">
        <v>514.94625396</v>
      </c>
      <c r="R13" s="20" t="n">
        <v>7.23952284</v>
      </c>
    </row>
    <row r="14" spans="1:18">
      <c r="A14" s="15" t="s">
        <v>411</v>
      </c>
      <c r="B14" s="17" t="n">
        <v>5587</v>
      </c>
      <c r="C14" s="18">
        <f>(353.0/B14*100)</f>
        <v/>
      </c>
      <c r="D14" s="19" t="n">
        <v>5234</v>
      </c>
      <c r="E14" s="18" t="n">
        <v>533.4452774600001</v>
      </c>
      <c r="F14" s="20" t="n">
        <v>2.8602605</v>
      </c>
      <c r="G14" s="18" t="n">
        <v>535.73169322</v>
      </c>
      <c r="H14" s="20" t="n">
        <v>3.83882215</v>
      </c>
      <c r="I14" s="18" t="n">
        <v>550.50670928</v>
      </c>
      <c r="J14" s="20" t="n">
        <v>14.05505107</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529.28798179</v>
      </c>
      <c r="F15" s="20" t="n">
        <v>3.47370688</v>
      </c>
      <c r="G15" s="18" t="n">
        <v>531.5748283200001</v>
      </c>
      <c r="H15" s="20" t="n">
        <v>3.55411286</v>
      </c>
      <c r="I15" s="18" t="n">
        <v>555.06352238</v>
      </c>
      <c r="J15" s="20" t="n">
        <v>23.56152746</v>
      </c>
      <c r="K15" s="18" t="s">
        <v>404</v>
      </c>
      <c r="L15" s="20" t="s">
        <v>404</v>
      </c>
      <c r="M15" s="18" t="s">
        <v>404</v>
      </c>
      <c r="N15" s="20" t="s">
        <v>404</v>
      </c>
      <c r="O15" s="18" t="s">
        <v>404</v>
      </c>
      <c r="P15" s="20" t="s">
        <v>404</v>
      </c>
      <c r="Q15" s="18" t="n">
        <v>526.88104369</v>
      </c>
      <c r="R15" s="20" t="n">
        <v>8.91823576</v>
      </c>
    </row>
    <row r="16" spans="1:18">
      <c r="A16" s="15" t="s">
        <v>413</v>
      </c>
      <c r="B16" s="17" t="n">
        <v>6108</v>
      </c>
      <c r="C16" s="18">
        <f>(495.0/B16*100)</f>
        <v/>
      </c>
      <c r="D16" s="19" t="n">
        <v>5613</v>
      </c>
      <c r="E16" s="18" t="n">
        <v>496.78296529</v>
      </c>
      <c r="F16" s="20" t="n">
        <v>5.88585391</v>
      </c>
      <c r="G16" s="18" t="n">
        <v>498.06374915</v>
      </c>
      <c r="H16" s="20" t="n">
        <v>7.32256017</v>
      </c>
      <c r="I16" s="18" t="n">
        <v>456.16067731</v>
      </c>
      <c r="J16" s="20" t="n">
        <v>20.69171144</v>
      </c>
      <c r="K16" s="18" t="s">
        <v>404</v>
      </c>
      <c r="L16" s="20" t="s">
        <v>404</v>
      </c>
      <c r="M16" s="18" t="s">
        <v>404</v>
      </c>
      <c r="N16" s="20" t="s">
        <v>404</v>
      </c>
      <c r="O16" s="18" t="s">
        <v>404</v>
      </c>
      <c r="P16" s="20" t="s">
        <v>404</v>
      </c>
      <c r="Q16" s="18" t="n">
        <v>515.11884634</v>
      </c>
      <c r="R16" s="20" t="n">
        <v>12.66479795</v>
      </c>
    </row>
    <row r="17" spans="1:18">
      <c r="A17" s="15" t="s">
        <v>414</v>
      </c>
      <c r="B17" s="17" t="n">
        <v>6504</v>
      </c>
      <c r="C17" s="18">
        <f>(1325.0/B17*100)</f>
        <v/>
      </c>
      <c r="D17" s="19" t="n">
        <v>5179</v>
      </c>
      <c r="E17" s="18" t="n">
        <v>493.95051159</v>
      </c>
      <c r="F17" s="20" t="n">
        <v>12.64492986</v>
      </c>
      <c r="G17" s="18" t="n">
        <v>507.11720113</v>
      </c>
      <c r="H17" s="20" t="n">
        <v>4.83987886</v>
      </c>
      <c r="I17" s="18" t="n">
        <v>559.2955306699999</v>
      </c>
      <c r="J17" s="20" t="n">
        <v>17.34577235</v>
      </c>
      <c r="K17" s="18" t="s">
        <v>404</v>
      </c>
      <c r="L17" s="20" t="s">
        <v>404</v>
      </c>
      <c r="M17" s="18" t="s">
        <v>404</v>
      </c>
      <c r="N17" s="20" t="s">
        <v>404</v>
      </c>
      <c r="O17" s="18" t="s">
        <v>404</v>
      </c>
      <c r="P17" s="20" t="s">
        <v>404</v>
      </c>
      <c r="Q17" s="18" t="n">
        <v>520.63443837</v>
      </c>
      <c r="R17" s="20" t="n">
        <v>9.294701290000001</v>
      </c>
    </row>
    <row r="18" spans="1:18">
      <c r="A18" s="15" t="s">
        <v>415</v>
      </c>
      <c r="B18" s="17" t="n">
        <v>5532</v>
      </c>
      <c r="C18" s="18">
        <f>(0.0/B18*100)</f>
        <v/>
      </c>
      <c r="D18" s="19" t="n">
        <v>5532</v>
      </c>
      <c r="E18" s="18" t="n">
        <v>459.06071216</v>
      </c>
      <c r="F18" s="20" t="n">
        <v>5.47739869</v>
      </c>
      <c r="G18" s="18" t="n">
        <v>455.98665689</v>
      </c>
      <c r="H18" s="20" t="n">
        <v>6.37996959</v>
      </c>
      <c r="I18" s="18" t="n">
        <v>433.95770205</v>
      </c>
      <c r="J18" s="20" t="n">
        <v>37.63026598</v>
      </c>
      <c r="K18" s="18" t="s">
        <v>404</v>
      </c>
      <c r="L18" s="20" t="s">
        <v>404</v>
      </c>
      <c r="M18" s="18" t="s">
        <v>404</v>
      </c>
      <c r="N18" s="20" t="s">
        <v>404</v>
      </c>
      <c r="O18" s="18" t="s">
        <v>404</v>
      </c>
      <c r="P18" s="20" t="s">
        <v>404</v>
      </c>
      <c r="Q18" s="18" t="n">
        <v>438.97368673</v>
      </c>
      <c r="R18" s="20" t="n">
        <v>11.01671379</v>
      </c>
    </row>
    <row r="19" spans="1:18">
      <c r="A19" s="15" t="s">
        <v>416</v>
      </c>
      <c r="B19" s="17" t="n">
        <v>5658</v>
      </c>
      <c r="C19" s="18">
        <f>(327.0/B19*100)</f>
        <v/>
      </c>
      <c r="D19" s="19" t="n">
        <v>5331</v>
      </c>
      <c r="E19" s="18" t="n">
        <v>466.48198648</v>
      </c>
      <c r="F19" s="20" t="n">
        <v>5.00919473</v>
      </c>
      <c r="G19" s="18" t="n">
        <v>491.74041098</v>
      </c>
      <c r="H19" s="20" t="n">
        <v>7.20388019</v>
      </c>
      <c r="I19" s="18" t="n">
        <v>504.12520975</v>
      </c>
      <c r="J19" s="20" t="n">
        <v>27.58960402</v>
      </c>
      <c r="K19" s="18" t="s">
        <v>404</v>
      </c>
      <c r="L19" s="20" t="s">
        <v>404</v>
      </c>
      <c r="M19" s="18" t="s">
        <v>404</v>
      </c>
      <c r="N19" s="20" t="s">
        <v>404</v>
      </c>
      <c r="O19" s="18" t="s">
        <v>404</v>
      </c>
      <c r="P19" s="20" t="s">
        <v>404</v>
      </c>
      <c r="Q19" s="18" t="n">
        <v>449.87663634</v>
      </c>
      <c r="R19" s="20" t="n">
        <v>36.33093571</v>
      </c>
    </row>
    <row r="20" spans="1:18">
      <c r="A20" s="15" t="s">
        <v>417</v>
      </c>
      <c r="B20" s="17" t="n">
        <v>3371</v>
      </c>
      <c r="C20" s="18">
        <f>(24.0/B20*100)</f>
        <v/>
      </c>
      <c r="D20" s="19" t="n">
        <v>3347</v>
      </c>
      <c r="E20" s="18" t="n">
        <v>475.48971352</v>
      </c>
      <c r="F20" s="20" t="n">
        <v>1.88056427</v>
      </c>
      <c r="G20" s="18" t="n">
        <v>468.11649965</v>
      </c>
      <c r="H20" s="20" t="n">
        <v>4.79593809</v>
      </c>
      <c r="I20" s="18" t="n">
        <v>423.43863297</v>
      </c>
      <c r="J20" s="20" t="n">
        <v>15.52136719</v>
      </c>
      <c r="K20" s="18" t="s">
        <v>404</v>
      </c>
      <c r="L20" s="20" t="s">
        <v>404</v>
      </c>
      <c r="M20" s="18" t="s">
        <v>404</v>
      </c>
      <c r="N20" s="20" t="s">
        <v>404</v>
      </c>
      <c r="O20" s="18" t="s">
        <v>404</v>
      </c>
      <c r="P20" s="20" t="s">
        <v>404</v>
      </c>
      <c r="Q20" s="18" t="n">
        <v>466.88579029</v>
      </c>
      <c r="R20" s="20" t="n">
        <v>5.24428122</v>
      </c>
    </row>
    <row r="21" spans="1:18">
      <c r="A21" s="15" t="s">
        <v>418</v>
      </c>
      <c r="B21" s="17" t="n">
        <v>5741</v>
      </c>
      <c r="C21" s="18">
        <f>(0.0/B21*100)</f>
        <v/>
      </c>
      <c r="D21" s="19" t="n">
        <v>5741</v>
      </c>
      <c r="E21" s="18" t="n">
        <v>501.31010396</v>
      </c>
      <c r="F21" s="20" t="n">
        <v>3.40559665</v>
      </c>
      <c r="G21" s="18" t="n">
        <v>508.83224808</v>
      </c>
      <c r="H21" s="20" t="n">
        <v>5.18237686</v>
      </c>
      <c r="I21" s="18" t="n">
        <v>493.27588236</v>
      </c>
      <c r="J21" s="20" t="n">
        <v>7.4894112</v>
      </c>
      <c r="K21" s="18" t="s">
        <v>404</v>
      </c>
      <c r="L21" s="20" t="s">
        <v>404</v>
      </c>
      <c r="M21" s="18" t="s">
        <v>404</v>
      </c>
      <c r="N21" s="20" t="s">
        <v>404</v>
      </c>
      <c r="O21" s="18" t="s">
        <v>404</v>
      </c>
      <c r="P21" s="20" t="s">
        <v>404</v>
      </c>
      <c r="Q21" s="18" t="n">
        <v>504.14906695</v>
      </c>
      <c r="R21" s="20" t="n">
        <v>12.28631414</v>
      </c>
    </row>
    <row r="22" spans="1:18">
      <c r="A22" s="15" t="s">
        <v>419</v>
      </c>
      <c r="B22" s="17" t="n">
        <v>6598</v>
      </c>
      <c r="C22" s="18">
        <f>(0.0/B22*100)</f>
        <v/>
      </c>
      <c r="D22" s="19" t="n">
        <v>6598</v>
      </c>
      <c r="E22" s="18" t="n">
        <v>460.674972</v>
      </c>
      <c r="F22" s="20" t="n">
        <v>6.03055439</v>
      </c>
      <c r="G22" s="18" t="n">
        <v>479.16348661</v>
      </c>
      <c r="H22" s="20" t="n">
        <v>7.6203843</v>
      </c>
      <c r="I22" s="18" t="n">
        <v>489.71071537</v>
      </c>
      <c r="J22" s="20" t="n">
        <v>20.09285938</v>
      </c>
      <c r="K22" s="18" t="s">
        <v>404</v>
      </c>
      <c r="L22" s="20" t="s">
        <v>404</v>
      </c>
      <c r="M22" s="18" t="s">
        <v>404</v>
      </c>
      <c r="N22" s="20" t="s">
        <v>404</v>
      </c>
      <c r="O22" s="18" t="s">
        <v>404</v>
      </c>
      <c r="P22" s="20" t="s">
        <v>404</v>
      </c>
      <c r="Q22" s="18" t="n">
        <v>465.09832491</v>
      </c>
      <c r="R22" s="20" t="n">
        <v>12.73092104</v>
      </c>
    </row>
    <row r="23" spans="1:18">
      <c r="A23" s="15" t="s">
        <v>420</v>
      </c>
      <c r="B23" s="17" t="n">
        <v>11583</v>
      </c>
      <c r="C23" s="18">
        <f>(3185.0/B23*100)</f>
        <v/>
      </c>
      <c r="D23" s="19" t="n">
        <v>8398</v>
      </c>
      <c r="E23" s="18" t="n">
        <v>486.01800847</v>
      </c>
      <c r="F23" s="20" t="n">
        <v>4.88059134</v>
      </c>
      <c r="G23" s="18" t="n">
        <v>484.04886594</v>
      </c>
      <c r="H23" s="20" t="n">
        <v>8.71264341</v>
      </c>
      <c r="I23" s="18" t="n">
        <v>473.68571064</v>
      </c>
      <c r="J23" s="20" t="n">
        <v>25.16862423</v>
      </c>
      <c r="K23" s="18" t="s">
        <v>404</v>
      </c>
      <c r="L23" s="20" t="s">
        <v>404</v>
      </c>
      <c r="M23" s="18" t="s">
        <v>404</v>
      </c>
      <c r="N23" s="20" t="s">
        <v>404</v>
      </c>
      <c r="O23" s="18" t="s">
        <v>404</v>
      </c>
      <c r="P23" s="20" t="s">
        <v>404</v>
      </c>
      <c r="Q23" s="18" t="n">
        <v>473.7791928</v>
      </c>
      <c r="R23" s="20" t="n">
        <v>20.39215639</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538.3947510199999</v>
      </c>
      <c r="N24" s="20" t="n">
        <v>2.96617877</v>
      </c>
      <c r="O24" s="18" t="s">
        <v>404</v>
      </c>
      <c r="P24" s="20" t="s">
        <v>404</v>
      </c>
      <c r="Q24" s="18" t="s">
        <v>404</v>
      </c>
      <c r="R24" s="20" t="s">
        <v>404</v>
      </c>
    </row>
    <row r="25" spans="1:18">
      <c r="A25" s="15" t="s">
        <v>422</v>
      </c>
      <c r="B25" s="17" t="n">
        <v>5581</v>
      </c>
      <c r="C25" s="18">
        <f>(0.0/B25*100)</f>
        <v/>
      </c>
      <c r="D25" s="19" t="n">
        <v>5581</v>
      </c>
      <c r="E25" s="18" t="n">
        <v>523.15768602</v>
      </c>
      <c r="F25" s="20" t="n">
        <v>4.55640126</v>
      </c>
      <c r="G25" s="18" t="n">
        <v>507.52312549</v>
      </c>
      <c r="H25" s="20" t="n">
        <v>6.35910875</v>
      </c>
      <c r="I25" s="18" t="n">
        <v>431.91631915</v>
      </c>
      <c r="J25" s="20" t="n">
        <v>29.69779637</v>
      </c>
      <c r="K25" s="18" t="s">
        <v>404</v>
      </c>
      <c r="L25" s="20" t="s">
        <v>404</v>
      </c>
      <c r="M25" s="18" t="s">
        <v>404</v>
      </c>
      <c r="N25" s="20" t="s">
        <v>404</v>
      </c>
      <c r="O25" s="18" t="s">
        <v>404</v>
      </c>
      <c r="P25" s="20" t="s">
        <v>404</v>
      </c>
      <c r="Q25" s="18" t="n">
        <v>519.00040809</v>
      </c>
      <c r="R25" s="20" t="n">
        <v>20.24612572</v>
      </c>
    </row>
    <row r="26" spans="1:18">
      <c r="A26" s="15" t="s">
        <v>423</v>
      </c>
      <c r="B26" s="17" t="n">
        <v>4869</v>
      </c>
      <c r="C26" s="18">
        <f>(11.0/B26*100)</f>
        <v/>
      </c>
      <c r="D26" s="19" t="n">
        <v>4858</v>
      </c>
      <c r="E26" s="18" t="n">
        <v>491.06583984</v>
      </c>
      <c r="F26" s="20" t="n">
        <v>1.64967477</v>
      </c>
      <c r="G26" s="18" t="n">
        <v>481.74995313</v>
      </c>
      <c r="H26" s="20" t="n">
        <v>7.60263996</v>
      </c>
      <c r="I26" s="18" t="n">
        <v>467.30007132</v>
      </c>
      <c r="J26" s="20" t="n">
        <v>10.84737553</v>
      </c>
      <c r="K26" s="18" t="s">
        <v>404</v>
      </c>
      <c r="L26" s="20" t="s">
        <v>404</v>
      </c>
      <c r="M26" s="18" t="s">
        <v>404</v>
      </c>
      <c r="N26" s="20" t="s">
        <v>404</v>
      </c>
      <c r="O26" s="18" t="s">
        <v>404</v>
      </c>
      <c r="P26" s="20" t="s">
        <v>404</v>
      </c>
      <c r="Q26" s="18" t="n">
        <v>503.38510659</v>
      </c>
      <c r="R26" s="20" t="n">
        <v>15.58276455</v>
      </c>
    </row>
    <row r="27" spans="1:18">
      <c r="A27" s="15" t="s">
        <v>424</v>
      </c>
      <c r="B27" s="17" t="n">
        <v>5299</v>
      </c>
      <c r="C27" s="18">
        <f>(0.0/B27*100)</f>
        <v/>
      </c>
      <c r="D27" s="19" t="n">
        <v>5299</v>
      </c>
      <c r="E27" s="18" t="n">
        <v>488.59745788</v>
      </c>
      <c r="F27" s="20" t="n">
        <v>1.6592595</v>
      </c>
      <c r="G27" s="18" t="n">
        <v>476.68388686</v>
      </c>
      <c r="H27" s="20" t="n">
        <v>1.48766355</v>
      </c>
      <c r="I27" s="18" t="n">
        <v>435.41720695</v>
      </c>
      <c r="J27" s="20" t="n">
        <v>13.61266694</v>
      </c>
      <c r="K27" s="18" t="s">
        <v>404</v>
      </c>
      <c r="L27" s="20" t="s">
        <v>404</v>
      </c>
      <c r="M27" s="18" t="s">
        <v>404</v>
      </c>
      <c r="N27" s="20" t="s">
        <v>404</v>
      </c>
      <c r="O27" s="18" t="s">
        <v>404</v>
      </c>
      <c r="P27" s="20" t="s">
        <v>404</v>
      </c>
      <c r="Q27" s="18" t="n">
        <v>567.37867556</v>
      </c>
      <c r="R27" s="20" t="n">
        <v>7.22477931</v>
      </c>
    </row>
    <row r="28" spans="1:18">
      <c r="A28" s="15" t="s">
        <v>425</v>
      </c>
      <c r="B28" s="17" t="n">
        <v>7568</v>
      </c>
      <c r="C28" s="18">
        <f>(2448.0/B28*100)</f>
        <v/>
      </c>
      <c r="D28" s="19" t="n">
        <v>5120</v>
      </c>
      <c r="E28" s="18" t="n">
        <v>416.11294653</v>
      </c>
      <c r="F28" s="20" t="n">
        <v>3.27208155</v>
      </c>
      <c r="G28" s="18" t="n">
        <v>426.6703383</v>
      </c>
      <c r="H28" s="20" t="n">
        <v>9.826047429999999</v>
      </c>
      <c r="I28" s="18" t="n">
        <v>415.682224</v>
      </c>
      <c r="J28" s="20" t="n">
        <v>12.497991</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495.34475161</v>
      </c>
      <c r="F29" s="20" t="n">
        <v>8.10747112</v>
      </c>
      <c r="G29" s="18" t="n">
        <v>533.35334202</v>
      </c>
      <c r="H29" s="20" t="n">
        <v>13.25571773</v>
      </c>
      <c r="I29" s="18" t="n">
        <v>491.53952315</v>
      </c>
      <c r="J29" s="20" t="n">
        <v>11.52089114</v>
      </c>
      <c r="K29" s="18" t="s">
        <v>404</v>
      </c>
      <c r="L29" s="20" t="s">
        <v>404</v>
      </c>
      <c r="M29" s="18" t="s">
        <v>404</v>
      </c>
      <c r="N29" s="20" t="s">
        <v>404</v>
      </c>
      <c r="O29" s="18" t="s">
        <v>404</v>
      </c>
      <c r="P29" s="20" t="s">
        <v>404</v>
      </c>
      <c r="Q29" s="18" t="n">
        <v>562.12033622</v>
      </c>
      <c r="R29" s="20" t="n">
        <v>14.71642778</v>
      </c>
    </row>
    <row r="30" spans="1:18">
      <c r="A30" s="15" t="s">
        <v>427</v>
      </c>
      <c r="B30" s="17" t="n">
        <v>4520</v>
      </c>
      <c r="C30" s="18">
        <f>(1053.0/B30*100)</f>
        <v/>
      </c>
      <c r="D30" s="19" t="n">
        <v>3467</v>
      </c>
      <c r="E30" s="18" t="n">
        <v>517.38394897</v>
      </c>
      <c r="F30" s="20" t="n">
        <v>3.79668953</v>
      </c>
      <c r="G30" s="18" t="n">
        <v>507.54256037</v>
      </c>
      <c r="H30" s="20" t="n">
        <v>10.01749049</v>
      </c>
      <c r="I30" s="18" t="n">
        <v>476.25503978</v>
      </c>
      <c r="J30" s="20" t="n">
        <v>5.7818219</v>
      </c>
      <c r="K30" s="18" t="s">
        <v>404</v>
      </c>
      <c r="L30" s="20" t="s">
        <v>404</v>
      </c>
      <c r="M30" s="18" t="s">
        <v>404</v>
      </c>
      <c r="N30" s="20" t="s">
        <v>404</v>
      </c>
      <c r="O30" s="18" t="s">
        <v>404</v>
      </c>
      <c r="P30" s="20" t="s">
        <v>404</v>
      </c>
      <c r="Q30" s="18" t="n">
        <v>530.70550056</v>
      </c>
      <c r="R30" s="20" t="n">
        <v>26.62942819</v>
      </c>
    </row>
    <row r="31" spans="1:18">
      <c r="A31" s="15" t="s">
        <v>428</v>
      </c>
      <c r="B31" s="17" t="n">
        <v>5456</v>
      </c>
      <c r="C31" s="18">
        <f>(502.0/B31*100)</f>
        <v/>
      </c>
      <c r="D31" s="19" t="n">
        <v>4954</v>
      </c>
      <c r="E31" s="18" t="n">
        <v>498.79386185</v>
      </c>
      <c r="F31" s="20" t="n">
        <v>2.80159174</v>
      </c>
      <c r="G31" s="18" t="n">
        <v>498.93657476</v>
      </c>
      <c r="H31" s="20" t="n">
        <v>4.68587374</v>
      </c>
      <c r="I31" s="18" t="n">
        <v>494.17431044</v>
      </c>
      <c r="J31" s="20" t="n">
        <v>12.72172807</v>
      </c>
      <c r="K31" s="18" t="s">
        <v>404</v>
      </c>
      <c r="L31" s="20" t="s">
        <v>404</v>
      </c>
      <c r="M31" s="18" t="s">
        <v>404</v>
      </c>
      <c r="N31" s="20" t="s">
        <v>404</v>
      </c>
      <c r="O31" s="18" t="s">
        <v>404</v>
      </c>
      <c r="P31" s="20" t="s">
        <v>404</v>
      </c>
      <c r="Q31" s="18" t="n">
        <v>501.12702624</v>
      </c>
      <c r="R31" s="20" t="n">
        <v>6.66186243</v>
      </c>
    </row>
    <row r="32" spans="1:18">
      <c r="A32" s="15" t="s">
        <v>429</v>
      </c>
      <c r="B32" s="17" t="n">
        <v>4478</v>
      </c>
      <c r="C32" s="18">
        <f>(0.0/B32*100)</f>
        <v/>
      </c>
      <c r="D32" s="19" t="n">
        <v>4478</v>
      </c>
      <c r="E32" s="18" t="n">
        <v>501.16972509</v>
      </c>
      <c r="F32" s="20" t="n">
        <v>2.63594</v>
      </c>
      <c r="G32" s="18" t="n">
        <v>495.50126958</v>
      </c>
      <c r="H32" s="20" t="n">
        <v>10.9897977</v>
      </c>
      <c r="I32" s="18" t="n">
        <v>532.87796712</v>
      </c>
      <c r="J32" s="20" t="n">
        <v>18.10816627</v>
      </c>
      <c r="K32" s="18" t="s">
        <v>404</v>
      </c>
      <c r="L32" s="20" t="s">
        <v>404</v>
      </c>
      <c r="M32" s="18" t="s">
        <v>404</v>
      </c>
      <c r="N32" s="20" t="s">
        <v>404</v>
      </c>
      <c r="O32" s="18" t="s">
        <v>404</v>
      </c>
      <c r="P32" s="20" t="s">
        <v>404</v>
      </c>
      <c r="Q32" s="18" t="n">
        <v>480.04128746</v>
      </c>
      <c r="R32" s="20" t="n">
        <v>9.46407954</v>
      </c>
    </row>
    <row r="33" spans="1:18">
      <c r="A33" s="15" t="s">
        <v>430</v>
      </c>
      <c r="B33" s="17" t="n">
        <v>7325</v>
      </c>
      <c r="C33" s="18">
        <f>(29.0/B33*100)</f>
        <v/>
      </c>
      <c r="D33" s="19" t="n">
        <v>7296</v>
      </c>
      <c r="E33" s="18" t="n">
        <v>509.12994194</v>
      </c>
      <c r="F33" s="20" t="n">
        <v>3.83398257</v>
      </c>
      <c r="G33" s="18" t="n">
        <v>514.67174959</v>
      </c>
      <c r="H33" s="20" t="n">
        <v>6.29467572</v>
      </c>
      <c r="I33" s="18" t="n">
        <v>424.32624004</v>
      </c>
      <c r="J33" s="20" t="n">
        <v>3.78743885</v>
      </c>
      <c r="K33" s="18" t="s">
        <v>404</v>
      </c>
      <c r="L33" s="20" t="s">
        <v>404</v>
      </c>
      <c r="M33" s="18" t="s">
        <v>404</v>
      </c>
      <c r="N33" s="20" t="s">
        <v>404</v>
      </c>
      <c r="O33" s="18" t="s">
        <v>404</v>
      </c>
      <c r="P33" s="20" t="s">
        <v>404</v>
      </c>
      <c r="Q33" s="18" t="n">
        <v>520.53863405</v>
      </c>
      <c r="R33" s="20" t="n">
        <v>10.33715953</v>
      </c>
    </row>
    <row r="34" spans="1:18">
      <c r="A34" s="15" t="s">
        <v>431</v>
      </c>
      <c r="B34" s="17" t="n">
        <v>6350</v>
      </c>
      <c r="C34" s="18">
        <f>(0.0/B34*100)</f>
        <v/>
      </c>
      <c r="D34" s="19" t="n">
        <v>6350</v>
      </c>
      <c r="E34" s="18" t="n">
        <v>458.25221183</v>
      </c>
      <c r="F34" s="20" t="n">
        <v>4.1395781</v>
      </c>
      <c r="G34" s="18" t="n">
        <v>467.9067701</v>
      </c>
      <c r="H34" s="20" t="n">
        <v>6.05202876</v>
      </c>
      <c r="I34" s="18" t="n">
        <v>430.1874827</v>
      </c>
      <c r="J34" s="20" t="n">
        <v>41.52452324</v>
      </c>
      <c r="K34" s="18" t="s">
        <v>404</v>
      </c>
      <c r="L34" s="20" t="s">
        <v>404</v>
      </c>
      <c r="M34" s="18" t="s">
        <v>404</v>
      </c>
      <c r="N34" s="20" t="s">
        <v>404</v>
      </c>
      <c r="O34" s="18" t="s">
        <v>404</v>
      </c>
      <c r="P34" s="20" t="s">
        <v>404</v>
      </c>
      <c r="Q34" s="18" t="n">
        <v>441.5812526</v>
      </c>
      <c r="R34" s="20" t="n">
        <v>16.22242481</v>
      </c>
    </row>
    <row r="35" spans="1:18">
      <c r="A35" s="15" t="s">
        <v>432</v>
      </c>
      <c r="B35" s="17" t="n">
        <v>6406</v>
      </c>
      <c r="C35" s="18">
        <f>(450.0/B35*100)</f>
        <v/>
      </c>
      <c r="D35" s="19" t="n">
        <v>5956</v>
      </c>
      <c r="E35" s="18" t="n">
        <v>498.47544287</v>
      </c>
      <c r="F35" s="20" t="n">
        <v>3.19066114</v>
      </c>
      <c r="G35" s="18" t="n">
        <v>524.3435151899999</v>
      </c>
      <c r="H35" s="20" t="n">
        <v>1.77188264</v>
      </c>
      <c r="I35" s="18" t="n">
        <v>485.22069666</v>
      </c>
      <c r="J35" s="20" t="n">
        <v>3.84305046</v>
      </c>
      <c r="K35" s="18" t="s">
        <v>404</v>
      </c>
      <c r="L35" s="20" t="s">
        <v>404</v>
      </c>
      <c r="M35" s="18" t="s">
        <v>404</v>
      </c>
      <c r="N35" s="20" t="s">
        <v>404</v>
      </c>
      <c r="O35" s="18" t="s">
        <v>404</v>
      </c>
      <c r="P35" s="20" t="s">
        <v>404</v>
      </c>
      <c r="Q35" s="18" t="n">
        <v>499.45242165</v>
      </c>
      <c r="R35" s="20" t="n">
        <v>5.93711705</v>
      </c>
    </row>
    <row r="36" spans="1:18">
      <c r="A36" s="15" t="s">
        <v>433</v>
      </c>
      <c r="B36" s="17" t="n">
        <v>6736</v>
      </c>
      <c r="C36" s="18">
        <f>(667.0/B36*100)</f>
        <v/>
      </c>
      <c r="D36" s="19" t="n">
        <v>6069</v>
      </c>
      <c r="E36" s="18" t="n">
        <v>496.79405128</v>
      </c>
      <c r="F36" s="20" t="n">
        <v>4.16123633</v>
      </c>
      <c r="G36" s="18" t="n">
        <v>489.90348879</v>
      </c>
      <c r="H36" s="20" t="n">
        <v>3.24982122</v>
      </c>
      <c r="I36" s="18" t="n">
        <v>496.57603535</v>
      </c>
      <c r="J36" s="20" t="n">
        <v>5.27331059</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489.93524096</v>
      </c>
      <c r="F37" s="20" t="n">
        <v>3.71245453</v>
      </c>
      <c r="G37" s="18" t="n">
        <v>505.71005961</v>
      </c>
      <c r="H37" s="20" t="n">
        <v>8.333288659999999</v>
      </c>
      <c r="I37" s="18" t="n">
        <v>573.49619551</v>
      </c>
      <c r="J37" s="20" t="n">
        <v>8.56050449</v>
      </c>
      <c r="K37" s="18" t="s">
        <v>404</v>
      </c>
      <c r="L37" s="20" t="s">
        <v>404</v>
      </c>
      <c r="M37" s="18" t="s">
        <v>404</v>
      </c>
      <c r="N37" s="20" t="s">
        <v>404</v>
      </c>
      <c r="O37" s="18" t="s">
        <v>404</v>
      </c>
      <c r="P37" s="20" t="s">
        <v>404</v>
      </c>
      <c r="Q37" s="18" t="n">
        <v>466.91637836</v>
      </c>
      <c r="R37" s="20" t="n">
        <v>48.62730683</v>
      </c>
    </row>
    <row r="38" spans="1:18">
      <c r="A38" s="15" t="s">
        <v>435</v>
      </c>
      <c r="B38" s="17" t="n">
        <v>5860</v>
      </c>
      <c r="C38" s="18">
        <f>(268.0/B38*100)</f>
        <v/>
      </c>
      <c r="D38" s="19" t="n">
        <v>5592</v>
      </c>
      <c r="E38" s="18" t="n">
        <v>483.84884277</v>
      </c>
      <c r="F38" s="20" t="n">
        <v>6.4468936</v>
      </c>
      <c r="G38" s="18" t="n">
        <v>519.38182502</v>
      </c>
      <c r="H38" s="20" t="n">
        <v>5.84552828</v>
      </c>
      <c r="I38" s="18" t="n">
        <v>541.82640402</v>
      </c>
      <c r="J38" s="20" t="n">
        <v>10.58857167</v>
      </c>
      <c r="K38" s="18" t="s">
        <v>404</v>
      </c>
      <c r="L38" s="20" t="s">
        <v>404</v>
      </c>
      <c r="M38" s="18" t="s">
        <v>404</v>
      </c>
      <c r="N38" s="20" t="s">
        <v>404</v>
      </c>
      <c r="O38" s="18" t="s">
        <v>404</v>
      </c>
      <c r="P38" s="20" t="s">
        <v>404</v>
      </c>
      <c r="Q38" s="18" t="n">
        <v>506.90185056</v>
      </c>
      <c r="R38" s="20" t="n">
        <v>16.20082428</v>
      </c>
    </row>
    <row r="39" spans="1:18">
      <c r="A39" s="15" t="s">
        <v>436</v>
      </c>
      <c r="B39" s="17" t="n">
        <v>5895</v>
      </c>
      <c r="C39" s="18">
        <f>(0.0/B39*100)</f>
        <v/>
      </c>
      <c r="D39" s="19" t="n">
        <v>5895</v>
      </c>
      <c r="E39" s="18" t="n">
        <v>425.71980818</v>
      </c>
      <c r="F39" s="20" t="n">
        <v>5.45854031</v>
      </c>
      <c r="G39" s="18" t="n">
        <v>429.1329056</v>
      </c>
      <c r="H39" s="20" t="n">
        <v>9.681622730000001</v>
      </c>
      <c r="I39" s="18" t="n">
        <v>355.90234061</v>
      </c>
      <c r="J39" s="20" t="n">
        <v>15.76478125</v>
      </c>
      <c r="K39" s="18" t="s">
        <v>404</v>
      </c>
      <c r="L39" s="20" t="s">
        <v>404</v>
      </c>
      <c r="M39" s="18" t="s">
        <v>404</v>
      </c>
      <c r="N39" s="20" t="s">
        <v>404</v>
      </c>
      <c r="O39" s="18" t="s">
        <v>404</v>
      </c>
      <c r="P39" s="20" t="s">
        <v>404</v>
      </c>
      <c r="Q39" s="18" t="n">
        <v>404.10016373</v>
      </c>
      <c r="R39" s="20" t="n">
        <v>7.64607373</v>
      </c>
    </row>
    <row r="40" spans="1:18">
      <c r="A40" s="15" t="s">
        <v>437</v>
      </c>
      <c r="B40" s="17" t="n">
        <v>14157</v>
      </c>
      <c r="C40" s="18">
        <f>(2954.0/B40*100)</f>
        <v/>
      </c>
      <c r="D40" s="19" t="n">
        <v>11203</v>
      </c>
      <c r="E40" s="18" t="n">
        <v>506.78950136</v>
      </c>
      <c r="F40" s="20" t="n">
        <v>3.43379324</v>
      </c>
      <c r="G40" s="18" t="n">
        <v>529.93557435</v>
      </c>
      <c r="H40" s="20" t="n">
        <v>10.47311563</v>
      </c>
      <c r="I40" s="18" t="n">
        <v>495.78059134</v>
      </c>
      <c r="J40" s="20" t="n">
        <v>10.76866191</v>
      </c>
      <c r="K40" s="18" t="s">
        <v>404</v>
      </c>
      <c r="L40" s="20" t="s">
        <v>404</v>
      </c>
      <c r="M40" s="18" t="s">
        <v>404</v>
      </c>
      <c r="N40" s="20" t="s">
        <v>404</v>
      </c>
      <c r="O40" s="18" t="s">
        <v>404</v>
      </c>
      <c r="P40" s="20" t="s">
        <v>404</v>
      </c>
      <c r="Q40" s="18" t="n">
        <v>519.70742802</v>
      </c>
      <c r="R40" s="20" t="n">
        <v>18.05405628</v>
      </c>
    </row>
    <row r="41" spans="1:18">
      <c r="A41" s="15" t="s">
        <v>438</v>
      </c>
      <c r="B41" s="17" t="n">
        <v>5712</v>
      </c>
      <c r="C41" s="18">
        <f>(99.0/B41*100)</f>
        <v/>
      </c>
      <c r="D41" s="19" t="n">
        <v>5613</v>
      </c>
      <c r="E41" s="18" t="n">
        <v>491.63811269</v>
      </c>
      <c r="F41" s="20" t="n">
        <v>4.21169438</v>
      </c>
      <c r="G41" s="18" t="n">
        <v>520.94381334</v>
      </c>
      <c r="H41" s="20" t="n">
        <v>6.899962</v>
      </c>
      <c r="I41" s="18" t="n">
        <v>490.88643119</v>
      </c>
      <c r="J41" s="20" t="n">
        <v>22.86756783</v>
      </c>
      <c r="K41" s="18" t="s">
        <v>404</v>
      </c>
      <c r="L41" s="20" t="s">
        <v>404</v>
      </c>
      <c r="M41" s="18" t="s">
        <v>404</v>
      </c>
      <c r="N41" s="20" t="s">
        <v>404</v>
      </c>
      <c r="O41" s="18" t="s">
        <v>404</v>
      </c>
      <c r="P41" s="20" t="s">
        <v>404</v>
      </c>
      <c r="Q41" s="18" t="n">
        <v>488.20382222</v>
      </c>
      <c r="R41" s="20" t="n">
        <v>17.70646374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427.30098639</v>
      </c>
      <c r="F44" s="20" t="n">
        <v>5.22289576</v>
      </c>
      <c r="G44" s="18" t="n">
        <v>427.75818663</v>
      </c>
      <c r="H44" s="20" t="n">
        <v>8.17927645</v>
      </c>
      <c r="I44" s="18" t="s">
        <v>404</v>
      </c>
      <c r="J44" s="20" t="s">
        <v>404</v>
      </c>
      <c r="K44" s="18" t="s">
        <v>404</v>
      </c>
      <c r="L44" s="20" t="s">
        <v>404</v>
      </c>
      <c r="M44" s="18" t="s">
        <v>404</v>
      </c>
      <c r="N44" s="20" t="s">
        <v>404</v>
      </c>
      <c r="O44" s="18" t="s">
        <v>404</v>
      </c>
      <c r="P44" s="20" t="s">
        <v>404</v>
      </c>
      <c r="Q44" s="18" t="n">
        <v>426.81699078</v>
      </c>
      <c r="R44" s="20" t="n">
        <v>5.14628815</v>
      </c>
    </row>
    <row r="45" spans="1:18">
      <c r="A45" s="15" t="s">
        <v>442</v>
      </c>
      <c r="B45" s="17" t="n">
        <v>5519</v>
      </c>
      <c r="C45" s="18">
        <f>(0.0/B45*100)</f>
        <v/>
      </c>
      <c r="D45" s="19" t="n">
        <v>5519</v>
      </c>
      <c r="E45" s="18" t="n">
        <v>375.33831625</v>
      </c>
      <c r="F45" s="20" t="n">
        <v>3.00133403</v>
      </c>
      <c r="G45" s="18" t="n">
        <v>381.38009921</v>
      </c>
      <c r="H45" s="20" t="n">
        <v>14.46339741</v>
      </c>
      <c r="I45" s="18" t="s">
        <v>404</v>
      </c>
      <c r="J45" s="20" t="s">
        <v>404</v>
      </c>
      <c r="K45" s="18" t="s">
        <v>404</v>
      </c>
      <c r="L45" s="20" t="s">
        <v>404</v>
      </c>
      <c r="M45" s="18" t="s">
        <v>404</v>
      </c>
      <c r="N45" s="20" t="s">
        <v>404</v>
      </c>
      <c r="O45" s="18" t="s">
        <v>404</v>
      </c>
      <c r="P45" s="20" t="s">
        <v>404</v>
      </c>
      <c r="Q45" s="18" t="n">
        <v>375.92624533</v>
      </c>
      <c r="R45" s="20" t="n">
        <v>15.16173651</v>
      </c>
    </row>
    <row r="46" spans="1:18">
      <c r="A46" s="15" t="s">
        <v>443</v>
      </c>
      <c r="B46" s="17" t="n">
        <v>23141</v>
      </c>
      <c r="C46" s="18">
        <f>(5797.0/B46*100)</f>
        <v/>
      </c>
      <c r="D46" s="19" t="n">
        <v>17344</v>
      </c>
      <c r="E46" s="18" t="n">
        <v>409.59411575</v>
      </c>
      <c r="F46" s="20" t="n">
        <v>3.10644715</v>
      </c>
      <c r="G46" s="18" t="n">
        <v>416.03311128</v>
      </c>
      <c r="H46" s="20" t="n">
        <v>6.98938493</v>
      </c>
      <c r="I46" s="18" t="n">
        <v>355.9970873</v>
      </c>
      <c r="J46" s="20" t="n">
        <v>5.42411688</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452.95881209</v>
      </c>
      <c r="F47" s="20" t="n">
        <v>7.02636912</v>
      </c>
      <c r="G47" s="18" t="n">
        <v>438.21190462</v>
      </c>
      <c r="H47" s="20" t="n">
        <v>8.626540329999999</v>
      </c>
      <c r="I47" s="18" t="n">
        <v>449.80582793</v>
      </c>
      <c r="J47" s="20" t="n">
        <v>29.36456624</v>
      </c>
      <c r="K47" s="18" t="s">
        <v>404</v>
      </c>
      <c r="L47" s="20" t="s">
        <v>404</v>
      </c>
      <c r="M47" s="18" t="s">
        <v>404</v>
      </c>
      <c r="N47" s="20" t="s">
        <v>404</v>
      </c>
      <c r="O47" s="18" t="s">
        <v>404</v>
      </c>
      <c r="P47" s="20" t="s">
        <v>404</v>
      </c>
      <c r="Q47" s="18" t="n">
        <v>436.39761436</v>
      </c>
      <c r="R47" s="20" t="n">
        <v>23.7743708</v>
      </c>
    </row>
    <row r="48" spans="1:18">
      <c r="A48" s="15" t="s">
        <v>445</v>
      </c>
      <c r="B48" s="17" t="n">
        <v>9841</v>
      </c>
      <c r="C48" s="18">
        <f>(40.0/B48*100)</f>
        <v/>
      </c>
      <c r="D48" s="19" t="n">
        <v>9801</v>
      </c>
      <c r="E48" s="18" t="n">
        <v>517.6067861499999</v>
      </c>
      <c r="F48" s="20" t="n">
        <v>5.26370083</v>
      </c>
      <c r="G48" s="18" t="n">
        <v>524.6279239199999</v>
      </c>
      <c r="H48" s="20" t="n">
        <v>18.57861398</v>
      </c>
      <c r="I48" s="18" t="n">
        <v>426.17323264</v>
      </c>
      <c r="J48" s="20" t="n">
        <v>6.766915</v>
      </c>
      <c r="K48" s="18" t="s">
        <v>404</v>
      </c>
      <c r="L48" s="20" t="s">
        <v>404</v>
      </c>
      <c r="M48" s="18" t="s">
        <v>404</v>
      </c>
      <c r="N48" s="20" t="s">
        <v>404</v>
      </c>
      <c r="O48" s="18" t="s">
        <v>404</v>
      </c>
      <c r="P48" s="20" t="s">
        <v>404</v>
      </c>
      <c r="Q48" s="18" t="n">
        <v>526.5862504200001</v>
      </c>
      <c r="R48" s="20" t="n">
        <v>25.68421902</v>
      </c>
    </row>
    <row r="49" spans="1:18">
      <c r="A49" s="15" t="s">
        <v>446</v>
      </c>
      <c r="B49" s="17" t="n">
        <v>6349</v>
      </c>
      <c r="C49" s="18">
        <f>(52.0/B49*100)</f>
        <v/>
      </c>
      <c r="D49" s="19" t="n">
        <v>6297</v>
      </c>
      <c r="E49" s="18" t="n">
        <v>428.8504839</v>
      </c>
      <c r="F49" s="20" t="n">
        <v>5.32705692</v>
      </c>
      <c r="G49" s="18" t="n">
        <v>432.23759308</v>
      </c>
      <c r="H49" s="20" t="n">
        <v>5.76641104</v>
      </c>
      <c r="I49" s="18" t="s">
        <v>404</v>
      </c>
      <c r="J49" s="20" t="s">
        <v>404</v>
      </c>
      <c r="K49" s="18" t="s">
        <v>404</v>
      </c>
      <c r="L49" s="20" t="s">
        <v>404</v>
      </c>
      <c r="M49" s="18" t="s">
        <v>404</v>
      </c>
      <c r="N49" s="20" t="s">
        <v>404</v>
      </c>
      <c r="O49" s="18" t="s">
        <v>404</v>
      </c>
      <c r="P49" s="20" t="s">
        <v>404</v>
      </c>
      <c r="Q49" s="18" t="n">
        <v>434.87821072</v>
      </c>
      <c r="R49" s="20" t="n">
        <v>5.43678499</v>
      </c>
    </row>
    <row r="50" spans="1:18">
      <c r="A50" s="15" t="s">
        <v>447</v>
      </c>
      <c r="B50" s="17" t="n">
        <v>11795</v>
      </c>
      <c r="C50" s="18">
        <f>(1031.0/B50*100)</f>
        <v/>
      </c>
      <c r="D50" s="19" t="n">
        <v>10764</v>
      </c>
      <c r="E50" s="18" t="n">
        <v>419.32120931</v>
      </c>
      <c r="F50" s="20" t="n">
        <v>3.12857334</v>
      </c>
      <c r="G50" s="18" t="n">
        <v>426.55619957</v>
      </c>
      <c r="H50" s="20" t="n">
        <v>7.99968693</v>
      </c>
      <c r="I50" s="18" t="n">
        <v>397.096902</v>
      </c>
      <c r="J50" s="20" t="n">
        <v>10.88842856</v>
      </c>
      <c r="K50" s="18" t="s">
        <v>404</v>
      </c>
      <c r="L50" s="20" t="s">
        <v>404</v>
      </c>
      <c r="M50" s="18" t="s">
        <v>404</v>
      </c>
      <c r="N50" s="20" t="s">
        <v>404</v>
      </c>
      <c r="O50" s="18" t="s">
        <v>404</v>
      </c>
      <c r="P50" s="20" t="s">
        <v>404</v>
      </c>
      <c r="Q50" s="18" t="n">
        <v>408.21996109</v>
      </c>
      <c r="R50" s="20" t="n">
        <v>8.51662151</v>
      </c>
    </row>
    <row r="51" spans="1:18">
      <c r="A51" s="15" t="s">
        <v>448</v>
      </c>
      <c r="B51" s="17" t="n">
        <v>6866</v>
      </c>
      <c r="C51" s="18">
        <f>(1187.0/B51*100)</f>
        <v/>
      </c>
      <c r="D51" s="19" t="n">
        <v>5679</v>
      </c>
      <c r="E51" s="18" t="n">
        <v>419.38816848</v>
      </c>
      <c r="F51" s="20" t="n">
        <v>7.5114436</v>
      </c>
      <c r="G51" s="18" t="n">
        <v>420.7650759</v>
      </c>
      <c r="H51" s="20" t="n">
        <v>2.99969397</v>
      </c>
      <c r="I51" s="18" t="n">
        <v>418.48637078</v>
      </c>
      <c r="J51" s="20" t="n">
        <v>15.58527852</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483.87338299</v>
      </c>
      <c r="F52" s="20" t="n">
        <v>6.45505088</v>
      </c>
      <c r="G52" s="18" t="n">
        <v>472.87175331</v>
      </c>
      <c r="H52" s="20" t="n">
        <v>4.43866726</v>
      </c>
      <c r="I52" s="18" t="n">
        <v>470.22022371</v>
      </c>
      <c r="J52" s="20" t="n">
        <v>14.9308577</v>
      </c>
      <c r="K52" s="18" t="s">
        <v>404</v>
      </c>
      <c r="L52" s="20" t="s">
        <v>404</v>
      </c>
      <c r="M52" s="18" t="s">
        <v>404</v>
      </c>
      <c r="N52" s="20" t="s">
        <v>404</v>
      </c>
      <c r="O52" s="18" t="s">
        <v>404</v>
      </c>
      <c r="P52" s="20" t="s">
        <v>404</v>
      </c>
      <c r="Q52" s="18" t="n">
        <v>463.17709776</v>
      </c>
      <c r="R52" s="20" t="n">
        <v>12.96498155</v>
      </c>
    </row>
    <row r="53" spans="1:18">
      <c r="A53" s="15" t="s">
        <v>450</v>
      </c>
      <c r="B53" s="17" t="n">
        <v>5571</v>
      </c>
      <c r="C53" s="18">
        <f>(0.0/B53*100)</f>
        <v/>
      </c>
      <c r="D53" s="19" t="n">
        <v>5571</v>
      </c>
      <c r="E53" s="18" t="n">
        <v>434.80627573</v>
      </c>
      <c r="F53" s="20" t="n">
        <v>1.72608147</v>
      </c>
      <c r="G53" s="18" t="n">
        <v>434.19774326</v>
      </c>
      <c r="H53" s="20" t="n">
        <v>2.37471024</v>
      </c>
      <c r="I53" s="18" t="n">
        <v>356.81296467</v>
      </c>
      <c r="J53" s="20" t="n">
        <v>7.27126105</v>
      </c>
      <c r="K53" s="18" t="s">
        <v>404</v>
      </c>
      <c r="L53" s="20" t="s">
        <v>404</v>
      </c>
      <c r="M53" s="18" t="s">
        <v>404</v>
      </c>
      <c r="N53" s="20" t="s">
        <v>404</v>
      </c>
      <c r="O53" s="18" t="s">
        <v>404</v>
      </c>
      <c r="P53" s="20" t="s">
        <v>404</v>
      </c>
      <c r="Q53" s="18" t="n">
        <v>426.53911582</v>
      </c>
      <c r="R53" s="20" t="n">
        <v>3.1167271</v>
      </c>
    </row>
    <row r="54" spans="1:18">
      <c r="A54" s="15" t="s">
        <v>451</v>
      </c>
      <c r="B54" s="17" t="n">
        <v>4740</v>
      </c>
      <c r="C54" s="18">
        <f>(199.0/B54*100)</f>
        <v/>
      </c>
      <c r="D54" s="19" t="n">
        <v>4541</v>
      </c>
      <c r="E54" s="18" t="n">
        <v>330.43556862</v>
      </c>
      <c r="F54" s="20" t="n">
        <v>6.28531146</v>
      </c>
      <c r="G54" s="18" t="n">
        <v>344.35123789</v>
      </c>
      <c r="H54" s="20" t="n">
        <v>8.34060268</v>
      </c>
      <c r="I54" s="18" t="n">
        <v>300.94433921</v>
      </c>
      <c r="J54" s="20" t="n">
        <v>5.56687527</v>
      </c>
      <c r="K54" s="18" t="s">
        <v>404</v>
      </c>
      <c r="L54" s="20" t="s">
        <v>404</v>
      </c>
      <c r="M54" s="18" t="s">
        <v>404</v>
      </c>
      <c r="N54" s="20" t="s">
        <v>404</v>
      </c>
      <c r="O54" s="18" t="s">
        <v>404</v>
      </c>
      <c r="P54" s="20" t="s">
        <v>404</v>
      </c>
      <c r="Q54" s="18" t="n">
        <v>334.02626824</v>
      </c>
      <c r="R54" s="20" t="n">
        <v>5.8025446</v>
      </c>
    </row>
    <row r="55" spans="1:18">
      <c r="A55" s="15" t="s">
        <v>452</v>
      </c>
      <c r="B55" s="17" t="n">
        <v>5316</v>
      </c>
      <c r="C55" s="18">
        <f>(43.0/B55*100)</f>
        <v/>
      </c>
      <c r="D55" s="19" t="n">
        <v>5273</v>
      </c>
      <c r="E55" s="18" t="n">
        <v>414.78326866</v>
      </c>
      <c r="F55" s="20" t="n">
        <v>3.50375274</v>
      </c>
      <c r="G55" s="18" t="n">
        <v>391.29748642</v>
      </c>
      <c r="H55" s="20" t="n">
        <v>10.11447132</v>
      </c>
      <c r="I55" s="18" t="s">
        <v>404</v>
      </c>
      <c r="J55" s="20" t="s">
        <v>404</v>
      </c>
      <c r="K55" s="18" t="s">
        <v>404</v>
      </c>
      <c r="L55" s="20" t="s">
        <v>404</v>
      </c>
      <c r="M55" s="18" t="s">
        <v>404</v>
      </c>
      <c r="N55" s="20" t="s">
        <v>404</v>
      </c>
      <c r="O55" s="18" t="s">
        <v>404</v>
      </c>
      <c r="P55" s="20" t="s">
        <v>404</v>
      </c>
      <c r="Q55" s="18" t="n">
        <v>408.09081059</v>
      </c>
      <c r="R55" s="20" t="n">
        <v>4.4695336</v>
      </c>
    </row>
    <row r="56" spans="1:18">
      <c r="A56" s="15" t="s">
        <v>453</v>
      </c>
      <c r="B56" s="17" t="n">
        <v>5359</v>
      </c>
      <c r="C56" s="18">
        <f>(0.0/B56*100)</f>
        <v/>
      </c>
      <c r="D56" s="19" t="n">
        <v>5359</v>
      </c>
      <c r="E56" s="18" t="n">
        <v>516.69994431</v>
      </c>
      <c r="F56" s="20" t="n">
        <v>4.04088174</v>
      </c>
      <c r="G56" s="18" t="n">
        <v>536.5061818200001</v>
      </c>
      <c r="H56" s="20" t="n">
        <v>6.08306234</v>
      </c>
      <c r="I56" s="18" t="n">
        <v>520.85506759</v>
      </c>
      <c r="J56" s="20" t="n">
        <v>16.36062732</v>
      </c>
      <c r="K56" s="18" t="s">
        <v>404</v>
      </c>
      <c r="L56" s="20" t="s">
        <v>404</v>
      </c>
      <c r="M56" s="18" t="s">
        <v>404</v>
      </c>
      <c r="N56" s="20" t="s">
        <v>404</v>
      </c>
      <c r="O56" s="18" t="s">
        <v>404</v>
      </c>
      <c r="P56" s="20" t="s">
        <v>404</v>
      </c>
      <c r="Q56" s="18" t="n">
        <v>513.70205635</v>
      </c>
      <c r="R56" s="20" t="n">
        <v>25.55760842</v>
      </c>
    </row>
    <row r="57" spans="1:18">
      <c r="A57" s="15" t="s">
        <v>454</v>
      </c>
      <c r="B57" s="17" t="n">
        <v>6513</v>
      </c>
      <c r="C57" s="18">
        <f>(0.0/B57*100)</f>
        <v/>
      </c>
      <c r="D57" s="19" t="n">
        <v>6513</v>
      </c>
      <c r="E57" s="18" t="n">
        <v>402.27317819</v>
      </c>
      <c r="F57" s="20" t="n">
        <v>2.85697668</v>
      </c>
      <c r="G57" s="18" t="n">
        <v>414.64935484</v>
      </c>
      <c r="H57" s="20" t="n">
        <v>16.46095978</v>
      </c>
      <c r="I57" s="18" t="s">
        <v>404</v>
      </c>
      <c r="J57" s="20" t="s">
        <v>404</v>
      </c>
      <c r="K57" s="18" t="s">
        <v>404</v>
      </c>
      <c r="L57" s="20" t="s">
        <v>404</v>
      </c>
      <c r="M57" s="18" t="s">
        <v>404</v>
      </c>
      <c r="N57" s="20" t="s">
        <v>404</v>
      </c>
      <c r="O57" s="18" t="n">
        <v>367.94377778</v>
      </c>
      <c r="P57" s="20" t="n">
        <v>8.50680957</v>
      </c>
      <c r="Q57" s="18" t="n">
        <v>402.50331867</v>
      </c>
      <c r="R57" s="20" t="n">
        <v>10.11793967</v>
      </c>
    </row>
    <row r="58" spans="1:18">
      <c r="A58" s="15" t="s">
        <v>455</v>
      </c>
      <c r="B58" s="17" t="n">
        <v>7267</v>
      </c>
      <c r="C58" s="18">
        <f>(0.0/B58*100)</f>
        <v/>
      </c>
      <c r="D58" s="19" t="n">
        <v>7267</v>
      </c>
      <c r="E58" s="18" t="n">
        <v>410.85239719</v>
      </c>
      <c r="F58" s="20" t="n">
        <v>5.85522485</v>
      </c>
      <c r="G58" s="18" t="n">
        <v>403.74294174</v>
      </c>
      <c r="H58" s="20" t="n">
        <v>8.49540388</v>
      </c>
      <c r="I58" s="18" t="s">
        <v>404</v>
      </c>
      <c r="J58" s="20" t="s">
        <v>404</v>
      </c>
      <c r="K58" s="18" t="s">
        <v>404</v>
      </c>
      <c r="L58" s="20" t="s">
        <v>404</v>
      </c>
      <c r="M58" s="18" t="s">
        <v>404</v>
      </c>
      <c r="N58" s="20" t="s">
        <v>404</v>
      </c>
      <c r="O58" s="18" t="s">
        <v>404</v>
      </c>
      <c r="P58" s="20" t="s">
        <v>404</v>
      </c>
      <c r="Q58" s="18" t="n">
        <v>408.83738712</v>
      </c>
      <c r="R58" s="20" t="n">
        <v>4.012703</v>
      </c>
    </row>
    <row r="59" spans="1:18">
      <c r="A59" s="15" t="s">
        <v>456</v>
      </c>
      <c r="B59" s="17" t="n">
        <v>4826</v>
      </c>
      <c r="C59" s="18">
        <f>(0.0/B59*100)</f>
        <v/>
      </c>
      <c r="D59" s="19" t="n">
        <v>4826</v>
      </c>
      <c r="E59" s="18" t="n">
        <v>375.97830187</v>
      </c>
      <c r="F59" s="20" t="n">
        <v>2.66290291</v>
      </c>
      <c r="G59" s="18" t="n">
        <v>380.93116325</v>
      </c>
      <c r="H59" s="20" t="n">
        <v>2.44825408</v>
      </c>
      <c r="I59" s="18" t="s">
        <v>404</v>
      </c>
      <c r="J59" s="20" t="s">
        <v>404</v>
      </c>
      <c r="K59" s="18" t="s">
        <v>404</v>
      </c>
      <c r="L59" s="20" t="s">
        <v>404</v>
      </c>
      <c r="M59" s="18" t="s">
        <v>404</v>
      </c>
      <c r="N59" s="20" t="s">
        <v>404</v>
      </c>
      <c r="O59" s="18" t="s">
        <v>404</v>
      </c>
      <c r="P59" s="20" t="s">
        <v>404</v>
      </c>
      <c r="Q59" s="18" t="n">
        <v>378.71997846</v>
      </c>
      <c r="R59" s="20" t="n">
        <v>2.57039834</v>
      </c>
    </row>
    <row r="60" spans="1:18">
      <c r="A60" s="15" t="s">
        <v>457</v>
      </c>
      <c r="B60" s="17" t="n">
        <v>4546</v>
      </c>
      <c r="C60" s="18">
        <f>(0.0/B60*100)</f>
        <v/>
      </c>
      <c r="D60" s="19" t="n">
        <v>4546</v>
      </c>
      <c r="E60" s="18" t="n">
        <v>392.21377905</v>
      </c>
      <c r="F60" s="20" t="n">
        <v>6.19456421</v>
      </c>
      <c r="G60" s="18" t="n">
        <v>367.30206353</v>
      </c>
      <c r="H60" s="20" t="n">
        <v>14.11219186</v>
      </c>
      <c r="I60" s="18" t="s">
        <v>404</v>
      </c>
      <c r="J60" s="20" t="s">
        <v>404</v>
      </c>
      <c r="K60" s="18" t="s">
        <v>404</v>
      </c>
      <c r="L60" s="20" t="s">
        <v>404</v>
      </c>
      <c r="M60" s="18" t="s">
        <v>404</v>
      </c>
      <c r="N60" s="20" t="s">
        <v>404</v>
      </c>
      <c r="O60" s="18" t="s">
        <v>404</v>
      </c>
      <c r="P60" s="20" t="s">
        <v>404</v>
      </c>
      <c r="Q60" s="18" t="n">
        <v>384.18995186</v>
      </c>
      <c r="R60" s="20" t="n">
        <v>6.00313999</v>
      </c>
    </row>
    <row r="61" spans="1:18">
      <c r="A61" s="15" t="s">
        <v>458</v>
      </c>
      <c r="B61" s="17" t="n">
        <v>6525</v>
      </c>
      <c r="C61" s="18">
        <f>(0.0/B61*100)</f>
        <v/>
      </c>
      <c r="D61" s="19" t="n">
        <v>6525</v>
      </c>
      <c r="E61" s="18" t="n">
        <v>467.85548343</v>
      </c>
      <c r="F61" s="20" t="n">
        <v>3.79297522</v>
      </c>
      <c r="G61" s="18" t="n">
        <v>484.20505679</v>
      </c>
      <c r="H61" s="20" t="n">
        <v>5.05915485</v>
      </c>
      <c r="I61" s="18" t="n">
        <v>410.05668014</v>
      </c>
      <c r="J61" s="20" t="n">
        <v>16.13801857</v>
      </c>
      <c r="K61" s="18" t="s">
        <v>404</v>
      </c>
      <c r="L61" s="20" t="s">
        <v>404</v>
      </c>
      <c r="M61" s="18" t="s">
        <v>404</v>
      </c>
      <c r="N61" s="20" t="s">
        <v>404</v>
      </c>
      <c r="O61" s="18" t="s">
        <v>404</v>
      </c>
      <c r="P61" s="20" t="s">
        <v>404</v>
      </c>
      <c r="Q61" s="18" t="n">
        <v>488.8378161</v>
      </c>
      <c r="R61" s="20" t="n">
        <v>9.184465729999999</v>
      </c>
    </row>
    <row r="62" spans="1:18">
      <c r="A62" s="15" t="s">
        <v>459</v>
      </c>
      <c r="B62" s="17" t="n">
        <v>4476</v>
      </c>
      <c r="C62" s="18">
        <f>(0.0/B62*100)</f>
        <v/>
      </c>
      <c r="D62" s="19" t="n">
        <v>4476</v>
      </c>
      <c r="E62" s="18" t="n">
        <v>526.0452727000001</v>
      </c>
      <c r="F62" s="20" t="n">
        <v>1.60718106</v>
      </c>
      <c r="G62" s="18" t="n">
        <v>537.97256945</v>
      </c>
      <c r="H62" s="20" t="n">
        <v>1.75065796</v>
      </c>
      <c r="I62" s="18" t="n">
        <v>469.94698345</v>
      </c>
      <c r="J62" s="20" t="n">
        <v>17.32583546</v>
      </c>
      <c r="K62" s="18" t="s">
        <v>404</v>
      </c>
      <c r="L62" s="20" t="s">
        <v>404</v>
      </c>
      <c r="M62" s="18" t="s">
        <v>404</v>
      </c>
      <c r="N62" s="20" t="s">
        <v>404</v>
      </c>
      <c r="O62" s="18" t="s">
        <v>404</v>
      </c>
      <c r="P62" s="20" t="s">
        <v>404</v>
      </c>
      <c r="Q62" s="18" t="n">
        <v>516.11564865</v>
      </c>
      <c r="R62" s="20" t="n">
        <v>2.90227238</v>
      </c>
    </row>
    <row r="63" spans="1:18">
      <c r="A63" s="15" t="s">
        <v>460</v>
      </c>
      <c r="B63" s="17" t="n">
        <v>5324</v>
      </c>
      <c r="C63" s="18">
        <f>(0.0/B63*100)</f>
        <v/>
      </c>
      <c r="D63" s="19" t="n">
        <v>5324</v>
      </c>
      <c r="E63" s="18" t="n">
        <v>383.0853008</v>
      </c>
      <c r="F63" s="20" t="n">
        <v>1.73299498</v>
      </c>
      <c r="G63" s="18" t="n">
        <v>377.76443378</v>
      </c>
      <c r="H63" s="20" t="n">
        <v>3.03467018</v>
      </c>
      <c r="I63" s="18" t="s">
        <v>404</v>
      </c>
      <c r="J63" s="20" t="s">
        <v>404</v>
      </c>
      <c r="K63" s="18" t="s">
        <v>404</v>
      </c>
      <c r="L63" s="20" t="s">
        <v>404</v>
      </c>
      <c r="M63" s="18" t="s">
        <v>404</v>
      </c>
      <c r="N63" s="20" t="s">
        <v>404</v>
      </c>
      <c r="O63" s="18" t="s">
        <v>404</v>
      </c>
      <c r="P63" s="20" t="s">
        <v>404</v>
      </c>
      <c r="Q63" s="18" t="n">
        <v>387.17844224</v>
      </c>
      <c r="R63" s="20" t="n">
        <v>2.13830851</v>
      </c>
    </row>
    <row r="64" spans="1:18">
      <c r="A64" s="15" t="s">
        <v>461</v>
      </c>
      <c r="B64" s="17" t="n">
        <v>3634</v>
      </c>
      <c r="C64" s="18">
        <f>(27.0/B64*100)</f>
        <v/>
      </c>
      <c r="D64" s="19" t="n">
        <v>3607</v>
      </c>
      <c r="E64" s="18" t="n">
        <v>465.812687</v>
      </c>
      <c r="F64" s="20" t="n">
        <v>1.95912486</v>
      </c>
      <c r="G64" s="18" t="n">
        <v>437.86692154</v>
      </c>
      <c r="H64" s="20" t="n">
        <v>4.66006999</v>
      </c>
      <c r="I64" s="18" t="s">
        <v>404</v>
      </c>
      <c r="J64" s="20" t="s">
        <v>404</v>
      </c>
      <c r="K64" s="18" t="s">
        <v>404</v>
      </c>
      <c r="L64" s="20" t="s">
        <v>404</v>
      </c>
      <c r="M64" s="18" t="s">
        <v>404</v>
      </c>
      <c r="N64" s="20" t="s">
        <v>404</v>
      </c>
      <c r="O64" s="18" t="s">
        <v>404</v>
      </c>
      <c r="P64" s="20" t="s">
        <v>404</v>
      </c>
      <c r="Q64" s="18" t="n">
        <v>474.80503023</v>
      </c>
      <c r="R64" s="20" t="n">
        <v>3.60484521</v>
      </c>
    </row>
    <row r="65" spans="1:18">
      <c r="A65" s="15" t="s">
        <v>462</v>
      </c>
      <c r="B65" s="17" t="n">
        <v>5325</v>
      </c>
      <c r="C65" s="18">
        <f>(0.0/B65*100)</f>
        <v/>
      </c>
      <c r="D65" s="19" t="n">
        <v>5325</v>
      </c>
      <c r="E65" s="18" t="n">
        <v>428.00063678</v>
      </c>
      <c r="F65" s="20" t="n">
        <v>2.02731086</v>
      </c>
      <c r="G65" s="18" t="n">
        <v>408.30193213</v>
      </c>
      <c r="H65" s="20" t="n">
        <v>15.47051798</v>
      </c>
      <c r="I65" s="18" t="s">
        <v>404</v>
      </c>
      <c r="J65" s="20" t="s">
        <v>404</v>
      </c>
      <c r="K65" s="18" t="s">
        <v>404</v>
      </c>
      <c r="L65" s="20" t="s">
        <v>404</v>
      </c>
      <c r="M65" s="18" t="s">
        <v>404</v>
      </c>
      <c r="N65" s="20" t="s">
        <v>404</v>
      </c>
      <c r="O65" s="18" t="s">
        <v>404</v>
      </c>
      <c r="P65" s="20" t="s">
        <v>404</v>
      </c>
      <c r="Q65" s="18" t="n">
        <v>429.8260899</v>
      </c>
      <c r="R65" s="20" t="n">
        <v>16.03559549</v>
      </c>
    </row>
    <row r="66" spans="1:18">
      <c r="A66" s="15" t="s">
        <v>463</v>
      </c>
      <c r="B66" s="17" t="n">
        <v>5665</v>
      </c>
      <c r="C66" s="18">
        <f>(0.0/B66*100)</f>
        <v/>
      </c>
      <c r="D66" s="19" t="n">
        <v>5665</v>
      </c>
      <c r="E66" s="18" t="n">
        <v>410.56239438</v>
      </c>
      <c r="F66" s="20" t="n">
        <v>1.89218856</v>
      </c>
      <c r="G66" s="18" t="n">
        <v>413.73108771</v>
      </c>
      <c r="H66" s="20" t="n">
        <v>1.21881697</v>
      </c>
      <c r="I66" s="18" t="n">
        <v>363.84393827</v>
      </c>
      <c r="J66" s="20" t="n">
        <v>8.81112766</v>
      </c>
      <c r="K66" s="18" t="s">
        <v>404</v>
      </c>
      <c r="L66" s="20" t="s">
        <v>404</v>
      </c>
      <c r="M66" s="18" t="s">
        <v>404</v>
      </c>
      <c r="N66" s="20" t="s">
        <v>404</v>
      </c>
      <c r="O66" s="18" t="s">
        <v>404</v>
      </c>
      <c r="P66" s="20" t="s">
        <v>404</v>
      </c>
      <c r="Q66" s="18" t="n">
        <v>401.0704109</v>
      </c>
      <c r="R66" s="20" t="n">
        <v>3.3382077</v>
      </c>
    </row>
    <row r="67" spans="1:18">
      <c r="A67" s="15" t="s">
        <v>464</v>
      </c>
      <c r="B67" s="17" t="n">
        <v>6971</v>
      </c>
      <c r="C67" s="18">
        <f>(0.0/B67*100)</f>
        <v/>
      </c>
      <c r="D67" s="19" t="n">
        <v>6971</v>
      </c>
      <c r="E67" s="18" t="n">
        <v>397.57280441</v>
      </c>
      <c r="F67" s="20" t="n">
        <v>3.90497071</v>
      </c>
      <c r="G67" s="18" t="n">
        <v>390.89976648</v>
      </c>
      <c r="H67" s="20" t="n">
        <v>6.24384684</v>
      </c>
      <c r="I67" s="18" t="n">
        <v>379.8153183</v>
      </c>
      <c r="J67" s="20" t="n">
        <v>6.79452788</v>
      </c>
      <c r="K67" s="18" t="s">
        <v>404</v>
      </c>
      <c r="L67" s="20" t="s">
        <v>404</v>
      </c>
      <c r="M67" s="18" t="s">
        <v>404</v>
      </c>
      <c r="N67" s="20" t="s">
        <v>404</v>
      </c>
      <c r="O67" s="18" t="s">
        <v>404</v>
      </c>
      <c r="P67" s="20" t="s">
        <v>404</v>
      </c>
      <c r="Q67" s="18" t="n">
        <v>401.20439687</v>
      </c>
      <c r="R67" s="20" t="n">
        <v>5.92791132</v>
      </c>
    </row>
    <row r="68" spans="1:18">
      <c r="A68" s="15" t="s">
        <v>465</v>
      </c>
      <c r="B68" s="17" t="n">
        <v>12083</v>
      </c>
      <c r="C68" s="18">
        <f>(0.0/B68*100)</f>
        <v/>
      </c>
      <c r="D68" s="19" t="n">
        <v>12083</v>
      </c>
      <c r="E68" s="18" t="n">
        <v>423.30553009</v>
      </c>
      <c r="F68" s="20" t="n">
        <v>1.05569246</v>
      </c>
      <c r="G68" s="18" t="n">
        <v>391.27113642</v>
      </c>
      <c r="H68" s="20" t="n">
        <v>2.13381754</v>
      </c>
      <c r="I68" s="18" t="n">
        <v>439.84475592</v>
      </c>
      <c r="J68" s="20" t="n">
        <v>12.49637931</v>
      </c>
      <c r="K68" s="18" t="s">
        <v>404</v>
      </c>
      <c r="L68" s="20" t="s">
        <v>404</v>
      </c>
      <c r="M68" s="18" t="s">
        <v>404</v>
      </c>
      <c r="N68" s="20" t="s">
        <v>404</v>
      </c>
      <c r="O68" s="18" t="s">
        <v>404</v>
      </c>
      <c r="P68" s="20" t="s">
        <v>404</v>
      </c>
      <c r="Q68" s="18" t="n">
        <v>421.59405787</v>
      </c>
      <c r="R68" s="20" t="n">
        <v>3.38580501</v>
      </c>
    </row>
    <row r="69" spans="1:18">
      <c r="A69" s="15" t="s">
        <v>466</v>
      </c>
      <c r="B69" s="17" t="n">
        <v>4876</v>
      </c>
      <c r="C69" s="18">
        <f>(0.0/B69*100)</f>
        <v/>
      </c>
      <c r="D69" s="19" t="n">
        <v>4876</v>
      </c>
      <c r="E69" s="18" t="n">
        <v>439.45754189</v>
      </c>
      <c r="F69" s="20" t="n">
        <v>3.57503615</v>
      </c>
      <c r="G69" s="18" t="n">
        <v>432.85293122</v>
      </c>
      <c r="H69" s="20" t="n">
        <v>11.26923914</v>
      </c>
      <c r="I69" s="18" t="s">
        <v>404</v>
      </c>
      <c r="J69" s="20" t="s">
        <v>404</v>
      </c>
      <c r="K69" s="18" t="s">
        <v>404</v>
      </c>
      <c r="L69" s="20" t="s">
        <v>404</v>
      </c>
      <c r="M69" s="18" t="s">
        <v>404</v>
      </c>
      <c r="N69" s="20" t="s">
        <v>404</v>
      </c>
      <c r="O69" s="18" t="s">
        <v>404</v>
      </c>
      <c r="P69" s="20" t="s">
        <v>404</v>
      </c>
      <c r="Q69" s="18" t="n">
        <v>404.06173298</v>
      </c>
      <c r="R69" s="20" t="n">
        <v>9.662026900000001</v>
      </c>
    </row>
    <row r="70" spans="1:18">
      <c r="A70" s="15" t="s">
        <v>467</v>
      </c>
      <c r="B70" s="17" t="n">
        <v>6036</v>
      </c>
      <c r="C70" s="18">
        <f>(0.0/B70*100)</f>
        <v/>
      </c>
      <c r="D70" s="19" t="n">
        <v>6036</v>
      </c>
      <c r="E70" s="18" t="n">
        <v>488.02945384</v>
      </c>
      <c r="F70" s="20" t="n">
        <v>3.3049734</v>
      </c>
      <c r="G70" s="18" t="n">
        <v>475.70415223</v>
      </c>
      <c r="H70" s="20" t="n">
        <v>13.18336347</v>
      </c>
      <c r="I70" s="18" t="s">
        <v>404</v>
      </c>
      <c r="J70" s="20" t="s">
        <v>404</v>
      </c>
      <c r="K70" s="18" t="s">
        <v>404</v>
      </c>
      <c r="L70" s="20" t="s">
        <v>404</v>
      </c>
      <c r="M70" s="18" t="s">
        <v>404</v>
      </c>
      <c r="N70" s="20" t="s">
        <v>404</v>
      </c>
      <c r="O70" s="18" t="s">
        <v>404</v>
      </c>
      <c r="P70" s="20" t="s">
        <v>404</v>
      </c>
      <c r="Q70" s="18" t="n">
        <v>451.7357309</v>
      </c>
      <c r="R70" s="20" t="n">
        <v>15.23316445</v>
      </c>
    </row>
    <row r="71" spans="1:18">
      <c r="A71" s="15" t="s">
        <v>468</v>
      </c>
      <c r="B71" s="17" t="n">
        <v>6115</v>
      </c>
      <c r="C71" s="18">
        <f>(0.0/B71*100)</f>
        <v/>
      </c>
      <c r="D71" s="19" t="n">
        <v>6115</v>
      </c>
      <c r="E71" s="18" t="n">
        <v>556.3444501</v>
      </c>
      <c r="F71" s="20" t="n">
        <v>1.19050428</v>
      </c>
      <c r="G71" s="18" t="n">
        <v>553.90342417</v>
      </c>
      <c r="H71" s="20" t="n">
        <v>4.53320016</v>
      </c>
      <c r="I71" s="18" t="n">
        <v>496.28387474</v>
      </c>
      <c r="J71" s="20" t="n">
        <v>15.61464699</v>
      </c>
      <c r="K71" s="18" t="s">
        <v>404</v>
      </c>
      <c r="L71" s="20" t="s">
        <v>404</v>
      </c>
      <c r="M71" s="18" t="s">
        <v>404</v>
      </c>
      <c r="N71" s="20" t="s">
        <v>404</v>
      </c>
      <c r="O71" s="18" t="s">
        <v>404</v>
      </c>
      <c r="P71" s="20" t="s">
        <v>404</v>
      </c>
      <c r="Q71" s="18" t="n">
        <v>424.24119713</v>
      </c>
      <c r="R71" s="20" t="n">
        <v>45.0148204</v>
      </c>
    </row>
    <row r="72" spans="1:18">
      <c r="A72" s="15" t="s">
        <v>469</v>
      </c>
      <c r="B72" s="17" t="n">
        <v>7708</v>
      </c>
      <c r="C72" s="18">
        <f>(0.0/B72*100)</f>
        <v/>
      </c>
      <c r="D72" s="19" t="n">
        <v>7708</v>
      </c>
      <c r="E72" s="18" t="n">
        <v>532.54485082</v>
      </c>
      <c r="F72" s="20" t="n">
        <v>3.2030997</v>
      </c>
      <c r="G72" s="18" t="n">
        <v>533.08362993</v>
      </c>
      <c r="H72" s="20" t="n">
        <v>13.32595854</v>
      </c>
      <c r="I72" s="18" t="n">
        <v>458.99937447</v>
      </c>
      <c r="J72" s="20" t="n">
        <v>20.27311295</v>
      </c>
      <c r="K72" s="18" t="s">
        <v>404</v>
      </c>
      <c r="L72" s="20" t="s">
        <v>404</v>
      </c>
      <c r="M72" s="18" t="s">
        <v>404</v>
      </c>
      <c r="N72" s="20" t="s">
        <v>404</v>
      </c>
      <c r="O72" s="18" t="s">
        <v>404</v>
      </c>
      <c r="P72" s="20" t="s">
        <v>404</v>
      </c>
      <c r="Q72" s="18" t="n">
        <v>564.00569552</v>
      </c>
      <c r="R72" s="20" t="n">
        <v>20.32536144</v>
      </c>
    </row>
    <row r="73" spans="1:18">
      <c r="A73" s="15" t="s">
        <v>470</v>
      </c>
      <c r="B73" s="17" t="n">
        <v>8249</v>
      </c>
      <c r="C73" s="18">
        <f>(0.0/B73*100)</f>
        <v/>
      </c>
      <c r="D73" s="19" t="n">
        <v>8249</v>
      </c>
      <c r="E73" s="18" t="n">
        <v>425.66352262</v>
      </c>
      <c r="F73" s="20" t="n">
        <v>3.81852873</v>
      </c>
      <c r="G73" s="18" t="n">
        <v>416.97421988</v>
      </c>
      <c r="H73" s="20" t="n">
        <v>6.31701249</v>
      </c>
      <c r="I73" s="18" t="n">
        <v>410.81162287</v>
      </c>
      <c r="J73" s="20" t="n">
        <v>19.10949987</v>
      </c>
      <c r="K73" s="18" t="s">
        <v>404</v>
      </c>
      <c r="L73" s="20" t="s">
        <v>404</v>
      </c>
      <c r="M73" s="18" t="s">
        <v>404</v>
      </c>
      <c r="N73" s="20" t="s">
        <v>404</v>
      </c>
      <c r="O73" s="18" t="s">
        <v>404</v>
      </c>
      <c r="P73" s="20" t="s">
        <v>404</v>
      </c>
      <c r="Q73" s="18" t="n">
        <v>387.26075672</v>
      </c>
      <c r="R73" s="20" t="n">
        <v>12.6537972</v>
      </c>
    </row>
    <row r="74" spans="1:18">
      <c r="A74" s="15" t="s">
        <v>471</v>
      </c>
      <c r="B74" s="17" t="n">
        <v>4692</v>
      </c>
      <c r="C74" s="18">
        <f>(484.0/B74*100)</f>
        <v/>
      </c>
      <c r="D74" s="19" t="n">
        <v>4208</v>
      </c>
      <c r="E74" s="18" t="n">
        <v>428.63633343</v>
      </c>
      <c r="F74" s="20" t="n">
        <v>2.08249514</v>
      </c>
      <c r="G74" s="18" t="n">
        <v>405.71499717</v>
      </c>
      <c r="H74" s="20" t="n">
        <v>3.3352743</v>
      </c>
      <c r="I74" s="18" t="s">
        <v>404</v>
      </c>
      <c r="J74" s="20" t="s">
        <v>404</v>
      </c>
      <c r="K74" s="18" t="s">
        <v>404</v>
      </c>
      <c r="L74" s="20" t="s">
        <v>404</v>
      </c>
      <c r="M74" s="18" t="s">
        <v>404</v>
      </c>
      <c r="N74" s="20" t="s">
        <v>404</v>
      </c>
      <c r="O74" s="18" t="s">
        <v>404</v>
      </c>
      <c r="P74" s="20" t="s">
        <v>404</v>
      </c>
      <c r="Q74" s="18" t="n">
        <v>416.36230891</v>
      </c>
      <c r="R74" s="20" t="n">
        <v>3.07255916</v>
      </c>
    </row>
    <row r="75" spans="1:18">
      <c r="A75" s="15" t="s">
        <v>472</v>
      </c>
      <c r="B75" s="17" t="n">
        <v>5375</v>
      </c>
      <c r="C75" s="18">
        <f>(483.0/B75*100)</f>
        <v/>
      </c>
      <c r="D75" s="19" t="n">
        <v>4892</v>
      </c>
      <c r="E75" s="18" t="n">
        <v>388.99277527</v>
      </c>
      <c r="F75" s="20" t="n">
        <v>4.64708409</v>
      </c>
      <c r="G75" s="18" t="n">
        <v>385.82998385</v>
      </c>
      <c r="H75" s="20" t="n">
        <v>5.14509853</v>
      </c>
      <c r="I75" s="18" t="n">
        <v>382.90126591</v>
      </c>
      <c r="J75" s="20" t="n">
        <v>13.21533288</v>
      </c>
      <c r="K75" s="18" t="s">
        <v>404</v>
      </c>
      <c r="L75" s="20" t="s">
        <v>404</v>
      </c>
      <c r="M75" s="18" t="s">
        <v>404</v>
      </c>
      <c r="N75" s="20" t="s">
        <v>404</v>
      </c>
      <c r="O75" s="18" t="s">
        <v>404</v>
      </c>
      <c r="P75" s="20" t="s">
        <v>404</v>
      </c>
      <c r="Q75" s="18" t="n">
        <v>383.14280867</v>
      </c>
      <c r="R75" s="20" t="n">
        <v>8.27673603</v>
      </c>
    </row>
    <row r="76" spans="1:18">
      <c r="A76" s="15" t="s">
        <v>473</v>
      </c>
      <c r="B76" s="17" t="n">
        <v>14167</v>
      </c>
      <c r="C76" s="18">
        <f>(1400.0/B76*100)</f>
        <v/>
      </c>
      <c r="D76" s="19" t="n">
        <v>12767</v>
      </c>
      <c r="E76" s="18" t="n">
        <v>446.21527903</v>
      </c>
      <c r="F76" s="20" t="n">
        <v>3.53150973</v>
      </c>
      <c r="G76" s="18" t="n">
        <v>451.33828982</v>
      </c>
      <c r="H76" s="20" t="n">
        <v>5.24054801</v>
      </c>
      <c r="I76" s="18" t="n">
        <v>391.2856045</v>
      </c>
      <c r="J76" s="20" t="n">
        <v>11.40456447</v>
      </c>
      <c r="K76" s="18" t="s">
        <v>404</v>
      </c>
      <c r="L76" s="20" t="s">
        <v>404</v>
      </c>
      <c r="M76" s="18" t="s">
        <v>404</v>
      </c>
      <c r="N76" s="20" t="s">
        <v>404</v>
      </c>
      <c r="O76" s="18" t="s">
        <v>404</v>
      </c>
      <c r="P76" s="20" t="s">
        <v>404</v>
      </c>
      <c r="Q76" s="18" t="n">
        <v>403.59611529</v>
      </c>
      <c r="R76" s="20" t="n">
        <v>6.11199458</v>
      </c>
    </row>
    <row r="77" spans="1:18">
      <c r="A77" s="15" t="s">
        <v>474</v>
      </c>
      <c r="B77" s="17" t="n">
        <v>6062</v>
      </c>
      <c r="C77" s="18">
        <f>(0.0/B77*100)</f>
        <v/>
      </c>
      <c r="D77" s="19" t="n">
        <v>6062</v>
      </c>
      <c r="E77" s="18" t="n">
        <v>435.94377848</v>
      </c>
      <c r="F77" s="20" t="n">
        <v>7.1318639</v>
      </c>
      <c r="G77" s="18" t="n">
        <v>438.14267693</v>
      </c>
      <c r="H77" s="20" t="n">
        <v>4.85900101</v>
      </c>
      <c r="I77" s="18" t="n">
        <v>408.50614799</v>
      </c>
      <c r="J77" s="20" t="n">
        <v>14.00500674</v>
      </c>
      <c r="K77" s="18" t="s">
        <v>404</v>
      </c>
      <c r="L77" s="20" t="s">
        <v>404</v>
      </c>
      <c r="M77" s="18" t="s">
        <v>404</v>
      </c>
      <c r="N77" s="20" t="s">
        <v>404</v>
      </c>
      <c r="O77" s="18" t="s">
        <v>404</v>
      </c>
      <c r="P77" s="20" t="s">
        <v>404</v>
      </c>
      <c r="Q77" s="18" t="n">
        <v>434.5457395</v>
      </c>
      <c r="R77" s="20" t="n">
        <v>7.00728163</v>
      </c>
    </row>
    <row r="78" spans="1:18">
      <c r="A78" s="15" t="s">
        <v>475</v>
      </c>
      <c r="B78" s="17" t="n">
        <v>5826</v>
      </c>
      <c r="C78" s="18">
        <f>(0.0/B78*100)</f>
        <v/>
      </c>
      <c r="D78" s="19" t="n">
        <v>5826</v>
      </c>
      <c r="E78" s="18" t="n">
        <v>525.2463044</v>
      </c>
      <c r="F78" s="20" t="n">
        <v>4.99406396</v>
      </c>
      <c r="G78" s="18" t="n">
        <v>522.06681571</v>
      </c>
      <c r="H78" s="20" t="n">
        <v>9.95174525</v>
      </c>
      <c r="I78" s="18" t="s">
        <v>404</v>
      </c>
      <c r="J78" s="20" t="s">
        <v>404</v>
      </c>
      <c r="K78" s="18" t="s">
        <v>404</v>
      </c>
      <c r="L78" s="20" t="s">
        <v>404</v>
      </c>
      <c r="M78" s="18" t="s">
        <v>404</v>
      </c>
      <c r="N78" s="20" t="s">
        <v>404</v>
      </c>
      <c r="O78" s="18" t="s">
        <v>404</v>
      </c>
      <c r="P78" s="20" t="s">
        <v>404</v>
      </c>
      <c r="Q78" s="18" t="n">
        <v>524.4918027799999</v>
      </c>
      <c r="R78" s="20" t="n">
        <v>7.10185036</v>
      </c>
    </row>
    <row customHeight="1" ht="25" r="79" spans="1:18">
      <c r="A79" s="15" t="s">
        <v>476</v>
      </c>
      <c r="B79" s="17" t="n">
        <v>1657</v>
      </c>
      <c r="C79" s="18">
        <f>(21.0/B79*100)</f>
        <v/>
      </c>
      <c r="D79" s="19" t="n">
        <v>1636</v>
      </c>
      <c r="E79" s="18" t="n">
        <v>454.22036253</v>
      </c>
      <c r="F79" s="20" t="n">
        <v>13.70975222</v>
      </c>
      <c r="G79" s="18" t="n">
        <v>479.32285879</v>
      </c>
      <c r="H79" s="20" t="n">
        <v>9.0973664</v>
      </c>
      <c r="I79" s="18" t="s">
        <v>404</v>
      </c>
      <c r="J79" s="20" t="s">
        <v>404</v>
      </c>
      <c r="K79" s="18" t="s">
        <v>404</v>
      </c>
      <c r="L79" s="20" t="s">
        <v>404</v>
      </c>
      <c r="M79" s="18" t="s">
        <v>404</v>
      </c>
      <c r="N79" s="20" t="s">
        <v>404</v>
      </c>
      <c r="O79" s="18" t="s">
        <v>404</v>
      </c>
      <c r="P79" s="20" t="s">
        <v>404</v>
      </c>
      <c r="Q79" s="18" t="n">
        <v>486.77051635</v>
      </c>
      <c r="R79" s="20" t="n">
        <v>15.45780007</v>
      </c>
    </row>
    <row r="80" spans="1:18">
      <c r="A80" s="15" t="s">
        <v>477</v>
      </c>
      <c r="B80" s="17" t="n">
        <v>7841</v>
      </c>
      <c r="C80" s="18">
        <f>(0.0/B80*100)</f>
        <v/>
      </c>
      <c r="D80" s="19" t="n">
        <v>7841</v>
      </c>
      <c r="E80" s="18" t="n">
        <v>455.23779119</v>
      </c>
      <c r="F80" s="20" t="n">
        <v>3.74923162</v>
      </c>
      <c r="G80" s="18" t="n">
        <v>463.89553494</v>
      </c>
      <c r="H80" s="20" t="n">
        <v>13.54952351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(121.0/B81*100)</f>
        <v/>
      </c>
      <c r="D81" s="19" t="n">
        <v>8740</v>
      </c>
      <c r="E81" s="18" t="n">
        <v>442.75150246</v>
      </c>
      <c r="F81" s="20" t="n">
        <v>3.61598126</v>
      </c>
      <c r="G81" s="18" t="n">
        <v>442.43187273</v>
      </c>
      <c r="H81" s="20" t="n">
        <v>7.1577619</v>
      </c>
      <c r="I81" s="18" t="n">
        <v>523.4145175</v>
      </c>
      <c r="J81" s="20" t="n">
        <v>6.78576833</v>
      </c>
      <c r="K81" s="18" t="s">
        <v>404</v>
      </c>
      <c r="L81" s="20" t="s">
        <v>404</v>
      </c>
      <c r="M81" s="18" t="s">
        <v>404</v>
      </c>
      <c r="N81" s="20" t="s">
        <v>404</v>
      </c>
      <c r="O81" s="18" t="s">
        <v>404</v>
      </c>
      <c r="P81" s="20" t="s">
        <v>404</v>
      </c>
      <c r="Q81" s="18" t="n">
        <v>442.97452566</v>
      </c>
      <c r="R81" s="20" t="n">
        <v>12.63170089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510.64187166</v>
      </c>
      <c r="F7" s="20" t="n">
        <v>1.75331416</v>
      </c>
      <c r="G7" s="18" t="n">
        <v>529.48649512</v>
      </c>
      <c r="H7" s="20" t="n">
        <v>11.60417366</v>
      </c>
      <c r="I7" s="18" t="s">
        <v>404</v>
      </c>
      <c r="J7" s="20" t="s">
        <v>404</v>
      </c>
      <c r="K7" s="18" t="s">
        <v>404</v>
      </c>
      <c r="L7" s="20" t="s">
        <v>404</v>
      </c>
      <c r="M7" s="18" t="s">
        <v>404</v>
      </c>
      <c r="N7" s="20" t="s">
        <v>404</v>
      </c>
      <c r="O7" s="18" t="s">
        <v>404</v>
      </c>
      <c r="P7" s="20" t="s">
        <v>404</v>
      </c>
      <c r="Q7" s="18" t="n">
        <v>502.3410624</v>
      </c>
      <c r="R7" s="20" t="n">
        <v>7.98786142</v>
      </c>
    </row>
    <row r="8" spans="1:18">
      <c r="A8" s="15" t="s">
        <v>405</v>
      </c>
      <c r="B8" s="17" t="n">
        <v>7007</v>
      </c>
      <c r="C8" s="18">
        <f>(0.0/B8*100)</f>
        <v/>
      </c>
      <c r="D8" s="19" t="n">
        <v>7007</v>
      </c>
      <c r="E8" s="18" t="n">
        <v>496.78624451</v>
      </c>
      <c r="F8" s="20" t="n">
        <v>2.95415001</v>
      </c>
      <c r="G8" s="18" t="n">
        <v>459.91339749</v>
      </c>
      <c r="H8" s="20" t="n">
        <v>25.92385747</v>
      </c>
      <c r="I8" s="18" t="n">
        <v>469.40647517</v>
      </c>
      <c r="J8" s="20" t="n">
        <v>23.11133693</v>
      </c>
      <c r="K8" s="18" t="s">
        <v>404</v>
      </c>
      <c r="L8" s="20" t="s">
        <v>404</v>
      </c>
      <c r="M8" s="18" t="s">
        <v>404</v>
      </c>
      <c r="N8" s="20" t="s">
        <v>404</v>
      </c>
      <c r="O8" s="18" t="s">
        <v>404</v>
      </c>
      <c r="P8" s="20" t="s">
        <v>404</v>
      </c>
      <c r="Q8" s="18" t="n">
        <v>510.60747028</v>
      </c>
      <c r="R8" s="20" t="n">
        <v>20.09722133</v>
      </c>
    </row>
    <row r="9" spans="1:18">
      <c r="A9" s="15" t="s">
        <v>406</v>
      </c>
      <c r="B9" s="17" t="n">
        <v>9651</v>
      </c>
      <c r="C9" s="18">
        <f>(575.0/B9*100)</f>
        <v/>
      </c>
      <c r="D9" s="19" t="n">
        <v>9076</v>
      </c>
      <c r="E9" s="18" t="n">
        <v>503.58977742</v>
      </c>
      <c r="F9" s="20" t="n">
        <v>2.72565719</v>
      </c>
      <c r="G9" s="18" t="n">
        <v>513.6108520499999</v>
      </c>
      <c r="H9" s="20" t="n">
        <v>43.44729796</v>
      </c>
      <c r="I9" s="18" t="n">
        <v>521.21150646</v>
      </c>
      <c r="J9" s="20" t="n">
        <v>24.42624586</v>
      </c>
      <c r="K9" s="18" t="s">
        <v>404</v>
      </c>
      <c r="L9" s="20" t="s">
        <v>404</v>
      </c>
      <c r="M9" s="18" t="s">
        <v>404</v>
      </c>
      <c r="N9" s="20" t="s">
        <v>404</v>
      </c>
      <c r="O9" s="18" t="s">
        <v>404</v>
      </c>
      <c r="P9" s="20" t="s">
        <v>404</v>
      </c>
      <c r="Q9" s="18" t="n">
        <v>539.83645551</v>
      </c>
      <c r="R9" s="20" t="n">
        <v>20.50075412</v>
      </c>
    </row>
    <row r="10" spans="1:18">
      <c r="A10" s="15" t="s">
        <v>407</v>
      </c>
      <c r="B10" s="17" t="n">
        <v>20058</v>
      </c>
      <c r="C10" s="18">
        <f>(3112.0/B10*100)</f>
        <v/>
      </c>
      <c r="D10" s="19" t="n">
        <v>16946</v>
      </c>
      <c r="E10" s="18" t="n">
        <v>528.13706453</v>
      </c>
      <c r="F10" s="20" t="n">
        <v>2.2118585</v>
      </c>
      <c r="G10" s="18" t="n">
        <v>528.18633608</v>
      </c>
      <c r="H10" s="20" t="n">
        <v>12.43943748</v>
      </c>
      <c r="I10" s="18" t="n">
        <v>575.71642624</v>
      </c>
      <c r="J10" s="20" t="n">
        <v>12.10108029</v>
      </c>
      <c r="K10" s="18" t="s">
        <v>404</v>
      </c>
      <c r="L10" s="20" t="s">
        <v>404</v>
      </c>
      <c r="M10" s="18" t="s">
        <v>404</v>
      </c>
      <c r="N10" s="20" t="s">
        <v>404</v>
      </c>
      <c r="O10" s="18" t="s">
        <v>404</v>
      </c>
      <c r="P10" s="20" t="s">
        <v>404</v>
      </c>
      <c r="Q10" s="18" t="n">
        <v>500.09159073</v>
      </c>
      <c r="R10" s="20" t="n">
        <v>22.85138928</v>
      </c>
    </row>
    <row r="11" spans="1:18">
      <c r="A11" s="15" t="s">
        <v>408</v>
      </c>
      <c r="B11" s="17" t="n">
        <v>7053</v>
      </c>
      <c r="C11" s="18">
        <f>(137.0/B11*100)</f>
        <v/>
      </c>
      <c r="D11" s="19" t="n">
        <v>6916</v>
      </c>
      <c r="E11" s="18" t="n">
        <v>450.66098695</v>
      </c>
      <c r="F11" s="20" t="n">
        <v>2.7971297</v>
      </c>
      <c r="G11" s="18" t="n">
        <v>403.02150479</v>
      </c>
      <c r="H11" s="20" t="n">
        <v>11.00719251</v>
      </c>
      <c r="I11" s="18" t="n">
        <v>415.02447064</v>
      </c>
      <c r="J11" s="20" t="n">
        <v>18.84315794</v>
      </c>
      <c r="K11" s="18" t="s">
        <v>404</v>
      </c>
      <c r="L11" s="20" t="s">
        <v>404</v>
      </c>
      <c r="M11" s="18" t="s">
        <v>404</v>
      </c>
      <c r="N11" s="20" t="s">
        <v>404</v>
      </c>
      <c r="O11" s="18" t="s">
        <v>404</v>
      </c>
      <c r="P11" s="20" t="s">
        <v>404</v>
      </c>
      <c r="Q11" s="18" t="n">
        <v>427.48438311</v>
      </c>
      <c r="R11" s="20" t="n">
        <v>20.93393431</v>
      </c>
    </row>
    <row r="12" spans="1:18">
      <c r="A12" s="15" t="s">
        <v>409</v>
      </c>
      <c r="B12" s="17" t="n">
        <v>6894</v>
      </c>
      <c r="C12" s="18">
        <f>(106.0/B12*100)</f>
        <v/>
      </c>
      <c r="D12" s="19" t="n">
        <v>6788</v>
      </c>
      <c r="E12" s="18" t="n">
        <v>493.01851856</v>
      </c>
      <c r="F12" s="20" t="n">
        <v>3.16014996</v>
      </c>
      <c r="G12" s="18" t="n">
        <v>498.56903136</v>
      </c>
      <c r="H12" s="20" t="n">
        <v>6.14139888</v>
      </c>
      <c r="I12" s="18" t="n">
        <v>416.57263075</v>
      </c>
      <c r="J12" s="20" t="n">
        <v>7.57624</v>
      </c>
      <c r="K12" s="18" t="s">
        <v>404</v>
      </c>
      <c r="L12" s="20" t="s">
        <v>404</v>
      </c>
      <c r="M12" s="18" t="s">
        <v>404</v>
      </c>
      <c r="N12" s="20" t="s">
        <v>404</v>
      </c>
      <c r="O12" s="18" t="s">
        <v>404</v>
      </c>
      <c r="P12" s="20" t="s">
        <v>404</v>
      </c>
      <c r="Q12" s="18" t="n">
        <v>431.82286478</v>
      </c>
      <c r="R12" s="20" t="n">
        <v>24.0833736</v>
      </c>
    </row>
    <row r="13" spans="1:18">
      <c r="A13" s="15" t="s">
        <v>410</v>
      </c>
      <c r="B13" s="17" t="n">
        <v>7161</v>
      </c>
      <c r="C13" s="18">
        <f>(1175.0/B13*100)</f>
        <v/>
      </c>
      <c r="D13" s="19" t="n">
        <v>5986</v>
      </c>
      <c r="E13" s="18" t="n">
        <v>503.05516522</v>
      </c>
      <c r="F13" s="20" t="n">
        <v>2.80900542</v>
      </c>
      <c r="G13" s="18" t="n">
        <v>492.5704114</v>
      </c>
      <c r="H13" s="20" t="n">
        <v>11.65309212</v>
      </c>
      <c r="I13" s="18" t="n">
        <v>503.14653285</v>
      </c>
      <c r="J13" s="20" t="n">
        <v>6.92903392</v>
      </c>
      <c r="K13" s="18" t="s">
        <v>404</v>
      </c>
      <c r="L13" s="20" t="s">
        <v>404</v>
      </c>
      <c r="M13" s="18" t="s">
        <v>404</v>
      </c>
      <c r="N13" s="20" t="s">
        <v>404</v>
      </c>
      <c r="O13" s="18" t="s">
        <v>404</v>
      </c>
      <c r="P13" s="20" t="s">
        <v>404</v>
      </c>
      <c r="Q13" s="18" t="n">
        <v>493.86691052</v>
      </c>
      <c r="R13" s="20" t="n">
        <v>10.12896672</v>
      </c>
    </row>
    <row r="14" spans="1:18">
      <c r="A14" s="15" t="s">
        <v>411</v>
      </c>
      <c r="B14" s="17" t="n">
        <v>5587</v>
      </c>
      <c r="C14" s="18">
        <f>(79.0/B14*100)</f>
        <v/>
      </c>
      <c r="D14" s="19" t="n">
        <v>5508</v>
      </c>
      <c r="E14" s="18" t="n">
        <v>531.14362997</v>
      </c>
      <c r="F14" s="20" t="n">
        <v>2.19452969</v>
      </c>
      <c r="G14" s="18" t="n">
        <v>551.2663548</v>
      </c>
      <c r="H14" s="20" t="n">
        <v>7.91724461</v>
      </c>
      <c r="I14" s="18" t="n">
        <v>550.50670928</v>
      </c>
      <c r="J14" s="20" t="n">
        <v>14.05505107</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530.09156294</v>
      </c>
      <c r="F15" s="20" t="n">
        <v>2.45036178</v>
      </c>
      <c r="G15" s="18" t="n">
        <v>534.30763253</v>
      </c>
      <c r="H15" s="20" t="n">
        <v>9.305854050000001</v>
      </c>
      <c r="I15" s="18" t="n">
        <v>555.06352238</v>
      </c>
      <c r="J15" s="20" t="n">
        <v>23.56152746</v>
      </c>
      <c r="K15" s="18" t="s">
        <v>404</v>
      </c>
      <c r="L15" s="20" t="s">
        <v>404</v>
      </c>
      <c r="M15" s="18" t="s">
        <v>404</v>
      </c>
      <c r="N15" s="20" t="s">
        <v>404</v>
      </c>
      <c r="O15" s="18" t="s">
        <v>404</v>
      </c>
      <c r="P15" s="20" t="s">
        <v>404</v>
      </c>
      <c r="Q15" s="18" t="n">
        <v>521.085157</v>
      </c>
      <c r="R15" s="20" t="n">
        <v>14.96806622</v>
      </c>
    </row>
    <row r="16" spans="1:18">
      <c r="A16" s="15" t="s">
        <v>413</v>
      </c>
      <c r="B16" s="17" t="n">
        <v>6108</v>
      </c>
      <c r="C16" s="18">
        <f>(495.0/B16*100)</f>
        <v/>
      </c>
      <c r="D16" s="19" t="n">
        <v>5613</v>
      </c>
      <c r="E16" s="18" t="n">
        <v>500.07761433</v>
      </c>
      <c r="F16" s="20" t="n">
        <v>3.16671011</v>
      </c>
      <c r="G16" s="18" t="n">
        <v>481.46127997</v>
      </c>
      <c r="H16" s="20" t="n">
        <v>17.77528787</v>
      </c>
      <c r="I16" s="18" t="n">
        <v>456.16067731</v>
      </c>
      <c r="J16" s="20" t="n">
        <v>20.69171144</v>
      </c>
      <c r="K16" s="18" t="s">
        <v>404</v>
      </c>
      <c r="L16" s="20" t="s">
        <v>404</v>
      </c>
      <c r="M16" s="18" t="s">
        <v>404</v>
      </c>
      <c r="N16" s="20" t="s">
        <v>404</v>
      </c>
      <c r="O16" s="18" t="s">
        <v>404</v>
      </c>
      <c r="P16" s="20" t="s">
        <v>404</v>
      </c>
      <c r="Q16" s="18" t="n">
        <v>554.7339381199999</v>
      </c>
      <c r="R16" s="20" t="n">
        <v>4.79463017</v>
      </c>
    </row>
    <row r="17" spans="1:18">
      <c r="A17" s="15" t="s">
        <v>414</v>
      </c>
      <c r="B17" s="17" t="n">
        <v>6504</v>
      </c>
      <c r="C17" s="18">
        <f>(1325.0/B17*100)</f>
        <v/>
      </c>
      <c r="D17" s="19" t="n">
        <v>5179</v>
      </c>
      <c r="E17" s="18" t="n">
        <v>507.66307312</v>
      </c>
      <c r="F17" s="20" t="n">
        <v>4.07421681</v>
      </c>
      <c r="G17" s="18" t="n">
        <v>488.95408919</v>
      </c>
      <c r="H17" s="20" t="n">
        <v>21.01641258</v>
      </c>
      <c r="I17" s="18" t="n">
        <v>559.2955306699999</v>
      </c>
      <c r="J17" s="20" t="n">
        <v>17.34577235</v>
      </c>
      <c r="K17" s="18" t="s">
        <v>404</v>
      </c>
      <c r="L17" s="20" t="s">
        <v>404</v>
      </c>
      <c r="M17" s="18" t="s">
        <v>404</v>
      </c>
      <c r="N17" s="20" t="s">
        <v>404</v>
      </c>
      <c r="O17" s="18" t="s">
        <v>404</v>
      </c>
      <c r="P17" s="20" t="s">
        <v>404</v>
      </c>
      <c r="Q17" s="18" t="n">
        <v>520.6999603</v>
      </c>
      <c r="R17" s="20" t="n">
        <v>19.58503378</v>
      </c>
    </row>
    <row r="18" spans="1:18">
      <c r="A18" s="15" t="s">
        <v>415</v>
      </c>
      <c r="B18" s="17" t="n">
        <v>5532</v>
      </c>
      <c r="C18" s="18">
        <f>(0.0/B18*100)</f>
        <v/>
      </c>
      <c r="D18" s="19" t="n">
        <v>5532</v>
      </c>
      <c r="E18" s="18" t="n">
        <v>456.96293934</v>
      </c>
      <c r="F18" s="20" t="n">
        <v>4.25033158</v>
      </c>
      <c r="G18" s="18" t="n">
        <v>417.32880586</v>
      </c>
      <c r="H18" s="20" t="n">
        <v>18.75820261</v>
      </c>
      <c r="I18" s="18" t="n">
        <v>433.95770205</v>
      </c>
      <c r="J18" s="20" t="n">
        <v>37.63026598</v>
      </c>
      <c r="K18" s="18" t="s">
        <v>404</v>
      </c>
      <c r="L18" s="20" t="s">
        <v>404</v>
      </c>
      <c r="M18" s="18" t="s">
        <v>404</v>
      </c>
      <c r="N18" s="20" t="s">
        <v>404</v>
      </c>
      <c r="O18" s="18" t="s">
        <v>404</v>
      </c>
      <c r="P18" s="20" t="s">
        <v>404</v>
      </c>
      <c r="Q18" s="18" t="n">
        <v>436.62903205</v>
      </c>
      <c r="R18" s="20" t="n">
        <v>24.36562853</v>
      </c>
    </row>
    <row r="19" spans="1:18">
      <c r="A19" s="15" t="s">
        <v>416</v>
      </c>
      <c r="B19" s="17" t="n">
        <v>5658</v>
      </c>
      <c r="C19" s="18">
        <f>(327.0/B19*100)</f>
        <v/>
      </c>
      <c r="D19" s="19" t="n">
        <v>5331</v>
      </c>
      <c r="E19" s="18" t="n">
        <v>478.35705045</v>
      </c>
      <c r="F19" s="20" t="n">
        <v>3.10002498</v>
      </c>
      <c r="G19" s="18" t="n">
        <v>486.44328941</v>
      </c>
      <c r="H19" s="20" t="n">
        <v>27.87947468</v>
      </c>
      <c r="I19" s="18" t="n">
        <v>504.12520975</v>
      </c>
      <c r="J19" s="20" t="n">
        <v>27.58960402</v>
      </c>
      <c r="K19" s="18" t="s">
        <v>404</v>
      </c>
      <c r="L19" s="20" t="s">
        <v>404</v>
      </c>
      <c r="M19" s="18" t="s">
        <v>404</v>
      </c>
      <c r="N19" s="20" t="s">
        <v>404</v>
      </c>
      <c r="O19" s="18" t="s">
        <v>404</v>
      </c>
      <c r="P19" s="20" t="s">
        <v>404</v>
      </c>
      <c r="Q19" s="18" t="n">
        <v>417.51658905</v>
      </c>
      <c r="R19" s="20" t="n">
        <v>24.39158258</v>
      </c>
    </row>
    <row r="20" spans="1:18">
      <c r="A20" s="15" t="s">
        <v>417</v>
      </c>
      <c r="B20" s="17" t="n">
        <v>3371</v>
      </c>
      <c r="C20" s="18">
        <f>(24.0/B20*100)</f>
        <v/>
      </c>
      <c r="D20" s="19" t="n">
        <v>3347</v>
      </c>
      <c r="E20" s="18" t="n">
        <v>473.97435815</v>
      </c>
      <c r="F20" s="20" t="n">
        <v>1.74067264</v>
      </c>
      <c r="G20" s="18" t="n">
        <v>479.39505378</v>
      </c>
      <c r="H20" s="20" t="n">
        <v>8.654118759999999</v>
      </c>
      <c r="I20" s="18" t="n">
        <v>423.43863297</v>
      </c>
      <c r="J20" s="20" t="n">
        <v>15.52136719</v>
      </c>
      <c r="K20" s="18" t="s">
        <v>404</v>
      </c>
      <c r="L20" s="20" t="s">
        <v>404</v>
      </c>
      <c r="M20" s="18" t="s">
        <v>404</v>
      </c>
      <c r="N20" s="20" t="s">
        <v>404</v>
      </c>
      <c r="O20" s="18" t="s">
        <v>404</v>
      </c>
      <c r="P20" s="20" t="s">
        <v>404</v>
      </c>
      <c r="Q20" s="18" t="n">
        <v>459.00233383</v>
      </c>
      <c r="R20" s="20" t="n">
        <v>8.170201479999999</v>
      </c>
    </row>
    <row r="21" spans="1:18">
      <c r="A21" s="15" t="s">
        <v>418</v>
      </c>
      <c r="B21" s="17" t="n">
        <v>5741</v>
      </c>
      <c r="C21" s="18">
        <f>(0.0/B21*100)</f>
        <v/>
      </c>
      <c r="D21" s="19" t="n">
        <v>5741</v>
      </c>
      <c r="E21" s="18" t="n">
        <v>503.77276987</v>
      </c>
      <c r="F21" s="20" t="n">
        <v>2.6949643</v>
      </c>
      <c r="G21" s="18" t="n">
        <v>492.32798097</v>
      </c>
      <c r="H21" s="20" t="n">
        <v>21.76832237</v>
      </c>
      <c r="I21" s="18" t="n">
        <v>493.27588236</v>
      </c>
      <c r="J21" s="20" t="n">
        <v>7.4894112</v>
      </c>
      <c r="K21" s="18" t="s">
        <v>404</v>
      </c>
      <c r="L21" s="20" t="s">
        <v>404</v>
      </c>
      <c r="M21" s="18" t="s">
        <v>404</v>
      </c>
      <c r="N21" s="20" t="s">
        <v>404</v>
      </c>
      <c r="O21" s="18" t="s">
        <v>404</v>
      </c>
      <c r="P21" s="20" t="s">
        <v>404</v>
      </c>
      <c r="Q21" s="18" t="n">
        <v>492.89735816</v>
      </c>
      <c r="R21" s="20" t="n">
        <v>19.33504268</v>
      </c>
    </row>
    <row r="22" spans="1:18">
      <c r="A22" s="15" t="s">
        <v>419</v>
      </c>
      <c r="B22" s="17" t="n">
        <v>6598</v>
      </c>
      <c r="C22" s="18">
        <f>(0.0/B22*100)</f>
        <v/>
      </c>
      <c r="D22" s="19" t="n">
        <v>6598</v>
      </c>
      <c r="E22" s="18" t="n">
        <v>467.53595628</v>
      </c>
      <c r="F22" s="20" t="n">
        <v>3.62169411</v>
      </c>
      <c r="G22" s="18" t="n">
        <v>444.758111</v>
      </c>
      <c r="H22" s="20" t="n">
        <v>24.25431352</v>
      </c>
      <c r="I22" s="18" t="n">
        <v>489.71071537</v>
      </c>
      <c r="J22" s="20" t="n">
        <v>20.09285938</v>
      </c>
      <c r="K22" s="18" t="s">
        <v>404</v>
      </c>
      <c r="L22" s="20" t="s">
        <v>404</v>
      </c>
      <c r="M22" s="18" t="s">
        <v>404</v>
      </c>
      <c r="N22" s="20" t="s">
        <v>404</v>
      </c>
      <c r="O22" s="18" t="s">
        <v>404</v>
      </c>
      <c r="P22" s="20" t="s">
        <v>404</v>
      </c>
      <c r="Q22" s="18" t="n">
        <v>460.11312805</v>
      </c>
      <c r="R22" s="20" t="n">
        <v>18.36528016</v>
      </c>
    </row>
    <row r="23" spans="1:18">
      <c r="A23" s="15" t="s">
        <v>420</v>
      </c>
      <c r="B23" s="17" t="n">
        <v>11583</v>
      </c>
      <c r="C23" s="18">
        <f>(3185.0/B23*100)</f>
        <v/>
      </c>
      <c r="D23" s="19" t="n">
        <v>8398</v>
      </c>
      <c r="E23" s="18" t="n">
        <v>483.14973715</v>
      </c>
      <c r="F23" s="20" t="n">
        <v>3.5269683</v>
      </c>
      <c r="G23" s="18" t="n">
        <v>520.20112812</v>
      </c>
      <c r="H23" s="20" t="n">
        <v>22.88538799</v>
      </c>
      <c r="I23" s="18" t="n">
        <v>473.68571064</v>
      </c>
      <c r="J23" s="20" t="n">
        <v>25.16862423</v>
      </c>
      <c r="K23" s="18" t="s">
        <v>404</v>
      </c>
      <c r="L23" s="20" t="s">
        <v>404</v>
      </c>
      <c r="M23" s="18" t="s">
        <v>404</v>
      </c>
      <c r="N23" s="20" t="s">
        <v>404</v>
      </c>
      <c r="O23" s="18" t="s">
        <v>404</v>
      </c>
      <c r="P23" s="20" t="s">
        <v>404</v>
      </c>
      <c r="Q23" s="18" t="n">
        <v>514.39387169</v>
      </c>
      <c r="R23" s="20" t="n">
        <v>17.40689032</v>
      </c>
    </row>
    <row r="24" spans="1:18">
      <c r="A24" s="15" t="s">
        <v>421</v>
      </c>
      <c r="B24" s="17" t="n">
        <v>6647</v>
      </c>
      <c r="C24" s="18">
        <f>(0.0/B24*100)</f>
        <v/>
      </c>
      <c r="D24" s="19" t="n">
        <v>6647</v>
      </c>
      <c r="E24" s="18" t="n">
        <v>538.07188809</v>
      </c>
      <c r="F24" s="20" t="n">
        <v>2.97157359</v>
      </c>
      <c r="G24" s="18" t="n">
        <v>601.2231619200001</v>
      </c>
      <c r="H24" s="20" t="n">
        <v>5.458171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520.50156053</v>
      </c>
      <c r="F25" s="20" t="n">
        <v>3.98614098</v>
      </c>
      <c r="G25" s="18" t="n">
        <v>511.23231666</v>
      </c>
      <c r="H25" s="20" t="n">
        <v>6.6833653</v>
      </c>
      <c r="I25" s="18" t="n">
        <v>431.91631915</v>
      </c>
      <c r="J25" s="20" t="n">
        <v>29.69779637</v>
      </c>
      <c r="K25" s="18" t="s">
        <v>404</v>
      </c>
      <c r="L25" s="20" t="s">
        <v>404</v>
      </c>
      <c r="M25" s="18" t="s">
        <v>404</v>
      </c>
      <c r="N25" s="20" t="s">
        <v>404</v>
      </c>
      <c r="O25" s="18" t="s">
        <v>404</v>
      </c>
      <c r="P25" s="20" t="s">
        <v>404</v>
      </c>
      <c r="Q25" s="18" t="n">
        <v>505.27139051</v>
      </c>
      <c r="R25" s="20" t="n">
        <v>17.94433144</v>
      </c>
    </row>
    <row r="26" spans="1:18">
      <c r="A26" s="15" t="s">
        <v>423</v>
      </c>
      <c r="B26" s="17" t="n">
        <v>4869</v>
      </c>
      <c r="C26" s="18">
        <f>(11.0/B26*100)</f>
        <v/>
      </c>
      <c r="D26" s="19" t="n">
        <v>4858</v>
      </c>
      <c r="E26" s="18" t="n">
        <v>491.03033422</v>
      </c>
      <c r="F26" s="20" t="n">
        <v>1.65637459</v>
      </c>
      <c r="G26" s="18" t="n">
        <v>474.90161217</v>
      </c>
      <c r="H26" s="20" t="n">
        <v>17.58119597</v>
      </c>
      <c r="I26" s="18" t="n">
        <v>467.30007132</v>
      </c>
      <c r="J26" s="20" t="n">
        <v>10.84737553</v>
      </c>
      <c r="K26" s="18" t="s">
        <v>404</v>
      </c>
      <c r="L26" s="20" t="s">
        <v>404</v>
      </c>
      <c r="M26" s="18" t="s">
        <v>404</v>
      </c>
      <c r="N26" s="20" t="s">
        <v>404</v>
      </c>
      <c r="O26" s="18" t="s">
        <v>404</v>
      </c>
      <c r="P26" s="20" t="s">
        <v>404</v>
      </c>
      <c r="Q26" s="18" t="n">
        <v>460.08478821</v>
      </c>
      <c r="R26" s="20" t="n">
        <v>5.33012813</v>
      </c>
    </row>
    <row r="27" spans="1:18">
      <c r="A27" s="15" t="s">
        <v>424</v>
      </c>
      <c r="B27" s="17" t="n">
        <v>5299</v>
      </c>
      <c r="C27" s="18">
        <f>(0.0/B27*100)</f>
        <v/>
      </c>
      <c r="D27" s="19" t="n">
        <v>5299</v>
      </c>
      <c r="E27" s="18" t="n">
        <v>484.99457202</v>
      </c>
      <c r="F27" s="20" t="n">
        <v>1.13285256</v>
      </c>
      <c r="G27" s="18" t="n">
        <v>430.81852943</v>
      </c>
      <c r="H27" s="20" t="n">
        <v>5.3334856</v>
      </c>
      <c r="I27" s="18" t="n">
        <v>435.41720695</v>
      </c>
      <c r="J27" s="20" t="n">
        <v>13.61266694</v>
      </c>
      <c r="K27" s="18" t="s">
        <v>404</v>
      </c>
      <c r="L27" s="20" t="s">
        <v>404</v>
      </c>
      <c r="M27" s="18" t="s">
        <v>404</v>
      </c>
      <c r="N27" s="20" t="s">
        <v>404</v>
      </c>
      <c r="O27" s="18" t="s">
        <v>404</v>
      </c>
      <c r="P27" s="20" t="s">
        <v>404</v>
      </c>
      <c r="Q27" s="18" t="n">
        <v>460.40997821</v>
      </c>
      <c r="R27" s="20" t="n">
        <v>29.69276754</v>
      </c>
    </row>
    <row r="28" spans="1:18">
      <c r="A28" s="15" t="s">
        <v>425</v>
      </c>
      <c r="B28" s="17" t="n">
        <v>7568</v>
      </c>
      <c r="C28" s="18">
        <f>(424.0/B28*100)</f>
        <v/>
      </c>
      <c r="D28" s="19" t="n">
        <v>7144</v>
      </c>
      <c r="E28" s="18" t="n">
        <v>416.48295926</v>
      </c>
      <c r="F28" s="20" t="n">
        <v>2.51563127</v>
      </c>
      <c r="G28" s="18" t="n">
        <v>400.60081026</v>
      </c>
      <c r="H28" s="20" t="n">
        <v>10.71673068</v>
      </c>
      <c r="I28" s="18" t="n">
        <v>415.682224</v>
      </c>
      <c r="J28" s="20" t="n">
        <v>12.497991</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518.40599391</v>
      </c>
      <c r="F29" s="20" t="n">
        <v>6.21525174</v>
      </c>
      <c r="G29" s="18" t="n">
        <v>469.3313425</v>
      </c>
      <c r="H29" s="20" t="n">
        <v>18.05788756</v>
      </c>
      <c r="I29" s="18" t="n">
        <v>491.53952315</v>
      </c>
      <c r="J29" s="20" t="n">
        <v>11.52089114</v>
      </c>
      <c r="K29" s="18" t="s">
        <v>404</v>
      </c>
      <c r="L29" s="20" t="s">
        <v>404</v>
      </c>
      <c r="M29" s="18" t="s">
        <v>404</v>
      </c>
      <c r="N29" s="20" t="s">
        <v>404</v>
      </c>
      <c r="O29" s="18" t="s">
        <v>404</v>
      </c>
      <c r="P29" s="20" t="s">
        <v>404</v>
      </c>
      <c r="Q29" s="18" t="n">
        <v>480.99062518</v>
      </c>
      <c r="R29" s="20" t="n">
        <v>37.02526772</v>
      </c>
    </row>
    <row r="30" spans="1:18">
      <c r="A30" s="15" t="s">
        <v>427</v>
      </c>
      <c r="B30" s="17" t="n">
        <v>4520</v>
      </c>
      <c r="C30" s="18">
        <f>(1053.0/B30*100)</f>
        <v/>
      </c>
      <c r="D30" s="19" t="n">
        <v>3467</v>
      </c>
      <c r="E30" s="18" t="n">
        <v>518.03282701</v>
      </c>
      <c r="F30" s="20" t="n">
        <v>3.23044912</v>
      </c>
      <c r="G30" s="18" t="s">
        <v>404</v>
      </c>
      <c r="H30" s="20" t="s">
        <v>404</v>
      </c>
      <c r="I30" s="18" t="n">
        <v>476.25503978</v>
      </c>
      <c r="J30" s="20" t="n">
        <v>5.7818219</v>
      </c>
      <c r="K30" s="18" t="s">
        <v>404</v>
      </c>
      <c r="L30" s="20" t="s">
        <v>404</v>
      </c>
      <c r="M30" s="18" t="s">
        <v>404</v>
      </c>
      <c r="N30" s="20" t="s">
        <v>404</v>
      </c>
      <c r="O30" s="18" t="s">
        <v>404</v>
      </c>
      <c r="P30" s="20" t="s">
        <v>404</v>
      </c>
      <c r="Q30" s="18" t="n">
        <v>437.89095641</v>
      </c>
      <c r="R30" s="20" t="n">
        <v>19.22684799</v>
      </c>
    </row>
    <row r="31" spans="1:18">
      <c r="A31" s="15" t="s">
        <v>428</v>
      </c>
      <c r="B31" s="17" t="n">
        <v>5456</v>
      </c>
      <c r="C31" s="18">
        <f>(502.0/B31*100)</f>
        <v/>
      </c>
      <c r="D31" s="19" t="n">
        <v>4954</v>
      </c>
      <c r="E31" s="18" t="n">
        <v>499.54828139</v>
      </c>
      <c r="F31" s="20" t="n">
        <v>2.42522511</v>
      </c>
      <c r="G31" s="18" t="n">
        <v>473.82928253</v>
      </c>
      <c r="H31" s="20" t="n">
        <v>10.13493509</v>
      </c>
      <c r="I31" s="18" t="n">
        <v>494.17431044</v>
      </c>
      <c r="J31" s="20" t="n">
        <v>12.72172807</v>
      </c>
      <c r="K31" s="18" t="s">
        <v>404</v>
      </c>
      <c r="L31" s="20" t="s">
        <v>404</v>
      </c>
      <c r="M31" s="18" t="s">
        <v>404</v>
      </c>
      <c r="N31" s="20" t="s">
        <v>404</v>
      </c>
      <c r="O31" s="18" t="s">
        <v>404</v>
      </c>
      <c r="P31" s="20" t="s">
        <v>404</v>
      </c>
      <c r="Q31" s="18" t="n">
        <v>505.32610614</v>
      </c>
      <c r="R31" s="20" t="n">
        <v>7.40714735</v>
      </c>
    </row>
    <row r="32" spans="1:18">
      <c r="A32" s="15" t="s">
        <v>429</v>
      </c>
      <c r="B32" s="17" t="n">
        <v>4478</v>
      </c>
      <c r="C32" s="18">
        <f>(0.0/B32*100)</f>
        <v/>
      </c>
      <c r="D32" s="19" t="n">
        <v>4478</v>
      </c>
      <c r="E32" s="18" t="n">
        <v>500.75705586</v>
      </c>
      <c r="F32" s="20" t="n">
        <v>2.58943614</v>
      </c>
      <c r="G32" s="18" t="n">
        <v>488.58366716</v>
      </c>
      <c r="H32" s="20" t="n">
        <v>7.55382576</v>
      </c>
      <c r="I32" s="18" t="n">
        <v>532.87796712</v>
      </c>
      <c r="J32" s="20" t="n">
        <v>18.10816627</v>
      </c>
      <c r="K32" s="18" t="s">
        <v>404</v>
      </c>
      <c r="L32" s="20" t="s">
        <v>404</v>
      </c>
      <c r="M32" s="18" t="s">
        <v>404</v>
      </c>
      <c r="N32" s="20" t="s">
        <v>404</v>
      </c>
      <c r="O32" s="18" t="s">
        <v>404</v>
      </c>
      <c r="P32" s="20" t="s">
        <v>404</v>
      </c>
      <c r="Q32" s="18" t="n">
        <v>500.74091769</v>
      </c>
      <c r="R32" s="20" t="n">
        <v>11.16080223</v>
      </c>
    </row>
    <row r="33" spans="1:18">
      <c r="A33" s="15" t="s">
        <v>430</v>
      </c>
      <c r="B33" s="17" t="n">
        <v>7325</v>
      </c>
      <c r="C33" s="18">
        <f>(29.0/B33*100)</f>
        <v/>
      </c>
      <c r="D33" s="19" t="n">
        <v>7296</v>
      </c>
      <c r="E33" s="18" t="n">
        <v>511.43828533</v>
      </c>
      <c r="F33" s="20" t="n">
        <v>2.61407504</v>
      </c>
      <c r="G33" s="18" t="n">
        <v>486.6098959</v>
      </c>
      <c r="H33" s="20" t="n">
        <v>6.05263168</v>
      </c>
      <c r="I33" s="18" t="n">
        <v>424.32624004</v>
      </c>
      <c r="J33" s="20" t="n">
        <v>3.78743885</v>
      </c>
      <c r="K33" s="18" t="s">
        <v>404</v>
      </c>
      <c r="L33" s="20" t="s">
        <v>404</v>
      </c>
      <c r="M33" s="18" t="s">
        <v>404</v>
      </c>
      <c r="N33" s="20" t="s">
        <v>404</v>
      </c>
      <c r="O33" s="18" t="s">
        <v>404</v>
      </c>
      <c r="P33" s="20" t="s">
        <v>404</v>
      </c>
      <c r="Q33" s="18" t="n">
        <v>561.9439522599999</v>
      </c>
      <c r="R33" s="20" t="n">
        <v>5.33076306</v>
      </c>
    </row>
    <row r="34" spans="1:18">
      <c r="A34" s="15" t="s">
        <v>431</v>
      </c>
      <c r="B34" s="17" t="n">
        <v>6350</v>
      </c>
      <c r="C34" s="18">
        <f>(0.0/B34*100)</f>
        <v/>
      </c>
      <c r="D34" s="19" t="n">
        <v>6350</v>
      </c>
      <c r="E34" s="18" t="n">
        <v>460.3167907</v>
      </c>
      <c r="F34" s="20" t="n">
        <v>2.90848561</v>
      </c>
      <c r="G34" s="18" t="n">
        <v>464.45484597</v>
      </c>
      <c r="H34" s="20" t="n">
        <v>15.11199199</v>
      </c>
      <c r="I34" s="18" t="n">
        <v>430.1874827</v>
      </c>
      <c r="J34" s="20" t="n">
        <v>41.52452324</v>
      </c>
      <c r="K34" s="18" t="s">
        <v>404</v>
      </c>
      <c r="L34" s="20" t="s">
        <v>404</v>
      </c>
      <c r="M34" s="18" t="s">
        <v>404</v>
      </c>
      <c r="N34" s="20" t="s">
        <v>404</v>
      </c>
      <c r="O34" s="18" t="s">
        <v>404</v>
      </c>
      <c r="P34" s="20" t="s">
        <v>404</v>
      </c>
      <c r="Q34" s="18" t="n">
        <v>469.42884933</v>
      </c>
      <c r="R34" s="20" t="n">
        <v>13.78534862</v>
      </c>
    </row>
    <row r="35" spans="1:18">
      <c r="A35" s="15" t="s">
        <v>432</v>
      </c>
      <c r="B35" s="17" t="n">
        <v>6406</v>
      </c>
      <c r="C35" s="18">
        <f>(450.0/B35*100)</f>
        <v/>
      </c>
      <c r="D35" s="19" t="n">
        <v>5956</v>
      </c>
      <c r="E35" s="18" t="n">
        <v>520.79670614</v>
      </c>
      <c r="F35" s="20" t="n">
        <v>1.88208565</v>
      </c>
      <c r="G35" s="18" t="n">
        <v>502.37955831</v>
      </c>
      <c r="H35" s="20" t="n">
        <v>3.00946894</v>
      </c>
      <c r="I35" s="18" t="n">
        <v>485.22069666</v>
      </c>
      <c r="J35" s="20" t="n">
        <v>3.84305046</v>
      </c>
      <c r="K35" s="18" t="s">
        <v>404</v>
      </c>
      <c r="L35" s="20" t="s">
        <v>404</v>
      </c>
      <c r="M35" s="18" t="s">
        <v>404</v>
      </c>
      <c r="N35" s="20" t="s">
        <v>404</v>
      </c>
      <c r="O35" s="18" t="s">
        <v>404</v>
      </c>
      <c r="P35" s="20" t="s">
        <v>404</v>
      </c>
      <c r="Q35" s="18" t="n">
        <v>515.01453943</v>
      </c>
      <c r="R35" s="20" t="n">
        <v>5.07228354</v>
      </c>
    </row>
    <row r="36" spans="1:18">
      <c r="A36" s="15" t="s">
        <v>433</v>
      </c>
      <c r="B36" s="17" t="n">
        <v>6736</v>
      </c>
      <c r="C36" s="18">
        <f>(82.0/B36*100)</f>
        <v/>
      </c>
      <c r="D36" s="19" t="n">
        <v>6654</v>
      </c>
      <c r="E36" s="18" t="n">
        <v>492.81452478</v>
      </c>
      <c r="F36" s="20" t="n">
        <v>2.11744525</v>
      </c>
      <c r="G36" s="18" t="n">
        <v>499.49964911</v>
      </c>
      <c r="H36" s="20" t="n">
        <v>5.03647356</v>
      </c>
      <c r="I36" s="18" t="n">
        <v>496.57603535</v>
      </c>
      <c r="J36" s="20" t="n">
        <v>5.27331059</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492.87812506</v>
      </c>
      <c r="F37" s="20" t="n">
        <v>3.6368533</v>
      </c>
      <c r="G37" s="18" t="n">
        <v>508.09496407</v>
      </c>
      <c r="H37" s="20" t="n">
        <v>20.70934382</v>
      </c>
      <c r="I37" s="18" t="n">
        <v>573.49619551</v>
      </c>
      <c r="J37" s="20" t="n">
        <v>8.56050449</v>
      </c>
      <c r="K37" s="18" t="s">
        <v>404</v>
      </c>
      <c r="L37" s="20" t="s">
        <v>404</v>
      </c>
      <c r="M37" s="18" t="s">
        <v>404</v>
      </c>
      <c r="N37" s="20" t="s">
        <v>404</v>
      </c>
      <c r="O37" s="18" t="s">
        <v>404</v>
      </c>
      <c r="P37" s="20" t="s">
        <v>404</v>
      </c>
      <c r="Q37" s="18" t="n">
        <v>432.40203165</v>
      </c>
      <c r="R37" s="20" t="n">
        <v>7.36901382</v>
      </c>
    </row>
    <row r="38" spans="1:18">
      <c r="A38" s="15" t="s">
        <v>435</v>
      </c>
      <c r="B38" s="17" t="n">
        <v>5860</v>
      </c>
      <c r="C38" s="18">
        <f>(268.0/B38*100)</f>
        <v/>
      </c>
      <c r="D38" s="19" t="n">
        <v>5592</v>
      </c>
      <c r="E38" s="18" t="n">
        <v>501.96705128</v>
      </c>
      <c r="F38" s="20" t="n">
        <v>3.40464443</v>
      </c>
      <c r="G38" s="18" t="n">
        <v>518.78606417</v>
      </c>
      <c r="H38" s="20" t="n">
        <v>12.60632083</v>
      </c>
      <c r="I38" s="18" t="n">
        <v>541.82640402</v>
      </c>
      <c r="J38" s="20" t="n">
        <v>10.58857167</v>
      </c>
      <c r="K38" s="18" t="s">
        <v>404</v>
      </c>
      <c r="L38" s="20" t="s">
        <v>404</v>
      </c>
      <c r="M38" s="18" t="s">
        <v>404</v>
      </c>
      <c r="N38" s="20" t="s">
        <v>404</v>
      </c>
      <c r="O38" s="18" t="s">
        <v>404</v>
      </c>
      <c r="P38" s="20" t="s">
        <v>404</v>
      </c>
      <c r="Q38" s="18" t="n">
        <v>515.64458611</v>
      </c>
      <c r="R38" s="20" t="n">
        <v>24.15781331</v>
      </c>
    </row>
    <row r="39" spans="1:18">
      <c r="A39" s="15" t="s">
        <v>436</v>
      </c>
      <c r="B39" s="17" t="n">
        <v>5895</v>
      </c>
      <c r="C39" s="18">
        <f>(0.0/B39*100)</f>
        <v/>
      </c>
      <c r="D39" s="19" t="n">
        <v>5895</v>
      </c>
      <c r="E39" s="18" t="n">
        <v>428.79764959</v>
      </c>
      <c r="F39" s="20" t="n">
        <v>3.90863941</v>
      </c>
      <c r="G39" s="18" t="n">
        <v>403.29183731</v>
      </c>
      <c r="H39" s="20" t="n">
        <v>14.655099</v>
      </c>
      <c r="I39" s="18" t="n">
        <v>355.90234061</v>
      </c>
      <c r="J39" s="20" t="n">
        <v>15.76478125</v>
      </c>
      <c r="K39" s="18" t="s">
        <v>404</v>
      </c>
      <c r="L39" s="20" t="s">
        <v>404</v>
      </c>
      <c r="M39" s="18" t="s">
        <v>404</v>
      </c>
      <c r="N39" s="20" t="s">
        <v>404</v>
      </c>
      <c r="O39" s="18" t="s">
        <v>404</v>
      </c>
      <c r="P39" s="20" t="s">
        <v>404</v>
      </c>
      <c r="Q39" s="18" t="n">
        <v>388.15629275</v>
      </c>
      <c r="R39" s="20" t="n">
        <v>22.69674807</v>
      </c>
    </row>
    <row r="40" spans="1:18">
      <c r="A40" s="15" t="s">
        <v>437</v>
      </c>
      <c r="B40" s="17" t="n">
        <v>14157</v>
      </c>
      <c r="C40" s="18">
        <f>(2954.0/B40*100)</f>
        <v/>
      </c>
      <c r="D40" s="19" t="n">
        <v>11203</v>
      </c>
      <c r="E40" s="18" t="n">
        <v>511.42885786</v>
      </c>
      <c r="F40" s="20" t="n">
        <v>3.40351486</v>
      </c>
      <c r="G40" s="18" t="n">
        <v>483.6781083</v>
      </c>
      <c r="H40" s="20" t="n">
        <v>5.89639171</v>
      </c>
      <c r="I40" s="18" t="n">
        <v>495.78059134</v>
      </c>
      <c r="J40" s="20" t="n">
        <v>10.76866191</v>
      </c>
      <c r="K40" s="18" t="s">
        <v>404</v>
      </c>
      <c r="L40" s="20" t="s">
        <v>404</v>
      </c>
      <c r="M40" s="18" t="s">
        <v>404</v>
      </c>
      <c r="N40" s="20" t="s">
        <v>404</v>
      </c>
      <c r="O40" s="18" t="s">
        <v>404</v>
      </c>
      <c r="P40" s="20" t="s">
        <v>404</v>
      </c>
      <c r="Q40" s="18" t="n">
        <v>511.32427958</v>
      </c>
      <c r="R40" s="20" t="n">
        <v>9.220112049999999</v>
      </c>
    </row>
    <row r="41" spans="1:18">
      <c r="A41" s="15" t="s">
        <v>438</v>
      </c>
      <c r="B41" s="17" t="n">
        <v>5712</v>
      </c>
      <c r="C41" s="18">
        <f>(99.0/B41*100)</f>
        <v/>
      </c>
      <c r="D41" s="19" t="n">
        <v>5613</v>
      </c>
      <c r="E41" s="18" t="n">
        <v>496.63179845</v>
      </c>
      <c r="F41" s="20" t="n">
        <v>3.50317639</v>
      </c>
      <c r="G41" s="18" t="n">
        <v>522.96265286</v>
      </c>
      <c r="H41" s="20" t="n">
        <v>25.52459993</v>
      </c>
      <c r="I41" s="18" t="n">
        <v>490.88643119</v>
      </c>
      <c r="J41" s="20" t="n">
        <v>22.86756783</v>
      </c>
      <c r="K41" s="18" t="s">
        <v>404</v>
      </c>
      <c r="L41" s="20" t="s">
        <v>404</v>
      </c>
      <c r="M41" s="18" t="s">
        <v>404</v>
      </c>
      <c r="N41" s="20" t="s">
        <v>404</v>
      </c>
      <c r="O41" s="18" t="s">
        <v>404</v>
      </c>
      <c r="P41" s="20" t="s">
        <v>404</v>
      </c>
      <c r="Q41" s="18" t="n">
        <v>489.18169495</v>
      </c>
      <c r="R41" s="20" t="n">
        <v>20.09431258</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427.71839584</v>
      </c>
      <c r="F44" s="20" t="n">
        <v>3.56606149</v>
      </c>
      <c r="G44" s="18" t="n">
        <v>418.43875333</v>
      </c>
      <c r="H44" s="20" t="n">
        <v>20.37012407</v>
      </c>
      <c r="I44" s="18" t="s">
        <v>404</v>
      </c>
      <c r="J44" s="20" t="s">
        <v>404</v>
      </c>
      <c r="K44" s="18" t="s">
        <v>404</v>
      </c>
      <c r="L44" s="20" t="s">
        <v>404</v>
      </c>
      <c r="M44" s="18" t="s">
        <v>404</v>
      </c>
      <c r="N44" s="20" t="s">
        <v>404</v>
      </c>
      <c r="O44" s="18" t="s">
        <v>404</v>
      </c>
      <c r="P44" s="20" t="s">
        <v>404</v>
      </c>
      <c r="Q44" s="18" t="n">
        <v>424.14970708</v>
      </c>
      <c r="R44" s="20" t="n">
        <v>10.63356719</v>
      </c>
    </row>
    <row r="45" spans="1:18">
      <c r="A45" s="15" t="s">
        <v>442</v>
      </c>
      <c r="B45" s="17" t="n">
        <v>5519</v>
      </c>
      <c r="C45" s="18">
        <f>(0.0/B45*100)</f>
        <v/>
      </c>
      <c r="D45" s="19" t="n">
        <v>5519</v>
      </c>
      <c r="E45" s="18" t="n">
        <v>380.24516593</v>
      </c>
      <c r="F45" s="20" t="n">
        <v>3.2778927</v>
      </c>
      <c r="G45" s="18" t="n">
        <v>368.6784801</v>
      </c>
      <c r="H45" s="20" t="n">
        <v>10.73132311</v>
      </c>
      <c r="I45" s="18" t="s">
        <v>404</v>
      </c>
      <c r="J45" s="20" t="s">
        <v>404</v>
      </c>
      <c r="K45" s="18" t="s">
        <v>404</v>
      </c>
      <c r="L45" s="20" t="s">
        <v>404</v>
      </c>
      <c r="M45" s="18" t="s">
        <v>404</v>
      </c>
      <c r="N45" s="20" t="s">
        <v>404</v>
      </c>
      <c r="O45" s="18" t="s">
        <v>404</v>
      </c>
      <c r="P45" s="20" t="s">
        <v>404</v>
      </c>
      <c r="Q45" s="18" t="n">
        <v>354.53257343</v>
      </c>
      <c r="R45" s="20" t="n">
        <v>7.21527844</v>
      </c>
    </row>
    <row r="46" spans="1:18">
      <c r="A46" s="15" t="s">
        <v>443</v>
      </c>
      <c r="B46" s="17" t="n">
        <v>23141</v>
      </c>
      <c r="C46" s="18">
        <f>(4601.0/B46*100)</f>
        <v/>
      </c>
      <c r="D46" s="19" t="n">
        <v>18540</v>
      </c>
      <c r="E46" s="18" t="n">
        <v>411.81688548</v>
      </c>
      <c r="F46" s="20" t="n">
        <v>2.73539026</v>
      </c>
      <c r="G46" s="18" t="n">
        <v>419.18425339</v>
      </c>
      <c r="H46" s="20" t="n">
        <v>21.26229115</v>
      </c>
      <c r="I46" s="18" t="n">
        <v>355.9970873</v>
      </c>
      <c r="J46" s="20" t="n">
        <v>5.42411688</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449.04138527</v>
      </c>
      <c r="F47" s="20" t="n">
        <v>5.47402809</v>
      </c>
      <c r="G47" s="18" t="n">
        <v>429.46942958</v>
      </c>
      <c r="H47" s="20" t="n">
        <v>12.42544205</v>
      </c>
      <c r="I47" s="18" t="n">
        <v>449.80582793</v>
      </c>
      <c r="J47" s="20" t="n">
        <v>29.36456624</v>
      </c>
      <c r="K47" s="18" t="s">
        <v>404</v>
      </c>
      <c r="L47" s="20" t="s">
        <v>404</v>
      </c>
      <c r="M47" s="18" t="s">
        <v>404</v>
      </c>
      <c r="N47" s="20" t="s">
        <v>404</v>
      </c>
      <c r="O47" s="18" t="s">
        <v>404</v>
      </c>
      <c r="P47" s="20" t="s">
        <v>404</v>
      </c>
      <c r="Q47" s="18" t="n">
        <v>458.16175393</v>
      </c>
      <c r="R47" s="20" t="n">
        <v>32.35727614</v>
      </c>
    </row>
    <row r="48" spans="1:18">
      <c r="A48" s="15" t="s">
        <v>445</v>
      </c>
      <c r="B48" s="17" t="n">
        <v>9841</v>
      </c>
      <c r="C48" s="18">
        <f>(40.0/B48*100)</f>
        <v/>
      </c>
      <c r="D48" s="19" t="n">
        <v>9801</v>
      </c>
      <c r="E48" s="18" t="n">
        <v>519.43732794</v>
      </c>
      <c r="F48" s="20" t="n">
        <v>5.12025725</v>
      </c>
      <c r="G48" s="18" t="n">
        <v>450.99184653</v>
      </c>
      <c r="H48" s="20" t="n">
        <v>17.33638983</v>
      </c>
      <c r="I48" s="18" t="n">
        <v>426.17323264</v>
      </c>
      <c r="J48" s="20" t="n">
        <v>6.766915</v>
      </c>
      <c r="K48" s="18" t="s">
        <v>404</v>
      </c>
      <c r="L48" s="20" t="s">
        <v>404</v>
      </c>
      <c r="M48" s="18" t="s">
        <v>404</v>
      </c>
      <c r="N48" s="20" t="s">
        <v>404</v>
      </c>
      <c r="O48" s="18" t="s">
        <v>404</v>
      </c>
      <c r="P48" s="20" t="s">
        <v>404</v>
      </c>
      <c r="Q48" s="18" t="n">
        <v>547.26748859</v>
      </c>
      <c r="R48" s="20" t="n">
        <v>47.27251174</v>
      </c>
    </row>
    <row r="49" spans="1:18">
      <c r="A49" s="15" t="s">
        <v>446</v>
      </c>
      <c r="B49" s="17" t="n">
        <v>6349</v>
      </c>
      <c r="C49" s="18">
        <f>(52.0/B49*100)</f>
        <v/>
      </c>
      <c r="D49" s="19" t="n">
        <v>6297</v>
      </c>
      <c r="E49" s="18" t="n">
        <v>431.94680366</v>
      </c>
      <c r="F49" s="20" t="n">
        <v>3.1677278</v>
      </c>
      <c r="G49" s="18" t="n">
        <v>448.15607487</v>
      </c>
      <c r="H49" s="20" t="n">
        <v>8.65689426</v>
      </c>
      <c r="I49" s="18" t="s">
        <v>404</v>
      </c>
      <c r="J49" s="20" t="s">
        <v>404</v>
      </c>
      <c r="K49" s="18" t="s">
        <v>404</v>
      </c>
      <c r="L49" s="20" t="s">
        <v>404</v>
      </c>
      <c r="M49" s="18" t="s">
        <v>404</v>
      </c>
      <c r="N49" s="20" t="s">
        <v>404</v>
      </c>
      <c r="O49" s="18" t="s">
        <v>404</v>
      </c>
      <c r="P49" s="20" t="s">
        <v>404</v>
      </c>
      <c r="Q49" s="18" t="n">
        <v>432.73569684</v>
      </c>
      <c r="R49" s="20" t="n">
        <v>12.85986421</v>
      </c>
    </row>
    <row r="50" spans="1:18">
      <c r="A50" s="15" t="s">
        <v>447</v>
      </c>
      <c r="B50" s="17" t="n">
        <v>11795</v>
      </c>
      <c r="C50" s="18">
        <f>(1031.0/B50*100)</f>
        <v/>
      </c>
      <c r="D50" s="19" t="n">
        <v>10764</v>
      </c>
      <c r="E50" s="18" t="n">
        <v>420.5086631</v>
      </c>
      <c r="F50" s="20" t="n">
        <v>2.7962629</v>
      </c>
      <c r="G50" s="18" t="n">
        <v>411.45421635</v>
      </c>
      <c r="H50" s="20" t="n">
        <v>14.43328114</v>
      </c>
      <c r="I50" s="18" t="n">
        <v>397.096902</v>
      </c>
      <c r="J50" s="20" t="n">
        <v>10.88842856</v>
      </c>
      <c r="K50" s="18" t="s">
        <v>404</v>
      </c>
      <c r="L50" s="20" t="s">
        <v>404</v>
      </c>
      <c r="M50" s="18" t="s">
        <v>404</v>
      </c>
      <c r="N50" s="20" t="s">
        <v>404</v>
      </c>
      <c r="O50" s="18" t="s">
        <v>404</v>
      </c>
      <c r="P50" s="20" t="s">
        <v>404</v>
      </c>
      <c r="Q50" s="18" t="n">
        <v>399.57450204</v>
      </c>
      <c r="R50" s="20" t="n">
        <v>15.5906916</v>
      </c>
    </row>
    <row r="51" spans="1:18">
      <c r="A51" s="15" t="s">
        <v>448</v>
      </c>
      <c r="B51" s="17" t="n">
        <v>6866</v>
      </c>
      <c r="C51" s="18">
        <f>(38.0/B51*100)</f>
        <v/>
      </c>
      <c r="D51" s="19" t="n">
        <v>6828</v>
      </c>
      <c r="E51" s="18" t="n">
        <v>419.96465514</v>
      </c>
      <c r="F51" s="20" t="n">
        <v>2.24470175</v>
      </c>
      <c r="G51" s="18" t="n">
        <v>407.23520101</v>
      </c>
      <c r="H51" s="20" t="n">
        <v>11.38012457</v>
      </c>
      <c r="I51" s="18" t="n">
        <v>418.48637078</v>
      </c>
      <c r="J51" s="20" t="n">
        <v>15.58527852</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477.60239874</v>
      </c>
      <c r="F52" s="20" t="n">
        <v>3.32356618</v>
      </c>
      <c r="G52" s="18" t="n">
        <v>462.09289387</v>
      </c>
      <c r="H52" s="20" t="n">
        <v>10.28447344</v>
      </c>
      <c r="I52" s="18" t="n">
        <v>470.22022371</v>
      </c>
      <c r="J52" s="20" t="n">
        <v>14.9308577</v>
      </c>
      <c r="K52" s="18" t="s">
        <v>404</v>
      </c>
      <c r="L52" s="20" t="s">
        <v>404</v>
      </c>
      <c r="M52" s="18" t="s">
        <v>404</v>
      </c>
      <c r="N52" s="20" t="s">
        <v>404</v>
      </c>
      <c r="O52" s="18" t="s">
        <v>404</v>
      </c>
      <c r="P52" s="20" t="s">
        <v>404</v>
      </c>
      <c r="Q52" s="18" t="n">
        <v>490.54770288</v>
      </c>
      <c r="R52" s="20" t="n">
        <v>19.24374031</v>
      </c>
    </row>
    <row r="53" spans="1:18">
      <c r="A53" s="15" t="s">
        <v>450</v>
      </c>
      <c r="B53" s="17" t="n">
        <v>5571</v>
      </c>
      <c r="C53" s="18">
        <f>(0.0/B53*100)</f>
        <v/>
      </c>
      <c r="D53" s="19" t="n">
        <v>5571</v>
      </c>
      <c r="E53" s="18" t="n">
        <v>432.64491663</v>
      </c>
      <c r="F53" s="20" t="n">
        <v>1.40595845</v>
      </c>
      <c r="G53" s="18" t="n">
        <v>453.41832403</v>
      </c>
      <c r="H53" s="20" t="n">
        <v>8.1610944</v>
      </c>
      <c r="I53" s="18" t="n">
        <v>356.81296467</v>
      </c>
      <c r="J53" s="20" t="n">
        <v>7.27126105</v>
      </c>
      <c r="K53" s="18" t="s">
        <v>404</v>
      </c>
      <c r="L53" s="20" t="s">
        <v>404</v>
      </c>
      <c r="M53" s="18" t="s">
        <v>404</v>
      </c>
      <c r="N53" s="20" t="s">
        <v>404</v>
      </c>
      <c r="O53" s="18" t="s">
        <v>404</v>
      </c>
      <c r="P53" s="20" t="s">
        <v>404</v>
      </c>
      <c r="Q53" s="18" t="n">
        <v>364.49350731</v>
      </c>
      <c r="R53" s="20" t="n">
        <v>13.34126966</v>
      </c>
    </row>
    <row r="54" spans="1:18">
      <c r="A54" s="15" t="s">
        <v>451</v>
      </c>
      <c r="B54" s="17" t="n">
        <v>4740</v>
      </c>
      <c r="C54" s="18">
        <f>(199.0/B54*100)</f>
        <v/>
      </c>
      <c r="D54" s="19" t="n">
        <v>4541</v>
      </c>
      <c r="E54" s="18" t="n">
        <v>336.91749789</v>
      </c>
      <c r="F54" s="20" t="n">
        <v>3.14920659</v>
      </c>
      <c r="G54" s="18" t="s">
        <v>404</v>
      </c>
      <c r="H54" s="20" t="s">
        <v>404</v>
      </c>
      <c r="I54" s="18" t="n">
        <v>300.94433921</v>
      </c>
      <c r="J54" s="20" t="n">
        <v>5.56687527</v>
      </c>
      <c r="K54" s="18" t="s">
        <v>404</v>
      </c>
      <c r="L54" s="20" t="s">
        <v>404</v>
      </c>
      <c r="M54" s="18" t="s">
        <v>404</v>
      </c>
      <c r="N54" s="20" t="s">
        <v>404</v>
      </c>
      <c r="O54" s="18" t="s">
        <v>404</v>
      </c>
      <c r="P54" s="20" t="s">
        <v>404</v>
      </c>
      <c r="Q54" s="18" t="n">
        <v>312.71492438</v>
      </c>
      <c r="R54" s="20" t="n">
        <v>8.86130333</v>
      </c>
    </row>
    <row r="55" spans="1:18">
      <c r="A55" s="15" t="s">
        <v>452</v>
      </c>
      <c r="B55" s="17" t="n">
        <v>5316</v>
      </c>
      <c r="C55" s="18">
        <f>(43.0/B55*100)</f>
        <v/>
      </c>
      <c r="D55" s="19" t="n">
        <v>5273</v>
      </c>
      <c r="E55" s="18" t="n">
        <v>411.1999434</v>
      </c>
      <c r="F55" s="20" t="n">
        <v>2.54391559</v>
      </c>
      <c r="G55" s="18" t="n">
        <v>416.70558151</v>
      </c>
      <c r="H55" s="20" t="n">
        <v>12.43424335</v>
      </c>
      <c r="I55" s="18" t="s">
        <v>404</v>
      </c>
      <c r="J55" s="20" t="s">
        <v>404</v>
      </c>
      <c r="K55" s="18" t="s">
        <v>404</v>
      </c>
      <c r="L55" s="20" t="s">
        <v>404</v>
      </c>
      <c r="M55" s="18" t="s">
        <v>404</v>
      </c>
      <c r="N55" s="20" t="s">
        <v>404</v>
      </c>
      <c r="O55" s="18" t="n">
        <v>438.94297311</v>
      </c>
      <c r="P55" s="20" t="n">
        <v>6.46386532</v>
      </c>
      <c r="Q55" s="18" t="n">
        <v>401.81705862</v>
      </c>
      <c r="R55" s="20" t="n">
        <v>14.09883194</v>
      </c>
    </row>
    <row r="56" spans="1:18">
      <c r="A56" s="15" t="s">
        <v>453</v>
      </c>
      <c r="B56" s="17" t="n">
        <v>5359</v>
      </c>
      <c r="C56" s="18">
        <f>(0.0/B56*100)</f>
        <v/>
      </c>
      <c r="D56" s="19" t="n">
        <v>5359</v>
      </c>
      <c r="E56" s="18" t="n">
        <v>523.85617973</v>
      </c>
      <c r="F56" s="20" t="n">
        <v>2.85778953</v>
      </c>
      <c r="G56" s="18" t="n">
        <v>441.9588196</v>
      </c>
      <c r="H56" s="20" t="n">
        <v>4.42742885</v>
      </c>
      <c r="I56" s="18" t="n">
        <v>520.85506759</v>
      </c>
      <c r="J56" s="20" t="n">
        <v>16.36062732</v>
      </c>
      <c r="K56" s="18" t="s">
        <v>404</v>
      </c>
      <c r="L56" s="20" t="s">
        <v>404</v>
      </c>
      <c r="M56" s="18" t="s">
        <v>404</v>
      </c>
      <c r="N56" s="20" t="s">
        <v>404</v>
      </c>
      <c r="O56" s="18" t="s">
        <v>404</v>
      </c>
      <c r="P56" s="20" t="s">
        <v>404</v>
      </c>
      <c r="Q56" s="18" t="n">
        <v>532.77105399</v>
      </c>
      <c r="R56" s="20" t="n">
        <v>43.45231121</v>
      </c>
    </row>
    <row r="57" spans="1:18">
      <c r="A57" s="15" t="s">
        <v>454</v>
      </c>
      <c r="B57" s="17" t="n">
        <v>6513</v>
      </c>
      <c r="C57" s="18">
        <f>(0.0/B57*100)</f>
        <v/>
      </c>
      <c r="D57" s="19" t="n">
        <v>6513</v>
      </c>
      <c r="E57" s="18" t="n">
        <v>402.81500693</v>
      </c>
      <c r="F57" s="20" t="n">
        <v>2.82137484</v>
      </c>
      <c r="G57" s="18" t="n">
        <v>413.18841725</v>
      </c>
      <c r="H57" s="20" t="n">
        <v>8.635555630000001</v>
      </c>
      <c r="I57" s="18" t="s">
        <v>404</v>
      </c>
      <c r="J57" s="20" t="s">
        <v>404</v>
      </c>
      <c r="K57" s="18" t="s">
        <v>404</v>
      </c>
      <c r="L57" s="20" t="s">
        <v>404</v>
      </c>
      <c r="M57" s="18" t="s">
        <v>404</v>
      </c>
      <c r="N57" s="20" t="s">
        <v>404</v>
      </c>
      <c r="O57" s="18" t="s">
        <v>404</v>
      </c>
      <c r="P57" s="20" t="s">
        <v>404</v>
      </c>
      <c r="Q57" s="18" t="n">
        <v>406.64864056</v>
      </c>
      <c r="R57" s="20" t="n">
        <v>14.4237749</v>
      </c>
    </row>
    <row r="58" spans="1:18">
      <c r="A58" s="15" t="s">
        <v>455</v>
      </c>
      <c r="B58" s="17" t="n">
        <v>7267</v>
      </c>
      <c r="C58" s="18">
        <f>(0.0/B58*100)</f>
        <v/>
      </c>
      <c r="D58" s="19" t="n">
        <v>7267</v>
      </c>
      <c r="E58" s="18" t="n">
        <v>408.51041004</v>
      </c>
      <c r="F58" s="20" t="n">
        <v>3.2682234</v>
      </c>
      <c r="G58" s="18" t="n">
        <v>414.29079984</v>
      </c>
      <c r="H58" s="20" t="n">
        <v>18.20142116</v>
      </c>
      <c r="I58" s="18" t="s">
        <v>404</v>
      </c>
      <c r="J58" s="20" t="s">
        <v>404</v>
      </c>
      <c r="K58" s="18" t="s">
        <v>404</v>
      </c>
      <c r="L58" s="20" t="s">
        <v>404</v>
      </c>
      <c r="M58" s="18" t="s">
        <v>404</v>
      </c>
      <c r="N58" s="20" t="s">
        <v>404</v>
      </c>
      <c r="O58" s="18" t="s">
        <v>404</v>
      </c>
      <c r="P58" s="20" t="s">
        <v>404</v>
      </c>
      <c r="Q58" s="18" t="n">
        <v>407.45083392</v>
      </c>
      <c r="R58" s="20" t="n">
        <v>8.86362828</v>
      </c>
    </row>
    <row r="59" spans="1:18">
      <c r="A59" s="15" t="s">
        <v>456</v>
      </c>
      <c r="B59" s="17" t="n">
        <v>4826</v>
      </c>
      <c r="C59" s="18">
        <f>(0.0/B59*100)</f>
        <v/>
      </c>
      <c r="D59" s="19" t="n">
        <v>4826</v>
      </c>
      <c r="E59" s="18" t="n">
        <v>374.27551289</v>
      </c>
      <c r="F59" s="20" t="n">
        <v>1.90187383</v>
      </c>
      <c r="G59" s="18" t="n">
        <v>379.62224826</v>
      </c>
      <c r="H59" s="20" t="n">
        <v>7.15497521</v>
      </c>
      <c r="I59" s="18" t="s">
        <v>404</v>
      </c>
      <c r="J59" s="20" t="s">
        <v>404</v>
      </c>
      <c r="K59" s="18" t="s">
        <v>404</v>
      </c>
      <c r="L59" s="20" t="s">
        <v>404</v>
      </c>
      <c r="M59" s="18" t="s">
        <v>404</v>
      </c>
      <c r="N59" s="20" t="s">
        <v>404</v>
      </c>
      <c r="O59" s="18" t="s">
        <v>404</v>
      </c>
      <c r="P59" s="20" t="s">
        <v>404</v>
      </c>
      <c r="Q59" s="18" t="n">
        <v>391.08951808</v>
      </c>
      <c r="R59" s="20" t="n">
        <v>3.08136203</v>
      </c>
    </row>
    <row r="60" spans="1:18">
      <c r="A60" s="15" t="s">
        <v>457</v>
      </c>
      <c r="B60" s="17" t="n">
        <v>4546</v>
      </c>
      <c r="C60" s="18">
        <f>(0.0/B60*100)</f>
        <v/>
      </c>
      <c r="D60" s="19" t="n">
        <v>4546</v>
      </c>
      <c r="E60" s="18" t="n">
        <v>397.06251621</v>
      </c>
      <c r="F60" s="20" t="n">
        <v>4.6516988</v>
      </c>
      <c r="G60" s="18" t="n">
        <v>423.72523303</v>
      </c>
      <c r="H60" s="20" t="n">
        <v>22.85717035</v>
      </c>
      <c r="I60" s="18" t="s">
        <v>404</v>
      </c>
      <c r="J60" s="20" t="s">
        <v>404</v>
      </c>
      <c r="K60" s="18" t="s">
        <v>404</v>
      </c>
      <c r="L60" s="20" t="s">
        <v>404</v>
      </c>
      <c r="M60" s="18" t="s">
        <v>404</v>
      </c>
      <c r="N60" s="20" t="s">
        <v>404</v>
      </c>
      <c r="O60" s="18" t="s">
        <v>404</v>
      </c>
      <c r="P60" s="20" t="s">
        <v>404</v>
      </c>
      <c r="Q60" s="18" t="n">
        <v>357.16900181</v>
      </c>
      <c r="R60" s="20" t="n">
        <v>7.46171428</v>
      </c>
    </row>
    <row r="61" spans="1:18">
      <c r="A61" s="15" t="s">
        <v>458</v>
      </c>
      <c r="B61" s="17" t="n">
        <v>6525</v>
      </c>
      <c r="C61" s="18">
        <f>(0.0/B61*100)</f>
        <v/>
      </c>
      <c r="D61" s="19" t="n">
        <v>6525</v>
      </c>
      <c r="E61" s="18" t="n">
        <v>476.27488285</v>
      </c>
      <c r="F61" s="20" t="n">
        <v>2.66692995</v>
      </c>
      <c r="G61" s="18" t="n">
        <v>463.0057797</v>
      </c>
      <c r="H61" s="20" t="n">
        <v>5.95181437</v>
      </c>
      <c r="I61" s="18" t="n">
        <v>410.05668014</v>
      </c>
      <c r="J61" s="20" t="n">
        <v>16.13801857</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529.3877981000001</v>
      </c>
      <c r="F62" s="20" t="n">
        <v>1.11668735</v>
      </c>
      <c r="G62" s="18" t="n">
        <v>470.75510838</v>
      </c>
      <c r="H62" s="20" t="n">
        <v>7.29933798</v>
      </c>
      <c r="I62" s="18" t="n">
        <v>469.94698345</v>
      </c>
      <c r="J62" s="20" t="n">
        <v>17.32583546</v>
      </c>
      <c r="K62" s="18" t="s">
        <v>404</v>
      </c>
      <c r="L62" s="20" t="s">
        <v>404</v>
      </c>
      <c r="M62" s="18" t="s">
        <v>404</v>
      </c>
      <c r="N62" s="20" t="s">
        <v>404</v>
      </c>
      <c r="O62" s="18" t="s">
        <v>404</v>
      </c>
      <c r="P62" s="20" t="s">
        <v>404</v>
      </c>
      <c r="Q62" s="18" t="n">
        <v>550.46884713</v>
      </c>
      <c r="R62" s="20" t="n">
        <v>5.73789828</v>
      </c>
    </row>
    <row r="63" spans="1:18">
      <c r="A63" s="15" t="s">
        <v>460</v>
      </c>
      <c r="B63" s="17" t="n">
        <v>5324</v>
      </c>
      <c r="C63" s="18">
        <f>(0.0/B63*100)</f>
        <v/>
      </c>
      <c r="D63" s="19" t="n">
        <v>5324</v>
      </c>
      <c r="E63" s="18" t="n">
        <v>383.64399592</v>
      </c>
      <c r="F63" s="20" t="n">
        <v>1.34290586</v>
      </c>
      <c r="G63" s="18" t="n">
        <v>363.70346929</v>
      </c>
      <c r="H63" s="20" t="n">
        <v>4.76296543</v>
      </c>
      <c r="I63" s="18" t="s">
        <v>404</v>
      </c>
      <c r="J63" s="20" t="s">
        <v>404</v>
      </c>
      <c r="K63" s="18" t="s">
        <v>404</v>
      </c>
      <c r="L63" s="20" t="s">
        <v>404</v>
      </c>
      <c r="M63" s="18" t="s">
        <v>404</v>
      </c>
      <c r="N63" s="20" t="s">
        <v>404</v>
      </c>
      <c r="O63" s="18" t="s">
        <v>404</v>
      </c>
      <c r="P63" s="20" t="s">
        <v>404</v>
      </c>
      <c r="Q63" s="18" t="n">
        <v>400.28283017</v>
      </c>
      <c r="R63" s="20" t="n">
        <v>4.50237501</v>
      </c>
    </row>
    <row r="64" spans="1:18">
      <c r="A64" s="15" t="s">
        <v>461</v>
      </c>
      <c r="B64" s="17" t="n">
        <v>3634</v>
      </c>
      <c r="C64" s="18">
        <f>(27.0/B64*100)</f>
        <v/>
      </c>
      <c r="D64" s="19" t="n">
        <v>3607</v>
      </c>
      <c r="E64" s="18" t="n">
        <v>463.37438669</v>
      </c>
      <c r="F64" s="20" t="n">
        <v>1.64748832</v>
      </c>
      <c r="G64" s="18" t="n">
        <v>514.12104011</v>
      </c>
      <c r="H64" s="20" t="n">
        <v>29.29791746</v>
      </c>
      <c r="I64" s="18" t="s">
        <v>404</v>
      </c>
      <c r="J64" s="20" t="s">
        <v>404</v>
      </c>
      <c r="K64" s="18" t="s">
        <v>404</v>
      </c>
      <c r="L64" s="20" t="s">
        <v>404</v>
      </c>
      <c r="M64" s="18" t="s">
        <v>404</v>
      </c>
      <c r="N64" s="20" t="s">
        <v>404</v>
      </c>
      <c r="O64" s="18" t="s">
        <v>404</v>
      </c>
      <c r="P64" s="20" t="s">
        <v>404</v>
      </c>
      <c r="Q64" s="18" t="n">
        <v>506.60066286</v>
      </c>
      <c r="R64" s="20" t="n">
        <v>11.02332115</v>
      </c>
    </row>
    <row r="65" spans="1:18">
      <c r="A65" s="15" t="s">
        <v>462</v>
      </c>
      <c r="B65" s="17" t="n">
        <v>5325</v>
      </c>
      <c r="C65" s="18">
        <f>(0.0/B65*100)</f>
        <v/>
      </c>
      <c r="D65" s="19" t="n">
        <v>5325</v>
      </c>
      <c r="E65" s="18" t="n">
        <v>428.13871477</v>
      </c>
      <c r="F65" s="20" t="n">
        <v>2.08338842</v>
      </c>
      <c r="G65" s="18" t="n">
        <v>402.28470724</v>
      </c>
      <c r="H65" s="20" t="n">
        <v>9.817577289999999</v>
      </c>
      <c r="I65" s="18" t="s">
        <v>404</v>
      </c>
      <c r="J65" s="20" t="s">
        <v>404</v>
      </c>
      <c r="K65" s="18" t="s">
        <v>404</v>
      </c>
      <c r="L65" s="20" t="s">
        <v>404</v>
      </c>
      <c r="M65" s="18" t="n">
        <v>397.27498</v>
      </c>
      <c r="N65" s="20" t="n">
        <v>7.15270432</v>
      </c>
      <c r="O65" s="18" t="s">
        <v>404</v>
      </c>
      <c r="P65" s="20" t="s">
        <v>404</v>
      </c>
      <c r="Q65" s="18" t="n">
        <v>431.19969717</v>
      </c>
      <c r="R65" s="20" t="n">
        <v>9.45018376</v>
      </c>
    </row>
    <row r="66" spans="1:18">
      <c r="A66" s="15" t="s">
        <v>463</v>
      </c>
      <c r="B66" s="17" t="n">
        <v>5665</v>
      </c>
      <c r="C66" s="18">
        <f>(0.0/B66*100)</f>
        <v/>
      </c>
      <c r="D66" s="19" t="n">
        <v>5665</v>
      </c>
      <c r="E66" s="18" t="n">
        <v>416.23963126</v>
      </c>
      <c r="F66" s="20" t="n">
        <v>1.16701963</v>
      </c>
      <c r="G66" s="18" t="n">
        <v>384.29288349</v>
      </c>
      <c r="H66" s="20" t="n">
        <v>3.28249754</v>
      </c>
      <c r="I66" s="18" t="n">
        <v>363.84393827</v>
      </c>
      <c r="J66" s="20" t="n">
        <v>8.81112766</v>
      </c>
      <c r="K66" s="18" t="s">
        <v>404</v>
      </c>
      <c r="L66" s="20" t="s">
        <v>404</v>
      </c>
      <c r="M66" s="18" t="s">
        <v>404</v>
      </c>
      <c r="N66" s="20" t="s">
        <v>404</v>
      </c>
      <c r="O66" s="18" t="s">
        <v>404</v>
      </c>
      <c r="P66" s="20" t="s">
        <v>404</v>
      </c>
      <c r="Q66" s="18" t="n">
        <v>390.55120752</v>
      </c>
      <c r="R66" s="20" t="n">
        <v>4.48179819</v>
      </c>
    </row>
    <row r="67" spans="1:18">
      <c r="A67" s="15" t="s">
        <v>464</v>
      </c>
      <c r="B67" s="17" t="n">
        <v>6971</v>
      </c>
      <c r="C67" s="18">
        <f>(0.0/B67*100)</f>
        <v/>
      </c>
      <c r="D67" s="19" t="n">
        <v>6971</v>
      </c>
      <c r="E67" s="18" t="n">
        <v>396.86278229</v>
      </c>
      <c r="F67" s="20" t="n">
        <v>2.59630118</v>
      </c>
      <c r="G67" s="18" t="n">
        <v>411.93619681</v>
      </c>
      <c r="H67" s="20" t="n">
        <v>18.17281979</v>
      </c>
      <c r="I67" s="18" t="n">
        <v>379.8153183</v>
      </c>
      <c r="J67" s="20" t="n">
        <v>6.79452788</v>
      </c>
      <c r="K67" s="18" t="s">
        <v>404</v>
      </c>
      <c r="L67" s="20" t="s">
        <v>404</v>
      </c>
      <c r="M67" s="18" t="s">
        <v>404</v>
      </c>
      <c r="N67" s="20" t="s">
        <v>404</v>
      </c>
      <c r="O67" s="18" t="s">
        <v>404</v>
      </c>
      <c r="P67" s="20" t="s">
        <v>404</v>
      </c>
      <c r="Q67" s="18" t="n">
        <v>383.18201255</v>
      </c>
      <c r="R67" s="20" t="n">
        <v>19.22142433</v>
      </c>
    </row>
    <row r="68" spans="1:18">
      <c r="A68" s="15" t="s">
        <v>465</v>
      </c>
      <c r="B68" s="17" t="n">
        <v>12083</v>
      </c>
      <c r="C68" s="18">
        <f>(0.0/B68*100)</f>
        <v/>
      </c>
      <c r="D68" s="19" t="n">
        <v>12083</v>
      </c>
      <c r="E68" s="18" t="n">
        <v>419.80289735</v>
      </c>
      <c r="F68" s="20" t="n">
        <v>1.03351248</v>
      </c>
      <c r="G68" s="18" t="n">
        <v>393.11556646</v>
      </c>
      <c r="H68" s="20" t="n">
        <v>2.60431439</v>
      </c>
      <c r="I68" s="18" t="n">
        <v>439.84475592</v>
      </c>
      <c r="J68" s="20" t="n">
        <v>12.49637931</v>
      </c>
      <c r="K68" s="18" t="s">
        <v>404</v>
      </c>
      <c r="L68" s="20" t="s">
        <v>404</v>
      </c>
      <c r="M68" s="18" t="s">
        <v>404</v>
      </c>
      <c r="N68" s="20" t="s">
        <v>404</v>
      </c>
      <c r="O68" s="18" t="s">
        <v>404</v>
      </c>
      <c r="P68" s="20" t="s">
        <v>404</v>
      </c>
      <c r="Q68" s="18" t="n">
        <v>401.03333486</v>
      </c>
      <c r="R68" s="20" t="n">
        <v>5.69412884</v>
      </c>
    </row>
    <row r="69" spans="1:18">
      <c r="A69" s="15" t="s">
        <v>466</v>
      </c>
      <c r="B69" s="17" t="n">
        <v>4876</v>
      </c>
      <c r="C69" s="18">
        <f>(0.0/B69*100)</f>
        <v/>
      </c>
      <c r="D69" s="19" t="n">
        <v>4876</v>
      </c>
      <c r="E69" s="18" t="n">
        <v>434.8273753</v>
      </c>
      <c r="F69" s="20" t="n">
        <v>3.2177753</v>
      </c>
      <c r="G69" s="18" t="n">
        <v>481.33772365</v>
      </c>
      <c r="H69" s="20" t="n">
        <v>41.52984716</v>
      </c>
      <c r="I69" s="18" t="s">
        <v>404</v>
      </c>
      <c r="J69" s="20" t="s">
        <v>404</v>
      </c>
      <c r="K69" s="18" t="s">
        <v>404</v>
      </c>
      <c r="L69" s="20" t="s">
        <v>404</v>
      </c>
      <c r="M69" s="18" t="s">
        <v>404</v>
      </c>
      <c r="N69" s="20" t="s">
        <v>404</v>
      </c>
      <c r="O69" s="18" t="s">
        <v>404</v>
      </c>
      <c r="P69" s="20" t="s">
        <v>404</v>
      </c>
      <c r="Q69" s="18" t="n">
        <v>373.99626501</v>
      </c>
      <c r="R69" s="20" t="n">
        <v>6.49016858</v>
      </c>
    </row>
    <row r="70" spans="1:18">
      <c r="A70" s="15" t="s">
        <v>467</v>
      </c>
      <c r="B70" s="17" t="n">
        <v>6036</v>
      </c>
      <c r="C70" s="18">
        <f>(0.0/B70*100)</f>
        <v/>
      </c>
      <c r="D70" s="19" t="n">
        <v>6036</v>
      </c>
      <c r="E70" s="18" t="n">
        <v>488.61627512</v>
      </c>
      <c r="F70" s="20" t="n">
        <v>2.78262808</v>
      </c>
      <c r="G70" s="18" t="n">
        <v>475.5120205</v>
      </c>
      <c r="H70" s="20" t="n">
        <v>10.3392827</v>
      </c>
      <c r="I70" s="18" t="s">
        <v>404</v>
      </c>
      <c r="J70" s="20" t="s">
        <v>404</v>
      </c>
      <c r="K70" s="18" t="s">
        <v>404</v>
      </c>
      <c r="L70" s="20" t="s">
        <v>404</v>
      </c>
      <c r="M70" s="18" t="s">
        <v>404</v>
      </c>
      <c r="N70" s="20" t="s">
        <v>404</v>
      </c>
      <c r="O70" s="18" t="s">
        <v>404</v>
      </c>
      <c r="P70" s="20" t="s">
        <v>404</v>
      </c>
      <c r="Q70" s="18" t="n">
        <v>476.20166388</v>
      </c>
      <c r="R70" s="20" t="n">
        <v>18.3419753</v>
      </c>
    </row>
    <row r="71" spans="1:18">
      <c r="A71" s="15" t="s">
        <v>468</v>
      </c>
      <c r="B71" s="17" t="n">
        <v>6115</v>
      </c>
      <c r="C71" s="18">
        <f>(0.0/B71*100)</f>
        <v/>
      </c>
      <c r="D71" s="19" t="n">
        <v>6115</v>
      </c>
      <c r="E71" s="18" t="n">
        <v>556.41864136</v>
      </c>
      <c r="F71" s="20" t="n">
        <v>1.3188173</v>
      </c>
      <c r="G71" s="18" t="s">
        <v>404</v>
      </c>
      <c r="H71" s="20" t="s">
        <v>404</v>
      </c>
      <c r="I71" s="18" t="n">
        <v>496.28387474</v>
      </c>
      <c r="J71" s="20" t="n">
        <v>15.61464699</v>
      </c>
      <c r="K71" s="18" t="s">
        <v>404</v>
      </c>
      <c r="L71" s="20" t="s">
        <v>404</v>
      </c>
      <c r="M71" s="18" t="s">
        <v>404</v>
      </c>
      <c r="N71" s="20" t="s">
        <v>404</v>
      </c>
      <c r="O71" s="18" t="s">
        <v>404</v>
      </c>
      <c r="P71" s="20" t="s">
        <v>404</v>
      </c>
      <c r="Q71" s="18" t="n">
        <v>497.52651855</v>
      </c>
      <c r="R71" s="20" t="n">
        <v>5.78815518</v>
      </c>
    </row>
    <row r="72" spans="1:18">
      <c r="A72" s="15" t="s">
        <v>469</v>
      </c>
      <c r="B72" s="17" t="n">
        <v>7708</v>
      </c>
      <c r="C72" s="18">
        <f>(0.0/B72*100)</f>
        <v/>
      </c>
      <c r="D72" s="19" t="n">
        <v>7708</v>
      </c>
      <c r="E72" s="18" t="n">
        <v>534.64477239</v>
      </c>
      <c r="F72" s="20" t="n">
        <v>2.77783671</v>
      </c>
      <c r="G72" s="18" t="n">
        <v>491.08844607</v>
      </c>
      <c r="H72" s="20" t="n">
        <v>19.17809371</v>
      </c>
      <c r="I72" s="18" t="n">
        <v>458.99937447</v>
      </c>
      <c r="J72" s="20" t="n">
        <v>20.27311295</v>
      </c>
      <c r="K72" s="18" t="s">
        <v>404</v>
      </c>
      <c r="L72" s="20" t="s">
        <v>404</v>
      </c>
      <c r="M72" s="18" t="s">
        <v>404</v>
      </c>
      <c r="N72" s="20" t="s">
        <v>404</v>
      </c>
      <c r="O72" s="18" t="s">
        <v>404</v>
      </c>
      <c r="P72" s="20" t="s">
        <v>404</v>
      </c>
      <c r="Q72" s="18" t="n">
        <v>500.10313911</v>
      </c>
      <c r="R72" s="20" t="n">
        <v>6.34783102</v>
      </c>
    </row>
    <row r="73" spans="1:18">
      <c r="A73" s="15" t="s">
        <v>470</v>
      </c>
      <c r="B73" s="17" t="n">
        <v>8249</v>
      </c>
      <c r="C73" s="18">
        <f>(0.0/B73*100)</f>
        <v/>
      </c>
      <c r="D73" s="19" t="n">
        <v>8249</v>
      </c>
      <c r="E73" s="18" t="n">
        <v>420.86560834</v>
      </c>
      <c r="F73" s="20" t="n">
        <v>3.06525438</v>
      </c>
      <c r="G73" s="18" t="n">
        <v>435.07467689</v>
      </c>
      <c r="H73" s="20" t="n">
        <v>14.89245485</v>
      </c>
      <c r="I73" s="18" t="n">
        <v>410.81162287</v>
      </c>
      <c r="J73" s="20" t="n">
        <v>19.10949987</v>
      </c>
      <c r="K73" s="18" t="s">
        <v>404</v>
      </c>
      <c r="L73" s="20" t="s">
        <v>404</v>
      </c>
      <c r="M73" s="18" t="s">
        <v>404</v>
      </c>
      <c r="N73" s="20" t="s">
        <v>404</v>
      </c>
      <c r="O73" s="18" t="s">
        <v>404</v>
      </c>
      <c r="P73" s="20" t="s">
        <v>404</v>
      </c>
      <c r="Q73" s="18" t="n">
        <v>422.21816638</v>
      </c>
      <c r="R73" s="20" t="n">
        <v>18.56924008</v>
      </c>
    </row>
    <row r="74" spans="1:18">
      <c r="A74" s="15" t="s">
        <v>471</v>
      </c>
      <c r="B74" s="17" t="n">
        <v>4692</v>
      </c>
      <c r="C74" s="18">
        <f>(484.0/B74*100)</f>
        <v/>
      </c>
      <c r="D74" s="19" t="n">
        <v>4208</v>
      </c>
      <c r="E74" s="18" t="n">
        <v>424.81633338</v>
      </c>
      <c r="F74" s="20" t="n">
        <v>1.58406359</v>
      </c>
      <c r="G74" s="18" t="n">
        <v>475.68390675</v>
      </c>
      <c r="H74" s="20" t="n">
        <v>14.97449499</v>
      </c>
      <c r="I74" s="18" t="s">
        <v>404</v>
      </c>
      <c r="J74" s="20" t="s">
        <v>404</v>
      </c>
      <c r="K74" s="18" t="s">
        <v>404</v>
      </c>
      <c r="L74" s="20" t="s">
        <v>404</v>
      </c>
      <c r="M74" s="18" t="s">
        <v>404</v>
      </c>
      <c r="N74" s="20" t="s">
        <v>404</v>
      </c>
      <c r="O74" s="18" t="s">
        <v>404</v>
      </c>
      <c r="P74" s="20" t="s">
        <v>404</v>
      </c>
      <c r="Q74" s="18" t="n">
        <v>376.83217842</v>
      </c>
      <c r="R74" s="20" t="n">
        <v>5.02191459</v>
      </c>
    </row>
    <row r="75" spans="1:18">
      <c r="A75" s="15" t="s">
        <v>472</v>
      </c>
      <c r="B75" s="17" t="n">
        <v>5375</v>
      </c>
      <c r="C75" s="18">
        <f>(483.0/B75*100)</f>
        <v/>
      </c>
      <c r="D75" s="19" t="n">
        <v>4892</v>
      </c>
      <c r="E75" s="18" t="n">
        <v>388.04785425</v>
      </c>
      <c r="F75" s="20" t="n">
        <v>3.1852963</v>
      </c>
      <c r="G75" s="18" t="n">
        <v>382.0085741</v>
      </c>
      <c r="H75" s="20" t="n">
        <v>11.31197788</v>
      </c>
      <c r="I75" s="18" t="n">
        <v>382.90126591</v>
      </c>
      <c r="J75" s="20" t="n">
        <v>13.21533288</v>
      </c>
      <c r="K75" s="18" t="s">
        <v>404</v>
      </c>
      <c r="L75" s="20" t="s">
        <v>404</v>
      </c>
      <c r="M75" s="18" t="s">
        <v>404</v>
      </c>
      <c r="N75" s="20" t="s">
        <v>404</v>
      </c>
      <c r="O75" s="18" t="s">
        <v>404</v>
      </c>
      <c r="P75" s="20" t="s">
        <v>404</v>
      </c>
      <c r="Q75" s="18" t="n">
        <v>385.44969511</v>
      </c>
      <c r="R75" s="20" t="n">
        <v>10.28457926</v>
      </c>
    </row>
    <row r="76" spans="1:18">
      <c r="A76" s="15" t="s">
        <v>473</v>
      </c>
      <c r="B76" s="17" t="n">
        <v>14167</v>
      </c>
      <c r="C76" s="18">
        <f>(1400.0/B76*100)</f>
        <v/>
      </c>
      <c r="D76" s="19" t="n">
        <v>12767</v>
      </c>
      <c r="E76" s="18" t="n">
        <v>444.2185791</v>
      </c>
      <c r="F76" s="20" t="n">
        <v>2.94862626</v>
      </c>
      <c r="G76" s="18" t="n">
        <v>417.08250415</v>
      </c>
      <c r="H76" s="20" t="n">
        <v>15.85854989</v>
      </c>
      <c r="I76" s="18" t="n">
        <v>391.2856045</v>
      </c>
      <c r="J76" s="20" t="n">
        <v>11.40456447</v>
      </c>
      <c r="K76" s="18" t="s">
        <v>404</v>
      </c>
      <c r="L76" s="20" t="s">
        <v>404</v>
      </c>
      <c r="M76" s="18" t="s">
        <v>404</v>
      </c>
      <c r="N76" s="20" t="s">
        <v>404</v>
      </c>
      <c r="O76" s="18" t="s">
        <v>404</v>
      </c>
      <c r="P76" s="20" t="s">
        <v>404</v>
      </c>
      <c r="Q76" s="18" t="n">
        <v>419.84176293</v>
      </c>
      <c r="R76" s="20" t="n">
        <v>10.85466242</v>
      </c>
    </row>
    <row r="77" spans="1:18">
      <c r="A77" s="15" t="s">
        <v>474</v>
      </c>
      <c r="B77" s="17" t="n">
        <v>6062</v>
      </c>
      <c r="C77" s="18">
        <f>(0.0/B77*100)</f>
        <v/>
      </c>
      <c r="D77" s="19" t="n">
        <v>6062</v>
      </c>
      <c r="E77" s="18" t="n">
        <v>436.25643623</v>
      </c>
      <c r="F77" s="20" t="n">
        <v>2.51601794</v>
      </c>
      <c r="G77" s="18" t="n">
        <v>452.736546</v>
      </c>
      <c r="H77" s="20" t="n">
        <v>22.70593399</v>
      </c>
      <c r="I77" s="18" t="n">
        <v>408.50614799</v>
      </c>
      <c r="J77" s="20" t="n">
        <v>14.00500674</v>
      </c>
      <c r="K77" s="18" t="s">
        <v>404</v>
      </c>
      <c r="L77" s="20" t="s">
        <v>404</v>
      </c>
      <c r="M77" s="18" t="s">
        <v>404</v>
      </c>
      <c r="N77" s="20" t="s">
        <v>404</v>
      </c>
      <c r="O77" s="18" t="s">
        <v>404</v>
      </c>
      <c r="P77" s="20" t="s">
        <v>404</v>
      </c>
      <c r="Q77" s="18" t="n">
        <v>437.20102194</v>
      </c>
      <c r="R77" s="20" t="n">
        <v>13.83540401</v>
      </c>
    </row>
    <row r="78" spans="1:18">
      <c r="A78" s="15" t="s">
        <v>475</v>
      </c>
      <c r="B78" s="17" t="n">
        <v>5826</v>
      </c>
      <c r="C78" s="18">
        <f>(0.0/B78*100)</f>
        <v/>
      </c>
      <c r="D78" s="19" t="n">
        <v>5826</v>
      </c>
      <c r="E78" s="18" t="n">
        <v>525.80898708</v>
      </c>
      <c r="F78" s="20" t="n">
        <v>4.01438182</v>
      </c>
      <c r="G78" s="18" t="n">
        <v>434.26539593</v>
      </c>
      <c r="H78" s="20" t="n">
        <v>9.276766780000001</v>
      </c>
      <c r="I78" s="18" t="s">
        <v>404</v>
      </c>
      <c r="J78" s="20" t="s">
        <v>404</v>
      </c>
      <c r="K78" s="18" t="s">
        <v>404</v>
      </c>
      <c r="L78" s="20" t="s">
        <v>404</v>
      </c>
      <c r="M78" s="18" t="s">
        <v>404</v>
      </c>
      <c r="N78" s="20" t="s">
        <v>404</v>
      </c>
      <c r="O78" s="18" t="s">
        <v>404</v>
      </c>
      <c r="P78" s="20" t="s">
        <v>404</v>
      </c>
      <c r="Q78" s="18" t="n">
        <v>484.98246341</v>
      </c>
      <c r="R78" s="20" t="n">
        <v>13.78410439</v>
      </c>
    </row>
    <row customHeight="1" ht="25" r="79" spans="1:18">
      <c r="A79" s="15" t="s">
        <v>476</v>
      </c>
      <c r="B79" s="17" t="n">
        <v>1657</v>
      </c>
      <c r="C79" s="18">
        <f>(21.0/B79*100)</f>
        <v/>
      </c>
      <c r="D79" s="19" t="n">
        <v>1636</v>
      </c>
      <c r="E79" s="18" t="n">
        <v>477.32901759</v>
      </c>
      <c r="F79" s="20" t="n">
        <v>6.76257036</v>
      </c>
      <c r="G79" s="18" t="n">
        <v>448.15607487</v>
      </c>
      <c r="H79" s="20" t="n">
        <v>8.65689426</v>
      </c>
      <c r="I79" s="18" t="s">
        <v>404</v>
      </c>
      <c r="J79" s="20" t="s">
        <v>404</v>
      </c>
      <c r="K79" s="18" t="s">
        <v>404</v>
      </c>
      <c r="L79" s="20" t="s">
        <v>404</v>
      </c>
      <c r="M79" s="18" t="s">
        <v>404</v>
      </c>
      <c r="N79" s="20" t="s">
        <v>404</v>
      </c>
      <c r="O79" s="18" t="s">
        <v>404</v>
      </c>
      <c r="P79" s="20" t="s">
        <v>404</v>
      </c>
      <c r="Q79" s="18" t="n">
        <v>456.96967197</v>
      </c>
      <c r="R79" s="20" t="n">
        <v>24.87290641</v>
      </c>
    </row>
    <row r="80" spans="1:18">
      <c r="A80" s="15" t="s">
        <v>477</v>
      </c>
      <c r="B80" s="17" t="n">
        <v>7841</v>
      </c>
      <c r="C80" s="18">
        <f>(0.0/B80*100)</f>
        <v/>
      </c>
      <c r="D80" s="19" t="n">
        <v>7841</v>
      </c>
      <c r="E80" s="18" t="n">
        <v>454.90114758</v>
      </c>
      <c r="F80" s="20" t="n">
        <v>3.57857926</v>
      </c>
      <c r="G80" s="18" t="n">
        <v>468.64382708</v>
      </c>
      <c r="H80" s="20" t="n">
        <v>10.22325882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443.14580851</v>
      </c>
      <c r="F81" s="20" t="n">
        <v>3.03103969</v>
      </c>
      <c r="G81" s="18" t="n">
        <v>426.27198791</v>
      </c>
      <c r="H81" s="20" t="n">
        <v>5.93761673</v>
      </c>
      <c r="I81" s="18" t="n">
        <v>523.4145175</v>
      </c>
      <c r="J81" s="20" t="n">
        <v>6.78576833</v>
      </c>
      <c r="K81" s="18" t="s">
        <v>404</v>
      </c>
      <c r="L81" s="20" t="s">
        <v>404</v>
      </c>
      <c r="M81" s="18" t="s">
        <v>404</v>
      </c>
      <c r="N81" s="20" t="s">
        <v>404</v>
      </c>
      <c r="O81" s="18" t="s">
        <v>404</v>
      </c>
      <c r="P81" s="20" t="s">
        <v>404</v>
      </c>
      <c r="Q81" s="18" t="n">
        <v>429.20190793</v>
      </c>
      <c r="R81" s="20" t="n">
        <v>7.5227949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514.56493805</v>
      </c>
      <c r="F7" s="20" t="n">
        <v>2.85500769</v>
      </c>
      <c r="G7" s="18" t="n">
        <v>508.01751368</v>
      </c>
      <c r="H7" s="20" t="n">
        <v>3.33438563</v>
      </c>
      <c r="I7" s="18" t="s">
        <v>404</v>
      </c>
      <c r="J7" s="20" t="s">
        <v>404</v>
      </c>
      <c r="K7" s="18" t="s">
        <v>404</v>
      </c>
      <c r="L7" s="20" t="s">
        <v>404</v>
      </c>
      <c r="M7" s="18" t="s">
        <v>404</v>
      </c>
      <c r="N7" s="20" t="s">
        <v>404</v>
      </c>
      <c r="O7" s="18" t="s">
        <v>404</v>
      </c>
      <c r="P7" s="20" t="s">
        <v>404</v>
      </c>
      <c r="Q7" s="18" t="n">
        <v>502.13120092</v>
      </c>
      <c r="R7" s="20" t="n">
        <v>6.05205862</v>
      </c>
    </row>
    <row r="8" spans="1:18">
      <c r="A8" s="15" t="s">
        <v>405</v>
      </c>
      <c r="B8" s="17" t="n">
        <v>7007</v>
      </c>
      <c r="C8" s="18">
        <f>(0.0/B8*100)</f>
        <v/>
      </c>
      <c r="D8" s="19" t="n">
        <v>7007</v>
      </c>
      <c r="E8" s="18" t="n">
        <v>498.69016082</v>
      </c>
      <c r="F8" s="20" t="n">
        <v>7.91673748</v>
      </c>
      <c r="G8" s="18" t="n">
        <v>489.75794641</v>
      </c>
      <c r="H8" s="20" t="n">
        <v>5.79735052</v>
      </c>
      <c r="I8" s="18" t="n">
        <v>469.40647517</v>
      </c>
      <c r="J8" s="20" t="n">
        <v>23.11133693</v>
      </c>
      <c r="K8" s="18" t="s">
        <v>404</v>
      </c>
      <c r="L8" s="20" t="s">
        <v>404</v>
      </c>
      <c r="M8" s="18" t="s">
        <v>404</v>
      </c>
      <c r="N8" s="20" t="s">
        <v>404</v>
      </c>
      <c r="O8" s="18" t="s">
        <v>404</v>
      </c>
      <c r="P8" s="20" t="s">
        <v>404</v>
      </c>
      <c r="Q8" s="18" t="n">
        <v>503.68533699</v>
      </c>
      <c r="R8" s="20" t="n">
        <v>8.44850085</v>
      </c>
    </row>
    <row r="9" spans="1:18">
      <c r="A9" s="15" t="s">
        <v>406</v>
      </c>
      <c r="B9" s="17" t="n">
        <v>9651</v>
      </c>
      <c r="C9" s="18">
        <f>(575.0/B9*100)</f>
        <v/>
      </c>
      <c r="D9" s="19" t="n">
        <v>9076</v>
      </c>
      <c r="E9" s="18" t="n">
        <v>497.06359432</v>
      </c>
      <c r="F9" s="20" t="n">
        <v>8.59335903</v>
      </c>
      <c r="G9" s="18" t="n">
        <v>507.25508497</v>
      </c>
      <c r="H9" s="20" t="n">
        <v>4.39921972</v>
      </c>
      <c r="I9" s="18" t="n">
        <v>521.21150646</v>
      </c>
      <c r="J9" s="20" t="n">
        <v>24.42624586</v>
      </c>
      <c r="K9" s="18" t="s">
        <v>404</v>
      </c>
      <c r="L9" s="20" t="s">
        <v>404</v>
      </c>
      <c r="M9" s="18" t="s">
        <v>404</v>
      </c>
      <c r="N9" s="20" t="s">
        <v>404</v>
      </c>
      <c r="O9" s="18" t="s">
        <v>404</v>
      </c>
      <c r="P9" s="20" t="s">
        <v>404</v>
      </c>
      <c r="Q9" s="18" t="n">
        <v>506.97094907</v>
      </c>
      <c r="R9" s="20" t="n">
        <v>6.90180061</v>
      </c>
    </row>
    <row r="10" spans="1:18">
      <c r="A10" s="15" t="s">
        <v>407</v>
      </c>
      <c r="B10" s="17" t="n">
        <v>20058</v>
      </c>
      <c r="C10" s="18">
        <f>(3112.0/B10*100)</f>
        <v/>
      </c>
      <c r="D10" s="19" t="n">
        <v>16946</v>
      </c>
      <c r="E10" s="18" t="n">
        <v>524.96636927</v>
      </c>
      <c r="F10" s="20" t="n">
        <v>2.73228007</v>
      </c>
      <c r="G10" s="18" t="n">
        <v>532.66096633</v>
      </c>
      <c r="H10" s="20" t="n">
        <v>3.92044574</v>
      </c>
      <c r="I10" s="18" t="n">
        <v>575.71642624</v>
      </c>
      <c r="J10" s="20" t="n">
        <v>12.10108029</v>
      </c>
      <c r="K10" s="18" t="s">
        <v>404</v>
      </c>
      <c r="L10" s="20" t="s">
        <v>404</v>
      </c>
      <c r="M10" s="18" t="s">
        <v>404</v>
      </c>
      <c r="N10" s="20" t="s">
        <v>404</v>
      </c>
      <c r="O10" s="18" t="s">
        <v>404</v>
      </c>
      <c r="P10" s="20" t="s">
        <v>404</v>
      </c>
      <c r="Q10" s="18" t="n">
        <v>534.94217645</v>
      </c>
      <c r="R10" s="20" t="n">
        <v>9.740192909999999</v>
      </c>
    </row>
    <row r="11" spans="1:18">
      <c r="A11" s="15" t="s">
        <v>408</v>
      </c>
      <c r="B11" s="17" t="n">
        <v>7053</v>
      </c>
      <c r="C11" s="18">
        <f>(137.0/B11*100)</f>
        <v/>
      </c>
      <c r="D11" s="19" t="n">
        <v>6916</v>
      </c>
      <c r="E11" s="18" t="n">
        <v>449.87932572</v>
      </c>
      <c r="F11" s="20" t="n">
        <v>3.91288767</v>
      </c>
      <c r="G11" s="18" t="n">
        <v>447.92211825</v>
      </c>
      <c r="H11" s="20" t="n">
        <v>7.45232761</v>
      </c>
      <c r="I11" s="18" t="n">
        <v>415.02447064</v>
      </c>
      <c r="J11" s="20" t="n">
        <v>18.84315794</v>
      </c>
      <c r="K11" s="18" t="s">
        <v>404</v>
      </c>
      <c r="L11" s="20" t="s">
        <v>404</v>
      </c>
      <c r="M11" s="18" t="s">
        <v>404</v>
      </c>
      <c r="N11" s="20" t="s">
        <v>404</v>
      </c>
      <c r="O11" s="18" t="s">
        <v>404</v>
      </c>
      <c r="P11" s="20" t="s">
        <v>404</v>
      </c>
      <c r="Q11" s="18" t="n">
        <v>424.70648771</v>
      </c>
      <c r="R11" s="20" t="n">
        <v>28.03694419</v>
      </c>
    </row>
    <row r="12" spans="1:18">
      <c r="A12" s="15" t="s">
        <v>409</v>
      </c>
      <c r="B12" s="17" t="n">
        <v>6894</v>
      </c>
      <c r="C12" s="18">
        <f>(106.0/B12*100)</f>
        <v/>
      </c>
      <c r="D12" s="19" t="n">
        <v>6788</v>
      </c>
      <c r="E12" s="18" t="n">
        <v>494.88193688</v>
      </c>
      <c r="F12" s="20" t="n">
        <v>4.87117928</v>
      </c>
      <c r="G12" s="18" t="n">
        <v>495.76158007</v>
      </c>
      <c r="H12" s="20" t="n">
        <v>3.61933966</v>
      </c>
      <c r="I12" s="18" t="n">
        <v>416.57263075</v>
      </c>
      <c r="J12" s="20" t="n">
        <v>7.57624</v>
      </c>
      <c r="K12" s="18" t="s">
        <v>404</v>
      </c>
      <c r="L12" s="20" t="s">
        <v>404</v>
      </c>
      <c r="M12" s="18" t="s">
        <v>404</v>
      </c>
      <c r="N12" s="20" t="s">
        <v>404</v>
      </c>
      <c r="O12" s="18" t="s">
        <v>404</v>
      </c>
      <c r="P12" s="20" t="s">
        <v>404</v>
      </c>
      <c r="Q12" s="18" t="n">
        <v>443.64908159</v>
      </c>
      <c r="R12" s="20" t="n">
        <v>10.3496792</v>
      </c>
    </row>
    <row r="13" spans="1:18">
      <c r="A13" s="15" t="s">
        <v>410</v>
      </c>
      <c r="B13" s="17" t="n">
        <v>7161</v>
      </c>
      <c r="C13" s="18">
        <f>(1175.0/B13*100)</f>
        <v/>
      </c>
      <c r="D13" s="19" t="n">
        <v>5986</v>
      </c>
      <c r="E13" s="18" t="n">
        <v>503.41912682</v>
      </c>
      <c r="F13" s="20" t="n">
        <v>2.57644787</v>
      </c>
      <c r="G13" s="18" t="n">
        <v>488.59880807</v>
      </c>
      <c r="H13" s="20" t="n">
        <v>9.50967541</v>
      </c>
      <c r="I13" s="18" t="n">
        <v>503.14653285</v>
      </c>
      <c r="J13" s="20" t="n">
        <v>6.92903392</v>
      </c>
      <c r="K13" s="18" t="s">
        <v>404</v>
      </c>
      <c r="L13" s="20" t="s">
        <v>404</v>
      </c>
      <c r="M13" s="18" t="s">
        <v>404</v>
      </c>
      <c r="N13" s="20" t="s">
        <v>404</v>
      </c>
      <c r="O13" s="18" t="s">
        <v>404</v>
      </c>
      <c r="P13" s="20" t="s">
        <v>404</v>
      </c>
      <c r="Q13" s="18" t="n">
        <v>519.1213308599999</v>
      </c>
      <c r="R13" s="20" t="n">
        <v>9.194005929999999</v>
      </c>
    </row>
    <row r="14" spans="1:18">
      <c r="A14" s="15" t="s">
        <v>411</v>
      </c>
      <c r="B14" s="17" t="n">
        <v>5587</v>
      </c>
      <c r="C14" s="18">
        <f>(387.0/B14*100)</f>
        <v/>
      </c>
      <c r="D14" s="19" t="n">
        <v>5200</v>
      </c>
      <c r="E14" s="18" t="n">
        <v>531.02449446</v>
      </c>
      <c r="F14" s="20" t="n">
        <v>3.0685129</v>
      </c>
      <c r="G14" s="18" t="n">
        <v>535.93307171</v>
      </c>
      <c r="H14" s="20" t="n">
        <v>3.3051338</v>
      </c>
      <c r="I14" s="18" t="n">
        <v>550.50670928</v>
      </c>
      <c r="J14" s="20" t="n">
        <v>14.05505107</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533.69054247</v>
      </c>
      <c r="F15" s="20" t="n">
        <v>3.0098593</v>
      </c>
      <c r="G15" s="18" t="n">
        <v>528.29481667</v>
      </c>
      <c r="H15" s="20" t="n">
        <v>4.40420684</v>
      </c>
      <c r="I15" s="18" t="n">
        <v>555.06352238</v>
      </c>
      <c r="J15" s="20" t="n">
        <v>23.56152746</v>
      </c>
      <c r="K15" s="18" t="s">
        <v>404</v>
      </c>
      <c r="L15" s="20" t="s">
        <v>404</v>
      </c>
      <c r="M15" s="18" t="s">
        <v>404</v>
      </c>
      <c r="N15" s="20" t="s">
        <v>404</v>
      </c>
      <c r="O15" s="18" t="s">
        <v>404</v>
      </c>
      <c r="P15" s="20" t="s">
        <v>404</v>
      </c>
      <c r="Q15" s="18" t="n">
        <v>518.58906131</v>
      </c>
      <c r="R15" s="20" t="n">
        <v>12.24370514</v>
      </c>
    </row>
    <row r="16" spans="1:18">
      <c r="A16" s="15" t="s">
        <v>413</v>
      </c>
      <c r="B16" s="17" t="n">
        <v>6108</v>
      </c>
      <c r="C16" s="18">
        <f>(495.0/B16*100)</f>
        <v/>
      </c>
      <c r="D16" s="19" t="n">
        <v>5613</v>
      </c>
      <c r="E16" s="18" t="n">
        <v>489.66131124</v>
      </c>
      <c r="F16" s="20" t="n">
        <v>4.87785453</v>
      </c>
      <c r="G16" s="18" t="n">
        <v>513.12114635</v>
      </c>
      <c r="H16" s="20" t="n">
        <v>7.77033952</v>
      </c>
      <c r="I16" s="18" t="n">
        <v>456.16067731</v>
      </c>
      <c r="J16" s="20" t="n">
        <v>20.69171144</v>
      </c>
      <c r="K16" s="18" t="s">
        <v>404</v>
      </c>
      <c r="L16" s="20" t="s">
        <v>404</v>
      </c>
      <c r="M16" s="18" t="s">
        <v>404</v>
      </c>
      <c r="N16" s="20" t="s">
        <v>404</v>
      </c>
      <c r="O16" s="18" t="s">
        <v>404</v>
      </c>
      <c r="P16" s="20" t="s">
        <v>404</v>
      </c>
      <c r="Q16" s="18" t="n">
        <v>516.4234373199999</v>
      </c>
      <c r="R16" s="20" t="n">
        <v>11.15435597</v>
      </c>
    </row>
    <row r="17" spans="1:18">
      <c r="A17" s="15" t="s">
        <v>414</v>
      </c>
      <c r="B17" s="17" t="n">
        <v>6504</v>
      </c>
      <c r="C17" s="18">
        <f>(1325.0/B17*100)</f>
        <v/>
      </c>
      <c r="D17" s="19" t="n">
        <v>5179</v>
      </c>
      <c r="E17" s="18" t="n">
        <v>494.69299765</v>
      </c>
      <c r="F17" s="20" t="n">
        <v>10.63357162</v>
      </c>
      <c r="G17" s="18" t="n">
        <v>509.77711488</v>
      </c>
      <c r="H17" s="20" t="n">
        <v>5.5000136</v>
      </c>
      <c r="I17" s="18" t="n">
        <v>559.2955306699999</v>
      </c>
      <c r="J17" s="20" t="n">
        <v>17.34577235</v>
      </c>
      <c r="K17" s="18" t="s">
        <v>404</v>
      </c>
      <c r="L17" s="20" t="s">
        <v>404</v>
      </c>
      <c r="M17" s="18" t="s">
        <v>404</v>
      </c>
      <c r="N17" s="20" t="s">
        <v>404</v>
      </c>
      <c r="O17" s="18" t="s">
        <v>404</v>
      </c>
      <c r="P17" s="20" t="s">
        <v>404</v>
      </c>
      <c r="Q17" s="18" t="n">
        <v>513.63562694</v>
      </c>
      <c r="R17" s="20" t="n">
        <v>9.504047870000001</v>
      </c>
    </row>
    <row r="18" spans="1:18">
      <c r="A18" s="15" t="s">
        <v>415</v>
      </c>
      <c r="B18" s="17" t="n">
        <v>5532</v>
      </c>
      <c r="C18" s="18">
        <f>(0.0/B18*100)</f>
        <v/>
      </c>
      <c r="D18" s="19" t="n">
        <v>5532</v>
      </c>
      <c r="E18" s="18" t="n">
        <v>459.39427339</v>
      </c>
      <c r="F18" s="20" t="n">
        <v>5.51211813</v>
      </c>
      <c r="G18" s="18" t="n">
        <v>453.62150389</v>
      </c>
      <c r="H18" s="20" t="n">
        <v>7.74709317</v>
      </c>
      <c r="I18" s="18" t="n">
        <v>433.95770205</v>
      </c>
      <c r="J18" s="20" t="n">
        <v>37.63026598</v>
      </c>
      <c r="K18" s="18" t="s">
        <v>404</v>
      </c>
      <c r="L18" s="20" t="s">
        <v>404</v>
      </c>
      <c r="M18" s="18" t="s">
        <v>404</v>
      </c>
      <c r="N18" s="20" t="s">
        <v>404</v>
      </c>
      <c r="O18" s="18" t="s">
        <v>404</v>
      </c>
      <c r="P18" s="20" t="s">
        <v>404</v>
      </c>
      <c r="Q18" s="18" t="n">
        <v>443.34874908</v>
      </c>
      <c r="R18" s="20" t="n">
        <v>10.61355112</v>
      </c>
    </row>
    <row r="19" spans="1:18">
      <c r="A19" s="15" t="s">
        <v>416</v>
      </c>
      <c r="B19" s="17" t="n">
        <v>5658</v>
      </c>
      <c r="C19" s="18">
        <f>(327.0/B19*100)</f>
        <v/>
      </c>
      <c r="D19" s="19" t="n">
        <v>5331</v>
      </c>
      <c r="E19" s="18" t="n">
        <v>469.49277251</v>
      </c>
      <c r="F19" s="20" t="n">
        <v>5.75383568</v>
      </c>
      <c r="G19" s="18" t="n">
        <v>486.68115772</v>
      </c>
      <c r="H19" s="20" t="n">
        <v>6.11607081</v>
      </c>
      <c r="I19" s="18" t="n">
        <v>504.12520975</v>
      </c>
      <c r="J19" s="20" t="n">
        <v>27.58960402</v>
      </c>
      <c r="K19" s="18" t="s">
        <v>404</v>
      </c>
      <c r="L19" s="20" t="s">
        <v>404</v>
      </c>
      <c r="M19" s="18" t="s">
        <v>404</v>
      </c>
      <c r="N19" s="20" t="s">
        <v>404</v>
      </c>
      <c r="O19" s="18" t="s">
        <v>404</v>
      </c>
      <c r="P19" s="20" t="s">
        <v>404</v>
      </c>
      <c r="Q19" s="18" t="n">
        <v>449.34441045</v>
      </c>
      <c r="R19" s="20" t="n">
        <v>32.73839099</v>
      </c>
    </row>
    <row r="20" spans="1:18">
      <c r="A20" s="15" t="s">
        <v>417</v>
      </c>
      <c r="B20" s="17" t="n">
        <v>3371</v>
      </c>
      <c r="C20" s="18">
        <f>(24.0/B20*100)</f>
        <v/>
      </c>
      <c r="D20" s="19" t="n">
        <v>3347</v>
      </c>
      <c r="E20" s="18" t="n">
        <v>474.60847265</v>
      </c>
      <c r="F20" s="20" t="n">
        <v>1.85241326</v>
      </c>
      <c r="G20" s="18" t="n">
        <v>471.18519375</v>
      </c>
      <c r="H20" s="20" t="n">
        <v>5.03602914</v>
      </c>
      <c r="I20" s="18" t="n">
        <v>423.43863297</v>
      </c>
      <c r="J20" s="20" t="n">
        <v>15.52136719</v>
      </c>
      <c r="K20" s="18" t="s">
        <v>404</v>
      </c>
      <c r="L20" s="20" t="s">
        <v>404</v>
      </c>
      <c r="M20" s="18" t="s">
        <v>404</v>
      </c>
      <c r="N20" s="20" t="s">
        <v>404</v>
      </c>
      <c r="O20" s="18" t="s">
        <v>404</v>
      </c>
      <c r="P20" s="20" t="s">
        <v>404</v>
      </c>
      <c r="Q20" s="18" t="n">
        <v>465.76709568</v>
      </c>
      <c r="R20" s="20" t="n">
        <v>5.91603483</v>
      </c>
    </row>
    <row r="21" spans="1:18">
      <c r="A21" s="15" t="s">
        <v>418</v>
      </c>
      <c r="B21" s="17" t="n">
        <v>5741</v>
      </c>
      <c r="C21" s="18">
        <f>(0.0/B21*100)</f>
        <v/>
      </c>
      <c r="D21" s="19" t="n">
        <v>5741</v>
      </c>
      <c r="E21" s="18" t="n">
        <v>499.99521132</v>
      </c>
      <c r="F21" s="20" t="n">
        <v>3.35325148</v>
      </c>
      <c r="G21" s="18" t="n">
        <v>511.19704166</v>
      </c>
      <c r="H21" s="20" t="n">
        <v>5.01994474</v>
      </c>
      <c r="I21" s="18" t="n">
        <v>493.27588236</v>
      </c>
      <c r="J21" s="20" t="n">
        <v>7.4894112</v>
      </c>
      <c r="K21" s="18" t="s">
        <v>404</v>
      </c>
      <c r="L21" s="20" t="s">
        <v>404</v>
      </c>
      <c r="M21" s="18" t="s">
        <v>404</v>
      </c>
      <c r="N21" s="20" t="s">
        <v>404</v>
      </c>
      <c r="O21" s="18" t="s">
        <v>404</v>
      </c>
      <c r="P21" s="20" t="s">
        <v>404</v>
      </c>
      <c r="Q21" s="18" t="n">
        <v>511.08490985</v>
      </c>
      <c r="R21" s="20" t="n">
        <v>11.75708604</v>
      </c>
    </row>
    <row r="22" spans="1:18">
      <c r="A22" s="15" t="s">
        <v>419</v>
      </c>
      <c r="B22" s="17" t="n">
        <v>6598</v>
      </c>
      <c r="C22" s="18">
        <f>(0.0/B22*100)</f>
        <v/>
      </c>
      <c r="D22" s="19" t="n">
        <v>6598</v>
      </c>
      <c r="E22" s="18" t="n">
        <v>455.67726248</v>
      </c>
      <c r="F22" s="20" t="n">
        <v>6.47795777</v>
      </c>
      <c r="G22" s="18" t="n">
        <v>480.32379693</v>
      </c>
      <c r="H22" s="20" t="n">
        <v>7.37542058</v>
      </c>
      <c r="I22" s="18" t="n">
        <v>489.71071537</v>
      </c>
      <c r="J22" s="20" t="n">
        <v>20.09285938</v>
      </c>
      <c r="K22" s="18" t="s">
        <v>404</v>
      </c>
      <c r="L22" s="20" t="s">
        <v>404</v>
      </c>
      <c r="M22" s="18" t="s">
        <v>404</v>
      </c>
      <c r="N22" s="20" t="s">
        <v>404</v>
      </c>
      <c r="O22" s="18" t="s">
        <v>404</v>
      </c>
      <c r="P22" s="20" t="s">
        <v>404</v>
      </c>
      <c r="Q22" s="18" t="n">
        <v>469.55745545</v>
      </c>
      <c r="R22" s="20" t="n">
        <v>10.56457742</v>
      </c>
    </row>
    <row r="23" spans="1:18">
      <c r="A23" s="15" t="s">
        <v>420</v>
      </c>
      <c r="B23" s="17" t="n">
        <v>11583</v>
      </c>
      <c r="C23" s="18">
        <f>(3185.0/B23*100)</f>
        <v/>
      </c>
      <c r="D23" s="19" t="n">
        <v>8398</v>
      </c>
      <c r="E23" s="18" t="n">
        <v>478.54933687</v>
      </c>
      <c r="F23" s="20" t="n">
        <v>6.6627348</v>
      </c>
      <c r="G23" s="18" t="n">
        <v>489.98525425</v>
      </c>
      <c r="H23" s="20" t="n">
        <v>5.87180961</v>
      </c>
      <c r="I23" s="18" t="n">
        <v>473.68571064</v>
      </c>
      <c r="J23" s="20" t="n">
        <v>25.16862423</v>
      </c>
      <c r="K23" s="18" t="s">
        <v>404</v>
      </c>
      <c r="L23" s="20" t="s">
        <v>404</v>
      </c>
      <c r="M23" s="18" t="s">
        <v>404</v>
      </c>
      <c r="N23" s="20" t="s">
        <v>404</v>
      </c>
      <c r="O23" s="18" t="s">
        <v>404</v>
      </c>
      <c r="P23" s="20" t="s">
        <v>404</v>
      </c>
      <c r="Q23" s="18" t="n">
        <v>473.83578951</v>
      </c>
      <c r="R23" s="20" t="n">
        <v>22.21921234</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538.3947510199999</v>
      </c>
      <c r="N24" s="20" t="n">
        <v>2.96617877</v>
      </c>
      <c r="O24" s="18" t="s">
        <v>404</v>
      </c>
      <c r="P24" s="20" t="s">
        <v>404</v>
      </c>
      <c r="Q24" s="18" t="s">
        <v>404</v>
      </c>
      <c r="R24" s="20" t="s">
        <v>404</v>
      </c>
    </row>
    <row r="25" spans="1:18">
      <c r="A25" s="15" t="s">
        <v>422</v>
      </c>
      <c r="B25" s="17" t="n">
        <v>5581</v>
      </c>
      <c r="C25" s="18">
        <f>(0.0/B25*100)</f>
        <v/>
      </c>
      <c r="D25" s="19" t="n">
        <v>5581</v>
      </c>
      <c r="E25" s="18" t="n">
        <v>521.43596396</v>
      </c>
      <c r="F25" s="20" t="n">
        <v>3.97551802</v>
      </c>
      <c r="G25" s="18" t="n">
        <v>500.92070492</v>
      </c>
      <c r="H25" s="20" t="n">
        <v>8.483994920000001</v>
      </c>
      <c r="I25" s="18" t="n">
        <v>431.91631915</v>
      </c>
      <c r="J25" s="20" t="n">
        <v>29.69779637</v>
      </c>
      <c r="K25" s="18" t="s">
        <v>404</v>
      </c>
      <c r="L25" s="20" t="s">
        <v>404</v>
      </c>
      <c r="M25" s="18" t="s">
        <v>404</v>
      </c>
      <c r="N25" s="20" t="s">
        <v>404</v>
      </c>
      <c r="O25" s="18" t="s">
        <v>404</v>
      </c>
      <c r="P25" s="20" t="s">
        <v>404</v>
      </c>
      <c r="Q25" s="18" t="n">
        <v>519.00040809</v>
      </c>
      <c r="R25" s="20" t="n">
        <v>20.24612572</v>
      </c>
    </row>
    <row r="26" spans="1:18">
      <c r="A26" s="15" t="s">
        <v>423</v>
      </c>
      <c r="B26" s="17" t="n">
        <v>4869</v>
      </c>
      <c r="C26" s="18">
        <f>(11.0/B26*100)</f>
        <v/>
      </c>
      <c r="D26" s="19" t="n">
        <v>4858</v>
      </c>
      <c r="E26" s="18" t="n">
        <v>490.10225719</v>
      </c>
      <c r="F26" s="20" t="n">
        <v>1.94399489</v>
      </c>
      <c r="G26" s="18" t="n">
        <v>499.14378994</v>
      </c>
      <c r="H26" s="20" t="n">
        <v>6.62812384</v>
      </c>
      <c r="I26" s="18" t="n">
        <v>467.30007132</v>
      </c>
      <c r="J26" s="20" t="n">
        <v>10.84737553</v>
      </c>
      <c r="K26" s="18" t="s">
        <v>404</v>
      </c>
      <c r="L26" s="20" t="s">
        <v>404</v>
      </c>
      <c r="M26" s="18" t="s">
        <v>404</v>
      </c>
      <c r="N26" s="20" t="s">
        <v>404</v>
      </c>
      <c r="O26" s="18" t="s">
        <v>404</v>
      </c>
      <c r="P26" s="20" t="s">
        <v>404</v>
      </c>
      <c r="Q26" s="18" t="n">
        <v>477.55222777</v>
      </c>
      <c r="R26" s="20" t="n">
        <v>11.40396123</v>
      </c>
    </row>
    <row r="27" spans="1:18">
      <c r="A27" s="15" t="s">
        <v>424</v>
      </c>
      <c r="B27" s="17" t="n">
        <v>5299</v>
      </c>
      <c r="C27" s="18">
        <f>(0.0/B27*100)</f>
        <v/>
      </c>
      <c r="D27" s="19" t="n">
        <v>5299</v>
      </c>
      <c r="E27" s="18" t="n">
        <v>481.3023046</v>
      </c>
      <c r="F27" s="20" t="n">
        <v>1.2827762</v>
      </c>
      <c r="G27" s="18" t="n">
        <v>480.68352563</v>
      </c>
      <c r="H27" s="20" t="n">
        <v>1.82456338</v>
      </c>
      <c r="I27" s="18" t="n">
        <v>435.41720695</v>
      </c>
      <c r="J27" s="20" t="n">
        <v>13.61266694</v>
      </c>
      <c r="K27" s="18" t="s">
        <v>404</v>
      </c>
      <c r="L27" s="20" t="s">
        <v>404</v>
      </c>
      <c r="M27" s="18" t="s">
        <v>404</v>
      </c>
      <c r="N27" s="20" t="s">
        <v>404</v>
      </c>
      <c r="O27" s="18" t="s">
        <v>404</v>
      </c>
      <c r="P27" s="20" t="s">
        <v>404</v>
      </c>
      <c r="Q27" s="18" t="n">
        <v>567.37867556</v>
      </c>
      <c r="R27" s="20" t="n">
        <v>7.22477931</v>
      </c>
    </row>
    <row r="28" spans="1:18">
      <c r="A28" s="15" t="s">
        <v>425</v>
      </c>
      <c r="B28" s="17" t="n">
        <v>7568</v>
      </c>
      <c r="C28" s="18">
        <f>(2512.0/B28*100)</f>
        <v/>
      </c>
      <c r="D28" s="19" t="n">
        <v>5056</v>
      </c>
      <c r="E28" s="18" t="n">
        <v>412.42335302</v>
      </c>
      <c r="F28" s="20" t="n">
        <v>4.19406832</v>
      </c>
      <c r="G28" s="18" t="n">
        <v>428.92294187</v>
      </c>
      <c r="H28" s="20" t="n">
        <v>6.02510186</v>
      </c>
      <c r="I28" s="18" t="n">
        <v>415.682224</v>
      </c>
      <c r="J28" s="20" t="n">
        <v>12.497991</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493.93041296</v>
      </c>
      <c r="F29" s="20" t="n">
        <v>7.79045753</v>
      </c>
      <c r="G29" s="18" t="n">
        <v>549.10765358</v>
      </c>
      <c r="H29" s="20" t="n">
        <v>12.10184531</v>
      </c>
      <c r="I29" s="18" t="n">
        <v>491.53952315</v>
      </c>
      <c r="J29" s="20" t="n">
        <v>11.52089114</v>
      </c>
      <c r="K29" s="18" t="s">
        <v>404</v>
      </c>
      <c r="L29" s="20" t="s">
        <v>404</v>
      </c>
      <c r="M29" s="18" t="s">
        <v>404</v>
      </c>
      <c r="N29" s="20" t="s">
        <v>404</v>
      </c>
      <c r="O29" s="18" t="s">
        <v>404</v>
      </c>
      <c r="P29" s="20" t="s">
        <v>404</v>
      </c>
      <c r="Q29" s="18" t="n">
        <v>555.53744696</v>
      </c>
      <c r="R29" s="20" t="n">
        <v>17.13512034</v>
      </c>
    </row>
    <row r="30" spans="1:18">
      <c r="A30" s="15" t="s">
        <v>427</v>
      </c>
      <c r="B30" s="17" t="n">
        <v>4520</v>
      </c>
      <c r="C30" s="18">
        <f>(1053.0/B30*100)</f>
        <v/>
      </c>
      <c r="D30" s="19" t="n">
        <v>3467</v>
      </c>
      <c r="E30" s="18" t="n">
        <v>514.84950141</v>
      </c>
      <c r="F30" s="20" t="n">
        <v>3.70964332</v>
      </c>
      <c r="G30" s="18" t="n">
        <v>516.41749253</v>
      </c>
      <c r="H30" s="20" t="n">
        <v>12.37909882</v>
      </c>
      <c r="I30" s="18" t="n">
        <v>476.25503978</v>
      </c>
      <c r="J30" s="20" t="n">
        <v>5.7818219</v>
      </c>
      <c r="K30" s="18" t="s">
        <v>404</v>
      </c>
      <c r="L30" s="20" t="s">
        <v>404</v>
      </c>
      <c r="M30" s="18" t="s">
        <v>404</v>
      </c>
      <c r="N30" s="20" t="s">
        <v>404</v>
      </c>
      <c r="O30" s="18" t="s">
        <v>404</v>
      </c>
      <c r="P30" s="20" t="s">
        <v>404</v>
      </c>
      <c r="Q30" s="18" t="n">
        <v>539.480328</v>
      </c>
      <c r="R30" s="20" t="n">
        <v>27.40935934</v>
      </c>
    </row>
    <row r="31" spans="1:18">
      <c r="A31" s="15" t="s">
        <v>428</v>
      </c>
      <c r="B31" s="17" t="n">
        <v>5456</v>
      </c>
      <c r="C31" s="18">
        <f>(502.0/B31*100)</f>
        <v/>
      </c>
      <c r="D31" s="19" t="n">
        <v>4954</v>
      </c>
      <c r="E31" s="18" t="n">
        <v>498.44345086</v>
      </c>
      <c r="F31" s="20" t="n">
        <v>2.69994864</v>
      </c>
      <c r="G31" s="18" t="n">
        <v>500.16702925</v>
      </c>
      <c r="H31" s="20" t="n">
        <v>4.69507785</v>
      </c>
      <c r="I31" s="18" t="n">
        <v>494.17431044</v>
      </c>
      <c r="J31" s="20" t="n">
        <v>12.72172807</v>
      </c>
      <c r="K31" s="18" t="s">
        <v>404</v>
      </c>
      <c r="L31" s="20" t="s">
        <v>404</v>
      </c>
      <c r="M31" s="18" t="s">
        <v>404</v>
      </c>
      <c r="N31" s="20" t="s">
        <v>404</v>
      </c>
      <c r="O31" s="18" t="s">
        <v>404</v>
      </c>
      <c r="P31" s="20" t="s">
        <v>404</v>
      </c>
      <c r="Q31" s="18" t="n">
        <v>498.62742011</v>
      </c>
      <c r="R31" s="20" t="n">
        <v>6.48445238</v>
      </c>
    </row>
    <row r="32" spans="1:18">
      <c r="A32" s="15" t="s">
        <v>429</v>
      </c>
      <c r="B32" s="17" t="n">
        <v>4478</v>
      </c>
      <c r="C32" s="18">
        <f>(0.0/B32*100)</f>
        <v/>
      </c>
      <c r="D32" s="19" t="n">
        <v>4478</v>
      </c>
      <c r="E32" s="18" t="n">
        <v>500.27267383</v>
      </c>
      <c r="F32" s="20" t="n">
        <v>2.79351028</v>
      </c>
      <c r="G32" s="18" t="n">
        <v>533.7494932</v>
      </c>
      <c r="H32" s="20" t="n">
        <v>24.5527994</v>
      </c>
      <c r="I32" s="18" t="n">
        <v>532.87796712</v>
      </c>
      <c r="J32" s="20" t="n">
        <v>18.10816627</v>
      </c>
      <c r="K32" s="18" t="s">
        <v>404</v>
      </c>
      <c r="L32" s="20" t="s">
        <v>404</v>
      </c>
      <c r="M32" s="18" t="s">
        <v>404</v>
      </c>
      <c r="N32" s="20" t="s">
        <v>404</v>
      </c>
      <c r="O32" s="18" t="s">
        <v>404</v>
      </c>
      <c r="P32" s="20" t="s">
        <v>404</v>
      </c>
      <c r="Q32" s="18" t="n">
        <v>476.39740856</v>
      </c>
      <c r="R32" s="20" t="n">
        <v>7.84414611</v>
      </c>
    </row>
    <row r="33" spans="1:18">
      <c r="A33" s="15" t="s">
        <v>430</v>
      </c>
      <c r="B33" s="17" t="n">
        <v>7325</v>
      </c>
      <c r="C33" s="18">
        <f>(29.0/B33*100)</f>
        <v/>
      </c>
      <c r="D33" s="19" t="n">
        <v>7296</v>
      </c>
      <c r="E33" s="18" t="n">
        <v>509.88485124</v>
      </c>
      <c r="F33" s="20" t="n">
        <v>3.86740046</v>
      </c>
      <c r="G33" s="18" t="n">
        <v>511.85161883</v>
      </c>
      <c r="H33" s="20" t="n">
        <v>6.07878897</v>
      </c>
      <c r="I33" s="18" t="n">
        <v>424.32624004</v>
      </c>
      <c r="J33" s="20" t="n">
        <v>3.78743885</v>
      </c>
      <c r="K33" s="18" t="s">
        <v>404</v>
      </c>
      <c r="L33" s="20" t="s">
        <v>404</v>
      </c>
      <c r="M33" s="18" t="s">
        <v>404</v>
      </c>
      <c r="N33" s="20" t="s">
        <v>404</v>
      </c>
      <c r="O33" s="18" t="s">
        <v>404</v>
      </c>
      <c r="P33" s="20" t="s">
        <v>404</v>
      </c>
      <c r="Q33" s="18" t="n">
        <v>519.2665491499999</v>
      </c>
      <c r="R33" s="20" t="n">
        <v>8.31072064</v>
      </c>
    </row>
    <row r="34" spans="1:18">
      <c r="A34" s="15" t="s">
        <v>431</v>
      </c>
      <c r="B34" s="17" t="n">
        <v>6350</v>
      </c>
      <c r="C34" s="18">
        <f>(0.0/B34*100)</f>
        <v/>
      </c>
      <c r="D34" s="19" t="n">
        <v>6350</v>
      </c>
      <c r="E34" s="18" t="n">
        <v>456.12245224</v>
      </c>
      <c r="F34" s="20" t="n">
        <v>5.37331753</v>
      </c>
      <c r="G34" s="18" t="n">
        <v>466.97119405</v>
      </c>
      <c r="H34" s="20" t="n">
        <v>5.17721192</v>
      </c>
      <c r="I34" s="18" t="n">
        <v>430.1874827</v>
      </c>
      <c r="J34" s="20" t="n">
        <v>41.52452324</v>
      </c>
      <c r="K34" s="18" t="s">
        <v>404</v>
      </c>
      <c r="L34" s="20" t="s">
        <v>404</v>
      </c>
      <c r="M34" s="18" t="s">
        <v>404</v>
      </c>
      <c r="N34" s="20" t="s">
        <v>404</v>
      </c>
      <c r="O34" s="18" t="s">
        <v>404</v>
      </c>
      <c r="P34" s="20" t="s">
        <v>404</v>
      </c>
      <c r="Q34" s="18" t="n">
        <v>448.35190736</v>
      </c>
      <c r="R34" s="20" t="n">
        <v>15.19488601</v>
      </c>
    </row>
    <row r="35" spans="1:18">
      <c r="A35" s="15" t="s">
        <v>432</v>
      </c>
      <c r="B35" s="17" t="n">
        <v>6406</v>
      </c>
      <c r="C35" s="18">
        <f>(450.0/B35*100)</f>
        <v/>
      </c>
      <c r="D35" s="19" t="n">
        <v>5956</v>
      </c>
      <c r="E35" s="18" t="n">
        <v>490.02623645</v>
      </c>
      <c r="F35" s="20" t="n">
        <v>2.60165984</v>
      </c>
      <c r="G35" s="18" t="n">
        <v>524.19611257</v>
      </c>
      <c r="H35" s="20" t="n">
        <v>1.92979977</v>
      </c>
      <c r="I35" s="18" t="n">
        <v>485.22069666</v>
      </c>
      <c r="J35" s="20" t="n">
        <v>3.84305046</v>
      </c>
      <c r="K35" s="18" t="s">
        <v>404</v>
      </c>
      <c r="L35" s="20" t="s">
        <v>404</v>
      </c>
      <c r="M35" s="18" t="s">
        <v>404</v>
      </c>
      <c r="N35" s="20" t="s">
        <v>404</v>
      </c>
      <c r="O35" s="18" t="s">
        <v>404</v>
      </c>
      <c r="P35" s="20" t="s">
        <v>404</v>
      </c>
      <c r="Q35" s="18" t="n">
        <v>517.75576504</v>
      </c>
      <c r="R35" s="20" t="n">
        <v>5.98154136</v>
      </c>
    </row>
    <row r="36" spans="1:18">
      <c r="A36" s="15" t="s">
        <v>433</v>
      </c>
      <c r="B36" s="17" t="n">
        <v>6736</v>
      </c>
      <c r="C36" s="18">
        <f>(673.0/B36*100)</f>
        <v/>
      </c>
      <c r="D36" s="19" t="n">
        <v>6063</v>
      </c>
      <c r="E36" s="18" t="n">
        <v>495.58911636</v>
      </c>
      <c r="F36" s="20" t="n">
        <v>4.1813089</v>
      </c>
      <c r="G36" s="18" t="n">
        <v>490.67024213</v>
      </c>
      <c r="H36" s="20" t="n">
        <v>3.15064679</v>
      </c>
      <c r="I36" s="18" t="n">
        <v>496.57603535</v>
      </c>
      <c r="J36" s="20" t="n">
        <v>5.27331059</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493.2987515</v>
      </c>
      <c r="F37" s="20" t="n">
        <v>3.61769915</v>
      </c>
      <c r="G37" s="18" t="n">
        <v>495.14360294</v>
      </c>
      <c r="H37" s="20" t="n">
        <v>7.49666609</v>
      </c>
      <c r="I37" s="18" t="n">
        <v>573.49619551</v>
      </c>
      <c r="J37" s="20" t="n">
        <v>8.56050449</v>
      </c>
      <c r="K37" s="18" t="s">
        <v>404</v>
      </c>
      <c r="L37" s="20" t="s">
        <v>404</v>
      </c>
      <c r="M37" s="18" t="s">
        <v>404</v>
      </c>
      <c r="N37" s="20" t="s">
        <v>404</v>
      </c>
      <c r="O37" s="18" t="s">
        <v>404</v>
      </c>
      <c r="P37" s="20" t="s">
        <v>404</v>
      </c>
      <c r="Q37" s="18" t="n">
        <v>446.49126308</v>
      </c>
      <c r="R37" s="20" t="n">
        <v>22.74449302</v>
      </c>
    </row>
    <row r="38" spans="1:18">
      <c r="A38" s="15" t="s">
        <v>435</v>
      </c>
      <c r="B38" s="17" t="n">
        <v>5860</v>
      </c>
      <c r="C38" s="18">
        <f>(268.0/B38*100)</f>
        <v/>
      </c>
      <c r="D38" s="19" t="n">
        <v>5592</v>
      </c>
      <c r="E38" s="18" t="n">
        <v>477.36086194</v>
      </c>
      <c r="F38" s="20" t="n">
        <v>6.61268159</v>
      </c>
      <c r="G38" s="18" t="n">
        <v>523.39101232</v>
      </c>
      <c r="H38" s="20" t="n">
        <v>5.86557524</v>
      </c>
      <c r="I38" s="18" t="n">
        <v>541.82640402</v>
      </c>
      <c r="J38" s="20" t="n">
        <v>10.58857167</v>
      </c>
      <c r="K38" s="18" t="s">
        <v>404</v>
      </c>
      <c r="L38" s="20" t="s">
        <v>404</v>
      </c>
      <c r="M38" s="18" t="s">
        <v>404</v>
      </c>
      <c r="N38" s="20" t="s">
        <v>404</v>
      </c>
      <c r="O38" s="18" t="s">
        <v>404</v>
      </c>
      <c r="P38" s="20" t="s">
        <v>404</v>
      </c>
      <c r="Q38" s="18" t="n">
        <v>508.67286268</v>
      </c>
      <c r="R38" s="20" t="n">
        <v>15.37811047</v>
      </c>
    </row>
    <row r="39" spans="1:18">
      <c r="A39" s="15" t="s">
        <v>436</v>
      </c>
      <c r="B39" s="17" t="n">
        <v>5895</v>
      </c>
      <c r="C39" s="18">
        <f>(0.0/B39*100)</f>
        <v/>
      </c>
      <c r="D39" s="19" t="n">
        <v>5895</v>
      </c>
      <c r="E39" s="18" t="n">
        <v>436.12276739</v>
      </c>
      <c r="F39" s="20" t="n">
        <v>5.12730436</v>
      </c>
      <c r="G39" s="18" t="n">
        <v>401.55481646</v>
      </c>
      <c r="H39" s="20" t="n">
        <v>8.271898350000001</v>
      </c>
      <c r="I39" s="18" t="n">
        <v>355.90234061</v>
      </c>
      <c r="J39" s="20" t="n">
        <v>15.76478125</v>
      </c>
      <c r="K39" s="18" t="s">
        <v>404</v>
      </c>
      <c r="L39" s="20" t="s">
        <v>404</v>
      </c>
      <c r="M39" s="18" t="s">
        <v>404</v>
      </c>
      <c r="N39" s="20" t="s">
        <v>404</v>
      </c>
      <c r="O39" s="18" t="s">
        <v>404</v>
      </c>
      <c r="P39" s="20" t="s">
        <v>404</v>
      </c>
      <c r="Q39" s="18" t="n">
        <v>404.10016373</v>
      </c>
      <c r="R39" s="20" t="n">
        <v>7.64607373</v>
      </c>
    </row>
    <row r="40" spans="1:18">
      <c r="A40" s="15" t="s">
        <v>437</v>
      </c>
      <c r="B40" s="17" t="n">
        <v>14157</v>
      </c>
      <c r="C40" s="18">
        <f>(2954.0/B40*100)</f>
        <v/>
      </c>
      <c r="D40" s="19" t="n">
        <v>11203</v>
      </c>
      <c r="E40" s="18" t="n">
        <v>510.36724194</v>
      </c>
      <c r="F40" s="20" t="n">
        <v>3.74273696</v>
      </c>
      <c r="G40" s="18" t="n">
        <v>518.14860867</v>
      </c>
      <c r="H40" s="20" t="n">
        <v>10.06698086</v>
      </c>
      <c r="I40" s="18" t="n">
        <v>495.78059134</v>
      </c>
      <c r="J40" s="20" t="n">
        <v>10.76866191</v>
      </c>
      <c r="K40" s="18" t="s">
        <v>404</v>
      </c>
      <c r="L40" s="20" t="s">
        <v>404</v>
      </c>
      <c r="M40" s="18" t="s">
        <v>404</v>
      </c>
      <c r="N40" s="20" t="s">
        <v>404</v>
      </c>
      <c r="O40" s="18" t="s">
        <v>404</v>
      </c>
      <c r="P40" s="20" t="s">
        <v>404</v>
      </c>
      <c r="Q40" s="18" t="n">
        <v>506.6454429</v>
      </c>
      <c r="R40" s="20" t="n">
        <v>16.8288587</v>
      </c>
    </row>
    <row r="41" spans="1:18">
      <c r="A41" s="15" t="s">
        <v>438</v>
      </c>
      <c r="B41" s="17" t="n">
        <v>5712</v>
      </c>
      <c r="C41" s="18">
        <f>(99.0/B41*100)</f>
        <v/>
      </c>
      <c r="D41" s="19" t="n">
        <v>5613</v>
      </c>
      <c r="E41" s="18" t="n">
        <v>496.10363776</v>
      </c>
      <c r="F41" s="20" t="n">
        <v>3.40588517</v>
      </c>
      <c r="G41" s="18" t="n">
        <v>511.72775025</v>
      </c>
      <c r="H41" s="20" t="n">
        <v>14.38889589</v>
      </c>
      <c r="I41" s="18" t="n">
        <v>490.88643119</v>
      </c>
      <c r="J41" s="20" t="n">
        <v>22.86756783</v>
      </c>
      <c r="K41" s="18" t="s">
        <v>404</v>
      </c>
      <c r="L41" s="20" t="s">
        <v>404</v>
      </c>
      <c r="M41" s="18" t="s">
        <v>404</v>
      </c>
      <c r="N41" s="20" t="s">
        <v>404</v>
      </c>
      <c r="O41" s="18" t="s">
        <v>404</v>
      </c>
      <c r="P41" s="20" t="s">
        <v>404</v>
      </c>
      <c r="Q41" s="18" t="n">
        <v>487.01786104</v>
      </c>
      <c r="R41" s="20" t="n">
        <v>17.02408457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427.53082598</v>
      </c>
      <c r="F44" s="20" t="n">
        <v>5.2716408</v>
      </c>
      <c r="G44" s="18" t="n">
        <v>430.63112191</v>
      </c>
      <c r="H44" s="20" t="n">
        <v>7.59716054</v>
      </c>
      <c r="I44" s="18" t="s">
        <v>404</v>
      </c>
      <c r="J44" s="20" t="s">
        <v>404</v>
      </c>
      <c r="K44" s="18" t="s">
        <v>404</v>
      </c>
      <c r="L44" s="20" t="s">
        <v>404</v>
      </c>
      <c r="M44" s="18" t="s">
        <v>404</v>
      </c>
      <c r="N44" s="20" t="s">
        <v>404</v>
      </c>
      <c r="O44" s="18" t="n">
        <v>421.38054125</v>
      </c>
      <c r="P44" s="20" t="n">
        <v>9.708180580000001</v>
      </c>
      <c r="Q44" s="18" t="n">
        <v>424.50633933</v>
      </c>
      <c r="R44" s="20" t="n">
        <v>4.53776095</v>
      </c>
    </row>
    <row r="45" spans="1:18">
      <c r="A45" s="15" t="s">
        <v>442</v>
      </c>
      <c r="B45" s="17" t="n">
        <v>5519</v>
      </c>
      <c r="C45" s="18">
        <f>(0.0/B45*100)</f>
        <v/>
      </c>
      <c r="D45" s="19" t="n">
        <v>5519</v>
      </c>
      <c r="E45" s="18" t="n">
        <v>377.66383715</v>
      </c>
      <c r="F45" s="20" t="n">
        <v>2.93955886</v>
      </c>
      <c r="G45" s="18" t="n">
        <v>364.33028001</v>
      </c>
      <c r="H45" s="20" t="n">
        <v>8.6162762</v>
      </c>
      <c r="I45" s="18" t="s">
        <v>404</v>
      </c>
      <c r="J45" s="20" t="s">
        <v>404</v>
      </c>
      <c r="K45" s="18" t="s">
        <v>404</v>
      </c>
      <c r="L45" s="20" t="s">
        <v>404</v>
      </c>
      <c r="M45" s="18" t="s">
        <v>404</v>
      </c>
      <c r="N45" s="20" t="s">
        <v>404</v>
      </c>
      <c r="O45" s="18" t="s">
        <v>404</v>
      </c>
      <c r="P45" s="20" t="s">
        <v>404</v>
      </c>
      <c r="Q45" s="18" t="n">
        <v>356.51346612</v>
      </c>
      <c r="R45" s="20" t="n">
        <v>18.4242702</v>
      </c>
    </row>
    <row r="46" spans="1:18">
      <c r="A46" s="15" t="s">
        <v>443</v>
      </c>
      <c r="B46" s="17" t="n">
        <v>23141</v>
      </c>
      <c r="C46" s="18">
        <f>(6119.0/B46*100)</f>
        <v/>
      </c>
      <c r="D46" s="19" t="n">
        <v>17022</v>
      </c>
      <c r="E46" s="18" t="n">
        <v>410.7082925</v>
      </c>
      <c r="F46" s="20" t="n">
        <v>3.46783193</v>
      </c>
      <c r="G46" s="18" t="n">
        <v>410.24670985</v>
      </c>
      <c r="H46" s="20" t="n">
        <v>5.30212103</v>
      </c>
      <c r="I46" s="18" t="n">
        <v>355.9970873</v>
      </c>
      <c r="J46" s="20" t="n">
        <v>5.42411688</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451.41181165</v>
      </c>
      <c r="F47" s="20" t="n">
        <v>8.437877520000001</v>
      </c>
      <c r="G47" s="18" t="n">
        <v>441.11571094</v>
      </c>
      <c r="H47" s="20" t="n">
        <v>7.39157979</v>
      </c>
      <c r="I47" s="18" t="n">
        <v>449.80582793</v>
      </c>
      <c r="J47" s="20" t="n">
        <v>29.36456624</v>
      </c>
      <c r="K47" s="18" t="s">
        <v>404</v>
      </c>
      <c r="L47" s="20" t="s">
        <v>404</v>
      </c>
      <c r="M47" s="18" t="s">
        <v>404</v>
      </c>
      <c r="N47" s="20" t="s">
        <v>404</v>
      </c>
      <c r="O47" s="18" t="s">
        <v>404</v>
      </c>
      <c r="P47" s="20" t="s">
        <v>404</v>
      </c>
      <c r="Q47" s="18" t="n">
        <v>450.50340671</v>
      </c>
      <c r="R47" s="20" t="n">
        <v>24.27128867</v>
      </c>
    </row>
    <row r="48" spans="1:18">
      <c r="A48" s="15" t="s">
        <v>445</v>
      </c>
      <c r="B48" s="17" t="n">
        <v>9841</v>
      </c>
      <c r="C48" s="18">
        <f>(40.0/B48*100)</f>
        <v/>
      </c>
      <c r="D48" s="19" t="n">
        <v>9801</v>
      </c>
      <c r="E48" s="18" t="n">
        <v>517.62784692</v>
      </c>
      <c r="F48" s="20" t="n">
        <v>6.22663317</v>
      </c>
      <c r="G48" s="18" t="n">
        <v>518.71589063</v>
      </c>
      <c r="H48" s="20" t="n">
        <v>13.22598308</v>
      </c>
      <c r="I48" s="18" t="n">
        <v>426.17323264</v>
      </c>
      <c r="J48" s="20" t="n">
        <v>6.766915</v>
      </c>
      <c r="K48" s="18" t="s">
        <v>404</v>
      </c>
      <c r="L48" s="20" t="s">
        <v>404</v>
      </c>
      <c r="M48" s="18" t="s">
        <v>404</v>
      </c>
      <c r="N48" s="20" t="s">
        <v>404</v>
      </c>
      <c r="O48" s="18" t="s">
        <v>404</v>
      </c>
      <c r="P48" s="20" t="s">
        <v>404</v>
      </c>
      <c r="Q48" s="18" t="n">
        <v>539.14777901</v>
      </c>
      <c r="R48" s="20" t="n">
        <v>34.27072412</v>
      </c>
    </row>
    <row r="49" spans="1:18">
      <c r="A49" s="15" t="s">
        <v>446</v>
      </c>
      <c r="B49" s="17" t="n">
        <v>6349</v>
      </c>
      <c r="C49" s="18">
        <f>(52.0/B49*100)</f>
        <v/>
      </c>
      <c r="D49" s="19" t="n">
        <v>6297</v>
      </c>
      <c r="E49" s="18" t="n">
        <v>428.21303735</v>
      </c>
      <c r="F49" s="20" t="n">
        <v>7.16839023</v>
      </c>
      <c r="G49" s="18" t="n">
        <v>432.08119066</v>
      </c>
      <c r="H49" s="20" t="n">
        <v>4.99089673</v>
      </c>
      <c r="I49" s="18" t="s">
        <v>404</v>
      </c>
      <c r="J49" s="20" t="s">
        <v>404</v>
      </c>
      <c r="K49" s="18" t="s">
        <v>404</v>
      </c>
      <c r="L49" s="20" t="s">
        <v>404</v>
      </c>
      <c r="M49" s="18" t="s">
        <v>404</v>
      </c>
      <c r="N49" s="20" t="s">
        <v>404</v>
      </c>
      <c r="O49" s="18" t="s">
        <v>404</v>
      </c>
      <c r="P49" s="20" t="s">
        <v>404</v>
      </c>
      <c r="Q49" s="18" t="n">
        <v>433.75379928</v>
      </c>
      <c r="R49" s="20" t="n">
        <v>5.17683845</v>
      </c>
    </row>
    <row r="50" spans="1:18">
      <c r="A50" s="15" t="s">
        <v>447</v>
      </c>
      <c r="B50" s="17" t="n">
        <v>11795</v>
      </c>
      <c r="C50" s="18">
        <f>(1031.0/B50*100)</f>
        <v/>
      </c>
      <c r="D50" s="19" t="n">
        <v>10764</v>
      </c>
      <c r="E50" s="18" t="n">
        <v>417.12433866</v>
      </c>
      <c r="F50" s="20" t="n">
        <v>3.55906081</v>
      </c>
      <c r="G50" s="18" t="n">
        <v>425.90016732</v>
      </c>
      <c r="H50" s="20" t="n">
        <v>5.67166639</v>
      </c>
      <c r="I50" s="18" t="n">
        <v>397.096902</v>
      </c>
      <c r="J50" s="20" t="n">
        <v>10.88842856</v>
      </c>
      <c r="K50" s="18" t="s">
        <v>404</v>
      </c>
      <c r="L50" s="20" t="s">
        <v>404</v>
      </c>
      <c r="M50" s="18" t="s">
        <v>404</v>
      </c>
      <c r="N50" s="20" t="s">
        <v>404</v>
      </c>
      <c r="O50" s="18" t="s">
        <v>404</v>
      </c>
      <c r="P50" s="20" t="s">
        <v>404</v>
      </c>
      <c r="Q50" s="18" t="n">
        <v>414.69837768</v>
      </c>
      <c r="R50" s="20" t="n">
        <v>10.06113184</v>
      </c>
    </row>
    <row r="51" spans="1:18">
      <c r="A51" s="15" t="s">
        <v>448</v>
      </c>
      <c r="B51" s="17" t="n">
        <v>6866</v>
      </c>
      <c r="C51" s="18">
        <f>(1215.0/B51*100)</f>
        <v/>
      </c>
      <c r="D51" s="19" t="n">
        <v>5651</v>
      </c>
      <c r="E51" s="18" t="n">
        <v>409.2893419</v>
      </c>
      <c r="F51" s="20" t="n">
        <v>5.0573743</v>
      </c>
      <c r="G51" s="18" t="n">
        <v>422.52387879</v>
      </c>
      <c r="H51" s="20" t="n">
        <v>2.76649682</v>
      </c>
      <c r="I51" s="18" t="n">
        <v>418.48637078</v>
      </c>
      <c r="J51" s="20" t="n">
        <v>15.58527852</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483.13242989</v>
      </c>
      <c r="F52" s="20" t="n">
        <v>6.40624572</v>
      </c>
      <c r="G52" s="18" t="n">
        <v>474.55664538</v>
      </c>
      <c r="H52" s="20" t="n">
        <v>4.64532206</v>
      </c>
      <c r="I52" s="18" t="n">
        <v>470.22022371</v>
      </c>
      <c r="J52" s="20" t="n">
        <v>14.9308577</v>
      </c>
      <c r="K52" s="18" t="s">
        <v>404</v>
      </c>
      <c r="L52" s="20" t="s">
        <v>404</v>
      </c>
      <c r="M52" s="18" t="s">
        <v>404</v>
      </c>
      <c r="N52" s="20" t="s">
        <v>404</v>
      </c>
      <c r="O52" s="18" t="s">
        <v>404</v>
      </c>
      <c r="P52" s="20" t="s">
        <v>404</v>
      </c>
      <c r="Q52" s="18" t="n">
        <v>456.02602516</v>
      </c>
      <c r="R52" s="20" t="n">
        <v>12.45855982</v>
      </c>
    </row>
    <row r="53" spans="1:18">
      <c r="A53" s="15" t="s">
        <v>450</v>
      </c>
      <c r="B53" s="17" t="n">
        <v>5571</v>
      </c>
      <c r="C53" s="18">
        <f>(0.0/B53*100)</f>
        <v/>
      </c>
      <c r="D53" s="19" t="n">
        <v>5571</v>
      </c>
      <c r="E53" s="18" t="n">
        <v>443.86425416</v>
      </c>
      <c r="F53" s="20" t="n">
        <v>1.91738266</v>
      </c>
      <c r="G53" s="18" t="n">
        <v>420.17149559</v>
      </c>
      <c r="H53" s="20" t="n">
        <v>2.21206861</v>
      </c>
      <c r="I53" s="18" t="n">
        <v>356.81296467</v>
      </c>
      <c r="J53" s="20" t="n">
        <v>7.27126105</v>
      </c>
      <c r="K53" s="18" t="s">
        <v>404</v>
      </c>
      <c r="L53" s="20" t="s">
        <v>404</v>
      </c>
      <c r="M53" s="18" t="s">
        <v>404</v>
      </c>
      <c r="N53" s="20" t="s">
        <v>404</v>
      </c>
      <c r="O53" s="18" t="s">
        <v>404</v>
      </c>
      <c r="P53" s="20" t="s">
        <v>404</v>
      </c>
      <c r="Q53" s="18" t="n">
        <v>426.53911582</v>
      </c>
      <c r="R53" s="20" t="n">
        <v>3.1167271</v>
      </c>
    </row>
    <row r="54" spans="1:18">
      <c r="A54" s="15" t="s">
        <v>451</v>
      </c>
      <c r="B54" s="17" t="n">
        <v>4740</v>
      </c>
      <c r="C54" s="18">
        <f>(199.0/B54*100)</f>
        <v/>
      </c>
      <c r="D54" s="19" t="n">
        <v>4541</v>
      </c>
      <c r="E54" s="18" t="n">
        <v>331.3788236</v>
      </c>
      <c r="F54" s="20" t="n">
        <v>7.5438251</v>
      </c>
      <c r="G54" s="18" t="n">
        <v>340.93005431</v>
      </c>
      <c r="H54" s="20" t="n">
        <v>7.5962092</v>
      </c>
      <c r="I54" s="18" t="n">
        <v>300.94433921</v>
      </c>
      <c r="J54" s="20" t="n">
        <v>5.56687527</v>
      </c>
      <c r="K54" s="18" t="s">
        <v>404</v>
      </c>
      <c r="L54" s="20" t="s">
        <v>404</v>
      </c>
      <c r="M54" s="18" t="s">
        <v>404</v>
      </c>
      <c r="N54" s="20" t="s">
        <v>404</v>
      </c>
      <c r="O54" s="18" t="s">
        <v>404</v>
      </c>
      <c r="P54" s="20" t="s">
        <v>404</v>
      </c>
      <c r="Q54" s="18" t="n">
        <v>335.06822188</v>
      </c>
      <c r="R54" s="20" t="n">
        <v>5.6535342</v>
      </c>
    </row>
    <row r="55" spans="1:18">
      <c r="A55" s="15" t="s">
        <v>452</v>
      </c>
      <c r="B55" s="17" t="n">
        <v>5316</v>
      </c>
      <c r="C55" s="18">
        <f>(43.0/B55*100)</f>
        <v/>
      </c>
      <c r="D55" s="19" t="n">
        <v>5273</v>
      </c>
      <c r="E55" s="18" t="n">
        <v>415.46619611</v>
      </c>
      <c r="F55" s="20" t="n">
        <v>3.57309639</v>
      </c>
      <c r="G55" s="18" t="n">
        <v>391.04222641</v>
      </c>
      <c r="H55" s="20" t="n">
        <v>10.70946258</v>
      </c>
      <c r="I55" s="18" t="s">
        <v>404</v>
      </c>
      <c r="J55" s="20" t="s">
        <v>404</v>
      </c>
      <c r="K55" s="18" t="s">
        <v>404</v>
      </c>
      <c r="L55" s="20" t="s">
        <v>404</v>
      </c>
      <c r="M55" s="18" t="s">
        <v>404</v>
      </c>
      <c r="N55" s="20" t="s">
        <v>404</v>
      </c>
      <c r="O55" s="18" t="s">
        <v>404</v>
      </c>
      <c r="P55" s="20" t="s">
        <v>404</v>
      </c>
      <c r="Q55" s="18" t="n">
        <v>408.08535222</v>
      </c>
      <c r="R55" s="20" t="n">
        <v>4.25066967</v>
      </c>
    </row>
    <row r="56" spans="1:18">
      <c r="A56" s="15" t="s">
        <v>453</v>
      </c>
      <c r="B56" s="17" t="n">
        <v>5359</v>
      </c>
      <c r="C56" s="18">
        <f>(0.0/B56*100)</f>
        <v/>
      </c>
      <c r="D56" s="19" t="n">
        <v>5359</v>
      </c>
      <c r="E56" s="18" t="n">
        <v>521.58660977</v>
      </c>
      <c r="F56" s="20" t="n">
        <v>5.64341529</v>
      </c>
      <c r="G56" s="18" t="n">
        <v>525.55015432</v>
      </c>
      <c r="H56" s="20" t="n">
        <v>4.83028466</v>
      </c>
      <c r="I56" s="18" t="n">
        <v>520.85506759</v>
      </c>
      <c r="J56" s="20" t="n">
        <v>16.36062732</v>
      </c>
      <c r="K56" s="18" t="s">
        <v>404</v>
      </c>
      <c r="L56" s="20" t="s">
        <v>404</v>
      </c>
      <c r="M56" s="18" t="s">
        <v>404</v>
      </c>
      <c r="N56" s="20" t="s">
        <v>404</v>
      </c>
      <c r="O56" s="18" t="s">
        <v>404</v>
      </c>
      <c r="P56" s="20" t="s">
        <v>404</v>
      </c>
      <c r="Q56" s="18" t="n">
        <v>513.70205635</v>
      </c>
      <c r="R56" s="20" t="n">
        <v>25.55760842</v>
      </c>
    </row>
    <row r="57" spans="1:18">
      <c r="A57" s="15" t="s">
        <v>454</v>
      </c>
      <c r="B57" s="17" t="n">
        <v>6513</v>
      </c>
      <c r="C57" s="18">
        <f>(0.0/B57*100)</f>
        <v/>
      </c>
      <c r="D57" s="19" t="n">
        <v>6513</v>
      </c>
      <c r="E57" s="18" t="n">
        <v>401.10539823</v>
      </c>
      <c r="F57" s="20" t="n">
        <v>2.87147954</v>
      </c>
      <c r="G57" s="18" t="n">
        <v>418.39345371</v>
      </c>
      <c r="H57" s="20" t="n">
        <v>11.78411123</v>
      </c>
      <c r="I57" s="18" t="s">
        <v>404</v>
      </c>
      <c r="J57" s="20" t="s">
        <v>404</v>
      </c>
      <c r="K57" s="18" t="s">
        <v>404</v>
      </c>
      <c r="L57" s="20" t="s">
        <v>404</v>
      </c>
      <c r="M57" s="18" t="s">
        <v>404</v>
      </c>
      <c r="N57" s="20" t="s">
        <v>404</v>
      </c>
      <c r="O57" s="18" t="s">
        <v>404</v>
      </c>
      <c r="P57" s="20" t="s">
        <v>404</v>
      </c>
      <c r="Q57" s="18" t="n">
        <v>403.62704781</v>
      </c>
      <c r="R57" s="20" t="n">
        <v>9.81526279</v>
      </c>
    </row>
    <row r="58" spans="1:18">
      <c r="A58" s="15" t="s">
        <v>455</v>
      </c>
      <c r="B58" s="17" t="n">
        <v>7267</v>
      </c>
      <c r="C58" s="18">
        <f>(0.0/B58*100)</f>
        <v/>
      </c>
      <c r="D58" s="19" t="n">
        <v>7267</v>
      </c>
      <c r="E58" s="18" t="n">
        <v>407.48187392</v>
      </c>
      <c r="F58" s="20" t="n">
        <v>7.18345433</v>
      </c>
      <c r="G58" s="18" t="n">
        <v>403.37984497</v>
      </c>
      <c r="H58" s="20" t="n">
        <v>9.39135325</v>
      </c>
      <c r="I58" s="18" t="s">
        <v>404</v>
      </c>
      <c r="J58" s="20" t="s">
        <v>404</v>
      </c>
      <c r="K58" s="18" t="s">
        <v>404</v>
      </c>
      <c r="L58" s="20" t="s">
        <v>404</v>
      </c>
      <c r="M58" s="18" t="s">
        <v>404</v>
      </c>
      <c r="N58" s="20" t="s">
        <v>404</v>
      </c>
      <c r="O58" s="18" t="s">
        <v>404</v>
      </c>
      <c r="P58" s="20" t="s">
        <v>404</v>
      </c>
      <c r="Q58" s="18" t="n">
        <v>410.64929217</v>
      </c>
      <c r="R58" s="20" t="n">
        <v>3.81901609</v>
      </c>
    </row>
    <row r="59" spans="1:18">
      <c r="A59" s="15" t="s">
        <v>456</v>
      </c>
      <c r="B59" s="17" t="n">
        <v>4826</v>
      </c>
      <c r="C59" s="18">
        <f>(0.0/B59*100)</f>
        <v/>
      </c>
      <c r="D59" s="19" t="n">
        <v>4826</v>
      </c>
      <c r="E59" s="18" t="n">
        <v>378.31266202</v>
      </c>
      <c r="F59" s="20" t="n">
        <v>2.56527371</v>
      </c>
      <c r="G59" s="18" t="n">
        <v>377.38131076</v>
      </c>
      <c r="H59" s="20" t="n">
        <v>3.30873093</v>
      </c>
      <c r="I59" s="18" t="s">
        <v>404</v>
      </c>
      <c r="J59" s="20" t="s">
        <v>404</v>
      </c>
      <c r="K59" s="18" t="s">
        <v>404</v>
      </c>
      <c r="L59" s="20" t="s">
        <v>404</v>
      </c>
      <c r="M59" s="18" t="s">
        <v>404</v>
      </c>
      <c r="N59" s="20" t="s">
        <v>404</v>
      </c>
      <c r="O59" s="18" t="s">
        <v>404</v>
      </c>
      <c r="P59" s="20" t="s">
        <v>404</v>
      </c>
      <c r="Q59" s="18" t="n">
        <v>379.28010776</v>
      </c>
      <c r="R59" s="20" t="n">
        <v>2.70451057</v>
      </c>
    </row>
    <row r="60" spans="1:18">
      <c r="A60" s="15" t="s">
        <v>457</v>
      </c>
      <c r="B60" s="17" t="n">
        <v>4546</v>
      </c>
      <c r="C60" s="18">
        <f>(0.0/B60*100)</f>
        <v/>
      </c>
      <c r="D60" s="19" t="n">
        <v>4546</v>
      </c>
      <c r="E60" s="18" t="n">
        <v>389.43377491</v>
      </c>
      <c r="F60" s="20" t="n">
        <v>6.0825279</v>
      </c>
      <c r="G60" s="18" t="n">
        <v>378.67458568</v>
      </c>
      <c r="H60" s="20" t="n">
        <v>17.29708391</v>
      </c>
      <c r="I60" s="18" t="s">
        <v>404</v>
      </c>
      <c r="J60" s="20" t="s">
        <v>404</v>
      </c>
      <c r="K60" s="18" t="s">
        <v>404</v>
      </c>
      <c r="L60" s="20" t="s">
        <v>404</v>
      </c>
      <c r="M60" s="18" t="s">
        <v>404</v>
      </c>
      <c r="N60" s="20" t="s">
        <v>404</v>
      </c>
      <c r="O60" s="18" t="s">
        <v>404</v>
      </c>
      <c r="P60" s="20" t="s">
        <v>404</v>
      </c>
      <c r="Q60" s="18" t="n">
        <v>384.42738558</v>
      </c>
      <c r="R60" s="20" t="n">
        <v>6.08390459</v>
      </c>
    </row>
    <row r="61" spans="1:18">
      <c r="A61" s="15" t="s">
        <v>458</v>
      </c>
      <c r="B61" s="17" t="n">
        <v>6525</v>
      </c>
      <c r="C61" s="18">
        <f>(0.0/B61*100)</f>
        <v/>
      </c>
      <c r="D61" s="19" t="n">
        <v>6525</v>
      </c>
      <c r="E61" s="18" t="n">
        <v>468.96642626</v>
      </c>
      <c r="F61" s="20" t="n">
        <v>3.75988624</v>
      </c>
      <c r="G61" s="18" t="n">
        <v>482.97071059</v>
      </c>
      <c r="H61" s="20" t="n">
        <v>4.97688975</v>
      </c>
      <c r="I61" s="18" t="n">
        <v>410.05668014</v>
      </c>
      <c r="J61" s="20" t="n">
        <v>16.13801857</v>
      </c>
      <c r="K61" s="18" t="s">
        <v>404</v>
      </c>
      <c r="L61" s="20" t="s">
        <v>404</v>
      </c>
      <c r="M61" s="18" t="s">
        <v>404</v>
      </c>
      <c r="N61" s="20" t="s">
        <v>404</v>
      </c>
      <c r="O61" s="18" t="s">
        <v>404</v>
      </c>
      <c r="P61" s="20" t="s">
        <v>404</v>
      </c>
      <c r="Q61" s="18" t="n">
        <v>488.65058594</v>
      </c>
      <c r="R61" s="20" t="n">
        <v>9.159945130000001</v>
      </c>
    </row>
    <row r="62" spans="1:18">
      <c r="A62" s="15" t="s">
        <v>459</v>
      </c>
      <c r="B62" s="17" t="n">
        <v>4476</v>
      </c>
      <c r="C62" s="18">
        <f>(0.0/B62*100)</f>
        <v/>
      </c>
      <c r="D62" s="19" t="n">
        <v>4476</v>
      </c>
      <c r="E62" s="18" t="n">
        <v>527.41700541</v>
      </c>
      <c r="F62" s="20" t="n">
        <v>1.66857576</v>
      </c>
      <c r="G62" s="18" t="n">
        <v>533.93940065</v>
      </c>
      <c r="H62" s="20" t="n">
        <v>1.59745768</v>
      </c>
      <c r="I62" s="18" t="n">
        <v>469.94698345</v>
      </c>
      <c r="J62" s="20" t="n">
        <v>17.32583546</v>
      </c>
      <c r="K62" s="18" t="s">
        <v>404</v>
      </c>
      <c r="L62" s="20" t="s">
        <v>404</v>
      </c>
      <c r="M62" s="18" t="s">
        <v>404</v>
      </c>
      <c r="N62" s="20" t="s">
        <v>404</v>
      </c>
      <c r="O62" s="18" t="s">
        <v>404</v>
      </c>
      <c r="P62" s="20" t="s">
        <v>404</v>
      </c>
      <c r="Q62" s="18" t="n">
        <v>516.11564865</v>
      </c>
      <c r="R62" s="20" t="n">
        <v>2.90227238</v>
      </c>
    </row>
    <row r="63" spans="1:18">
      <c r="A63" s="15" t="s">
        <v>460</v>
      </c>
      <c r="B63" s="17" t="n">
        <v>5324</v>
      </c>
      <c r="C63" s="18">
        <f>(0.0/B63*100)</f>
        <v/>
      </c>
      <c r="D63" s="19" t="n">
        <v>5324</v>
      </c>
      <c r="E63" s="18" t="n">
        <v>390.61866957</v>
      </c>
      <c r="F63" s="20" t="n">
        <v>1.71689186</v>
      </c>
      <c r="G63" s="18" t="n">
        <v>366.64862839</v>
      </c>
      <c r="H63" s="20" t="n">
        <v>2.59279601</v>
      </c>
      <c r="I63" s="18" t="s">
        <v>404</v>
      </c>
      <c r="J63" s="20" t="s">
        <v>404</v>
      </c>
      <c r="K63" s="18" t="s">
        <v>404</v>
      </c>
      <c r="L63" s="20" t="s">
        <v>404</v>
      </c>
      <c r="M63" s="18" t="s">
        <v>404</v>
      </c>
      <c r="N63" s="20" t="s">
        <v>404</v>
      </c>
      <c r="O63" s="18" t="s">
        <v>404</v>
      </c>
      <c r="P63" s="20" t="s">
        <v>404</v>
      </c>
      <c r="Q63" s="18" t="n">
        <v>386.2627423</v>
      </c>
      <c r="R63" s="20" t="n">
        <v>2.14790569</v>
      </c>
    </row>
    <row r="64" spans="1:18">
      <c r="A64" s="15" t="s">
        <v>461</v>
      </c>
      <c r="B64" s="17" t="n">
        <v>3634</v>
      </c>
      <c r="C64" s="18">
        <f>(27.0/B64*100)</f>
        <v/>
      </c>
      <c r="D64" s="19" t="n">
        <v>3607</v>
      </c>
      <c r="E64" s="18" t="n">
        <v>457.99543271</v>
      </c>
      <c r="F64" s="20" t="n">
        <v>1.98605321</v>
      </c>
      <c r="G64" s="18" t="n">
        <v>470.85877403</v>
      </c>
      <c r="H64" s="20" t="n">
        <v>4.80752268</v>
      </c>
      <c r="I64" s="18" t="s">
        <v>404</v>
      </c>
      <c r="J64" s="20" t="s">
        <v>404</v>
      </c>
      <c r="K64" s="18" t="s">
        <v>404</v>
      </c>
      <c r="L64" s="20" t="s">
        <v>404</v>
      </c>
      <c r="M64" s="18" t="s">
        <v>404</v>
      </c>
      <c r="N64" s="20" t="s">
        <v>404</v>
      </c>
      <c r="O64" s="18" t="s">
        <v>404</v>
      </c>
      <c r="P64" s="20" t="s">
        <v>404</v>
      </c>
      <c r="Q64" s="18" t="n">
        <v>492.59592044</v>
      </c>
      <c r="R64" s="20" t="n">
        <v>4.00177068</v>
      </c>
    </row>
    <row r="65" spans="1:18">
      <c r="A65" s="15" t="s">
        <v>462</v>
      </c>
      <c r="B65" s="17" t="n">
        <v>5325</v>
      </c>
      <c r="C65" s="18">
        <f>(0.0/B65*100)</f>
        <v/>
      </c>
      <c r="D65" s="19" t="n">
        <v>5325</v>
      </c>
      <c r="E65" s="18" t="n">
        <v>429.16812755</v>
      </c>
      <c r="F65" s="20" t="n">
        <v>2.07289928</v>
      </c>
      <c r="G65" s="18" t="n">
        <v>409.81551747</v>
      </c>
      <c r="H65" s="20" t="n">
        <v>7.92387412</v>
      </c>
      <c r="I65" s="18" t="s">
        <v>404</v>
      </c>
      <c r="J65" s="20" t="s">
        <v>404</v>
      </c>
      <c r="K65" s="18" t="s">
        <v>404</v>
      </c>
      <c r="L65" s="20" t="s">
        <v>404</v>
      </c>
      <c r="M65" s="18" t="s">
        <v>404</v>
      </c>
      <c r="N65" s="20" t="s">
        <v>404</v>
      </c>
      <c r="O65" s="18" t="s">
        <v>404</v>
      </c>
      <c r="P65" s="20" t="s">
        <v>404</v>
      </c>
      <c r="Q65" s="18" t="n">
        <v>427.78469967</v>
      </c>
      <c r="R65" s="20" t="n">
        <v>13.03274801</v>
      </c>
    </row>
    <row r="66" spans="1:18">
      <c r="A66" s="15" t="s">
        <v>463</v>
      </c>
      <c r="B66" s="17" t="n">
        <v>5665</v>
      </c>
      <c r="C66" s="18">
        <f>(0.0/B66*100)</f>
        <v/>
      </c>
      <c r="D66" s="19" t="n">
        <v>5665</v>
      </c>
      <c r="E66" s="18" t="n">
        <v>415.52500127</v>
      </c>
      <c r="F66" s="20" t="n">
        <v>2.05295247</v>
      </c>
      <c r="G66" s="18" t="n">
        <v>412.00968133</v>
      </c>
      <c r="H66" s="20" t="n">
        <v>1.18528131</v>
      </c>
      <c r="I66" s="18" t="n">
        <v>363.84393827</v>
      </c>
      <c r="J66" s="20" t="n">
        <v>8.81112766</v>
      </c>
      <c r="K66" s="18" t="s">
        <v>404</v>
      </c>
      <c r="L66" s="20" t="s">
        <v>404</v>
      </c>
      <c r="M66" s="18" t="s">
        <v>404</v>
      </c>
      <c r="N66" s="20" t="s">
        <v>404</v>
      </c>
      <c r="O66" s="18" t="s">
        <v>404</v>
      </c>
      <c r="P66" s="20" t="s">
        <v>404</v>
      </c>
      <c r="Q66" s="18" t="n">
        <v>403.77708028</v>
      </c>
      <c r="R66" s="20" t="n">
        <v>2.69832695</v>
      </c>
    </row>
    <row r="67" spans="1:18">
      <c r="A67" s="15" t="s">
        <v>464</v>
      </c>
      <c r="B67" s="17" t="n">
        <v>6971</v>
      </c>
      <c r="C67" s="18">
        <f>(0.0/B67*100)</f>
        <v/>
      </c>
      <c r="D67" s="19" t="n">
        <v>6971</v>
      </c>
      <c r="E67" s="18" t="n">
        <v>396.98764444</v>
      </c>
      <c r="F67" s="20" t="n">
        <v>4.64978714</v>
      </c>
      <c r="G67" s="18" t="n">
        <v>393.54456455</v>
      </c>
      <c r="H67" s="20" t="n">
        <v>4.83506317</v>
      </c>
      <c r="I67" s="18" t="n">
        <v>379.8153183</v>
      </c>
      <c r="J67" s="20" t="n">
        <v>6.79452788</v>
      </c>
      <c r="K67" s="18" t="s">
        <v>404</v>
      </c>
      <c r="L67" s="20" t="s">
        <v>404</v>
      </c>
      <c r="M67" s="18" t="s">
        <v>404</v>
      </c>
      <c r="N67" s="20" t="s">
        <v>404</v>
      </c>
      <c r="O67" s="18" t="s">
        <v>404</v>
      </c>
      <c r="P67" s="20" t="s">
        <v>404</v>
      </c>
      <c r="Q67" s="18" t="n">
        <v>400.36662657</v>
      </c>
      <c r="R67" s="20" t="n">
        <v>5.88998819</v>
      </c>
    </row>
    <row r="68" spans="1:18">
      <c r="A68" s="15" t="s">
        <v>465</v>
      </c>
      <c r="B68" s="17" t="n">
        <v>12083</v>
      </c>
      <c r="C68" s="18">
        <f>(0.0/B68*100)</f>
        <v/>
      </c>
      <c r="D68" s="19" t="n">
        <v>12083</v>
      </c>
      <c r="E68" s="18" t="n">
        <v>415.72549377</v>
      </c>
      <c r="F68" s="20" t="n">
        <v>1.00906609</v>
      </c>
      <c r="G68" s="18" t="n">
        <v>421.48681939</v>
      </c>
      <c r="H68" s="20" t="n">
        <v>2.00622905</v>
      </c>
      <c r="I68" s="18" t="n">
        <v>439.84475592</v>
      </c>
      <c r="J68" s="20" t="n">
        <v>12.49637931</v>
      </c>
      <c r="K68" s="18" t="s">
        <v>404</v>
      </c>
      <c r="L68" s="20" t="s">
        <v>404</v>
      </c>
      <c r="M68" s="18" t="s">
        <v>404</v>
      </c>
      <c r="N68" s="20" t="s">
        <v>404</v>
      </c>
      <c r="O68" s="18" t="s">
        <v>404</v>
      </c>
      <c r="P68" s="20" t="s">
        <v>404</v>
      </c>
      <c r="Q68" s="18" t="n">
        <v>430.45876165</v>
      </c>
      <c r="R68" s="20" t="n">
        <v>3.70186962</v>
      </c>
    </row>
    <row r="69" spans="1:18">
      <c r="A69" s="15" t="s">
        <v>466</v>
      </c>
      <c r="B69" s="17" t="n">
        <v>4876</v>
      </c>
      <c r="C69" s="18">
        <f>(0.0/B69*100)</f>
        <v/>
      </c>
      <c r="D69" s="19" t="n">
        <v>4876</v>
      </c>
      <c r="E69" s="18" t="n">
        <v>438.90213816</v>
      </c>
      <c r="F69" s="20" t="n">
        <v>3.67397378</v>
      </c>
      <c r="G69" s="18" t="n">
        <v>436.31140855</v>
      </c>
      <c r="H69" s="20" t="n">
        <v>11.36022201</v>
      </c>
      <c r="I69" s="18" t="s">
        <v>404</v>
      </c>
      <c r="J69" s="20" t="s">
        <v>404</v>
      </c>
      <c r="K69" s="18" t="s">
        <v>404</v>
      </c>
      <c r="L69" s="20" t="s">
        <v>404</v>
      </c>
      <c r="M69" s="18" t="s">
        <v>404</v>
      </c>
      <c r="N69" s="20" t="s">
        <v>404</v>
      </c>
      <c r="O69" s="18" t="s">
        <v>404</v>
      </c>
      <c r="P69" s="20" t="s">
        <v>404</v>
      </c>
      <c r="Q69" s="18" t="n">
        <v>409.75391949</v>
      </c>
      <c r="R69" s="20" t="n">
        <v>10.83382183</v>
      </c>
    </row>
    <row r="70" spans="1:18">
      <c r="A70" s="15" t="s">
        <v>467</v>
      </c>
      <c r="B70" s="17" t="n">
        <v>6036</v>
      </c>
      <c r="C70" s="18">
        <f>(0.0/B70*100)</f>
        <v/>
      </c>
      <c r="D70" s="19" t="n">
        <v>6036</v>
      </c>
      <c r="E70" s="18" t="n">
        <v>487.94218044</v>
      </c>
      <c r="F70" s="20" t="n">
        <v>3.25841216</v>
      </c>
      <c r="G70" s="18" t="n">
        <v>477.89765795</v>
      </c>
      <c r="H70" s="20" t="n">
        <v>6.8807878</v>
      </c>
      <c r="I70" s="18" t="s">
        <v>404</v>
      </c>
      <c r="J70" s="20" t="s">
        <v>404</v>
      </c>
      <c r="K70" s="18" t="s">
        <v>404</v>
      </c>
      <c r="L70" s="20" t="s">
        <v>404</v>
      </c>
      <c r="M70" s="18" t="s">
        <v>404</v>
      </c>
      <c r="N70" s="20" t="s">
        <v>404</v>
      </c>
      <c r="O70" s="18" t="s">
        <v>404</v>
      </c>
      <c r="P70" s="20" t="s">
        <v>404</v>
      </c>
      <c r="Q70" s="18" t="n">
        <v>467.3662501</v>
      </c>
      <c r="R70" s="20" t="n">
        <v>21.69837539</v>
      </c>
    </row>
    <row r="71" spans="1:18">
      <c r="A71" s="15" t="s">
        <v>468</v>
      </c>
      <c r="B71" s="17" t="n">
        <v>6115</v>
      </c>
      <c r="C71" s="18">
        <f>(0.0/B71*100)</f>
        <v/>
      </c>
      <c r="D71" s="19" t="n">
        <v>6115</v>
      </c>
      <c r="E71" s="18" t="n">
        <v>556.48463067</v>
      </c>
      <c r="F71" s="20" t="n">
        <v>1.22135701</v>
      </c>
      <c r="G71" s="18" t="n">
        <v>553.42800482</v>
      </c>
      <c r="H71" s="20" t="n">
        <v>4.74822877</v>
      </c>
      <c r="I71" s="18" t="n">
        <v>496.28387474</v>
      </c>
      <c r="J71" s="20" t="n">
        <v>15.61464699</v>
      </c>
      <c r="K71" s="18" t="s">
        <v>404</v>
      </c>
      <c r="L71" s="20" t="s">
        <v>404</v>
      </c>
      <c r="M71" s="18" t="s">
        <v>404</v>
      </c>
      <c r="N71" s="20" t="s">
        <v>404</v>
      </c>
      <c r="O71" s="18" t="s">
        <v>404</v>
      </c>
      <c r="P71" s="20" t="s">
        <v>404</v>
      </c>
      <c r="Q71" s="18" t="n">
        <v>539.48284621</v>
      </c>
      <c r="R71" s="20" t="n">
        <v>20.53866143</v>
      </c>
    </row>
    <row r="72" spans="1:18">
      <c r="A72" s="15" t="s">
        <v>469</v>
      </c>
      <c r="B72" s="17" t="n">
        <v>7708</v>
      </c>
      <c r="C72" s="18">
        <f>(0.0/B72*100)</f>
        <v/>
      </c>
      <c r="D72" s="19" t="n">
        <v>7708</v>
      </c>
      <c r="E72" s="18" t="n">
        <v>532.8857950300001</v>
      </c>
      <c r="F72" s="20" t="n">
        <v>3.63762858</v>
      </c>
      <c r="G72" s="18" t="n">
        <v>534.50859972</v>
      </c>
      <c r="H72" s="20" t="n">
        <v>10.19558545</v>
      </c>
      <c r="I72" s="18" t="n">
        <v>458.99937447</v>
      </c>
      <c r="J72" s="20" t="n">
        <v>20.27311295</v>
      </c>
      <c r="K72" s="18" t="s">
        <v>404</v>
      </c>
      <c r="L72" s="20" t="s">
        <v>404</v>
      </c>
      <c r="M72" s="18" t="s">
        <v>404</v>
      </c>
      <c r="N72" s="20" t="s">
        <v>404</v>
      </c>
      <c r="O72" s="18" t="s">
        <v>404</v>
      </c>
      <c r="P72" s="20" t="s">
        <v>404</v>
      </c>
      <c r="Q72" s="18" t="n">
        <v>547.73819918</v>
      </c>
      <c r="R72" s="20" t="n">
        <v>16.62609826</v>
      </c>
    </row>
    <row r="73" spans="1:18">
      <c r="A73" s="15" t="s">
        <v>470</v>
      </c>
      <c r="B73" s="17" t="n">
        <v>8249</v>
      </c>
      <c r="C73" s="18">
        <f>(0.0/B73*100)</f>
        <v/>
      </c>
      <c r="D73" s="19" t="n">
        <v>8249</v>
      </c>
      <c r="E73" s="18" t="n">
        <v>421.90240518</v>
      </c>
      <c r="F73" s="20" t="n">
        <v>4.12204781</v>
      </c>
      <c r="G73" s="18" t="n">
        <v>424.63324578</v>
      </c>
      <c r="H73" s="20" t="n">
        <v>5.91099204</v>
      </c>
      <c r="I73" s="18" t="n">
        <v>410.81162287</v>
      </c>
      <c r="J73" s="20" t="n">
        <v>19.10949987</v>
      </c>
      <c r="K73" s="18" t="s">
        <v>404</v>
      </c>
      <c r="L73" s="20" t="s">
        <v>404</v>
      </c>
      <c r="M73" s="18" t="s">
        <v>404</v>
      </c>
      <c r="N73" s="20" t="s">
        <v>404</v>
      </c>
      <c r="O73" s="18" t="s">
        <v>404</v>
      </c>
      <c r="P73" s="20" t="s">
        <v>404</v>
      </c>
      <c r="Q73" s="18" t="n">
        <v>407.62281864</v>
      </c>
      <c r="R73" s="20" t="n">
        <v>14.54376894</v>
      </c>
    </row>
    <row r="74" spans="1:18">
      <c r="A74" s="15" t="s">
        <v>471</v>
      </c>
      <c r="B74" s="17" t="n">
        <v>4692</v>
      </c>
      <c r="C74" s="18">
        <f>(484.0/B74*100)</f>
        <v/>
      </c>
      <c r="D74" s="19" t="n">
        <v>4208</v>
      </c>
      <c r="E74" s="18" t="n">
        <v>425.67078369</v>
      </c>
      <c r="F74" s="20" t="n">
        <v>2.10727811</v>
      </c>
      <c r="G74" s="18" t="n">
        <v>407.02618055</v>
      </c>
      <c r="H74" s="20" t="n">
        <v>3.49233201</v>
      </c>
      <c r="I74" s="18" t="s">
        <v>404</v>
      </c>
      <c r="J74" s="20" t="s">
        <v>404</v>
      </c>
      <c r="K74" s="18" t="s">
        <v>404</v>
      </c>
      <c r="L74" s="20" t="s">
        <v>404</v>
      </c>
      <c r="M74" s="18" t="s">
        <v>404</v>
      </c>
      <c r="N74" s="20" t="s">
        <v>404</v>
      </c>
      <c r="O74" s="18" t="s">
        <v>404</v>
      </c>
      <c r="P74" s="20" t="s">
        <v>404</v>
      </c>
      <c r="Q74" s="18" t="n">
        <v>424.55583593</v>
      </c>
      <c r="R74" s="20" t="n">
        <v>3.24645528</v>
      </c>
    </row>
    <row r="75" spans="1:18">
      <c r="A75" s="15" t="s">
        <v>472</v>
      </c>
      <c r="B75" s="17" t="n">
        <v>5375</v>
      </c>
      <c r="C75" s="18">
        <f>(483.0/B75*100)</f>
        <v/>
      </c>
      <c r="D75" s="19" t="n">
        <v>4892</v>
      </c>
      <c r="E75" s="18" t="n">
        <v>381.20145224</v>
      </c>
      <c r="F75" s="20" t="n">
        <v>5.37378627</v>
      </c>
      <c r="G75" s="18" t="n">
        <v>390.54624518</v>
      </c>
      <c r="H75" s="20" t="n">
        <v>4.23900969</v>
      </c>
      <c r="I75" s="18" t="n">
        <v>382.90126591</v>
      </c>
      <c r="J75" s="20" t="n">
        <v>13.21533288</v>
      </c>
      <c r="K75" s="18" t="s">
        <v>404</v>
      </c>
      <c r="L75" s="20" t="s">
        <v>404</v>
      </c>
      <c r="M75" s="18" t="s">
        <v>404</v>
      </c>
      <c r="N75" s="20" t="s">
        <v>404</v>
      </c>
      <c r="O75" s="18" t="s">
        <v>404</v>
      </c>
      <c r="P75" s="20" t="s">
        <v>404</v>
      </c>
      <c r="Q75" s="18" t="n">
        <v>397.44617274</v>
      </c>
      <c r="R75" s="20" t="n">
        <v>6.82201457</v>
      </c>
    </row>
    <row r="76" spans="1:18">
      <c r="A76" s="15" t="s">
        <v>473</v>
      </c>
      <c r="B76" s="17" t="n">
        <v>14167</v>
      </c>
      <c r="C76" s="18">
        <f>(1400.0/B76*100)</f>
        <v/>
      </c>
      <c r="D76" s="19" t="n">
        <v>12767</v>
      </c>
      <c r="E76" s="18" t="n">
        <v>444.70992498</v>
      </c>
      <c r="F76" s="20" t="n">
        <v>3.46193946</v>
      </c>
      <c r="G76" s="18" t="n">
        <v>455.29950835</v>
      </c>
      <c r="H76" s="20" t="n">
        <v>6.30576084</v>
      </c>
      <c r="I76" s="18" t="n">
        <v>391.2856045</v>
      </c>
      <c r="J76" s="20" t="n">
        <v>11.40456447</v>
      </c>
      <c r="K76" s="18" t="s">
        <v>404</v>
      </c>
      <c r="L76" s="20" t="s">
        <v>404</v>
      </c>
      <c r="M76" s="18" t="s">
        <v>404</v>
      </c>
      <c r="N76" s="20" t="s">
        <v>404</v>
      </c>
      <c r="O76" s="18" t="s">
        <v>404</v>
      </c>
      <c r="P76" s="20" t="s">
        <v>404</v>
      </c>
      <c r="Q76" s="18" t="n">
        <v>411.8883627</v>
      </c>
      <c r="R76" s="20" t="n">
        <v>6.36934849</v>
      </c>
    </row>
    <row r="77" spans="1:18">
      <c r="A77" s="15" t="s">
        <v>474</v>
      </c>
      <c r="B77" s="17" t="n">
        <v>6062</v>
      </c>
      <c r="C77" s="18">
        <f>(0.0/B77*100)</f>
        <v/>
      </c>
      <c r="D77" s="19" t="n">
        <v>6062</v>
      </c>
      <c r="E77" s="18" t="n">
        <v>437.47058405</v>
      </c>
      <c r="F77" s="20" t="n">
        <v>8.381662240000001</v>
      </c>
      <c r="G77" s="18" t="n">
        <v>435.35886303</v>
      </c>
      <c r="H77" s="20" t="n">
        <v>4.73531035</v>
      </c>
      <c r="I77" s="18" t="n">
        <v>408.50614799</v>
      </c>
      <c r="J77" s="20" t="n">
        <v>14.00500674</v>
      </c>
      <c r="K77" s="18" t="s">
        <v>404</v>
      </c>
      <c r="L77" s="20" t="s">
        <v>404</v>
      </c>
      <c r="M77" s="18" t="s">
        <v>404</v>
      </c>
      <c r="N77" s="20" t="s">
        <v>404</v>
      </c>
      <c r="O77" s="18" t="s">
        <v>404</v>
      </c>
      <c r="P77" s="20" t="s">
        <v>404</v>
      </c>
      <c r="Q77" s="18" t="n">
        <v>437.71762139</v>
      </c>
      <c r="R77" s="20" t="n">
        <v>6.58261863</v>
      </c>
    </row>
    <row r="78" spans="1:18">
      <c r="A78" s="15" t="s">
        <v>475</v>
      </c>
      <c r="B78" s="17" t="n">
        <v>5826</v>
      </c>
      <c r="C78" s="18">
        <f>(0.0/B78*100)</f>
        <v/>
      </c>
      <c r="D78" s="19" t="n">
        <v>5826</v>
      </c>
      <c r="E78" s="18" t="n">
        <v>523.04791534</v>
      </c>
      <c r="F78" s="20" t="n">
        <v>5.29303761</v>
      </c>
      <c r="G78" s="18" t="n">
        <v>530.5463184400001</v>
      </c>
      <c r="H78" s="20" t="n">
        <v>12.29790929</v>
      </c>
      <c r="I78" s="18" t="s">
        <v>404</v>
      </c>
      <c r="J78" s="20" t="s">
        <v>404</v>
      </c>
      <c r="K78" s="18" t="s">
        <v>404</v>
      </c>
      <c r="L78" s="20" t="s">
        <v>404</v>
      </c>
      <c r="M78" s="18" t="s">
        <v>404</v>
      </c>
      <c r="N78" s="20" t="s">
        <v>404</v>
      </c>
      <c r="O78" s="18" t="s">
        <v>404</v>
      </c>
      <c r="P78" s="20" t="s">
        <v>404</v>
      </c>
      <c r="Q78" s="18" t="n">
        <v>526.19815163</v>
      </c>
      <c r="R78" s="20" t="n">
        <v>6.52480364</v>
      </c>
    </row>
    <row customHeight="1" ht="25" r="79" spans="1:18">
      <c r="A79" s="15" t="s">
        <v>476</v>
      </c>
      <c r="B79" s="17" t="n">
        <v>1657</v>
      </c>
      <c r="C79" s="18">
        <f>(21.0/B79*100)</f>
        <v/>
      </c>
      <c r="D79" s="19" t="n">
        <v>1636</v>
      </c>
      <c r="E79" s="18" t="n">
        <v>442.98769446</v>
      </c>
      <c r="F79" s="20" t="n">
        <v>20.23359115</v>
      </c>
      <c r="G79" s="18" t="n">
        <v>474.95600575</v>
      </c>
      <c r="H79" s="20" t="n">
        <v>6.23896033</v>
      </c>
      <c r="I79" s="18" t="s">
        <v>404</v>
      </c>
      <c r="J79" s="20" t="s">
        <v>404</v>
      </c>
      <c r="K79" s="18" t="s">
        <v>404</v>
      </c>
      <c r="L79" s="20" t="s">
        <v>404</v>
      </c>
      <c r="M79" s="18" t="s">
        <v>404</v>
      </c>
      <c r="N79" s="20" t="s">
        <v>404</v>
      </c>
      <c r="O79" s="18" t="s">
        <v>404</v>
      </c>
      <c r="P79" s="20" t="s">
        <v>404</v>
      </c>
      <c r="Q79" s="18" t="n">
        <v>486.77051635</v>
      </c>
      <c r="R79" s="20" t="n">
        <v>15.45780007</v>
      </c>
    </row>
    <row r="80" spans="1:18">
      <c r="A80" s="15" t="s">
        <v>477</v>
      </c>
      <c r="B80" s="17" t="n">
        <v>7841</v>
      </c>
      <c r="C80" s="18">
        <f>(0.0/B80*100)</f>
        <v/>
      </c>
      <c r="D80" s="19" t="n">
        <v>7841</v>
      </c>
      <c r="E80" s="18" t="n">
        <v>458.20993202</v>
      </c>
      <c r="F80" s="20" t="n">
        <v>3.74436004</v>
      </c>
      <c r="G80" s="18" t="n">
        <v>445.7966797</v>
      </c>
      <c r="H80" s="20" t="n">
        <v>11.63291316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(81.0/B81*100)</f>
        <v/>
      </c>
      <c r="D81" s="19" t="n">
        <v>8780</v>
      </c>
      <c r="E81" s="18" t="n">
        <v>441.28112263</v>
      </c>
      <c r="F81" s="20" t="n">
        <v>3.52137874</v>
      </c>
      <c r="G81" s="18" t="n">
        <v>451.74492852</v>
      </c>
      <c r="H81" s="20" t="n">
        <v>7.96708507</v>
      </c>
      <c r="I81" s="18" t="n">
        <v>523.4145175</v>
      </c>
      <c r="J81" s="20" t="n">
        <v>6.78576833</v>
      </c>
      <c r="K81" s="18" t="s">
        <v>404</v>
      </c>
      <c r="L81" s="20" t="s">
        <v>404</v>
      </c>
      <c r="M81" s="18" t="s">
        <v>404</v>
      </c>
      <c r="N81" s="20" t="s">
        <v>404</v>
      </c>
      <c r="O81" s="18" t="s">
        <v>404</v>
      </c>
      <c r="P81" s="20" t="s">
        <v>404</v>
      </c>
      <c r="Q81" s="18" t="n">
        <v>457.06439041</v>
      </c>
      <c r="R81" s="20" t="n">
        <v>14.421476</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654</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511.30582943</v>
      </c>
      <c r="F7" s="20" t="n">
        <v>1.79017535</v>
      </c>
      <c r="G7" s="18" t="n">
        <v>496.88371817</v>
      </c>
      <c r="H7" s="20" t="n">
        <v>10.33824391</v>
      </c>
      <c r="I7" s="18" t="s">
        <v>404</v>
      </c>
      <c r="J7" s="20" t="s">
        <v>404</v>
      </c>
      <c r="K7" s="18" t="s">
        <v>404</v>
      </c>
      <c r="L7" s="20" t="s">
        <v>404</v>
      </c>
      <c r="M7" s="18" t="s">
        <v>404</v>
      </c>
      <c r="N7" s="20" t="s">
        <v>404</v>
      </c>
      <c r="O7" s="18" t="s">
        <v>404</v>
      </c>
      <c r="P7" s="20" t="s">
        <v>404</v>
      </c>
      <c r="Q7" s="18" t="n">
        <v>501.48975878</v>
      </c>
      <c r="R7" s="20" t="n">
        <v>7.92489803</v>
      </c>
    </row>
    <row r="8" spans="1:18">
      <c r="A8" s="15" t="s">
        <v>405</v>
      </c>
      <c r="B8" s="17" t="n">
        <v>7007</v>
      </c>
      <c r="C8" s="18">
        <f>(0.0/B8*100)</f>
        <v/>
      </c>
      <c r="D8" s="19" t="n">
        <v>7007</v>
      </c>
      <c r="E8" s="18" t="n">
        <v>500.20666363</v>
      </c>
      <c r="F8" s="20" t="n">
        <v>3.64191333</v>
      </c>
      <c r="G8" s="18" t="n">
        <v>467.32578036</v>
      </c>
      <c r="H8" s="20" t="n">
        <v>10.33954722</v>
      </c>
      <c r="I8" s="18" t="n">
        <v>469.40647517</v>
      </c>
      <c r="J8" s="20" t="n">
        <v>23.11133693</v>
      </c>
      <c r="K8" s="18" t="s">
        <v>404</v>
      </c>
      <c r="L8" s="20" t="s">
        <v>404</v>
      </c>
      <c r="M8" s="18" t="s">
        <v>404</v>
      </c>
      <c r="N8" s="20" t="s">
        <v>404</v>
      </c>
      <c r="O8" s="18" t="s">
        <v>404</v>
      </c>
      <c r="P8" s="20" t="s">
        <v>404</v>
      </c>
      <c r="Q8" s="18" t="n">
        <v>517.60375687</v>
      </c>
      <c r="R8" s="20" t="n">
        <v>19.02248169</v>
      </c>
    </row>
    <row r="9" spans="1:18">
      <c r="A9" s="15" t="s">
        <v>406</v>
      </c>
      <c r="B9" s="17" t="n">
        <v>9651</v>
      </c>
      <c r="C9" s="18">
        <f>(575.0/B9*100)</f>
        <v/>
      </c>
      <c r="D9" s="19" t="n">
        <v>9076</v>
      </c>
      <c r="E9" s="18" t="n">
        <v>504.47775839</v>
      </c>
      <c r="F9" s="20" t="n">
        <v>2.86423161</v>
      </c>
      <c r="G9" s="18" t="n">
        <v>470.02858659</v>
      </c>
      <c r="H9" s="20" t="n">
        <v>9.431516289999999</v>
      </c>
      <c r="I9" s="18" t="n">
        <v>521.21150646</v>
      </c>
      <c r="J9" s="20" t="n">
        <v>24.42624586</v>
      </c>
      <c r="K9" s="18" t="s">
        <v>404</v>
      </c>
      <c r="L9" s="20" t="s">
        <v>404</v>
      </c>
      <c r="M9" s="18" t="s">
        <v>404</v>
      </c>
      <c r="N9" s="20" t="s">
        <v>404</v>
      </c>
      <c r="O9" s="18" t="s">
        <v>404</v>
      </c>
      <c r="P9" s="20" t="s">
        <v>404</v>
      </c>
      <c r="Q9" s="18" t="n">
        <v>528.3029987899999</v>
      </c>
      <c r="R9" s="20" t="n">
        <v>20.5190125</v>
      </c>
    </row>
    <row r="10" spans="1:18">
      <c r="A10" s="15" t="s">
        <v>407</v>
      </c>
      <c r="B10" s="17" t="n">
        <v>20058</v>
      </c>
      <c r="C10" s="18">
        <f>(3112.0/B10*100)</f>
        <v/>
      </c>
      <c r="D10" s="19" t="n">
        <v>16946</v>
      </c>
      <c r="E10" s="18" t="n">
        <v>527.95730191</v>
      </c>
      <c r="F10" s="20" t="n">
        <v>2.23339644</v>
      </c>
      <c r="G10" s="18" t="n">
        <v>548.61065115</v>
      </c>
      <c r="H10" s="20" t="n">
        <v>24.92488188</v>
      </c>
      <c r="I10" s="18" t="n">
        <v>575.71642624</v>
      </c>
      <c r="J10" s="20" t="n">
        <v>12.10108029</v>
      </c>
      <c r="K10" s="18" t="s">
        <v>404</v>
      </c>
      <c r="L10" s="20" t="s">
        <v>404</v>
      </c>
      <c r="M10" s="18" t="s">
        <v>404</v>
      </c>
      <c r="N10" s="20" t="s">
        <v>404</v>
      </c>
      <c r="O10" s="18" t="s">
        <v>404</v>
      </c>
      <c r="P10" s="20" t="s">
        <v>404</v>
      </c>
      <c r="Q10" s="18" t="n">
        <v>500.25214799</v>
      </c>
      <c r="R10" s="20" t="n">
        <v>19.49455582</v>
      </c>
    </row>
    <row r="11" spans="1:18">
      <c r="A11" s="15" t="s">
        <v>408</v>
      </c>
      <c r="B11" s="17" t="n">
        <v>7053</v>
      </c>
      <c r="C11" s="18">
        <f>(137.0/B11*100)</f>
        <v/>
      </c>
      <c r="D11" s="19" t="n">
        <v>6916</v>
      </c>
      <c r="E11" s="18" t="n">
        <v>449.98081341</v>
      </c>
      <c r="F11" s="20" t="n">
        <v>2.83795823</v>
      </c>
      <c r="G11" s="18" t="n">
        <v>452.58622307</v>
      </c>
      <c r="H11" s="20" t="n">
        <v>8.270066549999999</v>
      </c>
      <c r="I11" s="18" t="n">
        <v>415.02447064</v>
      </c>
      <c r="J11" s="20" t="n">
        <v>18.84315794</v>
      </c>
      <c r="K11" s="18" t="s">
        <v>404</v>
      </c>
      <c r="L11" s="20" t="s">
        <v>404</v>
      </c>
      <c r="M11" s="18" t="s">
        <v>404</v>
      </c>
      <c r="N11" s="20" t="s">
        <v>404</v>
      </c>
      <c r="O11" s="18" t="s">
        <v>404</v>
      </c>
      <c r="P11" s="20" t="s">
        <v>404</v>
      </c>
      <c r="Q11" s="18" t="n">
        <v>406.08629738</v>
      </c>
      <c r="R11" s="20" t="n">
        <v>16.3400401</v>
      </c>
    </row>
    <row r="12" spans="1:18">
      <c r="A12" s="15" t="s">
        <v>409</v>
      </c>
      <c r="B12" s="17" t="n">
        <v>6894</v>
      </c>
      <c r="C12" s="18">
        <f>(106.0/B12*100)</f>
        <v/>
      </c>
      <c r="D12" s="19" t="n">
        <v>6788</v>
      </c>
      <c r="E12" s="18" t="n">
        <v>493.40712187</v>
      </c>
      <c r="F12" s="20" t="n">
        <v>3.12370085</v>
      </c>
      <c r="G12" s="18" t="n">
        <v>496.18452011</v>
      </c>
      <c r="H12" s="20" t="n">
        <v>6.33585085</v>
      </c>
      <c r="I12" s="18" t="n">
        <v>416.57263075</v>
      </c>
      <c r="J12" s="20" t="n">
        <v>7.57624</v>
      </c>
      <c r="K12" s="18" t="s">
        <v>404</v>
      </c>
      <c r="L12" s="20" t="s">
        <v>404</v>
      </c>
      <c r="M12" s="18" t="s">
        <v>404</v>
      </c>
      <c r="N12" s="20" t="s">
        <v>404</v>
      </c>
      <c r="O12" s="18" t="s">
        <v>404</v>
      </c>
      <c r="P12" s="20" t="s">
        <v>404</v>
      </c>
      <c r="Q12" s="18" t="n">
        <v>441.38370395</v>
      </c>
      <c r="R12" s="20" t="n">
        <v>20.33867791</v>
      </c>
    </row>
    <row r="13" spans="1:18">
      <c r="A13" s="15" t="s">
        <v>410</v>
      </c>
      <c r="B13" s="17" t="n">
        <v>7161</v>
      </c>
      <c r="C13" s="18">
        <f>(1175.0/B13*100)</f>
        <v/>
      </c>
      <c r="D13" s="19" t="n">
        <v>5986</v>
      </c>
      <c r="E13" s="18" t="n">
        <v>504.00817902</v>
      </c>
      <c r="F13" s="20" t="n">
        <v>2.99835201</v>
      </c>
      <c r="G13" s="18" t="n">
        <v>490.18433861</v>
      </c>
      <c r="H13" s="20" t="n">
        <v>7.16433259</v>
      </c>
      <c r="I13" s="18" t="n">
        <v>503.14653285</v>
      </c>
      <c r="J13" s="20" t="n">
        <v>6.92903392</v>
      </c>
      <c r="K13" s="18" t="s">
        <v>404</v>
      </c>
      <c r="L13" s="20" t="s">
        <v>404</v>
      </c>
      <c r="M13" s="18" t="s">
        <v>404</v>
      </c>
      <c r="N13" s="20" t="s">
        <v>404</v>
      </c>
      <c r="O13" s="18" t="s">
        <v>404</v>
      </c>
      <c r="P13" s="20" t="s">
        <v>404</v>
      </c>
      <c r="Q13" s="18" t="n">
        <v>489.71896881</v>
      </c>
      <c r="R13" s="20" t="n">
        <v>10.47573266</v>
      </c>
    </row>
    <row r="14" spans="1:18">
      <c r="A14" s="15" t="s">
        <v>411</v>
      </c>
      <c r="B14" s="17" t="n">
        <v>5587</v>
      </c>
      <c r="C14" s="18">
        <f>(33.0/B14*100)</f>
        <v/>
      </c>
      <c r="D14" s="19" t="n">
        <v>5554</v>
      </c>
      <c r="E14" s="18" t="n">
        <v>535.2860816899999</v>
      </c>
      <c r="F14" s="20" t="n">
        <v>2.225581</v>
      </c>
      <c r="G14" s="18" t="n">
        <v>526.16053029</v>
      </c>
      <c r="H14" s="20" t="n">
        <v>5.21912604</v>
      </c>
      <c r="I14" s="18" t="n">
        <v>550.50670928</v>
      </c>
      <c r="J14" s="20" t="n">
        <v>14.05505107</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531.05970484</v>
      </c>
      <c r="F15" s="20" t="n">
        <v>2.4459379</v>
      </c>
      <c r="G15" s="18" t="n">
        <v>512.96340018</v>
      </c>
      <c r="H15" s="20" t="n">
        <v>7.06426879</v>
      </c>
      <c r="I15" s="18" t="n">
        <v>555.06352238</v>
      </c>
      <c r="J15" s="20" t="n">
        <v>23.56152746</v>
      </c>
      <c r="K15" s="18" t="s">
        <v>404</v>
      </c>
      <c r="L15" s="20" t="s">
        <v>404</v>
      </c>
      <c r="M15" s="18" t="s">
        <v>404</v>
      </c>
      <c r="N15" s="20" t="s">
        <v>404</v>
      </c>
      <c r="O15" s="18" t="s">
        <v>404</v>
      </c>
      <c r="P15" s="20" t="s">
        <v>404</v>
      </c>
      <c r="Q15" s="18" t="n">
        <v>521.085157</v>
      </c>
      <c r="R15" s="20" t="n">
        <v>14.96806622</v>
      </c>
    </row>
    <row r="16" spans="1:18">
      <c r="A16" s="15" t="s">
        <v>413</v>
      </c>
      <c r="B16" s="17" t="n">
        <v>6108</v>
      </c>
      <c r="C16" s="18">
        <f>(495.0/B16*100)</f>
        <v/>
      </c>
      <c r="D16" s="19" t="n">
        <v>5613</v>
      </c>
      <c r="E16" s="18" t="n">
        <v>497.18070817</v>
      </c>
      <c r="F16" s="20" t="n">
        <v>2.83427874</v>
      </c>
      <c r="G16" s="18" t="n">
        <v>531.09881143</v>
      </c>
      <c r="H16" s="20" t="n">
        <v>11.74363781</v>
      </c>
      <c r="I16" s="18" t="n">
        <v>456.16067731</v>
      </c>
      <c r="J16" s="20" t="n">
        <v>20.69171144</v>
      </c>
      <c r="K16" s="18" t="s">
        <v>404</v>
      </c>
      <c r="L16" s="20" t="s">
        <v>404</v>
      </c>
      <c r="M16" s="18" t="s">
        <v>404</v>
      </c>
      <c r="N16" s="20" t="s">
        <v>404</v>
      </c>
      <c r="O16" s="18" t="s">
        <v>404</v>
      </c>
      <c r="P16" s="20" t="s">
        <v>404</v>
      </c>
      <c r="Q16" s="18" t="n">
        <v>533.4907286</v>
      </c>
      <c r="R16" s="20" t="n">
        <v>21.35304719</v>
      </c>
    </row>
    <row r="17" spans="1:18">
      <c r="A17" s="15" t="s">
        <v>414</v>
      </c>
      <c r="B17" s="17" t="n">
        <v>6504</v>
      </c>
      <c r="C17" s="18">
        <f>(1325.0/B17*100)</f>
        <v/>
      </c>
      <c r="D17" s="19" t="n">
        <v>5179</v>
      </c>
      <c r="E17" s="18" t="n">
        <v>504.81311468</v>
      </c>
      <c r="F17" s="20" t="n">
        <v>4.18673882</v>
      </c>
      <c r="G17" s="18" t="n">
        <v>529.23626088</v>
      </c>
      <c r="H17" s="20" t="n">
        <v>18.27539919</v>
      </c>
      <c r="I17" s="18" t="n">
        <v>559.2955306699999</v>
      </c>
      <c r="J17" s="20" t="n">
        <v>17.34577235</v>
      </c>
      <c r="K17" s="18" t="s">
        <v>404</v>
      </c>
      <c r="L17" s="20" t="s">
        <v>404</v>
      </c>
      <c r="M17" s="18" t="s">
        <v>404</v>
      </c>
      <c r="N17" s="20" t="s">
        <v>404</v>
      </c>
      <c r="O17" s="18" t="s">
        <v>404</v>
      </c>
      <c r="P17" s="20" t="s">
        <v>404</v>
      </c>
      <c r="Q17" s="18" t="n">
        <v>507.59286458</v>
      </c>
      <c r="R17" s="20" t="n">
        <v>17.14987468</v>
      </c>
    </row>
    <row r="18" spans="1:18">
      <c r="A18" s="15" t="s">
        <v>415</v>
      </c>
      <c r="B18" s="17" t="n">
        <v>5532</v>
      </c>
      <c r="C18" s="18">
        <f>(0.0/B18*100)</f>
        <v/>
      </c>
      <c r="D18" s="19" t="n">
        <v>5532</v>
      </c>
      <c r="E18" s="18" t="n">
        <v>455.08679134</v>
      </c>
      <c r="F18" s="20" t="n">
        <v>4.07470301</v>
      </c>
      <c r="G18" s="18" t="n">
        <v>456.71470878</v>
      </c>
      <c r="H18" s="20" t="n">
        <v>12.12318873</v>
      </c>
      <c r="I18" s="18" t="n">
        <v>433.95770205</v>
      </c>
      <c r="J18" s="20" t="n">
        <v>37.63026598</v>
      </c>
      <c r="K18" s="18" t="s">
        <v>404</v>
      </c>
      <c r="L18" s="20" t="s">
        <v>404</v>
      </c>
      <c r="M18" s="18" t="s">
        <v>404</v>
      </c>
      <c r="N18" s="20" t="s">
        <v>404</v>
      </c>
      <c r="O18" s="18" t="s">
        <v>404</v>
      </c>
      <c r="P18" s="20" t="s">
        <v>404</v>
      </c>
      <c r="Q18" s="18" t="n">
        <v>446.90231972</v>
      </c>
      <c r="R18" s="20" t="n">
        <v>25.33579615</v>
      </c>
    </row>
    <row r="19" spans="1:18">
      <c r="A19" s="15" t="s">
        <v>416</v>
      </c>
      <c r="B19" s="17" t="n">
        <v>5658</v>
      </c>
      <c r="C19" s="18">
        <f>(327.0/B19*100)</f>
        <v/>
      </c>
      <c r="D19" s="19" t="n">
        <v>5331</v>
      </c>
      <c r="E19" s="18" t="n">
        <v>478.47557207</v>
      </c>
      <c r="F19" s="20" t="n">
        <v>3.30551618</v>
      </c>
      <c r="G19" s="18" t="n">
        <v>471.90516757</v>
      </c>
      <c r="H19" s="20" t="n">
        <v>15.38290925</v>
      </c>
      <c r="I19" s="18" t="n">
        <v>504.12520975</v>
      </c>
      <c r="J19" s="20" t="n">
        <v>27.58960402</v>
      </c>
      <c r="K19" s="18" t="s">
        <v>404</v>
      </c>
      <c r="L19" s="20" t="s">
        <v>404</v>
      </c>
      <c r="M19" s="18" t="s">
        <v>404</v>
      </c>
      <c r="N19" s="20" t="s">
        <v>404</v>
      </c>
      <c r="O19" s="18" t="s">
        <v>404</v>
      </c>
      <c r="P19" s="20" t="s">
        <v>404</v>
      </c>
      <c r="Q19" s="18" t="n">
        <v>451.69539231</v>
      </c>
      <c r="R19" s="20" t="n">
        <v>27.61575388</v>
      </c>
    </row>
    <row r="20" spans="1:18">
      <c r="A20" s="15" t="s">
        <v>417</v>
      </c>
      <c r="B20" s="17" t="n">
        <v>3371</v>
      </c>
      <c r="C20" s="18">
        <f>(24.0/B20*100)</f>
        <v/>
      </c>
      <c r="D20" s="19" t="n">
        <v>3347</v>
      </c>
      <c r="E20" s="18" t="n">
        <v>474.07226056</v>
      </c>
      <c r="F20" s="20" t="n">
        <v>1.74653159</v>
      </c>
      <c r="G20" s="18" t="n">
        <v>474.37447524</v>
      </c>
      <c r="H20" s="20" t="n">
        <v>8.551961840000001</v>
      </c>
      <c r="I20" s="18" t="n">
        <v>423.43863297</v>
      </c>
      <c r="J20" s="20" t="n">
        <v>15.52136719</v>
      </c>
      <c r="K20" s="18" t="s">
        <v>404</v>
      </c>
      <c r="L20" s="20" t="s">
        <v>404</v>
      </c>
      <c r="M20" s="18" t="s">
        <v>404</v>
      </c>
      <c r="N20" s="20" t="s">
        <v>404</v>
      </c>
      <c r="O20" s="18" t="s">
        <v>404</v>
      </c>
      <c r="P20" s="20" t="s">
        <v>404</v>
      </c>
      <c r="Q20" s="18" t="n">
        <v>461.34992094</v>
      </c>
      <c r="R20" s="20" t="n">
        <v>8.13966658</v>
      </c>
    </row>
    <row r="21" spans="1:18">
      <c r="A21" s="15" t="s">
        <v>418</v>
      </c>
      <c r="B21" s="17" t="n">
        <v>5741</v>
      </c>
      <c r="C21" s="18">
        <f>(0.0/B21*100)</f>
        <v/>
      </c>
      <c r="D21" s="19" t="n">
        <v>5741</v>
      </c>
      <c r="E21" s="18" t="n">
        <v>504.05713153</v>
      </c>
      <c r="F21" s="20" t="n">
        <v>2.67759451</v>
      </c>
      <c r="G21" s="18" t="n">
        <v>466.5761842</v>
      </c>
      <c r="H21" s="20" t="n">
        <v>15.61271241</v>
      </c>
      <c r="I21" s="18" t="n">
        <v>493.27588236</v>
      </c>
      <c r="J21" s="20" t="n">
        <v>7.4894112</v>
      </c>
      <c r="K21" s="18" t="s">
        <v>404</v>
      </c>
      <c r="L21" s="20" t="s">
        <v>404</v>
      </c>
      <c r="M21" s="18" t="s">
        <v>404</v>
      </c>
      <c r="N21" s="20" t="s">
        <v>404</v>
      </c>
      <c r="O21" s="18" t="s">
        <v>404</v>
      </c>
      <c r="P21" s="20" t="s">
        <v>404</v>
      </c>
      <c r="Q21" s="18" t="n">
        <v>492.89735816</v>
      </c>
      <c r="R21" s="20" t="n">
        <v>19.33504268</v>
      </c>
    </row>
    <row r="22" spans="1:18">
      <c r="A22" s="15" t="s">
        <v>419</v>
      </c>
      <c r="B22" s="17" t="n">
        <v>6598</v>
      </c>
      <c r="C22" s="18">
        <f>(0.0/B22*100)</f>
        <v/>
      </c>
      <c r="D22" s="19" t="n">
        <v>6598</v>
      </c>
      <c r="E22" s="18" t="n">
        <v>465.1940091</v>
      </c>
      <c r="F22" s="20" t="n">
        <v>3.54312506</v>
      </c>
      <c r="G22" s="18" t="n">
        <v>502.54794196</v>
      </c>
      <c r="H22" s="20" t="n">
        <v>17.39394366</v>
      </c>
      <c r="I22" s="18" t="n">
        <v>489.71071537</v>
      </c>
      <c r="J22" s="20" t="n">
        <v>20.09285938</v>
      </c>
      <c r="K22" s="18" t="s">
        <v>404</v>
      </c>
      <c r="L22" s="20" t="s">
        <v>404</v>
      </c>
      <c r="M22" s="18" t="s">
        <v>404</v>
      </c>
      <c r="N22" s="20" t="s">
        <v>404</v>
      </c>
      <c r="O22" s="18" t="s">
        <v>404</v>
      </c>
      <c r="P22" s="20" t="s">
        <v>404</v>
      </c>
      <c r="Q22" s="18" t="n">
        <v>462.81638287</v>
      </c>
      <c r="R22" s="20" t="n">
        <v>20.84133423</v>
      </c>
    </row>
    <row r="23" spans="1:18">
      <c r="A23" s="15" t="s">
        <v>420</v>
      </c>
      <c r="B23" s="17" t="n">
        <v>11583</v>
      </c>
      <c r="C23" s="18">
        <f>(3185.0/B23*100)</f>
        <v/>
      </c>
      <c r="D23" s="19" t="n">
        <v>8398</v>
      </c>
      <c r="E23" s="18" t="n">
        <v>485.2436169</v>
      </c>
      <c r="F23" s="20" t="n">
        <v>4.13693041</v>
      </c>
      <c r="G23" s="18" t="n">
        <v>471.55892774</v>
      </c>
      <c r="H23" s="20" t="n">
        <v>21.41472723</v>
      </c>
      <c r="I23" s="18" t="n">
        <v>473.68571064</v>
      </c>
      <c r="J23" s="20" t="n">
        <v>25.16862423</v>
      </c>
      <c r="K23" s="18" t="s">
        <v>404</v>
      </c>
      <c r="L23" s="20" t="s">
        <v>404</v>
      </c>
      <c r="M23" s="18" t="s">
        <v>404</v>
      </c>
      <c r="N23" s="20" t="s">
        <v>404</v>
      </c>
      <c r="O23" s="18" t="s">
        <v>404</v>
      </c>
      <c r="P23" s="20" t="s">
        <v>404</v>
      </c>
      <c r="Q23" s="18" t="n">
        <v>507.59645075</v>
      </c>
      <c r="R23" s="20" t="n">
        <v>14.49937943</v>
      </c>
    </row>
    <row r="24" spans="1:18">
      <c r="A24" s="15" t="s">
        <v>421</v>
      </c>
      <c r="B24" s="17" t="n">
        <v>6647</v>
      </c>
      <c r="C24" s="18">
        <f>(0.0/B24*100)</f>
        <v/>
      </c>
      <c r="D24" s="19" t="n">
        <v>6647</v>
      </c>
      <c r="E24" s="18" t="n">
        <v>539.20217765</v>
      </c>
      <c r="F24" s="20" t="n">
        <v>3.03005242</v>
      </c>
      <c r="G24" s="18" t="n">
        <v>530.61810801</v>
      </c>
      <c r="H24" s="20" t="n">
        <v>19.70599624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521.87845242</v>
      </c>
      <c r="F25" s="20" t="n">
        <v>3.76021158</v>
      </c>
      <c r="G25" s="18" t="n">
        <v>499.62306248</v>
      </c>
      <c r="H25" s="20" t="n">
        <v>5.83826729</v>
      </c>
      <c r="I25" s="18" t="n">
        <v>431.91631915</v>
      </c>
      <c r="J25" s="20" t="n">
        <v>29.69779637</v>
      </c>
      <c r="K25" s="18" t="s">
        <v>404</v>
      </c>
      <c r="L25" s="20" t="s">
        <v>404</v>
      </c>
      <c r="M25" s="18" t="s">
        <v>404</v>
      </c>
      <c r="N25" s="20" t="s">
        <v>404</v>
      </c>
      <c r="O25" s="18" t="s">
        <v>404</v>
      </c>
      <c r="P25" s="20" t="s">
        <v>404</v>
      </c>
      <c r="Q25" s="18" t="n">
        <v>530.56087188</v>
      </c>
      <c r="R25" s="20" t="n">
        <v>25.38482217</v>
      </c>
    </row>
    <row r="26" spans="1:18">
      <c r="A26" s="15" t="s">
        <v>423</v>
      </c>
      <c r="B26" s="17" t="n">
        <v>4869</v>
      </c>
      <c r="C26" s="18">
        <f>(11.0/B26*100)</f>
        <v/>
      </c>
      <c r="D26" s="19" t="n">
        <v>4858</v>
      </c>
      <c r="E26" s="18" t="n">
        <v>491.40261102</v>
      </c>
      <c r="F26" s="20" t="n">
        <v>1.68162066</v>
      </c>
      <c r="G26" s="18" t="n">
        <v>478.83163633</v>
      </c>
      <c r="H26" s="20" t="n">
        <v>10.44635533</v>
      </c>
      <c r="I26" s="18" t="n">
        <v>467.30007132</v>
      </c>
      <c r="J26" s="20" t="n">
        <v>10.84737553</v>
      </c>
      <c r="K26" s="18" t="s">
        <v>404</v>
      </c>
      <c r="L26" s="20" t="s">
        <v>404</v>
      </c>
      <c r="M26" s="18" t="s">
        <v>404</v>
      </c>
      <c r="N26" s="20" t="s">
        <v>404</v>
      </c>
      <c r="O26" s="18" t="s">
        <v>404</v>
      </c>
      <c r="P26" s="20" t="s">
        <v>404</v>
      </c>
      <c r="Q26" s="18" t="n">
        <v>453.08880148</v>
      </c>
      <c r="R26" s="20" t="n">
        <v>9.21717439</v>
      </c>
    </row>
    <row r="27" spans="1:18">
      <c r="A27" s="15" t="s">
        <v>424</v>
      </c>
      <c r="B27" s="17" t="n">
        <v>5299</v>
      </c>
      <c r="C27" s="18">
        <f>(0.0/B27*100)</f>
        <v/>
      </c>
      <c r="D27" s="19" t="n">
        <v>5299</v>
      </c>
      <c r="E27" s="18" t="n">
        <v>485.20594867</v>
      </c>
      <c r="F27" s="20" t="n">
        <v>1.13438447</v>
      </c>
      <c r="G27" s="18" t="n">
        <v>441.66765052</v>
      </c>
      <c r="H27" s="20" t="n">
        <v>4.62052048</v>
      </c>
      <c r="I27" s="18" t="n">
        <v>435.41720695</v>
      </c>
      <c r="J27" s="20" t="n">
        <v>13.61266694</v>
      </c>
      <c r="K27" s="18" t="s">
        <v>404</v>
      </c>
      <c r="L27" s="20" t="s">
        <v>404</v>
      </c>
      <c r="M27" s="18" t="s">
        <v>404</v>
      </c>
      <c r="N27" s="20" t="s">
        <v>404</v>
      </c>
      <c r="O27" s="18" t="s">
        <v>404</v>
      </c>
      <c r="P27" s="20" t="s">
        <v>404</v>
      </c>
      <c r="Q27" s="18" t="n">
        <v>460.40997821</v>
      </c>
      <c r="R27" s="20" t="n">
        <v>29.69276754</v>
      </c>
    </row>
    <row r="28" spans="1:18">
      <c r="A28" s="15" t="s">
        <v>425</v>
      </c>
      <c r="B28" s="17" t="n">
        <v>7568</v>
      </c>
      <c r="C28" s="18">
        <f>(500.0/B28*100)</f>
        <v/>
      </c>
      <c r="D28" s="19" t="n">
        <v>7068</v>
      </c>
      <c r="E28" s="18" t="n">
        <v>414.79580863</v>
      </c>
      <c r="F28" s="20" t="n">
        <v>2.61412746</v>
      </c>
      <c r="G28" s="18" t="n">
        <v>441.27346456</v>
      </c>
      <c r="H28" s="20" t="n">
        <v>11.53889696</v>
      </c>
      <c r="I28" s="18" t="n">
        <v>415.682224</v>
      </c>
      <c r="J28" s="20" t="n">
        <v>12.497991</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514.44329742</v>
      </c>
      <c r="F29" s="20" t="n">
        <v>5.7342951</v>
      </c>
      <c r="G29" s="18" t="n">
        <v>466.93275884</v>
      </c>
      <c r="H29" s="20" t="n">
        <v>30.77075995</v>
      </c>
      <c r="I29" s="18" t="n">
        <v>491.53952315</v>
      </c>
      <c r="J29" s="20" t="n">
        <v>11.52089114</v>
      </c>
      <c r="K29" s="18" t="s">
        <v>404</v>
      </c>
      <c r="L29" s="20" t="s">
        <v>404</v>
      </c>
      <c r="M29" s="18" t="s">
        <v>404</v>
      </c>
      <c r="N29" s="20" t="s">
        <v>404</v>
      </c>
      <c r="O29" s="18" t="s">
        <v>404</v>
      </c>
      <c r="P29" s="20" t="s">
        <v>404</v>
      </c>
      <c r="Q29" s="18" t="n">
        <v>529.54054612</v>
      </c>
      <c r="R29" s="20" t="n">
        <v>48.2770996</v>
      </c>
    </row>
    <row r="30" spans="1:18">
      <c r="A30" s="15" t="s">
        <v>427</v>
      </c>
      <c r="B30" s="17" t="n">
        <v>4520</v>
      </c>
      <c r="C30" s="18">
        <f>(1053.0/B30*100)</f>
        <v/>
      </c>
      <c r="D30" s="19" t="n">
        <v>3467</v>
      </c>
      <c r="E30" s="18" t="n">
        <v>517.56951467</v>
      </c>
      <c r="F30" s="20" t="n">
        <v>3.26696761</v>
      </c>
      <c r="G30" s="18" t="n">
        <v>547.72321069</v>
      </c>
      <c r="H30" s="20" t="n">
        <v>42.53374402</v>
      </c>
      <c r="I30" s="18" t="n">
        <v>476.25503978</v>
      </c>
      <c r="J30" s="20" t="n">
        <v>5.7818219</v>
      </c>
      <c r="K30" s="18" t="s">
        <v>404</v>
      </c>
      <c r="L30" s="20" t="s">
        <v>404</v>
      </c>
      <c r="M30" s="18" t="s">
        <v>404</v>
      </c>
      <c r="N30" s="20" t="s">
        <v>404</v>
      </c>
      <c r="O30" s="18" t="s">
        <v>404</v>
      </c>
      <c r="P30" s="20" t="s">
        <v>404</v>
      </c>
      <c r="Q30" s="18" t="n">
        <v>437.89095641</v>
      </c>
      <c r="R30" s="20" t="n">
        <v>19.22684799</v>
      </c>
    </row>
    <row r="31" spans="1:18">
      <c r="A31" s="15" t="s">
        <v>428</v>
      </c>
      <c r="B31" s="17" t="n">
        <v>5456</v>
      </c>
      <c r="C31" s="18">
        <f>(502.0/B31*100)</f>
        <v/>
      </c>
      <c r="D31" s="19" t="n">
        <v>4954</v>
      </c>
      <c r="E31" s="18" t="n">
        <v>499.35758721</v>
      </c>
      <c r="F31" s="20" t="n">
        <v>2.42406807</v>
      </c>
      <c r="G31" s="18" t="n">
        <v>478.38254752</v>
      </c>
      <c r="H31" s="20" t="n">
        <v>13.43164017</v>
      </c>
      <c r="I31" s="18" t="n">
        <v>494.17431044</v>
      </c>
      <c r="J31" s="20" t="n">
        <v>12.72172807</v>
      </c>
      <c r="K31" s="18" t="s">
        <v>404</v>
      </c>
      <c r="L31" s="20" t="s">
        <v>404</v>
      </c>
      <c r="M31" s="18" t="s">
        <v>404</v>
      </c>
      <c r="N31" s="20" t="s">
        <v>404</v>
      </c>
      <c r="O31" s="18" t="s">
        <v>404</v>
      </c>
      <c r="P31" s="20" t="s">
        <v>404</v>
      </c>
      <c r="Q31" s="18" t="n">
        <v>506.0929967</v>
      </c>
      <c r="R31" s="20" t="n">
        <v>6.61795107</v>
      </c>
    </row>
    <row r="32" spans="1:18">
      <c r="A32" s="15" t="s">
        <v>429</v>
      </c>
      <c r="B32" s="17" t="n">
        <v>4478</v>
      </c>
      <c r="C32" s="18">
        <f>(0.0/B32*100)</f>
        <v/>
      </c>
      <c r="D32" s="19" t="n">
        <v>4478</v>
      </c>
      <c r="E32" s="18" t="n">
        <v>501.10737342</v>
      </c>
      <c r="F32" s="20" t="n">
        <v>2.6206073</v>
      </c>
      <c r="G32" s="18" t="n">
        <v>479.42407112</v>
      </c>
      <c r="H32" s="20" t="n">
        <v>6.020745</v>
      </c>
      <c r="I32" s="18" t="n">
        <v>532.87796712</v>
      </c>
      <c r="J32" s="20" t="n">
        <v>18.10816627</v>
      </c>
      <c r="K32" s="18" t="s">
        <v>404</v>
      </c>
      <c r="L32" s="20" t="s">
        <v>404</v>
      </c>
      <c r="M32" s="18" t="s">
        <v>404</v>
      </c>
      <c r="N32" s="20" t="s">
        <v>404</v>
      </c>
      <c r="O32" s="18" t="s">
        <v>404</v>
      </c>
      <c r="P32" s="20" t="s">
        <v>404</v>
      </c>
      <c r="Q32" s="18" t="n">
        <v>500.74091769</v>
      </c>
      <c r="R32" s="20" t="n">
        <v>11.16080223</v>
      </c>
    </row>
    <row r="33" spans="1:18">
      <c r="A33" s="15" t="s">
        <v>430</v>
      </c>
      <c r="B33" s="17" t="n">
        <v>7325</v>
      </c>
      <c r="C33" s="18">
        <f>(29.0/B33*100)</f>
        <v/>
      </c>
      <c r="D33" s="19" t="n">
        <v>7296</v>
      </c>
      <c r="E33" s="18" t="n">
        <v>510.88871176</v>
      </c>
      <c r="F33" s="20" t="n">
        <v>2.70695219</v>
      </c>
      <c r="G33" s="18" t="n">
        <v>557.5113801700001</v>
      </c>
      <c r="H33" s="20" t="n">
        <v>18.93647893</v>
      </c>
      <c r="I33" s="18" t="n">
        <v>424.32624004</v>
      </c>
      <c r="J33" s="20" t="n">
        <v>3.78743885</v>
      </c>
      <c r="K33" s="18" t="s">
        <v>404</v>
      </c>
      <c r="L33" s="20" t="s">
        <v>404</v>
      </c>
      <c r="M33" s="18" t="s">
        <v>404</v>
      </c>
      <c r="N33" s="20" t="s">
        <v>404</v>
      </c>
      <c r="O33" s="18" t="s">
        <v>404</v>
      </c>
      <c r="P33" s="20" t="s">
        <v>404</v>
      </c>
      <c r="Q33" s="18" t="n">
        <v>534.40185345</v>
      </c>
      <c r="R33" s="20" t="n">
        <v>27.14428518</v>
      </c>
    </row>
    <row r="34" spans="1:18">
      <c r="A34" s="15" t="s">
        <v>431</v>
      </c>
      <c r="B34" s="17" t="n">
        <v>6350</v>
      </c>
      <c r="C34" s="18">
        <f>(0.0/B34*100)</f>
        <v/>
      </c>
      <c r="D34" s="19" t="n">
        <v>6350</v>
      </c>
      <c r="E34" s="18" t="n">
        <v>461.43746752</v>
      </c>
      <c r="F34" s="20" t="n">
        <v>3.1242626</v>
      </c>
      <c r="G34" s="18" t="n">
        <v>455.05438701</v>
      </c>
      <c r="H34" s="20" t="n">
        <v>11.63232758</v>
      </c>
      <c r="I34" s="18" t="n">
        <v>430.1874827</v>
      </c>
      <c r="J34" s="20" t="n">
        <v>41.52452324</v>
      </c>
      <c r="K34" s="18" t="s">
        <v>404</v>
      </c>
      <c r="L34" s="20" t="s">
        <v>404</v>
      </c>
      <c r="M34" s="18" t="s">
        <v>404</v>
      </c>
      <c r="N34" s="20" t="s">
        <v>404</v>
      </c>
      <c r="O34" s="18" t="s">
        <v>404</v>
      </c>
      <c r="P34" s="20" t="s">
        <v>404</v>
      </c>
      <c r="Q34" s="18" t="n">
        <v>472.17598037</v>
      </c>
      <c r="R34" s="20" t="n">
        <v>12.1823311</v>
      </c>
    </row>
    <row r="35" spans="1:18">
      <c r="A35" s="15" t="s">
        <v>432</v>
      </c>
      <c r="B35" s="17" t="n">
        <v>6406</v>
      </c>
      <c r="C35" s="18">
        <f>(450.0/B35*100)</f>
        <v/>
      </c>
      <c r="D35" s="19" t="n">
        <v>5956</v>
      </c>
      <c r="E35" s="18" t="n">
        <v>513.48979539</v>
      </c>
      <c r="F35" s="20" t="n">
        <v>1.84214617</v>
      </c>
      <c r="G35" s="18" t="n">
        <v>523.32044296</v>
      </c>
      <c r="H35" s="20" t="n">
        <v>2.87408959</v>
      </c>
      <c r="I35" s="18" t="n">
        <v>485.22069666</v>
      </c>
      <c r="J35" s="20" t="n">
        <v>3.84305046</v>
      </c>
      <c r="K35" s="18" t="s">
        <v>404</v>
      </c>
      <c r="L35" s="20" t="s">
        <v>404</v>
      </c>
      <c r="M35" s="18" t="s">
        <v>404</v>
      </c>
      <c r="N35" s="20" t="s">
        <v>404</v>
      </c>
      <c r="O35" s="18" t="s">
        <v>404</v>
      </c>
      <c r="P35" s="20" t="s">
        <v>404</v>
      </c>
      <c r="Q35" s="18" t="n">
        <v>511.022127</v>
      </c>
      <c r="R35" s="20" t="n">
        <v>4.72744601</v>
      </c>
    </row>
    <row r="36" spans="1:18">
      <c r="A36" s="15" t="s">
        <v>433</v>
      </c>
      <c r="B36" s="17" t="n">
        <v>6736</v>
      </c>
      <c r="C36" s="18">
        <f>(82.0/B36*100)</f>
        <v/>
      </c>
      <c r="D36" s="19" t="n">
        <v>6654</v>
      </c>
      <c r="E36" s="18" t="n">
        <v>493.83661082</v>
      </c>
      <c r="F36" s="20" t="n">
        <v>2.22500888</v>
      </c>
      <c r="G36" s="18" t="n">
        <v>457.41182555</v>
      </c>
      <c r="H36" s="20" t="n">
        <v>11.57964376</v>
      </c>
      <c r="I36" s="18" t="n">
        <v>496.57603535</v>
      </c>
      <c r="J36" s="20" t="n">
        <v>5.27331059</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494.2884827</v>
      </c>
      <c r="F37" s="20" t="n">
        <v>3.74558516</v>
      </c>
      <c r="G37" s="18" t="n">
        <v>489.26947281</v>
      </c>
      <c r="H37" s="20" t="n">
        <v>8.7357783</v>
      </c>
      <c r="I37" s="18" t="n">
        <v>573.49619551</v>
      </c>
      <c r="J37" s="20" t="n">
        <v>8.56050449</v>
      </c>
      <c r="K37" s="18" t="s">
        <v>404</v>
      </c>
      <c r="L37" s="20" t="s">
        <v>404</v>
      </c>
      <c r="M37" s="18" t="s">
        <v>404</v>
      </c>
      <c r="N37" s="20" t="s">
        <v>404</v>
      </c>
      <c r="O37" s="18" t="s">
        <v>404</v>
      </c>
      <c r="P37" s="20" t="s">
        <v>404</v>
      </c>
      <c r="Q37" s="18" t="n">
        <v>443.75034717</v>
      </c>
      <c r="R37" s="20" t="n">
        <v>11.61454584</v>
      </c>
    </row>
    <row r="38" spans="1:18">
      <c r="A38" s="15" t="s">
        <v>435</v>
      </c>
      <c r="B38" s="17" t="n">
        <v>5860</v>
      </c>
      <c r="C38" s="18">
        <f>(268.0/B38*100)</f>
        <v/>
      </c>
      <c r="D38" s="19" t="n">
        <v>5592</v>
      </c>
      <c r="E38" s="18" t="n">
        <v>498.00891007</v>
      </c>
      <c r="F38" s="20" t="n">
        <v>3.72618867</v>
      </c>
      <c r="G38" s="18" t="n">
        <v>540.14897593</v>
      </c>
      <c r="H38" s="20" t="n">
        <v>13.27281136</v>
      </c>
      <c r="I38" s="18" t="n">
        <v>541.82640402</v>
      </c>
      <c r="J38" s="20" t="n">
        <v>10.58857167</v>
      </c>
      <c r="K38" s="18" t="s">
        <v>404</v>
      </c>
      <c r="L38" s="20" t="s">
        <v>404</v>
      </c>
      <c r="M38" s="18" t="s">
        <v>404</v>
      </c>
      <c r="N38" s="20" t="s">
        <v>404</v>
      </c>
      <c r="O38" s="18" t="s">
        <v>404</v>
      </c>
      <c r="P38" s="20" t="s">
        <v>404</v>
      </c>
      <c r="Q38" s="18" t="n">
        <v>511.20179038</v>
      </c>
      <c r="R38" s="20" t="n">
        <v>25.40758603</v>
      </c>
    </row>
    <row r="39" spans="1:18">
      <c r="A39" s="15" t="s">
        <v>436</v>
      </c>
      <c r="B39" s="17" t="n">
        <v>5895</v>
      </c>
      <c r="C39" s="18">
        <f>(0.0/B39*100)</f>
        <v/>
      </c>
      <c r="D39" s="19" t="n">
        <v>5895</v>
      </c>
      <c r="E39" s="18" t="n">
        <v>427.83438244</v>
      </c>
      <c r="F39" s="20" t="n">
        <v>4.33460257</v>
      </c>
      <c r="G39" s="18" t="n">
        <v>411.65491303</v>
      </c>
      <c r="H39" s="20" t="n">
        <v>8.707426809999999</v>
      </c>
      <c r="I39" s="18" t="n">
        <v>355.90234061</v>
      </c>
      <c r="J39" s="20" t="n">
        <v>15.76478125</v>
      </c>
      <c r="K39" s="18" t="s">
        <v>404</v>
      </c>
      <c r="L39" s="20" t="s">
        <v>404</v>
      </c>
      <c r="M39" s="18" t="s">
        <v>404</v>
      </c>
      <c r="N39" s="20" t="s">
        <v>404</v>
      </c>
      <c r="O39" s="18" t="s">
        <v>404</v>
      </c>
      <c r="P39" s="20" t="s">
        <v>404</v>
      </c>
      <c r="Q39" s="18" t="n">
        <v>388.15629275</v>
      </c>
      <c r="R39" s="20" t="n">
        <v>22.69674807</v>
      </c>
    </row>
    <row r="40" spans="1:18">
      <c r="A40" s="15" t="s">
        <v>437</v>
      </c>
      <c r="B40" s="17" t="n">
        <v>14157</v>
      </c>
      <c r="C40" s="18">
        <f>(2954.0/B40*100)</f>
        <v/>
      </c>
      <c r="D40" s="19" t="n">
        <v>11203</v>
      </c>
      <c r="E40" s="18" t="n">
        <v>511.68256338</v>
      </c>
      <c r="F40" s="20" t="n">
        <v>3.35494998</v>
      </c>
      <c r="G40" s="18" t="n">
        <v>453.72779622</v>
      </c>
      <c r="H40" s="20" t="n">
        <v>7.01281644</v>
      </c>
      <c r="I40" s="18" t="n">
        <v>495.78059134</v>
      </c>
      <c r="J40" s="20" t="n">
        <v>10.76866191</v>
      </c>
      <c r="K40" s="18" t="s">
        <v>404</v>
      </c>
      <c r="L40" s="20" t="s">
        <v>404</v>
      </c>
      <c r="M40" s="18" t="s">
        <v>404</v>
      </c>
      <c r="N40" s="20" t="s">
        <v>404</v>
      </c>
      <c r="O40" s="18" t="s">
        <v>404</v>
      </c>
      <c r="P40" s="20" t="s">
        <v>404</v>
      </c>
      <c r="Q40" s="18" t="n">
        <v>514.25899373</v>
      </c>
      <c r="R40" s="20" t="n">
        <v>10.48014264</v>
      </c>
    </row>
    <row r="41" spans="1:18">
      <c r="A41" s="15" t="s">
        <v>438</v>
      </c>
      <c r="B41" s="17" t="n">
        <v>5712</v>
      </c>
      <c r="C41" s="18">
        <f>(99.0/B41*100)</f>
        <v/>
      </c>
      <c r="D41" s="19" t="n">
        <v>5613</v>
      </c>
      <c r="E41" s="18" t="n">
        <v>497.09516858</v>
      </c>
      <c r="F41" s="20" t="n">
        <v>3.32607754</v>
      </c>
      <c r="G41" s="18" t="n">
        <v>491.9503857</v>
      </c>
      <c r="H41" s="20" t="n">
        <v>18.79452853</v>
      </c>
      <c r="I41" s="18" t="n">
        <v>490.88643119</v>
      </c>
      <c r="J41" s="20" t="n">
        <v>22.86756783</v>
      </c>
      <c r="K41" s="18" t="s">
        <v>404</v>
      </c>
      <c r="L41" s="20" t="s">
        <v>404</v>
      </c>
      <c r="M41" s="18" t="s">
        <v>404</v>
      </c>
      <c r="N41" s="20" t="s">
        <v>404</v>
      </c>
      <c r="O41" s="18" t="s">
        <v>404</v>
      </c>
      <c r="P41" s="20" t="s">
        <v>404</v>
      </c>
      <c r="Q41" s="18" t="n">
        <v>491.13809026</v>
      </c>
      <c r="R41" s="20" t="n">
        <v>21.2085874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427.16751486</v>
      </c>
      <c r="F44" s="20" t="n">
        <v>3.57396455</v>
      </c>
      <c r="G44" s="18" t="n">
        <v>432.07670841</v>
      </c>
      <c r="H44" s="20" t="n">
        <v>12.73377977</v>
      </c>
      <c r="I44" s="18" t="s">
        <v>404</v>
      </c>
      <c r="J44" s="20" t="s">
        <v>404</v>
      </c>
      <c r="K44" s="18" t="s">
        <v>404</v>
      </c>
      <c r="L44" s="20" t="s">
        <v>404</v>
      </c>
      <c r="M44" s="18" t="s">
        <v>404</v>
      </c>
      <c r="N44" s="20" t="s">
        <v>404</v>
      </c>
      <c r="O44" s="18" t="s">
        <v>404</v>
      </c>
      <c r="P44" s="20" t="s">
        <v>404</v>
      </c>
      <c r="Q44" s="18" t="n">
        <v>424.45191371</v>
      </c>
      <c r="R44" s="20" t="n">
        <v>11.38944045</v>
      </c>
    </row>
    <row r="45" spans="1:18">
      <c r="A45" s="15" t="s">
        <v>442</v>
      </c>
      <c r="B45" s="17" t="n">
        <v>5519</v>
      </c>
      <c r="C45" s="18">
        <f>(0.0/B45*100)</f>
        <v/>
      </c>
      <c r="D45" s="19" t="n">
        <v>5519</v>
      </c>
      <c r="E45" s="18" t="n">
        <v>380.01683208</v>
      </c>
      <c r="F45" s="20" t="n">
        <v>3.61770739</v>
      </c>
      <c r="G45" s="18" t="n">
        <v>372.94420841</v>
      </c>
      <c r="H45" s="20" t="n">
        <v>9.718014220000001</v>
      </c>
      <c r="I45" s="18" t="s">
        <v>404</v>
      </c>
      <c r="J45" s="20" t="s">
        <v>404</v>
      </c>
      <c r="K45" s="18" t="s">
        <v>404</v>
      </c>
      <c r="L45" s="20" t="s">
        <v>404</v>
      </c>
      <c r="M45" s="18" t="s">
        <v>404</v>
      </c>
      <c r="N45" s="20" t="s">
        <v>404</v>
      </c>
      <c r="O45" s="18" t="s">
        <v>404</v>
      </c>
      <c r="P45" s="20" t="s">
        <v>404</v>
      </c>
      <c r="Q45" s="18" t="n">
        <v>364.43852201</v>
      </c>
      <c r="R45" s="20" t="n">
        <v>6.43934839</v>
      </c>
    </row>
    <row r="46" spans="1:18">
      <c r="A46" s="15" t="s">
        <v>443</v>
      </c>
      <c r="B46" s="17" t="n">
        <v>23141</v>
      </c>
      <c r="C46" s="18">
        <f>(4671.0/B46*100)</f>
        <v/>
      </c>
      <c r="D46" s="19" t="n">
        <v>18470</v>
      </c>
      <c r="E46" s="18" t="n">
        <v>412.27600498</v>
      </c>
      <c r="F46" s="20" t="n">
        <v>2.91720694</v>
      </c>
      <c r="G46" s="18" t="n">
        <v>407.88481997</v>
      </c>
      <c r="H46" s="20" t="n">
        <v>9.7680425</v>
      </c>
      <c r="I46" s="18" t="n">
        <v>355.9970873</v>
      </c>
      <c r="J46" s="20" t="n">
        <v>5.42411688</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447.36673731</v>
      </c>
      <c r="F47" s="20" t="n">
        <v>6.42311368</v>
      </c>
      <c r="G47" s="18" t="n">
        <v>443.93090438</v>
      </c>
      <c r="H47" s="20" t="n">
        <v>10.28153771</v>
      </c>
      <c r="I47" s="18" t="n">
        <v>449.80582793</v>
      </c>
      <c r="J47" s="20" t="n">
        <v>29.36456624</v>
      </c>
      <c r="K47" s="18" t="s">
        <v>404</v>
      </c>
      <c r="L47" s="20" t="s">
        <v>404</v>
      </c>
      <c r="M47" s="18" t="s">
        <v>404</v>
      </c>
      <c r="N47" s="20" t="s">
        <v>404</v>
      </c>
      <c r="O47" s="18" t="s">
        <v>404</v>
      </c>
      <c r="P47" s="20" t="s">
        <v>404</v>
      </c>
      <c r="Q47" s="18" t="n">
        <v>429.48210735</v>
      </c>
      <c r="R47" s="20" t="n">
        <v>35.23804681</v>
      </c>
    </row>
    <row r="48" spans="1:18">
      <c r="A48" s="15" t="s">
        <v>445</v>
      </c>
      <c r="B48" s="17" t="n">
        <v>9841</v>
      </c>
      <c r="C48" s="18">
        <f>(40.0/B48*100)</f>
        <v/>
      </c>
      <c r="D48" s="19" t="n">
        <v>9801</v>
      </c>
      <c r="E48" s="18" t="n">
        <v>519.60100454</v>
      </c>
      <c r="F48" s="20" t="n">
        <v>6.1417066</v>
      </c>
      <c r="G48" s="18" t="n">
        <v>509.8279521</v>
      </c>
      <c r="H48" s="20" t="n">
        <v>12.52444064</v>
      </c>
      <c r="I48" s="18" t="n">
        <v>426.17323264</v>
      </c>
      <c r="J48" s="20" t="n">
        <v>6.766915</v>
      </c>
      <c r="K48" s="18" t="s">
        <v>404</v>
      </c>
      <c r="L48" s="20" t="s">
        <v>404</v>
      </c>
      <c r="M48" s="18" t="s">
        <v>404</v>
      </c>
      <c r="N48" s="20" t="s">
        <v>404</v>
      </c>
      <c r="O48" s="18" t="s">
        <v>404</v>
      </c>
      <c r="P48" s="20" t="s">
        <v>404</v>
      </c>
      <c r="Q48" s="18" t="n">
        <v>550.4313343</v>
      </c>
      <c r="R48" s="20" t="n">
        <v>48.10430534</v>
      </c>
    </row>
    <row r="49" spans="1:18">
      <c r="A49" s="15" t="s">
        <v>446</v>
      </c>
      <c r="B49" s="17" t="n">
        <v>6349</v>
      </c>
      <c r="C49" s="18">
        <f>(52.0/B49*100)</f>
        <v/>
      </c>
      <c r="D49" s="19" t="n">
        <v>6297</v>
      </c>
      <c r="E49" s="18" t="n">
        <v>432.20237694</v>
      </c>
      <c r="F49" s="20" t="n">
        <v>3.26493618</v>
      </c>
      <c r="G49" s="18" t="n">
        <v>434.42124907</v>
      </c>
      <c r="H49" s="20" t="n">
        <v>11.48450802</v>
      </c>
      <c r="I49" s="18" t="s">
        <v>404</v>
      </c>
      <c r="J49" s="20" t="s">
        <v>404</v>
      </c>
      <c r="K49" s="18" t="s">
        <v>404</v>
      </c>
      <c r="L49" s="20" t="s">
        <v>404</v>
      </c>
      <c r="M49" s="18" t="s">
        <v>404</v>
      </c>
      <c r="N49" s="20" t="s">
        <v>404</v>
      </c>
      <c r="O49" s="18" t="s">
        <v>404</v>
      </c>
      <c r="P49" s="20" t="s">
        <v>404</v>
      </c>
      <c r="Q49" s="18" t="n">
        <v>428.94943341</v>
      </c>
      <c r="R49" s="20" t="n">
        <v>12.69086377</v>
      </c>
    </row>
    <row r="50" spans="1:18">
      <c r="A50" s="15" t="s">
        <v>447</v>
      </c>
      <c r="B50" s="17" t="n">
        <v>11795</v>
      </c>
      <c r="C50" s="18">
        <f>(1031.0/B50*100)</f>
        <v/>
      </c>
      <c r="D50" s="19" t="n">
        <v>10764</v>
      </c>
      <c r="E50" s="18" t="n">
        <v>420.09188288</v>
      </c>
      <c r="F50" s="20" t="n">
        <v>2.7319952</v>
      </c>
      <c r="G50" s="18" t="n">
        <v>410.88130844</v>
      </c>
      <c r="H50" s="20" t="n">
        <v>27.24031435</v>
      </c>
      <c r="I50" s="18" t="n">
        <v>397.096902</v>
      </c>
      <c r="J50" s="20" t="n">
        <v>10.88842856</v>
      </c>
      <c r="K50" s="18" t="s">
        <v>404</v>
      </c>
      <c r="L50" s="20" t="s">
        <v>404</v>
      </c>
      <c r="M50" s="18" t="s">
        <v>404</v>
      </c>
      <c r="N50" s="20" t="s">
        <v>404</v>
      </c>
      <c r="O50" s="18" t="s">
        <v>404</v>
      </c>
      <c r="P50" s="20" t="s">
        <v>404</v>
      </c>
      <c r="Q50" s="18" t="n">
        <v>420.17901303</v>
      </c>
      <c r="R50" s="20" t="n">
        <v>15.77244428</v>
      </c>
    </row>
    <row r="51" spans="1:18">
      <c r="A51" s="15" t="s">
        <v>448</v>
      </c>
      <c r="B51" s="17" t="n">
        <v>6866</v>
      </c>
      <c r="C51" s="18">
        <f>(79.0/B51*100)</f>
        <v/>
      </c>
      <c r="D51" s="19" t="n">
        <v>6787</v>
      </c>
      <c r="E51" s="18" t="n">
        <v>419.71846441</v>
      </c>
      <c r="F51" s="20" t="n">
        <v>2.2602019</v>
      </c>
      <c r="G51" s="18" t="n">
        <v>413.63981026</v>
      </c>
      <c r="H51" s="20" t="n">
        <v>13.27990371</v>
      </c>
      <c r="I51" s="18" t="n">
        <v>418.48637078</v>
      </c>
      <c r="J51" s="20" t="n">
        <v>15.58527852</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476.08616421</v>
      </c>
      <c r="F52" s="20" t="n">
        <v>2.98449874</v>
      </c>
      <c r="G52" s="18" t="n">
        <v>465.92200606</v>
      </c>
      <c r="H52" s="20" t="n">
        <v>10.34119995</v>
      </c>
      <c r="I52" s="18" t="n">
        <v>470.22022371</v>
      </c>
      <c r="J52" s="20" t="n">
        <v>14.9308577</v>
      </c>
      <c r="K52" s="18" t="s">
        <v>404</v>
      </c>
      <c r="L52" s="20" t="s">
        <v>404</v>
      </c>
      <c r="M52" s="18" t="s">
        <v>404</v>
      </c>
      <c r="N52" s="20" t="s">
        <v>404</v>
      </c>
      <c r="O52" s="18" t="s">
        <v>404</v>
      </c>
      <c r="P52" s="20" t="s">
        <v>404</v>
      </c>
      <c r="Q52" s="18" t="n">
        <v>536.27326585</v>
      </c>
      <c r="R52" s="20" t="n">
        <v>5.59493835</v>
      </c>
    </row>
    <row r="53" spans="1:18">
      <c r="A53" s="15" t="s">
        <v>450</v>
      </c>
      <c r="B53" s="17" t="n">
        <v>5571</v>
      </c>
      <c r="C53" s="18">
        <f>(0.0/B53*100)</f>
        <v/>
      </c>
      <c r="D53" s="19" t="n">
        <v>5571</v>
      </c>
      <c r="E53" s="18" t="n">
        <v>433.62508365</v>
      </c>
      <c r="F53" s="20" t="n">
        <v>1.38073055</v>
      </c>
      <c r="G53" s="18" t="s">
        <v>404</v>
      </c>
      <c r="H53" s="20" t="s">
        <v>404</v>
      </c>
      <c r="I53" s="18" t="n">
        <v>356.81296467</v>
      </c>
      <c r="J53" s="20" t="n">
        <v>7.27126105</v>
      </c>
      <c r="K53" s="18" t="s">
        <v>404</v>
      </c>
      <c r="L53" s="20" t="s">
        <v>404</v>
      </c>
      <c r="M53" s="18" t="s">
        <v>404</v>
      </c>
      <c r="N53" s="20" t="s">
        <v>404</v>
      </c>
      <c r="O53" s="18" t="s">
        <v>404</v>
      </c>
      <c r="P53" s="20" t="s">
        <v>404</v>
      </c>
      <c r="Q53" s="18" t="n">
        <v>364.49350731</v>
      </c>
      <c r="R53" s="20" t="n">
        <v>13.34126966</v>
      </c>
    </row>
    <row r="54" spans="1:18">
      <c r="A54" s="15" t="s">
        <v>451</v>
      </c>
      <c r="B54" s="17" t="n">
        <v>4740</v>
      </c>
      <c r="C54" s="18">
        <f>(199.0/B54*100)</f>
        <v/>
      </c>
      <c r="D54" s="19" t="n">
        <v>4541</v>
      </c>
      <c r="E54" s="18" t="n">
        <v>338.14884436</v>
      </c>
      <c r="F54" s="20" t="n">
        <v>3.34675985</v>
      </c>
      <c r="G54" s="18" t="n">
        <v>326.83732202</v>
      </c>
      <c r="H54" s="20" t="n">
        <v>6.59004955</v>
      </c>
      <c r="I54" s="18" t="n">
        <v>300.94433921</v>
      </c>
      <c r="J54" s="20" t="n">
        <v>5.56687527</v>
      </c>
      <c r="K54" s="18" t="s">
        <v>404</v>
      </c>
      <c r="L54" s="20" t="s">
        <v>404</v>
      </c>
      <c r="M54" s="18" t="s">
        <v>404</v>
      </c>
      <c r="N54" s="20" t="s">
        <v>404</v>
      </c>
      <c r="O54" s="18" t="s">
        <v>404</v>
      </c>
      <c r="P54" s="20" t="s">
        <v>404</v>
      </c>
      <c r="Q54" s="18" t="n">
        <v>304.9143281</v>
      </c>
      <c r="R54" s="20" t="n">
        <v>9.27789568</v>
      </c>
    </row>
    <row r="55" spans="1:18">
      <c r="A55" s="15" t="s">
        <v>452</v>
      </c>
      <c r="B55" s="17" t="n">
        <v>5316</v>
      </c>
      <c r="C55" s="18">
        <f>(43.0/B55*100)</f>
        <v/>
      </c>
      <c r="D55" s="19" t="n">
        <v>5273</v>
      </c>
      <c r="E55" s="18" t="n">
        <v>412.28762035</v>
      </c>
      <c r="F55" s="20" t="n">
        <v>2.5548161</v>
      </c>
      <c r="G55" s="18" t="n">
        <v>375.6618495</v>
      </c>
      <c r="H55" s="20" t="n">
        <v>20.82801114</v>
      </c>
      <c r="I55" s="18" t="s">
        <v>404</v>
      </c>
      <c r="J55" s="20" t="s">
        <v>404</v>
      </c>
      <c r="K55" s="18" t="s">
        <v>404</v>
      </c>
      <c r="L55" s="20" t="s">
        <v>404</v>
      </c>
      <c r="M55" s="18" t="s">
        <v>404</v>
      </c>
      <c r="N55" s="20" t="s">
        <v>404</v>
      </c>
      <c r="O55" s="18" t="n">
        <v>441.51699604</v>
      </c>
      <c r="P55" s="20" t="n">
        <v>5.19092614</v>
      </c>
      <c r="Q55" s="18" t="n">
        <v>393.88938483</v>
      </c>
      <c r="R55" s="20" t="n">
        <v>14.48176835</v>
      </c>
    </row>
    <row r="56" spans="1:18">
      <c r="A56" s="15" t="s">
        <v>453</v>
      </c>
      <c r="B56" s="17" t="n">
        <v>5359</v>
      </c>
      <c r="C56" s="18">
        <f>(0.0/B56*100)</f>
        <v/>
      </c>
      <c r="D56" s="19" t="n">
        <v>5359</v>
      </c>
      <c r="E56" s="18" t="n">
        <v>522.8961544</v>
      </c>
      <c r="F56" s="20" t="n">
        <v>2.93259752</v>
      </c>
      <c r="G56" s="18" t="n">
        <v>528.90931002</v>
      </c>
      <c r="H56" s="20" t="n">
        <v>8.42495744</v>
      </c>
      <c r="I56" s="18" t="n">
        <v>520.85506759</v>
      </c>
      <c r="J56" s="20" t="n">
        <v>16.36062732</v>
      </c>
      <c r="K56" s="18" t="s">
        <v>404</v>
      </c>
      <c r="L56" s="20" t="s">
        <v>404</v>
      </c>
      <c r="M56" s="18" t="s">
        <v>404</v>
      </c>
      <c r="N56" s="20" t="s">
        <v>404</v>
      </c>
      <c r="O56" s="18" t="s">
        <v>404</v>
      </c>
      <c r="P56" s="20" t="s">
        <v>404</v>
      </c>
      <c r="Q56" s="18" t="n">
        <v>532.77105399</v>
      </c>
      <c r="R56" s="20" t="n">
        <v>43.45231121</v>
      </c>
    </row>
    <row r="57" spans="1:18">
      <c r="A57" s="15" t="s">
        <v>454</v>
      </c>
      <c r="B57" s="17" t="n">
        <v>6513</v>
      </c>
      <c r="C57" s="18">
        <f>(0.0/B57*100)</f>
        <v/>
      </c>
      <c r="D57" s="19" t="n">
        <v>6513</v>
      </c>
      <c r="E57" s="18" t="n">
        <v>403.56384717</v>
      </c>
      <c r="F57" s="20" t="n">
        <v>3.01895983</v>
      </c>
      <c r="G57" s="18" t="n">
        <v>399.5067832</v>
      </c>
      <c r="H57" s="20" t="n">
        <v>12.5678744</v>
      </c>
      <c r="I57" s="18" t="s">
        <v>404</v>
      </c>
      <c r="J57" s="20" t="s">
        <v>404</v>
      </c>
      <c r="K57" s="18" t="s">
        <v>404</v>
      </c>
      <c r="L57" s="20" t="s">
        <v>404</v>
      </c>
      <c r="M57" s="18" t="s">
        <v>404</v>
      </c>
      <c r="N57" s="20" t="s">
        <v>404</v>
      </c>
      <c r="O57" s="18" t="s">
        <v>404</v>
      </c>
      <c r="P57" s="20" t="s">
        <v>404</v>
      </c>
      <c r="Q57" s="18" t="n">
        <v>397.28842273</v>
      </c>
      <c r="R57" s="20" t="n">
        <v>13.64589693</v>
      </c>
    </row>
    <row r="58" spans="1:18">
      <c r="A58" s="15" t="s">
        <v>455</v>
      </c>
      <c r="B58" s="17" t="n">
        <v>7267</v>
      </c>
      <c r="C58" s="18">
        <f>(0.0/B58*100)</f>
        <v/>
      </c>
      <c r="D58" s="19" t="n">
        <v>7267</v>
      </c>
      <c r="E58" s="18" t="n">
        <v>408.34317847</v>
      </c>
      <c r="F58" s="20" t="n">
        <v>3.11469925</v>
      </c>
      <c r="G58" s="18" t="n">
        <v>410.69722344</v>
      </c>
      <c r="H58" s="20" t="n">
        <v>7.26209266</v>
      </c>
      <c r="I58" s="18" t="s">
        <v>404</v>
      </c>
      <c r="J58" s="20" t="s">
        <v>404</v>
      </c>
      <c r="K58" s="18" t="s">
        <v>404</v>
      </c>
      <c r="L58" s="20" t="s">
        <v>404</v>
      </c>
      <c r="M58" s="18" t="s">
        <v>404</v>
      </c>
      <c r="N58" s="20" t="s">
        <v>404</v>
      </c>
      <c r="O58" s="18" t="s">
        <v>404</v>
      </c>
      <c r="P58" s="20" t="s">
        <v>404</v>
      </c>
      <c r="Q58" s="18" t="n">
        <v>410.38944787</v>
      </c>
      <c r="R58" s="20" t="n">
        <v>8.910800419999999</v>
      </c>
    </row>
    <row r="59" spans="1:18">
      <c r="A59" s="15" t="s">
        <v>456</v>
      </c>
      <c r="B59" s="17" t="n">
        <v>4826</v>
      </c>
      <c r="C59" s="18">
        <f>(0.0/B59*100)</f>
        <v/>
      </c>
      <c r="D59" s="19" t="n">
        <v>4826</v>
      </c>
      <c r="E59" s="18" t="n">
        <v>376.91857464</v>
      </c>
      <c r="F59" s="20" t="n">
        <v>1.80675039</v>
      </c>
      <c r="G59" s="18" t="n">
        <v>370.56247257</v>
      </c>
      <c r="H59" s="20" t="n">
        <v>4.95307654</v>
      </c>
      <c r="I59" s="18" t="s">
        <v>404</v>
      </c>
      <c r="J59" s="20" t="s">
        <v>404</v>
      </c>
      <c r="K59" s="18" t="s">
        <v>404</v>
      </c>
      <c r="L59" s="20" t="s">
        <v>404</v>
      </c>
      <c r="M59" s="18" t="s">
        <v>404</v>
      </c>
      <c r="N59" s="20" t="s">
        <v>404</v>
      </c>
      <c r="O59" s="18" t="s">
        <v>404</v>
      </c>
      <c r="P59" s="20" t="s">
        <v>404</v>
      </c>
      <c r="Q59" s="18" t="n">
        <v>388.78841524</v>
      </c>
      <c r="R59" s="20" t="n">
        <v>3.64660759</v>
      </c>
    </row>
    <row r="60" spans="1:18">
      <c r="A60" s="15" t="s">
        <v>457</v>
      </c>
      <c r="B60" s="17" t="n">
        <v>4546</v>
      </c>
      <c r="C60" s="18">
        <f>(0.0/B60*100)</f>
        <v/>
      </c>
      <c r="D60" s="19" t="n">
        <v>4546</v>
      </c>
      <c r="E60" s="18" t="n">
        <v>399.07646356</v>
      </c>
      <c r="F60" s="20" t="n">
        <v>4.71250388</v>
      </c>
      <c r="G60" s="18" t="n">
        <v>416.77094215</v>
      </c>
      <c r="H60" s="20" t="n">
        <v>13.47928554</v>
      </c>
      <c r="I60" s="18" t="s">
        <v>404</v>
      </c>
      <c r="J60" s="20" t="s">
        <v>404</v>
      </c>
      <c r="K60" s="18" t="s">
        <v>404</v>
      </c>
      <c r="L60" s="20" t="s">
        <v>404</v>
      </c>
      <c r="M60" s="18" t="s">
        <v>404</v>
      </c>
      <c r="N60" s="20" t="s">
        <v>404</v>
      </c>
      <c r="O60" s="18" t="s">
        <v>404</v>
      </c>
      <c r="P60" s="20" t="s">
        <v>404</v>
      </c>
      <c r="Q60" s="18" t="n">
        <v>353.67282516</v>
      </c>
      <c r="R60" s="20" t="n">
        <v>7.4369397</v>
      </c>
    </row>
    <row r="61" spans="1:18">
      <c r="A61" s="15" t="s">
        <v>458</v>
      </c>
      <c r="B61" s="17" t="n">
        <v>6525</v>
      </c>
      <c r="C61" s="18">
        <f>(0.0/B61*100)</f>
        <v/>
      </c>
      <c r="D61" s="19" t="n">
        <v>6525</v>
      </c>
      <c r="E61" s="18" t="n">
        <v>476.17877802</v>
      </c>
      <c r="F61" s="20" t="n">
        <v>2.66601012</v>
      </c>
      <c r="G61" s="18" t="n">
        <v>480.3929441</v>
      </c>
      <c r="H61" s="20" t="n">
        <v>23.89130091</v>
      </c>
      <c r="I61" s="18" t="n">
        <v>410.05668014</v>
      </c>
      <c r="J61" s="20" t="n">
        <v>16.13801857</v>
      </c>
      <c r="K61" s="18" t="s">
        <v>404</v>
      </c>
      <c r="L61" s="20" t="s">
        <v>404</v>
      </c>
      <c r="M61" s="18" t="s">
        <v>404</v>
      </c>
      <c r="N61" s="20" t="s">
        <v>404</v>
      </c>
      <c r="O61" s="18" t="s">
        <v>404</v>
      </c>
      <c r="P61" s="20" t="s">
        <v>404</v>
      </c>
      <c r="Q61" s="18" t="n">
        <v>421.39119637</v>
      </c>
      <c r="R61" s="20" t="n">
        <v>26.29391693</v>
      </c>
    </row>
    <row r="62" spans="1:18">
      <c r="A62" s="15" t="s">
        <v>459</v>
      </c>
      <c r="B62" s="17" t="n">
        <v>4476</v>
      </c>
      <c r="C62" s="18">
        <f>(0.0/B62*100)</f>
        <v/>
      </c>
      <c r="D62" s="19" t="n">
        <v>4476</v>
      </c>
      <c r="E62" s="18" t="n">
        <v>528.5557321</v>
      </c>
      <c r="F62" s="20" t="n">
        <v>1.14310645</v>
      </c>
      <c r="G62" s="18" t="n">
        <v>521.61425564</v>
      </c>
      <c r="H62" s="20" t="n">
        <v>4.49895195</v>
      </c>
      <c r="I62" s="18" t="n">
        <v>469.94698345</v>
      </c>
      <c r="J62" s="20" t="n">
        <v>17.32583546</v>
      </c>
      <c r="K62" s="18" t="s">
        <v>404</v>
      </c>
      <c r="L62" s="20" t="s">
        <v>404</v>
      </c>
      <c r="M62" s="18" t="s">
        <v>404</v>
      </c>
      <c r="N62" s="20" t="s">
        <v>404</v>
      </c>
      <c r="O62" s="18" t="s">
        <v>404</v>
      </c>
      <c r="P62" s="20" t="s">
        <v>404</v>
      </c>
      <c r="Q62" s="18" t="n">
        <v>550.46884713</v>
      </c>
      <c r="R62" s="20" t="n">
        <v>5.73789828</v>
      </c>
    </row>
    <row r="63" spans="1:18">
      <c r="A63" s="15" t="s">
        <v>460</v>
      </c>
      <c r="B63" s="17" t="n">
        <v>5324</v>
      </c>
      <c r="C63" s="18">
        <f>(0.0/B63*100)</f>
        <v/>
      </c>
      <c r="D63" s="19" t="n">
        <v>5324</v>
      </c>
      <c r="E63" s="18" t="n">
        <v>382.40123123</v>
      </c>
      <c r="F63" s="20" t="n">
        <v>1.31136522</v>
      </c>
      <c r="G63" s="18" t="n">
        <v>375.55315689</v>
      </c>
      <c r="H63" s="20" t="n">
        <v>3.56490975</v>
      </c>
      <c r="I63" s="18" t="s">
        <v>404</v>
      </c>
      <c r="J63" s="20" t="s">
        <v>404</v>
      </c>
      <c r="K63" s="18" t="s">
        <v>404</v>
      </c>
      <c r="L63" s="20" t="s">
        <v>404</v>
      </c>
      <c r="M63" s="18" t="s">
        <v>404</v>
      </c>
      <c r="N63" s="20" t="s">
        <v>404</v>
      </c>
      <c r="O63" s="18" t="s">
        <v>404</v>
      </c>
      <c r="P63" s="20" t="s">
        <v>404</v>
      </c>
      <c r="Q63" s="18" t="n">
        <v>402.25084316</v>
      </c>
      <c r="R63" s="20" t="n">
        <v>4.44687423</v>
      </c>
    </row>
    <row r="64" spans="1:18">
      <c r="A64" s="15" t="s">
        <v>461</v>
      </c>
      <c r="B64" s="17" t="n">
        <v>3634</v>
      </c>
      <c r="C64" s="18">
        <f>(27.0/B64*100)</f>
        <v/>
      </c>
      <c r="D64" s="19" t="n">
        <v>3607</v>
      </c>
      <c r="E64" s="18" t="n">
        <v>461.08903245</v>
      </c>
      <c r="F64" s="20" t="n">
        <v>1.6392922</v>
      </c>
      <c r="G64" s="18" t="n">
        <v>519.17252236</v>
      </c>
      <c r="H64" s="20" t="n">
        <v>14.71280911</v>
      </c>
      <c r="I64" s="18" t="s">
        <v>404</v>
      </c>
      <c r="J64" s="20" t="s">
        <v>404</v>
      </c>
      <c r="K64" s="18" t="s">
        <v>404</v>
      </c>
      <c r="L64" s="20" t="s">
        <v>404</v>
      </c>
      <c r="M64" s="18" t="s">
        <v>404</v>
      </c>
      <c r="N64" s="20" t="s">
        <v>404</v>
      </c>
      <c r="O64" s="18" t="s">
        <v>404</v>
      </c>
      <c r="P64" s="20" t="s">
        <v>404</v>
      </c>
      <c r="Q64" s="18" t="n">
        <v>522.76748471</v>
      </c>
      <c r="R64" s="20" t="n">
        <v>8.659226049999999</v>
      </c>
    </row>
    <row r="65" spans="1:18">
      <c r="A65" s="15" t="s">
        <v>462</v>
      </c>
      <c r="B65" s="17" t="n">
        <v>5325</v>
      </c>
      <c r="C65" s="18">
        <f>(0.0/B65*100)</f>
        <v/>
      </c>
      <c r="D65" s="19" t="n">
        <v>5325</v>
      </c>
      <c r="E65" s="18" t="n">
        <v>428.9329013</v>
      </c>
      <c r="F65" s="20" t="n">
        <v>2.06373681</v>
      </c>
      <c r="G65" s="18" t="n">
        <v>412.6206688</v>
      </c>
      <c r="H65" s="20" t="n">
        <v>8.81489536</v>
      </c>
      <c r="I65" s="18" t="s">
        <v>404</v>
      </c>
      <c r="J65" s="20" t="s">
        <v>404</v>
      </c>
      <c r="K65" s="18" t="s">
        <v>404</v>
      </c>
      <c r="L65" s="20" t="s">
        <v>404</v>
      </c>
      <c r="M65" s="18" t="s">
        <v>404</v>
      </c>
      <c r="N65" s="20" t="s">
        <v>404</v>
      </c>
      <c r="O65" s="18" t="s">
        <v>404</v>
      </c>
      <c r="P65" s="20" t="s">
        <v>404</v>
      </c>
      <c r="Q65" s="18" t="n">
        <v>440.03851542</v>
      </c>
      <c r="R65" s="20" t="n">
        <v>11.20733994</v>
      </c>
    </row>
    <row r="66" spans="1:18">
      <c r="A66" s="15" t="s">
        <v>463</v>
      </c>
      <c r="B66" s="17" t="n">
        <v>5665</v>
      </c>
      <c r="C66" s="18">
        <f>(0.0/B66*100)</f>
        <v/>
      </c>
      <c r="D66" s="19" t="n">
        <v>5665</v>
      </c>
      <c r="E66" s="18" t="n">
        <v>418.73598676</v>
      </c>
      <c r="F66" s="20" t="n">
        <v>1.32424888</v>
      </c>
      <c r="G66" s="18" t="n">
        <v>393.34883346</v>
      </c>
      <c r="H66" s="20" t="n">
        <v>2.17322185</v>
      </c>
      <c r="I66" s="18" t="n">
        <v>363.84393827</v>
      </c>
      <c r="J66" s="20" t="n">
        <v>8.81112766</v>
      </c>
      <c r="K66" s="18" t="s">
        <v>404</v>
      </c>
      <c r="L66" s="20" t="s">
        <v>404</v>
      </c>
      <c r="M66" s="18" t="s">
        <v>404</v>
      </c>
      <c r="N66" s="20" t="s">
        <v>404</v>
      </c>
      <c r="O66" s="18" t="s">
        <v>404</v>
      </c>
      <c r="P66" s="20" t="s">
        <v>404</v>
      </c>
      <c r="Q66" s="18" t="n">
        <v>399.43557323</v>
      </c>
      <c r="R66" s="20" t="n">
        <v>3.49682116</v>
      </c>
    </row>
    <row r="67" spans="1:18">
      <c r="A67" s="15" t="s">
        <v>464</v>
      </c>
      <c r="B67" s="17" t="n">
        <v>6971</v>
      </c>
      <c r="C67" s="18">
        <f>(0.0/B67*100)</f>
        <v/>
      </c>
      <c r="D67" s="19" t="n">
        <v>6971</v>
      </c>
      <c r="E67" s="18" t="n">
        <v>396.91155096</v>
      </c>
      <c r="F67" s="20" t="n">
        <v>2.48360789</v>
      </c>
      <c r="G67" s="18" t="n">
        <v>388.88293051</v>
      </c>
      <c r="H67" s="20" t="n">
        <v>18.92426256</v>
      </c>
      <c r="I67" s="18" t="n">
        <v>379.8153183</v>
      </c>
      <c r="J67" s="20" t="n">
        <v>6.79452788</v>
      </c>
      <c r="K67" s="18" t="s">
        <v>404</v>
      </c>
      <c r="L67" s="20" t="s">
        <v>404</v>
      </c>
      <c r="M67" s="18" t="s">
        <v>404</v>
      </c>
      <c r="N67" s="20" t="s">
        <v>404</v>
      </c>
      <c r="O67" s="18" t="s">
        <v>404</v>
      </c>
      <c r="P67" s="20" t="s">
        <v>404</v>
      </c>
      <c r="Q67" s="18" t="n">
        <v>400.75965568</v>
      </c>
      <c r="R67" s="20" t="n">
        <v>13.85905802</v>
      </c>
    </row>
    <row r="68" spans="1:18">
      <c r="A68" s="15" t="s">
        <v>465</v>
      </c>
      <c r="B68" s="17" t="n">
        <v>12083</v>
      </c>
      <c r="C68" s="18">
        <f>(0.0/B68*100)</f>
        <v/>
      </c>
      <c r="D68" s="19" t="n">
        <v>12083</v>
      </c>
      <c r="E68" s="18" t="n">
        <v>418.75282608</v>
      </c>
      <c r="F68" s="20" t="n">
        <v>1.0312209</v>
      </c>
      <c r="G68" s="18" t="n">
        <v>408.69633793</v>
      </c>
      <c r="H68" s="20" t="n">
        <v>3.04942386</v>
      </c>
      <c r="I68" s="18" t="n">
        <v>439.84475592</v>
      </c>
      <c r="J68" s="20" t="n">
        <v>12.49637931</v>
      </c>
      <c r="K68" s="18" t="s">
        <v>404</v>
      </c>
      <c r="L68" s="20" t="s">
        <v>404</v>
      </c>
      <c r="M68" s="18" t="s">
        <v>404</v>
      </c>
      <c r="N68" s="20" t="s">
        <v>404</v>
      </c>
      <c r="O68" s="18" t="s">
        <v>404</v>
      </c>
      <c r="P68" s="20" t="s">
        <v>404</v>
      </c>
      <c r="Q68" s="18" t="n">
        <v>396.78037151</v>
      </c>
      <c r="R68" s="20" t="n">
        <v>5.06521474</v>
      </c>
    </row>
    <row r="69" spans="1:18">
      <c r="A69" s="15" t="s">
        <v>466</v>
      </c>
      <c r="B69" s="17" t="n">
        <v>4876</v>
      </c>
      <c r="C69" s="18">
        <f>(0.0/B69*100)</f>
        <v/>
      </c>
      <c r="D69" s="19" t="n">
        <v>4876</v>
      </c>
      <c r="E69" s="18" t="n">
        <v>436.13092333</v>
      </c>
      <c r="F69" s="20" t="n">
        <v>3.33960581</v>
      </c>
      <c r="G69" s="18" t="n">
        <v>411.44378891</v>
      </c>
      <c r="H69" s="20" t="n">
        <v>9.37094973</v>
      </c>
      <c r="I69" s="18" t="s">
        <v>404</v>
      </c>
      <c r="J69" s="20" t="s">
        <v>404</v>
      </c>
      <c r="K69" s="18" t="s">
        <v>404</v>
      </c>
      <c r="L69" s="20" t="s">
        <v>404</v>
      </c>
      <c r="M69" s="18" t="s">
        <v>404</v>
      </c>
      <c r="N69" s="20" t="s">
        <v>404</v>
      </c>
      <c r="O69" s="18" t="s">
        <v>404</v>
      </c>
      <c r="P69" s="20" t="s">
        <v>404</v>
      </c>
      <c r="Q69" s="18" t="n">
        <v>373.99626501</v>
      </c>
      <c r="R69" s="20" t="n">
        <v>6.49016858</v>
      </c>
    </row>
    <row r="70" spans="1:18">
      <c r="A70" s="15" t="s">
        <v>467</v>
      </c>
      <c r="B70" s="17" t="n">
        <v>6036</v>
      </c>
      <c r="C70" s="18">
        <f>(0.0/B70*100)</f>
        <v/>
      </c>
      <c r="D70" s="19" t="n">
        <v>6036</v>
      </c>
      <c r="E70" s="18" t="n">
        <v>487.93421889</v>
      </c>
      <c r="F70" s="20" t="n">
        <v>2.95029497</v>
      </c>
      <c r="G70" s="18" t="n">
        <v>484.81964317</v>
      </c>
      <c r="H70" s="20" t="n">
        <v>10.70912195</v>
      </c>
      <c r="I70" s="18" t="s">
        <v>404</v>
      </c>
      <c r="J70" s="20" t="s">
        <v>404</v>
      </c>
      <c r="K70" s="18" t="s">
        <v>404</v>
      </c>
      <c r="L70" s="20" t="s">
        <v>404</v>
      </c>
      <c r="M70" s="18" t="s">
        <v>404</v>
      </c>
      <c r="N70" s="20" t="s">
        <v>404</v>
      </c>
      <c r="O70" s="18" t="s">
        <v>404</v>
      </c>
      <c r="P70" s="20" t="s">
        <v>404</v>
      </c>
      <c r="Q70" s="18" t="n">
        <v>458.09425176</v>
      </c>
      <c r="R70" s="20" t="n">
        <v>11.92581212</v>
      </c>
    </row>
    <row r="71" spans="1:18">
      <c r="A71" s="15" t="s">
        <v>468</v>
      </c>
      <c r="B71" s="17" t="n">
        <v>6115</v>
      </c>
      <c r="C71" s="18">
        <f>(0.0/B71*100)</f>
        <v/>
      </c>
      <c r="D71" s="19" t="n">
        <v>6115</v>
      </c>
      <c r="E71" s="18" t="n">
        <v>556.24470157</v>
      </c>
      <c r="F71" s="20" t="n">
        <v>1.33281504</v>
      </c>
      <c r="G71" s="18" t="n">
        <v>565.41313951</v>
      </c>
      <c r="H71" s="20" t="n">
        <v>7.66227449</v>
      </c>
      <c r="I71" s="18" t="n">
        <v>496.28387474</v>
      </c>
      <c r="J71" s="20" t="n">
        <v>15.61464699</v>
      </c>
      <c r="K71" s="18" t="s">
        <v>404</v>
      </c>
      <c r="L71" s="20" t="s">
        <v>404</v>
      </c>
      <c r="M71" s="18" t="s">
        <v>404</v>
      </c>
      <c r="N71" s="20" t="s">
        <v>404</v>
      </c>
      <c r="O71" s="18" t="s">
        <v>404</v>
      </c>
      <c r="P71" s="20" t="s">
        <v>404</v>
      </c>
      <c r="Q71" s="18" t="n">
        <v>497.52651855</v>
      </c>
      <c r="R71" s="20" t="n">
        <v>5.78815518</v>
      </c>
    </row>
    <row r="72" spans="1:18">
      <c r="A72" s="15" t="s">
        <v>469</v>
      </c>
      <c r="B72" s="17" t="n">
        <v>7708</v>
      </c>
      <c r="C72" s="18">
        <f>(0.0/B72*100)</f>
        <v/>
      </c>
      <c r="D72" s="19" t="n">
        <v>7708</v>
      </c>
      <c r="E72" s="18" t="n">
        <v>534.23583128</v>
      </c>
      <c r="F72" s="20" t="n">
        <v>3.27802595</v>
      </c>
      <c r="G72" s="18" t="n">
        <v>537.41989097</v>
      </c>
      <c r="H72" s="20" t="n">
        <v>12.49990605</v>
      </c>
      <c r="I72" s="18" t="n">
        <v>458.99937447</v>
      </c>
      <c r="J72" s="20" t="n">
        <v>20.27311295</v>
      </c>
      <c r="K72" s="18" t="s">
        <v>404</v>
      </c>
      <c r="L72" s="20" t="s">
        <v>404</v>
      </c>
      <c r="M72" s="18" t="s">
        <v>404</v>
      </c>
      <c r="N72" s="20" t="s">
        <v>404</v>
      </c>
      <c r="O72" s="18" t="s">
        <v>404</v>
      </c>
      <c r="P72" s="20" t="s">
        <v>404</v>
      </c>
      <c r="Q72" s="18" t="n">
        <v>487.32751672</v>
      </c>
      <c r="R72" s="20" t="n">
        <v>31.28677138</v>
      </c>
    </row>
    <row r="73" spans="1:18">
      <c r="A73" s="15" t="s">
        <v>470</v>
      </c>
      <c r="B73" s="17" t="n">
        <v>8249</v>
      </c>
      <c r="C73" s="18">
        <f>(0.0/B73*100)</f>
        <v/>
      </c>
      <c r="D73" s="19" t="n">
        <v>8249</v>
      </c>
      <c r="E73" s="18" t="n">
        <v>421.7778328</v>
      </c>
      <c r="F73" s="20" t="n">
        <v>3.09626741</v>
      </c>
      <c r="G73" s="18" t="n">
        <v>431.33309913</v>
      </c>
      <c r="H73" s="20" t="n">
        <v>12.45222108</v>
      </c>
      <c r="I73" s="18" t="n">
        <v>410.81162287</v>
      </c>
      <c r="J73" s="20" t="n">
        <v>19.10949987</v>
      </c>
      <c r="K73" s="18" t="s">
        <v>404</v>
      </c>
      <c r="L73" s="20" t="s">
        <v>404</v>
      </c>
      <c r="M73" s="18" t="s">
        <v>404</v>
      </c>
      <c r="N73" s="20" t="s">
        <v>404</v>
      </c>
      <c r="O73" s="18" t="s">
        <v>404</v>
      </c>
      <c r="P73" s="20" t="s">
        <v>404</v>
      </c>
      <c r="Q73" s="18" t="n">
        <v>392.24745777</v>
      </c>
      <c r="R73" s="20" t="n">
        <v>9.17919805</v>
      </c>
    </row>
    <row r="74" spans="1:18">
      <c r="A74" s="15" t="s">
        <v>471</v>
      </c>
      <c r="B74" s="17" t="n">
        <v>4692</v>
      </c>
      <c r="C74" s="18">
        <f>(484.0/B74*100)</f>
        <v/>
      </c>
      <c r="D74" s="19" t="n">
        <v>4208</v>
      </c>
      <c r="E74" s="18" t="n">
        <v>424.55156521</v>
      </c>
      <c r="F74" s="20" t="n">
        <v>1.5483015</v>
      </c>
      <c r="G74" s="18" t="n">
        <v>404.37864487</v>
      </c>
      <c r="H74" s="20" t="n">
        <v>8.96847404</v>
      </c>
      <c r="I74" s="18" t="s">
        <v>404</v>
      </c>
      <c r="J74" s="20" t="s">
        <v>404</v>
      </c>
      <c r="K74" s="18" t="s">
        <v>404</v>
      </c>
      <c r="L74" s="20" t="s">
        <v>404</v>
      </c>
      <c r="M74" s="18" t="s">
        <v>404</v>
      </c>
      <c r="N74" s="20" t="s">
        <v>404</v>
      </c>
      <c r="O74" s="18" t="s">
        <v>404</v>
      </c>
      <c r="P74" s="20" t="s">
        <v>404</v>
      </c>
      <c r="Q74" s="18" t="n">
        <v>377.29356053</v>
      </c>
      <c r="R74" s="20" t="n">
        <v>5.35628235</v>
      </c>
    </row>
    <row r="75" spans="1:18">
      <c r="A75" s="15" t="s">
        <v>472</v>
      </c>
      <c r="B75" s="17" t="n">
        <v>5375</v>
      </c>
      <c r="C75" s="18">
        <f>(483.0/B75*100)</f>
        <v/>
      </c>
      <c r="D75" s="19" t="n">
        <v>4892</v>
      </c>
      <c r="E75" s="18" t="n">
        <v>384.46874369</v>
      </c>
      <c r="F75" s="20" t="n">
        <v>3.51896928</v>
      </c>
      <c r="G75" s="18" t="n">
        <v>395.38469465</v>
      </c>
      <c r="H75" s="20" t="n">
        <v>6.23778183</v>
      </c>
      <c r="I75" s="18" t="n">
        <v>382.90126591</v>
      </c>
      <c r="J75" s="20" t="n">
        <v>13.21533288</v>
      </c>
      <c r="K75" s="18" t="s">
        <v>404</v>
      </c>
      <c r="L75" s="20" t="s">
        <v>404</v>
      </c>
      <c r="M75" s="18" t="s">
        <v>404</v>
      </c>
      <c r="N75" s="20" t="s">
        <v>404</v>
      </c>
      <c r="O75" s="18" t="s">
        <v>404</v>
      </c>
      <c r="P75" s="20" t="s">
        <v>404</v>
      </c>
      <c r="Q75" s="18" t="n">
        <v>380.69259957</v>
      </c>
      <c r="R75" s="20" t="n">
        <v>8.642357670000001</v>
      </c>
    </row>
    <row r="76" spans="1:18">
      <c r="A76" s="15" t="s">
        <v>473</v>
      </c>
      <c r="B76" s="17" t="n">
        <v>14167</v>
      </c>
      <c r="C76" s="18">
        <f>(1400.0/B76*100)</f>
        <v/>
      </c>
      <c r="D76" s="19" t="n">
        <v>12767</v>
      </c>
      <c r="E76" s="18" t="n">
        <v>444.18385002</v>
      </c>
      <c r="F76" s="20" t="n">
        <v>2.89370781</v>
      </c>
      <c r="G76" s="18" t="n">
        <v>465.15069529</v>
      </c>
      <c r="H76" s="20" t="n">
        <v>52.82338069</v>
      </c>
      <c r="I76" s="18" t="n">
        <v>391.2856045</v>
      </c>
      <c r="J76" s="20" t="n">
        <v>11.40456447</v>
      </c>
      <c r="K76" s="18" t="s">
        <v>404</v>
      </c>
      <c r="L76" s="20" t="s">
        <v>404</v>
      </c>
      <c r="M76" s="18" t="s">
        <v>404</v>
      </c>
      <c r="N76" s="20" t="s">
        <v>404</v>
      </c>
      <c r="O76" s="18" t="s">
        <v>404</v>
      </c>
      <c r="P76" s="20" t="s">
        <v>404</v>
      </c>
      <c r="Q76" s="18" t="n">
        <v>413.87323291</v>
      </c>
      <c r="R76" s="20" t="n">
        <v>7.61845442</v>
      </c>
    </row>
    <row r="77" spans="1:18">
      <c r="A77" s="15" t="s">
        <v>474</v>
      </c>
      <c r="B77" s="17" t="n">
        <v>6062</v>
      </c>
      <c r="C77" s="18">
        <f>(0.0/B77*100)</f>
        <v/>
      </c>
      <c r="D77" s="19" t="n">
        <v>6062</v>
      </c>
      <c r="E77" s="18" t="n">
        <v>436.02484299</v>
      </c>
      <c r="F77" s="20" t="n">
        <v>2.82579292</v>
      </c>
      <c r="G77" s="18" t="n">
        <v>442.93754964</v>
      </c>
      <c r="H77" s="20" t="n">
        <v>9.167727409999999</v>
      </c>
      <c r="I77" s="18" t="n">
        <v>408.50614799</v>
      </c>
      <c r="J77" s="20" t="n">
        <v>14.00500674</v>
      </c>
      <c r="K77" s="18" t="s">
        <v>404</v>
      </c>
      <c r="L77" s="20" t="s">
        <v>404</v>
      </c>
      <c r="M77" s="18" t="s">
        <v>404</v>
      </c>
      <c r="N77" s="20" t="s">
        <v>404</v>
      </c>
      <c r="O77" s="18" t="s">
        <v>404</v>
      </c>
      <c r="P77" s="20" t="s">
        <v>404</v>
      </c>
      <c r="Q77" s="18" t="n">
        <v>429.08862368</v>
      </c>
      <c r="R77" s="20" t="n">
        <v>18.74849643</v>
      </c>
    </row>
    <row r="78" spans="1:18">
      <c r="A78" s="15" t="s">
        <v>475</v>
      </c>
      <c r="B78" s="17" t="n">
        <v>5826</v>
      </c>
      <c r="C78" s="18">
        <f>(0.0/B78*100)</f>
        <v/>
      </c>
      <c r="D78" s="19" t="n">
        <v>5826</v>
      </c>
      <c r="E78" s="18" t="n">
        <v>527.58724152</v>
      </c>
      <c r="F78" s="20" t="n">
        <v>4.131376</v>
      </c>
      <c r="G78" s="18" t="n">
        <v>512.02432803</v>
      </c>
      <c r="H78" s="20" t="n">
        <v>20.341892</v>
      </c>
      <c r="I78" s="18" t="s">
        <v>404</v>
      </c>
      <c r="J78" s="20" t="s">
        <v>404</v>
      </c>
      <c r="K78" s="18" t="s">
        <v>404</v>
      </c>
      <c r="L78" s="20" t="s">
        <v>404</v>
      </c>
      <c r="M78" s="18" t="s">
        <v>404</v>
      </c>
      <c r="N78" s="20" t="s">
        <v>404</v>
      </c>
      <c r="O78" s="18" t="s">
        <v>404</v>
      </c>
      <c r="P78" s="20" t="s">
        <v>404</v>
      </c>
      <c r="Q78" s="18" t="n">
        <v>484.81266339</v>
      </c>
      <c r="R78" s="20" t="n">
        <v>12.22389433</v>
      </c>
    </row>
    <row customHeight="1" ht="25" r="79" spans="1:18">
      <c r="A79" s="15" t="s">
        <v>476</v>
      </c>
      <c r="B79" s="17" t="n">
        <v>1657</v>
      </c>
      <c r="C79" s="18">
        <f>(21.0/B79*100)</f>
        <v/>
      </c>
      <c r="D79" s="19" t="n">
        <v>1636</v>
      </c>
      <c r="E79" s="18" t="n">
        <v>475.51664052</v>
      </c>
      <c r="F79" s="20" t="n">
        <v>6.75059075</v>
      </c>
      <c r="G79" s="18" t="n">
        <v>500.85792507</v>
      </c>
      <c r="H79" s="20" t="n">
        <v>7.28662331</v>
      </c>
      <c r="I79" s="18" t="s">
        <v>404</v>
      </c>
      <c r="J79" s="20" t="s">
        <v>404</v>
      </c>
      <c r="K79" s="18" t="s">
        <v>404</v>
      </c>
      <c r="L79" s="20" t="s">
        <v>404</v>
      </c>
      <c r="M79" s="18" t="s">
        <v>404</v>
      </c>
      <c r="N79" s="20" t="s">
        <v>404</v>
      </c>
      <c r="O79" s="18" t="s">
        <v>404</v>
      </c>
      <c r="P79" s="20" t="s">
        <v>404</v>
      </c>
      <c r="Q79" s="18" t="n">
        <v>456.96967197</v>
      </c>
      <c r="R79" s="20" t="n">
        <v>24.87290641</v>
      </c>
    </row>
    <row r="80" spans="1:18">
      <c r="A80" s="15" t="s">
        <v>477</v>
      </c>
      <c r="B80" s="17" t="n">
        <v>7841</v>
      </c>
      <c r="C80" s="18">
        <f>(0.0/B80*100)</f>
        <v/>
      </c>
      <c r="D80" s="19" t="n">
        <v>7841</v>
      </c>
      <c r="E80" s="18" t="n">
        <v>457.69713865</v>
      </c>
      <c r="F80" s="20" t="n">
        <v>3.83964983</v>
      </c>
      <c r="G80" s="18" t="n">
        <v>433.12755026</v>
      </c>
      <c r="H80" s="20" t="n">
        <v>8.85258492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444.58479471</v>
      </c>
      <c r="F81" s="20" t="n">
        <v>3.26440298</v>
      </c>
      <c r="G81" s="18" t="n">
        <v>429.59408423</v>
      </c>
      <c r="H81" s="20" t="n">
        <v>10.0579798</v>
      </c>
      <c r="I81" s="18" t="n">
        <v>523.4145175</v>
      </c>
      <c r="J81" s="20" t="n">
        <v>6.78576833</v>
      </c>
      <c r="K81" s="18" t="s">
        <v>404</v>
      </c>
      <c r="L81" s="20" t="s">
        <v>404</v>
      </c>
      <c r="M81" s="18" t="s">
        <v>404</v>
      </c>
      <c r="N81" s="20" t="s">
        <v>404</v>
      </c>
      <c r="O81" s="18" t="s">
        <v>404</v>
      </c>
      <c r="P81" s="20" t="s">
        <v>404</v>
      </c>
      <c r="Q81" s="18" t="n">
        <v>417.45199324</v>
      </c>
      <c r="R81" s="20" t="n">
        <v>11.79215278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655</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507.7743342</v>
      </c>
      <c r="F7" s="20" t="n">
        <v>5.94483724</v>
      </c>
      <c r="G7" s="18" t="n">
        <v>512.31418242</v>
      </c>
      <c r="H7" s="20" t="n">
        <v>2.25289063</v>
      </c>
      <c r="I7" s="18" t="s">
        <v>404</v>
      </c>
      <c r="J7" s="20" t="s">
        <v>404</v>
      </c>
      <c r="K7" s="18" t="s">
        <v>404</v>
      </c>
      <c r="L7" s="20" t="s">
        <v>404</v>
      </c>
      <c r="M7" s="18" t="s">
        <v>404</v>
      </c>
      <c r="N7" s="20" t="s">
        <v>404</v>
      </c>
      <c r="O7" s="18" t="s">
        <v>404</v>
      </c>
      <c r="P7" s="20" t="s">
        <v>404</v>
      </c>
      <c r="Q7" s="18" t="n">
        <v>501.20252</v>
      </c>
      <c r="R7" s="20" t="n">
        <v>5.9677409</v>
      </c>
    </row>
    <row r="8" spans="1:18">
      <c r="A8" s="15" t="s">
        <v>405</v>
      </c>
      <c r="B8" s="17" t="n">
        <v>7007</v>
      </c>
      <c r="C8" s="18">
        <f>(0.0/B8*100)</f>
        <v/>
      </c>
      <c r="D8" s="19" t="n">
        <v>7007</v>
      </c>
      <c r="E8" s="18" t="n">
        <v>491.8790385</v>
      </c>
      <c r="F8" s="20" t="n">
        <v>16.03389584</v>
      </c>
      <c r="G8" s="18" t="n">
        <v>492.94086288</v>
      </c>
      <c r="H8" s="20" t="n">
        <v>4.80632785</v>
      </c>
      <c r="I8" s="18" t="n">
        <v>469.40647517</v>
      </c>
      <c r="J8" s="20" t="n">
        <v>23.11133693</v>
      </c>
      <c r="K8" s="18" t="s">
        <v>404</v>
      </c>
      <c r="L8" s="20" t="s">
        <v>404</v>
      </c>
      <c r="M8" s="18" t="s">
        <v>404</v>
      </c>
      <c r="N8" s="20" t="s">
        <v>404</v>
      </c>
      <c r="O8" s="18" t="s">
        <v>404</v>
      </c>
      <c r="P8" s="20" t="s">
        <v>404</v>
      </c>
      <c r="Q8" s="18" t="n">
        <v>502.9529906</v>
      </c>
      <c r="R8" s="20" t="n">
        <v>8.31227333</v>
      </c>
    </row>
    <row r="9" spans="1:18">
      <c r="A9" s="15" t="s">
        <v>406</v>
      </c>
      <c r="B9" s="17" t="n">
        <v>9651</v>
      </c>
      <c r="C9" s="18">
        <f>(575.0/B9*100)</f>
        <v/>
      </c>
      <c r="D9" s="19" t="n">
        <v>9076</v>
      </c>
      <c r="E9" s="18" t="n">
        <v>488.94099056</v>
      </c>
      <c r="F9" s="20" t="n">
        <v>7.09388527</v>
      </c>
      <c r="G9" s="18" t="n">
        <v>509.15698485</v>
      </c>
      <c r="H9" s="20" t="n">
        <v>4.27818461</v>
      </c>
      <c r="I9" s="18" t="n">
        <v>521.21150646</v>
      </c>
      <c r="J9" s="20" t="n">
        <v>24.42624586</v>
      </c>
      <c r="K9" s="18" t="s">
        <v>404</v>
      </c>
      <c r="L9" s="20" t="s">
        <v>404</v>
      </c>
      <c r="M9" s="18" t="s">
        <v>404</v>
      </c>
      <c r="N9" s="20" t="s">
        <v>404</v>
      </c>
      <c r="O9" s="18" t="s">
        <v>404</v>
      </c>
      <c r="P9" s="20" t="s">
        <v>404</v>
      </c>
      <c r="Q9" s="18" t="n">
        <v>508.65445452</v>
      </c>
      <c r="R9" s="20" t="n">
        <v>6.37972677</v>
      </c>
    </row>
    <row r="10" spans="1:18">
      <c r="A10" s="15" t="s">
        <v>407</v>
      </c>
      <c r="B10" s="17" t="n">
        <v>20058</v>
      </c>
      <c r="C10" s="18">
        <f>(3112.0/B10*100)</f>
        <v/>
      </c>
      <c r="D10" s="19" t="n">
        <v>16946</v>
      </c>
      <c r="E10" s="18" t="n">
        <v>525.7918607300001</v>
      </c>
      <c r="F10" s="20" t="n">
        <v>3.1593481</v>
      </c>
      <c r="G10" s="18" t="n">
        <v>529.28365673</v>
      </c>
      <c r="H10" s="20" t="n">
        <v>3.23948057</v>
      </c>
      <c r="I10" s="18" t="n">
        <v>575.71642624</v>
      </c>
      <c r="J10" s="20" t="n">
        <v>12.10108029</v>
      </c>
      <c r="K10" s="18" t="s">
        <v>404</v>
      </c>
      <c r="L10" s="20" t="s">
        <v>404</v>
      </c>
      <c r="M10" s="18" t="s">
        <v>404</v>
      </c>
      <c r="N10" s="20" t="s">
        <v>404</v>
      </c>
      <c r="O10" s="18" t="s">
        <v>404</v>
      </c>
      <c r="P10" s="20" t="s">
        <v>404</v>
      </c>
      <c r="Q10" s="18" t="n">
        <v>534.70541601</v>
      </c>
      <c r="R10" s="20" t="n">
        <v>8.62316886</v>
      </c>
    </row>
    <row r="11" spans="1:18">
      <c r="A11" s="15" t="s">
        <v>408</v>
      </c>
      <c r="B11" s="17" t="n">
        <v>7053</v>
      </c>
      <c r="C11" s="18">
        <f>(137.0/B11*100)</f>
        <v/>
      </c>
      <c r="D11" s="19" t="n">
        <v>6916</v>
      </c>
      <c r="E11" s="18" t="n">
        <v>444.57278108</v>
      </c>
      <c r="F11" s="20" t="n">
        <v>6.65171636</v>
      </c>
      <c r="G11" s="18" t="n">
        <v>454.47794274</v>
      </c>
      <c r="H11" s="20" t="n">
        <v>4.48952942</v>
      </c>
      <c r="I11" s="18" t="n">
        <v>415.02447064</v>
      </c>
      <c r="J11" s="20" t="n">
        <v>18.84315794</v>
      </c>
      <c r="K11" s="18" t="s">
        <v>404</v>
      </c>
      <c r="L11" s="20" t="s">
        <v>404</v>
      </c>
      <c r="M11" s="18" t="s">
        <v>404</v>
      </c>
      <c r="N11" s="20" t="s">
        <v>404</v>
      </c>
      <c r="O11" s="18" t="s">
        <v>404</v>
      </c>
      <c r="P11" s="20" t="s">
        <v>404</v>
      </c>
      <c r="Q11" s="18" t="n">
        <v>415.52491987</v>
      </c>
      <c r="R11" s="20" t="n">
        <v>14.73344807</v>
      </c>
    </row>
    <row r="12" spans="1:18">
      <c r="A12" s="15" t="s">
        <v>409</v>
      </c>
      <c r="B12" s="17" t="n">
        <v>6894</v>
      </c>
      <c r="C12" s="18">
        <f>(106.0/B12*100)</f>
        <v/>
      </c>
      <c r="D12" s="19" t="n">
        <v>6788</v>
      </c>
      <c r="E12" s="18" t="n">
        <v>468.42645532</v>
      </c>
      <c r="F12" s="20" t="n">
        <v>12.07165152</v>
      </c>
      <c r="G12" s="18" t="n">
        <v>496.32178942</v>
      </c>
      <c r="H12" s="20" t="n">
        <v>2.47540392</v>
      </c>
      <c r="I12" s="18" t="n">
        <v>416.57263075</v>
      </c>
      <c r="J12" s="20" t="n">
        <v>7.57624</v>
      </c>
      <c r="K12" s="18" t="s">
        <v>404</v>
      </c>
      <c r="L12" s="20" t="s">
        <v>404</v>
      </c>
      <c r="M12" s="18" t="s">
        <v>404</v>
      </c>
      <c r="N12" s="20" t="s">
        <v>404</v>
      </c>
      <c r="O12" s="18" t="s">
        <v>404</v>
      </c>
      <c r="P12" s="20" t="s">
        <v>404</v>
      </c>
      <c r="Q12" s="18" t="n">
        <v>457.36735544</v>
      </c>
      <c r="R12" s="20" t="n">
        <v>9.704666189999999</v>
      </c>
    </row>
    <row r="13" spans="1:18">
      <c r="A13" s="15" t="s">
        <v>410</v>
      </c>
      <c r="B13" s="17" t="n">
        <v>7161</v>
      </c>
      <c r="C13" s="18">
        <f>(1175.0/B13*100)</f>
        <v/>
      </c>
      <c r="D13" s="19" t="n">
        <v>5986</v>
      </c>
      <c r="E13" s="18" t="n">
        <v>500.08525881</v>
      </c>
      <c r="F13" s="20" t="n">
        <v>5.78101387</v>
      </c>
      <c r="G13" s="18" t="n">
        <v>502.3654083</v>
      </c>
      <c r="H13" s="20" t="n">
        <v>3.02202904</v>
      </c>
      <c r="I13" s="18" t="n">
        <v>503.14653285</v>
      </c>
      <c r="J13" s="20" t="n">
        <v>6.92903392</v>
      </c>
      <c r="K13" s="18" t="s">
        <v>404</v>
      </c>
      <c r="L13" s="20" t="s">
        <v>404</v>
      </c>
      <c r="M13" s="18" t="s">
        <v>404</v>
      </c>
      <c r="N13" s="20" t="s">
        <v>404</v>
      </c>
      <c r="O13" s="18" t="s">
        <v>404</v>
      </c>
      <c r="P13" s="20" t="s">
        <v>404</v>
      </c>
      <c r="Q13" s="18" t="n">
        <v>492.4644587</v>
      </c>
      <c r="R13" s="20" t="n">
        <v>14.40612791</v>
      </c>
    </row>
    <row r="14" spans="1:18">
      <c r="A14" s="15" t="s">
        <v>411</v>
      </c>
      <c r="B14" s="17" t="n">
        <v>5587</v>
      </c>
      <c r="C14" s="18">
        <f>(506.0/B14*100)</f>
        <v/>
      </c>
      <c r="D14" s="19" t="n">
        <v>5081</v>
      </c>
      <c r="E14" s="18" t="n">
        <v>523.85541589</v>
      </c>
      <c r="F14" s="20" t="n">
        <v>3.60048137</v>
      </c>
      <c r="G14" s="18" t="n">
        <v>537.31711564</v>
      </c>
      <c r="H14" s="20" t="n">
        <v>3.11653849</v>
      </c>
      <c r="I14" s="18" t="n">
        <v>550.50670928</v>
      </c>
      <c r="J14" s="20" t="n">
        <v>14.05505107</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529.73206644</v>
      </c>
      <c r="F15" s="20" t="n">
        <v>4.33313497</v>
      </c>
      <c r="G15" s="18" t="n">
        <v>531.8262895</v>
      </c>
      <c r="H15" s="20" t="n">
        <v>2.82960662</v>
      </c>
      <c r="I15" s="18" t="n">
        <v>555.06352238</v>
      </c>
      <c r="J15" s="20" t="n">
        <v>23.56152746</v>
      </c>
      <c r="K15" s="18" t="s">
        <v>404</v>
      </c>
      <c r="L15" s="20" t="s">
        <v>404</v>
      </c>
      <c r="M15" s="18" t="s">
        <v>404</v>
      </c>
      <c r="N15" s="20" t="s">
        <v>404</v>
      </c>
      <c r="O15" s="18" t="s">
        <v>404</v>
      </c>
      <c r="P15" s="20" t="s">
        <v>404</v>
      </c>
      <c r="Q15" s="18" t="n">
        <v>518.43853835</v>
      </c>
      <c r="R15" s="20" t="n">
        <v>11.24706148</v>
      </c>
    </row>
    <row r="16" spans="1:18">
      <c r="A16" s="15" t="s">
        <v>413</v>
      </c>
      <c r="B16" s="17" t="n">
        <v>6108</v>
      </c>
      <c r="C16" s="18">
        <f>(495.0/B16*100)</f>
        <v/>
      </c>
      <c r="D16" s="19" t="n">
        <v>5613</v>
      </c>
      <c r="E16" s="18" t="n">
        <v>500.15608634</v>
      </c>
      <c r="F16" s="20" t="n">
        <v>5.79724753</v>
      </c>
      <c r="G16" s="18" t="n">
        <v>494.11251608</v>
      </c>
      <c r="H16" s="20" t="n">
        <v>5.943339</v>
      </c>
      <c r="I16" s="18" t="n">
        <v>456.16067731</v>
      </c>
      <c r="J16" s="20" t="n">
        <v>20.69171144</v>
      </c>
      <c r="K16" s="18" t="s">
        <v>404</v>
      </c>
      <c r="L16" s="20" t="s">
        <v>404</v>
      </c>
      <c r="M16" s="18" t="s">
        <v>404</v>
      </c>
      <c r="N16" s="20" t="s">
        <v>404</v>
      </c>
      <c r="O16" s="18" t="s">
        <v>404</v>
      </c>
      <c r="P16" s="20" t="s">
        <v>404</v>
      </c>
      <c r="Q16" s="18" t="n">
        <v>515.45901037</v>
      </c>
      <c r="R16" s="20" t="n">
        <v>10.87465509</v>
      </c>
    </row>
    <row r="17" spans="1:18">
      <c r="A17" s="15" t="s">
        <v>414</v>
      </c>
      <c r="B17" s="17" t="n">
        <v>6504</v>
      </c>
      <c r="C17" s="18">
        <f>(1325.0/B17*100)</f>
        <v/>
      </c>
      <c r="D17" s="19" t="n">
        <v>5179</v>
      </c>
      <c r="E17" s="18" t="n">
        <v>490.06775711</v>
      </c>
      <c r="F17" s="20" t="n">
        <v>17.33415858</v>
      </c>
      <c r="G17" s="18" t="n">
        <v>508.82789407</v>
      </c>
      <c r="H17" s="20" t="n">
        <v>4.86655007</v>
      </c>
      <c r="I17" s="18" t="n">
        <v>559.2955306699999</v>
      </c>
      <c r="J17" s="20" t="n">
        <v>17.34577235</v>
      </c>
      <c r="K17" s="18" t="s">
        <v>404</v>
      </c>
      <c r="L17" s="20" t="s">
        <v>404</v>
      </c>
      <c r="M17" s="18" t="s">
        <v>404</v>
      </c>
      <c r="N17" s="20" t="s">
        <v>404</v>
      </c>
      <c r="O17" s="18" t="s">
        <v>404</v>
      </c>
      <c r="P17" s="20" t="s">
        <v>404</v>
      </c>
      <c r="Q17" s="18" t="n">
        <v>509.64645752</v>
      </c>
      <c r="R17" s="20" t="n">
        <v>9.14971328</v>
      </c>
    </row>
    <row r="18" spans="1:18">
      <c r="A18" s="15" t="s">
        <v>415</v>
      </c>
      <c r="B18" s="17" t="n">
        <v>5532</v>
      </c>
      <c r="C18" s="18">
        <f>(0.0/B18*100)</f>
        <v/>
      </c>
      <c r="D18" s="19" t="n">
        <v>5532</v>
      </c>
      <c r="E18" s="18" t="n">
        <v>460.68077822</v>
      </c>
      <c r="F18" s="20" t="n">
        <v>6.55616964</v>
      </c>
      <c r="G18" s="18" t="n">
        <v>453.76826243</v>
      </c>
      <c r="H18" s="20" t="n">
        <v>6.02145493</v>
      </c>
      <c r="I18" s="18" t="n">
        <v>433.95770205</v>
      </c>
      <c r="J18" s="20" t="n">
        <v>37.63026598</v>
      </c>
      <c r="K18" s="18" t="s">
        <v>404</v>
      </c>
      <c r="L18" s="20" t="s">
        <v>404</v>
      </c>
      <c r="M18" s="18" t="s">
        <v>404</v>
      </c>
      <c r="N18" s="20" t="s">
        <v>404</v>
      </c>
      <c r="O18" s="18" t="s">
        <v>404</v>
      </c>
      <c r="P18" s="20" t="s">
        <v>404</v>
      </c>
      <c r="Q18" s="18" t="n">
        <v>440.95099095</v>
      </c>
      <c r="R18" s="20" t="n">
        <v>10.92975626</v>
      </c>
    </row>
    <row r="19" spans="1:18">
      <c r="A19" s="15" t="s">
        <v>416</v>
      </c>
      <c r="B19" s="17" t="n">
        <v>5658</v>
      </c>
      <c r="C19" s="18">
        <f>(327.0/B19*100)</f>
        <v/>
      </c>
      <c r="D19" s="19" t="n">
        <v>5331</v>
      </c>
      <c r="E19" s="18" t="n">
        <v>454.14819224</v>
      </c>
      <c r="F19" s="20" t="n">
        <v>10.97052815</v>
      </c>
      <c r="G19" s="18" t="n">
        <v>482.59561555</v>
      </c>
      <c r="H19" s="20" t="n">
        <v>3.32430132</v>
      </c>
      <c r="I19" s="18" t="n">
        <v>504.12520975</v>
      </c>
      <c r="J19" s="20" t="n">
        <v>27.58960402</v>
      </c>
      <c r="K19" s="18" t="s">
        <v>404</v>
      </c>
      <c r="L19" s="20" t="s">
        <v>404</v>
      </c>
      <c r="M19" s="18" t="s">
        <v>404</v>
      </c>
      <c r="N19" s="20" t="s">
        <v>404</v>
      </c>
      <c r="O19" s="18" t="s">
        <v>404</v>
      </c>
      <c r="P19" s="20" t="s">
        <v>404</v>
      </c>
      <c r="Q19" s="18" t="n">
        <v>449.87663634</v>
      </c>
      <c r="R19" s="20" t="n">
        <v>36.33093571</v>
      </c>
    </row>
    <row r="20" spans="1:18">
      <c r="A20" s="15" t="s">
        <v>417</v>
      </c>
      <c r="B20" s="17" t="n">
        <v>3371</v>
      </c>
      <c r="C20" s="18">
        <f>(24.0/B20*100)</f>
        <v/>
      </c>
      <c r="D20" s="19" t="n">
        <v>3347</v>
      </c>
      <c r="E20" s="18" t="n">
        <v>474.54382977</v>
      </c>
      <c r="F20" s="20" t="n">
        <v>4.30103493</v>
      </c>
      <c r="G20" s="18" t="n">
        <v>474.21543988</v>
      </c>
      <c r="H20" s="20" t="n">
        <v>1.92572845</v>
      </c>
      <c r="I20" s="18" t="n">
        <v>423.43863297</v>
      </c>
      <c r="J20" s="20" t="n">
        <v>15.52136719</v>
      </c>
      <c r="K20" s="18" t="s">
        <v>404</v>
      </c>
      <c r="L20" s="20" t="s">
        <v>404</v>
      </c>
      <c r="M20" s="18" t="s">
        <v>404</v>
      </c>
      <c r="N20" s="20" t="s">
        <v>404</v>
      </c>
      <c r="O20" s="18" t="s">
        <v>404</v>
      </c>
      <c r="P20" s="20" t="s">
        <v>404</v>
      </c>
      <c r="Q20" s="18" t="n">
        <v>466.97641048</v>
      </c>
      <c r="R20" s="20" t="n">
        <v>5.66507109</v>
      </c>
    </row>
    <row r="21" spans="1:18">
      <c r="A21" s="15" t="s">
        <v>418</v>
      </c>
      <c r="B21" s="17" t="n">
        <v>5741</v>
      </c>
      <c r="C21" s="18">
        <f>(0.0/B21*100)</f>
        <v/>
      </c>
      <c r="D21" s="19" t="n">
        <v>5741</v>
      </c>
      <c r="E21" s="18" t="n">
        <v>496.26650506</v>
      </c>
      <c r="F21" s="20" t="n">
        <v>4.4654171</v>
      </c>
      <c r="G21" s="18" t="n">
        <v>510.87758867</v>
      </c>
      <c r="H21" s="20" t="n">
        <v>3.63041803</v>
      </c>
      <c r="I21" s="18" t="n">
        <v>493.27588236</v>
      </c>
      <c r="J21" s="20" t="n">
        <v>7.4894112</v>
      </c>
      <c r="K21" s="18" t="s">
        <v>404</v>
      </c>
      <c r="L21" s="20" t="s">
        <v>404</v>
      </c>
      <c r="M21" s="18" t="s">
        <v>404</v>
      </c>
      <c r="N21" s="20" t="s">
        <v>404</v>
      </c>
      <c r="O21" s="18" t="s">
        <v>404</v>
      </c>
      <c r="P21" s="20" t="s">
        <v>404</v>
      </c>
      <c r="Q21" s="18" t="n">
        <v>506.22313466</v>
      </c>
      <c r="R21" s="20" t="n">
        <v>9.323156279999999</v>
      </c>
    </row>
    <row r="22" spans="1:18">
      <c r="A22" s="15" t="s">
        <v>419</v>
      </c>
      <c r="B22" s="17" t="n">
        <v>6598</v>
      </c>
      <c r="C22" s="18">
        <f>(0.0/B22*100)</f>
        <v/>
      </c>
      <c r="D22" s="19" t="n">
        <v>6598</v>
      </c>
      <c r="E22" s="18" t="n">
        <v>462.48221516</v>
      </c>
      <c r="F22" s="20" t="n">
        <v>8.01749304</v>
      </c>
      <c r="G22" s="18" t="n">
        <v>471.96917189</v>
      </c>
      <c r="H22" s="20" t="n">
        <v>7.41809753</v>
      </c>
      <c r="I22" s="18" t="n">
        <v>489.71071537</v>
      </c>
      <c r="J22" s="20" t="n">
        <v>20.09285938</v>
      </c>
      <c r="K22" s="18" t="s">
        <v>404</v>
      </c>
      <c r="L22" s="20" t="s">
        <v>404</v>
      </c>
      <c r="M22" s="18" t="s">
        <v>404</v>
      </c>
      <c r="N22" s="20" t="s">
        <v>404</v>
      </c>
      <c r="O22" s="18" t="s">
        <v>404</v>
      </c>
      <c r="P22" s="20" t="s">
        <v>404</v>
      </c>
      <c r="Q22" s="18" t="n">
        <v>462.35554026</v>
      </c>
      <c r="R22" s="20" t="n">
        <v>10.34082034</v>
      </c>
    </row>
    <row r="23" spans="1:18">
      <c r="A23" s="15" t="s">
        <v>420</v>
      </c>
      <c r="B23" s="17" t="n">
        <v>11583</v>
      </c>
      <c r="C23" s="18">
        <f>(3185.0/B23*100)</f>
        <v/>
      </c>
      <c r="D23" s="19" t="n">
        <v>8398</v>
      </c>
      <c r="E23" s="18" t="n">
        <v>467.20078551</v>
      </c>
      <c r="F23" s="20" t="n">
        <v>8.8129554</v>
      </c>
      <c r="G23" s="18" t="n">
        <v>489.8689216</v>
      </c>
      <c r="H23" s="20" t="n">
        <v>4.52910165</v>
      </c>
      <c r="I23" s="18" t="n">
        <v>473.68571064</v>
      </c>
      <c r="J23" s="20" t="n">
        <v>25.16862423</v>
      </c>
      <c r="K23" s="18" t="s">
        <v>404</v>
      </c>
      <c r="L23" s="20" t="s">
        <v>404</v>
      </c>
      <c r="M23" s="18" t="s">
        <v>404</v>
      </c>
      <c r="N23" s="20" t="s">
        <v>404</v>
      </c>
      <c r="O23" s="18" t="s">
        <v>404</v>
      </c>
      <c r="P23" s="20" t="s">
        <v>404</v>
      </c>
      <c r="Q23" s="18" t="n">
        <v>474.66058601</v>
      </c>
      <c r="R23" s="20" t="n">
        <v>20.28313472</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538.3947510199999</v>
      </c>
      <c r="N24" s="20" t="n">
        <v>2.96617877</v>
      </c>
      <c r="O24" s="18" t="s">
        <v>404</v>
      </c>
      <c r="P24" s="20" t="s">
        <v>404</v>
      </c>
      <c r="Q24" s="18" t="s">
        <v>404</v>
      </c>
      <c r="R24" s="20" t="s">
        <v>404</v>
      </c>
    </row>
    <row r="25" spans="1:18">
      <c r="A25" s="15" t="s">
        <v>422</v>
      </c>
      <c r="B25" s="17" t="n">
        <v>5581</v>
      </c>
      <c r="C25" s="18">
        <f>(0.0/B25*100)</f>
        <v/>
      </c>
      <c r="D25" s="19" t="n">
        <v>5581</v>
      </c>
      <c r="E25" s="18" t="n">
        <v>527.6384914400001</v>
      </c>
      <c r="F25" s="20" t="n">
        <v>7.50332103</v>
      </c>
      <c r="G25" s="18" t="n">
        <v>513.76067759</v>
      </c>
      <c r="H25" s="20" t="n">
        <v>4.09251328</v>
      </c>
      <c r="I25" s="18" t="n">
        <v>431.91631915</v>
      </c>
      <c r="J25" s="20" t="n">
        <v>29.69779637</v>
      </c>
      <c r="K25" s="18" t="s">
        <v>404</v>
      </c>
      <c r="L25" s="20" t="s">
        <v>404</v>
      </c>
      <c r="M25" s="18" t="s">
        <v>404</v>
      </c>
      <c r="N25" s="20" t="s">
        <v>404</v>
      </c>
      <c r="O25" s="18" t="s">
        <v>404</v>
      </c>
      <c r="P25" s="20" t="s">
        <v>404</v>
      </c>
      <c r="Q25" s="18" t="n">
        <v>508.82930301</v>
      </c>
      <c r="R25" s="20" t="n">
        <v>15.64956443</v>
      </c>
    </row>
    <row r="26" spans="1:18">
      <c r="A26" s="15" t="s">
        <v>423</v>
      </c>
      <c r="B26" s="17" t="n">
        <v>4869</v>
      </c>
      <c r="C26" s="18">
        <f>(11.0/B26*100)</f>
        <v/>
      </c>
      <c r="D26" s="19" t="n">
        <v>4858</v>
      </c>
      <c r="E26" s="18" t="n">
        <v>492.17667304</v>
      </c>
      <c r="F26" s="20" t="n">
        <v>2.56048101</v>
      </c>
      <c r="G26" s="18" t="n">
        <v>487.81060833</v>
      </c>
      <c r="H26" s="20" t="n">
        <v>3.12989052</v>
      </c>
      <c r="I26" s="18" t="n">
        <v>467.30007132</v>
      </c>
      <c r="J26" s="20" t="n">
        <v>10.84737553</v>
      </c>
      <c r="K26" s="18" t="s">
        <v>404</v>
      </c>
      <c r="L26" s="20" t="s">
        <v>404</v>
      </c>
      <c r="M26" s="18" t="s">
        <v>404</v>
      </c>
      <c r="N26" s="20" t="s">
        <v>404</v>
      </c>
      <c r="O26" s="18" t="s">
        <v>404</v>
      </c>
      <c r="P26" s="20" t="s">
        <v>404</v>
      </c>
      <c r="Q26" s="18" t="n">
        <v>503.56639172</v>
      </c>
      <c r="R26" s="20" t="n">
        <v>17.78879653</v>
      </c>
    </row>
    <row r="27" spans="1:18">
      <c r="A27" s="15" t="s">
        <v>424</v>
      </c>
      <c r="B27" s="17" t="n">
        <v>5299</v>
      </c>
      <c r="C27" s="18">
        <f>(0.0/B27*100)</f>
        <v/>
      </c>
      <c r="D27" s="19" t="n">
        <v>5299</v>
      </c>
      <c r="E27" s="18" t="n">
        <v>474.68634934</v>
      </c>
      <c r="F27" s="20" t="n">
        <v>3.03511918</v>
      </c>
      <c r="G27" s="18" t="n">
        <v>481.8754324</v>
      </c>
      <c r="H27" s="20" t="n">
        <v>1.1939966</v>
      </c>
      <c r="I27" s="18" t="n">
        <v>435.41720695</v>
      </c>
      <c r="J27" s="20" t="n">
        <v>13.61266694</v>
      </c>
      <c r="K27" s="18" t="s">
        <v>404</v>
      </c>
      <c r="L27" s="20" t="s">
        <v>404</v>
      </c>
      <c r="M27" s="18" t="s">
        <v>404</v>
      </c>
      <c r="N27" s="20" t="s">
        <v>404</v>
      </c>
      <c r="O27" s="18" t="s">
        <v>404</v>
      </c>
      <c r="P27" s="20" t="s">
        <v>404</v>
      </c>
      <c r="Q27" s="18" t="n">
        <v>567.37867556</v>
      </c>
      <c r="R27" s="20" t="n">
        <v>7.22477931</v>
      </c>
    </row>
    <row r="28" spans="1:18">
      <c r="A28" s="15" t="s">
        <v>425</v>
      </c>
      <c r="B28" s="17" t="n">
        <v>7568</v>
      </c>
      <c r="C28" s="18">
        <f>(2769.0/B28*100)</f>
        <v/>
      </c>
      <c r="D28" s="19" t="n">
        <v>4799</v>
      </c>
      <c r="E28" s="18" t="n">
        <v>418.45075708</v>
      </c>
      <c r="F28" s="20" t="n">
        <v>5.1970264</v>
      </c>
      <c r="G28" s="18" t="n">
        <v>418.16031051</v>
      </c>
      <c r="H28" s="20" t="n">
        <v>4.96782546</v>
      </c>
      <c r="I28" s="18" t="n">
        <v>415.682224</v>
      </c>
      <c r="J28" s="20" t="n">
        <v>12.497991</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481.74132035</v>
      </c>
      <c r="F29" s="20" t="n">
        <v>13.00347778</v>
      </c>
      <c r="G29" s="18" t="n">
        <v>522.1450027</v>
      </c>
      <c r="H29" s="20" t="n">
        <v>7.86312475</v>
      </c>
      <c r="I29" s="18" t="n">
        <v>491.53952315</v>
      </c>
      <c r="J29" s="20" t="n">
        <v>11.52089114</v>
      </c>
      <c r="K29" s="18" t="s">
        <v>404</v>
      </c>
      <c r="L29" s="20" t="s">
        <v>404</v>
      </c>
      <c r="M29" s="18" t="s">
        <v>404</v>
      </c>
      <c r="N29" s="20" t="s">
        <v>404</v>
      </c>
      <c r="O29" s="18" t="s">
        <v>404</v>
      </c>
      <c r="P29" s="20" t="s">
        <v>404</v>
      </c>
      <c r="Q29" s="18" t="n">
        <v>547.66989174</v>
      </c>
      <c r="R29" s="20" t="n">
        <v>21.8743422</v>
      </c>
    </row>
    <row r="30" spans="1:18">
      <c r="A30" s="15" t="s">
        <v>427</v>
      </c>
      <c r="B30" s="17" t="n">
        <v>4520</v>
      </c>
      <c r="C30" s="18">
        <f>(1053.0/B30*100)</f>
        <v/>
      </c>
      <c r="D30" s="19" t="n">
        <v>3467</v>
      </c>
      <c r="E30" s="18" t="n">
        <v>519.0884579900001</v>
      </c>
      <c r="F30" s="20" t="n">
        <v>4.4524465</v>
      </c>
      <c r="G30" s="18" t="n">
        <v>509.48067599</v>
      </c>
      <c r="H30" s="20" t="n">
        <v>6.19882575</v>
      </c>
      <c r="I30" s="18" t="n">
        <v>476.25503978</v>
      </c>
      <c r="J30" s="20" t="n">
        <v>5.7818219</v>
      </c>
      <c r="K30" s="18" t="s">
        <v>404</v>
      </c>
      <c r="L30" s="20" t="s">
        <v>404</v>
      </c>
      <c r="M30" s="18" t="s">
        <v>404</v>
      </c>
      <c r="N30" s="20" t="s">
        <v>404</v>
      </c>
      <c r="O30" s="18" t="s">
        <v>404</v>
      </c>
      <c r="P30" s="20" t="s">
        <v>404</v>
      </c>
      <c r="Q30" s="18" t="n">
        <v>538.74319785</v>
      </c>
      <c r="R30" s="20" t="n">
        <v>24.38698856</v>
      </c>
    </row>
    <row r="31" spans="1:18">
      <c r="A31" s="15" t="s">
        <v>428</v>
      </c>
      <c r="B31" s="17" t="n">
        <v>5456</v>
      </c>
      <c r="C31" s="18">
        <f>(502.0/B31*100)</f>
        <v/>
      </c>
      <c r="D31" s="19" t="n">
        <v>4954</v>
      </c>
      <c r="E31" s="18" t="n">
        <v>516.9563071600001</v>
      </c>
      <c r="F31" s="20" t="n">
        <v>13.77035294</v>
      </c>
      <c r="G31" s="18" t="n">
        <v>498.50212215</v>
      </c>
      <c r="H31" s="20" t="n">
        <v>2.28050517</v>
      </c>
      <c r="I31" s="18" t="n">
        <v>494.17431044</v>
      </c>
      <c r="J31" s="20" t="n">
        <v>12.72172807</v>
      </c>
      <c r="K31" s="18" t="s">
        <v>404</v>
      </c>
      <c r="L31" s="20" t="s">
        <v>404</v>
      </c>
      <c r="M31" s="18" t="s">
        <v>404</v>
      </c>
      <c r="N31" s="20" t="s">
        <v>404</v>
      </c>
      <c r="O31" s="18" t="s">
        <v>404</v>
      </c>
      <c r="P31" s="20" t="s">
        <v>404</v>
      </c>
      <c r="Q31" s="18" t="n">
        <v>495.43228148</v>
      </c>
      <c r="R31" s="20" t="n">
        <v>6.46820895</v>
      </c>
    </row>
    <row r="32" spans="1:18">
      <c r="A32" s="15" t="s">
        <v>429</v>
      </c>
      <c r="B32" s="17" t="n">
        <v>4478</v>
      </c>
      <c r="C32" s="18">
        <f>(0.0/B32*100)</f>
        <v/>
      </c>
      <c r="D32" s="19" t="n">
        <v>4478</v>
      </c>
      <c r="E32" s="18" t="n">
        <v>511.47571936</v>
      </c>
      <c r="F32" s="20" t="n">
        <v>6.10182572</v>
      </c>
      <c r="G32" s="18" t="n">
        <v>496.04255679</v>
      </c>
      <c r="H32" s="20" t="n">
        <v>3.31409118</v>
      </c>
      <c r="I32" s="18" t="n">
        <v>532.87796712</v>
      </c>
      <c r="J32" s="20" t="n">
        <v>18.10816627</v>
      </c>
      <c r="K32" s="18" t="s">
        <v>404</v>
      </c>
      <c r="L32" s="20" t="s">
        <v>404</v>
      </c>
      <c r="M32" s="18" t="s">
        <v>404</v>
      </c>
      <c r="N32" s="20" t="s">
        <v>404</v>
      </c>
      <c r="O32" s="18" t="s">
        <v>404</v>
      </c>
      <c r="P32" s="20" t="s">
        <v>404</v>
      </c>
      <c r="Q32" s="18" t="n">
        <v>499.72074787</v>
      </c>
      <c r="R32" s="20" t="n">
        <v>6.28503445</v>
      </c>
    </row>
    <row r="33" spans="1:18">
      <c r="A33" s="15" t="s">
        <v>430</v>
      </c>
      <c r="B33" s="17" t="n">
        <v>7325</v>
      </c>
      <c r="C33" s="18">
        <f>(29.0/B33*100)</f>
        <v/>
      </c>
      <c r="D33" s="19" t="n">
        <v>7296</v>
      </c>
      <c r="E33" s="18" t="n">
        <v>505.68540252</v>
      </c>
      <c r="F33" s="20" t="n">
        <v>4.26507905</v>
      </c>
      <c r="G33" s="18" t="n">
        <v>516.64106507</v>
      </c>
      <c r="H33" s="20" t="n">
        <v>5.42908546</v>
      </c>
      <c r="I33" s="18" t="n">
        <v>424.32624004</v>
      </c>
      <c r="J33" s="20" t="n">
        <v>3.78743885</v>
      </c>
      <c r="K33" s="18" t="s">
        <v>404</v>
      </c>
      <c r="L33" s="20" t="s">
        <v>404</v>
      </c>
      <c r="M33" s="18" t="s">
        <v>404</v>
      </c>
      <c r="N33" s="20" t="s">
        <v>404</v>
      </c>
      <c r="O33" s="18" t="s">
        <v>404</v>
      </c>
      <c r="P33" s="20" t="s">
        <v>404</v>
      </c>
      <c r="Q33" s="18" t="n">
        <v>519.07275688</v>
      </c>
      <c r="R33" s="20" t="n">
        <v>8.08012563</v>
      </c>
    </row>
    <row r="34" spans="1:18">
      <c r="A34" s="15" t="s">
        <v>431</v>
      </c>
      <c r="B34" s="17" t="n">
        <v>6350</v>
      </c>
      <c r="C34" s="18">
        <f>(0.0/B34*100)</f>
        <v/>
      </c>
      <c r="D34" s="19" t="n">
        <v>6350</v>
      </c>
      <c r="E34" s="18" t="n">
        <v>439.34844727</v>
      </c>
      <c r="F34" s="20" t="n">
        <v>8.94182771</v>
      </c>
      <c r="G34" s="18" t="n">
        <v>468.41202818</v>
      </c>
      <c r="H34" s="20" t="n">
        <v>3.48637918</v>
      </c>
      <c r="I34" s="18" t="n">
        <v>430.1874827</v>
      </c>
      <c r="J34" s="20" t="n">
        <v>41.52452324</v>
      </c>
      <c r="K34" s="18" t="s">
        <v>404</v>
      </c>
      <c r="L34" s="20" t="s">
        <v>404</v>
      </c>
      <c r="M34" s="18" t="s">
        <v>404</v>
      </c>
      <c r="N34" s="20" t="s">
        <v>404</v>
      </c>
      <c r="O34" s="18" t="s">
        <v>404</v>
      </c>
      <c r="P34" s="20" t="s">
        <v>404</v>
      </c>
      <c r="Q34" s="18" t="n">
        <v>451.50163532</v>
      </c>
      <c r="R34" s="20" t="n">
        <v>13.82289936</v>
      </c>
    </row>
    <row r="35" spans="1:18">
      <c r="A35" s="15" t="s">
        <v>432</v>
      </c>
      <c r="B35" s="17" t="n">
        <v>6406</v>
      </c>
      <c r="C35" s="18">
        <f>(450.0/B35*100)</f>
        <v/>
      </c>
      <c r="D35" s="19" t="n">
        <v>5956</v>
      </c>
      <c r="E35" s="18" t="n">
        <v>489.33858055</v>
      </c>
      <c r="F35" s="20" t="n">
        <v>3.96352006</v>
      </c>
      <c r="G35" s="18" t="n">
        <v>523.48193137</v>
      </c>
      <c r="H35" s="20" t="n">
        <v>1.65499591</v>
      </c>
      <c r="I35" s="18" t="n">
        <v>485.22069666</v>
      </c>
      <c r="J35" s="20" t="n">
        <v>3.84305046</v>
      </c>
      <c r="K35" s="18" t="s">
        <v>404</v>
      </c>
      <c r="L35" s="20" t="s">
        <v>404</v>
      </c>
      <c r="M35" s="18" t="s">
        <v>404</v>
      </c>
      <c r="N35" s="20" t="s">
        <v>404</v>
      </c>
      <c r="O35" s="18" t="s">
        <v>404</v>
      </c>
      <c r="P35" s="20" t="s">
        <v>404</v>
      </c>
      <c r="Q35" s="18" t="n">
        <v>516.68295208</v>
      </c>
      <c r="R35" s="20" t="n">
        <v>4.9215812</v>
      </c>
    </row>
    <row r="36" spans="1:18">
      <c r="A36" s="15" t="s">
        <v>433</v>
      </c>
      <c r="B36" s="17" t="n">
        <v>6736</v>
      </c>
      <c r="C36" s="18">
        <f>(723.0/B36*100)</f>
        <v/>
      </c>
      <c r="D36" s="19" t="n">
        <v>6013</v>
      </c>
      <c r="E36" s="18" t="n">
        <v>496.13394662</v>
      </c>
      <c r="F36" s="20" t="n">
        <v>4.91363639</v>
      </c>
      <c r="G36" s="18" t="n">
        <v>491.74958417</v>
      </c>
      <c r="H36" s="20" t="n">
        <v>2.70125745</v>
      </c>
      <c r="I36" s="18" t="n">
        <v>496.57603535</v>
      </c>
      <c r="J36" s="20" t="n">
        <v>5.27331059</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485.98126323</v>
      </c>
      <c r="F37" s="20" t="n">
        <v>8.057235739999999</v>
      </c>
      <c r="G37" s="18" t="n">
        <v>495.35163375</v>
      </c>
      <c r="H37" s="20" t="n">
        <v>3.82194194</v>
      </c>
      <c r="I37" s="18" t="n">
        <v>573.49619551</v>
      </c>
      <c r="J37" s="20" t="n">
        <v>8.56050449</v>
      </c>
      <c r="K37" s="18" t="s">
        <v>404</v>
      </c>
      <c r="L37" s="20" t="s">
        <v>404</v>
      </c>
      <c r="M37" s="18" t="s">
        <v>404</v>
      </c>
      <c r="N37" s="20" t="s">
        <v>404</v>
      </c>
      <c r="O37" s="18" t="s">
        <v>404</v>
      </c>
      <c r="P37" s="20" t="s">
        <v>404</v>
      </c>
      <c r="Q37" s="18" t="n">
        <v>463.06663189</v>
      </c>
      <c r="R37" s="20" t="n">
        <v>18.29886449</v>
      </c>
    </row>
    <row r="38" spans="1:18">
      <c r="A38" s="15" t="s">
        <v>435</v>
      </c>
      <c r="B38" s="17" t="n">
        <v>5860</v>
      </c>
      <c r="C38" s="18">
        <f>(268.0/B38*100)</f>
        <v/>
      </c>
      <c r="D38" s="19" t="n">
        <v>5592</v>
      </c>
      <c r="E38" s="18" t="n">
        <v>494.63100151</v>
      </c>
      <c r="F38" s="20" t="n">
        <v>8.17385415</v>
      </c>
      <c r="G38" s="18" t="n">
        <v>506.31654964</v>
      </c>
      <c r="H38" s="20" t="n">
        <v>4.68748449</v>
      </c>
      <c r="I38" s="18" t="n">
        <v>541.82640402</v>
      </c>
      <c r="J38" s="20" t="n">
        <v>10.58857167</v>
      </c>
      <c r="K38" s="18" t="s">
        <v>404</v>
      </c>
      <c r="L38" s="20" t="s">
        <v>404</v>
      </c>
      <c r="M38" s="18" t="s">
        <v>404</v>
      </c>
      <c r="N38" s="20" t="s">
        <v>404</v>
      </c>
      <c r="O38" s="18" t="s">
        <v>404</v>
      </c>
      <c r="P38" s="20" t="s">
        <v>404</v>
      </c>
      <c r="Q38" s="18" t="n">
        <v>514.1265684</v>
      </c>
      <c r="R38" s="20" t="n">
        <v>12.88428995</v>
      </c>
    </row>
    <row r="39" spans="1:18">
      <c r="A39" s="15" t="s">
        <v>436</v>
      </c>
      <c r="B39" s="17" t="n">
        <v>5895</v>
      </c>
      <c r="C39" s="18">
        <f>(0.0/B39*100)</f>
        <v/>
      </c>
      <c r="D39" s="19" t="n">
        <v>5895</v>
      </c>
      <c r="E39" s="18" t="n">
        <v>436.11980696</v>
      </c>
      <c r="F39" s="20" t="n">
        <v>8.178372769999999</v>
      </c>
      <c r="G39" s="18" t="n">
        <v>422.12316644</v>
      </c>
      <c r="H39" s="20" t="n">
        <v>5.78782201</v>
      </c>
      <c r="I39" s="18" t="n">
        <v>355.90234061</v>
      </c>
      <c r="J39" s="20" t="n">
        <v>15.76478125</v>
      </c>
      <c r="K39" s="18" t="s">
        <v>404</v>
      </c>
      <c r="L39" s="20" t="s">
        <v>404</v>
      </c>
      <c r="M39" s="18" t="s">
        <v>404</v>
      </c>
      <c r="N39" s="20" t="s">
        <v>404</v>
      </c>
      <c r="O39" s="18" t="s">
        <v>404</v>
      </c>
      <c r="P39" s="20" t="s">
        <v>404</v>
      </c>
      <c r="Q39" s="18" t="n">
        <v>403.893046</v>
      </c>
      <c r="R39" s="20" t="n">
        <v>8.28420944</v>
      </c>
    </row>
    <row r="40" spans="1:18">
      <c r="A40" s="15" t="s">
        <v>437</v>
      </c>
      <c r="B40" s="17" t="n">
        <v>14157</v>
      </c>
      <c r="C40" s="18">
        <f>(2954.0/B40*100)</f>
        <v/>
      </c>
      <c r="D40" s="19" t="n">
        <v>11203</v>
      </c>
      <c r="E40" s="18" t="n">
        <v>505.07157317</v>
      </c>
      <c r="F40" s="20" t="n">
        <v>4.78822127</v>
      </c>
      <c r="G40" s="18" t="n">
        <v>519.69747427</v>
      </c>
      <c r="H40" s="20" t="n">
        <v>5.00442893</v>
      </c>
      <c r="I40" s="18" t="n">
        <v>495.78059134</v>
      </c>
      <c r="J40" s="20" t="n">
        <v>10.76866191</v>
      </c>
      <c r="K40" s="18" t="s">
        <v>404</v>
      </c>
      <c r="L40" s="20" t="s">
        <v>404</v>
      </c>
      <c r="M40" s="18" t="s">
        <v>404</v>
      </c>
      <c r="N40" s="20" t="s">
        <v>404</v>
      </c>
      <c r="O40" s="18" t="s">
        <v>404</v>
      </c>
      <c r="P40" s="20" t="s">
        <v>404</v>
      </c>
      <c r="Q40" s="18" t="n">
        <v>518.1427255</v>
      </c>
      <c r="R40" s="20" t="n">
        <v>17.22500339</v>
      </c>
    </row>
    <row r="41" spans="1:18">
      <c r="A41" s="15" t="s">
        <v>438</v>
      </c>
      <c r="B41" s="17" t="n">
        <v>5712</v>
      </c>
      <c r="C41" s="18">
        <f>(99.0/B41*100)</f>
        <v/>
      </c>
      <c r="D41" s="19" t="n">
        <v>5613</v>
      </c>
      <c r="E41" s="18" t="n">
        <v>490.66685897</v>
      </c>
      <c r="F41" s="20" t="n">
        <v>6.81533219</v>
      </c>
      <c r="G41" s="18" t="n">
        <v>500.76187259</v>
      </c>
      <c r="H41" s="20" t="n">
        <v>4.00772769</v>
      </c>
      <c r="I41" s="18" t="n">
        <v>490.88643119</v>
      </c>
      <c r="J41" s="20" t="n">
        <v>22.86756783</v>
      </c>
      <c r="K41" s="18" t="s">
        <v>404</v>
      </c>
      <c r="L41" s="20" t="s">
        <v>404</v>
      </c>
      <c r="M41" s="18" t="s">
        <v>404</v>
      </c>
      <c r="N41" s="20" t="s">
        <v>404</v>
      </c>
      <c r="O41" s="18" t="s">
        <v>404</v>
      </c>
      <c r="P41" s="20" t="s">
        <v>404</v>
      </c>
      <c r="Q41" s="18" t="n">
        <v>499.73279544</v>
      </c>
      <c r="R41" s="20" t="n">
        <v>19.85095076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427.41874011</v>
      </c>
      <c r="F44" s="20" t="n">
        <v>5.86124803</v>
      </c>
      <c r="G44" s="18" t="n">
        <v>429.33813804</v>
      </c>
      <c r="H44" s="20" t="n">
        <v>4.82580557</v>
      </c>
      <c r="I44" s="18" t="s">
        <v>404</v>
      </c>
      <c r="J44" s="20" t="s">
        <v>404</v>
      </c>
      <c r="K44" s="18" t="s">
        <v>404</v>
      </c>
      <c r="L44" s="20" t="s">
        <v>404</v>
      </c>
      <c r="M44" s="18" t="s">
        <v>404</v>
      </c>
      <c r="N44" s="20" t="s">
        <v>404</v>
      </c>
      <c r="O44" s="18" t="s">
        <v>404</v>
      </c>
      <c r="P44" s="20" t="s">
        <v>404</v>
      </c>
      <c r="Q44" s="18" t="n">
        <v>424.31872271</v>
      </c>
      <c r="R44" s="20" t="n">
        <v>5.23790536</v>
      </c>
    </row>
    <row r="45" spans="1:18">
      <c r="A45" s="15" t="s">
        <v>442</v>
      </c>
      <c r="B45" s="17" t="n">
        <v>5519</v>
      </c>
      <c r="C45" s="18">
        <f>(0.0/B45*100)</f>
        <v/>
      </c>
      <c r="D45" s="19" t="n">
        <v>5519</v>
      </c>
      <c r="E45" s="18" t="n">
        <v>375.96230467</v>
      </c>
      <c r="F45" s="20" t="n">
        <v>3.26963664</v>
      </c>
      <c r="G45" s="18" t="n">
        <v>375.3061372</v>
      </c>
      <c r="H45" s="20" t="n">
        <v>16.90899508</v>
      </c>
      <c r="I45" s="18" t="s">
        <v>404</v>
      </c>
      <c r="J45" s="20" t="s">
        <v>404</v>
      </c>
      <c r="K45" s="18" t="s">
        <v>404</v>
      </c>
      <c r="L45" s="20" t="s">
        <v>404</v>
      </c>
      <c r="M45" s="18" t="s">
        <v>404</v>
      </c>
      <c r="N45" s="20" t="s">
        <v>404</v>
      </c>
      <c r="O45" s="18" t="s">
        <v>404</v>
      </c>
      <c r="P45" s="20" t="s">
        <v>404</v>
      </c>
      <c r="Q45" s="18" t="n">
        <v>373.59422162</v>
      </c>
      <c r="R45" s="20" t="n">
        <v>13.82717487</v>
      </c>
    </row>
    <row r="46" spans="1:18">
      <c r="A46" s="15" t="s">
        <v>443</v>
      </c>
      <c r="B46" s="17" t="n">
        <v>23141</v>
      </c>
      <c r="C46" s="18">
        <f>(6020.0/B46*100)</f>
        <v/>
      </c>
      <c r="D46" s="19" t="n">
        <v>17121</v>
      </c>
      <c r="E46" s="18" t="n">
        <v>405.39497234</v>
      </c>
      <c r="F46" s="20" t="n">
        <v>3.9108718</v>
      </c>
      <c r="G46" s="18" t="n">
        <v>414.91056133</v>
      </c>
      <c r="H46" s="20" t="n">
        <v>4.31148226</v>
      </c>
      <c r="I46" s="18" t="n">
        <v>355.9970873</v>
      </c>
      <c r="J46" s="20" t="n">
        <v>5.42411688</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425.47286527</v>
      </c>
      <c r="F47" s="20" t="n">
        <v>10.08684894</v>
      </c>
      <c r="G47" s="18" t="n">
        <v>451.63870709</v>
      </c>
      <c r="H47" s="20" t="n">
        <v>5.85073859</v>
      </c>
      <c r="I47" s="18" t="n">
        <v>449.80582793</v>
      </c>
      <c r="J47" s="20" t="n">
        <v>29.36456624</v>
      </c>
      <c r="K47" s="18" t="s">
        <v>404</v>
      </c>
      <c r="L47" s="20" t="s">
        <v>404</v>
      </c>
      <c r="M47" s="18" t="s">
        <v>404</v>
      </c>
      <c r="N47" s="20" t="s">
        <v>404</v>
      </c>
      <c r="O47" s="18" t="s">
        <v>404</v>
      </c>
      <c r="P47" s="20" t="s">
        <v>404</v>
      </c>
      <c r="Q47" s="18" t="n">
        <v>441.39178259</v>
      </c>
      <c r="R47" s="20" t="n">
        <v>18.33311422</v>
      </c>
    </row>
    <row r="48" spans="1:18">
      <c r="A48" s="15" t="s">
        <v>445</v>
      </c>
      <c r="B48" s="17" t="n">
        <v>9841</v>
      </c>
      <c r="C48" s="18">
        <f>(40.0/B48*100)</f>
        <v/>
      </c>
      <c r="D48" s="19" t="n">
        <v>9801</v>
      </c>
      <c r="E48" s="18" t="n">
        <v>534.63995132</v>
      </c>
      <c r="F48" s="20" t="n">
        <v>15.05003917</v>
      </c>
      <c r="G48" s="18" t="n">
        <v>516.31462433</v>
      </c>
      <c r="H48" s="20" t="n">
        <v>5.53301496</v>
      </c>
      <c r="I48" s="18" t="n">
        <v>426.17323264</v>
      </c>
      <c r="J48" s="20" t="n">
        <v>6.766915</v>
      </c>
      <c r="K48" s="18" t="s">
        <v>404</v>
      </c>
      <c r="L48" s="20" t="s">
        <v>404</v>
      </c>
      <c r="M48" s="18" t="s">
        <v>404</v>
      </c>
      <c r="N48" s="20" t="s">
        <v>404</v>
      </c>
      <c r="O48" s="18" t="s">
        <v>404</v>
      </c>
      <c r="P48" s="20" t="s">
        <v>404</v>
      </c>
      <c r="Q48" s="18" t="n">
        <v>523.2994398</v>
      </c>
      <c r="R48" s="20" t="n">
        <v>32.35398863</v>
      </c>
    </row>
    <row r="49" spans="1:18">
      <c r="A49" s="15" t="s">
        <v>446</v>
      </c>
      <c r="B49" s="17" t="n">
        <v>6349</v>
      </c>
      <c r="C49" s="18">
        <f>(52.0/B49*100)</f>
        <v/>
      </c>
      <c r="D49" s="19" t="n">
        <v>6297</v>
      </c>
      <c r="E49" s="18" t="n">
        <v>422.54720113</v>
      </c>
      <c r="F49" s="20" t="n">
        <v>6.55359534</v>
      </c>
      <c r="G49" s="18" t="n">
        <v>434.69437753</v>
      </c>
      <c r="H49" s="20" t="n">
        <v>4.5209165</v>
      </c>
      <c r="I49" s="18" t="s">
        <v>404</v>
      </c>
      <c r="J49" s="20" t="s">
        <v>404</v>
      </c>
      <c r="K49" s="18" t="s">
        <v>404</v>
      </c>
      <c r="L49" s="20" t="s">
        <v>404</v>
      </c>
      <c r="M49" s="18" t="s">
        <v>404</v>
      </c>
      <c r="N49" s="20" t="s">
        <v>404</v>
      </c>
      <c r="O49" s="18" t="s">
        <v>404</v>
      </c>
      <c r="P49" s="20" t="s">
        <v>404</v>
      </c>
      <c r="Q49" s="18" t="n">
        <v>431.81771543</v>
      </c>
      <c r="R49" s="20" t="n">
        <v>5.23155625</v>
      </c>
    </row>
    <row r="50" spans="1:18">
      <c r="A50" s="15" t="s">
        <v>447</v>
      </c>
      <c r="B50" s="17" t="n">
        <v>11795</v>
      </c>
      <c r="C50" s="18">
        <f>(1031.0/B50*100)</f>
        <v/>
      </c>
      <c r="D50" s="19" t="n">
        <v>10764</v>
      </c>
      <c r="E50" s="18" t="n">
        <v>411.28471301</v>
      </c>
      <c r="F50" s="20" t="n">
        <v>3.85625367</v>
      </c>
      <c r="G50" s="18" t="n">
        <v>423.89784975</v>
      </c>
      <c r="H50" s="20" t="n">
        <v>3.95505195</v>
      </c>
      <c r="I50" s="18" t="n">
        <v>397.096902</v>
      </c>
      <c r="J50" s="20" t="n">
        <v>10.88842856</v>
      </c>
      <c r="K50" s="18" t="s">
        <v>404</v>
      </c>
      <c r="L50" s="20" t="s">
        <v>404</v>
      </c>
      <c r="M50" s="18" t="s">
        <v>404</v>
      </c>
      <c r="N50" s="20" t="s">
        <v>404</v>
      </c>
      <c r="O50" s="18" t="s">
        <v>404</v>
      </c>
      <c r="P50" s="20" t="s">
        <v>404</v>
      </c>
      <c r="Q50" s="18" t="n">
        <v>420.04944649</v>
      </c>
      <c r="R50" s="20" t="n">
        <v>9.41849669</v>
      </c>
    </row>
    <row r="51" spans="1:18">
      <c r="A51" s="15" t="s">
        <v>448</v>
      </c>
      <c r="B51" s="17" t="n">
        <v>6866</v>
      </c>
      <c r="C51" s="18">
        <f>(1235.0/B51*100)</f>
        <v/>
      </c>
      <c r="D51" s="19" t="n">
        <v>5631</v>
      </c>
      <c r="E51" s="18" t="n">
        <v>407.45448815</v>
      </c>
      <c r="F51" s="20" t="n">
        <v>7.2606558</v>
      </c>
      <c r="G51" s="18" t="n">
        <v>422.45677423</v>
      </c>
      <c r="H51" s="20" t="n">
        <v>2.77216915</v>
      </c>
      <c r="I51" s="18" t="n">
        <v>418.48637078</v>
      </c>
      <c r="J51" s="20" t="n">
        <v>15.58527852</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469.11636475</v>
      </c>
      <c r="F52" s="20" t="n">
        <v>8.601894339999999</v>
      </c>
      <c r="G52" s="18" t="n">
        <v>478.12335313</v>
      </c>
      <c r="H52" s="20" t="n">
        <v>3.73700724</v>
      </c>
      <c r="I52" s="18" t="n">
        <v>470.22022371</v>
      </c>
      <c r="J52" s="20" t="n">
        <v>14.9308577</v>
      </c>
      <c r="K52" s="18" t="s">
        <v>404</v>
      </c>
      <c r="L52" s="20" t="s">
        <v>404</v>
      </c>
      <c r="M52" s="18" t="s">
        <v>404</v>
      </c>
      <c r="N52" s="20" t="s">
        <v>404</v>
      </c>
      <c r="O52" s="18" t="s">
        <v>404</v>
      </c>
      <c r="P52" s="20" t="s">
        <v>404</v>
      </c>
      <c r="Q52" s="18" t="n">
        <v>469.94197812</v>
      </c>
      <c r="R52" s="20" t="n">
        <v>13.3476763</v>
      </c>
    </row>
    <row r="53" spans="1:18">
      <c r="A53" s="15" t="s">
        <v>450</v>
      </c>
      <c r="B53" s="17" t="n">
        <v>5571</v>
      </c>
      <c r="C53" s="18">
        <f>(0.0/B53*100)</f>
        <v/>
      </c>
      <c r="D53" s="19" t="n">
        <v>5571</v>
      </c>
      <c r="E53" s="18" t="n">
        <v>443.70929733</v>
      </c>
      <c r="F53" s="20" t="n">
        <v>2.04266983</v>
      </c>
      <c r="G53" s="18" t="n">
        <v>428.57965933</v>
      </c>
      <c r="H53" s="20" t="n">
        <v>2.11629257</v>
      </c>
      <c r="I53" s="18" t="n">
        <v>356.81296467</v>
      </c>
      <c r="J53" s="20" t="n">
        <v>7.27126105</v>
      </c>
      <c r="K53" s="18" t="s">
        <v>404</v>
      </c>
      <c r="L53" s="20" t="s">
        <v>404</v>
      </c>
      <c r="M53" s="18" t="s">
        <v>404</v>
      </c>
      <c r="N53" s="20" t="s">
        <v>404</v>
      </c>
      <c r="O53" s="18" t="s">
        <v>404</v>
      </c>
      <c r="P53" s="20" t="s">
        <v>404</v>
      </c>
      <c r="Q53" s="18" t="n">
        <v>420.92018084</v>
      </c>
      <c r="R53" s="20" t="n">
        <v>2.60953767</v>
      </c>
    </row>
    <row r="54" spans="1:18">
      <c r="A54" s="15" t="s">
        <v>451</v>
      </c>
      <c r="B54" s="17" t="n">
        <v>4740</v>
      </c>
      <c r="C54" s="18">
        <f>(199.0/B54*100)</f>
        <v/>
      </c>
      <c r="D54" s="19" t="n">
        <v>4541</v>
      </c>
      <c r="E54" s="18" t="n">
        <v>326.90612935</v>
      </c>
      <c r="F54" s="20" t="n">
        <v>6.47645098</v>
      </c>
      <c r="G54" s="18" t="n">
        <v>339.8921715</v>
      </c>
      <c r="H54" s="20" t="n">
        <v>6.89812784</v>
      </c>
      <c r="I54" s="18" t="n">
        <v>300.94433921</v>
      </c>
      <c r="J54" s="20" t="n">
        <v>5.56687527</v>
      </c>
      <c r="K54" s="18" t="s">
        <v>404</v>
      </c>
      <c r="L54" s="20" t="s">
        <v>404</v>
      </c>
      <c r="M54" s="18" t="s">
        <v>404</v>
      </c>
      <c r="N54" s="20" t="s">
        <v>404</v>
      </c>
      <c r="O54" s="18" t="s">
        <v>404</v>
      </c>
      <c r="P54" s="20" t="s">
        <v>404</v>
      </c>
      <c r="Q54" s="18" t="n">
        <v>340.69106334</v>
      </c>
      <c r="R54" s="20" t="n">
        <v>6.7743821</v>
      </c>
    </row>
    <row r="55" spans="1:18">
      <c r="A55" s="15" t="s">
        <v>452</v>
      </c>
      <c r="B55" s="17" t="n">
        <v>5316</v>
      </c>
      <c r="C55" s="18">
        <f>(43.0/B55*100)</f>
        <v/>
      </c>
      <c r="D55" s="19" t="n">
        <v>5273</v>
      </c>
      <c r="E55" s="18" t="n">
        <v>408.02790293</v>
      </c>
      <c r="F55" s="20" t="n">
        <v>5.40981122</v>
      </c>
      <c r="G55" s="18" t="n">
        <v>416.67025641</v>
      </c>
      <c r="H55" s="20" t="n">
        <v>5.02320518</v>
      </c>
      <c r="I55" s="18" t="s">
        <v>404</v>
      </c>
      <c r="J55" s="20" t="s">
        <v>404</v>
      </c>
      <c r="K55" s="18" t="s">
        <v>404</v>
      </c>
      <c r="L55" s="20" t="s">
        <v>404</v>
      </c>
      <c r="M55" s="18" t="s">
        <v>404</v>
      </c>
      <c r="N55" s="20" t="s">
        <v>404</v>
      </c>
      <c r="O55" s="18" t="s">
        <v>404</v>
      </c>
      <c r="P55" s="20" t="s">
        <v>404</v>
      </c>
      <c r="Q55" s="18" t="n">
        <v>409.88749715</v>
      </c>
      <c r="R55" s="20" t="n">
        <v>4.2865628</v>
      </c>
    </row>
    <row r="56" spans="1:18">
      <c r="A56" s="15" t="s">
        <v>453</v>
      </c>
      <c r="B56" s="17" t="n">
        <v>5359</v>
      </c>
      <c r="C56" s="18">
        <f>(0.0/B56*100)</f>
        <v/>
      </c>
      <c r="D56" s="19" t="n">
        <v>5359</v>
      </c>
      <c r="E56" s="18" t="n">
        <v>513.09517482</v>
      </c>
      <c r="F56" s="20" t="n">
        <v>6.99327299</v>
      </c>
      <c r="G56" s="18" t="n">
        <v>528.43464338</v>
      </c>
      <c r="H56" s="20" t="n">
        <v>3.73231396</v>
      </c>
      <c r="I56" s="18" t="n">
        <v>520.85506759</v>
      </c>
      <c r="J56" s="20" t="n">
        <v>16.36062732</v>
      </c>
      <c r="K56" s="18" t="s">
        <v>404</v>
      </c>
      <c r="L56" s="20" t="s">
        <v>404</v>
      </c>
      <c r="M56" s="18" t="s">
        <v>404</v>
      </c>
      <c r="N56" s="20" t="s">
        <v>404</v>
      </c>
      <c r="O56" s="18" t="s">
        <v>404</v>
      </c>
      <c r="P56" s="20" t="s">
        <v>404</v>
      </c>
      <c r="Q56" s="18" t="n">
        <v>513.70205635</v>
      </c>
      <c r="R56" s="20" t="n">
        <v>25.55760842</v>
      </c>
    </row>
    <row r="57" spans="1:18">
      <c r="A57" s="15" t="s">
        <v>454</v>
      </c>
      <c r="B57" s="17" t="n">
        <v>6513</v>
      </c>
      <c r="C57" s="18">
        <f>(0.0/B57*100)</f>
        <v/>
      </c>
      <c r="D57" s="19" t="n">
        <v>6513</v>
      </c>
      <c r="E57" s="18" t="n">
        <v>402.25752688</v>
      </c>
      <c r="F57" s="20" t="n">
        <v>3.77959146</v>
      </c>
      <c r="G57" s="18" t="n">
        <v>407.66321211</v>
      </c>
      <c r="H57" s="20" t="n">
        <v>6.09337401</v>
      </c>
      <c r="I57" s="18" t="s">
        <v>404</v>
      </c>
      <c r="J57" s="20" t="s">
        <v>404</v>
      </c>
      <c r="K57" s="18" t="s">
        <v>404</v>
      </c>
      <c r="L57" s="20" t="s">
        <v>404</v>
      </c>
      <c r="M57" s="18" t="s">
        <v>404</v>
      </c>
      <c r="N57" s="20" t="s">
        <v>404</v>
      </c>
      <c r="O57" s="18" t="n">
        <v>403.84586316</v>
      </c>
      <c r="P57" s="20" t="n">
        <v>5.96671472</v>
      </c>
      <c r="Q57" s="18" t="n">
        <v>398.86882182</v>
      </c>
      <c r="R57" s="20" t="n">
        <v>8.8036423</v>
      </c>
    </row>
    <row r="58" spans="1:18">
      <c r="A58" s="15" t="s">
        <v>455</v>
      </c>
      <c r="B58" s="17" t="n">
        <v>7267</v>
      </c>
      <c r="C58" s="18">
        <f>(0.0/B58*100)</f>
        <v/>
      </c>
      <c r="D58" s="19" t="n">
        <v>7267</v>
      </c>
      <c r="E58" s="18" t="n">
        <v>410.90145306</v>
      </c>
      <c r="F58" s="20" t="n">
        <v>8.07138243</v>
      </c>
      <c r="G58" s="18" t="n">
        <v>409.22152542</v>
      </c>
      <c r="H58" s="20" t="n">
        <v>8.413429470000001</v>
      </c>
      <c r="I58" s="18" t="s">
        <v>404</v>
      </c>
      <c r="J58" s="20" t="s">
        <v>404</v>
      </c>
      <c r="K58" s="18" t="s">
        <v>404</v>
      </c>
      <c r="L58" s="20" t="s">
        <v>404</v>
      </c>
      <c r="M58" s="18" t="s">
        <v>404</v>
      </c>
      <c r="N58" s="20" t="s">
        <v>404</v>
      </c>
      <c r="O58" s="18" t="s">
        <v>404</v>
      </c>
      <c r="P58" s="20" t="s">
        <v>404</v>
      </c>
      <c r="Q58" s="18" t="n">
        <v>407.60023926</v>
      </c>
      <c r="R58" s="20" t="n">
        <v>3.7048915</v>
      </c>
    </row>
    <row r="59" spans="1:18">
      <c r="A59" s="15" t="s">
        <v>456</v>
      </c>
      <c r="B59" s="17" t="n">
        <v>4826</v>
      </c>
      <c r="C59" s="18">
        <f>(0.0/B59*100)</f>
        <v/>
      </c>
      <c r="D59" s="19" t="n">
        <v>4826</v>
      </c>
      <c r="E59" s="18" t="n">
        <v>369.11384474</v>
      </c>
      <c r="F59" s="20" t="n">
        <v>2.69703333</v>
      </c>
      <c r="G59" s="18" t="n">
        <v>383.93436866</v>
      </c>
      <c r="H59" s="20" t="n">
        <v>2.92659087</v>
      </c>
      <c r="I59" s="18" t="s">
        <v>404</v>
      </c>
      <c r="J59" s="20" t="s">
        <v>404</v>
      </c>
      <c r="K59" s="18" t="s">
        <v>404</v>
      </c>
      <c r="L59" s="20" t="s">
        <v>404</v>
      </c>
      <c r="M59" s="18" t="s">
        <v>404</v>
      </c>
      <c r="N59" s="20" t="s">
        <v>404</v>
      </c>
      <c r="O59" s="18" t="s">
        <v>404</v>
      </c>
      <c r="P59" s="20" t="s">
        <v>404</v>
      </c>
      <c r="Q59" s="18" t="n">
        <v>382.61409499</v>
      </c>
      <c r="R59" s="20" t="n">
        <v>2.48171532</v>
      </c>
    </row>
    <row r="60" spans="1:18">
      <c r="A60" s="15" t="s">
        <v>457</v>
      </c>
      <c r="B60" s="17" t="n">
        <v>4546</v>
      </c>
      <c r="C60" s="18">
        <f>(0.0/B60*100)</f>
        <v/>
      </c>
      <c r="D60" s="19" t="n">
        <v>4546</v>
      </c>
      <c r="E60" s="18" t="n">
        <v>395.41151041</v>
      </c>
      <c r="F60" s="20" t="n">
        <v>5.73086425</v>
      </c>
      <c r="G60" s="18" t="n">
        <v>365.60432519</v>
      </c>
      <c r="H60" s="20" t="n">
        <v>15.80632035</v>
      </c>
      <c r="I60" s="18" t="s">
        <v>404</v>
      </c>
      <c r="J60" s="20" t="s">
        <v>404</v>
      </c>
      <c r="K60" s="18" t="s">
        <v>404</v>
      </c>
      <c r="L60" s="20" t="s">
        <v>404</v>
      </c>
      <c r="M60" s="18" t="s">
        <v>404</v>
      </c>
      <c r="N60" s="20" t="s">
        <v>404</v>
      </c>
      <c r="O60" s="18" t="s">
        <v>404</v>
      </c>
      <c r="P60" s="20" t="s">
        <v>404</v>
      </c>
      <c r="Q60" s="18" t="n">
        <v>383.52097084</v>
      </c>
      <c r="R60" s="20" t="n">
        <v>5.89240486</v>
      </c>
    </row>
    <row r="61" spans="1:18">
      <c r="A61" s="15" t="s">
        <v>458</v>
      </c>
      <c r="B61" s="17" t="n">
        <v>6525</v>
      </c>
      <c r="C61" s="18">
        <f>(0.0/B61*100)</f>
        <v/>
      </c>
      <c r="D61" s="19" t="n">
        <v>6525</v>
      </c>
      <c r="E61" s="18" t="n">
        <v>468.04914711</v>
      </c>
      <c r="F61" s="20" t="n">
        <v>6.54492771</v>
      </c>
      <c r="G61" s="18" t="n">
        <v>474.55602206</v>
      </c>
      <c r="H61" s="20" t="n">
        <v>3.1705842</v>
      </c>
      <c r="I61" s="18" t="n">
        <v>410.05668014</v>
      </c>
      <c r="J61" s="20" t="n">
        <v>16.13801857</v>
      </c>
      <c r="K61" s="18" t="s">
        <v>404</v>
      </c>
      <c r="L61" s="20" t="s">
        <v>404</v>
      </c>
      <c r="M61" s="18" t="s">
        <v>404</v>
      </c>
      <c r="N61" s="20" t="s">
        <v>404</v>
      </c>
      <c r="O61" s="18" t="s">
        <v>404</v>
      </c>
      <c r="P61" s="20" t="s">
        <v>404</v>
      </c>
      <c r="Q61" s="18" t="n">
        <v>492.42822725</v>
      </c>
      <c r="R61" s="20" t="n">
        <v>9.27003414</v>
      </c>
    </row>
    <row r="62" spans="1:18">
      <c r="A62" s="15" t="s">
        <v>459</v>
      </c>
      <c r="B62" s="17" t="n">
        <v>4476</v>
      </c>
      <c r="C62" s="18">
        <f>(0.0/B62*100)</f>
        <v/>
      </c>
      <c r="D62" s="19" t="n">
        <v>4476</v>
      </c>
      <c r="E62" s="18" t="n">
        <v>527.43755447</v>
      </c>
      <c r="F62" s="20" t="n">
        <v>1.64928595</v>
      </c>
      <c r="G62" s="18" t="n">
        <v>534.44859129</v>
      </c>
      <c r="H62" s="20" t="n">
        <v>1.73162945</v>
      </c>
      <c r="I62" s="18" t="n">
        <v>469.94698345</v>
      </c>
      <c r="J62" s="20" t="n">
        <v>17.32583546</v>
      </c>
      <c r="K62" s="18" t="s">
        <v>404</v>
      </c>
      <c r="L62" s="20" t="s">
        <v>404</v>
      </c>
      <c r="M62" s="18" t="s">
        <v>404</v>
      </c>
      <c r="N62" s="20" t="s">
        <v>404</v>
      </c>
      <c r="O62" s="18" t="s">
        <v>404</v>
      </c>
      <c r="P62" s="20" t="s">
        <v>404</v>
      </c>
      <c r="Q62" s="18" t="n">
        <v>516.11564865</v>
      </c>
      <c r="R62" s="20" t="n">
        <v>2.90227238</v>
      </c>
    </row>
    <row r="63" spans="1:18">
      <c r="A63" s="15" t="s">
        <v>460</v>
      </c>
      <c r="B63" s="17" t="n">
        <v>5324</v>
      </c>
      <c r="C63" s="18">
        <f>(0.0/B63*100)</f>
        <v/>
      </c>
      <c r="D63" s="19" t="n">
        <v>5324</v>
      </c>
      <c r="E63" s="18" t="n">
        <v>383.55332706</v>
      </c>
      <c r="F63" s="20" t="n">
        <v>2.5930171</v>
      </c>
      <c r="G63" s="18" t="n">
        <v>383.06254764</v>
      </c>
      <c r="H63" s="20" t="n">
        <v>1.77685752</v>
      </c>
      <c r="I63" s="18" t="s">
        <v>404</v>
      </c>
      <c r="J63" s="20" t="s">
        <v>404</v>
      </c>
      <c r="K63" s="18" t="s">
        <v>404</v>
      </c>
      <c r="L63" s="20" t="s">
        <v>404</v>
      </c>
      <c r="M63" s="18" t="s">
        <v>404</v>
      </c>
      <c r="N63" s="20" t="s">
        <v>404</v>
      </c>
      <c r="O63" s="18" t="s">
        <v>404</v>
      </c>
      <c r="P63" s="20" t="s">
        <v>404</v>
      </c>
      <c r="Q63" s="18" t="n">
        <v>384.39569899</v>
      </c>
      <c r="R63" s="20" t="n">
        <v>2.10187376</v>
      </c>
    </row>
    <row r="64" spans="1:18">
      <c r="A64" s="15" t="s">
        <v>461</v>
      </c>
      <c r="B64" s="17" t="n">
        <v>3634</v>
      </c>
      <c r="C64" s="18">
        <f>(27.0/B64*100)</f>
        <v/>
      </c>
      <c r="D64" s="19" t="n">
        <v>3607</v>
      </c>
      <c r="E64" s="18" t="n">
        <v>469.30773691</v>
      </c>
      <c r="F64" s="20" t="n">
        <v>2.90917851</v>
      </c>
      <c r="G64" s="18" t="n">
        <v>452.1289398</v>
      </c>
      <c r="H64" s="20" t="n">
        <v>2.26886121</v>
      </c>
      <c r="I64" s="18" t="s">
        <v>404</v>
      </c>
      <c r="J64" s="20" t="s">
        <v>404</v>
      </c>
      <c r="K64" s="18" t="s">
        <v>404</v>
      </c>
      <c r="L64" s="20" t="s">
        <v>404</v>
      </c>
      <c r="M64" s="18" t="s">
        <v>404</v>
      </c>
      <c r="N64" s="20" t="s">
        <v>404</v>
      </c>
      <c r="O64" s="18" t="s">
        <v>404</v>
      </c>
      <c r="P64" s="20" t="s">
        <v>404</v>
      </c>
      <c r="Q64" s="18" t="n">
        <v>492.59592044</v>
      </c>
      <c r="R64" s="20" t="n">
        <v>4.00177068</v>
      </c>
    </row>
    <row r="65" spans="1:18">
      <c r="A65" s="15" t="s">
        <v>462</v>
      </c>
      <c r="B65" s="17" t="n">
        <v>5325</v>
      </c>
      <c r="C65" s="18">
        <f>(0.0/B65*100)</f>
        <v/>
      </c>
      <c r="D65" s="19" t="n">
        <v>5325</v>
      </c>
      <c r="E65" s="18" t="n">
        <v>429.60251667</v>
      </c>
      <c r="F65" s="20" t="n">
        <v>2.24241671</v>
      </c>
      <c r="G65" s="18" t="n">
        <v>419.55243834</v>
      </c>
      <c r="H65" s="20" t="n">
        <v>5.01050891</v>
      </c>
      <c r="I65" s="18" t="s">
        <v>404</v>
      </c>
      <c r="J65" s="20" t="s">
        <v>404</v>
      </c>
      <c r="K65" s="18" t="s">
        <v>404</v>
      </c>
      <c r="L65" s="20" t="s">
        <v>404</v>
      </c>
      <c r="M65" s="18" t="s">
        <v>404</v>
      </c>
      <c r="N65" s="20" t="s">
        <v>404</v>
      </c>
      <c r="O65" s="18" t="s">
        <v>404</v>
      </c>
      <c r="P65" s="20" t="s">
        <v>404</v>
      </c>
      <c r="Q65" s="18" t="n">
        <v>435.822588</v>
      </c>
      <c r="R65" s="20" t="n">
        <v>16.89635803</v>
      </c>
    </row>
    <row r="66" spans="1:18">
      <c r="A66" s="15" t="s">
        <v>463</v>
      </c>
      <c r="B66" s="17" t="n">
        <v>5665</v>
      </c>
      <c r="C66" s="18">
        <f>(0.0/B66*100)</f>
        <v/>
      </c>
      <c r="D66" s="19" t="n">
        <v>5665</v>
      </c>
      <c r="E66" s="18" t="n">
        <v>397.85704303</v>
      </c>
      <c r="F66" s="20" t="n">
        <v>2.0619177</v>
      </c>
      <c r="G66" s="18" t="n">
        <v>419.72566935</v>
      </c>
      <c r="H66" s="20" t="n">
        <v>1.28594156</v>
      </c>
      <c r="I66" s="18" t="n">
        <v>363.84393827</v>
      </c>
      <c r="J66" s="20" t="n">
        <v>8.81112766</v>
      </c>
      <c r="K66" s="18" t="s">
        <v>404</v>
      </c>
      <c r="L66" s="20" t="s">
        <v>404</v>
      </c>
      <c r="M66" s="18" t="s">
        <v>404</v>
      </c>
      <c r="N66" s="20" t="s">
        <v>404</v>
      </c>
      <c r="O66" s="18" t="s">
        <v>404</v>
      </c>
      <c r="P66" s="20" t="s">
        <v>404</v>
      </c>
      <c r="Q66" s="18" t="n">
        <v>379.5218438</v>
      </c>
      <c r="R66" s="20" t="n">
        <v>3.81990967</v>
      </c>
    </row>
    <row r="67" spans="1:18">
      <c r="A67" s="15" t="s">
        <v>464</v>
      </c>
      <c r="B67" s="17" t="n">
        <v>6971</v>
      </c>
      <c r="C67" s="18">
        <f>(0.0/B67*100)</f>
        <v/>
      </c>
      <c r="D67" s="19" t="n">
        <v>6971</v>
      </c>
      <c r="E67" s="18" t="n">
        <v>392.92364112</v>
      </c>
      <c r="F67" s="20" t="n">
        <v>6.12318387</v>
      </c>
      <c r="G67" s="18" t="n">
        <v>396.87731888</v>
      </c>
      <c r="H67" s="20" t="n">
        <v>4.23092658</v>
      </c>
      <c r="I67" s="18" t="n">
        <v>379.8153183</v>
      </c>
      <c r="J67" s="20" t="n">
        <v>6.79452788</v>
      </c>
      <c r="K67" s="18" t="s">
        <v>404</v>
      </c>
      <c r="L67" s="20" t="s">
        <v>404</v>
      </c>
      <c r="M67" s="18" t="s">
        <v>404</v>
      </c>
      <c r="N67" s="20" t="s">
        <v>404</v>
      </c>
      <c r="O67" s="18" t="s">
        <v>404</v>
      </c>
      <c r="P67" s="20" t="s">
        <v>404</v>
      </c>
      <c r="Q67" s="18" t="n">
        <v>400.70775985</v>
      </c>
      <c r="R67" s="20" t="n">
        <v>5.67210202</v>
      </c>
    </row>
    <row r="68" spans="1:18">
      <c r="A68" s="15" t="s">
        <v>465</v>
      </c>
      <c r="B68" s="17" t="n">
        <v>12083</v>
      </c>
      <c r="C68" s="18">
        <f>(0.0/B68*100)</f>
        <v/>
      </c>
      <c r="D68" s="19" t="n">
        <v>12083</v>
      </c>
      <c r="E68" s="18" t="n">
        <v>407.04984447</v>
      </c>
      <c r="F68" s="20" t="n">
        <v>1.12304531</v>
      </c>
      <c r="G68" s="18" t="n">
        <v>439.86668338</v>
      </c>
      <c r="H68" s="20" t="n">
        <v>1.70470472</v>
      </c>
      <c r="I68" s="18" t="n">
        <v>439.84475592</v>
      </c>
      <c r="J68" s="20" t="n">
        <v>12.49637931</v>
      </c>
      <c r="K68" s="18" t="s">
        <v>404</v>
      </c>
      <c r="L68" s="20" t="s">
        <v>404</v>
      </c>
      <c r="M68" s="18" t="s">
        <v>404</v>
      </c>
      <c r="N68" s="20" t="s">
        <v>404</v>
      </c>
      <c r="O68" s="18" t="s">
        <v>404</v>
      </c>
      <c r="P68" s="20" t="s">
        <v>404</v>
      </c>
      <c r="Q68" s="18" t="n">
        <v>430.45876165</v>
      </c>
      <c r="R68" s="20" t="n">
        <v>3.70186962</v>
      </c>
    </row>
    <row r="69" spans="1:18">
      <c r="A69" s="15" t="s">
        <v>466</v>
      </c>
      <c r="B69" s="17" t="n">
        <v>4876</v>
      </c>
      <c r="C69" s="18">
        <f>(0.0/B69*100)</f>
        <v/>
      </c>
      <c r="D69" s="19" t="n">
        <v>4876</v>
      </c>
      <c r="E69" s="18" t="n">
        <v>437.63527811</v>
      </c>
      <c r="F69" s="20" t="n">
        <v>5.59148177</v>
      </c>
      <c r="G69" s="18" t="n">
        <v>438.22801344</v>
      </c>
      <c r="H69" s="20" t="n">
        <v>5.21625172</v>
      </c>
      <c r="I69" s="18" t="s">
        <v>404</v>
      </c>
      <c r="J69" s="20" t="s">
        <v>404</v>
      </c>
      <c r="K69" s="18" t="s">
        <v>404</v>
      </c>
      <c r="L69" s="20" t="s">
        <v>404</v>
      </c>
      <c r="M69" s="18" t="s">
        <v>404</v>
      </c>
      <c r="N69" s="20" t="s">
        <v>404</v>
      </c>
      <c r="O69" s="18" t="s">
        <v>404</v>
      </c>
      <c r="P69" s="20" t="s">
        <v>404</v>
      </c>
      <c r="Q69" s="18" t="n">
        <v>410.81792467</v>
      </c>
      <c r="R69" s="20" t="n">
        <v>10.58270453</v>
      </c>
    </row>
    <row r="70" spans="1:18">
      <c r="A70" s="15" t="s">
        <v>467</v>
      </c>
      <c r="B70" s="17" t="n">
        <v>6036</v>
      </c>
      <c r="C70" s="18">
        <f>(0.0/B70*100)</f>
        <v/>
      </c>
      <c r="D70" s="19" t="n">
        <v>6036</v>
      </c>
      <c r="E70" s="18" t="n">
        <v>487.56756699</v>
      </c>
      <c r="F70" s="20" t="n">
        <v>3.66645262</v>
      </c>
      <c r="G70" s="18" t="n">
        <v>483.77949014</v>
      </c>
      <c r="H70" s="20" t="n">
        <v>5.66034943</v>
      </c>
      <c r="I70" s="18" t="s">
        <v>404</v>
      </c>
      <c r="J70" s="20" t="s">
        <v>404</v>
      </c>
      <c r="K70" s="18" t="s">
        <v>404</v>
      </c>
      <c r="L70" s="20" t="s">
        <v>404</v>
      </c>
      <c r="M70" s="18" t="s">
        <v>404</v>
      </c>
      <c r="N70" s="20" t="s">
        <v>404</v>
      </c>
      <c r="O70" s="18" t="s">
        <v>404</v>
      </c>
      <c r="P70" s="20" t="s">
        <v>404</v>
      </c>
      <c r="Q70" s="18" t="n">
        <v>508.347725</v>
      </c>
      <c r="R70" s="20" t="n">
        <v>17.12680805</v>
      </c>
    </row>
    <row r="71" spans="1:18">
      <c r="A71" s="15" t="s">
        <v>468</v>
      </c>
      <c r="B71" s="17" t="n">
        <v>6115</v>
      </c>
      <c r="C71" s="18">
        <f>(0.0/B71*100)</f>
        <v/>
      </c>
      <c r="D71" s="19" t="n">
        <v>6115</v>
      </c>
      <c r="E71" s="18" t="n">
        <v>554.46852262</v>
      </c>
      <c r="F71" s="20" t="n">
        <v>1.29836385</v>
      </c>
      <c r="G71" s="18" t="n">
        <v>570.57420796</v>
      </c>
      <c r="H71" s="20" t="n">
        <v>3.30135563</v>
      </c>
      <c r="I71" s="18" t="n">
        <v>496.28387474</v>
      </c>
      <c r="J71" s="20" t="n">
        <v>15.61464699</v>
      </c>
      <c r="K71" s="18" t="s">
        <v>404</v>
      </c>
      <c r="L71" s="20" t="s">
        <v>404</v>
      </c>
      <c r="M71" s="18" t="s">
        <v>404</v>
      </c>
      <c r="N71" s="20" t="s">
        <v>404</v>
      </c>
      <c r="O71" s="18" t="s">
        <v>404</v>
      </c>
      <c r="P71" s="20" t="s">
        <v>404</v>
      </c>
      <c r="Q71" s="18" t="n">
        <v>520.91179855</v>
      </c>
      <c r="R71" s="20" t="n">
        <v>13.36858005</v>
      </c>
    </row>
    <row r="72" spans="1:18">
      <c r="A72" s="15" t="s">
        <v>469</v>
      </c>
      <c r="B72" s="17" t="n">
        <v>7708</v>
      </c>
      <c r="C72" s="18">
        <f>(0.0/B72*100)</f>
        <v/>
      </c>
      <c r="D72" s="19" t="n">
        <v>7708</v>
      </c>
      <c r="E72" s="18" t="n">
        <v>533.35352134</v>
      </c>
      <c r="F72" s="20" t="n">
        <v>6.04129281</v>
      </c>
      <c r="G72" s="18" t="n">
        <v>534.85671766</v>
      </c>
      <c r="H72" s="20" t="n">
        <v>5.14614632</v>
      </c>
      <c r="I72" s="18" t="n">
        <v>458.99937447</v>
      </c>
      <c r="J72" s="20" t="n">
        <v>20.27311295</v>
      </c>
      <c r="K72" s="18" t="s">
        <v>404</v>
      </c>
      <c r="L72" s="20" t="s">
        <v>404</v>
      </c>
      <c r="M72" s="18" t="s">
        <v>404</v>
      </c>
      <c r="N72" s="20" t="s">
        <v>404</v>
      </c>
      <c r="O72" s="18" t="s">
        <v>404</v>
      </c>
      <c r="P72" s="20" t="s">
        <v>404</v>
      </c>
      <c r="Q72" s="18" t="n">
        <v>521.34215265</v>
      </c>
      <c r="R72" s="20" t="n">
        <v>22.39556272</v>
      </c>
    </row>
    <row r="73" spans="1:18">
      <c r="A73" s="15" t="s">
        <v>470</v>
      </c>
      <c r="B73" s="17" t="n">
        <v>8249</v>
      </c>
      <c r="C73" s="18">
        <f>(0.0/B73*100)</f>
        <v/>
      </c>
      <c r="D73" s="19" t="n">
        <v>8249</v>
      </c>
      <c r="E73" s="18" t="n">
        <v>418.98636069</v>
      </c>
      <c r="F73" s="20" t="n">
        <v>4.84396467</v>
      </c>
      <c r="G73" s="18" t="n">
        <v>425.54428142</v>
      </c>
      <c r="H73" s="20" t="n">
        <v>4.39722207</v>
      </c>
      <c r="I73" s="18" t="n">
        <v>410.81162287</v>
      </c>
      <c r="J73" s="20" t="n">
        <v>19.10949987</v>
      </c>
      <c r="K73" s="18" t="s">
        <v>404</v>
      </c>
      <c r="L73" s="20" t="s">
        <v>404</v>
      </c>
      <c r="M73" s="18" t="s">
        <v>404</v>
      </c>
      <c r="N73" s="20" t="s">
        <v>404</v>
      </c>
      <c r="O73" s="18" t="s">
        <v>404</v>
      </c>
      <c r="P73" s="20" t="s">
        <v>404</v>
      </c>
      <c r="Q73" s="18" t="n">
        <v>419.78820329</v>
      </c>
      <c r="R73" s="20" t="n">
        <v>16.83546484</v>
      </c>
    </row>
    <row r="74" spans="1:18">
      <c r="A74" s="15" t="s">
        <v>471</v>
      </c>
      <c r="B74" s="17" t="n">
        <v>4692</v>
      </c>
      <c r="C74" s="18">
        <f>(484.0/B74*100)</f>
        <v/>
      </c>
      <c r="D74" s="19" t="n">
        <v>4208</v>
      </c>
      <c r="E74" s="18" t="n">
        <v>428.87352324</v>
      </c>
      <c r="F74" s="20" t="n">
        <v>2.04636505</v>
      </c>
      <c r="G74" s="18" t="n">
        <v>418.85371167</v>
      </c>
      <c r="H74" s="20" t="n">
        <v>2.50257293</v>
      </c>
      <c r="I74" s="18" t="s">
        <v>404</v>
      </c>
      <c r="J74" s="20" t="s">
        <v>404</v>
      </c>
      <c r="K74" s="18" t="s">
        <v>404</v>
      </c>
      <c r="L74" s="20" t="s">
        <v>404</v>
      </c>
      <c r="M74" s="18" t="s">
        <v>404</v>
      </c>
      <c r="N74" s="20" t="s">
        <v>404</v>
      </c>
      <c r="O74" s="18" t="s">
        <v>404</v>
      </c>
      <c r="P74" s="20" t="s">
        <v>404</v>
      </c>
      <c r="Q74" s="18" t="n">
        <v>418.61074161</v>
      </c>
      <c r="R74" s="20" t="n">
        <v>2.78108581</v>
      </c>
    </row>
    <row r="75" spans="1:18">
      <c r="A75" s="15" t="s">
        <v>472</v>
      </c>
      <c r="B75" s="17" t="n">
        <v>5375</v>
      </c>
      <c r="C75" s="18">
        <f>(483.0/B75*100)</f>
        <v/>
      </c>
      <c r="D75" s="19" t="n">
        <v>4892</v>
      </c>
      <c r="E75" s="18" t="n">
        <v>386.23006345</v>
      </c>
      <c r="F75" s="20" t="n">
        <v>3.51420854</v>
      </c>
      <c r="G75" s="18" t="n">
        <v>388.83562063</v>
      </c>
      <c r="H75" s="20" t="n">
        <v>6.94035007</v>
      </c>
      <c r="I75" s="18" t="n">
        <v>382.90126591</v>
      </c>
      <c r="J75" s="20" t="n">
        <v>13.21533288</v>
      </c>
      <c r="K75" s="18" t="s">
        <v>404</v>
      </c>
      <c r="L75" s="20" t="s">
        <v>404</v>
      </c>
      <c r="M75" s="18" t="s">
        <v>404</v>
      </c>
      <c r="N75" s="20" t="s">
        <v>404</v>
      </c>
      <c r="O75" s="18" t="s">
        <v>404</v>
      </c>
      <c r="P75" s="20" t="s">
        <v>404</v>
      </c>
      <c r="Q75" s="18" t="n">
        <v>389.29726353</v>
      </c>
      <c r="R75" s="20" t="n">
        <v>7.74882063</v>
      </c>
    </row>
    <row r="76" spans="1:18">
      <c r="A76" s="15" t="s">
        <v>473</v>
      </c>
      <c r="B76" s="17" t="n">
        <v>14167</v>
      </c>
      <c r="C76" s="18">
        <f>(1400.0/B76*100)</f>
        <v/>
      </c>
      <c r="D76" s="19" t="n">
        <v>12767</v>
      </c>
      <c r="E76" s="18" t="n">
        <v>438.24581836</v>
      </c>
      <c r="F76" s="20" t="n">
        <v>3.23832767</v>
      </c>
      <c r="G76" s="18" t="n">
        <v>461.6810598</v>
      </c>
      <c r="H76" s="20" t="n">
        <v>5.50504077</v>
      </c>
      <c r="I76" s="18" t="n">
        <v>391.2856045</v>
      </c>
      <c r="J76" s="20" t="n">
        <v>11.40456447</v>
      </c>
      <c r="K76" s="18" t="s">
        <v>404</v>
      </c>
      <c r="L76" s="20" t="s">
        <v>404</v>
      </c>
      <c r="M76" s="18" t="s">
        <v>404</v>
      </c>
      <c r="N76" s="20" t="s">
        <v>404</v>
      </c>
      <c r="O76" s="18" t="s">
        <v>404</v>
      </c>
      <c r="P76" s="20" t="s">
        <v>404</v>
      </c>
      <c r="Q76" s="18" t="n">
        <v>415.59711541</v>
      </c>
      <c r="R76" s="20" t="n">
        <v>9.194922119999999</v>
      </c>
    </row>
    <row r="77" spans="1:18">
      <c r="A77" s="15" t="s">
        <v>474</v>
      </c>
      <c r="B77" s="17" t="n">
        <v>6062</v>
      </c>
      <c r="C77" s="18">
        <f>(0.0/B77*100)</f>
        <v/>
      </c>
      <c r="D77" s="19" t="n">
        <v>6062</v>
      </c>
      <c r="E77" s="18" t="n">
        <v>428.32729234</v>
      </c>
      <c r="F77" s="20" t="n">
        <v>7.91974299</v>
      </c>
      <c r="G77" s="18" t="n">
        <v>439.39179293</v>
      </c>
      <c r="H77" s="20" t="n">
        <v>4.56203319</v>
      </c>
      <c r="I77" s="18" t="n">
        <v>408.50614799</v>
      </c>
      <c r="J77" s="20" t="n">
        <v>14.00500674</v>
      </c>
      <c r="K77" s="18" t="s">
        <v>404</v>
      </c>
      <c r="L77" s="20" t="s">
        <v>404</v>
      </c>
      <c r="M77" s="18" t="s">
        <v>404</v>
      </c>
      <c r="N77" s="20" t="s">
        <v>404</v>
      </c>
      <c r="O77" s="18" t="s">
        <v>404</v>
      </c>
      <c r="P77" s="20" t="s">
        <v>404</v>
      </c>
      <c r="Q77" s="18" t="n">
        <v>438.03825593</v>
      </c>
      <c r="R77" s="20" t="n">
        <v>6.68667457</v>
      </c>
    </row>
    <row r="78" spans="1:18">
      <c r="A78" s="15" t="s">
        <v>475</v>
      </c>
      <c r="B78" s="17" t="n">
        <v>5826</v>
      </c>
      <c r="C78" s="18">
        <f>(0.0/B78*100)</f>
        <v/>
      </c>
      <c r="D78" s="19" t="n">
        <v>5826</v>
      </c>
      <c r="E78" s="18" t="n">
        <v>520.80515179</v>
      </c>
      <c r="F78" s="20" t="n">
        <v>6.07399597</v>
      </c>
      <c r="G78" s="18" t="n">
        <v>532.11648589</v>
      </c>
      <c r="H78" s="20" t="n">
        <v>8.22921155</v>
      </c>
      <c r="I78" s="18" t="s">
        <v>404</v>
      </c>
      <c r="J78" s="20" t="s">
        <v>404</v>
      </c>
      <c r="K78" s="18" t="s">
        <v>404</v>
      </c>
      <c r="L78" s="20" t="s">
        <v>404</v>
      </c>
      <c r="M78" s="18" t="s">
        <v>404</v>
      </c>
      <c r="N78" s="20" t="s">
        <v>404</v>
      </c>
      <c r="O78" s="18" t="s">
        <v>404</v>
      </c>
      <c r="P78" s="20" t="s">
        <v>404</v>
      </c>
      <c r="Q78" s="18" t="n">
        <v>526.37716985</v>
      </c>
      <c r="R78" s="20" t="n">
        <v>6.42291882</v>
      </c>
    </row>
    <row customHeight="1" ht="25" r="79" spans="1:18">
      <c r="A79" s="15" t="s">
        <v>476</v>
      </c>
      <c r="B79" s="17" t="n">
        <v>1657</v>
      </c>
      <c r="C79" s="18">
        <f>(21.0/B79*100)</f>
        <v/>
      </c>
      <c r="D79" s="19" t="n">
        <v>1636</v>
      </c>
      <c r="E79" s="18" t="n">
        <v>445.91338278</v>
      </c>
      <c r="F79" s="20" t="n">
        <v>11.98437589</v>
      </c>
      <c r="G79" s="18" t="n">
        <v>478.04271741</v>
      </c>
      <c r="H79" s="20" t="n">
        <v>7.5217856</v>
      </c>
      <c r="I79" s="18" t="s">
        <v>404</v>
      </c>
      <c r="J79" s="20" t="s">
        <v>404</v>
      </c>
      <c r="K79" s="18" t="s">
        <v>404</v>
      </c>
      <c r="L79" s="20" t="s">
        <v>404</v>
      </c>
      <c r="M79" s="18" t="s">
        <v>404</v>
      </c>
      <c r="N79" s="20" t="s">
        <v>404</v>
      </c>
      <c r="O79" s="18" t="s">
        <v>404</v>
      </c>
      <c r="P79" s="20" t="s">
        <v>404</v>
      </c>
      <c r="Q79" s="18" t="n">
        <v>484.24589903</v>
      </c>
      <c r="R79" s="20" t="n">
        <v>15.5730008</v>
      </c>
    </row>
    <row r="80" spans="1:18">
      <c r="A80" s="15" t="s">
        <v>477</v>
      </c>
      <c r="B80" s="17" t="n">
        <v>7841</v>
      </c>
      <c r="C80" s="18">
        <f>(0.0/B80*100)</f>
        <v/>
      </c>
      <c r="D80" s="19" t="n">
        <v>7841</v>
      </c>
      <c r="E80" s="18" t="n">
        <v>456.40572546</v>
      </c>
      <c r="F80" s="20" t="n">
        <v>4.4773164</v>
      </c>
      <c r="G80" s="18" t="n">
        <v>456.74112449</v>
      </c>
      <c r="H80" s="20" t="n">
        <v>6.01966291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(81.0/B81*100)</f>
        <v/>
      </c>
      <c r="D81" s="19" t="n">
        <v>8780</v>
      </c>
      <c r="E81" s="18" t="n">
        <v>439.20239784</v>
      </c>
      <c r="F81" s="20" t="n">
        <v>4.00509166</v>
      </c>
      <c r="G81" s="18" t="n">
        <v>448.49004986</v>
      </c>
      <c r="H81" s="20" t="n">
        <v>5.74904281</v>
      </c>
      <c r="I81" s="18" t="n">
        <v>523.4145175</v>
      </c>
      <c r="J81" s="20" t="n">
        <v>6.78576833</v>
      </c>
      <c r="K81" s="18" t="s">
        <v>404</v>
      </c>
      <c r="L81" s="20" t="s">
        <v>404</v>
      </c>
      <c r="M81" s="18" t="s">
        <v>404</v>
      </c>
      <c r="N81" s="20" t="s">
        <v>404</v>
      </c>
      <c r="O81" s="18" t="s">
        <v>404</v>
      </c>
      <c r="P81" s="20" t="s">
        <v>404</v>
      </c>
      <c r="Q81" s="18" t="n">
        <v>457.06439041</v>
      </c>
      <c r="R81" s="20" t="n">
        <v>14.421476</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656</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509.18669366</v>
      </c>
      <c r="F7" s="20" t="n">
        <v>2.87498965</v>
      </c>
      <c r="G7" s="18" t="n">
        <v>513.60479656</v>
      </c>
      <c r="H7" s="20" t="n">
        <v>3.17972472</v>
      </c>
      <c r="I7" s="18" t="s">
        <v>404</v>
      </c>
      <c r="J7" s="20" t="s">
        <v>404</v>
      </c>
      <c r="K7" s="18" t="s">
        <v>404</v>
      </c>
      <c r="L7" s="20" t="s">
        <v>404</v>
      </c>
      <c r="M7" s="18" t="s">
        <v>404</v>
      </c>
      <c r="N7" s="20" t="s">
        <v>404</v>
      </c>
      <c r="O7" s="18" t="s">
        <v>404</v>
      </c>
      <c r="P7" s="20" t="s">
        <v>404</v>
      </c>
      <c r="Q7" s="18" t="n">
        <v>501.37718272</v>
      </c>
      <c r="R7" s="20" t="n">
        <v>7.69904271</v>
      </c>
    </row>
    <row r="8" spans="1:18">
      <c r="A8" s="15" t="s">
        <v>405</v>
      </c>
      <c r="B8" s="17" t="n">
        <v>7007</v>
      </c>
      <c r="C8" s="18">
        <f>(0.0/B8*100)</f>
        <v/>
      </c>
      <c r="D8" s="19" t="n">
        <v>7007</v>
      </c>
      <c r="E8" s="18" t="n">
        <v>496.40246843</v>
      </c>
      <c r="F8" s="20" t="n">
        <v>3.6390897</v>
      </c>
      <c r="G8" s="18" t="n">
        <v>485.87256841</v>
      </c>
      <c r="H8" s="20" t="n">
        <v>10.75286356</v>
      </c>
      <c r="I8" s="18" t="n">
        <v>469.40647517</v>
      </c>
      <c r="J8" s="20" t="n">
        <v>23.11133693</v>
      </c>
      <c r="K8" s="18" t="s">
        <v>404</v>
      </c>
      <c r="L8" s="20" t="s">
        <v>404</v>
      </c>
      <c r="M8" s="18" t="s">
        <v>404</v>
      </c>
      <c r="N8" s="20" t="s">
        <v>404</v>
      </c>
      <c r="O8" s="18" t="s">
        <v>404</v>
      </c>
      <c r="P8" s="20" t="s">
        <v>404</v>
      </c>
      <c r="Q8" s="18" t="n">
        <v>505.69462706</v>
      </c>
      <c r="R8" s="20" t="n">
        <v>16.83383014</v>
      </c>
    </row>
    <row r="9" spans="1:18">
      <c r="A9" s="15" t="s">
        <v>406</v>
      </c>
      <c r="B9" s="17" t="n">
        <v>9651</v>
      </c>
      <c r="C9" s="18">
        <f>(575.0/B9*100)</f>
        <v/>
      </c>
      <c r="D9" s="19" t="n">
        <v>9076</v>
      </c>
      <c r="E9" s="18" t="n">
        <v>504.3548152</v>
      </c>
      <c r="F9" s="20" t="n">
        <v>2.87490928</v>
      </c>
      <c r="G9" s="18" t="n">
        <v>402.01164956</v>
      </c>
      <c r="H9" s="20" t="n">
        <v>5.99672906</v>
      </c>
      <c r="I9" s="18" t="n">
        <v>521.21150646</v>
      </c>
      <c r="J9" s="20" t="n">
        <v>24.42624586</v>
      </c>
      <c r="K9" s="18" t="s">
        <v>404</v>
      </c>
      <c r="L9" s="20" t="s">
        <v>404</v>
      </c>
      <c r="M9" s="18" t="s">
        <v>404</v>
      </c>
      <c r="N9" s="20" t="s">
        <v>404</v>
      </c>
      <c r="O9" s="18" t="s">
        <v>404</v>
      </c>
      <c r="P9" s="20" t="s">
        <v>404</v>
      </c>
      <c r="Q9" s="18" t="n">
        <v>532.43975444</v>
      </c>
      <c r="R9" s="20" t="n">
        <v>17.92351053</v>
      </c>
    </row>
    <row r="10" spans="1:18">
      <c r="A10" s="15" t="s">
        <v>407</v>
      </c>
      <c r="B10" s="17" t="n">
        <v>20058</v>
      </c>
      <c r="C10" s="18">
        <f>(3112.0/B10*100)</f>
        <v/>
      </c>
      <c r="D10" s="19" t="n">
        <v>16946</v>
      </c>
      <c r="E10" s="18" t="n">
        <v>528.45519677</v>
      </c>
      <c r="F10" s="20" t="n">
        <v>2.39548769</v>
      </c>
      <c r="G10" s="18" t="n">
        <v>524.0595464100001</v>
      </c>
      <c r="H10" s="20" t="n">
        <v>7.30199333</v>
      </c>
      <c r="I10" s="18" t="n">
        <v>575.71642624</v>
      </c>
      <c r="J10" s="20" t="n">
        <v>12.10108029</v>
      </c>
      <c r="K10" s="18" t="s">
        <v>404</v>
      </c>
      <c r="L10" s="20" t="s">
        <v>404</v>
      </c>
      <c r="M10" s="18" t="s">
        <v>404</v>
      </c>
      <c r="N10" s="20" t="s">
        <v>404</v>
      </c>
      <c r="O10" s="18" t="s">
        <v>404</v>
      </c>
      <c r="P10" s="20" t="s">
        <v>404</v>
      </c>
      <c r="Q10" s="18" t="n">
        <v>510.04725124</v>
      </c>
      <c r="R10" s="20" t="n">
        <v>17.42994776</v>
      </c>
    </row>
    <row r="11" spans="1:18">
      <c r="A11" s="15" t="s">
        <v>408</v>
      </c>
      <c r="B11" s="17" t="n">
        <v>7053</v>
      </c>
      <c r="C11" s="18">
        <f>(137.0/B11*100)</f>
        <v/>
      </c>
      <c r="D11" s="19" t="n">
        <v>6916</v>
      </c>
      <c r="E11" s="18" t="n">
        <v>448.23240696</v>
      </c>
      <c r="F11" s="20" t="n">
        <v>2.95820243</v>
      </c>
      <c r="G11" s="18" t="n">
        <v>453.36918275</v>
      </c>
      <c r="H11" s="20" t="n">
        <v>8.872519840000001</v>
      </c>
      <c r="I11" s="18" t="n">
        <v>415.02447064</v>
      </c>
      <c r="J11" s="20" t="n">
        <v>18.84315794</v>
      </c>
      <c r="K11" s="18" t="s">
        <v>404</v>
      </c>
      <c r="L11" s="20" t="s">
        <v>404</v>
      </c>
      <c r="M11" s="18" t="s">
        <v>404</v>
      </c>
      <c r="N11" s="20" t="s">
        <v>404</v>
      </c>
      <c r="O11" s="18" t="s">
        <v>404</v>
      </c>
      <c r="P11" s="20" t="s">
        <v>404</v>
      </c>
      <c r="Q11" s="18" t="n">
        <v>435.18831017</v>
      </c>
      <c r="R11" s="20" t="n">
        <v>25.27808523</v>
      </c>
    </row>
    <row r="12" spans="1:18">
      <c r="A12" s="15" t="s">
        <v>409</v>
      </c>
      <c r="B12" s="17" t="n">
        <v>6894</v>
      </c>
      <c r="C12" s="18">
        <f>(106.0/B12*100)</f>
        <v/>
      </c>
      <c r="D12" s="19" t="n">
        <v>6788</v>
      </c>
      <c r="E12" s="18" t="n">
        <v>492.8403585</v>
      </c>
      <c r="F12" s="20" t="n">
        <v>3.54138825</v>
      </c>
      <c r="G12" s="18" t="n">
        <v>496.56797635</v>
      </c>
      <c r="H12" s="20" t="n">
        <v>6.15811923</v>
      </c>
      <c r="I12" s="18" t="n">
        <v>416.57263075</v>
      </c>
      <c r="J12" s="20" t="n">
        <v>7.57624</v>
      </c>
      <c r="K12" s="18" t="s">
        <v>404</v>
      </c>
      <c r="L12" s="20" t="s">
        <v>404</v>
      </c>
      <c r="M12" s="18" t="s">
        <v>404</v>
      </c>
      <c r="N12" s="20" t="s">
        <v>404</v>
      </c>
      <c r="O12" s="18" t="s">
        <v>404</v>
      </c>
      <c r="P12" s="20" t="s">
        <v>404</v>
      </c>
      <c r="Q12" s="18" t="n">
        <v>430.20694874</v>
      </c>
      <c r="R12" s="20" t="n">
        <v>16.48703345</v>
      </c>
    </row>
    <row r="13" spans="1:18">
      <c r="A13" s="15" t="s">
        <v>410</v>
      </c>
      <c r="B13" s="17" t="n">
        <v>7161</v>
      </c>
      <c r="C13" s="18">
        <f>(1175.0/B13*100)</f>
        <v/>
      </c>
      <c r="D13" s="19" t="n">
        <v>5986</v>
      </c>
      <c r="E13" s="18" t="n">
        <v>496.03338899</v>
      </c>
      <c r="F13" s="20" t="n">
        <v>6.52306986</v>
      </c>
      <c r="G13" s="18" t="n">
        <v>503.21051593</v>
      </c>
      <c r="H13" s="20" t="n">
        <v>3.05433594</v>
      </c>
      <c r="I13" s="18" t="n">
        <v>503.14653285</v>
      </c>
      <c r="J13" s="20" t="n">
        <v>6.92903392</v>
      </c>
      <c r="K13" s="18" t="s">
        <v>404</v>
      </c>
      <c r="L13" s="20" t="s">
        <v>404</v>
      </c>
      <c r="M13" s="18" t="s">
        <v>404</v>
      </c>
      <c r="N13" s="20" t="s">
        <v>404</v>
      </c>
      <c r="O13" s="18" t="s">
        <v>404</v>
      </c>
      <c r="P13" s="20" t="s">
        <v>404</v>
      </c>
      <c r="Q13" s="18" t="n">
        <v>492.95441593</v>
      </c>
      <c r="R13" s="20" t="n">
        <v>10.98522826</v>
      </c>
    </row>
    <row r="14" spans="1:18">
      <c r="A14" s="15" t="s">
        <v>411</v>
      </c>
      <c r="B14" s="17" t="n">
        <v>5587</v>
      </c>
      <c r="C14" s="18">
        <f>(0.0/B14*100)</f>
        <v/>
      </c>
      <c r="D14" s="19" t="n">
        <v>5587</v>
      </c>
      <c r="E14" s="18" t="n">
        <v>530.9285605600001</v>
      </c>
      <c r="F14" s="20" t="n">
        <v>2.72826667</v>
      </c>
      <c r="G14" s="18" t="n">
        <v>538.1195092</v>
      </c>
      <c r="H14" s="20" t="n">
        <v>3.7658707</v>
      </c>
      <c r="I14" s="18" t="n">
        <v>550.50670928</v>
      </c>
      <c r="J14" s="20" t="n">
        <v>14.05505107</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530.66364909</v>
      </c>
      <c r="F15" s="20" t="n">
        <v>2.59724356</v>
      </c>
      <c r="G15" s="18" t="n">
        <v>529.94050357</v>
      </c>
      <c r="H15" s="20" t="n">
        <v>7.45140361</v>
      </c>
      <c r="I15" s="18" t="n">
        <v>555.06352238</v>
      </c>
      <c r="J15" s="20" t="n">
        <v>23.56152746</v>
      </c>
      <c r="K15" s="18" t="s">
        <v>404</v>
      </c>
      <c r="L15" s="20" t="s">
        <v>404</v>
      </c>
      <c r="M15" s="18" t="s">
        <v>404</v>
      </c>
      <c r="N15" s="20" t="s">
        <v>404</v>
      </c>
      <c r="O15" s="18" t="s">
        <v>404</v>
      </c>
      <c r="P15" s="20" t="s">
        <v>404</v>
      </c>
      <c r="Q15" s="18" t="n">
        <v>512.85658738</v>
      </c>
      <c r="R15" s="20" t="n">
        <v>17.09410598</v>
      </c>
    </row>
    <row r="16" spans="1:18">
      <c r="A16" s="15" t="s">
        <v>413</v>
      </c>
      <c r="B16" s="17" t="n">
        <v>6108</v>
      </c>
      <c r="C16" s="18">
        <f>(495.0/B16*100)</f>
        <v/>
      </c>
      <c r="D16" s="19" t="n">
        <v>5613</v>
      </c>
      <c r="E16" s="18" t="n">
        <v>502.71397611</v>
      </c>
      <c r="F16" s="20" t="n">
        <v>3.31658519</v>
      </c>
      <c r="G16" s="18" t="n">
        <v>476.42206926</v>
      </c>
      <c r="H16" s="20" t="n">
        <v>11.85967875</v>
      </c>
      <c r="I16" s="18" t="n">
        <v>456.16067731</v>
      </c>
      <c r="J16" s="20" t="n">
        <v>20.69171144</v>
      </c>
      <c r="K16" s="18" t="s">
        <v>404</v>
      </c>
      <c r="L16" s="20" t="s">
        <v>404</v>
      </c>
      <c r="M16" s="18" t="s">
        <v>404</v>
      </c>
      <c r="N16" s="20" t="s">
        <v>404</v>
      </c>
      <c r="O16" s="18" t="s">
        <v>404</v>
      </c>
      <c r="P16" s="20" t="s">
        <v>404</v>
      </c>
      <c r="Q16" s="18" t="n">
        <v>521.47576883</v>
      </c>
      <c r="R16" s="20" t="n">
        <v>19.63175235</v>
      </c>
    </row>
    <row r="17" spans="1:18">
      <c r="A17" s="15" t="s">
        <v>414</v>
      </c>
      <c r="B17" s="17" t="n">
        <v>6504</v>
      </c>
      <c r="C17" s="18">
        <f>(1325.0/B17*100)</f>
        <v/>
      </c>
      <c r="D17" s="19" t="n">
        <v>5179</v>
      </c>
      <c r="E17" s="18" t="n">
        <v>506.01260001</v>
      </c>
      <c r="F17" s="20" t="n">
        <v>4.56000392</v>
      </c>
      <c r="G17" s="18" t="n">
        <v>509.13790096</v>
      </c>
      <c r="H17" s="20" t="n">
        <v>9.74069276</v>
      </c>
      <c r="I17" s="18" t="n">
        <v>559.2955306699999</v>
      </c>
      <c r="J17" s="20" t="n">
        <v>17.34577235</v>
      </c>
      <c r="K17" s="18" t="s">
        <v>404</v>
      </c>
      <c r="L17" s="20" t="s">
        <v>404</v>
      </c>
      <c r="M17" s="18" t="s">
        <v>404</v>
      </c>
      <c r="N17" s="20" t="s">
        <v>404</v>
      </c>
      <c r="O17" s="18" t="s">
        <v>404</v>
      </c>
      <c r="P17" s="20" t="s">
        <v>404</v>
      </c>
      <c r="Q17" s="18" t="n">
        <v>514.03981067</v>
      </c>
      <c r="R17" s="20" t="n">
        <v>15.60712076</v>
      </c>
    </row>
    <row r="18" spans="1:18">
      <c r="A18" s="15" t="s">
        <v>415</v>
      </c>
      <c r="B18" s="17" t="n">
        <v>5532</v>
      </c>
      <c r="C18" s="18">
        <f>(0.0/B18*100)</f>
        <v/>
      </c>
      <c r="D18" s="19" t="n">
        <v>5532</v>
      </c>
      <c r="E18" s="18" t="n">
        <v>452.99753982</v>
      </c>
      <c r="F18" s="20" t="n">
        <v>4.26903929</v>
      </c>
      <c r="G18" s="18" t="n">
        <v>483.67021391</v>
      </c>
      <c r="H18" s="20" t="n">
        <v>7.6614442</v>
      </c>
      <c r="I18" s="18" t="n">
        <v>433.95770205</v>
      </c>
      <c r="J18" s="20" t="n">
        <v>37.63026598</v>
      </c>
      <c r="K18" s="18" t="s">
        <v>404</v>
      </c>
      <c r="L18" s="20" t="s">
        <v>404</v>
      </c>
      <c r="M18" s="18" t="s">
        <v>404</v>
      </c>
      <c r="N18" s="20" t="s">
        <v>404</v>
      </c>
      <c r="O18" s="18" t="s">
        <v>404</v>
      </c>
      <c r="P18" s="20" t="s">
        <v>404</v>
      </c>
      <c r="Q18" s="18" t="n">
        <v>434.92250961</v>
      </c>
      <c r="R18" s="20" t="n">
        <v>21.06871312</v>
      </c>
    </row>
    <row r="19" spans="1:18">
      <c r="A19" s="15" t="s">
        <v>416</v>
      </c>
      <c r="B19" s="17" t="n">
        <v>5658</v>
      </c>
      <c r="C19" s="18">
        <f>(327.0/B19*100)</f>
        <v/>
      </c>
      <c r="D19" s="19" t="n">
        <v>5331</v>
      </c>
      <c r="E19" s="18" t="n">
        <v>479.41653929</v>
      </c>
      <c r="F19" s="20" t="n">
        <v>3.89112562</v>
      </c>
      <c r="G19" s="18" t="n">
        <v>475.00317457</v>
      </c>
      <c r="H19" s="20" t="n">
        <v>9.410723470000001</v>
      </c>
      <c r="I19" s="18" t="n">
        <v>504.12520975</v>
      </c>
      <c r="J19" s="20" t="n">
        <v>27.58960402</v>
      </c>
      <c r="K19" s="18" t="s">
        <v>404</v>
      </c>
      <c r="L19" s="20" t="s">
        <v>404</v>
      </c>
      <c r="M19" s="18" t="s">
        <v>404</v>
      </c>
      <c r="N19" s="20" t="s">
        <v>404</v>
      </c>
      <c r="O19" s="18" t="s">
        <v>404</v>
      </c>
      <c r="P19" s="20" t="s">
        <v>404</v>
      </c>
      <c r="Q19" s="18" t="n">
        <v>417.51658905</v>
      </c>
      <c r="R19" s="20" t="n">
        <v>24.39158258</v>
      </c>
    </row>
    <row r="20" spans="1:18">
      <c r="A20" s="15" t="s">
        <v>417</v>
      </c>
      <c r="B20" s="17" t="n">
        <v>3371</v>
      </c>
      <c r="C20" s="18">
        <f>(24.0/B20*100)</f>
        <v/>
      </c>
      <c r="D20" s="19" t="n">
        <v>3347</v>
      </c>
      <c r="E20" s="18" t="n">
        <v>472.98205812</v>
      </c>
      <c r="F20" s="20" t="n">
        <v>3.89631923</v>
      </c>
      <c r="G20" s="18" t="n">
        <v>474.27982402</v>
      </c>
      <c r="H20" s="20" t="n">
        <v>2.01562905</v>
      </c>
      <c r="I20" s="18" t="n">
        <v>423.43863297</v>
      </c>
      <c r="J20" s="20" t="n">
        <v>15.52136719</v>
      </c>
      <c r="K20" s="18" t="s">
        <v>404</v>
      </c>
      <c r="L20" s="20" t="s">
        <v>404</v>
      </c>
      <c r="M20" s="18" t="s">
        <v>404</v>
      </c>
      <c r="N20" s="20" t="s">
        <v>404</v>
      </c>
      <c r="O20" s="18" t="s">
        <v>404</v>
      </c>
      <c r="P20" s="20" t="s">
        <v>404</v>
      </c>
      <c r="Q20" s="18" t="n">
        <v>461.17576045</v>
      </c>
      <c r="R20" s="20" t="n">
        <v>7.89950582</v>
      </c>
    </row>
    <row r="21" spans="1:18">
      <c r="A21" s="15" t="s">
        <v>418</v>
      </c>
      <c r="B21" s="17" t="n">
        <v>5741</v>
      </c>
      <c r="C21" s="18">
        <f>(0.0/B21*100)</f>
        <v/>
      </c>
      <c r="D21" s="19" t="n">
        <v>5741</v>
      </c>
      <c r="E21" s="18" t="n">
        <v>499.32996093</v>
      </c>
      <c r="F21" s="20" t="n">
        <v>3.39538452</v>
      </c>
      <c r="G21" s="18" t="n">
        <v>513.99980539</v>
      </c>
      <c r="H21" s="20" t="n">
        <v>4.95405256</v>
      </c>
      <c r="I21" s="18" t="n">
        <v>493.27588236</v>
      </c>
      <c r="J21" s="20" t="n">
        <v>7.4894112</v>
      </c>
      <c r="K21" s="18" t="s">
        <v>404</v>
      </c>
      <c r="L21" s="20" t="s">
        <v>404</v>
      </c>
      <c r="M21" s="18" t="s">
        <v>404</v>
      </c>
      <c r="N21" s="20" t="s">
        <v>404</v>
      </c>
      <c r="O21" s="18" t="s">
        <v>404</v>
      </c>
      <c r="P21" s="20" t="s">
        <v>404</v>
      </c>
      <c r="Q21" s="18" t="n">
        <v>490.94274916</v>
      </c>
      <c r="R21" s="20" t="n">
        <v>10.75289442</v>
      </c>
    </row>
    <row r="22" spans="1:18">
      <c r="A22" s="15" t="s">
        <v>419</v>
      </c>
      <c r="B22" s="17" t="n">
        <v>6598</v>
      </c>
      <c r="C22" s="18">
        <f>(0.0/B22*100)</f>
        <v/>
      </c>
      <c r="D22" s="19" t="n">
        <v>6598</v>
      </c>
      <c r="E22" s="18" t="n">
        <v>465.93842766</v>
      </c>
      <c r="F22" s="20" t="n">
        <v>4.02965002</v>
      </c>
      <c r="G22" s="18" t="n">
        <v>472.21902484</v>
      </c>
      <c r="H22" s="20" t="n">
        <v>12.9637617</v>
      </c>
      <c r="I22" s="18" t="n">
        <v>489.71071537</v>
      </c>
      <c r="J22" s="20" t="n">
        <v>20.09285938</v>
      </c>
      <c r="K22" s="18" t="s">
        <v>404</v>
      </c>
      <c r="L22" s="20" t="s">
        <v>404</v>
      </c>
      <c r="M22" s="18" t="s">
        <v>404</v>
      </c>
      <c r="N22" s="20" t="s">
        <v>404</v>
      </c>
      <c r="O22" s="18" t="s">
        <v>404</v>
      </c>
      <c r="P22" s="20" t="s">
        <v>404</v>
      </c>
      <c r="Q22" s="18" t="n">
        <v>451.07987122</v>
      </c>
      <c r="R22" s="20" t="n">
        <v>22.07085904</v>
      </c>
    </row>
    <row r="23" spans="1:18">
      <c r="A23" s="15" t="s">
        <v>420</v>
      </c>
      <c r="B23" s="17" t="n">
        <v>11583</v>
      </c>
      <c r="C23" s="18">
        <f>(3185.0/B23*100)</f>
        <v/>
      </c>
      <c r="D23" s="19" t="n">
        <v>8398</v>
      </c>
      <c r="E23" s="18" t="n">
        <v>483.25948694</v>
      </c>
      <c r="F23" s="20" t="n">
        <v>4.4547297</v>
      </c>
      <c r="G23" s="18" t="n">
        <v>488.28576764</v>
      </c>
      <c r="H23" s="20" t="n">
        <v>11.35526868</v>
      </c>
      <c r="I23" s="18" t="n">
        <v>473.68571064</v>
      </c>
      <c r="J23" s="20" t="n">
        <v>25.16862423</v>
      </c>
      <c r="K23" s="18" t="s">
        <v>404</v>
      </c>
      <c r="L23" s="20" t="s">
        <v>404</v>
      </c>
      <c r="M23" s="18" t="s">
        <v>404</v>
      </c>
      <c r="N23" s="20" t="s">
        <v>404</v>
      </c>
      <c r="O23" s="18" t="s">
        <v>404</v>
      </c>
      <c r="P23" s="20" t="s">
        <v>404</v>
      </c>
      <c r="Q23" s="18" t="n">
        <v>500.29859235</v>
      </c>
      <c r="R23" s="20" t="n">
        <v>11.50641018</v>
      </c>
    </row>
    <row r="24" spans="1:18">
      <c r="A24" s="15" t="s">
        <v>421</v>
      </c>
      <c r="B24" s="17" t="n">
        <v>6647</v>
      </c>
      <c r="C24" s="18">
        <f>(0.0/B24*100)</f>
        <v/>
      </c>
      <c r="D24" s="19" t="n">
        <v>6647</v>
      </c>
      <c r="E24" s="18" t="n">
        <v>538.99308037</v>
      </c>
      <c r="F24" s="20" t="n">
        <v>3.15940472</v>
      </c>
      <c r="G24" s="18" t="n">
        <v>522.27460598</v>
      </c>
      <c r="H24" s="20" t="n">
        <v>23.1145244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520.14121828</v>
      </c>
      <c r="F25" s="20" t="n">
        <v>5.49262612</v>
      </c>
      <c r="G25" s="18" t="n">
        <v>515.6419736300001</v>
      </c>
      <c r="H25" s="20" t="n">
        <v>4.24653698</v>
      </c>
      <c r="I25" s="18" t="n">
        <v>431.91631915</v>
      </c>
      <c r="J25" s="20" t="n">
        <v>29.69779637</v>
      </c>
      <c r="K25" s="18" t="s">
        <v>404</v>
      </c>
      <c r="L25" s="20" t="s">
        <v>404</v>
      </c>
      <c r="M25" s="18" t="s">
        <v>404</v>
      </c>
      <c r="N25" s="20" t="s">
        <v>404</v>
      </c>
      <c r="O25" s="18" t="s">
        <v>404</v>
      </c>
      <c r="P25" s="20" t="s">
        <v>404</v>
      </c>
      <c r="Q25" s="18" t="n">
        <v>517.92684638</v>
      </c>
      <c r="R25" s="20" t="n">
        <v>22.94322736</v>
      </c>
    </row>
    <row r="26" spans="1:18">
      <c r="A26" s="15" t="s">
        <v>423</v>
      </c>
      <c r="B26" s="17" t="n">
        <v>4869</v>
      </c>
      <c r="C26" s="18">
        <f>(11.0/B26*100)</f>
        <v/>
      </c>
      <c r="D26" s="19" t="n">
        <v>4858</v>
      </c>
      <c r="E26" s="18" t="n">
        <v>488.00062582</v>
      </c>
      <c r="F26" s="20" t="n">
        <v>2.40704624</v>
      </c>
      <c r="G26" s="18" t="n">
        <v>499.92348261</v>
      </c>
      <c r="H26" s="20" t="n">
        <v>4.06134066</v>
      </c>
      <c r="I26" s="18" t="n">
        <v>467.30007132</v>
      </c>
      <c r="J26" s="20" t="n">
        <v>10.84737553</v>
      </c>
      <c r="K26" s="18" t="s">
        <v>404</v>
      </c>
      <c r="L26" s="20" t="s">
        <v>404</v>
      </c>
      <c r="M26" s="18" t="s">
        <v>404</v>
      </c>
      <c r="N26" s="20" t="s">
        <v>404</v>
      </c>
      <c r="O26" s="18" t="s">
        <v>404</v>
      </c>
      <c r="P26" s="20" t="s">
        <v>404</v>
      </c>
      <c r="Q26" s="18" t="n">
        <v>477.52283563</v>
      </c>
      <c r="R26" s="20" t="n">
        <v>9.72548151</v>
      </c>
    </row>
    <row r="27" spans="1:18">
      <c r="A27" s="15" t="s">
        <v>424</v>
      </c>
      <c r="B27" s="17" t="n">
        <v>5299</v>
      </c>
      <c r="C27" s="18">
        <f>(0.0/B27*100)</f>
        <v/>
      </c>
      <c r="D27" s="19" t="n">
        <v>5299</v>
      </c>
      <c r="E27" s="18" t="n">
        <v>485.77311033</v>
      </c>
      <c r="F27" s="20" t="n">
        <v>1.23822405</v>
      </c>
      <c r="G27" s="18" t="n">
        <v>425.98009685</v>
      </c>
      <c r="H27" s="20" t="n">
        <v>3.96000426</v>
      </c>
      <c r="I27" s="18" t="n">
        <v>435.41720695</v>
      </c>
      <c r="J27" s="20" t="n">
        <v>13.61266694</v>
      </c>
      <c r="K27" s="18" t="s">
        <v>404</v>
      </c>
      <c r="L27" s="20" t="s">
        <v>404</v>
      </c>
      <c r="M27" s="18" t="s">
        <v>404</v>
      </c>
      <c r="N27" s="20" t="s">
        <v>404</v>
      </c>
      <c r="O27" s="18" t="s">
        <v>404</v>
      </c>
      <c r="P27" s="20" t="s">
        <v>404</v>
      </c>
      <c r="Q27" s="18" t="n">
        <v>495.25950209</v>
      </c>
      <c r="R27" s="20" t="n">
        <v>3.79972423</v>
      </c>
    </row>
    <row r="28" spans="1:18">
      <c r="A28" s="15" t="s">
        <v>425</v>
      </c>
      <c r="B28" s="17" t="n">
        <v>7568</v>
      </c>
      <c r="C28" s="18">
        <f>(404.0/B28*100)</f>
        <v/>
      </c>
      <c r="D28" s="19" t="n">
        <v>7164</v>
      </c>
      <c r="E28" s="18" t="n">
        <v>416.64978197</v>
      </c>
      <c r="F28" s="20" t="n">
        <v>2.64734784</v>
      </c>
      <c r="G28" s="18" t="n">
        <v>409.34769677</v>
      </c>
      <c r="H28" s="20" t="n">
        <v>9.030863050000001</v>
      </c>
      <c r="I28" s="18" t="n">
        <v>415.682224</v>
      </c>
      <c r="J28" s="20" t="n">
        <v>12.497991</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517.26812437</v>
      </c>
      <c r="F29" s="20" t="n">
        <v>6.09959648</v>
      </c>
      <c r="G29" s="18" t="n">
        <v>460.04933744</v>
      </c>
      <c r="H29" s="20" t="n">
        <v>25.05454635</v>
      </c>
      <c r="I29" s="18" t="n">
        <v>491.53952315</v>
      </c>
      <c r="J29" s="20" t="n">
        <v>11.52089114</v>
      </c>
      <c r="K29" s="18" t="s">
        <v>404</v>
      </c>
      <c r="L29" s="20" t="s">
        <v>404</v>
      </c>
      <c r="M29" s="18" t="s">
        <v>404</v>
      </c>
      <c r="N29" s="20" t="s">
        <v>404</v>
      </c>
      <c r="O29" s="18" t="s">
        <v>404</v>
      </c>
      <c r="P29" s="20" t="s">
        <v>404</v>
      </c>
      <c r="Q29" s="18" t="n">
        <v>529.54054612</v>
      </c>
      <c r="R29" s="20" t="n">
        <v>48.2770996</v>
      </c>
    </row>
    <row r="30" spans="1:18">
      <c r="A30" s="15" t="s">
        <v>427</v>
      </c>
      <c r="B30" s="17" t="n">
        <v>4520</v>
      </c>
      <c r="C30" s="18">
        <f>(1053.0/B30*100)</f>
        <v/>
      </c>
      <c r="D30" s="19" t="n">
        <v>3467</v>
      </c>
      <c r="E30" s="18" t="n">
        <v>523.20626529</v>
      </c>
      <c r="F30" s="20" t="n">
        <v>4.3097245</v>
      </c>
      <c r="G30" s="18" t="n">
        <v>509.97372964</v>
      </c>
      <c r="H30" s="20" t="n">
        <v>6.71246531</v>
      </c>
      <c r="I30" s="18" t="n">
        <v>476.25503978</v>
      </c>
      <c r="J30" s="20" t="n">
        <v>5.7818219</v>
      </c>
      <c r="K30" s="18" t="s">
        <v>404</v>
      </c>
      <c r="L30" s="20" t="s">
        <v>404</v>
      </c>
      <c r="M30" s="18" t="s">
        <v>404</v>
      </c>
      <c r="N30" s="20" t="s">
        <v>404</v>
      </c>
      <c r="O30" s="18" t="s">
        <v>404</v>
      </c>
      <c r="P30" s="20" t="s">
        <v>404</v>
      </c>
      <c r="Q30" s="18" t="n">
        <v>437.89095641</v>
      </c>
      <c r="R30" s="20" t="n">
        <v>19.22684799</v>
      </c>
    </row>
    <row r="31" spans="1:18">
      <c r="A31" s="15" t="s">
        <v>428</v>
      </c>
      <c r="B31" s="17" t="n">
        <v>5456</v>
      </c>
      <c r="C31" s="18">
        <f>(502.0/B31*100)</f>
        <v/>
      </c>
      <c r="D31" s="19" t="n">
        <v>4954</v>
      </c>
      <c r="E31" s="18" t="n">
        <v>516.24663512</v>
      </c>
      <c r="F31" s="20" t="n">
        <v>7.51394208</v>
      </c>
      <c r="G31" s="18" t="n">
        <v>497.18716488</v>
      </c>
      <c r="H31" s="20" t="n">
        <v>2.40676127</v>
      </c>
      <c r="I31" s="18" t="n">
        <v>494.17431044</v>
      </c>
      <c r="J31" s="20" t="n">
        <v>12.72172807</v>
      </c>
      <c r="K31" s="18" t="s">
        <v>404</v>
      </c>
      <c r="L31" s="20" t="s">
        <v>404</v>
      </c>
      <c r="M31" s="18" t="s">
        <v>404</v>
      </c>
      <c r="N31" s="20" t="s">
        <v>404</v>
      </c>
      <c r="O31" s="18" t="s">
        <v>404</v>
      </c>
      <c r="P31" s="20" t="s">
        <v>404</v>
      </c>
      <c r="Q31" s="18" t="n">
        <v>508.07637785</v>
      </c>
      <c r="R31" s="20" t="n">
        <v>6.85443202</v>
      </c>
    </row>
    <row r="32" spans="1:18">
      <c r="A32" s="15" t="s">
        <v>429</v>
      </c>
      <c r="B32" s="17" t="n">
        <v>4478</v>
      </c>
      <c r="C32" s="18">
        <f>(0.0/B32*100)</f>
        <v/>
      </c>
      <c r="D32" s="19" t="n">
        <v>4478</v>
      </c>
      <c r="E32" s="18" t="n">
        <v>507.04228039</v>
      </c>
      <c r="F32" s="20" t="n">
        <v>3.62519322</v>
      </c>
      <c r="G32" s="18" t="n">
        <v>489.90855158</v>
      </c>
      <c r="H32" s="20" t="n">
        <v>4.24305991</v>
      </c>
      <c r="I32" s="18" t="n">
        <v>532.87796712</v>
      </c>
      <c r="J32" s="20" t="n">
        <v>18.10816627</v>
      </c>
      <c r="K32" s="18" t="s">
        <v>404</v>
      </c>
      <c r="L32" s="20" t="s">
        <v>404</v>
      </c>
      <c r="M32" s="18" t="s">
        <v>404</v>
      </c>
      <c r="N32" s="20" t="s">
        <v>404</v>
      </c>
      <c r="O32" s="18" t="s">
        <v>404</v>
      </c>
      <c r="P32" s="20" t="s">
        <v>404</v>
      </c>
      <c r="Q32" s="18" t="n">
        <v>469.21296499</v>
      </c>
      <c r="R32" s="20" t="n">
        <v>4.89478504</v>
      </c>
    </row>
    <row r="33" spans="1:18">
      <c r="A33" s="15" t="s">
        <v>430</v>
      </c>
      <c r="B33" s="17" t="n">
        <v>7325</v>
      </c>
      <c r="C33" s="18">
        <f>(29.0/B33*100)</f>
        <v/>
      </c>
      <c r="D33" s="19" t="n">
        <v>7296</v>
      </c>
      <c r="E33" s="18" t="n">
        <v>512.12556384</v>
      </c>
      <c r="F33" s="20" t="n">
        <v>2.63850041</v>
      </c>
      <c r="G33" s="18" t="n">
        <v>495.87383305</v>
      </c>
      <c r="H33" s="20" t="n">
        <v>24.60687626</v>
      </c>
      <c r="I33" s="18" t="n">
        <v>424.32624004</v>
      </c>
      <c r="J33" s="20" t="n">
        <v>3.78743885</v>
      </c>
      <c r="K33" s="18" t="s">
        <v>404</v>
      </c>
      <c r="L33" s="20" t="s">
        <v>404</v>
      </c>
      <c r="M33" s="18" t="s">
        <v>404</v>
      </c>
      <c r="N33" s="20" t="s">
        <v>404</v>
      </c>
      <c r="O33" s="18" t="s">
        <v>404</v>
      </c>
      <c r="P33" s="20" t="s">
        <v>404</v>
      </c>
      <c r="Q33" s="18" t="n">
        <v>534.40185345</v>
      </c>
      <c r="R33" s="20" t="n">
        <v>27.14428518</v>
      </c>
    </row>
    <row r="34" spans="1:18">
      <c r="A34" s="15" t="s">
        <v>431</v>
      </c>
      <c r="B34" s="17" t="n">
        <v>6350</v>
      </c>
      <c r="C34" s="18">
        <f>(0.0/B34*100)</f>
        <v/>
      </c>
      <c r="D34" s="19" t="n">
        <v>6350</v>
      </c>
      <c r="E34" s="18" t="n">
        <v>456.16811569</v>
      </c>
      <c r="F34" s="20" t="n">
        <v>3.5798224</v>
      </c>
      <c r="G34" s="18" t="n">
        <v>474.28819888</v>
      </c>
      <c r="H34" s="20" t="n">
        <v>10.31213681</v>
      </c>
      <c r="I34" s="18" t="n">
        <v>430.1874827</v>
      </c>
      <c r="J34" s="20" t="n">
        <v>41.52452324</v>
      </c>
      <c r="K34" s="18" t="s">
        <v>404</v>
      </c>
      <c r="L34" s="20" t="s">
        <v>404</v>
      </c>
      <c r="M34" s="18" t="s">
        <v>404</v>
      </c>
      <c r="N34" s="20" t="s">
        <v>404</v>
      </c>
      <c r="O34" s="18" t="s">
        <v>404</v>
      </c>
      <c r="P34" s="20" t="s">
        <v>404</v>
      </c>
      <c r="Q34" s="18" t="n">
        <v>487.63468262</v>
      </c>
      <c r="R34" s="20" t="n">
        <v>13.04212182</v>
      </c>
    </row>
    <row r="35" spans="1:18">
      <c r="A35" s="15" t="s">
        <v>432</v>
      </c>
      <c r="B35" s="17" t="n">
        <v>6406</v>
      </c>
      <c r="C35" s="18">
        <f>(450.0/B35*100)</f>
        <v/>
      </c>
      <c r="D35" s="19" t="n">
        <v>5956</v>
      </c>
      <c r="E35" s="18" t="n">
        <v>516.18507316</v>
      </c>
      <c r="F35" s="20" t="n">
        <v>1.60475192</v>
      </c>
      <c r="G35" s="18" t="n">
        <v>522.83396823</v>
      </c>
      <c r="H35" s="20" t="n">
        <v>4.60062971</v>
      </c>
      <c r="I35" s="18" t="n">
        <v>485.22069666</v>
      </c>
      <c r="J35" s="20" t="n">
        <v>3.84305046</v>
      </c>
      <c r="K35" s="18" t="s">
        <v>404</v>
      </c>
      <c r="L35" s="20" t="s">
        <v>404</v>
      </c>
      <c r="M35" s="18" t="s">
        <v>404</v>
      </c>
      <c r="N35" s="20" t="s">
        <v>404</v>
      </c>
      <c r="O35" s="18" t="s">
        <v>404</v>
      </c>
      <c r="P35" s="20" t="s">
        <v>404</v>
      </c>
      <c r="Q35" s="18" t="n">
        <v>503.66000679</v>
      </c>
      <c r="R35" s="20" t="n">
        <v>4.64846749</v>
      </c>
    </row>
    <row r="36" spans="1:18">
      <c r="A36" s="15" t="s">
        <v>433</v>
      </c>
      <c r="B36" s="17" t="n">
        <v>6736</v>
      </c>
      <c r="C36" s="18">
        <f>(116.0/B36*100)</f>
        <v/>
      </c>
      <c r="D36" s="19" t="n">
        <v>6620</v>
      </c>
      <c r="E36" s="18" t="n">
        <v>492.79276997</v>
      </c>
      <c r="F36" s="20" t="n">
        <v>2.20050831</v>
      </c>
      <c r="G36" s="18" t="n">
        <v>496.15927163</v>
      </c>
      <c r="H36" s="20" t="n">
        <v>13.81738347</v>
      </c>
      <c r="I36" s="18" t="n">
        <v>496.57603535</v>
      </c>
      <c r="J36" s="20" t="n">
        <v>5.27331059</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486.8894753</v>
      </c>
      <c r="F37" s="20" t="n">
        <v>8.71020118</v>
      </c>
      <c r="G37" s="18" t="n">
        <v>494.97377262</v>
      </c>
      <c r="H37" s="20" t="n">
        <v>3.76580007</v>
      </c>
      <c r="I37" s="18" t="n">
        <v>573.49619551</v>
      </c>
      <c r="J37" s="20" t="n">
        <v>8.56050449</v>
      </c>
      <c r="K37" s="18" t="s">
        <v>404</v>
      </c>
      <c r="L37" s="20" t="s">
        <v>404</v>
      </c>
      <c r="M37" s="18" t="s">
        <v>404</v>
      </c>
      <c r="N37" s="20" t="s">
        <v>404</v>
      </c>
      <c r="O37" s="18" t="s">
        <v>404</v>
      </c>
      <c r="P37" s="20" t="s">
        <v>404</v>
      </c>
      <c r="Q37" s="18" t="n">
        <v>470.09596347</v>
      </c>
      <c r="R37" s="20" t="n">
        <v>27.73554975</v>
      </c>
    </row>
    <row r="38" spans="1:18">
      <c r="A38" s="15" t="s">
        <v>435</v>
      </c>
      <c r="B38" s="17" t="n">
        <v>5860</v>
      </c>
      <c r="C38" s="18">
        <f>(268.0/B38*100)</f>
        <v/>
      </c>
      <c r="D38" s="19" t="n">
        <v>5592</v>
      </c>
      <c r="E38" s="18" t="n">
        <v>509.02513524</v>
      </c>
      <c r="F38" s="20" t="n">
        <v>4.01637531</v>
      </c>
      <c r="G38" s="18" t="n">
        <v>488.17535962</v>
      </c>
      <c r="H38" s="20" t="n">
        <v>8.641461380000001</v>
      </c>
      <c r="I38" s="18" t="n">
        <v>541.82640402</v>
      </c>
      <c r="J38" s="20" t="n">
        <v>10.58857167</v>
      </c>
      <c r="K38" s="18" t="s">
        <v>404</v>
      </c>
      <c r="L38" s="20" t="s">
        <v>404</v>
      </c>
      <c r="M38" s="18" t="s">
        <v>404</v>
      </c>
      <c r="N38" s="20" t="s">
        <v>404</v>
      </c>
      <c r="O38" s="18" t="s">
        <v>404</v>
      </c>
      <c r="P38" s="20" t="s">
        <v>404</v>
      </c>
      <c r="Q38" s="18" t="n">
        <v>490.50423172</v>
      </c>
      <c r="R38" s="20" t="n">
        <v>24.16008571</v>
      </c>
    </row>
    <row r="39" spans="1:18">
      <c r="A39" s="15" t="s">
        <v>436</v>
      </c>
      <c r="B39" s="17" t="n">
        <v>5895</v>
      </c>
      <c r="C39" s="18">
        <f>(0.0/B39*100)</f>
        <v/>
      </c>
      <c r="D39" s="19" t="n">
        <v>5895</v>
      </c>
      <c r="E39" s="18" t="n">
        <v>432.15727352</v>
      </c>
      <c r="F39" s="20" t="n">
        <v>5.84776503</v>
      </c>
      <c r="G39" s="18" t="n">
        <v>412.82264509</v>
      </c>
      <c r="H39" s="20" t="n">
        <v>6.82862421</v>
      </c>
      <c r="I39" s="18" t="n">
        <v>355.90234061</v>
      </c>
      <c r="J39" s="20" t="n">
        <v>15.76478125</v>
      </c>
      <c r="K39" s="18" t="s">
        <v>404</v>
      </c>
      <c r="L39" s="20" t="s">
        <v>404</v>
      </c>
      <c r="M39" s="18" t="s">
        <v>404</v>
      </c>
      <c r="N39" s="20" t="s">
        <v>404</v>
      </c>
      <c r="O39" s="18" t="s">
        <v>404</v>
      </c>
      <c r="P39" s="20" t="s">
        <v>404</v>
      </c>
      <c r="Q39" s="18" t="n">
        <v>402.1541645</v>
      </c>
      <c r="R39" s="20" t="n">
        <v>24.6049345</v>
      </c>
    </row>
    <row r="40" spans="1:18">
      <c r="A40" s="15" t="s">
        <v>437</v>
      </c>
      <c r="B40" s="17" t="n">
        <v>14157</v>
      </c>
      <c r="C40" s="18">
        <f>(2954.0/B40*100)</f>
        <v/>
      </c>
      <c r="D40" s="19" t="n">
        <v>11203</v>
      </c>
      <c r="E40" s="18" t="n">
        <v>503.27368939</v>
      </c>
      <c r="F40" s="20" t="n">
        <v>4.47976255</v>
      </c>
      <c r="G40" s="18" t="n">
        <v>523.88038164</v>
      </c>
      <c r="H40" s="20" t="n">
        <v>5.91042451</v>
      </c>
      <c r="I40" s="18" t="n">
        <v>495.78059134</v>
      </c>
      <c r="J40" s="20" t="n">
        <v>10.76866191</v>
      </c>
      <c r="K40" s="18" t="s">
        <v>404</v>
      </c>
      <c r="L40" s="20" t="s">
        <v>404</v>
      </c>
      <c r="M40" s="18" t="s">
        <v>404</v>
      </c>
      <c r="N40" s="20" t="s">
        <v>404</v>
      </c>
      <c r="O40" s="18" t="s">
        <v>404</v>
      </c>
      <c r="P40" s="20" t="s">
        <v>404</v>
      </c>
      <c r="Q40" s="18" t="n">
        <v>519.52919947</v>
      </c>
      <c r="R40" s="20" t="n">
        <v>9.98758879</v>
      </c>
    </row>
    <row r="41" spans="1:18">
      <c r="A41" s="15" t="s">
        <v>438</v>
      </c>
      <c r="B41" s="17" t="n">
        <v>5712</v>
      </c>
      <c r="C41" s="18">
        <f>(99.0/B41*100)</f>
        <v/>
      </c>
      <c r="D41" s="19" t="n">
        <v>5613</v>
      </c>
      <c r="E41" s="18" t="n">
        <v>497.58115264</v>
      </c>
      <c r="F41" s="20" t="n">
        <v>3.68064929</v>
      </c>
      <c r="G41" s="18" t="n">
        <v>493.61667856</v>
      </c>
      <c r="H41" s="20" t="n">
        <v>7.57557273</v>
      </c>
      <c r="I41" s="18" t="n">
        <v>490.88643119</v>
      </c>
      <c r="J41" s="20" t="n">
        <v>22.86756783</v>
      </c>
      <c r="K41" s="18" t="s">
        <v>404</v>
      </c>
      <c r="L41" s="20" t="s">
        <v>404</v>
      </c>
      <c r="M41" s="18" t="s">
        <v>404</v>
      </c>
      <c r="N41" s="20" t="s">
        <v>404</v>
      </c>
      <c r="O41" s="18" t="s">
        <v>404</v>
      </c>
      <c r="P41" s="20" t="s">
        <v>404</v>
      </c>
      <c r="Q41" s="18" t="n">
        <v>506.72016303</v>
      </c>
      <c r="R41" s="20" t="n">
        <v>22.8996994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430.10912827</v>
      </c>
      <c r="F44" s="20" t="n">
        <v>4.47588037</v>
      </c>
      <c r="G44" s="18" t="n">
        <v>414.97167368</v>
      </c>
      <c r="H44" s="20" t="n">
        <v>6.23636791</v>
      </c>
      <c r="I44" s="18" t="s">
        <v>404</v>
      </c>
      <c r="J44" s="20" t="s">
        <v>404</v>
      </c>
      <c r="K44" s="18" t="s">
        <v>404</v>
      </c>
      <c r="L44" s="20" t="s">
        <v>404</v>
      </c>
      <c r="M44" s="18" t="s">
        <v>404</v>
      </c>
      <c r="N44" s="20" t="s">
        <v>404</v>
      </c>
      <c r="O44" s="18" t="s">
        <v>404</v>
      </c>
      <c r="P44" s="20" t="s">
        <v>404</v>
      </c>
      <c r="Q44" s="18" t="n">
        <v>423.74966207</v>
      </c>
      <c r="R44" s="20" t="n">
        <v>6.87803054</v>
      </c>
    </row>
    <row r="45" spans="1:18">
      <c r="A45" s="15" t="s">
        <v>442</v>
      </c>
      <c r="B45" s="17" t="n">
        <v>5519</v>
      </c>
      <c r="C45" s="18">
        <f>(0.0/B45*100)</f>
        <v/>
      </c>
      <c r="D45" s="19" t="n">
        <v>5519</v>
      </c>
      <c r="E45" s="18" t="n">
        <v>382.53560271</v>
      </c>
      <c r="F45" s="20" t="n">
        <v>3.47712004</v>
      </c>
      <c r="G45" s="18" t="n">
        <v>380.05309106</v>
      </c>
      <c r="H45" s="20" t="n">
        <v>13.76322958</v>
      </c>
      <c r="I45" s="18" t="s">
        <v>404</v>
      </c>
      <c r="J45" s="20" t="s">
        <v>404</v>
      </c>
      <c r="K45" s="18" t="s">
        <v>404</v>
      </c>
      <c r="L45" s="20" t="s">
        <v>404</v>
      </c>
      <c r="M45" s="18" t="s">
        <v>404</v>
      </c>
      <c r="N45" s="20" t="s">
        <v>404</v>
      </c>
      <c r="O45" s="18" t="s">
        <v>404</v>
      </c>
      <c r="P45" s="20" t="s">
        <v>404</v>
      </c>
      <c r="Q45" s="18" t="n">
        <v>356.64673789</v>
      </c>
      <c r="R45" s="20" t="n">
        <v>5.26230943</v>
      </c>
    </row>
    <row r="46" spans="1:18">
      <c r="A46" s="15" t="s">
        <v>443</v>
      </c>
      <c r="B46" s="17" t="n">
        <v>23141</v>
      </c>
      <c r="C46" s="18">
        <f>(4685.0/B46*100)</f>
        <v/>
      </c>
      <c r="D46" s="19" t="n">
        <v>18456</v>
      </c>
      <c r="E46" s="18" t="n">
        <v>410.78144725</v>
      </c>
      <c r="F46" s="20" t="n">
        <v>2.99896801</v>
      </c>
      <c r="G46" s="18" t="n">
        <v>427.93695987</v>
      </c>
      <c r="H46" s="20" t="n">
        <v>11.76582479</v>
      </c>
      <c r="I46" s="18" t="n">
        <v>355.9970873</v>
      </c>
      <c r="J46" s="20" t="n">
        <v>5.42411688</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435.62231316</v>
      </c>
      <c r="F47" s="20" t="n">
        <v>8.74817185</v>
      </c>
      <c r="G47" s="18" t="n">
        <v>451.88187556</v>
      </c>
      <c r="H47" s="20" t="n">
        <v>7.10667438</v>
      </c>
      <c r="I47" s="18" t="n">
        <v>449.80582793</v>
      </c>
      <c r="J47" s="20" t="n">
        <v>29.36456624</v>
      </c>
      <c r="K47" s="18" t="s">
        <v>404</v>
      </c>
      <c r="L47" s="20" t="s">
        <v>404</v>
      </c>
      <c r="M47" s="18" t="s">
        <v>404</v>
      </c>
      <c r="N47" s="20" t="s">
        <v>404</v>
      </c>
      <c r="O47" s="18" t="s">
        <v>404</v>
      </c>
      <c r="P47" s="20" t="s">
        <v>404</v>
      </c>
      <c r="Q47" s="18" t="n">
        <v>475.40154006</v>
      </c>
      <c r="R47" s="20" t="n">
        <v>34.81109669</v>
      </c>
    </row>
    <row r="48" spans="1:18">
      <c r="A48" s="15" t="s">
        <v>445</v>
      </c>
      <c r="B48" s="17" t="n">
        <v>9841</v>
      </c>
      <c r="C48" s="18">
        <f>(40.0/B48*100)</f>
        <v/>
      </c>
      <c r="D48" s="19" t="n">
        <v>9801</v>
      </c>
      <c r="E48" s="18" t="n">
        <v>514.40553075</v>
      </c>
      <c r="F48" s="20" t="n">
        <v>20.38657936</v>
      </c>
      <c r="G48" s="18" t="n">
        <v>517.5800486099999</v>
      </c>
      <c r="H48" s="20" t="n">
        <v>5.36398091</v>
      </c>
      <c r="I48" s="18" t="n">
        <v>426.17323264</v>
      </c>
      <c r="J48" s="20" t="n">
        <v>6.766915</v>
      </c>
      <c r="K48" s="18" t="s">
        <v>404</v>
      </c>
      <c r="L48" s="20" t="s">
        <v>404</v>
      </c>
      <c r="M48" s="18" t="s">
        <v>404</v>
      </c>
      <c r="N48" s="20" t="s">
        <v>404</v>
      </c>
      <c r="O48" s="18" t="s">
        <v>404</v>
      </c>
      <c r="P48" s="20" t="s">
        <v>404</v>
      </c>
      <c r="Q48" s="18" t="n">
        <v>561.27863361</v>
      </c>
      <c r="R48" s="20" t="n">
        <v>37.62320839</v>
      </c>
    </row>
    <row r="49" spans="1:18">
      <c r="A49" s="15" t="s">
        <v>446</v>
      </c>
      <c r="B49" s="17" t="n">
        <v>6349</v>
      </c>
      <c r="C49" s="18">
        <f>(52.0/B49*100)</f>
        <v/>
      </c>
      <c r="D49" s="19" t="n">
        <v>6297</v>
      </c>
      <c r="E49" s="18" t="n">
        <v>431.64149932</v>
      </c>
      <c r="F49" s="20" t="n">
        <v>3.40908981</v>
      </c>
      <c r="G49" s="18" t="n">
        <v>436.95385544</v>
      </c>
      <c r="H49" s="20" t="n">
        <v>12.21880502</v>
      </c>
      <c r="I49" s="18" t="s">
        <v>404</v>
      </c>
      <c r="J49" s="20" t="s">
        <v>404</v>
      </c>
      <c r="K49" s="18" t="s">
        <v>404</v>
      </c>
      <c r="L49" s="20" t="s">
        <v>404</v>
      </c>
      <c r="M49" s="18" t="s">
        <v>404</v>
      </c>
      <c r="N49" s="20" t="s">
        <v>404</v>
      </c>
      <c r="O49" s="18" t="s">
        <v>404</v>
      </c>
      <c r="P49" s="20" t="s">
        <v>404</v>
      </c>
      <c r="Q49" s="18" t="n">
        <v>431.73294186</v>
      </c>
      <c r="R49" s="20" t="n">
        <v>13.35740128</v>
      </c>
    </row>
    <row r="50" spans="1:18">
      <c r="A50" s="15" t="s">
        <v>447</v>
      </c>
      <c r="B50" s="17" t="n">
        <v>11795</v>
      </c>
      <c r="C50" s="18">
        <f>(1031.0/B50*100)</f>
        <v/>
      </c>
      <c r="D50" s="19" t="n">
        <v>10764</v>
      </c>
      <c r="E50" s="18" t="n">
        <v>419.91850282</v>
      </c>
      <c r="F50" s="20" t="n">
        <v>2.85817063</v>
      </c>
      <c r="G50" s="18" t="n">
        <v>420.14373056</v>
      </c>
      <c r="H50" s="20" t="n">
        <v>11.14962242</v>
      </c>
      <c r="I50" s="18" t="n">
        <v>397.096902</v>
      </c>
      <c r="J50" s="20" t="n">
        <v>10.88842856</v>
      </c>
      <c r="K50" s="18" t="s">
        <v>404</v>
      </c>
      <c r="L50" s="20" t="s">
        <v>404</v>
      </c>
      <c r="M50" s="18" t="s">
        <v>404</v>
      </c>
      <c r="N50" s="20" t="s">
        <v>404</v>
      </c>
      <c r="O50" s="18" t="s">
        <v>404</v>
      </c>
      <c r="P50" s="20" t="s">
        <v>404</v>
      </c>
      <c r="Q50" s="18" t="n">
        <v>415.13521696</v>
      </c>
      <c r="R50" s="20" t="n">
        <v>13.17766485</v>
      </c>
    </row>
    <row r="51" spans="1:18">
      <c r="A51" s="15" t="s">
        <v>448</v>
      </c>
      <c r="B51" s="17" t="n">
        <v>6866</v>
      </c>
      <c r="C51" s="18">
        <f>(38.0/B51*100)</f>
        <v/>
      </c>
      <c r="D51" s="19" t="n">
        <v>6828</v>
      </c>
      <c r="E51" s="18" t="n">
        <v>419.12158623</v>
      </c>
      <c r="F51" s="20" t="n">
        <v>2.25388656</v>
      </c>
      <c r="G51" s="18" t="n">
        <v>433.74940129</v>
      </c>
      <c r="H51" s="20" t="n">
        <v>15.75861352</v>
      </c>
      <c r="I51" s="18" t="n">
        <v>418.48637078</v>
      </c>
      <c r="J51" s="20" t="n">
        <v>15.58527852</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476.24378888</v>
      </c>
      <c r="F52" s="20" t="n">
        <v>3.47719445</v>
      </c>
      <c r="G52" s="18" t="n">
        <v>469.24648049</v>
      </c>
      <c r="H52" s="20" t="n">
        <v>7.74984657</v>
      </c>
      <c r="I52" s="18" t="n">
        <v>470.22022371</v>
      </c>
      <c r="J52" s="20" t="n">
        <v>14.9308577</v>
      </c>
      <c r="K52" s="18" t="s">
        <v>404</v>
      </c>
      <c r="L52" s="20" t="s">
        <v>404</v>
      </c>
      <c r="M52" s="18" t="s">
        <v>404</v>
      </c>
      <c r="N52" s="20" t="s">
        <v>404</v>
      </c>
      <c r="O52" s="18" t="s">
        <v>404</v>
      </c>
      <c r="P52" s="20" t="s">
        <v>404</v>
      </c>
      <c r="Q52" s="18" t="n">
        <v>536.27326585</v>
      </c>
      <c r="R52" s="20" t="n">
        <v>5.59493835</v>
      </c>
    </row>
    <row r="53" spans="1:18">
      <c r="A53" s="15" t="s">
        <v>450</v>
      </c>
      <c r="B53" s="17" t="n">
        <v>5571</v>
      </c>
      <c r="C53" s="18">
        <f>(0.0/B53*100)</f>
        <v/>
      </c>
      <c r="D53" s="19" t="n">
        <v>5571</v>
      </c>
      <c r="E53" s="18" t="n">
        <v>433.62550361</v>
      </c>
      <c r="F53" s="20" t="n">
        <v>1.43765088</v>
      </c>
      <c r="G53" s="18" t="n">
        <v>449.47376607</v>
      </c>
      <c r="H53" s="20" t="n">
        <v>5.01373953</v>
      </c>
      <c r="I53" s="18" t="n">
        <v>356.81296467</v>
      </c>
      <c r="J53" s="20" t="n">
        <v>7.27126105</v>
      </c>
      <c r="K53" s="18" t="s">
        <v>404</v>
      </c>
      <c r="L53" s="20" t="s">
        <v>404</v>
      </c>
      <c r="M53" s="18" t="s">
        <v>404</v>
      </c>
      <c r="N53" s="20" t="s">
        <v>404</v>
      </c>
      <c r="O53" s="18" t="s">
        <v>404</v>
      </c>
      <c r="P53" s="20" t="s">
        <v>404</v>
      </c>
      <c r="Q53" s="18" t="n">
        <v>415.1756865</v>
      </c>
      <c r="R53" s="20" t="n">
        <v>5.22547423</v>
      </c>
    </row>
    <row r="54" spans="1:18">
      <c r="A54" s="15" t="s">
        <v>451</v>
      </c>
      <c r="B54" s="17" t="n">
        <v>4740</v>
      </c>
      <c r="C54" s="18">
        <f>(199.0/B54*100)</f>
        <v/>
      </c>
      <c r="D54" s="19" t="n">
        <v>4541</v>
      </c>
      <c r="E54" s="18" t="n">
        <v>339.19496884</v>
      </c>
      <c r="F54" s="20" t="n">
        <v>3.95622765</v>
      </c>
      <c r="G54" s="18" t="n">
        <v>332.28309387</v>
      </c>
      <c r="H54" s="20" t="n">
        <v>8.368005159999999</v>
      </c>
      <c r="I54" s="18" t="n">
        <v>300.94433921</v>
      </c>
      <c r="J54" s="20" t="n">
        <v>5.56687527</v>
      </c>
      <c r="K54" s="18" t="s">
        <v>404</v>
      </c>
      <c r="L54" s="20" t="s">
        <v>404</v>
      </c>
      <c r="M54" s="18" t="s">
        <v>404</v>
      </c>
      <c r="N54" s="20" t="s">
        <v>404</v>
      </c>
      <c r="O54" s="18" t="s">
        <v>404</v>
      </c>
      <c r="P54" s="20" t="s">
        <v>404</v>
      </c>
      <c r="Q54" s="18" t="n">
        <v>313.68457073</v>
      </c>
      <c r="R54" s="20" t="n">
        <v>9.34992175</v>
      </c>
    </row>
    <row r="55" spans="1:18">
      <c r="A55" s="15" t="s">
        <v>452</v>
      </c>
      <c r="B55" s="17" t="n">
        <v>5316</v>
      </c>
      <c r="C55" s="18">
        <f>(43.0/B55*100)</f>
        <v/>
      </c>
      <c r="D55" s="19" t="n">
        <v>5273</v>
      </c>
      <c r="E55" s="18" t="n">
        <v>410.43838606</v>
      </c>
      <c r="F55" s="20" t="n">
        <v>4.00506532</v>
      </c>
      <c r="G55" s="18" t="n">
        <v>415.08927178</v>
      </c>
      <c r="H55" s="20" t="n">
        <v>4.57907461</v>
      </c>
      <c r="I55" s="18" t="s">
        <v>404</v>
      </c>
      <c r="J55" s="20" t="s">
        <v>404</v>
      </c>
      <c r="K55" s="18" t="s">
        <v>404</v>
      </c>
      <c r="L55" s="20" t="s">
        <v>404</v>
      </c>
      <c r="M55" s="18" t="s">
        <v>404</v>
      </c>
      <c r="N55" s="20" t="s">
        <v>404</v>
      </c>
      <c r="O55" s="18" t="n">
        <v>438.94297311</v>
      </c>
      <c r="P55" s="20" t="n">
        <v>6.46386532</v>
      </c>
      <c r="Q55" s="18" t="n">
        <v>389.85308883</v>
      </c>
      <c r="R55" s="20" t="n">
        <v>10.1592016</v>
      </c>
    </row>
    <row r="56" spans="1:18">
      <c r="A56" s="15" t="s">
        <v>453</v>
      </c>
      <c r="B56" s="17" t="n">
        <v>5359</v>
      </c>
      <c r="C56" s="18">
        <f>(0.0/B56*100)</f>
        <v/>
      </c>
      <c r="D56" s="19" t="n">
        <v>5359</v>
      </c>
      <c r="E56" s="18" t="n">
        <v>522.71290552</v>
      </c>
      <c r="F56" s="20" t="n">
        <v>3.08638186</v>
      </c>
      <c r="G56" s="18" t="n">
        <v>526.82134314</v>
      </c>
      <c r="H56" s="20" t="n">
        <v>12.6284514</v>
      </c>
      <c r="I56" s="18" t="n">
        <v>520.85506759</v>
      </c>
      <c r="J56" s="20" t="n">
        <v>16.36062732</v>
      </c>
      <c r="K56" s="18" t="s">
        <v>404</v>
      </c>
      <c r="L56" s="20" t="s">
        <v>404</v>
      </c>
      <c r="M56" s="18" t="s">
        <v>404</v>
      </c>
      <c r="N56" s="20" t="s">
        <v>404</v>
      </c>
      <c r="O56" s="18" t="s">
        <v>404</v>
      </c>
      <c r="P56" s="20" t="s">
        <v>404</v>
      </c>
      <c r="Q56" s="18" t="n">
        <v>541.23441253</v>
      </c>
      <c r="R56" s="20" t="n">
        <v>36.10888626</v>
      </c>
    </row>
    <row r="57" spans="1:18">
      <c r="A57" s="15" t="s">
        <v>454</v>
      </c>
      <c r="B57" s="17" t="n">
        <v>6513</v>
      </c>
      <c r="C57" s="18">
        <f>(0.0/B57*100)</f>
        <v/>
      </c>
      <c r="D57" s="19" t="n">
        <v>6513</v>
      </c>
      <c r="E57" s="18" t="n">
        <v>407.87589541</v>
      </c>
      <c r="F57" s="20" t="n">
        <v>3.27687439</v>
      </c>
      <c r="G57" s="18" t="n">
        <v>392.20120851</v>
      </c>
      <c r="H57" s="20" t="n">
        <v>6.70224791</v>
      </c>
      <c r="I57" s="18" t="s">
        <v>404</v>
      </c>
      <c r="J57" s="20" t="s">
        <v>404</v>
      </c>
      <c r="K57" s="18" t="s">
        <v>404</v>
      </c>
      <c r="L57" s="20" t="s">
        <v>404</v>
      </c>
      <c r="M57" s="18" t="s">
        <v>404</v>
      </c>
      <c r="N57" s="20" t="s">
        <v>404</v>
      </c>
      <c r="O57" s="18" t="n">
        <v>403.84586316</v>
      </c>
      <c r="P57" s="20" t="n">
        <v>5.96671472</v>
      </c>
      <c r="Q57" s="18" t="n">
        <v>391.23532848</v>
      </c>
      <c r="R57" s="20" t="n">
        <v>14.23724512</v>
      </c>
    </row>
    <row r="58" spans="1:18">
      <c r="A58" s="15" t="s">
        <v>455</v>
      </c>
      <c r="B58" s="17" t="n">
        <v>7267</v>
      </c>
      <c r="C58" s="18">
        <f>(0.0/B58*100)</f>
        <v/>
      </c>
      <c r="D58" s="19" t="n">
        <v>7267</v>
      </c>
      <c r="E58" s="18" t="n">
        <v>406.54202092</v>
      </c>
      <c r="F58" s="20" t="n">
        <v>3.28316042</v>
      </c>
      <c r="G58" s="18" t="n">
        <v>419.88312561</v>
      </c>
      <c r="H58" s="20" t="n">
        <v>9.25180454</v>
      </c>
      <c r="I58" s="18" t="s">
        <v>404</v>
      </c>
      <c r="J58" s="20" t="s">
        <v>404</v>
      </c>
      <c r="K58" s="18" t="s">
        <v>404</v>
      </c>
      <c r="L58" s="20" t="s">
        <v>404</v>
      </c>
      <c r="M58" s="18" t="s">
        <v>404</v>
      </c>
      <c r="N58" s="20" t="s">
        <v>404</v>
      </c>
      <c r="O58" s="18" t="s">
        <v>404</v>
      </c>
      <c r="P58" s="20" t="s">
        <v>404</v>
      </c>
      <c r="Q58" s="18" t="n">
        <v>413.21369415</v>
      </c>
      <c r="R58" s="20" t="n">
        <v>8.327477399999999</v>
      </c>
    </row>
    <row r="59" spans="1:18">
      <c r="A59" s="15" t="s">
        <v>456</v>
      </c>
      <c r="B59" s="17" t="n">
        <v>4826</v>
      </c>
      <c r="C59" s="18">
        <f>(0.0/B59*100)</f>
        <v/>
      </c>
      <c r="D59" s="19" t="n">
        <v>4826</v>
      </c>
      <c r="E59" s="18" t="n">
        <v>376.8475628</v>
      </c>
      <c r="F59" s="20" t="n">
        <v>1.8336779</v>
      </c>
      <c r="G59" s="18" t="n">
        <v>376.50189635</v>
      </c>
      <c r="H59" s="20" t="n">
        <v>4.10649909</v>
      </c>
      <c r="I59" s="18" t="s">
        <v>404</v>
      </c>
      <c r="J59" s="20" t="s">
        <v>404</v>
      </c>
      <c r="K59" s="18" t="s">
        <v>404</v>
      </c>
      <c r="L59" s="20" t="s">
        <v>404</v>
      </c>
      <c r="M59" s="18" t="s">
        <v>404</v>
      </c>
      <c r="N59" s="20" t="s">
        <v>404</v>
      </c>
      <c r="O59" s="18" t="s">
        <v>404</v>
      </c>
      <c r="P59" s="20" t="s">
        <v>404</v>
      </c>
      <c r="Q59" s="18" t="n">
        <v>384.01132498</v>
      </c>
      <c r="R59" s="20" t="n">
        <v>3.5601621</v>
      </c>
    </row>
    <row r="60" spans="1:18">
      <c r="A60" s="15" t="s">
        <v>457</v>
      </c>
      <c r="B60" s="17" t="n">
        <v>4546</v>
      </c>
      <c r="C60" s="18">
        <f>(0.0/B60*100)</f>
        <v/>
      </c>
      <c r="D60" s="19" t="n">
        <v>4546</v>
      </c>
      <c r="E60" s="18" t="n">
        <v>404.47126069</v>
      </c>
      <c r="F60" s="20" t="n">
        <v>4.59379063</v>
      </c>
      <c r="G60" s="18" t="n">
        <v>367.21486108</v>
      </c>
      <c r="H60" s="20" t="n">
        <v>17.41459304</v>
      </c>
      <c r="I60" s="18" t="s">
        <v>404</v>
      </c>
      <c r="J60" s="20" t="s">
        <v>404</v>
      </c>
      <c r="K60" s="18" t="s">
        <v>404</v>
      </c>
      <c r="L60" s="20" t="s">
        <v>404</v>
      </c>
      <c r="M60" s="18" t="s">
        <v>404</v>
      </c>
      <c r="N60" s="20" t="s">
        <v>404</v>
      </c>
      <c r="O60" s="18" t="s">
        <v>404</v>
      </c>
      <c r="P60" s="20" t="s">
        <v>404</v>
      </c>
      <c r="Q60" s="18" t="n">
        <v>353.26811596</v>
      </c>
      <c r="R60" s="20" t="n">
        <v>6.9986992</v>
      </c>
    </row>
    <row r="61" spans="1:18">
      <c r="A61" s="15" t="s">
        <v>458</v>
      </c>
      <c r="B61" s="17" t="n">
        <v>6525</v>
      </c>
      <c r="C61" s="18">
        <f>(0.0/B61*100)</f>
        <v/>
      </c>
      <c r="D61" s="19" t="n">
        <v>6525</v>
      </c>
      <c r="E61" s="18" t="n">
        <v>471.37907944</v>
      </c>
      <c r="F61" s="20" t="n">
        <v>4.02434877</v>
      </c>
      <c r="G61" s="18" t="n">
        <v>480.75185746</v>
      </c>
      <c r="H61" s="20" t="n">
        <v>4.6676621</v>
      </c>
      <c r="I61" s="18" t="n">
        <v>410.05668014</v>
      </c>
      <c r="J61" s="20" t="n">
        <v>16.13801857</v>
      </c>
      <c r="K61" s="18" t="s">
        <v>404</v>
      </c>
      <c r="L61" s="20" t="s">
        <v>404</v>
      </c>
      <c r="M61" s="18" t="s">
        <v>404</v>
      </c>
      <c r="N61" s="20" t="s">
        <v>404</v>
      </c>
      <c r="O61" s="18" t="s">
        <v>404</v>
      </c>
      <c r="P61" s="20" t="s">
        <v>404</v>
      </c>
      <c r="Q61" s="18" t="n">
        <v>423.84579002</v>
      </c>
      <c r="R61" s="20" t="n">
        <v>6.6227706</v>
      </c>
    </row>
    <row r="62" spans="1:18">
      <c r="A62" s="15" t="s">
        <v>459</v>
      </c>
      <c r="B62" s="17" t="n">
        <v>4476</v>
      </c>
      <c r="C62" s="18">
        <f>(0.0/B62*100)</f>
        <v/>
      </c>
      <c r="D62" s="19" t="n">
        <v>4476</v>
      </c>
      <c r="E62" s="18" t="n">
        <v>531.85198401</v>
      </c>
      <c r="F62" s="20" t="n">
        <v>1.14830555</v>
      </c>
      <c r="G62" s="18" t="n">
        <v>473.06849575</v>
      </c>
      <c r="H62" s="20" t="n">
        <v>4.31172718</v>
      </c>
      <c r="I62" s="18" t="n">
        <v>469.94698345</v>
      </c>
      <c r="J62" s="20" t="n">
        <v>17.32583546</v>
      </c>
      <c r="K62" s="18" t="s">
        <v>404</v>
      </c>
      <c r="L62" s="20" t="s">
        <v>404</v>
      </c>
      <c r="M62" s="18" t="s">
        <v>404</v>
      </c>
      <c r="N62" s="20" t="s">
        <v>404</v>
      </c>
      <c r="O62" s="18" t="s">
        <v>404</v>
      </c>
      <c r="P62" s="20" t="s">
        <v>404</v>
      </c>
      <c r="Q62" s="18" t="n">
        <v>550.46884713</v>
      </c>
      <c r="R62" s="20" t="n">
        <v>5.73789828</v>
      </c>
    </row>
    <row r="63" spans="1:18">
      <c r="A63" s="15" t="s">
        <v>460</v>
      </c>
      <c r="B63" s="17" t="n">
        <v>5324</v>
      </c>
      <c r="C63" s="18">
        <f>(0.0/B63*100)</f>
        <v/>
      </c>
      <c r="D63" s="19" t="n">
        <v>5324</v>
      </c>
      <c r="E63" s="18" t="n">
        <v>382.79830071</v>
      </c>
      <c r="F63" s="20" t="n">
        <v>2.30802776</v>
      </c>
      <c r="G63" s="18" t="n">
        <v>382.72543134</v>
      </c>
      <c r="H63" s="20" t="n">
        <v>1.59392225</v>
      </c>
      <c r="I63" s="18" t="s">
        <v>404</v>
      </c>
      <c r="J63" s="20" t="s">
        <v>404</v>
      </c>
      <c r="K63" s="18" t="s">
        <v>404</v>
      </c>
      <c r="L63" s="20" t="s">
        <v>404</v>
      </c>
      <c r="M63" s="18" t="s">
        <v>404</v>
      </c>
      <c r="N63" s="20" t="s">
        <v>404</v>
      </c>
      <c r="O63" s="18" t="s">
        <v>404</v>
      </c>
      <c r="P63" s="20" t="s">
        <v>404</v>
      </c>
      <c r="Q63" s="18" t="n">
        <v>388.41017504</v>
      </c>
      <c r="R63" s="20" t="n">
        <v>3.47075909</v>
      </c>
    </row>
    <row r="64" spans="1:18">
      <c r="A64" s="15" t="s">
        <v>461</v>
      </c>
      <c r="B64" s="17" t="n">
        <v>3634</v>
      </c>
      <c r="C64" s="18">
        <f>(27.0/B64*100)</f>
        <v/>
      </c>
      <c r="D64" s="19" t="n">
        <v>3607</v>
      </c>
      <c r="E64" s="18" t="n">
        <v>478.21364365</v>
      </c>
      <c r="F64" s="20" t="n">
        <v>3.72177004</v>
      </c>
      <c r="G64" s="18" t="n">
        <v>457.94092694</v>
      </c>
      <c r="H64" s="20" t="n">
        <v>1.92121232</v>
      </c>
      <c r="I64" s="18" t="s">
        <v>404</v>
      </c>
      <c r="J64" s="20" t="s">
        <v>404</v>
      </c>
      <c r="K64" s="18" t="s">
        <v>404</v>
      </c>
      <c r="L64" s="20" t="s">
        <v>404</v>
      </c>
      <c r="M64" s="18" t="s">
        <v>404</v>
      </c>
      <c r="N64" s="20" t="s">
        <v>404</v>
      </c>
      <c r="O64" s="18" t="s">
        <v>404</v>
      </c>
      <c r="P64" s="20" t="s">
        <v>404</v>
      </c>
      <c r="Q64" s="18" t="n">
        <v>499.15372149</v>
      </c>
      <c r="R64" s="20" t="n">
        <v>7.10918675</v>
      </c>
    </row>
    <row r="65" spans="1:18">
      <c r="A65" s="15" t="s">
        <v>462</v>
      </c>
      <c r="B65" s="17" t="n">
        <v>5325</v>
      </c>
      <c r="C65" s="18">
        <f>(0.0/B65*100)</f>
        <v/>
      </c>
      <c r="D65" s="19" t="n">
        <v>5325</v>
      </c>
      <c r="E65" s="18" t="n">
        <v>429.78902767</v>
      </c>
      <c r="F65" s="20" t="n">
        <v>3.45304778</v>
      </c>
      <c r="G65" s="18" t="n">
        <v>422.86943536</v>
      </c>
      <c r="H65" s="20" t="n">
        <v>4.44483621</v>
      </c>
      <c r="I65" s="18" t="s">
        <v>404</v>
      </c>
      <c r="J65" s="20" t="s">
        <v>404</v>
      </c>
      <c r="K65" s="18" t="s">
        <v>404</v>
      </c>
      <c r="L65" s="20" t="s">
        <v>404</v>
      </c>
      <c r="M65" s="18" t="s">
        <v>404</v>
      </c>
      <c r="N65" s="20" t="s">
        <v>404</v>
      </c>
      <c r="O65" s="18" t="s">
        <v>404</v>
      </c>
      <c r="P65" s="20" t="s">
        <v>404</v>
      </c>
      <c r="Q65" s="18" t="n">
        <v>435.0288847</v>
      </c>
      <c r="R65" s="20" t="n">
        <v>10.76581674</v>
      </c>
    </row>
    <row r="66" spans="1:18">
      <c r="A66" s="15" t="s">
        <v>463</v>
      </c>
      <c r="B66" s="17" t="n">
        <v>5665</v>
      </c>
      <c r="C66" s="18">
        <f>(0.0/B66*100)</f>
        <v/>
      </c>
      <c r="D66" s="19" t="n">
        <v>5665</v>
      </c>
      <c r="E66" s="18" t="n">
        <v>394.0298905</v>
      </c>
      <c r="F66" s="20" t="n">
        <v>1.38162322</v>
      </c>
      <c r="G66" s="18" t="n">
        <v>433.58349935</v>
      </c>
      <c r="H66" s="20" t="n">
        <v>1.65321318</v>
      </c>
      <c r="I66" s="18" t="n">
        <v>363.84393827</v>
      </c>
      <c r="J66" s="20" t="n">
        <v>8.81112766</v>
      </c>
      <c r="K66" s="18" t="s">
        <v>404</v>
      </c>
      <c r="L66" s="20" t="s">
        <v>404</v>
      </c>
      <c r="M66" s="18" t="s">
        <v>404</v>
      </c>
      <c r="N66" s="20" t="s">
        <v>404</v>
      </c>
      <c r="O66" s="18" t="s">
        <v>404</v>
      </c>
      <c r="P66" s="20" t="s">
        <v>404</v>
      </c>
      <c r="Q66" s="18" t="n">
        <v>390.55120752</v>
      </c>
      <c r="R66" s="20" t="n">
        <v>4.48179819</v>
      </c>
    </row>
    <row r="67" spans="1:18">
      <c r="A67" s="15" t="s">
        <v>464</v>
      </c>
      <c r="B67" s="17" t="n">
        <v>6971</v>
      </c>
      <c r="C67" s="18">
        <f>(0.0/B67*100)</f>
        <v/>
      </c>
      <c r="D67" s="19" t="n">
        <v>6971</v>
      </c>
      <c r="E67" s="18" t="n">
        <v>397.24339758</v>
      </c>
      <c r="F67" s="20" t="n">
        <v>2.76555429</v>
      </c>
      <c r="G67" s="18" t="n">
        <v>392.66344766</v>
      </c>
      <c r="H67" s="20" t="n">
        <v>8.62906306</v>
      </c>
      <c r="I67" s="18" t="n">
        <v>379.8153183</v>
      </c>
      <c r="J67" s="20" t="n">
        <v>6.79452788</v>
      </c>
      <c r="K67" s="18" t="s">
        <v>404</v>
      </c>
      <c r="L67" s="20" t="s">
        <v>404</v>
      </c>
      <c r="M67" s="18" t="s">
        <v>404</v>
      </c>
      <c r="N67" s="20" t="s">
        <v>404</v>
      </c>
      <c r="O67" s="18" t="s">
        <v>404</v>
      </c>
      <c r="P67" s="20" t="s">
        <v>404</v>
      </c>
      <c r="Q67" s="18" t="n">
        <v>397.50031637</v>
      </c>
      <c r="R67" s="20" t="n">
        <v>16.28269338</v>
      </c>
    </row>
    <row r="68" spans="1:18">
      <c r="A68" s="15" t="s">
        <v>465</v>
      </c>
      <c r="B68" s="17" t="n">
        <v>12083</v>
      </c>
      <c r="C68" s="18">
        <f>(0.0/B68*100)</f>
        <v/>
      </c>
      <c r="D68" s="19" t="n">
        <v>12083</v>
      </c>
      <c r="E68" s="18" t="n">
        <v>422.56632923</v>
      </c>
      <c r="F68" s="20" t="n">
        <v>1.22997574</v>
      </c>
      <c r="G68" s="18" t="n">
        <v>408.14517991</v>
      </c>
      <c r="H68" s="20" t="n">
        <v>1.58736163</v>
      </c>
      <c r="I68" s="18" t="n">
        <v>439.84475592</v>
      </c>
      <c r="J68" s="20" t="n">
        <v>12.49637931</v>
      </c>
      <c r="K68" s="18" t="s">
        <v>404</v>
      </c>
      <c r="L68" s="20" t="s">
        <v>404</v>
      </c>
      <c r="M68" s="18" t="s">
        <v>404</v>
      </c>
      <c r="N68" s="20" t="s">
        <v>404</v>
      </c>
      <c r="O68" s="18" t="s">
        <v>404</v>
      </c>
      <c r="P68" s="20" t="s">
        <v>404</v>
      </c>
      <c r="Q68" s="18" t="n">
        <v>403.38971444</v>
      </c>
      <c r="R68" s="20" t="n">
        <v>5.17746318</v>
      </c>
    </row>
    <row r="69" spans="1:18">
      <c r="A69" s="15" t="s">
        <v>466</v>
      </c>
      <c r="B69" s="17" t="n">
        <v>4876</v>
      </c>
      <c r="C69" s="18">
        <f>(0.0/B69*100)</f>
        <v/>
      </c>
      <c r="D69" s="19" t="n">
        <v>4876</v>
      </c>
      <c r="E69" s="18" t="n">
        <v>439.79785356</v>
      </c>
      <c r="F69" s="20" t="n">
        <v>3.54379862</v>
      </c>
      <c r="G69" s="18" t="n">
        <v>414.29278323</v>
      </c>
      <c r="H69" s="20" t="n">
        <v>8.15450845</v>
      </c>
      <c r="I69" s="18" t="s">
        <v>404</v>
      </c>
      <c r="J69" s="20" t="s">
        <v>404</v>
      </c>
      <c r="K69" s="18" t="s">
        <v>404</v>
      </c>
      <c r="L69" s="20" t="s">
        <v>404</v>
      </c>
      <c r="M69" s="18" t="s">
        <v>404</v>
      </c>
      <c r="N69" s="20" t="s">
        <v>404</v>
      </c>
      <c r="O69" s="18" t="s">
        <v>404</v>
      </c>
      <c r="P69" s="20" t="s">
        <v>404</v>
      </c>
      <c r="Q69" s="18" t="n">
        <v>362.71187721</v>
      </c>
      <c r="R69" s="20" t="n">
        <v>9.51223744</v>
      </c>
    </row>
    <row r="70" spans="1:18">
      <c r="A70" s="15" t="s">
        <v>467</v>
      </c>
      <c r="B70" s="17" t="n">
        <v>6036</v>
      </c>
      <c r="C70" s="18">
        <f>(0.0/B70*100)</f>
        <v/>
      </c>
      <c r="D70" s="19" t="n">
        <v>6036</v>
      </c>
      <c r="E70" s="18" t="n">
        <v>486.15798882</v>
      </c>
      <c r="F70" s="20" t="n">
        <v>3.98908534</v>
      </c>
      <c r="G70" s="18" t="n">
        <v>490.72989919</v>
      </c>
      <c r="H70" s="20" t="n">
        <v>5.12198384</v>
      </c>
      <c r="I70" s="18" t="s">
        <v>404</v>
      </c>
      <c r="J70" s="20" t="s">
        <v>404</v>
      </c>
      <c r="K70" s="18" t="s">
        <v>404</v>
      </c>
      <c r="L70" s="20" t="s">
        <v>404</v>
      </c>
      <c r="M70" s="18" t="s">
        <v>404</v>
      </c>
      <c r="N70" s="20" t="s">
        <v>404</v>
      </c>
      <c r="O70" s="18" t="s">
        <v>404</v>
      </c>
      <c r="P70" s="20" t="s">
        <v>404</v>
      </c>
      <c r="Q70" s="18" t="n">
        <v>459.03072797</v>
      </c>
      <c r="R70" s="20" t="n">
        <v>10.10281277</v>
      </c>
    </row>
    <row r="71" spans="1:18">
      <c r="A71" s="15" t="s">
        <v>468</v>
      </c>
      <c r="B71" s="17" t="n">
        <v>6115</v>
      </c>
      <c r="C71" s="18">
        <f>(0.0/B71*100)</f>
        <v/>
      </c>
      <c r="D71" s="19" t="n">
        <v>6115</v>
      </c>
      <c r="E71" s="18" t="n">
        <v>559.13104403</v>
      </c>
      <c r="F71" s="20" t="n">
        <v>1.35761457</v>
      </c>
      <c r="G71" s="18" t="n">
        <v>544.45339483</v>
      </c>
      <c r="H71" s="20" t="n">
        <v>3.15724113</v>
      </c>
      <c r="I71" s="18" t="n">
        <v>496.28387474</v>
      </c>
      <c r="J71" s="20" t="n">
        <v>15.61464699</v>
      </c>
      <c r="K71" s="18" t="s">
        <v>404</v>
      </c>
      <c r="L71" s="20" t="s">
        <v>404</v>
      </c>
      <c r="M71" s="18" t="s">
        <v>404</v>
      </c>
      <c r="N71" s="20" t="s">
        <v>404</v>
      </c>
      <c r="O71" s="18" t="s">
        <v>404</v>
      </c>
      <c r="P71" s="20" t="s">
        <v>404</v>
      </c>
      <c r="Q71" s="18" t="n">
        <v>497.52651855</v>
      </c>
      <c r="R71" s="20" t="n">
        <v>5.78815518</v>
      </c>
    </row>
    <row r="72" spans="1:18">
      <c r="A72" s="15" t="s">
        <v>469</v>
      </c>
      <c r="B72" s="17" t="n">
        <v>7708</v>
      </c>
      <c r="C72" s="18">
        <f>(0.0/B72*100)</f>
        <v/>
      </c>
      <c r="D72" s="19" t="n">
        <v>7708</v>
      </c>
      <c r="E72" s="18" t="n">
        <v>531.5681174600001</v>
      </c>
      <c r="F72" s="20" t="n">
        <v>6.85480176</v>
      </c>
      <c r="G72" s="18" t="n">
        <v>534.67974269</v>
      </c>
      <c r="H72" s="20" t="n">
        <v>3.98980509</v>
      </c>
      <c r="I72" s="18" t="n">
        <v>458.99937447</v>
      </c>
      <c r="J72" s="20" t="n">
        <v>20.27311295</v>
      </c>
      <c r="K72" s="18" t="s">
        <v>404</v>
      </c>
      <c r="L72" s="20" t="s">
        <v>404</v>
      </c>
      <c r="M72" s="18" t="s">
        <v>404</v>
      </c>
      <c r="N72" s="20" t="s">
        <v>404</v>
      </c>
      <c r="O72" s="18" t="s">
        <v>404</v>
      </c>
      <c r="P72" s="20" t="s">
        <v>404</v>
      </c>
      <c r="Q72" s="18" t="n">
        <v>549.09202478</v>
      </c>
      <c r="R72" s="20" t="n">
        <v>42.55997252</v>
      </c>
    </row>
    <row r="73" spans="1:18">
      <c r="A73" s="15" t="s">
        <v>470</v>
      </c>
      <c r="B73" s="17" t="n">
        <v>8249</v>
      </c>
      <c r="C73" s="18">
        <f>(0.0/B73*100)</f>
        <v/>
      </c>
      <c r="D73" s="19" t="n">
        <v>8249</v>
      </c>
      <c r="E73" s="18" t="n">
        <v>421.95440147</v>
      </c>
      <c r="F73" s="20" t="n">
        <v>3.19569667</v>
      </c>
      <c r="G73" s="18" t="n">
        <v>429.30022163</v>
      </c>
      <c r="H73" s="20" t="n">
        <v>12.41853593</v>
      </c>
      <c r="I73" s="18" t="n">
        <v>410.81162287</v>
      </c>
      <c r="J73" s="20" t="n">
        <v>19.10949987</v>
      </c>
      <c r="K73" s="18" t="s">
        <v>404</v>
      </c>
      <c r="L73" s="20" t="s">
        <v>404</v>
      </c>
      <c r="M73" s="18" t="s">
        <v>404</v>
      </c>
      <c r="N73" s="20" t="s">
        <v>404</v>
      </c>
      <c r="O73" s="18" t="s">
        <v>404</v>
      </c>
      <c r="P73" s="20" t="s">
        <v>404</v>
      </c>
      <c r="Q73" s="18" t="n">
        <v>390.94727852</v>
      </c>
      <c r="R73" s="20" t="n">
        <v>10.54499806</v>
      </c>
    </row>
    <row r="74" spans="1:18">
      <c r="A74" s="15" t="s">
        <v>471</v>
      </c>
      <c r="B74" s="17" t="n">
        <v>4692</v>
      </c>
      <c r="C74" s="18">
        <f>(484.0/B74*100)</f>
        <v/>
      </c>
      <c r="D74" s="19" t="n">
        <v>4208</v>
      </c>
      <c r="E74" s="18" t="n">
        <v>430.09632614</v>
      </c>
      <c r="F74" s="20" t="n">
        <v>1.60061823</v>
      </c>
      <c r="G74" s="18" t="n">
        <v>413.38646544</v>
      </c>
      <c r="H74" s="20" t="n">
        <v>2.5535756</v>
      </c>
      <c r="I74" s="18" t="s">
        <v>404</v>
      </c>
      <c r="J74" s="20" t="s">
        <v>404</v>
      </c>
      <c r="K74" s="18" t="s">
        <v>404</v>
      </c>
      <c r="L74" s="20" t="s">
        <v>404</v>
      </c>
      <c r="M74" s="18" t="s">
        <v>404</v>
      </c>
      <c r="N74" s="20" t="s">
        <v>404</v>
      </c>
      <c r="O74" s="18" t="s">
        <v>404</v>
      </c>
      <c r="P74" s="20" t="s">
        <v>404</v>
      </c>
      <c r="Q74" s="18" t="n">
        <v>396.12691307</v>
      </c>
      <c r="R74" s="20" t="n">
        <v>4.82062674</v>
      </c>
    </row>
    <row r="75" spans="1:18">
      <c r="A75" s="15" t="s">
        <v>472</v>
      </c>
      <c r="B75" s="17" t="n">
        <v>5375</v>
      </c>
      <c r="C75" s="18">
        <f>(483.0/B75*100)</f>
        <v/>
      </c>
      <c r="D75" s="19" t="n">
        <v>4892</v>
      </c>
      <c r="E75" s="18" t="n">
        <v>383.4159467</v>
      </c>
      <c r="F75" s="20" t="n">
        <v>2.77961664</v>
      </c>
      <c r="G75" s="18" t="n">
        <v>407.78565238</v>
      </c>
      <c r="H75" s="20" t="n">
        <v>13.02825696</v>
      </c>
      <c r="I75" s="18" t="n">
        <v>382.90126591</v>
      </c>
      <c r="J75" s="20" t="n">
        <v>13.21533288</v>
      </c>
      <c r="K75" s="18" t="s">
        <v>404</v>
      </c>
      <c r="L75" s="20" t="s">
        <v>404</v>
      </c>
      <c r="M75" s="18" t="s">
        <v>404</v>
      </c>
      <c r="N75" s="20" t="s">
        <v>404</v>
      </c>
      <c r="O75" s="18" t="s">
        <v>404</v>
      </c>
      <c r="P75" s="20" t="s">
        <v>404</v>
      </c>
      <c r="Q75" s="18" t="n">
        <v>389.43651269</v>
      </c>
      <c r="R75" s="20" t="n">
        <v>7.89171552</v>
      </c>
    </row>
    <row r="76" spans="1:18">
      <c r="A76" s="15" t="s">
        <v>473</v>
      </c>
      <c r="B76" s="17" t="n">
        <v>14167</v>
      </c>
      <c r="C76" s="18">
        <f>(1400.0/B76*100)</f>
        <v/>
      </c>
      <c r="D76" s="19" t="n">
        <v>12767</v>
      </c>
      <c r="E76" s="18" t="n">
        <v>441.98360408</v>
      </c>
      <c r="F76" s="20" t="n">
        <v>3.2041153</v>
      </c>
      <c r="G76" s="18" t="n">
        <v>465.54407237</v>
      </c>
      <c r="H76" s="20" t="n">
        <v>8.660968240000001</v>
      </c>
      <c r="I76" s="18" t="n">
        <v>391.2856045</v>
      </c>
      <c r="J76" s="20" t="n">
        <v>11.40456447</v>
      </c>
      <c r="K76" s="18" t="s">
        <v>404</v>
      </c>
      <c r="L76" s="20" t="s">
        <v>404</v>
      </c>
      <c r="M76" s="18" t="s">
        <v>404</v>
      </c>
      <c r="N76" s="20" t="s">
        <v>404</v>
      </c>
      <c r="O76" s="18" t="s">
        <v>404</v>
      </c>
      <c r="P76" s="20" t="s">
        <v>404</v>
      </c>
      <c r="Q76" s="18" t="n">
        <v>410.85724782</v>
      </c>
      <c r="R76" s="20" t="n">
        <v>6.7105692</v>
      </c>
    </row>
    <row r="77" spans="1:18">
      <c r="A77" s="15" t="s">
        <v>474</v>
      </c>
      <c r="B77" s="17" t="n">
        <v>6062</v>
      </c>
      <c r="C77" s="18">
        <f>(0.0/B77*100)</f>
        <v/>
      </c>
      <c r="D77" s="19" t="n">
        <v>6062</v>
      </c>
      <c r="E77" s="18" t="n">
        <v>435.91556268</v>
      </c>
      <c r="F77" s="20" t="n">
        <v>2.73149032</v>
      </c>
      <c r="G77" s="18" t="n">
        <v>452.73692937</v>
      </c>
      <c r="H77" s="20" t="n">
        <v>12.42750537</v>
      </c>
      <c r="I77" s="18" t="n">
        <v>408.50614799</v>
      </c>
      <c r="J77" s="20" t="n">
        <v>14.00500674</v>
      </c>
      <c r="K77" s="18" t="s">
        <v>404</v>
      </c>
      <c r="L77" s="20" t="s">
        <v>404</v>
      </c>
      <c r="M77" s="18" t="s">
        <v>404</v>
      </c>
      <c r="N77" s="20" t="s">
        <v>404</v>
      </c>
      <c r="O77" s="18" t="s">
        <v>404</v>
      </c>
      <c r="P77" s="20" t="s">
        <v>404</v>
      </c>
      <c r="Q77" s="18" t="n">
        <v>427.01117488</v>
      </c>
      <c r="R77" s="20" t="n">
        <v>16.64043994</v>
      </c>
    </row>
    <row r="78" spans="1:18">
      <c r="A78" s="15" t="s">
        <v>475</v>
      </c>
      <c r="B78" s="17" t="n">
        <v>5826</v>
      </c>
      <c r="C78" s="18">
        <f>(0.0/B78*100)</f>
        <v/>
      </c>
      <c r="D78" s="19" t="n">
        <v>5826</v>
      </c>
      <c r="E78" s="18" t="n">
        <v>528.48439063</v>
      </c>
      <c r="F78" s="20" t="n">
        <v>4.23128234</v>
      </c>
      <c r="G78" s="18" t="n">
        <v>511.69887007</v>
      </c>
      <c r="H78" s="20" t="n">
        <v>10.31205588</v>
      </c>
      <c r="I78" s="18" t="s">
        <v>404</v>
      </c>
      <c r="J78" s="20" t="s">
        <v>404</v>
      </c>
      <c r="K78" s="18" t="s">
        <v>404</v>
      </c>
      <c r="L78" s="20" t="s">
        <v>404</v>
      </c>
      <c r="M78" s="18" t="s">
        <v>404</v>
      </c>
      <c r="N78" s="20" t="s">
        <v>404</v>
      </c>
      <c r="O78" s="18" t="s">
        <v>404</v>
      </c>
      <c r="P78" s="20" t="s">
        <v>404</v>
      </c>
      <c r="Q78" s="18" t="n">
        <v>489.40154812</v>
      </c>
      <c r="R78" s="20" t="n">
        <v>15.79646096</v>
      </c>
    </row>
    <row customHeight="1" ht="25" r="79" spans="1:18">
      <c r="A79" s="15" t="s">
        <v>476</v>
      </c>
      <c r="B79" s="17" t="n">
        <v>1657</v>
      </c>
      <c r="C79" s="18">
        <f>(21.0/B79*100)</f>
        <v/>
      </c>
      <c r="D79" s="19" t="n">
        <v>1636</v>
      </c>
      <c r="E79" s="18" t="n">
        <v>474.80369604</v>
      </c>
      <c r="F79" s="20" t="n">
        <v>6.70529056</v>
      </c>
      <c r="G79" s="18" t="n">
        <v>467.70764817</v>
      </c>
      <c r="H79" s="20" t="n">
        <v>15.89327425</v>
      </c>
      <c r="I79" s="18" t="s">
        <v>404</v>
      </c>
      <c r="J79" s="20" t="s">
        <v>404</v>
      </c>
      <c r="K79" s="18" t="s">
        <v>404</v>
      </c>
      <c r="L79" s="20" t="s">
        <v>404</v>
      </c>
      <c r="M79" s="18" t="s">
        <v>404</v>
      </c>
      <c r="N79" s="20" t="s">
        <v>404</v>
      </c>
      <c r="O79" s="18" t="s">
        <v>404</v>
      </c>
      <c r="P79" s="20" t="s">
        <v>404</v>
      </c>
      <c r="Q79" s="18" t="n">
        <v>482.94589901</v>
      </c>
      <c r="R79" s="20" t="n">
        <v>21.13749956</v>
      </c>
    </row>
    <row r="80" spans="1:18">
      <c r="A80" s="15" t="s">
        <v>477</v>
      </c>
      <c r="B80" s="17" t="n">
        <v>7841</v>
      </c>
      <c r="C80" s="18">
        <f>(0.0/B80*100)</f>
        <v/>
      </c>
      <c r="D80" s="19" t="n">
        <v>7841</v>
      </c>
      <c r="E80" s="18" t="n">
        <v>454.18795507</v>
      </c>
      <c r="F80" s="20" t="n">
        <v>4.74540177</v>
      </c>
      <c r="G80" s="18" t="n">
        <v>462.60994859</v>
      </c>
      <c r="H80" s="20" t="n">
        <v>5.4493676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445.97877341</v>
      </c>
      <c r="F81" s="20" t="n">
        <v>4.39938919</v>
      </c>
      <c r="G81" s="18" t="n">
        <v>440.82683632</v>
      </c>
      <c r="H81" s="20" t="n">
        <v>4.37641756</v>
      </c>
      <c r="I81" s="18" t="n">
        <v>523.4145175</v>
      </c>
      <c r="J81" s="20" t="n">
        <v>6.78576833</v>
      </c>
      <c r="K81" s="18" t="s">
        <v>404</v>
      </c>
      <c r="L81" s="20" t="s">
        <v>404</v>
      </c>
      <c r="M81" s="18" t="s">
        <v>404</v>
      </c>
      <c r="N81" s="20" t="s">
        <v>404</v>
      </c>
      <c r="O81" s="18" t="s">
        <v>404</v>
      </c>
      <c r="P81" s="20" t="s">
        <v>404</v>
      </c>
      <c r="Q81" s="18" t="n">
        <v>402.79530969</v>
      </c>
      <c r="R81" s="20" t="n">
        <v>13.65674769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657</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510.81141663</v>
      </c>
      <c r="F7" s="20" t="n">
        <v>3.01558217</v>
      </c>
      <c r="G7" s="18" t="n">
        <v>511.74196447</v>
      </c>
      <c r="H7" s="20" t="n">
        <v>2.69814872</v>
      </c>
      <c r="I7" s="18" t="s">
        <v>404</v>
      </c>
      <c r="J7" s="20" t="s">
        <v>404</v>
      </c>
      <c r="K7" s="18" t="s">
        <v>404</v>
      </c>
      <c r="L7" s="20" t="s">
        <v>404</v>
      </c>
      <c r="M7" s="18" t="s">
        <v>404</v>
      </c>
      <c r="N7" s="20" t="s">
        <v>404</v>
      </c>
      <c r="O7" s="18" t="s">
        <v>404</v>
      </c>
      <c r="P7" s="20" t="s">
        <v>404</v>
      </c>
      <c r="Q7" s="18" t="n">
        <v>501.60057272</v>
      </c>
      <c r="R7" s="20" t="n">
        <v>6.02909841</v>
      </c>
    </row>
    <row r="8" spans="1:18">
      <c r="A8" s="15" t="s">
        <v>405</v>
      </c>
      <c r="B8" s="17" t="n">
        <v>7007</v>
      </c>
      <c r="C8" s="18">
        <f>(0.0/B8*100)</f>
        <v/>
      </c>
      <c r="D8" s="19" t="n">
        <v>7007</v>
      </c>
      <c r="E8" s="18" t="n">
        <v>459.87344694</v>
      </c>
      <c r="F8" s="20" t="n">
        <v>29.58802026</v>
      </c>
      <c r="G8" s="18" t="n">
        <v>493.95002545</v>
      </c>
      <c r="H8" s="20" t="n">
        <v>4.45803492</v>
      </c>
      <c r="I8" s="18" t="n">
        <v>469.40647517</v>
      </c>
      <c r="J8" s="20" t="n">
        <v>23.11133693</v>
      </c>
      <c r="K8" s="18" t="s">
        <v>404</v>
      </c>
      <c r="L8" s="20" t="s">
        <v>404</v>
      </c>
      <c r="M8" s="18" t="s">
        <v>404</v>
      </c>
      <c r="N8" s="20" t="s">
        <v>404</v>
      </c>
      <c r="O8" s="18" t="s">
        <v>404</v>
      </c>
      <c r="P8" s="20" t="s">
        <v>404</v>
      </c>
      <c r="Q8" s="18" t="n">
        <v>505.75718298</v>
      </c>
      <c r="R8" s="20" t="n">
        <v>8.15755993</v>
      </c>
    </row>
    <row r="9" spans="1:18">
      <c r="A9" s="15" t="s">
        <v>406</v>
      </c>
      <c r="B9" s="17" t="n">
        <v>9651</v>
      </c>
      <c r="C9" s="18">
        <f>(575.0/B9*100)</f>
        <v/>
      </c>
      <c r="D9" s="19" t="n">
        <v>9076</v>
      </c>
      <c r="E9" s="18" t="n">
        <v>485.22096094</v>
      </c>
      <c r="F9" s="20" t="n">
        <v>13.64522948</v>
      </c>
      <c r="G9" s="18" t="n">
        <v>506.05485728</v>
      </c>
      <c r="H9" s="20" t="n">
        <v>4.52870603</v>
      </c>
      <c r="I9" s="18" t="n">
        <v>521.21150646</v>
      </c>
      <c r="J9" s="20" t="n">
        <v>24.42624586</v>
      </c>
      <c r="K9" s="18" t="s">
        <v>404</v>
      </c>
      <c r="L9" s="20" t="s">
        <v>404</v>
      </c>
      <c r="M9" s="18" t="s">
        <v>404</v>
      </c>
      <c r="N9" s="20" t="s">
        <v>404</v>
      </c>
      <c r="O9" s="18" t="s">
        <v>404</v>
      </c>
      <c r="P9" s="20" t="s">
        <v>404</v>
      </c>
      <c r="Q9" s="18" t="n">
        <v>509.40174055</v>
      </c>
      <c r="R9" s="20" t="n">
        <v>6.73341499</v>
      </c>
    </row>
    <row r="10" spans="1:18">
      <c r="A10" s="15" t="s">
        <v>407</v>
      </c>
      <c r="B10" s="17" t="n">
        <v>20058</v>
      </c>
      <c r="C10" s="18">
        <f>(3112.0/B10*100)</f>
        <v/>
      </c>
      <c r="D10" s="19" t="n">
        <v>16946</v>
      </c>
      <c r="E10" s="18" t="n">
        <v>522.48039515</v>
      </c>
      <c r="F10" s="20" t="n">
        <v>4.23368421</v>
      </c>
      <c r="G10" s="18" t="n">
        <v>529.43185698</v>
      </c>
      <c r="H10" s="20" t="n">
        <v>2.69309565</v>
      </c>
      <c r="I10" s="18" t="n">
        <v>575.71642624</v>
      </c>
      <c r="J10" s="20" t="n">
        <v>12.10108029</v>
      </c>
      <c r="K10" s="18" t="s">
        <v>404</v>
      </c>
      <c r="L10" s="20" t="s">
        <v>404</v>
      </c>
      <c r="M10" s="18" t="s">
        <v>404</v>
      </c>
      <c r="N10" s="20" t="s">
        <v>404</v>
      </c>
      <c r="O10" s="18" t="s">
        <v>404</v>
      </c>
      <c r="P10" s="20" t="s">
        <v>404</v>
      </c>
      <c r="Q10" s="18" t="n">
        <v>536.65374488</v>
      </c>
      <c r="R10" s="20" t="n">
        <v>7.8309341</v>
      </c>
    </row>
    <row r="11" spans="1:18">
      <c r="A11" s="15" t="s">
        <v>408</v>
      </c>
      <c r="B11" s="17" t="n">
        <v>7053</v>
      </c>
      <c r="C11" s="18">
        <f>(137.0/B11*100)</f>
        <v/>
      </c>
      <c r="D11" s="19" t="n">
        <v>6916</v>
      </c>
      <c r="E11" s="18" t="n">
        <v>452.6995718</v>
      </c>
      <c r="F11" s="20" t="n">
        <v>8.30750742</v>
      </c>
      <c r="G11" s="18" t="n">
        <v>448.77876562</v>
      </c>
      <c r="H11" s="20" t="n">
        <v>3.73849511</v>
      </c>
      <c r="I11" s="18" t="n">
        <v>415.02447064</v>
      </c>
      <c r="J11" s="20" t="n">
        <v>18.84315794</v>
      </c>
      <c r="K11" s="18" t="s">
        <v>404</v>
      </c>
      <c r="L11" s="20" t="s">
        <v>404</v>
      </c>
      <c r="M11" s="18" t="s">
        <v>404</v>
      </c>
      <c r="N11" s="20" t="s">
        <v>404</v>
      </c>
      <c r="O11" s="18" t="s">
        <v>404</v>
      </c>
      <c r="P11" s="20" t="s">
        <v>404</v>
      </c>
      <c r="Q11" s="18" t="n">
        <v>429.67644029</v>
      </c>
      <c r="R11" s="20" t="n">
        <v>16.83745727</v>
      </c>
    </row>
    <row r="12" spans="1:18">
      <c r="A12" s="15" t="s">
        <v>409</v>
      </c>
      <c r="B12" s="17" t="n">
        <v>6894</v>
      </c>
      <c r="C12" s="18">
        <f>(106.0/B12*100)</f>
        <v/>
      </c>
      <c r="D12" s="19" t="n">
        <v>6788</v>
      </c>
      <c r="E12" s="18" t="n">
        <v>526.51484544</v>
      </c>
      <c r="F12" s="20" t="n">
        <v>13.26857668</v>
      </c>
      <c r="G12" s="18" t="n">
        <v>493.06699062</v>
      </c>
      <c r="H12" s="20" t="n">
        <v>2.85046155</v>
      </c>
      <c r="I12" s="18" t="n">
        <v>416.57263075</v>
      </c>
      <c r="J12" s="20" t="n">
        <v>7.57624</v>
      </c>
      <c r="K12" s="18" t="s">
        <v>404</v>
      </c>
      <c r="L12" s="20" t="s">
        <v>404</v>
      </c>
      <c r="M12" s="18" t="s">
        <v>404</v>
      </c>
      <c r="N12" s="20" t="s">
        <v>404</v>
      </c>
      <c r="O12" s="18" t="s">
        <v>404</v>
      </c>
      <c r="P12" s="20" t="s">
        <v>404</v>
      </c>
      <c r="Q12" s="18" t="n">
        <v>453.33181657</v>
      </c>
      <c r="R12" s="20" t="n">
        <v>9.07600347</v>
      </c>
    </row>
    <row r="13" spans="1:18">
      <c r="A13" s="15" t="s">
        <v>410</v>
      </c>
      <c r="B13" s="17" t="n">
        <v>7161</v>
      </c>
      <c r="C13" s="18">
        <f>(1175.0/B13*100)</f>
        <v/>
      </c>
      <c r="D13" s="19" t="n">
        <v>5986</v>
      </c>
      <c r="E13" s="18" t="n">
        <v>499.48274025</v>
      </c>
      <c r="F13" s="20" t="n">
        <v>3.32957729</v>
      </c>
      <c r="G13" s="18" t="n">
        <v>503.48584527</v>
      </c>
      <c r="H13" s="20" t="n">
        <v>4.44290208</v>
      </c>
      <c r="I13" s="18" t="n">
        <v>503.14653285</v>
      </c>
      <c r="J13" s="20" t="n">
        <v>6.92903392</v>
      </c>
      <c r="K13" s="18" t="s">
        <v>404</v>
      </c>
      <c r="L13" s="20" t="s">
        <v>404</v>
      </c>
      <c r="M13" s="18" t="s">
        <v>404</v>
      </c>
      <c r="N13" s="20" t="s">
        <v>404</v>
      </c>
      <c r="O13" s="18" t="s">
        <v>404</v>
      </c>
      <c r="P13" s="20" t="s">
        <v>404</v>
      </c>
      <c r="Q13" s="18" t="n">
        <v>510.01691814</v>
      </c>
      <c r="R13" s="20" t="n">
        <v>9.40081253</v>
      </c>
    </row>
    <row r="14" spans="1:18">
      <c r="A14" s="15" t="s">
        <v>411</v>
      </c>
      <c r="B14" s="17" t="n">
        <v>5587</v>
      </c>
      <c r="C14" s="18">
        <f>(345.0/B14*100)</f>
        <v/>
      </c>
      <c r="D14" s="19" t="n">
        <v>5242</v>
      </c>
      <c r="E14" s="18" t="n">
        <v>511.25266062</v>
      </c>
      <c r="F14" s="20" t="n">
        <v>6.81335222</v>
      </c>
      <c r="G14" s="18" t="n">
        <v>536.9659741200001</v>
      </c>
      <c r="H14" s="20" t="n">
        <v>2.5297262</v>
      </c>
      <c r="I14" s="18" t="n">
        <v>550.50670928</v>
      </c>
      <c r="J14" s="20" t="n">
        <v>14.05505107</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526.91614809</v>
      </c>
      <c r="F15" s="20" t="n">
        <v>6.49977592</v>
      </c>
      <c r="G15" s="18" t="n">
        <v>532.04214767</v>
      </c>
      <c r="H15" s="20" t="n">
        <v>2.49544134</v>
      </c>
      <c r="I15" s="18" t="n">
        <v>555.06352238</v>
      </c>
      <c r="J15" s="20" t="n">
        <v>23.56152746</v>
      </c>
      <c r="K15" s="18" t="s">
        <v>404</v>
      </c>
      <c r="L15" s="20" t="s">
        <v>404</v>
      </c>
      <c r="M15" s="18" t="s">
        <v>404</v>
      </c>
      <c r="N15" s="20" t="s">
        <v>404</v>
      </c>
      <c r="O15" s="18" t="s">
        <v>404</v>
      </c>
      <c r="P15" s="20" t="s">
        <v>404</v>
      </c>
      <c r="Q15" s="18" t="n">
        <v>516.6026575</v>
      </c>
      <c r="R15" s="20" t="n">
        <v>11.28646546</v>
      </c>
    </row>
    <row r="16" spans="1:18">
      <c r="A16" s="15" t="s">
        <v>413</v>
      </c>
      <c r="B16" s="17" t="n">
        <v>6108</v>
      </c>
      <c r="C16" s="18">
        <f>(495.0/B16*100)</f>
        <v/>
      </c>
      <c r="D16" s="19" t="n">
        <v>5613</v>
      </c>
      <c r="E16" s="18" t="n">
        <v>490.01978668</v>
      </c>
      <c r="F16" s="20" t="n">
        <v>7.62372062</v>
      </c>
      <c r="G16" s="18" t="n">
        <v>501.31451556</v>
      </c>
      <c r="H16" s="20" t="n">
        <v>4.51351006</v>
      </c>
      <c r="I16" s="18" t="n">
        <v>456.16067731</v>
      </c>
      <c r="J16" s="20" t="n">
        <v>20.69171144</v>
      </c>
      <c r="K16" s="18" t="s">
        <v>404</v>
      </c>
      <c r="L16" s="20" t="s">
        <v>404</v>
      </c>
      <c r="M16" s="18" t="s">
        <v>404</v>
      </c>
      <c r="N16" s="20" t="s">
        <v>404</v>
      </c>
      <c r="O16" s="18" t="s">
        <v>404</v>
      </c>
      <c r="P16" s="20" t="s">
        <v>404</v>
      </c>
      <c r="Q16" s="18" t="n">
        <v>513.64889383</v>
      </c>
      <c r="R16" s="20" t="n">
        <v>11.25706998</v>
      </c>
    </row>
    <row r="17" spans="1:18">
      <c r="A17" s="15" t="s">
        <v>414</v>
      </c>
      <c r="B17" s="17" t="n">
        <v>6504</v>
      </c>
      <c r="C17" s="18">
        <f>(1325.0/B17*100)</f>
        <v/>
      </c>
      <c r="D17" s="19" t="n">
        <v>5179</v>
      </c>
      <c r="E17" s="18" t="n">
        <v>470.23887905</v>
      </c>
      <c r="F17" s="20" t="n">
        <v>15.32543064</v>
      </c>
      <c r="G17" s="18" t="n">
        <v>508.53811002</v>
      </c>
      <c r="H17" s="20" t="n">
        <v>4.96710789</v>
      </c>
      <c r="I17" s="18" t="n">
        <v>559.2955306699999</v>
      </c>
      <c r="J17" s="20" t="n">
        <v>17.34577235</v>
      </c>
      <c r="K17" s="18" t="s">
        <v>404</v>
      </c>
      <c r="L17" s="20" t="s">
        <v>404</v>
      </c>
      <c r="M17" s="18" t="s">
        <v>404</v>
      </c>
      <c r="N17" s="20" t="s">
        <v>404</v>
      </c>
      <c r="O17" s="18" t="s">
        <v>404</v>
      </c>
      <c r="P17" s="20" t="s">
        <v>404</v>
      </c>
      <c r="Q17" s="18" t="n">
        <v>519.78596033</v>
      </c>
      <c r="R17" s="20" t="n">
        <v>9.708998490000001</v>
      </c>
    </row>
    <row r="18" spans="1:18">
      <c r="A18" s="15" t="s">
        <v>415</v>
      </c>
      <c r="B18" s="17" t="n">
        <v>5532</v>
      </c>
      <c r="C18" s="18">
        <f>(0.0/B18*100)</f>
        <v/>
      </c>
      <c r="D18" s="19" t="n">
        <v>5532</v>
      </c>
      <c r="E18" s="18" t="n">
        <v>459.70570996</v>
      </c>
      <c r="F18" s="20" t="n">
        <v>9.556559569999999</v>
      </c>
      <c r="G18" s="18" t="n">
        <v>458.08692749</v>
      </c>
      <c r="H18" s="20" t="n">
        <v>5.23928805</v>
      </c>
      <c r="I18" s="18" t="n">
        <v>433.95770205</v>
      </c>
      <c r="J18" s="20" t="n">
        <v>37.63026598</v>
      </c>
      <c r="K18" s="18" t="s">
        <v>404</v>
      </c>
      <c r="L18" s="20" t="s">
        <v>404</v>
      </c>
      <c r="M18" s="18" t="s">
        <v>404</v>
      </c>
      <c r="N18" s="20" t="s">
        <v>404</v>
      </c>
      <c r="O18" s="18" t="s">
        <v>404</v>
      </c>
      <c r="P18" s="20" t="s">
        <v>404</v>
      </c>
      <c r="Q18" s="18" t="n">
        <v>438.2482325</v>
      </c>
      <c r="R18" s="20" t="n">
        <v>11.05931631</v>
      </c>
    </row>
    <row r="19" spans="1:18">
      <c r="A19" s="15" t="s">
        <v>416</v>
      </c>
      <c r="B19" s="17" t="n">
        <v>5658</v>
      </c>
      <c r="C19" s="18">
        <f>(327.0/B19*100)</f>
        <v/>
      </c>
      <c r="D19" s="19" t="n">
        <v>5331</v>
      </c>
      <c r="E19" s="18" t="n">
        <v>480.27418739</v>
      </c>
      <c r="F19" s="20" t="n">
        <v>10.80014259</v>
      </c>
      <c r="G19" s="18" t="n">
        <v>476.3717085</v>
      </c>
      <c r="H19" s="20" t="n">
        <v>4.10631582</v>
      </c>
      <c r="I19" s="18" t="n">
        <v>504.12520975</v>
      </c>
      <c r="J19" s="20" t="n">
        <v>27.58960402</v>
      </c>
      <c r="K19" s="18" t="s">
        <v>404</v>
      </c>
      <c r="L19" s="20" t="s">
        <v>404</v>
      </c>
      <c r="M19" s="18" t="s">
        <v>404</v>
      </c>
      <c r="N19" s="20" t="s">
        <v>404</v>
      </c>
      <c r="O19" s="18" t="s">
        <v>404</v>
      </c>
      <c r="P19" s="20" t="s">
        <v>404</v>
      </c>
      <c r="Q19" s="18" t="n">
        <v>468.20086074</v>
      </c>
      <c r="R19" s="20" t="n">
        <v>26.84986283</v>
      </c>
    </row>
    <row r="20" spans="1:18">
      <c r="A20" s="15" t="s">
        <v>417</v>
      </c>
      <c r="B20" s="17" t="n">
        <v>3371</v>
      </c>
      <c r="C20" s="18">
        <f>(24.0/B20*100)</f>
        <v/>
      </c>
      <c r="D20" s="19" t="n">
        <v>3347</v>
      </c>
      <c r="E20" s="18" t="n">
        <v>474.65433699</v>
      </c>
      <c r="F20" s="20" t="n">
        <v>3.81536459</v>
      </c>
      <c r="G20" s="18" t="n">
        <v>473.84580828</v>
      </c>
      <c r="H20" s="20" t="n">
        <v>1.97389584</v>
      </c>
      <c r="I20" s="18" t="n">
        <v>423.43863297</v>
      </c>
      <c r="J20" s="20" t="n">
        <v>15.52136719</v>
      </c>
      <c r="K20" s="18" t="s">
        <v>404</v>
      </c>
      <c r="L20" s="20" t="s">
        <v>404</v>
      </c>
      <c r="M20" s="18" t="s">
        <v>404</v>
      </c>
      <c r="N20" s="20" t="s">
        <v>404</v>
      </c>
      <c r="O20" s="18" t="s">
        <v>404</v>
      </c>
      <c r="P20" s="20" t="s">
        <v>404</v>
      </c>
      <c r="Q20" s="18" t="n">
        <v>470.34737602</v>
      </c>
      <c r="R20" s="20" t="n">
        <v>5.22350641</v>
      </c>
    </row>
    <row r="21" spans="1:18">
      <c r="A21" s="15" t="s">
        <v>418</v>
      </c>
      <c r="B21" s="17" t="n">
        <v>5741</v>
      </c>
      <c r="C21" s="18">
        <f>(0.0/B21*100)</f>
        <v/>
      </c>
      <c r="D21" s="19" t="n">
        <v>5741</v>
      </c>
      <c r="E21" s="18" t="n">
        <v>496.48558786</v>
      </c>
      <c r="F21" s="20" t="n">
        <v>3.62773776</v>
      </c>
      <c r="G21" s="18" t="n">
        <v>511.46664399</v>
      </c>
      <c r="H21" s="20" t="n">
        <v>4.82178695</v>
      </c>
      <c r="I21" s="18" t="n">
        <v>493.27588236</v>
      </c>
      <c r="J21" s="20" t="n">
        <v>7.4894112</v>
      </c>
      <c r="K21" s="18" t="s">
        <v>404</v>
      </c>
      <c r="L21" s="20" t="s">
        <v>404</v>
      </c>
      <c r="M21" s="18" t="s">
        <v>404</v>
      </c>
      <c r="N21" s="20" t="s">
        <v>404</v>
      </c>
      <c r="O21" s="18" t="s">
        <v>404</v>
      </c>
      <c r="P21" s="20" t="s">
        <v>404</v>
      </c>
      <c r="Q21" s="18" t="n">
        <v>510.1258078</v>
      </c>
      <c r="R21" s="20" t="n">
        <v>8.014755409999999</v>
      </c>
    </row>
    <row r="22" spans="1:18">
      <c r="A22" s="15" t="s">
        <v>419</v>
      </c>
      <c r="B22" s="17" t="n">
        <v>6598</v>
      </c>
      <c r="C22" s="18">
        <f>(0.0/B22*100)</f>
        <v/>
      </c>
      <c r="D22" s="19" t="n">
        <v>6598</v>
      </c>
      <c r="E22" s="18" t="n">
        <v>462.11439717</v>
      </c>
      <c r="F22" s="20" t="n">
        <v>6.77839509</v>
      </c>
      <c r="G22" s="18" t="n">
        <v>480.92134422</v>
      </c>
      <c r="H22" s="20" t="n">
        <v>8.74556458</v>
      </c>
      <c r="I22" s="18" t="n">
        <v>489.71071537</v>
      </c>
      <c r="J22" s="20" t="n">
        <v>20.09285938</v>
      </c>
      <c r="K22" s="18" t="s">
        <v>404</v>
      </c>
      <c r="L22" s="20" t="s">
        <v>404</v>
      </c>
      <c r="M22" s="18" t="s">
        <v>404</v>
      </c>
      <c r="N22" s="20" t="s">
        <v>404</v>
      </c>
      <c r="O22" s="18" t="s">
        <v>404</v>
      </c>
      <c r="P22" s="20" t="s">
        <v>404</v>
      </c>
      <c r="Q22" s="18" t="n">
        <v>455.28239741</v>
      </c>
      <c r="R22" s="20" t="n">
        <v>11.74847331</v>
      </c>
    </row>
    <row r="23" spans="1:18">
      <c r="A23" s="15" t="s">
        <v>420</v>
      </c>
      <c r="B23" s="17" t="n">
        <v>11583</v>
      </c>
      <c r="C23" s="18">
        <f>(3185.0/B23*100)</f>
        <v/>
      </c>
      <c r="D23" s="19" t="n">
        <v>8398</v>
      </c>
      <c r="E23" s="18" t="n">
        <v>473.33551354</v>
      </c>
      <c r="F23" s="20" t="n">
        <v>7.78675697</v>
      </c>
      <c r="G23" s="18" t="n">
        <v>489.7967254</v>
      </c>
      <c r="H23" s="20" t="n">
        <v>5.48065497</v>
      </c>
      <c r="I23" s="18" t="n">
        <v>473.68571064</v>
      </c>
      <c r="J23" s="20" t="n">
        <v>25.16862423</v>
      </c>
      <c r="K23" s="18" t="s">
        <v>404</v>
      </c>
      <c r="L23" s="20" t="s">
        <v>404</v>
      </c>
      <c r="M23" s="18" t="s">
        <v>404</v>
      </c>
      <c r="N23" s="20" t="s">
        <v>404</v>
      </c>
      <c r="O23" s="18" t="s">
        <v>404</v>
      </c>
      <c r="P23" s="20" t="s">
        <v>404</v>
      </c>
      <c r="Q23" s="18" t="n">
        <v>485.91557675</v>
      </c>
      <c r="R23" s="20" t="n">
        <v>22.7760213</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538.3947510199999</v>
      </c>
      <c r="N24" s="20" t="n">
        <v>2.96617877</v>
      </c>
      <c r="O24" s="18" t="s">
        <v>404</v>
      </c>
      <c r="P24" s="20" t="s">
        <v>404</v>
      </c>
      <c r="Q24" s="18" t="s">
        <v>404</v>
      </c>
      <c r="R24" s="20" t="s">
        <v>404</v>
      </c>
    </row>
    <row r="25" spans="1:18">
      <c r="A25" s="15" t="s">
        <v>422</v>
      </c>
      <c r="B25" s="17" t="n">
        <v>5581</v>
      </c>
      <c r="C25" s="18">
        <f>(0.0/B25*100)</f>
        <v/>
      </c>
      <c r="D25" s="19" t="n">
        <v>5581</v>
      </c>
      <c r="E25" s="18" t="n">
        <v>534.68238933</v>
      </c>
      <c r="F25" s="20" t="n">
        <v>6.03502979</v>
      </c>
      <c r="G25" s="18" t="n">
        <v>505.73895454</v>
      </c>
      <c r="H25" s="20" t="n">
        <v>4.60429409</v>
      </c>
      <c r="I25" s="18" t="n">
        <v>431.91631915</v>
      </c>
      <c r="J25" s="20" t="n">
        <v>29.69779637</v>
      </c>
      <c r="K25" s="18" t="s">
        <v>404</v>
      </c>
      <c r="L25" s="20" t="s">
        <v>404</v>
      </c>
      <c r="M25" s="18" t="s">
        <v>404</v>
      </c>
      <c r="N25" s="20" t="s">
        <v>404</v>
      </c>
      <c r="O25" s="18" t="s">
        <v>404</v>
      </c>
      <c r="P25" s="20" t="s">
        <v>404</v>
      </c>
      <c r="Q25" s="18" t="n">
        <v>512.54514432</v>
      </c>
      <c r="R25" s="20" t="n">
        <v>16.28741532</v>
      </c>
    </row>
    <row r="26" spans="1:18">
      <c r="A26" s="15" t="s">
        <v>423</v>
      </c>
      <c r="B26" s="17" t="n">
        <v>4869</v>
      </c>
      <c r="C26" s="18">
        <f>(11.0/B26*100)</f>
        <v/>
      </c>
      <c r="D26" s="19" t="n">
        <v>4858</v>
      </c>
      <c r="E26" s="18" t="n">
        <v>489.80202757</v>
      </c>
      <c r="F26" s="20" t="n">
        <v>4.54456057</v>
      </c>
      <c r="G26" s="18" t="n">
        <v>489.79085884</v>
      </c>
      <c r="H26" s="20" t="n">
        <v>1.95852253</v>
      </c>
      <c r="I26" s="18" t="n">
        <v>467.30007132</v>
      </c>
      <c r="J26" s="20" t="n">
        <v>10.84737553</v>
      </c>
      <c r="K26" s="18" t="s">
        <v>404</v>
      </c>
      <c r="L26" s="20" t="s">
        <v>404</v>
      </c>
      <c r="M26" s="18" t="s">
        <v>404</v>
      </c>
      <c r="N26" s="20" t="s">
        <v>404</v>
      </c>
      <c r="O26" s="18" t="s">
        <v>404</v>
      </c>
      <c r="P26" s="20" t="s">
        <v>404</v>
      </c>
      <c r="Q26" s="18" t="n">
        <v>507.30466345</v>
      </c>
      <c r="R26" s="20" t="n">
        <v>10.98816865</v>
      </c>
    </row>
    <row r="27" spans="1:18">
      <c r="A27" s="15" t="s">
        <v>424</v>
      </c>
      <c r="B27" s="17" t="n">
        <v>5299</v>
      </c>
      <c r="C27" s="18">
        <f>(0.0/B27*100)</f>
        <v/>
      </c>
      <c r="D27" s="19" t="n">
        <v>5299</v>
      </c>
      <c r="E27" s="18" t="n">
        <v>542.60015574</v>
      </c>
      <c r="F27" s="20" t="n">
        <v>7.98086024</v>
      </c>
      <c r="G27" s="18" t="n">
        <v>479.89365368</v>
      </c>
      <c r="H27" s="20" t="n">
        <v>1.16659505</v>
      </c>
      <c r="I27" s="18" t="n">
        <v>435.41720695</v>
      </c>
      <c r="J27" s="20" t="n">
        <v>13.61266694</v>
      </c>
      <c r="K27" s="18" t="s">
        <v>404</v>
      </c>
      <c r="L27" s="20" t="s">
        <v>404</v>
      </c>
      <c r="M27" s="18" t="s">
        <v>404</v>
      </c>
      <c r="N27" s="20" t="s">
        <v>404</v>
      </c>
      <c r="O27" s="18" t="s">
        <v>404</v>
      </c>
      <c r="P27" s="20" t="s">
        <v>404</v>
      </c>
      <c r="Q27" s="18" t="n">
        <v>567.37867556</v>
      </c>
      <c r="R27" s="20" t="n">
        <v>7.22477931</v>
      </c>
    </row>
    <row r="28" spans="1:18">
      <c r="A28" s="15" t="s">
        <v>425</v>
      </c>
      <c r="B28" s="17" t="n">
        <v>7568</v>
      </c>
      <c r="C28" s="18">
        <f>(2658.0/B28*100)</f>
        <v/>
      </c>
      <c r="D28" s="19" t="n">
        <v>4910</v>
      </c>
      <c r="E28" s="18" t="n">
        <v>415.04953843</v>
      </c>
      <c r="F28" s="20" t="n">
        <v>4.63544072</v>
      </c>
      <c r="G28" s="18" t="n">
        <v>420.73328869</v>
      </c>
      <c r="H28" s="20" t="n">
        <v>4.98611013</v>
      </c>
      <c r="I28" s="18" t="n">
        <v>415.682224</v>
      </c>
      <c r="J28" s="20" t="n">
        <v>12.497991</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479.92180797</v>
      </c>
      <c r="F29" s="20" t="n">
        <v>10.96347738</v>
      </c>
      <c r="G29" s="18" t="n">
        <v>529.53810309</v>
      </c>
      <c r="H29" s="20" t="n">
        <v>9.294232190000001</v>
      </c>
      <c r="I29" s="18" t="n">
        <v>491.53952315</v>
      </c>
      <c r="J29" s="20" t="n">
        <v>11.52089114</v>
      </c>
      <c r="K29" s="18" t="s">
        <v>404</v>
      </c>
      <c r="L29" s="20" t="s">
        <v>404</v>
      </c>
      <c r="M29" s="18" t="s">
        <v>404</v>
      </c>
      <c r="N29" s="20" t="s">
        <v>404</v>
      </c>
      <c r="O29" s="18" t="s">
        <v>404</v>
      </c>
      <c r="P29" s="20" t="s">
        <v>404</v>
      </c>
      <c r="Q29" s="18" t="n">
        <v>568.58778093</v>
      </c>
      <c r="R29" s="20" t="n">
        <v>12.76159783</v>
      </c>
    </row>
    <row r="30" spans="1:18">
      <c r="A30" s="15" t="s">
        <v>427</v>
      </c>
      <c r="B30" s="17" t="n">
        <v>4520</v>
      </c>
      <c r="C30" s="18">
        <f>(1053.0/B30*100)</f>
        <v/>
      </c>
      <c r="D30" s="19" t="n">
        <v>3467</v>
      </c>
      <c r="E30" s="18" t="n">
        <v>513.1064689900001</v>
      </c>
      <c r="F30" s="20" t="n">
        <v>4.08480511</v>
      </c>
      <c r="G30" s="18" t="n">
        <v>522.70984665</v>
      </c>
      <c r="H30" s="20" t="n">
        <v>8.04500477</v>
      </c>
      <c r="I30" s="18" t="n">
        <v>476.25503978</v>
      </c>
      <c r="J30" s="20" t="n">
        <v>5.7818219</v>
      </c>
      <c r="K30" s="18" t="s">
        <v>404</v>
      </c>
      <c r="L30" s="20" t="s">
        <v>404</v>
      </c>
      <c r="M30" s="18" t="s">
        <v>404</v>
      </c>
      <c r="N30" s="20" t="s">
        <v>404</v>
      </c>
      <c r="O30" s="18" t="s">
        <v>404</v>
      </c>
      <c r="P30" s="20" t="s">
        <v>404</v>
      </c>
      <c r="Q30" s="18" t="n">
        <v>521.25196154</v>
      </c>
      <c r="R30" s="20" t="n">
        <v>28.59444945</v>
      </c>
    </row>
    <row r="31" spans="1:18">
      <c r="A31" s="15" t="s">
        <v>428</v>
      </c>
      <c r="B31" s="17" t="n">
        <v>5456</v>
      </c>
      <c r="C31" s="18">
        <f>(502.0/B31*100)</f>
        <v/>
      </c>
      <c r="D31" s="19" t="n">
        <v>4954</v>
      </c>
      <c r="E31" s="18" t="n">
        <v>496.19751748</v>
      </c>
      <c r="F31" s="20" t="n">
        <v>4.28733487</v>
      </c>
      <c r="G31" s="18" t="n">
        <v>501.55237311</v>
      </c>
      <c r="H31" s="20" t="n">
        <v>3.10724943</v>
      </c>
      <c r="I31" s="18" t="n">
        <v>494.17431044</v>
      </c>
      <c r="J31" s="20" t="n">
        <v>12.72172807</v>
      </c>
      <c r="K31" s="18" t="s">
        <v>404</v>
      </c>
      <c r="L31" s="20" t="s">
        <v>404</v>
      </c>
      <c r="M31" s="18" t="s">
        <v>404</v>
      </c>
      <c r="N31" s="20" t="s">
        <v>404</v>
      </c>
      <c r="O31" s="18" t="s">
        <v>404</v>
      </c>
      <c r="P31" s="20" t="s">
        <v>404</v>
      </c>
      <c r="Q31" s="18" t="n">
        <v>493.17627852</v>
      </c>
      <c r="R31" s="20" t="n">
        <v>7.59702934</v>
      </c>
    </row>
    <row r="32" spans="1:18">
      <c r="A32" s="15" t="s">
        <v>429</v>
      </c>
      <c r="B32" s="17" t="n">
        <v>4478</v>
      </c>
      <c r="C32" s="18">
        <f>(0.0/B32*100)</f>
        <v/>
      </c>
      <c r="D32" s="19" t="n">
        <v>4478</v>
      </c>
      <c r="E32" s="18" t="n">
        <v>502.62188588</v>
      </c>
      <c r="F32" s="20" t="n">
        <v>4.77559678</v>
      </c>
      <c r="G32" s="18" t="n">
        <v>499.23049495</v>
      </c>
      <c r="H32" s="20" t="n">
        <v>3.53456597</v>
      </c>
      <c r="I32" s="18" t="n">
        <v>532.87796712</v>
      </c>
      <c r="J32" s="20" t="n">
        <v>18.10816627</v>
      </c>
      <c r="K32" s="18" t="s">
        <v>404</v>
      </c>
      <c r="L32" s="20" t="s">
        <v>404</v>
      </c>
      <c r="M32" s="18" t="s">
        <v>404</v>
      </c>
      <c r="N32" s="20" t="s">
        <v>404</v>
      </c>
      <c r="O32" s="18" t="s">
        <v>404</v>
      </c>
      <c r="P32" s="20" t="s">
        <v>404</v>
      </c>
      <c r="Q32" s="18" t="n">
        <v>502.96438096</v>
      </c>
      <c r="R32" s="20" t="n">
        <v>6.97838569</v>
      </c>
    </row>
    <row r="33" spans="1:18">
      <c r="A33" s="15" t="s">
        <v>430</v>
      </c>
      <c r="B33" s="17" t="n">
        <v>7325</v>
      </c>
      <c r="C33" s="18">
        <f>(29.0/B33*100)</f>
        <v/>
      </c>
      <c r="D33" s="19" t="n">
        <v>7296</v>
      </c>
      <c r="E33" s="18" t="n">
        <v>503.73481808</v>
      </c>
      <c r="F33" s="20" t="n">
        <v>7.49851297</v>
      </c>
      <c r="G33" s="18" t="n">
        <v>512.30188684</v>
      </c>
      <c r="H33" s="20" t="n">
        <v>3.58819721</v>
      </c>
      <c r="I33" s="18" t="n">
        <v>424.32624004</v>
      </c>
      <c r="J33" s="20" t="n">
        <v>3.78743885</v>
      </c>
      <c r="K33" s="18" t="s">
        <v>404</v>
      </c>
      <c r="L33" s="20" t="s">
        <v>404</v>
      </c>
      <c r="M33" s="18" t="s">
        <v>404</v>
      </c>
      <c r="N33" s="20" t="s">
        <v>404</v>
      </c>
      <c r="O33" s="18" t="s">
        <v>404</v>
      </c>
      <c r="P33" s="20" t="s">
        <v>404</v>
      </c>
      <c r="Q33" s="18" t="n">
        <v>520.8430985799999</v>
      </c>
      <c r="R33" s="20" t="n">
        <v>8.142669189999999</v>
      </c>
    </row>
    <row r="34" spans="1:18">
      <c r="A34" s="15" t="s">
        <v>431</v>
      </c>
      <c r="B34" s="17" t="n">
        <v>6350</v>
      </c>
      <c r="C34" s="18">
        <f>(0.0/B34*100)</f>
        <v/>
      </c>
      <c r="D34" s="19" t="n">
        <v>6350</v>
      </c>
      <c r="E34" s="18" t="n">
        <v>472.81334537</v>
      </c>
      <c r="F34" s="20" t="n">
        <v>9.894662090000001</v>
      </c>
      <c r="G34" s="18" t="n">
        <v>458.89034992</v>
      </c>
      <c r="H34" s="20" t="n">
        <v>3.77055921</v>
      </c>
      <c r="I34" s="18" t="n">
        <v>430.1874827</v>
      </c>
      <c r="J34" s="20" t="n">
        <v>41.52452324</v>
      </c>
      <c r="K34" s="18" t="s">
        <v>404</v>
      </c>
      <c r="L34" s="20" t="s">
        <v>404</v>
      </c>
      <c r="M34" s="18" t="s">
        <v>404</v>
      </c>
      <c r="N34" s="20" t="s">
        <v>404</v>
      </c>
      <c r="O34" s="18" t="s">
        <v>404</v>
      </c>
      <c r="P34" s="20" t="s">
        <v>404</v>
      </c>
      <c r="Q34" s="18" t="n">
        <v>449.41726612</v>
      </c>
      <c r="R34" s="20" t="n">
        <v>15.02991915</v>
      </c>
    </row>
    <row r="35" spans="1:18">
      <c r="A35" s="15" t="s">
        <v>432</v>
      </c>
      <c r="B35" s="17" t="n">
        <v>6406</v>
      </c>
      <c r="C35" s="18">
        <f>(450.0/B35*100)</f>
        <v/>
      </c>
      <c r="D35" s="19" t="n">
        <v>5956</v>
      </c>
      <c r="E35" s="18" t="n">
        <v>500.64663066</v>
      </c>
      <c r="F35" s="20" t="n">
        <v>5.34467138</v>
      </c>
      <c r="G35" s="18" t="n">
        <v>519.51871873</v>
      </c>
      <c r="H35" s="20" t="n">
        <v>1.53926439</v>
      </c>
      <c r="I35" s="18" t="n">
        <v>485.22069666</v>
      </c>
      <c r="J35" s="20" t="n">
        <v>3.84305046</v>
      </c>
      <c r="K35" s="18" t="s">
        <v>404</v>
      </c>
      <c r="L35" s="20" t="s">
        <v>404</v>
      </c>
      <c r="M35" s="18" t="s">
        <v>404</v>
      </c>
      <c r="N35" s="20" t="s">
        <v>404</v>
      </c>
      <c r="O35" s="18" t="s">
        <v>404</v>
      </c>
      <c r="P35" s="20" t="s">
        <v>404</v>
      </c>
      <c r="Q35" s="18" t="n">
        <v>509.88421715</v>
      </c>
      <c r="R35" s="20" t="n">
        <v>4.51402937</v>
      </c>
    </row>
    <row r="36" spans="1:18">
      <c r="A36" s="15" t="s">
        <v>433</v>
      </c>
      <c r="B36" s="17" t="n">
        <v>6736</v>
      </c>
      <c r="C36" s="18">
        <f>(674.0/B36*100)</f>
        <v/>
      </c>
      <c r="D36" s="19" t="n">
        <v>6062</v>
      </c>
      <c r="E36" s="18" t="n">
        <v>500.22824968</v>
      </c>
      <c r="F36" s="20" t="n">
        <v>6.34622304</v>
      </c>
      <c r="G36" s="18" t="n">
        <v>490.75251284</v>
      </c>
      <c r="H36" s="20" t="n">
        <v>2.46186066</v>
      </c>
      <c r="I36" s="18" t="n">
        <v>496.57603535</v>
      </c>
      <c r="J36" s="20" t="n">
        <v>5.27331059</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495.88413785</v>
      </c>
      <c r="F37" s="20" t="n">
        <v>8.7992855</v>
      </c>
      <c r="G37" s="18" t="n">
        <v>492.84766514</v>
      </c>
      <c r="H37" s="20" t="n">
        <v>3.84441933</v>
      </c>
      <c r="I37" s="18" t="n">
        <v>573.49619551</v>
      </c>
      <c r="J37" s="20" t="n">
        <v>8.56050449</v>
      </c>
      <c r="K37" s="18" t="s">
        <v>404</v>
      </c>
      <c r="L37" s="20" t="s">
        <v>404</v>
      </c>
      <c r="M37" s="18" t="s">
        <v>404</v>
      </c>
      <c r="N37" s="20" t="s">
        <v>404</v>
      </c>
      <c r="O37" s="18" t="s">
        <v>404</v>
      </c>
      <c r="P37" s="20" t="s">
        <v>404</v>
      </c>
      <c r="Q37" s="18" t="n">
        <v>482.39674467</v>
      </c>
      <c r="R37" s="20" t="n">
        <v>27.67295666</v>
      </c>
    </row>
    <row r="38" spans="1:18">
      <c r="A38" s="15" t="s">
        <v>435</v>
      </c>
      <c r="B38" s="17" t="n">
        <v>5860</v>
      </c>
      <c r="C38" s="18">
        <f>(268.0/B38*100)</f>
        <v/>
      </c>
      <c r="D38" s="19" t="n">
        <v>5592</v>
      </c>
      <c r="E38" s="18" t="n">
        <v>482.11620328</v>
      </c>
      <c r="F38" s="20" t="n">
        <v>9.453591810000001</v>
      </c>
      <c r="G38" s="18" t="n">
        <v>508.92176619</v>
      </c>
      <c r="H38" s="20" t="n">
        <v>4.17680559</v>
      </c>
      <c r="I38" s="18" t="n">
        <v>541.82640402</v>
      </c>
      <c r="J38" s="20" t="n">
        <v>10.58857167</v>
      </c>
      <c r="K38" s="18" t="s">
        <v>404</v>
      </c>
      <c r="L38" s="20" t="s">
        <v>404</v>
      </c>
      <c r="M38" s="18" t="s">
        <v>404</v>
      </c>
      <c r="N38" s="20" t="s">
        <v>404</v>
      </c>
      <c r="O38" s="18" t="s">
        <v>404</v>
      </c>
      <c r="P38" s="20" t="s">
        <v>404</v>
      </c>
      <c r="Q38" s="18" t="n">
        <v>506.22394867</v>
      </c>
      <c r="R38" s="20" t="n">
        <v>14.77246852</v>
      </c>
    </row>
    <row r="39" spans="1:18">
      <c r="A39" s="15" t="s">
        <v>436</v>
      </c>
      <c r="B39" s="17" t="n">
        <v>5895</v>
      </c>
      <c r="C39" s="18">
        <f>(0.0/B39*100)</f>
        <v/>
      </c>
      <c r="D39" s="19" t="n">
        <v>5895</v>
      </c>
      <c r="E39" s="18" t="n">
        <v>426.66616035</v>
      </c>
      <c r="F39" s="20" t="n">
        <v>8.180769959999999</v>
      </c>
      <c r="G39" s="18" t="n">
        <v>426.71900885</v>
      </c>
      <c r="H39" s="20" t="n">
        <v>6.71860596</v>
      </c>
      <c r="I39" s="18" t="n">
        <v>355.90234061</v>
      </c>
      <c r="J39" s="20" t="n">
        <v>15.76478125</v>
      </c>
      <c r="K39" s="18" t="s">
        <v>404</v>
      </c>
      <c r="L39" s="20" t="s">
        <v>404</v>
      </c>
      <c r="M39" s="18" t="s">
        <v>404</v>
      </c>
      <c r="N39" s="20" t="s">
        <v>404</v>
      </c>
      <c r="O39" s="18" t="s">
        <v>404</v>
      </c>
      <c r="P39" s="20" t="s">
        <v>404</v>
      </c>
      <c r="Q39" s="18" t="n">
        <v>405.73311386</v>
      </c>
      <c r="R39" s="20" t="n">
        <v>7.43694694</v>
      </c>
    </row>
    <row r="40" spans="1:18">
      <c r="A40" s="15" t="s">
        <v>437</v>
      </c>
      <c r="B40" s="17" t="n">
        <v>14157</v>
      </c>
      <c r="C40" s="18">
        <f>(2954.0/B40*100)</f>
        <v/>
      </c>
      <c r="D40" s="19" t="n">
        <v>11203</v>
      </c>
      <c r="E40" s="18" t="n">
        <v>507.11905227</v>
      </c>
      <c r="F40" s="20" t="n">
        <v>4.00442102</v>
      </c>
      <c r="G40" s="18" t="n">
        <v>525.15916785</v>
      </c>
      <c r="H40" s="20" t="n">
        <v>8.028896209999999</v>
      </c>
      <c r="I40" s="18" t="n">
        <v>495.78059134</v>
      </c>
      <c r="J40" s="20" t="n">
        <v>10.76866191</v>
      </c>
      <c r="K40" s="18" t="s">
        <v>404</v>
      </c>
      <c r="L40" s="20" t="s">
        <v>404</v>
      </c>
      <c r="M40" s="18" t="s">
        <v>404</v>
      </c>
      <c r="N40" s="20" t="s">
        <v>404</v>
      </c>
      <c r="O40" s="18" t="s">
        <v>404</v>
      </c>
      <c r="P40" s="20" t="s">
        <v>404</v>
      </c>
      <c r="Q40" s="18" t="n">
        <v>518.58626026</v>
      </c>
      <c r="R40" s="20" t="n">
        <v>17.05425461</v>
      </c>
    </row>
    <row r="41" spans="1:18">
      <c r="A41" s="15" t="s">
        <v>438</v>
      </c>
      <c r="B41" s="17" t="n">
        <v>5712</v>
      </c>
      <c r="C41" s="18">
        <f>(99.0/B41*100)</f>
        <v/>
      </c>
      <c r="D41" s="19" t="n">
        <v>5613</v>
      </c>
      <c r="E41" s="18" t="n">
        <v>490.82803507</v>
      </c>
      <c r="F41" s="20" t="n">
        <v>4.6764236</v>
      </c>
      <c r="G41" s="18" t="n">
        <v>507.96361087</v>
      </c>
      <c r="H41" s="20" t="n">
        <v>6.39747217</v>
      </c>
      <c r="I41" s="18" t="n">
        <v>490.88643119</v>
      </c>
      <c r="J41" s="20" t="n">
        <v>22.86756783</v>
      </c>
      <c r="K41" s="18" t="s">
        <v>404</v>
      </c>
      <c r="L41" s="20" t="s">
        <v>404</v>
      </c>
      <c r="M41" s="18" t="s">
        <v>404</v>
      </c>
      <c r="N41" s="20" t="s">
        <v>404</v>
      </c>
      <c r="O41" s="18" t="s">
        <v>404</v>
      </c>
      <c r="P41" s="20" t="s">
        <v>404</v>
      </c>
      <c r="Q41" s="18" t="n">
        <v>488.20382222</v>
      </c>
      <c r="R41" s="20" t="n">
        <v>17.70646374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429.31292256</v>
      </c>
      <c r="F44" s="20" t="n">
        <v>7.55771741</v>
      </c>
      <c r="G44" s="18" t="n">
        <v>427.29082724</v>
      </c>
      <c r="H44" s="20" t="n">
        <v>4.95583726</v>
      </c>
      <c r="I44" s="18" t="s">
        <v>404</v>
      </c>
      <c r="J44" s="20" t="s">
        <v>404</v>
      </c>
      <c r="K44" s="18" t="s">
        <v>404</v>
      </c>
      <c r="L44" s="20" t="s">
        <v>404</v>
      </c>
      <c r="M44" s="18" t="s">
        <v>404</v>
      </c>
      <c r="N44" s="20" t="s">
        <v>404</v>
      </c>
      <c r="O44" s="18" t="s">
        <v>404</v>
      </c>
      <c r="P44" s="20" t="s">
        <v>404</v>
      </c>
      <c r="Q44" s="18" t="n">
        <v>424.82500852</v>
      </c>
      <c r="R44" s="20" t="n">
        <v>4.22763035</v>
      </c>
    </row>
    <row r="45" spans="1:18">
      <c r="A45" s="15" t="s">
        <v>442</v>
      </c>
      <c r="B45" s="17" t="n">
        <v>5519</v>
      </c>
      <c r="C45" s="18">
        <f>(0.0/B45*100)</f>
        <v/>
      </c>
      <c r="D45" s="19" t="n">
        <v>5519</v>
      </c>
      <c r="E45" s="18" t="n">
        <v>384.9363328</v>
      </c>
      <c r="F45" s="20" t="n">
        <v>4.65882605</v>
      </c>
      <c r="G45" s="18" t="n">
        <v>367.21115825</v>
      </c>
      <c r="H45" s="20" t="n">
        <v>4.82069518</v>
      </c>
      <c r="I45" s="18" t="s">
        <v>404</v>
      </c>
      <c r="J45" s="20" t="s">
        <v>404</v>
      </c>
      <c r="K45" s="18" t="s">
        <v>404</v>
      </c>
      <c r="L45" s="20" t="s">
        <v>404</v>
      </c>
      <c r="M45" s="18" t="s">
        <v>404</v>
      </c>
      <c r="N45" s="20" t="s">
        <v>404</v>
      </c>
      <c r="O45" s="18" t="s">
        <v>404</v>
      </c>
      <c r="P45" s="20" t="s">
        <v>404</v>
      </c>
      <c r="Q45" s="18" t="n">
        <v>363.7768711</v>
      </c>
      <c r="R45" s="20" t="n">
        <v>11.64325402</v>
      </c>
    </row>
    <row r="46" spans="1:18">
      <c r="A46" s="15" t="s">
        <v>443</v>
      </c>
      <c r="B46" s="17" t="n">
        <v>23141</v>
      </c>
      <c r="C46" s="18">
        <f>(6050.0/B46*100)</f>
        <v/>
      </c>
      <c r="D46" s="19" t="n">
        <v>17091</v>
      </c>
      <c r="E46" s="18" t="n">
        <v>394.82126458</v>
      </c>
      <c r="F46" s="20" t="n">
        <v>3.73754261</v>
      </c>
      <c r="G46" s="18" t="n">
        <v>419.86033535</v>
      </c>
      <c r="H46" s="20" t="n">
        <v>3.4379376</v>
      </c>
      <c r="I46" s="18" t="n">
        <v>355.9970873</v>
      </c>
      <c r="J46" s="20" t="n">
        <v>5.42411688</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435.71094922</v>
      </c>
      <c r="F47" s="20" t="n">
        <v>10.72880236</v>
      </c>
      <c r="G47" s="18" t="n">
        <v>450.26822052</v>
      </c>
      <c r="H47" s="20" t="n">
        <v>5.93754869</v>
      </c>
      <c r="I47" s="18" t="n">
        <v>449.80582793</v>
      </c>
      <c r="J47" s="20" t="n">
        <v>29.36456624</v>
      </c>
      <c r="K47" s="18" t="s">
        <v>404</v>
      </c>
      <c r="L47" s="20" t="s">
        <v>404</v>
      </c>
      <c r="M47" s="18" t="s">
        <v>404</v>
      </c>
      <c r="N47" s="20" t="s">
        <v>404</v>
      </c>
      <c r="O47" s="18" t="s">
        <v>404</v>
      </c>
      <c r="P47" s="20" t="s">
        <v>404</v>
      </c>
      <c r="Q47" s="18" t="n">
        <v>438.16717717</v>
      </c>
      <c r="R47" s="20" t="n">
        <v>23.81805988</v>
      </c>
    </row>
    <row r="48" spans="1:18">
      <c r="A48" s="15" t="s">
        <v>445</v>
      </c>
      <c r="B48" s="17" t="n">
        <v>9841</v>
      </c>
      <c r="C48" s="18">
        <f>(40.0/B48*100)</f>
        <v/>
      </c>
      <c r="D48" s="19" t="n">
        <v>9801</v>
      </c>
      <c r="E48" s="18" t="n">
        <v>521.2331428700001</v>
      </c>
      <c r="F48" s="20" t="n">
        <v>6.77118503</v>
      </c>
      <c r="G48" s="18" t="n">
        <v>515.4202332900001</v>
      </c>
      <c r="H48" s="20" t="n">
        <v>9.880469769999999</v>
      </c>
      <c r="I48" s="18" t="n">
        <v>426.17323264</v>
      </c>
      <c r="J48" s="20" t="n">
        <v>6.766915</v>
      </c>
      <c r="K48" s="18" t="s">
        <v>404</v>
      </c>
      <c r="L48" s="20" t="s">
        <v>404</v>
      </c>
      <c r="M48" s="18" t="s">
        <v>404</v>
      </c>
      <c r="N48" s="20" t="s">
        <v>404</v>
      </c>
      <c r="O48" s="18" t="s">
        <v>404</v>
      </c>
      <c r="P48" s="20" t="s">
        <v>404</v>
      </c>
      <c r="Q48" s="18" t="n">
        <v>522.6617305</v>
      </c>
      <c r="R48" s="20" t="n">
        <v>39.77837567</v>
      </c>
    </row>
    <row r="49" spans="1:18">
      <c r="A49" s="15" t="s">
        <v>446</v>
      </c>
      <c r="B49" s="17" t="n">
        <v>6349</v>
      </c>
      <c r="C49" s="18">
        <f>(52.0/B49*100)</f>
        <v/>
      </c>
      <c r="D49" s="19" t="n">
        <v>6297</v>
      </c>
      <c r="E49" s="18" t="n">
        <v>420.97485212</v>
      </c>
      <c r="F49" s="20" t="n">
        <v>11.38527097</v>
      </c>
      <c r="G49" s="18" t="n">
        <v>432.33953935</v>
      </c>
      <c r="H49" s="20" t="n">
        <v>4.2099806</v>
      </c>
      <c r="I49" s="18" t="s">
        <v>404</v>
      </c>
      <c r="J49" s="20" t="s">
        <v>404</v>
      </c>
      <c r="K49" s="18" t="s">
        <v>404</v>
      </c>
      <c r="L49" s="20" t="s">
        <v>404</v>
      </c>
      <c r="M49" s="18" t="s">
        <v>404</v>
      </c>
      <c r="N49" s="20" t="s">
        <v>404</v>
      </c>
      <c r="O49" s="18" t="s">
        <v>404</v>
      </c>
      <c r="P49" s="20" t="s">
        <v>404</v>
      </c>
      <c r="Q49" s="18" t="n">
        <v>434.71395809</v>
      </c>
      <c r="R49" s="20" t="n">
        <v>4.77944893</v>
      </c>
    </row>
    <row r="50" spans="1:18">
      <c r="A50" s="15" t="s">
        <v>447</v>
      </c>
      <c r="B50" s="17" t="n">
        <v>11795</v>
      </c>
      <c r="C50" s="18">
        <f>(1031.0/B50*100)</f>
        <v/>
      </c>
      <c r="D50" s="19" t="n">
        <v>10764</v>
      </c>
      <c r="E50" s="18" t="n">
        <v>413.46728731</v>
      </c>
      <c r="F50" s="20" t="n">
        <v>5.53422477</v>
      </c>
      <c r="G50" s="18" t="n">
        <v>423.14986061</v>
      </c>
      <c r="H50" s="20" t="n">
        <v>3.67197528</v>
      </c>
      <c r="I50" s="18" t="n">
        <v>397.096902</v>
      </c>
      <c r="J50" s="20" t="n">
        <v>10.88842856</v>
      </c>
      <c r="K50" s="18" t="s">
        <v>404</v>
      </c>
      <c r="L50" s="20" t="s">
        <v>404</v>
      </c>
      <c r="M50" s="18" t="s">
        <v>404</v>
      </c>
      <c r="N50" s="20" t="s">
        <v>404</v>
      </c>
      <c r="O50" s="18" t="s">
        <v>404</v>
      </c>
      <c r="P50" s="20" t="s">
        <v>404</v>
      </c>
      <c r="Q50" s="18" t="n">
        <v>415.22312003</v>
      </c>
      <c r="R50" s="20" t="n">
        <v>8.83928133</v>
      </c>
    </row>
    <row r="51" spans="1:18">
      <c r="A51" s="15" t="s">
        <v>448</v>
      </c>
      <c r="B51" s="17" t="n">
        <v>6866</v>
      </c>
      <c r="C51" s="18">
        <f>(1249.0/B51*100)</f>
        <v/>
      </c>
      <c r="D51" s="19" t="n">
        <v>5617</v>
      </c>
      <c r="E51" s="18" t="n">
        <v>416.31302696</v>
      </c>
      <c r="F51" s="20" t="n">
        <v>6.02611565</v>
      </c>
      <c r="G51" s="18" t="n">
        <v>421.21029179</v>
      </c>
      <c r="H51" s="20" t="n">
        <v>2.64522885</v>
      </c>
      <c r="I51" s="18" t="n">
        <v>418.48637078</v>
      </c>
      <c r="J51" s="20" t="n">
        <v>15.58527852</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470.84434798</v>
      </c>
      <c r="F52" s="20" t="n">
        <v>6.77122997</v>
      </c>
      <c r="G52" s="18" t="n">
        <v>479.63160707</v>
      </c>
      <c r="H52" s="20" t="n">
        <v>3.50865849</v>
      </c>
      <c r="I52" s="18" t="n">
        <v>470.22022371</v>
      </c>
      <c r="J52" s="20" t="n">
        <v>14.9308577</v>
      </c>
      <c r="K52" s="18" t="s">
        <v>404</v>
      </c>
      <c r="L52" s="20" t="s">
        <v>404</v>
      </c>
      <c r="M52" s="18" t="s">
        <v>404</v>
      </c>
      <c r="N52" s="20" t="s">
        <v>404</v>
      </c>
      <c r="O52" s="18" t="s">
        <v>404</v>
      </c>
      <c r="P52" s="20" t="s">
        <v>404</v>
      </c>
      <c r="Q52" s="18" t="n">
        <v>457.61688802</v>
      </c>
      <c r="R52" s="20" t="n">
        <v>10.94658256</v>
      </c>
    </row>
    <row r="53" spans="1:18">
      <c r="A53" s="15" t="s">
        <v>450</v>
      </c>
      <c r="B53" s="17" t="n">
        <v>5571</v>
      </c>
      <c r="C53" s="18">
        <f>(0.0/B53*100)</f>
        <v/>
      </c>
      <c r="D53" s="19" t="n">
        <v>5571</v>
      </c>
      <c r="E53" s="18" t="n">
        <v>424.57293974</v>
      </c>
      <c r="F53" s="20" t="n">
        <v>2.77143787</v>
      </c>
      <c r="G53" s="18" t="n">
        <v>438.26562763</v>
      </c>
      <c r="H53" s="20" t="n">
        <v>1.65026399</v>
      </c>
      <c r="I53" s="18" t="n">
        <v>356.81296467</v>
      </c>
      <c r="J53" s="20" t="n">
        <v>7.27126105</v>
      </c>
      <c r="K53" s="18" t="s">
        <v>404</v>
      </c>
      <c r="L53" s="20" t="s">
        <v>404</v>
      </c>
      <c r="M53" s="18" t="s">
        <v>404</v>
      </c>
      <c r="N53" s="20" t="s">
        <v>404</v>
      </c>
      <c r="O53" s="18" t="s">
        <v>404</v>
      </c>
      <c r="P53" s="20" t="s">
        <v>404</v>
      </c>
      <c r="Q53" s="18" t="n">
        <v>426.08935248</v>
      </c>
      <c r="R53" s="20" t="n">
        <v>2.95334982</v>
      </c>
    </row>
    <row r="54" spans="1:18">
      <c r="A54" s="15" t="s">
        <v>451</v>
      </c>
      <c r="B54" s="17" t="n">
        <v>4740</v>
      </c>
      <c r="C54" s="18">
        <f>(199.0/B54*100)</f>
        <v/>
      </c>
      <c r="D54" s="19" t="n">
        <v>4541</v>
      </c>
      <c r="E54" s="18" t="n">
        <v>322.9286658</v>
      </c>
      <c r="F54" s="20" t="n">
        <v>5.53830796</v>
      </c>
      <c r="G54" s="18" t="n">
        <v>342.16466033</v>
      </c>
      <c r="H54" s="20" t="n">
        <v>6.93623082</v>
      </c>
      <c r="I54" s="18" t="n">
        <v>300.94433921</v>
      </c>
      <c r="J54" s="20" t="n">
        <v>5.56687527</v>
      </c>
      <c r="K54" s="18" t="s">
        <v>404</v>
      </c>
      <c r="L54" s="20" t="s">
        <v>404</v>
      </c>
      <c r="M54" s="18" t="s">
        <v>404</v>
      </c>
      <c r="N54" s="20" t="s">
        <v>404</v>
      </c>
      <c r="O54" s="18" t="s">
        <v>404</v>
      </c>
      <c r="P54" s="20" t="s">
        <v>404</v>
      </c>
      <c r="Q54" s="18" t="n">
        <v>337.68523912</v>
      </c>
      <c r="R54" s="20" t="n">
        <v>6.1082676</v>
      </c>
    </row>
    <row r="55" spans="1:18">
      <c r="A55" s="15" t="s">
        <v>452</v>
      </c>
      <c r="B55" s="17" t="n">
        <v>5316</v>
      </c>
      <c r="C55" s="18">
        <f>(43.0/B55*100)</f>
        <v/>
      </c>
      <c r="D55" s="19" t="n">
        <v>5273</v>
      </c>
      <c r="E55" s="18" t="n">
        <v>391.70508505</v>
      </c>
      <c r="F55" s="20" t="n">
        <v>8.924018419999999</v>
      </c>
      <c r="G55" s="18" t="n">
        <v>418.91451807</v>
      </c>
      <c r="H55" s="20" t="n">
        <v>3.98599223</v>
      </c>
      <c r="I55" s="18" t="s">
        <v>404</v>
      </c>
      <c r="J55" s="20" t="s">
        <v>404</v>
      </c>
      <c r="K55" s="18" t="s">
        <v>404</v>
      </c>
      <c r="L55" s="20" t="s">
        <v>404</v>
      </c>
      <c r="M55" s="18" t="s">
        <v>404</v>
      </c>
      <c r="N55" s="20" t="s">
        <v>404</v>
      </c>
      <c r="O55" s="18" t="s">
        <v>404</v>
      </c>
      <c r="P55" s="20" t="s">
        <v>404</v>
      </c>
      <c r="Q55" s="18" t="n">
        <v>408.2424865</v>
      </c>
      <c r="R55" s="20" t="n">
        <v>4.06143166</v>
      </c>
    </row>
    <row r="56" spans="1:18">
      <c r="A56" s="15" t="s">
        <v>453</v>
      </c>
      <c r="B56" s="17" t="n">
        <v>5359</v>
      </c>
      <c r="C56" s="18">
        <f>(0.0/B56*100)</f>
        <v/>
      </c>
      <c r="D56" s="19" t="n">
        <v>5359</v>
      </c>
      <c r="E56" s="18" t="n">
        <v>513.76935729</v>
      </c>
      <c r="F56" s="20" t="n">
        <v>5.2198282</v>
      </c>
      <c r="G56" s="18" t="n">
        <v>531.09451439</v>
      </c>
      <c r="H56" s="20" t="n">
        <v>4.35612335</v>
      </c>
      <c r="I56" s="18" t="n">
        <v>520.85506759</v>
      </c>
      <c r="J56" s="20" t="n">
        <v>16.36062732</v>
      </c>
      <c r="K56" s="18" t="s">
        <v>404</v>
      </c>
      <c r="L56" s="20" t="s">
        <v>404</v>
      </c>
      <c r="M56" s="18" t="s">
        <v>404</v>
      </c>
      <c r="N56" s="20" t="s">
        <v>404</v>
      </c>
      <c r="O56" s="18" t="s">
        <v>404</v>
      </c>
      <c r="P56" s="20" t="s">
        <v>404</v>
      </c>
      <c r="Q56" s="18" t="n">
        <v>513.70205635</v>
      </c>
      <c r="R56" s="20" t="n">
        <v>25.55760842</v>
      </c>
    </row>
    <row r="57" spans="1:18">
      <c r="A57" s="15" t="s">
        <v>454</v>
      </c>
      <c r="B57" s="17" t="n">
        <v>6513</v>
      </c>
      <c r="C57" s="18">
        <f>(0.0/B57*100)</f>
        <v/>
      </c>
      <c r="D57" s="19" t="n">
        <v>6513</v>
      </c>
      <c r="E57" s="18" t="n">
        <v>405.42837753</v>
      </c>
      <c r="F57" s="20" t="n">
        <v>3.58426139</v>
      </c>
      <c r="G57" s="18" t="n">
        <v>402.91762579</v>
      </c>
      <c r="H57" s="20" t="n">
        <v>5.48428226</v>
      </c>
      <c r="I57" s="18" t="s">
        <v>404</v>
      </c>
      <c r="J57" s="20" t="s">
        <v>404</v>
      </c>
      <c r="K57" s="18" t="s">
        <v>404</v>
      </c>
      <c r="L57" s="20" t="s">
        <v>404</v>
      </c>
      <c r="M57" s="18" t="s">
        <v>404</v>
      </c>
      <c r="N57" s="20" t="s">
        <v>404</v>
      </c>
      <c r="O57" s="18" t="s">
        <v>404</v>
      </c>
      <c r="P57" s="20" t="s">
        <v>404</v>
      </c>
      <c r="Q57" s="18" t="n">
        <v>397.0946129</v>
      </c>
      <c r="R57" s="20" t="n">
        <v>8.23780704</v>
      </c>
    </row>
    <row r="58" spans="1:18">
      <c r="A58" s="15" t="s">
        <v>455</v>
      </c>
      <c r="B58" s="17" t="n">
        <v>7267</v>
      </c>
      <c r="C58" s="18">
        <f>(0.0/B58*100)</f>
        <v/>
      </c>
      <c r="D58" s="19" t="n">
        <v>7267</v>
      </c>
      <c r="E58" s="18" t="n">
        <v>415.10422191</v>
      </c>
      <c r="F58" s="20" t="n">
        <v>5.82975501</v>
      </c>
      <c r="G58" s="18" t="n">
        <v>407.34597486</v>
      </c>
      <c r="H58" s="20" t="n">
        <v>9.96258402</v>
      </c>
      <c r="I58" s="18" t="s">
        <v>404</v>
      </c>
      <c r="J58" s="20" t="s">
        <v>404</v>
      </c>
      <c r="K58" s="18" t="s">
        <v>404</v>
      </c>
      <c r="L58" s="20" t="s">
        <v>404</v>
      </c>
      <c r="M58" s="18" t="s">
        <v>404</v>
      </c>
      <c r="N58" s="20" t="s">
        <v>404</v>
      </c>
      <c r="O58" s="18" t="s">
        <v>404</v>
      </c>
      <c r="P58" s="20" t="s">
        <v>404</v>
      </c>
      <c r="Q58" s="18" t="n">
        <v>405.19111685</v>
      </c>
      <c r="R58" s="20" t="n">
        <v>3.99064524</v>
      </c>
    </row>
    <row r="59" spans="1:18">
      <c r="A59" s="15" t="s">
        <v>456</v>
      </c>
      <c r="B59" s="17" t="n">
        <v>4826</v>
      </c>
      <c r="C59" s="18">
        <f>(0.0/B59*100)</f>
        <v/>
      </c>
      <c r="D59" s="19" t="n">
        <v>4826</v>
      </c>
      <c r="E59" s="18" t="n">
        <v>375.13231061</v>
      </c>
      <c r="F59" s="20" t="n">
        <v>2.91097909</v>
      </c>
      <c r="G59" s="18" t="n">
        <v>381.02100869</v>
      </c>
      <c r="H59" s="20" t="n">
        <v>2.46624952</v>
      </c>
      <c r="I59" s="18" t="s">
        <v>404</v>
      </c>
      <c r="J59" s="20" t="s">
        <v>404</v>
      </c>
      <c r="K59" s="18" t="s">
        <v>404</v>
      </c>
      <c r="L59" s="20" t="s">
        <v>404</v>
      </c>
      <c r="M59" s="18" t="s">
        <v>404</v>
      </c>
      <c r="N59" s="20" t="s">
        <v>404</v>
      </c>
      <c r="O59" s="18" t="s">
        <v>404</v>
      </c>
      <c r="P59" s="20" t="s">
        <v>404</v>
      </c>
      <c r="Q59" s="18" t="n">
        <v>379.19802691</v>
      </c>
      <c r="R59" s="20" t="n">
        <v>2.48949611</v>
      </c>
    </row>
    <row r="60" spans="1:18">
      <c r="A60" s="15" t="s">
        <v>457</v>
      </c>
      <c r="B60" s="17" t="n">
        <v>4546</v>
      </c>
      <c r="C60" s="18">
        <f>(0.0/B60*100)</f>
        <v/>
      </c>
      <c r="D60" s="19" t="n">
        <v>4546</v>
      </c>
      <c r="E60" s="18" t="n">
        <v>392.40229138</v>
      </c>
      <c r="F60" s="20" t="n">
        <v>7.83497724</v>
      </c>
      <c r="G60" s="18" t="n">
        <v>386.05800353</v>
      </c>
      <c r="H60" s="20" t="n">
        <v>8.11989956</v>
      </c>
      <c r="I60" s="18" t="s">
        <v>404</v>
      </c>
      <c r="J60" s="20" t="s">
        <v>404</v>
      </c>
      <c r="K60" s="18" t="s">
        <v>404</v>
      </c>
      <c r="L60" s="20" t="s">
        <v>404</v>
      </c>
      <c r="M60" s="18" t="s">
        <v>404</v>
      </c>
      <c r="N60" s="20" t="s">
        <v>404</v>
      </c>
      <c r="O60" s="18" t="s">
        <v>404</v>
      </c>
      <c r="P60" s="20" t="s">
        <v>404</v>
      </c>
      <c r="Q60" s="18" t="n">
        <v>383.10063692</v>
      </c>
      <c r="R60" s="20" t="n">
        <v>5.93233457</v>
      </c>
    </row>
    <row r="61" spans="1:18">
      <c r="A61" s="15" t="s">
        <v>458</v>
      </c>
      <c r="B61" s="17" t="n">
        <v>6525</v>
      </c>
      <c r="C61" s="18">
        <f>(0.0/B61*100)</f>
        <v/>
      </c>
      <c r="D61" s="19" t="n">
        <v>6525</v>
      </c>
      <c r="E61" s="18" t="n">
        <v>482.69814162</v>
      </c>
      <c r="F61" s="20" t="n">
        <v>6.25632394</v>
      </c>
      <c r="G61" s="18" t="n">
        <v>469.36084046</v>
      </c>
      <c r="H61" s="20" t="n">
        <v>3.43947964</v>
      </c>
      <c r="I61" s="18" t="n">
        <v>410.05668014</v>
      </c>
      <c r="J61" s="20" t="n">
        <v>16.13801857</v>
      </c>
      <c r="K61" s="18" t="s">
        <v>404</v>
      </c>
      <c r="L61" s="20" t="s">
        <v>404</v>
      </c>
      <c r="M61" s="18" t="s">
        <v>404</v>
      </c>
      <c r="N61" s="20" t="s">
        <v>404</v>
      </c>
      <c r="O61" s="18" t="s">
        <v>404</v>
      </c>
      <c r="P61" s="20" t="s">
        <v>404</v>
      </c>
      <c r="Q61" s="18" t="n">
        <v>492.38392871</v>
      </c>
      <c r="R61" s="20" t="n">
        <v>9.25697164</v>
      </c>
    </row>
    <row r="62" spans="1:18">
      <c r="A62" s="15" t="s">
        <v>459</v>
      </c>
      <c r="B62" s="17" t="n">
        <v>4476</v>
      </c>
      <c r="C62" s="18">
        <f>(0.0/B62*100)</f>
        <v/>
      </c>
      <c r="D62" s="19" t="n">
        <v>4476</v>
      </c>
      <c r="E62" s="18" t="n">
        <v>524.40522552</v>
      </c>
      <c r="F62" s="20" t="n">
        <v>2.03257512</v>
      </c>
      <c r="G62" s="18" t="n">
        <v>534.0803346</v>
      </c>
      <c r="H62" s="20" t="n">
        <v>1.43307549</v>
      </c>
      <c r="I62" s="18" t="n">
        <v>469.94698345</v>
      </c>
      <c r="J62" s="20" t="n">
        <v>17.32583546</v>
      </c>
      <c r="K62" s="18" t="s">
        <v>404</v>
      </c>
      <c r="L62" s="20" t="s">
        <v>404</v>
      </c>
      <c r="M62" s="18" t="s">
        <v>404</v>
      </c>
      <c r="N62" s="20" t="s">
        <v>404</v>
      </c>
      <c r="O62" s="18" t="s">
        <v>404</v>
      </c>
      <c r="P62" s="20" t="s">
        <v>404</v>
      </c>
      <c r="Q62" s="18" t="n">
        <v>508.26107955</v>
      </c>
      <c r="R62" s="20" t="n">
        <v>3.44748567</v>
      </c>
    </row>
    <row r="63" spans="1:18">
      <c r="A63" s="15" t="s">
        <v>460</v>
      </c>
      <c r="B63" s="17" t="n">
        <v>5324</v>
      </c>
      <c r="C63" s="18">
        <f>(0.0/B63*100)</f>
        <v/>
      </c>
      <c r="D63" s="19" t="n">
        <v>5324</v>
      </c>
      <c r="E63" s="18" t="n">
        <v>377.70703888</v>
      </c>
      <c r="F63" s="20" t="n">
        <v>2.28066997</v>
      </c>
      <c r="G63" s="18" t="n">
        <v>384.94240587</v>
      </c>
      <c r="H63" s="20" t="n">
        <v>2.01173952</v>
      </c>
      <c r="I63" s="18" t="s">
        <v>404</v>
      </c>
      <c r="J63" s="20" t="s">
        <v>404</v>
      </c>
      <c r="K63" s="18" t="s">
        <v>404</v>
      </c>
      <c r="L63" s="20" t="s">
        <v>404</v>
      </c>
      <c r="M63" s="18" t="s">
        <v>404</v>
      </c>
      <c r="N63" s="20" t="s">
        <v>404</v>
      </c>
      <c r="O63" s="18" t="s">
        <v>404</v>
      </c>
      <c r="P63" s="20" t="s">
        <v>404</v>
      </c>
      <c r="Q63" s="18" t="n">
        <v>387.38493557</v>
      </c>
      <c r="R63" s="20" t="n">
        <v>2.15556522</v>
      </c>
    </row>
    <row r="64" spans="1:18">
      <c r="A64" s="15" t="s">
        <v>461</v>
      </c>
      <c r="B64" s="17" t="n">
        <v>3634</v>
      </c>
      <c r="C64" s="18">
        <f>(27.0/B64*100)</f>
        <v/>
      </c>
      <c r="D64" s="19" t="n">
        <v>3607</v>
      </c>
      <c r="E64" s="18" t="n">
        <v>458.75738564</v>
      </c>
      <c r="F64" s="20" t="n">
        <v>2.14461824</v>
      </c>
      <c r="G64" s="18" t="n">
        <v>475.08070918</v>
      </c>
      <c r="H64" s="20" t="n">
        <v>3.40110877</v>
      </c>
      <c r="I64" s="18" t="s">
        <v>404</v>
      </c>
      <c r="J64" s="20" t="s">
        <v>404</v>
      </c>
      <c r="K64" s="18" t="s">
        <v>404</v>
      </c>
      <c r="L64" s="20" t="s">
        <v>404</v>
      </c>
      <c r="M64" s="18" t="s">
        <v>404</v>
      </c>
      <c r="N64" s="20" t="s">
        <v>404</v>
      </c>
      <c r="O64" s="18" t="s">
        <v>404</v>
      </c>
      <c r="P64" s="20" t="s">
        <v>404</v>
      </c>
      <c r="Q64" s="18" t="n">
        <v>470.48142551</v>
      </c>
      <c r="R64" s="20" t="n">
        <v>3.65407992</v>
      </c>
    </row>
    <row r="65" spans="1:18">
      <c r="A65" s="15" t="s">
        <v>462</v>
      </c>
      <c r="B65" s="17" t="n">
        <v>5325</v>
      </c>
      <c r="C65" s="18">
        <f>(0.0/B65*100)</f>
        <v/>
      </c>
      <c r="D65" s="19" t="n">
        <v>5325</v>
      </c>
      <c r="E65" s="18" t="n">
        <v>437.59455218</v>
      </c>
      <c r="F65" s="20" t="n">
        <v>5.93497483</v>
      </c>
      <c r="G65" s="18" t="n">
        <v>423.69955308</v>
      </c>
      <c r="H65" s="20" t="n">
        <v>2.86565989</v>
      </c>
      <c r="I65" s="18" t="s">
        <v>404</v>
      </c>
      <c r="J65" s="20" t="s">
        <v>404</v>
      </c>
      <c r="K65" s="18" t="s">
        <v>404</v>
      </c>
      <c r="L65" s="20" t="s">
        <v>404</v>
      </c>
      <c r="M65" s="18" t="s">
        <v>404</v>
      </c>
      <c r="N65" s="20" t="s">
        <v>404</v>
      </c>
      <c r="O65" s="18" t="s">
        <v>404</v>
      </c>
      <c r="P65" s="20" t="s">
        <v>404</v>
      </c>
      <c r="Q65" s="18" t="n">
        <v>431.88294894</v>
      </c>
      <c r="R65" s="20" t="n">
        <v>9.61774101</v>
      </c>
    </row>
    <row r="66" spans="1:18">
      <c r="A66" s="15" t="s">
        <v>463</v>
      </c>
      <c r="B66" s="17" t="n">
        <v>5665</v>
      </c>
      <c r="C66" s="18">
        <f>(0.0/B66*100)</f>
        <v/>
      </c>
      <c r="D66" s="19" t="n">
        <v>5665</v>
      </c>
      <c r="E66" s="18" t="n">
        <v>392.21856743</v>
      </c>
      <c r="F66" s="20" t="n">
        <v>1.86043566</v>
      </c>
      <c r="G66" s="18" t="n">
        <v>421.89145602</v>
      </c>
      <c r="H66" s="20" t="n">
        <v>1.33251787</v>
      </c>
      <c r="I66" s="18" t="n">
        <v>363.84393827</v>
      </c>
      <c r="J66" s="20" t="n">
        <v>8.81112766</v>
      </c>
      <c r="K66" s="18" t="s">
        <v>404</v>
      </c>
      <c r="L66" s="20" t="s">
        <v>404</v>
      </c>
      <c r="M66" s="18" t="s">
        <v>404</v>
      </c>
      <c r="N66" s="20" t="s">
        <v>404</v>
      </c>
      <c r="O66" s="18" t="s">
        <v>404</v>
      </c>
      <c r="P66" s="20" t="s">
        <v>404</v>
      </c>
      <c r="Q66" s="18" t="n">
        <v>401.0704109</v>
      </c>
      <c r="R66" s="20" t="n">
        <v>3.3382077</v>
      </c>
    </row>
    <row r="67" spans="1:18">
      <c r="A67" s="15" t="s">
        <v>464</v>
      </c>
      <c r="B67" s="17" t="n">
        <v>6971</v>
      </c>
      <c r="C67" s="18">
        <f>(0.0/B67*100)</f>
        <v/>
      </c>
      <c r="D67" s="19" t="n">
        <v>6971</v>
      </c>
      <c r="E67" s="18" t="n">
        <v>390.66880874</v>
      </c>
      <c r="F67" s="20" t="n">
        <v>4.86387849</v>
      </c>
      <c r="G67" s="18" t="n">
        <v>398.73612503</v>
      </c>
      <c r="H67" s="20" t="n">
        <v>4.51822184</v>
      </c>
      <c r="I67" s="18" t="n">
        <v>379.8153183</v>
      </c>
      <c r="J67" s="20" t="n">
        <v>6.79452788</v>
      </c>
      <c r="K67" s="18" t="s">
        <v>404</v>
      </c>
      <c r="L67" s="20" t="s">
        <v>404</v>
      </c>
      <c r="M67" s="18" t="s">
        <v>404</v>
      </c>
      <c r="N67" s="20" t="s">
        <v>404</v>
      </c>
      <c r="O67" s="18" t="s">
        <v>404</v>
      </c>
      <c r="P67" s="20" t="s">
        <v>404</v>
      </c>
      <c r="Q67" s="18" t="n">
        <v>401.04955471</v>
      </c>
      <c r="R67" s="20" t="n">
        <v>5.71750589</v>
      </c>
    </row>
    <row r="68" spans="1:18">
      <c r="A68" s="15" t="s">
        <v>465</v>
      </c>
      <c r="B68" s="17" t="n">
        <v>12083</v>
      </c>
      <c r="C68" s="18">
        <f>(0.0/B68*100)</f>
        <v/>
      </c>
      <c r="D68" s="19" t="n">
        <v>12083</v>
      </c>
      <c r="E68" s="18" t="n">
        <v>418.96342785</v>
      </c>
      <c r="F68" s="20" t="n">
        <v>1.07582959</v>
      </c>
      <c r="G68" s="18" t="n">
        <v>413.7774909</v>
      </c>
      <c r="H68" s="20" t="n">
        <v>1.68765599</v>
      </c>
      <c r="I68" s="18" t="n">
        <v>439.84475592</v>
      </c>
      <c r="J68" s="20" t="n">
        <v>12.49637931</v>
      </c>
      <c r="K68" s="18" t="s">
        <v>404</v>
      </c>
      <c r="L68" s="20" t="s">
        <v>404</v>
      </c>
      <c r="M68" s="18" t="s">
        <v>404</v>
      </c>
      <c r="N68" s="20" t="s">
        <v>404</v>
      </c>
      <c r="O68" s="18" t="s">
        <v>404</v>
      </c>
      <c r="P68" s="20" t="s">
        <v>404</v>
      </c>
      <c r="Q68" s="18" t="n">
        <v>421.77201994</v>
      </c>
      <c r="R68" s="20" t="n">
        <v>4.12000835</v>
      </c>
    </row>
    <row r="69" spans="1:18">
      <c r="A69" s="15" t="s">
        <v>466</v>
      </c>
      <c r="B69" s="17" t="n">
        <v>4876</v>
      </c>
      <c r="C69" s="18">
        <f>(0.0/B69*100)</f>
        <v/>
      </c>
      <c r="D69" s="19" t="n">
        <v>4876</v>
      </c>
      <c r="E69" s="18" t="n">
        <v>446.33290154</v>
      </c>
      <c r="F69" s="20" t="n">
        <v>6.02832111</v>
      </c>
      <c r="G69" s="18" t="n">
        <v>431.06286278</v>
      </c>
      <c r="H69" s="20" t="n">
        <v>5.35737201</v>
      </c>
      <c r="I69" s="18" t="s">
        <v>404</v>
      </c>
      <c r="J69" s="20" t="s">
        <v>404</v>
      </c>
      <c r="K69" s="18" t="s">
        <v>404</v>
      </c>
      <c r="L69" s="20" t="s">
        <v>404</v>
      </c>
      <c r="M69" s="18" t="s">
        <v>404</v>
      </c>
      <c r="N69" s="20" t="s">
        <v>404</v>
      </c>
      <c r="O69" s="18" t="s">
        <v>404</v>
      </c>
      <c r="P69" s="20" t="s">
        <v>404</v>
      </c>
      <c r="Q69" s="18" t="n">
        <v>408.28893568</v>
      </c>
      <c r="R69" s="20" t="n">
        <v>10.30911836</v>
      </c>
    </row>
    <row r="70" spans="1:18">
      <c r="A70" s="15" t="s">
        <v>467</v>
      </c>
      <c r="B70" s="17" t="n">
        <v>6036</v>
      </c>
      <c r="C70" s="18">
        <f>(0.0/B70*100)</f>
        <v/>
      </c>
      <c r="D70" s="19" t="n">
        <v>6036</v>
      </c>
      <c r="E70" s="18" t="n">
        <v>483.8781617</v>
      </c>
      <c r="F70" s="20" t="n">
        <v>4.40113304</v>
      </c>
      <c r="G70" s="18" t="n">
        <v>489.54005077</v>
      </c>
      <c r="H70" s="20" t="n">
        <v>4.52394804</v>
      </c>
      <c r="I70" s="18" t="s">
        <v>404</v>
      </c>
      <c r="J70" s="20" t="s">
        <v>404</v>
      </c>
      <c r="K70" s="18" t="s">
        <v>404</v>
      </c>
      <c r="L70" s="20" t="s">
        <v>404</v>
      </c>
      <c r="M70" s="18" t="s">
        <v>404</v>
      </c>
      <c r="N70" s="20" t="s">
        <v>404</v>
      </c>
      <c r="O70" s="18" t="s">
        <v>404</v>
      </c>
      <c r="P70" s="20" t="s">
        <v>404</v>
      </c>
      <c r="Q70" s="18" t="n">
        <v>481.29825154</v>
      </c>
      <c r="R70" s="20" t="n">
        <v>18.28022782</v>
      </c>
    </row>
    <row r="71" spans="1:18">
      <c r="A71" s="15" t="s">
        <v>468</v>
      </c>
      <c r="B71" s="17" t="n">
        <v>6115</v>
      </c>
      <c r="C71" s="18">
        <f>(0.0/B71*100)</f>
        <v/>
      </c>
      <c r="D71" s="19" t="n">
        <v>6115</v>
      </c>
      <c r="E71" s="18" t="n">
        <v>554.2879636599999</v>
      </c>
      <c r="F71" s="20" t="n">
        <v>1.25602278</v>
      </c>
      <c r="G71" s="18" t="n">
        <v>559.9525194</v>
      </c>
      <c r="H71" s="20" t="n">
        <v>2.77818886</v>
      </c>
      <c r="I71" s="18" t="n">
        <v>496.28387474</v>
      </c>
      <c r="J71" s="20" t="n">
        <v>15.61464699</v>
      </c>
      <c r="K71" s="18" t="s">
        <v>404</v>
      </c>
      <c r="L71" s="20" t="s">
        <v>404</v>
      </c>
      <c r="M71" s="18" t="s">
        <v>404</v>
      </c>
      <c r="N71" s="20" t="s">
        <v>404</v>
      </c>
      <c r="O71" s="18" t="s">
        <v>404</v>
      </c>
      <c r="P71" s="20" t="s">
        <v>404</v>
      </c>
      <c r="Q71" s="18" t="n">
        <v>551.01623948</v>
      </c>
      <c r="R71" s="20" t="n">
        <v>11.25394089</v>
      </c>
    </row>
    <row r="72" spans="1:18">
      <c r="A72" s="15" t="s">
        <v>469</v>
      </c>
      <c r="B72" s="17" t="n">
        <v>7708</v>
      </c>
      <c r="C72" s="18">
        <f>(0.0/B72*100)</f>
        <v/>
      </c>
      <c r="D72" s="19" t="n">
        <v>7708</v>
      </c>
      <c r="E72" s="18" t="n">
        <v>529.17220243</v>
      </c>
      <c r="F72" s="20" t="n">
        <v>6.2384784</v>
      </c>
      <c r="G72" s="18" t="n">
        <v>534.04094474</v>
      </c>
      <c r="H72" s="20" t="n">
        <v>4.44502191</v>
      </c>
      <c r="I72" s="18" t="n">
        <v>458.99937447</v>
      </c>
      <c r="J72" s="20" t="n">
        <v>20.27311295</v>
      </c>
      <c r="K72" s="18" t="s">
        <v>404</v>
      </c>
      <c r="L72" s="20" t="s">
        <v>404</v>
      </c>
      <c r="M72" s="18" t="s">
        <v>404</v>
      </c>
      <c r="N72" s="20" t="s">
        <v>404</v>
      </c>
      <c r="O72" s="18" t="s">
        <v>404</v>
      </c>
      <c r="P72" s="20" t="s">
        <v>404</v>
      </c>
      <c r="Q72" s="18" t="n">
        <v>575.74835851</v>
      </c>
      <c r="R72" s="20" t="n">
        <v>12.77707359</v>
      </c>
    </row>
    <row r="73" spans="1:18">
      <c r="A73" s="15" t="s">
        <v>470</v>
      </c>
      <c r="B73" s="17" t="n">
        <v>8249</v>
      </c>
      <c r="C73" s="18">
        <f>(0.0/B73*100)</f>
        <v/>
      </c>
      <c r="D73" s="19" t="n">
        <v>8249</v>
      </c>
      <c r="E73" s="18" t="n">
        <v>423.7746938</v>
      </c>
      <c r="F73" s="20" t="n">
        <v>4.53539665</v>
      </c>
      <c r="G73" s="18" t="n">
        <v>420.76433332</v>
      </c>
      <c r="H73" s="20" t="n">
        <v>4.71974736</v>
      </c>
      <c r="I73" s="18" t="n">
        <v>410.81162287</v>
      </c>
      <c r="J73" s="20" t="n">
        <v>19.10949987</v>
      </c>
      <c r="K73" s="18" t="s">
        <v>404</v>
      </c>
      <c r="L73" s="20" t="s">
        <v>404</v>
      </c>
      <c r="M73" s="18" t="s">
        <v>404</v>
      </c>
      <c r="N73" s="20" t="s">
        <v>404</v>
      </c>
      <c r="O73" s="18" t="s">
        <v>404</v>
      </c>
      <c r="P73" s="20" t="s">
        <v>404</v>
      </c>
      <c r="Q73" s="18" t="n">
        <v>410.94669957</v>
      </c>
      <c r="R73" s="20" t="n">
        <v>12.40274595</v>
      </c>
    </row>
    <row r="74" spans="1:18">
      <c r="A74" s="15" t="s">
        <v>471</v>
      </c>
      <c r="B74" s="17" t="n">
        <v>4692</v>
      </c>
      <c r="C74" s="18">
        <f>(484.0/B74*100)</f>
        <v/>
      </c>
      <c r="D74" s="19" t="n">
        <v>4208</v>
      </c>
      <c r="E74" s="18" t="n">
        <v>424.6998552</v>
      </c>
      <c r="F74" s="20" t="n">
        <v>2.35211126</v>
      </c>
      <c r="G74" s="18" t="n">
        <v>421.99462048</v>
      </c>
      <c r="H74" s="20" t="n">
        <v>2.62370075</v>
      </c>
      <c r="I74" s="18" t="s">
        <v>404</v>
      </c>
      <c r="J74" s="20" t="s">
        <v>404</v>
      </c>
      <c r="K74" s="18" t="s">
        <v>404</v>
      </c>
      <c r="L74" s="20" t="s">
        <v>404</v>
      </c>
      <c r="M74" s="18" t="s">
        <v>404</v>
      </c>
      <c r="N74" s="20" t="s">
        <v>404</v>
      </c>
      <c r="O74" s="18" t="s">
        <v>404</v>
      </c>
      <c r="P74" s="20" t="s">
        <v>404</v>
      </c>
      <c r="Q74" s="18" t="n">
        <v>417.80896627</v>
      </c>
      <c r="R74" s="20" t="n">
        <v>2.90024887</v>
      </c>
    </row>
    <row r="75" spans="1:18">
      <c r="A75" s="15" t="s">
        <v>472</v>
      </c>
      <c r="B75" s="17" t="n">
        <v>5375</v>
      </c>
      <c r="C75" s="18">
        <f>(483.0/B75*100)</f>
        <v/>
      </c>
      <c r="D75" s="19" t="n">
        <v>4892</v>
      </c>
      <c r="E75" s="18" t="n">
        <v>384.84196194</v>
      </c>
      <c r="F75" s="20" t="n">
        <v>4.77321691</v>
      </c>
      <c r="G75" s="18" t="n">
        <v>388.57229117</v>
      </c>
      <c r="H75" s="20" t="n">
        <v>4.94370331</v>
      </c>
      <c r="I75" s="18" t="n">
        <v>382.90126591</v>
      </c>
      <c r="J75" s="20" t="n">
        <v>13.21533288</v>
      </c>
      <c r="K75" s="18" t="s">
        <v>404</v>
      </c>
      <c r="L75" s="20" t="s">
        <v>404</v>
      </c>
      <c r="M75" s="18" t="s">
        <v>404</v>
      </c>
      <c r="N75" s="20" t="s">
        <v>404</v>
      </c>
      <c r="O75" s="18" t="s">
        <v>404</v>
      </c>
      <c r="P75" s="20" t="s">
        <v>404</v>
      </c>
      <c r="Q75" s="18" t="n">
        <v>390.89328887</v>
      </c>
      <c r="R75" s="20" t="n">
        <v>7.95085594</v>
      </c>
    </row>
    <row r="76" spans="1:18">
      <c r="A76" s="15" t="s">
        <v>473</v>
      </c>
      <c r="B76" s="17" t="n">
        <v>14167</v>
      </c>
      <c r="C76" s="18">
        <f>(1400.0/B76*100)</f>
        <v/>
      </c>
      <c r="D76" s="19" t="n">
        <v>12767</v>
      </c>
      <c r="E76" s="18" t="n">
        <v>442.50187573</v>
      </c>
      <c r="F76" s="20" t="n">
        <v>3.62102645</v>
      </c>
      <c r="G76" s="18" t="n">
        <v>459.57639983</v>
      </c>
      <c r="H76" s="20" t="n">
        <v>6.07517123</v>
      </c>
      <c r="I76" s="18" t="n">
        <v>391.2856045</v>
      </c>
      <c r="J76" s="20" t="n">
        <v>11.40456447</v>
      </c>
      <c r="K76" s="18" t="s">
        <v>404</v>
      </c>
      <c r="L76" s="20" t="s">
        <v>404</v>
      </c>
      <c r="M76" s="18" t="s">
        <v>404</v>
      </c>
      <c r="N76" s="20" t="s">
        <v>404</v>
      </c>
      <c r="O76" s="18" t="s">
        <v>404</v>
      </c>
      <c r="P76" s="20" t="s">
        <v>404</v>
      </c>
      <c r="Q76" s="18" t="n">
        <v>411.46600399</v>
      </c>
      <c r="R76" s="20" t="n">
        <v>5.09484665</v>
      </c>
    </row>
    <row r="77" spans="1:18">
      <c r="A77" s="15" t="s">
        <v>474</v>
      </c>
      <c r="B77" s="17" t="n">
        <v>6062</v>
      </c>
      <c r="C77" s="18">
        <f>(0.0/B77*100)</f>
        <v/>
      </c>
      <c r="D77" s="19" t="n">
        <v>6062</v>
      </c>
      <c r="E77" s="18" t="n">
        <v>440.59642907</v>
      </c>
      <c r="F77" s="20" t="n">
        <v>12.52605896</v>
      </c>
      <c r="G77" s="18" t="n">
        <v>434.21837409</v>
      </c>
      <c r="H77" s="20" t="n">
        <v>3.86938885</v>
      </c>
      <c r="I77" s="18" t="n">
        <v>408.50614799</v>
      </c>
      <c r="J77" s="20" t="n">
        <v>14.00500674</v>
      </c>
      <c r="K77" s="18" t="s">
        <v>404</v>
      </c>
      <c r="L77" s="20" t="s">
        <v>404</v>
      </c>
      <c r="M77" s="18" t="s">
        <v>404</v>
      </c>
      <c r="N77" s="20" t="s">
        <v>404</v>
      </c>
      <c r="O77" s="18" t="s">
        <v>404</v>
      </c>
      <c r="P77" s="20" t="s">
        <v>404</v>
      </c>
      <c r="Q77" s="18" t="n">
        <v>438.83285901</v>
      </c>
      <c r="R77" s="20" t="n">
        <v>6.43716269</v>
      </c>
    </row>
    <row r="78" spans="1:18">
      <c r="A78" s="15" t="s">
        <v>475</v>
      </c>
      <c r="B78" s="17" t="n">
        <v>5826</v>
      </c>
      <c r="C78" s="18">
        <f>(0.0/B78*100)</f>
        <v/>
      </c>
      <c r="D78" s="19" t="n">
        <v>5826</v>
      </c>
      <c r="E78" s="18" t="n">
        <v>524.52438533</v>
      </c>
      <c r="F78" s="20" t="n">
        <v>5.80443809</v>
      </c>
      <c r="G78" s="18" t="n">
        <v>526.68787672</v>
      </c>
      <c r="H78" s="20" t="n">
        <v>9.71323654</v>
      </c>
      <c r="I78" s="18" t="s">
        <v>404</v>
      </c>
      <c r="J78" s="20" t="s">
        <v>404</v>
      </c>
      <c r="K78" s="18" t="s">
        <v>404</v>
      </c>
      <c r="L78" s="20" t="s">
        <v>404</v>
      </c>
      <c r="M78" s="18" t="s">
        <v>404</v>
      </c>
      <c r="N78" s="20" t="s">
        <v>404</v>
      </c>
      <c r="O78" s="18" t="s">
        <v>404</v>
      </c>
      <c r="P78" s="20" t="s">
        <v>404</v>
      </c>
      <c r="Q78" s="18" t="n">
        <v>524.0609159000001</v>
      </c>
      <c r="R78" s="20" t="n">
        <v>6.77115445</v>
      </c>
    </row>
    <row customHeight="1" ht="25" r="79" spans="1:18">
      <c r="A79" s="15" t="s">
        <v>476</v>
      </c>
      <c r="B79" s="17" t="n">
        <v>1657</v>
      </c>
      <c r="C79" s="18">
        <f>(21.0/B79*100)</f>
        <v/>
      </c>
      <c r="D79" s="19" t="n">
        <v>1636</v>
      </c>
      <c r="E79" s="18" t="n">
        <v>480.47651444</v>
      </c>
      <c r="F79" s="20" t="n">
        <v>35.32896476</v>
      </c>
      <c r="G79" s="18" t="n">
        <v>468.97877592</v>
      </c>
      <c r="H79" s="20" t="n">
        <v>6.20130361</v>
      </c>
      <c r="I79" s="18" t="s">
        <v>404</v>
      </c>
      <c r="J79" s="20" t="s">
        <v>404</v>
      </c>
      <c r="K79" s="18" t="s">
        <v>404</v>
      </c>
      <c r="L79" s="20" t="s">
        <v>404</v>
      </c>
      <c r="M79" s="18" t="s">
        <v>404</v>
      </c>
      <c r="N79" s="20" t="s">
        <v>404</v>
      </c>
      <c r="O79" s="18" t="s">
        <v>404</v>
      </c>
      <c r="P79" s="20" t="s">
        <v>404</v>
      </c>
      <c r="Q79" s="18" t="n">
        <v>486.77051635</v>
      </c>
      <c r="R79" s="20" t="n">
        <v>15.45780007</v>
      </c>
    </row>
    <row r="80" spans="1:18">
      <c r="A80" s="15" t="s">
        <v>477</v>
      </c>
      <c r="B80" s="17" t="n">
        <v>7841</v>
      </c>
      <c r="C80" s="18">
        <f>(0.0/B80*100)</f>
        <v/>
      </c>
      <c r="D80" s="19" t="n">
        <v>7841</v>
      </c>
      <c r="E80" s="18" t="n">
        <v>457.56568641</v>
      </c>
      <c r="F80" s="20" t="n">
        <v>4.58117495</v>
      </c>
      <c r="G80" s="18" t="n">
        <v>454.70600674</v>
      </c>
      <c r="H80" s="20" t="n">
        <v>6.12095167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(81.0/B81*100)</f>
        <v/>
      </c>
      <c r="D81" s="19" t="n">
        <v>8780</v>
      </c>
      <c r="E81" s="18" t="n">
        <v>439.50306827</v>
      </c>
      <c r="F81" s="20" t="n">
        <v>3.74459392</v>
      </c>
      <c r="G81" s="18" t="n">
        <v>453.02210899</v>
      </c>
      <c r="H81" s="20" t="n">
        <v>6.35080747</v>
      </c>
      <c r="I81" s="18" t="n">
        <v>523.4145175</v>
      </c>
      <c r="J81" s="20" t="n">
        <v>6.78576833</v>
      </c>
      <c r="K81" s="18" t="s">
        <v>404</v>
      </c>
      <c r="L81" s="20" t="s">
        <v>404</v>
      </c>
      <c r="M81" s="18" t="s">
        <v>404</v>
      </c>
      <c r="N81" s="20" t="s">
        <v>404</v>
      </c>
      <c r="O81" s="18" t="s">
        <v>404</v>
      </c>
      <c r="P81" s="20" t="s">
        <v>404</v>
      </c>
      <c r="Q81" s="18" t="n">
        <v>450.49282258</v>
      </c>
      <c r="R81" s="20" t="n">
        <v>12.70490799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509.92616206</v>
      </c>
      <c r="F7" s="20" t="n">
        <v>2.14369912</v>
      </c>
      <c r="G7" s="18" t="n">
        <v>516.08077342</v>
      </c>
      <c r="H7" s="20" t="n">
        <v>3.95090549</v>
      </c>
      <c r="I7" s="18" t="s">
        <v>404</v>
      </c>
      <c r="J7" s="20" t="s">
        <v>404</v>
      </c>
      <c r="K7" s="18" t="s">
        <v>404</v>
      </c>
      <c r="L7" s="20" t="s">
        <v>404</v>
      </c>
      <c r="M7" s="18" t="s">
        <v>404</v>
      </c>
      <c r="N7" s="20" t="s">
        <v>404</v>
      </c>
      <c r="O7" s="18" t="s">
        <v>404</v>
      </c>
      <c r="P7" s="20" t="s">
        <v>404</v>
      </c>
      <c r="Q7" s="18" t="n">
        <v>500.72101473</v>
      </c>
      <c r="R7" s="20" t="n">
        <v>7.79150389</v>
      </c>
    </row>
    <row r="8" spans="1:18">
      <c r="A8" s="15" t="s">
        <v>405</v>
      </c>
      <c r="B8" s="17" t="n">
        <v>7007</v>
      </c>
      <c r="C8" s="18">
        <f>(0.0/B8*100)</f>
        <v/>
      </c>
      <c r="D8" s="19" t="n">
        <v>7007</v>
      </c>
      <c r="E8" s="18" t="n">
        <v>446.61158331</v>
      </c>
      <c r="F8" s="20" t="n">
        <v>7.53369761</v>
      </c>
      <c r="G8" s="18" t="n">
        <v>511.07752569</v>
      </c>
      <c r="H8" s="20" t="n">
        <v>3.96406339</v>
      </c>
      <c r="I8" s="18" t="n">
        <v>469.40647517</v>
      </c>
      <c r="J8" s="20" t="n">
        <v>23.11133693</v>
      </c>
      <c r="K8" s="18" t="s">
        <v>404</v>
      </c>
      <c r="L8" s="20" t="s">
        <v>404</v>
      </c>
      <c r="M8" s="18" t="s">
        <v>404</v>
      </c>
      <c r="N8" s="20" t="s">
        <v>404</v>
      </c>
      <c r="O8" s="18" t="s">
        <v>404</v>
      </c>
      <c r="P8" s="20" t="s">
        <v>404</v>
      </c>
      <c r="Q8" s="18" t="n">
        <v>507.89443614</v>
      </c>
      <c r="R8" s="20" t="n">
        <v>15.7613982</v>
      </c>
    </row>
    <row r="9" spans="1:18">
      <c r="A9" s="15" t="s">
        <v>406</v>
      </c>
      <c r="B9" s="17" t="n">
        <v>9651</v>
      </c>
      <c r="C9" s="18">
        <f>(575.0/B9*100)</f>
        <v/>
      </c>
      <c r="D9" s="19" t="n">
        <v>9076</v>
      </c>
      <c r="E9" s="18" t="n">
        <v>485.90358121</v>
      </c>
      <c r="F9" s="20" t="n">
        <v>6.7902138</v>
      </c>
      <c r="G9" s="18" t="n">
        <v>515.36541098</v>
      </c>
      <c r="H9" s="20" t="n">
        <v>4.66910458</v>
      </c>
      <c r="I9" s="18" t="n">
        <v>521.21150646</v>
      </c>
      <c r="J9" s="20" t="n">
        <v>24.42624586</v>
      </c>
      <c r="K9" s="18" t="s">
        <v>404</v>
      </c>
      <c r="L9" s="20" t="s">
        <v>404</v>
      </c>
      <c r="M9" s="18" t="s">
        <v>404</v>
      </c>
      <c r="N9" s="20" t="s">
        <v>404</v>
      </c>
      <c r="O9" s="18" t="s">
        <v>404</v>
      </c>
      <c r="P9" s="20" t="s">
        <v>404</v>
      </c>
      <c r="Q9" s="18" t="n">
        <v>531.63985139</v>
      </c>
      <c r="R9" s="20" t="n">
        <v>17.61953447</v>
      </c>
    </row>
    <row r="10" spans="1:18">
      <c r="A10" s="15" t="s">
        <v>407</v>
      </c>
      <c r="B10" s="17" t="n">
        <v>20058</v>
      </c>
      <c r="C10" s="18">
        <f>(3112.0/B10*100)</f>
        <v/>
      </c>
      <c r="D10" s="19" t="n">
        <v>16946</v>
      </c>
      <c r="E10" s="18" t="n">
        <v>526.31823762</v>
      </c>
      <c r="F10" s="20" t="n">
        <v>2.90037641</v>
      </c>
      <c r="G10" s="18" t="n">
        <v>531.54213135</v>
      </c>
      <c r="H10" s="20" t="n">
        <v>3.89721052</v>
      </c>
      <c r="I10" s="18" t="n">
        <v>575.71642624</v>
      </c>
      <c r="J10" s="20" t="n">
        <v>12.10108029</v>
      </c>
      <c r="K10" s="18" t="s">
        <v>404</v>
      </c>
      <c r="L10" s="20" t="s">
        <v>404</v>
      </c>
      <c r="M10" s="18" t="s">
        <v>404</v>
      </c>
      <c r="N10" s="20" t="s">
        <v>404</v>
      </c>
      <c r="O10" s="18" t="s">
        <v>404</v>
      </c>
      <c r="P10" s="20" t="s">
        <v>404</v>
      </c>
      <c r="Q10" s="18" t="n">
        <v>523.40948742</v>
      </c>
      <c r="R10" s="20" t="n">
        <v>13.19551681</v>
      </c>
    </row>
    <row r="11" spans="1:18">
      <c r="A11" s="15" t="s">
        <v>408</v>
      </c>
      <c r="B11" s="17" t="n">
        <v>7053</v>
      </c>
      <c r="C11" s="18">
        <f>(137.0/B11*100)</f>
        <v/>
      </c>
      <c r="D11" s="19" t="n">
        <v>6916</v>
      </c>
      <c r="E11" s="18" t="n">
        <v>452.78321572</v>
      </c>
      <c r="F11" s="20" t="n">
        <v>5.48114414</v>
      </c>
      <c r="G11" s="18" t="n">
        <v>447.22313076</v>
      </c>
      <c r="H11" s="20" t="n">
        <v>4.3478199</v>
      </c>
      <c r="I11" s="18" t="n">
        <v>415.02447064</v>
      </c>
      <c r="J11" s="20" t="n">
        <v>18.84315794</v>
      </c>
      <c r="K11" s="18" t="s">
        <v>404</v>
      </c>
      <c r="L11" s="20" t="s">
        <v>404</v>
      </c>
      <c r="M11" s="18" t="s">
        <v>404</v>
      </c>
      <c r="N11" s="20" t="s">
        <v>404</v>
      </c>
      <c r="O11" s="18" t="s">
        <v>404</v>
      </c>
      <c r="P11" s="20" t="s">
        <v>404</v>
      </c>
      <c r="Q11" s="18" t="n">
        <v>428.05462961</v>
      </c>
      <c r="R11" s="20" t="n">
        <v>30.79773589</v>
      </c>
    </row>
    <row r="12" spans="1:18">
      <c r="A12" s="15" t="s">
        <v>409</v>
      </c>
      <c r="B12" s="17" t="n">
        <v>6894</v>
      </c>
      <c r="C12" s="18">
        <f>(106.0/B12*100)</f>
        <v/>
      </c>
      <c r="D12" s="19" t="n">
        <v>6788</v>
      </c>
      <c r="E12" s="18" t="n">
        <v>509.75732296</v>
      </c>
      <c r="F12" s="20" t="n">
        <v>4.13334863</v>
      </c>
      <c r="G12" s="18" t="n">
        <v>476.91554837</v>
      </c>
      <c r="H12" s="20" t="n">
        <v>4.15969905</v>
      </c>
      <c r="I12" s="18" t="n">
        <v>416.57263075</v>
      </c>
      <c r="J12" s="20" t="n">
        <v>7.57624</v>
      </c>
      <c r="K12" s="18" t="s">
        <v>404</v>
      </c>
      <c r="L12" s="20" t="s">
        <v>404</v>
      </c>
      <c r="M12" s="18" t="s">
        <v>404</v>
      </c>
      <c r="N12" s="20" t="s">
        <v>404</v>
      </c>
      <c r="O12" s="18" t="s">
        <v>404</v>
      </c>
      <c r="P12" s="20" t="s">
        <v>404</v>
      </c>
      <c r="Q12" s="18" t="n">
        <v>444.80852093</v>
      </c>
      <c r="R12" s="20" t="n">
        <v>21.23975853</v>
      </c>
    </row>
    <row r="13" spans="1:18">
      <c r="A13" s="15" t="s">
        <v>410</v>
      </c>
      <c r="B13" s="17" t="n">
        <v>7161</v>
      </c>
      <c r="C13" s="18">
        <f>(1175.0/B13*100)</f>
        <v/>
      </c>
      <c r="D13" s="19" t="n">
        <v>5986</v>
      </c>
      <c r="E13" s="18" t="n">
        <v>501.41663833</v>
      </c>
      <c r="F13" s="20" t="n">
        <v>3.42792619</v>
      </c>
      <c r="G13" s="18" t="n">
        <v>502.99228061</v>
      </c>
      <c r="H13" s="20" t="n">
        <v>5.16550127</v>
      </c>
      <c r="I13" s="18" t="n">
        <v>503.14653285</v>
      </c>
      <c r="J13" s="20" t="n">
        <v>6.92903392</v>
      </c>
      <c r="K13" s="18" t="s">
        <v>404</v>
      </c>
      <c r="L13" s="20" t="s">
        <v>404</v>
      </c>
      <c r="M13" s="18" t="s">
        <v>404</v>
      </c>
      <c r="N13" s="20" t="s">
        <v>404</v>
      </c>
      <c r="O13" s="18" t="s">
        <v>404</v>
      </c>
      <c r="P13" s="20" t="s">
        <v>404</v>
      </c>
      <c r="Q13" s="18" t="n">
        <v>500.590269</v>
      </c>
      <c r="R13" s="20" t="n">
        <v>12.35959664</v>
      </c>
    </row>
    <row r="14" spans="1:18">
      <c r="A14" s="15" t="s">
        <v>411</v>
      </c>
      <c r="B14" s="17" t="n">
        <v>5587</v>
      </c>
      <c r="C14" s="18">
        <f>(75.0/B14*100)</f>
        <v/>
      </c>
      <c r="D14" s="19" t="n">
        <v>5512</v>
      </c>
      <c r="E14" s="18" t="n">
        <v>522.75241419</v>
      </c>
      <c r="F14" s="20" t="n">
        <v>3.95154959</v>
      </c>
      <c r="G14" s="18" t="n">
        <v>540.4784769300001</v>
      </c>
      <c r="H14" s="20" t="n">
        <v>2.94338486</v>
      </c>
      <c r="I14" s="18" t="n">
        <v>550.50670928</v>
      </c>
      <c r="J14" s="20" t="n">
        <v>14.05505107</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528.1473177</v>
      </c>
      <c r="F15" s="20" t="n">
        <v>5.9730305</v>
      </c>
      <c r="G15" s="18" t="n">
        <v>531.30540574</v>
      </c>
      <c r="H15" s="20" t="n">
        <v>2.67434692</v>
      </c>
      <c r="I15" s="18" t="n">
        <v>555.06352238</v>
      </c>
      <c r="J15" s="20" t="n">
        <v>23.56152746</v>
      </c>
      <c r="K15" s="18" t="s">
        <v>404</v>
      </c>
      <c r="L15" s="20" t="s">
        <v>404</v>
      </c>
      <c r="M15" s="18" t="s">
        <v>404</v>
      </c>
      <c r="N15" s="20" t="s">
        <v>404</v>
      </c>
      <c r="O15" s="18" t="s">
        <v>404</v>
      </c>
      <c r="P15" s="20" t="s">
        <v>404</v>
      </c>
      <c r="Q15" s="18" t="n">
        <v>519.50716798</v>
      </c>
      <c r="R15" s="20" t="n">
        <v>9.557027720000001</v>
      </c>
    </row>
    <row r="16" spans="1:18">
      <c r="A16" s="15" t="s">
        <v>413</v>
      </c>
      <c r="B16" s="17" t="n">
        <v>6108</v>
      </c>
      <c r="C16" s="18">
        <f>(495.0/B16*100)</f>
        <v/>
      </c>
      <c r="D16" s="19" t="n">
        <v>5613</v>
      </c>
      <c r="E16" s="18" t="n">
        <v>496.84008031</v>
      </c>
      <c r="F16" s="20" t="n">
        <v>4.21232427</v>
      </c>
      <c r="G16" s="18" t="n">
        <v>504.43299924</v>
      </c>
      <c r="H16" s="20" t="n">
        <v>7.60693062</v>
      </c>
      <c r="I16" s="18" t="n">
        <v>456.16067731</v>
      </c>
      <c r="J16" s="20" t="n">
        <v>20.69171144</v>
      </c>
      <c r="K16" s="18" t="s">
        <v>404</v>
      </c>
      <c r="L16" s="20" t="s">
        <v>404</v>
      </c>
      <c r="M16" s="18" t="s">
        <v>404</v>
      </c>
      <c r="N16" s="20" t="s">
        <v>404</v>
      </c>
      <c r="O16" s="18" t="s">
        <v>404</v>
      </c>
      <c r="P16" s="20" t="s">
        <v>404</v>
      </c>
      <c r="Q16" s="18" t="n">
        <v>514.9660826</v>
      </c>
      <c r="R16" s="20" t="n">
        <v>25.82369358</v>
      </c>
    </row>
    <row r="17" spans="1:18">
      <c r="A17" s="15" t="s">
        <v>414</v>
      </c>
      <c r="B17" s="17" t="n">
        <v>6504</v>
      </c>
      <c r="C17" s="18">
        <f>(1325.0/B17*100)</f>
        <v/>
      </c>
      <c r="D17" s="19" t="n">
        <v>5179</v>
      </c>
      <c r="E17" s="18" t="n">
        <v>470.86791881</v>
      </c>
      <c r="F17" s="20" t="n">
        <v>6.25242872</v>
      </c>
      <c r="G17" s="18" t="n">
        <v>536.5920657200001</v>
      </c>
      <c r="H17" s="20" t="n">
        <v>5.08019047</v>
      </c>
      <c r="I17" s="18" t="n">
        <v>559.2955306699999</v>
      </c>
      <c r="J17" s="20" t="n">
        <v>17.34577235</v>
      </c>
      <c r="K17" s="18" t="s">
        <v>404</v>
      </c>
      <c r="L17" s="20" t="s">
        <v>404</v>
      </c>
      <c r="M17" s="18" t="s">
        <v>404</v>
      </c>
      <c r="N17" s="20" t="s">
        <v>404</v>
      </c>
      <c r="O17" s="18" t="s">
        <v>404</v>
      </c>
      <c r="P17" s="20" t="s">
        <v>404</v>
      </c>
      <c r="Q17" s="18" t="n">
        <v>512.07169206</v>
      </c>
      <c r="R17" s="20" t="n">
        <v>24.98039448</v>
      </c>
    </row>
    <row r="18" spans="1:18">
      <c r="A18" s="15" t="s">
        <v>415</v>
      </c>
      <c r="B18" s="17" t="n">
        <v>5532</v>
      </c>
      <c r="C18" s="18">
        <f>(0.0/B18*100)</f>
        <v/>
      </c>
      <c r="D18" s="19" t="n">
        <v>5532</v>
      </c>
      <c r="E18" s="18" t="n">
        <v>454.48295438</v>
      </c>
      <c r="F18" s="20" t="n">
        <v>7.15367402</v>
      </c>
      <c r="G18" s="18" t="n">
        <v>456.04041795</v>
      </c>
      <c r="H18" s="20" t="n">
        <v>5.32597305</v>
      </c>
      <c r="I18" s="18" t="n">
        <v>433.95770205</v>
      </c>
      <c r="J18" s="20" t="n">
        <v>37.63026598</v>
      </c>
      <c r="K18" s="18" t="s">
        <v>404</v>
      </c>
      <c r="L18" s="20" t="s">
        <v>404</v>
      </c>
      <c r="M18" s="18" t="s">
        <v>404</v>
      </c>
      <c r="N18" s="20" t="s">
        <v>404</v>
      </c>
      <c r="O18" s="18" t="s">
        <v>404</v>
      </c>
      <c r="P18" s="20" t="s">
        <v>404</v>
      </c>
      <c r="Q18" s="18" t="n">
        <v>441.91378681</v>
      </c>
      <c r="R18" s="20" t="n">
        <v>16.10818538</v>
      </c>
    </row>
    <row r="19" spans="1:18">
      <c r="A19" s="15" t="s">
        <v>416</v>
      </c>
      <c r="B19" s="17" t="n">
        <v>5658</v>
      </c>
      <c r="C19" s="18">
        <f>(327.0/B19*100)</f>
        <v/>
      </c>
      <c r="D19" s="19" t="n">
        <v>5331</v>
      </c>
      <c r="E19" s="18" t="n">
        <v>490.45096297</v>
      </c>
      <c r="F19" s="20" t="n">
        <v>4.02871237</v>
      </c>
      <c r="G19" s="18" t="n">
        <v>439.5240744</v>
      </c>
      <c r="H19" s="20" t="n">
        <v>12.78239792</v>
      </c>
      <c r="I19" s="18" t="n">
        <v>504.12520975</v>
      </c>
      <c r="J19" s="20" t="n">
        <v>27.58960402</v>
      </c>
      <c r="K19" s="18" t="s">
        <v>404</v>
      </c>
      <c r="L19" s="20" t="s">
        <v>404</v>
      </c>
      <c r="M19" s="18" t="s">
        <v>404</v>
      </c>
      <c r="N19" s="20" t="s">
        <v>404</v>
      </c>
      <c r="O19" s="18" t="s">
        <v>404</v>
      </c>
      <c r="P19" s="20" t="s">
        <v>404</v>
      </c>
      <c r="Q19" s="18" t="n">
        <v>427.6349364</v>
      </c>
      <c r="R19" s="20" t="n">
        <v>23.24749584</v>
      </c>
    </row>
    <row r="20" spans="1:18">
      <c r="A20" s="15" t="s">
        <v>417</v>
      </c>
      <c r="B20" s="17" t="n">
        <v>3371</v>
      </c>
      <c r="C20" s="18">
        <f>(24.0/B20*100)</f>
        <v/>
      </c>
      <c r="D20" s="19" t="n">
        <v>3347</v>
      </c>
      <c r="E20" s="18" t="n">
        <v>471.00649961</v>
      </c>
      <c r="F20" s="20" t="n">
        <v>2.22260455</v>
      </c>
      <c r="G20" s="18" t="n">
        <v>477.02905018</v>
      </c>
      <c r="H20" s="20" t="n">
        <v>2.6110264</v>
      </c>
      <c r="I20" s="18" t="n">
        <v>423.43863297</v>
      </c>
      <c r="J20" s="20" t="n">
        <v>15.52136719</v>
      </c>
      <c r="K20" s="18" t="s">
        <v>404</v>
      </c>
      <c r="L20" s="20" t="s">
        <v>404</v>
      </c>
      <c r="M20" s="18" t="s">
        <v>404</v>
      </c>
      <c r="N20" s="20" t="s">
        <v>404</v>
      </c>
      <c r="O20" s="18" t="s">
        <v>404</v>
      </c>
      <c r="P20" s="20" t="s">
        <v>404</v>
      </c>
      <c r="Q20" s="18" t="n">
        <v>461.17576045</v>
      </c>
      <c r="R20" s="20" t="n">
        <v>7.89950582</v>
      </c>
    </row>
    <row r="21" spans="1:18">
      <c r="A21" s="15" t="s">
        <v>418</v>
      </c>
      <c r="B21" s="17" t="n">
        <v>5741</v>
      </c>
      <c r="C21" s="18">
        <f>(0.0/B21*100)</f>
        <v/>
      </c>
      <c r="D21" s="19" t="n">
        <v>5741</v>
      </c>
      <c r="E21" s="18" t="n">
        <v>502.04947569</v>
      </c>
      <c r="F21" s="20" t="n">
        <v>3.06923044</v>
      </c>
      <c r="G21" s="18" t="n">
        <v>514.90601207</v>
      </c>
      <c r="H21" s="20" t="n">
        <v>7.97577183</v>
      </c>
      <c r="I21" s="18" t="n">
        <v>493.27588236</v>
      </c>
      <c r="J21" s="20" t="n">
        <v>7.4894112</v>
      </c>
      <c r="K21" s="18" t="s">
        <v>404</v>
      </c>
      <c r="L21" s="20" t="s">
        <v>404</v>
      </c>
      <c r="M21" s="18" t="s">
        <v>404</v>
      </c>
      <c r="N21" s="20" t="s">
        <v>404</v>
      </c>
      <c r="O21" s="18" t="s">
        <v>404</v>
      </c>
      <c r="P21" s="20" t="s">
        <v>404</v>
      </c>
      <c r="Q21" s="18" t="n">
        <v>489.4418932</v>
      </c>
      <c r="R21" s="20" t="n">
        <v>12.62396488</v>
      </c>
    </row>
    <row r="22" spans="1:18">
      <c r="A22" s="15" t="s">
        <v>419</v>
      </c>
      <c r="B22" s="17" t="n">
        <v>6598</v>
      </c>
      <c r="C22" s="18">
        <f>(0.0/B22*100)</f>
        <v/>
      </c>
      <c r="D22" s="19" t="n">
        <v>6598</v>
      </c>
      <c r="E22" s="18" t="n">
        <v>466.52692643</v>
      </c>
      <c r="F22" s="20" t="n">
        <v>3.58755313</v>
      </c>
      <c r="G22" s="18" t="n">
        <v>467.06201736</v>
      </c>
      <c r="H22" s="20" t="n">
        <v>22.74485791</v>
      </c>
      <c r="I22" s="18" t="n">
        <v>489.71071537</v>
      </c>
      <c r="J22" s="20" t="n">
        <v>20.09285938</v>
      </c>
      <c r="K22" s="18" t="s">
        <v>404</v>
      </c>
      <c r="L22" s="20" t="s">
        <v>404</v>
      </c>
      <c r="M22" s="18" t="s">
        <v>404</v>
      </c>
      <c r="N22" s="20" t="s">
        <v>404</v>
      </c>
      <c r="O22" s="18" t="s">
        <v>404</v>
      </c>
      <c r="P22" s="20" t="s">
        <v>404</v>
      </c>
      <c r="Q22" s="18" t="n">
        <v>454.81627106</v>
      </c>
      <c r="R22" s="20" t="n">
        <v>18.53147226</v>
      </c>
    </row>
    <row r="23" spans="1:18">
      <c r="A23" s="15" t="s">
        <v>420</v>
      </c>
      <c r="B23" s="17" t="n">
        <v>11583</v>
      </c>
      <c r="C23" s="18">
        <f>(3185.0/B23*100)</f>
        <v/>
      </c>
      <c r="D23" s="19" t="n">
        <v>8398</v>
      </c>
      <c r="E23" s="18" t="n">
        <v>476.4673186</v>
      </c>
      <c r="F23" s="20" t="n">
        <v>5.19214831</v>
      </c>
      <c r="G23" s="18" t="n">
        <v>497.38750811</v>
      </c>
      <c r="H23" s="20" t="n">
        <v>7.63737648</v>
      </c>
      <c r="I23" s="18" t="n">
        <v>473.68571064</v>
      </c>
      <c r="J23" s="20" t="n">
        <v>25.16862423</v>
      </c>
      <c r="K23" s="18" t="s">
        <v>404</v>
      </c>
      <c r="L23" s="20" t="s">
        <v>404</v>
      </c>
      <c r="M23" s="18" t="s">
        <v>404</v>
      </c>
      <c r="N23" s="20" t="s">
        <v>404</v>
      </c>
      <c r="O23" s="18" t="s">
        <v>404</v>
      </c>
      <c r="P23" s="20" t="s">
        <v>404</v>
      </c>
      <c r="Q23" s="18" t="n">
        <v>515.40542355</v>
      </c>
      <c r="R23" s="20" t="n">
        <v>21.6551985</v>
      </c>
    </row>
    <row r="24" spans="1:18">
      <c r="A24" s="15" t="s">
        <v>421</v>
      </c>
      <c r="B24" s="17" t="n">
        <v>6647</v>
      </c>
      <c r="C24" s="18">
        <f>(0.0/B24*100)</f>
        <v/>
      </c>
      <c r="D24" s="19" t="n">
        <v>6647</v>
      </c>
      <c r="E24" s="18" t="n">
        <v>533.10731399</v>
      </c>
      <c r="F24" s="20" t="n">
        <v>4.47353129</v>
      </c>
      <c r="G24" s="18" t="n">
        <v>546.87948696</v>
      </c>
      <c r="H24" s="20" t="n">
        <v>7.1901518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522.02053185</v>
      </c>
      <c r="F25" s="20" t="n">
        <v>4.02167974</v>
      </c>
      <c r="G25" s="18" t="n">
        <v>506.62277253</v>
      </c>
      <c r="H25" s="20" t="n">
        <v>6.46428728</v>
      </c>
      <c r="I25" s="18" t="n">
        <v>431.91631915</v>
      </c>
      <c r="J25" s="20" t="n">
        <v>29.69779637</v>
      </c>
      <c r="K25" s="18" t="s">
        <v>404</v>
      </c>
      <c r="L25" s="20" t="s">
        <v>404</v>
      </c>
      <c r="M25" s="18" t="s">
        <v>404</v>
      </c>
      <c r="N25" s="20" t="s">
        <v>404</v>
      </c>
      <c r="O25" s="18" t="s">
        <v>404</v>
      </c>
      <c r="P25" s="20" t="s">
        <v>404</v>
      </c>
      <c r="Q25" s="18" t="n">
        <v>517.01556256</v>
      </c>
      <c r="R25" s="20" t="n">
        <v>32.18046233</v>
      </c>
    </row>
    <row r="26" spans="1:18">
      <c r="A26" s="15" t="s">
        <v>423</v>
      </c>
      <c r="B26" s="17" t="n">
        <v>4869</v>
      </c>
      <c r="C26" s="18">
        <f>(11.0/B26*100)</f>
        <v/>
      </c>
      <c r="D26" s="19" t="n">
        <v>4858</v>
      </c>
      <c r="E26" s="18" t="n">
        <v>496.79503409</v>
      </c>
      <c r="F26" s="20" t="n">
        <v>2.86906712</v>
      </c>
      <c r="G26" s="18" t="n">
        <v>486.43826057</v>
      </c>
      <c r="H26" s="20" t="n">
        <v>2.57913452</v>
      </c>
      <c r="I26" s="18" t="n">
        <v>467.30007132</v>
      </c>
      <c r="J26" s="20" t="n">
        <v>10.84737553</v>
      </c>
      <c r="K26" s="18" t="s">
        <v>404</v>
      </c>
      <c r="L26" s="20" t="s">
        <v>404</v>
      </c>
      <c r="M26" s="18" t="s">
        <v>404</v>
      </c>
      <c r="N26" s="20" t="s">
        <v>404</v>
      </c>
      <c r="O26" s="18" t="s">
        <v>404</v>
      </c>
      <c r="P26" s="20" t="s">
        <v>404</v>
      </c>
      <c r="Q26" s="18" t="n">
        <v>460.94397185</v>
      </c>
      <c r="R26" s="20" t="n">
        <v>12.27684989</v>
      </c>
    </row>
    <row r="27" spans="1:18">
      <c r="A27" s="15" t="s">
        <v>424</v>
      </c>
      <c r="B27" s="17" t="n">
        <v>5299</v>
      </c>
      <c r="C27" s="18">
        <f>(0.0/B27*100)</f>
        <v/>
      </c>
      <c r="D27" s="19" t="n">
        <v>5299</v>
      </c>
      <c r="E27" s="18" t="n">
        <v>476.30286924</v>
      </c>
      <c r="F27" s="20" t="n">
        <v>1.45820074</v>
      </c>
      <c r="G27" s="18" t="n">
        <v>491.47003777</v>
      </c>
      <c r="H27" s="20" t="n">
        <v>1.54940632</v>
      </c>
      <c r="I27" s="18" t="n">
        <v>435.41720695</v>
      </c>
      <c r="J27" s="20" t="n">
        <v>13.61266694</v>
      </c>
      <c r="K27" s="18" t="s">
        <v>404</v>
      </c>
      <c r="L27" s="20" t="s">
        <v>404</v>
      </c>
      <c r="M27" s="18" t="s">
        <v>404</v>
      </c>
      <c r="N27" s="20" t="s">
        <v>404</v>
      </c>
      <c r="O27" s="18" t="s">
        <v>404</v>
      </c>
      <c r="P27" s="20" t="s">
        <v>404</v>
      </c>
      <c r="Q27" s="18" t="n">
        <v>460.40997821</v>
      </c>
      <c r="R27" s="20" t="n">
        <v>29.69276754</v>
      </c>
    </row>
    <row r="28" spans="1:18">
      <c r="A28" s="15" t="s">
        <v>425</v>
      </c>
      <c r="B28" s="17" t="n">
        <v>7568</v>
      </c>
      <c r="C28" s="18">
        <f>(377.0/B28*100)</f>
        <v/>
      </c>
      <c r="D28" s="19" t="n">
        <v>7191</v>
      </c>
      <c r="E28" s="18" t="n">
        <v>411.69381175</v>
      </c>
      <c r="F28" s="20" t="n">
        <v>2.97332277</v>
      </c>
      <c r="G28" s="18" t="n">
        <v>426.13020756</v>
      </c>
      <c r="H28" s="20" t="n">
        <v>5.51415184</v>
      </c>
      <c r="I28" s="18" t="n">
        <v>415.682224</v>
      </c>
      <c r="J28" s="20" t="n">
        <v>12.497991</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500.33341397</v>
      </c>
      <c r="F29" s="20" t="n">
        <v>7.17737999</v>
      </c>
      <c r="G29" s="18" t="n">
        <v>530.84823546</v>
      </c>
      <c r="H29" s="20" t="n">
        <v>12.00111393</v>
      </c>
      <c r="I29" s="18" t="n">
        <v>491.53952315</v>
      </c>
      <c r="J29" s="20" t="n">
        <v>11.52089114</v>
      </c>
      <c r="K29" s="18" t="s">
        <v>404</v>
      </c>
      <c r="L29" s="20" t="s">
        <v>404</v>
      </c>
      <c r="M29" s="18" t="s">
        <v>404</v>
      </c>
      <c r="N29" s="20" t="s">
        <v>404</v>
      </c>
      <c r="O29" s="18" t="s">
        <v>404</v>
      </c>
      <c r="P29" s="20" t="s">
        <v>404</v>
      </c>
      <c r="Q29" s="18" t="n">
        <v>529.54054612</v>
      </c>
      <c r="R29" s="20" t="n">
        <v>48.2770996</v>
      </c>
    </row>
    <row r="30" spans="1:18">
      <c r="A30" s="15" t="s">
        <v>427</v>
      </c>
      <c r="B30" s="17" t="n">
        <v>4520</v>
      </c>
      <c r="C30" s="18">
        <f>(1053.0/B30*100)</f>
        <v/>
      </c>
      <c r="D30" s="19" t="n">
        <v>3467</v>
      </c>
      <c r="E30" s="18" t="n">
        <v>518.67726407</v>
      </c>
      <c r="F30" s="20" t="n">
        <v>3.60075262</v>
      </c>
      <c r="G30" s="18" t="n">
        <v>514.44611647</v>
      </c>
      <c r="H30" s="20" t="n">
        <v>12.09061615</v>
      </c>
      <c r="I30" s="18" t="n">
        <v>476.25503978</v>
      </c>
      <c r="J30" s="20" t="n">
        <v>5.7818219</v>
      </c>
      <c r="K30" s="18" t="s">
        <v>404</v>
      </c>
      <c r="L30" s="20" t="s">
        <v>404</v>
      </c>
      <c r="M30" s="18" t="s">
        <v>404</v>
      </c>
      <c r="N30" s="20" t="s">
        <v>404</v>
      </c>
      <c r="O30" s="18" t="s">
        <v>404</v>
      </c>
      <c r="P30" s="20" t="s">
        <v>404</v>
      </c>
      <c r="Q30" s="18" t="n">
        <v>437.89095641</v>
      </c>
      <c r="R30" s="20" t="n">
        <v>19.22684799</v>
      </c>
    </row>
    <row r="31" spans="1:18">
      <c r="A31" s="15" t="s">
        <v>428</v>
      </c>
      <c r="B31" s="17" t="n">
        <v>5456</v>
      </c>
      <c r="C31" s="18">
        <f>(502.0/B31*100)</f>
        <v/>
      </c>
      <c r="D31" s="19" t="n">
        <v>4954</v>
      </c>
      <c r="E31" s="18" t="n">
        <v>494.23734771</v>
      </c>
      <c r="F31" s="20" t="n">
        <v>3.32549631</v>
      </c>
      <c r="G31" s="18" t="n">
        <v>504.64320825</v>
      </c>
      <c r="H31" s="20" t="n">
        <v>3.63753896</v>
      </c>
      <c r="I31" s="18" t="n">
        <v>494.17431044</v>
      </c>
      <c r="J31" s="20" t="n">
        <v>12.72172807</v>
      </c>
      <c r="K31" s="18" t="s">
        <v>404</v>
      </c>
      <c r="L31" s="20" t="s">
        <v>404</v>
      </c>
      <c r="M31" s="18" t="s">
        <v>404</v>
      </c>
      <c r="N31" s="20" t="s">
        <v>404</v>
      </c>
      <c r="O31" s="18" t="s">
        <v>404</v>
      </c>
      <c r="P31" s="20" t="s">
        <v>404</v>
      </c>
      <c r="Q31" s="18" t="n">
        <v>504.37926031</v>
      </c>
      <c r="R31" s="20" t="n">
        <v>6.85149196</v>
      </c>
    </row>
    <row r="32" spans="1:18">
      <c r="A32" s="15" t="s">
        <v>429</v>
      </c>
      <c r="B32" s="17" t="n">
        <v>4478</v>
      </c>
      <c r="C32" s="18">
        <f>(0.0/B32*100)</f>
        <v/>
      </c>
      <c r="D32" s="19" t="n">
        <v>4478</v>
      </c>
      <c r="E32" s="18" t="n">
        <v>501.13095808</v>
      </c>
      <c r="F32" s="20" t="n">
        <v>3.4937317</v>
      </c>
      <c r="G32" s="18" t="n">
        <v>498.413277</v>
      </c>
      <c r="H32" s="20" t="n">
        <v>3.5251146</v>
      </c>
      <c r="I32" s="18" t="n">
        <v>532.87796712</v>
      </c>
      <c r="J32" s="20" t="n">
        <v>18.10816627</v>
      </c>
      <c r="K32" s="18" t="s">
        <v>404</v>
      </c>
      <c r="L32" s="20" t="s">
        <v>404</v>
      </c>
      <c r="M32" s="18" t="s">
        <v>404</v>
      </c>
      <c r="N32" s="20" t="s">
        <v>404</v>
      </c>
      <c r="O32" s="18" t="s">
        <v>404</v>
      </c>
      <c r="P32" s="20" t="s">
        <v>404</v>
      </c>
      <c r="Q32" s="18" t="n">
        <v>523.0907945</v>
      </c>
      <c r="R32" s="20" t="n">
        <v>36.85303739</v>
      </c>
    </row>
    <row r="33" spans="1:18">
      <c r="A33" s="15" t="s">
        <v>430</v>
      </c>
      <c r="B33" s="17" t="n">
        <v>7325</v>
      </c>
      <c r="C33" s="18">
        <f>(29.0/B33*100)</f>
        <v/>
      </c>
      <c r="D33" s="19" t="n">
        <v>7296</v>
      </c>
      <c r="E33" s="18" t="n">
        <v>509.34698655</v>
      </c>
      <c r="F33" s="20" t="n">
        <v>4.05594325</v>
      </c>
      <c r="G33" s="18" t="n">
        <v>513.87523234</v>
      </c>
      <c r="H33" s="20" t="n">
        <v>4.45922794</v>
      </c>
      <c r="I33" s="18" t="n">
        <v>424.32624004</v>
      </c>
      <c r="J33" s="20" t="n">
        <v>3.78743885</v>
      </c>
      <c r="K33" s="18" t="s">
        <v>404</v>
      </c>
      <c r="L33" s="20" t="s">
        <v>404</v>
      </c>
      <c r="M33" s="18" t="s">
        <v>404</v>
      </c>
      <c r="N33" s="20" t="s">
        <v>404</v>
      </c>
      <c r="O33" s="18" t="s">
        <v>404</v>
      </c>
      <c r="P33" s="20" t="s">
        <v>404</v>
      </c>
      <c r="Q33" s="18" t="n">
        <v>512.27691771</v>
      </c>
      <c r="R33" s="20" t="n">
        <v>25.35791939</v>
      </c>
    </row>
    <row r="34" spans="1:18">
      <c r="A34" s="15" t="s">
        <v>431</v>
      </c>
      <c r="B34" s="17" t="n">
        <v>6350</v>
      </c>
      <c r="C34" s="18">
        <f>(0.0/B34*100)</f>
        <v/>
      </c>
      <c r="D34" s="19" t="n">
        <v>6350</v>
      </c>
      <c r="E34" s="18" t="n">
        <v>473.79921613</v>
      </c>
      <c r="F34" s="20" t="n">
        <v>4.70731307</v>
      </c>
      <c r="G34" s="18" t="n">
        <v>445.66415229</v>
      </c>
      <c r="H34" s="20" t="n">
        <v>5.55359368</v>
      </c>
      <c r="I34" s="18" t="n">
        <v>430.1874827</v>
      </c>
      <c r="J34" s="20" t="n">
        <v>41.52452324</v>
      </c>
      <c r="K34" s="18" t="s">
        <v>404</v>
      </c>
      <c r="L34" s="20" t="s">
        <v>404</v>
      </c>
      <c r="M34" s="18" t="s">
        <v>404</v>
      </c>
      <c r="N34" s="20" t="s">
        <v>404</v>
      </c>
      <c r="O34" s="18" t="s">
        <v>404</v>
      </c>
      <c r="P34" s="20" t="s">
        <v>404</v>
      </c>
      <c r="Q34" s="18" t="n">
        <v>465.29464394</v>
      </c>
      <c r="R34" s="20" t="n">
        <v>10.85487919</v>
      </c>
    </row>
    <row r="35" spans="1:18">
      <c r="A35" s="15" t="s">
        <v>432</v>
      </c>
      <c r="B35" s="17" t="n">
        <v>6406</v>
      </c>
      <c r="C35" s="18">
        <f>(450.0/B35*100)</f>
        <v/>
      </c>
      <c r="D35" s="19" t="n">
        <v>5956</v>
      </c>
      <c r="E35" s="18" t="n">
        <v>510.97851649</v>
      </c>
      <c r="F35" s="20" t="n">
        <v>3.04595831</v>
      </c>
      <c r="G35" s="18" t="n">
        <v>520.66441869</v>
      </c>
      <c r="H35" s="20" t="n">
        <v>1.7698753</v>
      </c>
      <c r="I35" s="18" t="n">
        <v>485.22069666</v>
      </c>
      <c r="J35" s="20" t="n">
        <v>3.84305046</v>
      </c>
      <c r="K35" s="18" t="s">
        <v>404</v>
      </c>
      <c r="L35" s="20" t="s">
        <v>404</v>
      </c>
      <c r="M35" s="18" t="s">
        <v>404</v>
      </c>
      <c r="N35" s="20" t="s">
        <v>404</v>
      </c>
      <c r="O35" s="18" t="s">
        <v>404</v>
      </c>
      <c r="P35" s="20" t="s">
        <v>404</v>
      </c>
      <c r="Q35" s="18" t="n">
        <v>485.74681109</v>
      </c>
      <c r="R35" s="20" t="n">
        <v>4.86698711</v>
      </c>
    </row>
    <row r="36" spans="1:18">
      <c r="A36" s="15" t="s">
        <v>433</v>
      </c>
      <c r="B36" s="17" t="n">
        <v>6736</v>
      </c>
      <c r="C36" s="18">
        <f>(147.0/B36*100)</f>
        <v/>
      </c>
      <c r="D36" s="19" t="n">
        <v>6589</v>
      </c>
      <c r="E36" s="18" t="n">
        <v>492.54679051</v>
      </c>
      <c r="F36" s="20" t="n">
        <v>3.50542119</v>
      </c>
      <c r="G36" s="18" t="n">
        <v>493.19736958</v>
      </c>
      <c r="H36" s="20" t="n">
        <v>3.27899785</v>
      </c>
      <c r="I36" s="18" t="n">
        <v>496.57603535</v>
      </c>
      <c r="J36" s="20" t="n">
        <v>5.27331059</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491.69344533</v>
      </c>
      <c r="F37" s="20" t="n">
        <v>6.95982359</v>
      </c>
      <c r="G37" s="18" t="n">
        <v>493.71986849</v>
      </c>
      <c r="H37" s="20" t="n">
        <v>3.80878569</v>
      </c>
      <c r="I37" s="18" t="n">
        <v>573.49619551</v>
      </c>
      <c r="J37" s="20" t="n">
        <v>8.56050449</v>
      </c>
      <c r="K37" s="18" t="s">
        <v>404</v>
      </c>
      <c r="L37" s="20" t="s">
        <v>404</v>
      </c>
      <c r="M37" s="18" t="s">
        <v>404</v>
      </c>
      <c r="N37" s="20" t="s">
        <v>404</v>
      </c>
      <c r="O37" s="18" t="s">
        <v>404</v>
      </c>
      <c r="P37" s="20" t="s">
        <v>404</v>
      </c>
      <c r="Q37" s="18" t="n">
        <v>432.40203165</v>
      </c>
      <c r="R37" s="20" t="n">
        <v>7.36901382</v>
      </c>
    </row>
    <row r="38" spans="1:18">
      <c r="A38" s="15" t="s">
        <v>435</v>
      </c>
      <c r="B38" s="17" t="n">
        <v>5860</v>
      </c>
      <c r="C38" s="18">
        <f>(268.0/B38*100)</f>
        <v/>
      </c>
      <c r="D38" s="19" t="n">
        <v>5592</v>
      </c>
      <c r="E38" s="18" t="n">
        <v>486.15133668</v>
      </c>
      <c r="F38" s="20" t="n">
        <v>6.17516814</v>
      </c>
      <c r="G38" s="18" t="n">
        <v>516.92893686</v>
      </c>
      <c r="H38" s="20" t="n">
        <v>4.80320628</v>
      </c>
      <c r="I38" s="18" t="n">
        <v>541.82640402</v>
      </c>
      <c r="J38" s="20" t="n">
        <v>10.58857167</v>
      </c>
      <c r="K38" s="18" t="s">
        <v>404</v>
      </c>
      <c r="L38" s="20" t="s">
        <v>404</v>
      </c>
      <c r="M38" s="18" t="s">
        <v>404</v>
      </c>
      <c r="N38" s="20" t="s">
        <v>404</v>
      </c>
      <c r="O38" s="18" t="s">
        <v>404</v>
      </c>
      <c r="P38" s="20" t="s">
        <v>404</v>
      </c>
      <c r="Q38" s="18" t="n">
        <v>499.84898668</v>
      </c>
      <c r="R38" s="20" t="n">
        <v>22.22944266</v>
      </c>
    </row>
    <row r="39" spans="1:18">
      <c r="A39" s="15" t="s">
        <v>436</v>
      </c>
      <c r="B39" s="17" t="n">
        <v>5895</v>
      </c>
      <c r="C39" s="18">
        <f>(0.0/B39*100)</f>
        <v/>
      </c>
      <c r="D39" s="19" t="n">
        <v>5895</v>
      </c>
      <c r="E39" s="18" t="n">
        <v>431.80000339</v>
      </c>
      <c r="F39" s="20" t="n">
        <v>5.07928755</v>
      </c>
      <c r="G39" s="18" t="n">
        <v>420.16938642</v>
      </c>
      <c r="H39" s="20" t="n">
        <v>7.13001944</v>
      </c>
      <c r="I39" s="18" t="n">
        <v>355.90234061</v>
      </c>
      <c r="J39" s="20" t="n">
        <v>15.76478125</v>
      </c>
      <c r="K39" s="18" t="s">
        <v>404</v>
      </c>
      <c r="L39" s="20" t="s">
        <v>404</v>
      </c>
      <c r="M39" s="18" t="s">
        <v>404</v>
      </c>
      <c r="N39" s="20" t="s">
        <v>404</v>
      </c>
      <c r="O39" s="18" t="s">
        <v>404</v>
      </c>
      <c r="P39" s="20" t="s">
        <v>404</v>
      </c>
      <c r="Q39" s="18" t="n">
        <v>402.3047224</v>
      </c>
      <c r="R39" s="20" t="n">
        <v>13.89706362</v>
      </c>
    </row>
    <row r="40" spans="1:18">
      <c r="A40" s="15" t="s">
        <v>437</v>
      </c>
      <c r="B40" s="17" t="n">
        <v>14157</v>
      </c>
      <c r="C40" s="18">
        <f>(2954.0/B40*100)</f>
        <v/>
      </c>
      <c r="D40" s="19" t="n">
        <v>11203</v>
      </c>
      <c r="E40" s="18" t="n">
        <v>510.34233079</v>
      </c>
      <c r="F40" s="20" t="n">
        <v>3.49841378</v>
      </c>
      <c r="G40" s="18" t="n">
        <v>529.83178513</v>
      </c>
      <c r="H40" s="20" t="n">
        <v>12.84142972</v>
      </c>
      <c r="I40" s="18" t="n">
        <v>495.78059134</v>
      </c>
      <c r="J40" s="20" t="n">
        <v>10.76866191</v>
      </c>
      <c r="K40" s="18" t="s">
        <v>404</v>
      </c>
      <c r="L40" s="20" t="s">
        <v>404</v>
      </c>
      <c r="M40" s="18" t="s">
        <v>404</v>
      </c>
      <c r="N40" s="20" t="s">
        <v>404</v>
      </c>
      <c r="O40" s="18" t="s">
        <v>404</v>
      </c>
      <c r="P40" s="20" t="s">
        <v>404</v>
      </c>
      <c r="Q40" s="18" t="n">
        <v>515.31747903</v>
      </c>
      <c r="R40" s="20" t="n">
        <v>9.82457494</v>
      </c>
    </row>
    <row r="41" spans="1:18">
      <c r="A41" s="15" t="s">
        <v>438</v>
      </c>
      <c r="B41" s="17" t="n">
        <v>5712</v>
      </c>
      <c r="C41" s="18">
        <f>(99.0/B41*100)</f>
        <v/>
      </c>
      <c r="D41" s="19" t="n">
        <v>5613</v>
      </c>
      <c r="E41" s="18" t="n">
        <v>497.06372024</v>
      </c>
      <c r="F41" s="20" t="n">
        <v>3.27416013</v>
      </c>
      <c r="G41" s="18" t="n">
        <v>496.90572453</v>
      </c>
      <c r="H41" s="20" t="n">
        <v>10.69201493</v>
      </c>
      <c r="I41" s="18" t="n">
        <v>490.88643119</v>
      </c>
      <c r="J41" s="20" t="n">
        <v>22.86756783</v>
      </c>
      <c r="K41" s="18" t="s">
        <v>404</v>
      </c>
      <c r="L41" s="20" t="s">
        <v>404</v>
      </c>
      <c r="M41" s="18" t="s">
        <v>404</v>
      </c>
      <c r="N41" s="20" t="s">
        <v>404</v>
      </c>
      <c r="O41" s="18" t="s">
        <v>404</v>
      </c>
      <c r="P41" s="20" t="s">
        <v>404</v>
      </c>
      <c r="Q41" s="18" t="n">
        <v>489.18169495</v>
      </c>
      <c r="R41" s="20" t="n">
        <v>20.09431258</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429.16177019</v>
      </c>
      <c r="F44" s="20" t="n">
        <v>4.77132064</v>
      </c>
      <c r="G44" s="18" t="n">
        <v>421.48817565</v>
      </c>
      <c r="H44" s="20" t="n">
        <v>4.65989267</v>
      </c>
      <c r="I44" s="18" t="s">
        <v>404</v>
      </c>
      <c r="J44" s="20" t="s">
        <v>404</v>
      </c>
      <c r="K44" s="18" t="s">
        <v>404</v>
      </c>
      <c r="L44" s="20" t="s">
        <v>404</v>
      </c>
      <c r="M44" s="18" t="s">
        <v>404</v>
      </c>
      <c r="N44" s="20" t="s">
        <v>404</v>
      </c>
      <c r="O44" s="18" t="s">
        <v>404</v>
      </c>
      <c r="P44" s="20" t="s">
        <v>404</v>
      </c>
      <c r="Q44" s="18" t="n">
        <v>428.45579271</v>
      </c>
      <c r="R44" s="20" t="n">
        <v>12.21849511</v>
      </c>
    </row>
    <row r="45" spans="1:18">
      <c r="A45" s="15" t="s">
        <v>442</v>
      </c>
      <c r="B45" s="17" t="n">
        <v>5519</v>
      </c>
      <c r="C45" s="18">
        <f>(0.0/B45*100)</f>
        <v/>
      </c>
      <c r="D45" s="19" t="n">
        <v>5519</v>
      </c>
      <c r="E45" s="18" t="n">
        <v>383.90963659</v>
      </c>
      <c r="F45" s="20" t="n">
        <v>4.780026</v>
      </c>
      <c r="G45" s="18" t="n">
        <v>374.94935665</v>
      </c>
      <c r="H45" s="20" t="n">
        <v>5.56761538</v>
      </c>
      <c r="I45" s="18" t="s">
        <v>404</v>
      </c>
      <c r="J45" s="20" t="s">
        <v>404</v>
      </c>
      <c r="K45" s="18" t="s">
        <v>404</v>
      </c>
      <c r="L45" s="20" t="s">
        <v>404</v>
      </c>
      <c r="M45" s="18" t="s">
        <v>404</v>
      </c>
      <c r="N45" s="20" t="s">
        <v>404</v>
      </c>
      <c r="O45" s="18" t="s">
        <v>404</v>
      </c>
      <c r="P45" s="20" t="s">
        <v>404</v>
      </c>
      <c r="Q45" s="18" t="n">
        <v>362.44119848</v>
      </c>
      <c r="R45" s="20" t="n">
        <v>5.10872122</v>
      </c>
    </row>
    <row r="46" spans="1:18">
      <c r="A46" s="15" t="s">
        <v>443</v>
      </c>
      <c r="B46" s="17" t="n">
        <v>23141</v>
      </c>
      <c r="C46" s="18">
        <f>(4641.0/B46*100)</f>
        <v/>
      </c>
      <c r="D46" s="19" t="n">
        <v>18500</v>
      </c>
      <c r="E46" s="18" t="n">
        <v>404.2850108</v>
      </c>
      <c r="F46" s="20" t="n">
        <v>3.83322193</v>
      </c>
      <c r="G46" s="18" t="n">
        <v>422.60208822</v>
      </c>
      <c r="H46" s="20" t="n">
        <v>4.71892224</v>
      </c>
      <c r="I46" s="18" t="n">
        <v>355.9970873</v>
      </c>
      <c r="J46" s="20" t="n">
        <v>5.42411688</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448.04752489</v>
      </c>
      <c r="F47" s="20" t="n">
        <v>7.62548838</v>
      </c>
      <c r="G47" s="18" t="n">
        <v>445.41054858</v>
      </c>
      <c r="H47" s="20" t="n">
        <v>6.71304186</v>
      </c>
      <c r="I47" s="18" t="n">
        <v>449.80582793</v>
      </c>
      <c r="J47" s="20" t="n">
        <v>29.36456624</v>
      </c>
      <c r="K47" s="18" t="s">
        <v>404</v>
      </c>
      <c r="L47" s="20" t="s">
        <v>404</v>
      </c>
      <c r="M47" s="18" t="s">
        <v>404</v>
      </c>
      <c r="N47" s="20" t="s">
        <v>404</v>
      </c>
      <c r="O47" s="18" t="s">
        <v>404</v>
      </c>
      <c r="P47" s="20" t="s">
        <v>404</v>
      </c>
      <c r="Q47" s="18" t="n">
        <v>426.02458429</v>
      </c>
      <c r="R47" s="20" t="n">
        <v>29.7036636</v>
      </c>
    </row>
    <row r="48" spans="1:18">
      <c r="A48" s="15" t="s">
        <v>445</v>
      </c>
      <c r="B48" s="17" t="n">
        <v>9841</v>
      </c>
      <c r="C48" s="18">
        <f>(40.0/B48*100)</f>
        <v/>
      </c>
      <c r="D48" s="19" t="n">
        <v>9801</v>
      </c>
      <c r="E48" s="18" t="n">
        <v>523.18834658</v>
      </c>
      <c r="F48" s="20" t="n">
        <v>5.947223</v>
      </c>
      <c r="G48" s="18" t="n">
        <v>511.2708793</v>
      </c>
      <c r="H48" s="20" t="n">
        <v>10.23083783</v>
      </c>
      <c r="I48" s="18" t="n">
        <v>426.17323264</v>
      </c>
      <c r="J48" s="20" t="n">
        <v>6.766915</v>
      </c>
      <c r="K48" s="18" t="s">
        <v>404</v>
      </c>
      <c r="L48" s="20" t="s">
        <v>404</v>
      </c>
      <c r="M48" s="18" t="s">
        <v>404</v>
      </c>
      <c r="N48" s="20" t="s">
        <v>404</v>
      </c>
      <c r="O48" s="18" t="s">
        <v>404</v>
      </c>
      <c r="P48" s="20" t="s">
        <v>404</v>
      </c>
      <c r="Q48" s="18" t="n">
        <v>554.74435962</v>
      </c>
      <c r="R48" s="20" t="n">
        <v>27.5958634</v>
      </c>
    </row>
    <row r="49" spans="1:18">
      <c r="A49" s="15" t="s">
        <v>446</v>
      </c>
      <c r="B49" s="17" t="n">
        <v>6349</v>
      </c>
      <c r="C49" s="18">
        <f>(52.0/B49*100)</f>
        <v/>
      </c>
      <c r="D49" s="19" t="n">
        <v>6297</v>
      </c>
      <c r="E49" s="18" t="n">
        <v>435.95152408</v>
      </c>
      <c r="F49" s="20" t="n">
        <v>4.54052639</v>
      </c>
      <c r="G49" s="18" t="n">
        <v>430.61684883</v>
      </c>
      <c r="H49" s="20" t="n">
        <v>4.18425868</v>
      </c>
      <c r="I49" s="18" t="s">
        <v>404</v>
      </c>
      <c r="J49" s="20" t="s">
        <v>404</v>
      </c>
      <c r="K49" s="18" t="s">
        <v>404</v>
      </c>
      <c r="L49" s="20" t="s">
        <v>404</v>
      </c>
      <c r="M49" s="18" t="s">
        <v>404</v>
      </c>
      <c r="N49" s="20" t="s">
        <v>404</v>
      </c>
      <c r="O49" s="18" t="s">
        <v>404</v>
      </c>
      <c r="P49" s="20" t="s">
        <v>404</v>
      </c>
      <c r="Q49" s="18" t="n">
        <v>423.81508221</v>
      </c>
      <c r="R49" s="20" t="n">
        <v>11.55128718</v>
      </c>
    </row>
    <row r="50" spans="1:18">
      <c r="A50" s="15" t="s">
        <v>447</v>
      </c>
      <c r="B50" s="17" t="n">
        <v>11795</v>
      </c>
      <c r="C50" s="18">
        <f>(1031.0/B50*100)</f>
        <v/>
      </c>
      <c r="D50" s="19" t="n">
        <v>10764</v>
      </c>
      <c r="E50" s="18" t="n">
        <v>419.73432128</v>
      </c>
      <c r="F50" s="20" t="n">
        <v>4.66279428</v>
      </c>
      <c r="G50" s="18" t="n">
        <v>420.48583897</v>
      </c>
      <c r="H50" s="20" t="n">
        <v>4.19496283</v>
      </c>
      <c r="I50" s="18" t="n">
        <v>397.096902</v>
      </c>
      <c r="J50" s="20" t="n">
        <v>10.88842856</v>
      </c>
      <c r="K50" s="18" t="s">
        <v>404</v>
      </c>
      <c r="L50" s="20" t="s">
        <v>404</v>
      </c>
      <c r="M50" s="18" t="s">
        <v>404</v>
      </c>
      <c r="N50" s="20" t="s">
        <v>404</v>
      </c>
      <c r="O50" s="18" t="s">
        <v>404</v>
      </c>
      <c r="P50" s="20" t="s">
        <v>404</v>
      </c>
      <c r="Q50" s="18" t="n">
        <v>408.12546226</v>
      </c>
      <c r="R50" s="20" t="n">
        <v>14.21600696</v>
      </c>
    </row>
    <row r="51" spans="1:18">
      <c r="A51" s="15" t="s">
        <v>448</v>
      </c>
      <c r="B51" s="17" t="n">
        <v>6866</v>
      </c>
      <c r="C51" s="18">
        <f>(79.0/B51*100)</f>
        <v/>
      </c>
      <c r="D51" s="19" t="n">
        <v>6787</v>
      </c>
      <c r="E51" s="18" t="n">
        <v>425.62266533</v>
      </c>
      <c r="F51" s="20" t="n">
        <v>3.96826008</v>
      </c>
      <c r="G51" s="18" t="n">
        <v>414.04958589</v>
      </c>
      <c r="H51" s="20" t="n">
        <v>3.61950103</v>
      </c>
      <c r="I51" s="18" t="n">
        <v>418.48637078</v>
      </c>
      <c r="J51" s="20" t="n">
        <v>15.58527852</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466.78957489</v>
      </c>
      <c r="F52" s="20" t="n">
        <v>4.8535855</v>
      </c>
      <c r="G52" s="18" t="n">
        <v>484.46864015</v>
      </c>
      <c r="H52" s="20" t="n">
        <v>5.75682516</v>
      </c>
      <c r="I52" s="18" t="n">
        <v>470.22022371</v>
      </c>
      <c r="J52" s="20" t="n">
        <v>14.9308577</v>
      </c>
      <c r="K52" s="18" t="s">
        <v>404</v>
      </c>
      <c r="L52" s="20" t="s">
        <v>404</v>
      </c>
      <c r="M52" s="18" t="s">
        <v>404</v>
      </c>
      <c r="N52" s="20" t="s">
        <v>404</v>
      </c>
      <c r="O52" s="18" t="s">
        <v>404</v>
      </c>
      <c r="P52" s="20" t="s">
        <v>404</v>
      </c>
      <c r="Q52" s="18" t="n">
        <v>510.09386584</v>
      </c>
      <c r="R52" s="20" t="n">
        <v>25.5826391</v>
      </c>
    </row>
    <row r="53" spans="1:18">
      <c r="A53" s="15" t="s">
        <v>450</v>
      </c>
      <c r="B53" s="17" t="n">
        <v>5571</v>
      </c>
      <c r="C53" s="18">
        <f>(0.0/B53*100)</f>
        <v/>
      </c>
      <c r="D53" s="19" t="n">
        <v>5571</v>
      </c>
      <c r="E53" s="18" t="n">
        <v>431.87055187</v>
      </c>
      <c r="F53" s="20" t="n">
        <v>2.20393313</v>
      </c>
      <c r="G53" s="18" t="n">
        <v>435.04666779</v>
      </c>
      <c r="H53" s="20" t="n">
        <v>1.57571515</v>
      </c>
      <c r="I53" s="18" t="n">
        <v>356.81296467</v>
      </c>
      <c r="J53" s="20" t="n">
        <v>7.27126105</v>
      </c>
      <c r="K53" s="18" t="s">
        <v>404</v>
      </c>
      <c r="L53" s="20" t="s">
        <v>404</v>
      </c>
      <c r="M53" s="18" t="s">
        <v>404</v>
      </c>
      <c r="N53" s="20" t="s">
        <v>404</v>
      </c>
      <c r="O53" s="18" t="s">
        <v>404</v>
      </c>
      <c r="P53" s="20" t="s">
        <v>404</v>
      </c>
      <c r="Q53" s="18" t="n">
        <v>404.38828613</v>
      </c>
      <c r="R53" s="20" t="n">
        <v>9.13457129</v>
      </c>
    </row>
    <row r="54" spans="1:18">
      <c r="A54" s="15" t="s">
        <v>451</v>
      </c>
      <c r="B54" s="17" t="n">
        <v>4740</v>
      </c>
      <c r="C54" s="18">
        <f>(199.0/B54*100)</f>
        <v/>
      </c>
      <c r="D54" s="19" t="n">
        <v>4541</v>
      </c>
      <c r="E54" s="18" t="n">
        <v>335.06678363</v>
      </c>
      <c r="F54" s="20" t="n">
        <v>3.93802155</v>
      </c>
      <c r="G54" s="18" t="n">
        <v>344.15258687</v>
      </c>
      <c r="H54" s="20" t="n">
        <v>8.434989460000001</v>
      </c>
      <c r="I54" s="18" t="n">
        <v>300.94433921</v>
      </c>
      <c r="J54" s="20" t="n">
        <v>5.56687527</v>
      </c>
      <c r="K54" s="18" t="s">
        <v>404</v>
      </c>
      <c r="L54" s="20" t="s">
        <v>404</v>
      </c>
      <c r="M54" s="18" t="s">
        <v>404</v>
      </c>
      <c r="N54" s="20" t="s">
        <v>404</v>
      </c>
      <c r="O54" s="18" t="s">
        <v>404</v>
      </c>
      <c r="P54" s="20" t="s">
        <v>404</v>
      </c>
      <c r="Q54" s="18" t="n">
        <v>302.77211922</v>
      </c>
      <c r="R54" s="20" t="n">
        <v>8.77647121</v>
      </c>
    </row>
    <row r="55" spans="1:18">
      <c r="A55" s="15" t="s">
        <v>452</v>
      </c>
      <c r="B55" s="17" t="n">
        <v>5316</v>
      </c>
      <c r="C55" s="18">
        <f>(43.0/B55*100)</f>
        <v/>
      </c>
      <c r="D55" s="19" t="n">
        <v>5273</v>
      </c>
      <c r="E55" s="18" t="n">
        <v>401.97060736</v>
      </c>
      <c r="F55" s="20" t="n">
        <v>4.4038662</v>
      </c>
      <c r="G55" s="18" t="n">
        <v>417.71221922</v>
      </c>
      <c r="H55" s="20" t="n">
        <v>3.46133199</v>
      </c>
      <c r="I55" s="18" t="s">
        <v>404</v>
      </c>
      <c r="J55" s="20" t="s">
        <v>404</v>
      </c>
      <c r="K55" s="18" t="s">
        <v>404</v>
      </c>
      <c r="L55" s="20" t="s">
        <v>404</v>
      </c>
      <c r="M55" s="18" t="s">
        <v>404</v>
      </c>
      <c r="N55" s="20" t="s">
        <v>404</v>
      </c>
      <c r="O55" s="18" t="n">
        <v>438.94297311</v>
      </c>
      <c r="P55" s="20" t="n">
        <v>6.46386532</v>
      </c>
      <c r="Q55" s="18" t="n">
        <v>395.06899956</v>
      </c>
      <c r="R55" s="20" t="n">
        <v>12.16784875</v>
      </c>
    </row>
    <row r="56" spans="1:18">
      <c r="A56" s="15" t="s">
        <v>453</v>
      </c>
      <c r="B56" s="17" t="n">
        <v>5359</v>
      </c>
      <c r="C56" s="18">
        <f>(0.0/B56*100)</f>
        <v/>
      </c>
      <c r="D56" s="19" t="n">
        <v>5359</v>
      </c>
      <c r="E56" s="18" t="n">
        <v>520.04297817</v>
      </c>
      <c r="F56" s="20" t="n">
        <v>3.55881547</v>
      </c>
      <c r="G56" s="18" t="n">
        <v>536.48374826</v>
      </c>
      <c r="H56" s="20" t="n">
        <v>7.6954591</v>
      </c>
      <c r="I56" s="18" t="n">
        <v>520.85506759</v>
      </c>
      <c r="J56" s="20" t="n">
        <v>16.36062732</v>
      </c>
      <c r="K56" s="18" t="s">
        <v>404</v>
      </c>
      <c r="L56" s="20" t="s">
        <v>404</v>
      </c>
      <c r="M56" s="18" t="s">
        <v>404</v>
      </c>
      <c r="N56" s="20" t="s">
        <v>404</v>
      </c>
      <c r="O56" s="18" t="s">
        <v>404</v>
      </c>
      <c r="P56" s="20" t="s">
        <v>404</v>
      </c>
      <c r="Q56" s="18" t="n">
        <v>541.23441253</v>
      </c>
      <c r="R56" s="20" t="n">
        <v>36.10888626</v>
      </c>
    </row>
    <row r="57" spans="1:18">
      <c r="A57" s="15" t="s">
        <v>454</v>
      </c>
      <c r="B57" s="17" t="n">
        <v>6513</v>
      </c>
      <c r="C57" s="18">
        <f>(0.0/B57*100)</f>
        <v/>
      </c>
      <c r="D57" s="19" t="n">
        <v>6513</v>
      </c>
      <c r="E57" s="18" t="n">
        <v>404.70244988</v>
      </c>
      <c r="F57" s="20" t="n">
        <v>3.34188417</v>
      </c>
      <c r="G57" s="18" t="n">
        <v>392.2502054</v>
      </c>
      <c r="H57" s="20" t="n">
        <v>9.323901709999999</v>
      </c>
      <c r="I57" s="18" t="s">
        <v>404</v>
      </c>
      <c r="J57" s="20" t="s">
        <v>404</v>
      </c>
      <c r="K57" s="18" t="s">
        <v>404</v>
      </c>
      <c r="L57" s="20" t="s">
        <v>404</v>
      </c>
      <c r="M57" s="18" t="s">
        <v>404</v>
      </c>
      <c r="N57" s="20" t="s">
        <v>404</v>
      </c>
      <c r="O57" s="18" t="s">
        <v>404</v>
      </c>
      <c r="P57" s="20" t="s">
        <v>404</v>
      </c>
      <c r="Q57" s="18" t="n">
        <v>405.03863501</v>
      </c>
      <c r="R57" s="20" t="n">
        <v>12.1778962</v>
      </c>
    </row>
    <row r="58" spans="1:18">
      <c r="A58" s="15" t="s">
        <v>455</v>
      </c>
      <c r="B58" s="17" t="n">
        <v>7267</v>
      </c>
      <c r="C58" s="18">
        <f>(0.0/B58*100)</f>
        <v/>
      </c>
      <c r="D58" s="19" t="n">
        <v>7267</v>
      </c>
      <c r="E58" s="18" t="n">
        <v>409.0641581</v>
      </c>
      <c r="F58" s="20" t="n">
        <v>3.13646886</v>
      </c>
      <c r="G58" s="18" t="n">
        <v>390.86527662</v>
      </c>
      <c r="H58" s="20" t="n">
        <v>14.27462493</v>
      </c>
      <c r="I58" s="18" t="s">
        <v>404</v>
      </c>
      <c r="J58" s="20" t="s">
        <v>404</v>
      </c>
      <c r="K58" s="18" t="s">
        <v>404</v>
      </c>
      <c r="L58" s="20" t="s">
        <v>404</v>
      </c>
      <c r="M58" s="18" t="s">
        <v>404</v>
      </c>
      <c r="N58" s="20" t="s">
        <v>404</v>
      </c>
      <c r="O58" s="18" t="s">
        <v>404</v>
      </c>
      <c r="P58" s="20" t="s">
        <v>404</v>
      </c>
      <c r="Q58" s="18" t="n">
        <v>416.71170806</v>
      </c>
      <c r="R58" s="20" t="n">
        <v>7.27225682</v>
      </c>
    </row>
    <row r="59" spans="1:18">
      <c r="A59" s="15" t="s">
        <v>456</v>
      </c>
      <c r="B59" s="17" t="n">
        <v>4826</v>
      </c>
      <c r="C59" s="18">
        <f>(0.0/B59*100)</f>
        <v/>
      </c>
      <c r="D59" s="19" t="n">
        <v>4826</v>
      </c>
      <c r="E59" s="18" t="n">
        <v>370.92679401</v>
      </c>
      <c r="F59" s="20" t="n">
        <v>2.19650759</v>
      </c>
      <c r="G59" s="18" t="n">
        <v>389.74836144</v>
      </c>
      <c r="H59" s="20" t="n">
        <v>3.0656841</v>
      </c>
      <c r="I59" s="18" t="s">
        <v>404</v>
      </c>
      <c r="J59" s="20" t="s">
        <v>404</v>
      </c>
      <c r="K59" s="18" t="s">
        <v>404</v>
      </c>
      <c r="L59" s="20" t="s">
        <v>404</v>
      </c>
      <c r="M59" s="18" t="s">
        <v>404</v>
      </c>
      <c r="N59" s="20" t="s">
        <v>404</v>
      </c>
      <c r="O59" s="18" t="s">
        <v>404</v>
      </c>
      <c r="P59" s="20" t="s">
        <v>404</v>
      </c>
      <c r="Q59" s="18" t="n">
        <v>387.67202519</v>
      </c>
      <c r="R59" s="20" t="n">
        <v>3.52166597</v>
      </c>
    </row>
    <row r="60" spans="1:18">
      <c r="A60" s="15" t="s">
        <v>457</v>
      </c>
      <c r="B60" s="17" t="n">
        <v>4546</v>
      </c>
      <c r="C60" s="18">
        <f>(0.0/B60*100)</f>
        <v/>
      </c>
      <c r="D60" s="19" t="n">
        <v>4546</v>
      </c>
      <c r="E60" s="18" t="n">
        <v>404.2344484</v>
      </c>
      <c r="F60" s="20" t="n">
        <v>6.33803413</v>
      </c>
      <c r="G60" s="18" t="n">
        <v>393.34790143</v>
      </c>
      <c r="H60" s="20" t="n">
        <v>7.74188599</v>
      </c>
      <c r="I60" s="18" t="s">
        <v>404</v>
      </c>
      <c r="J60" s="20" t="s">
        <v>404</v>
      </c>
      <c r="K60" s="18" t="s">
        <v>404</v>
      </c>
      <c r="L60" s="20" t="s">
        <v>404</v>
      </c>
      <c r="M60" s="18" t="s">
        <v>404</v>
      </c>
      <c r="N60" s="20" t="s">
        <v>404</v>
      </c>
      <c r="O60" s="18" t="s">
        <v>404</v>
      </c>
      <c r="P60" s="20" t="s">
        <v>404</v>
      </c>
      <c r="Q60" s="18" t="n">
        <v>356.40983745</v>
      </c>
      <c r="R60" s="20" t="n">
        <v>6.83111338</v>
      </c>
    </row>
    <row r="61" spans="1:18">
      <c r="A61" s="15" t="s">
        <v>458</v>
      </c>
      <c r="B61" s="17" t="n">
        <v>6525</v>
      </c>
      <c r="C61" s="18">
        <f>(0.0/B61*100)</f>
        <v/>
      </c>
      <c r="D61" s="19" t="n">
        <v>6525</v>
      </c>
      <c r="E61" s="18" t="n">
        <v>479.42411062</v>
      </c>
      <c r="F61" s="20" t="n">
        <v>3.85185873</v>
      </c>
      <c r="G61" s="18" t="n">
        <v>471.85104289</v>
      </c>
      <c r="H61" s="20" t="n">
        <v>4.73744839</v>
      </c>
      <c r="I61" s="18" t="n">
        <v>410.05668014</v>
      </c>
      <c r="J61" s="20" t="n">
        <v>16.13801857</v>
      </c>
      <c r="K61" s="18" t="s">
        <v>404</v>
      </c>
      <c r="L61" s="20" t="s">
        <v>404</v>
      </c>
      <c r="M61" s="18" t="s">
        <v>404</v>
      </c>
      <c r="N61" s="20" t="s">
        <v>404</v>
      </c>
      <c r="O61" s="18" t="s">
        <v>404</v>
      </c>
      <c r="P61" s="20" t="s">
        <v>404</v>
      </c>
      <c r="Q61" s="18" t="n">
        <v>424.83592063</v>
      </c>
      <c r="R61" s="20" t="n">
        <v>6.49518602</v>
      </c>
    </row>
    <row r="62" spans="1:18">
      <c r="A62" s="15" t="s">
        <v>459</v>
      </c>
      <c r="B62" s="17" t="n">
        <v>4476</v>
      </c>
      <c r="C62" s="18">
        <f>(0.0/B62*100)</f>
        <v/>
      </c>
      <c r="D62" s="19" t="n">
        <v>4476</v>
      </c>
      <c r="E62" s="18" t="n">
        <v>525.73983546</v>
      </c>
      <c r="F62" s="20" t="n">
        <v>1.27132639</v>
      </c>
      <c r="G62" s="18" t="n">
        <v>534.66010685</v>
      </c>
      <c r="H62" s="20" t="n">
        <v>1.91445157</v>
      </c>
      <c r="I62" s="18" t="n">
        <v>469.94698345</v>
      </c>
      <c r="J62" s="20" t="n">
        <v>17.32583546</v>
      </c>
      <c r="K62" s="18" t="s">
        <v>404</v>
      </c>
      <c r="L62" s="20" t="s">
        <v>404</v>
      </c>
      <c r="M62" s="18" t="s">
        <v>404</v>
      </c>
      <c r="N62" s="20" t="s">
        <v>404</v>
      </c>
      <c r="O62" s="18" t="s">
        <v>404</v>
      </c>
      <c r="P62" s="20" t="s">
        <v>404</v>
      </c>
      <c r="Q62" s="18" t="n">
        <v>550.46884713</v>
      </c>
      <c r="R62" s="20" t="n">
        <v>5.73789828</v>
      </c>
    </row>
    <row r="63" spans="1:18">
      <c r="A63" s="15" t="s">
        <v>460</v>
      </c>
      <c r="B63" s="17" t="n">
        <v>5324</v>
      </c>
      <c r="C63" s="18">
        <f>(0.0/B63*100)</f>
        <v/>
      </c>
      <c r="D63" s="19" t="n">
        <v>5324</v>
      </c>
      <c r="E63" s="18" t="n">
        <v>371.32644692</v>
      </c>
      <c r="F63" s="20" t="n">
        <v>1.82539145</v>
      </c>
      <c r="G63" s="18" t="n">
        <v>389.82148966</v>
      </c>
      <c r="H63" s="20" t="n">
        <v>1.90458777</v>
      </c>
      <c r="I63" s="18" t="s">
        <v>404</v>
      </c>
      <c r="J63" s="20" t="s">
        <v>404</v>
      </c>
      <c r="K63" s="18" t="s">
        <v>404</v>
      </c>
      <c r="L63" s="20" t="s">
        <v>404</v>
      </c>
      <c r="M63" s="18" t="s">
        <v>404</v>
      </c>
      <c r="N63" s="20" t="s">
        <v>404</v>
      </c>
      <c r="O63" s="18" t="s">
        <v>404</v>
      </c>
      <c r="P63" s="20" t="s">
        <v>404</v>
      </c>
      <c r="Q63" s="18" t="n">
        <v>404.1138845</v>
      </c>
      <c r="R63" s="20" t="n">
        <v>4.10630729</v>
      </c>
    </row>
    <row r="64" spans="1:18">
      <c r="A64" s="15" t="s">
        <v>461</v>
      </c>
      <c r="B64" s="17" t="n">
        <v>3634</v>
      </c>
      <c r="C64" s="18">
        <f>(27.0/B64*100)</f>
        <v/>
      </c>
      <c r="D64" s="19" t="n">
        <v>3607</v>
      </c>
      <c r="E64" s="18" t="n">
        <v>461.92972113</v>
      </c>
      <c r="F64" s="20" t="n">
        <v>2.26199342</v>
      </c>
      <c r="G64" s="18" t="n">
        <v>463.42957173</v>
      </c>
      <c r="H64" s="20" t="n">
        <v>2.57043965</v>
      </c>
      <c r="I64" s="18" t="s">
        <v>404</v>
      </c>
      <c r="J64" s="20" t="s">
        <v>404</v>
      </c>
      <c r="K64" s="18" t="s">
        <v>404</v>
      </c>
      <c r="L64" s="20" t="s">
        <v>404</v>
      </c>
      <c r="M64" s="18" t="s">
        <v>404</v>
      </c>
      <c r="N64" s="20" t="s">
        <v>404</v>
      </c>
      <c r="O64" s="18" t="s">
        <v>404</v>
      </c>
      <c r="P64" s="20" t="s">
        <v>404</v>
      </c>
      <c r="Q64" s="18" t="n">
        <v>499.15372149</v>
      </c>
      <c r="R64" s="20" t="n">
        <v>7.10918675</v>
      </c>
    </row>
    <row r="65" spans="1:18">
      <c r="A65" s="15" t="s">
        <v>462</v>
      </c>
      <c r="B65" s="17" t="n">
        <v>5325</v>
      </c>
      <c r="C65" s="18">
        <f>(0.0/B65*100)</f>
        <v/>
      </c>
      <c r="D65" s="19" t="n">
        <v>5325</v>
      </c>
      <c r="E65" s="18" t="n">
        <v>431.52767073</v>
      </c>
      <c r="F65" s="20" t="n">
        <v>3.86119121</v>
      </c>
      <c r="G65" s="18" t="n">
        <v>423.00720192</v>
      </c>
      <c r="H65" s="20" t="n">
        <v>4.13860945</v>
      </c>
      <c r="I65" s="18" t="s">
        <v>404</v>
      </c>
      <c r="J65" s="20" t="s">
        <v>404</v>
      </c>
      <c r="K65" s="18" t="s">
        <v>404</v>
      </c>
      <c r="L65" s="20" t="s">
        <v>404</v>
      </c>
      <c r="M65" s="18" t="s">
        <v>404</v>
      </c>
      <c r="N65" s="20" t="s">
        <v>404</v>
      </c>
      <c r="O65" s="18" t="s">
        <v>404</v>
      </c>
      <c r="P65" s="20" t="s">
        <v>404</v>
      </c>
      <c r="Q65" s="18" t="n">
        <v>439.81350055</v>
      </c>
      <c r="R65" s="20" t="n">
        <v>9.35412809</v>
      </c>
    </row>
    <row r="66" spans="1:18">
      <c r="A66" s="15" t="s">
        <v>463</v>
      </c>
      <c r="B66" s="17" t="n">
        <v>5665</v>
      </c>
      <c r="C66" s="18">
        <f>(0.0/B66*100)</f>
        <v/>
      </c>
      <c r="D66" s="19" t="n">
        <v>5665</v>
      </c>
      <c r="E66" s="18" t="n">
        <v>408.36800176</v>
      </c>
      <c r="F66" s="20" t="n">
        <v>1.19303665</v>
      </c>
      <c r="G66" s="18" t="n">
        <v>426.6257949</v>
      </c>
      <c r="H66" s="20" t="n">
        <v>2.50482319</v>
      </c>
      <c r="I66" s="18" t="n">
        <v>363.84393827</v>
      </c>
      <c r="J66" s="20" t="n">
        <v>8.81112766</v>
      </c>
      <c r="K66" s="18" t="s">
        <v>404</v>
      </c>
      <c r="L66" s="20" t="s">
        <v>404</v>
      </c>
      <c r="M66" s="18" t="s">
        <v>404</v>
      </c>
      <c r="N66" s="20" t="s">
        <v>404</v>
      </c>
      <c r="O66" s="18" t="s">
        <v>404</v>
      </c>
      <c r="P66" s="20" t="s">
        <v>404</v>
      </c>
      <c r="Q66" s="18" t="n">
        <v>390.55120752</v>
      </c>
      <c r="R66" s="20" t="n">
        <v>4.48179819</v>
      </c>
    </row>
    <row r="67" spans="1:18">
      <c r="A67" s="15" t="s">
        <v>464</v>
      </c>
      <c r="B67" s="17" t="n">
        <v>6971</v>
      </c>
      <c r="C67" s="18">
        <f>(0.0/B67*100)</f>
        <v/>
      </c>
      <c r="D67" s="19" t="n">
        <v>6971</v>
      </c>
      <c r="E67" s="18" t="n">
        <v>394.82403354</v>
      </c>
      <c r="F67" s="20" t="n">
        <v>3.12721881</v>
      </c>
      <c r="G67" s="18" t="n">
        <v>401.85166361</v>
      </c>
      <c r="H67" s="20" t="n">
        <v>4.72905251</v>
      </c>
      <c r="I67" s="18" t="n">
        <v>379.8153183</v>
      </c>
      <c r="J67" s="20" t="n">
        <v>6.79452788</v>
      </c>
      <c r="K67" s="18" t="s">
        <v>404</v>
      </c>
      <c r="L67" s="20" t="s">
        <v>404</v>
      </c>
      <c r="M67" s="18" t="s">
        <v>404</v>
      </c>
      <c r="N67" s="20" t="s">
        <v>404</v>
      </c>
      <c r="O67" s="18" t="s">
        <v>404</v>
      </c>
      <c r="P67" s="20" t="s">
        <v>404</v>
      </c>
      <c r="Q67" s="18" t="n">
        <v>373.80734206</v>
      </c>
      <c r="R67" s="20" t="n">
        <v>16.51673281</v>
      </c>
    </row>
    <row r="68" spans="1:18">
      <c r="A68" s="15" t="s">
        <v>465</v>
      </c>
      <c r="B68" s="17" t="n">
        <v>12083</v>
      </c>
      <c r="C68" s="18">
        <f>(0.0/B68*100)</f>
        <v/>
      </c>
      <c r="D68" s="19" t="n">
        <v>12083</v>
      </c>
      <c r="E68" s="18" t="n">
        <v>417.50148118</v>
      </c>
      <c r="F68" s="20" t="n">
        <v>1.07195836</v>
      </c>
      <c r="G68" s="18" t="n">
        <v>418.51306792</v>
      </c>
      <c r="H68" s="20" t="n">
        <v>1.86039201</v>
      </c>
      <c r="I68" s="18" t="n">
        <v>439.84475592</v>
      </c>
      <c r="J68" s="20" t="n">
        <v>12.49637931</v>
      </c>
      <c r="K68" s="18" t="s">
        <v>404</v>
      </c>
      <c r="L68" s="20" t="s">
        <v>404</v>
      </c>
      <c r="M68" s="18" t="s">
        <v>404</v>
      </c>
      <c r="N68" s="20" t="s">
        <v>404</v>
      </c>
      <c r="O68" s="18" t="s">
        <v>404</v>
      </c>
      <c r="P68" s="20" t="s">
        <v>404</v>
      </c>
      <c r="Q68" s="18" t="n">
        <v>413.79716852</v>
      </c>
      <c r="R68" s="20" t="n">
        <v>3.54045522</v>
      </c>
    </row>
    <row r="69" spans="1:18">
      <c r="A69" s="15" t="s">
        <v>466</v>
      </c>
      <c r="B69" s="17" t="n">
        <v>4876</v>
      </c>
      <c r="C69" s="18">
        <f>(0.0/B69*100)</f>
        <v/>
      </c>
      <c r="D69" s="19" t="n">
        <v>4876</v>
      </c>
      <c r="E69" s="18" t="n">
        <v>439.56572548</v>
      </c>
      <c r="F69" s="20" t="n">
        <v>4.36607494</v>
      </c>
      <c r="G69" s="18" t="n">
        <v>424.97517028</v>
      </c>
      <c r="H69" s="20" t="n">
        <v>6.64047042</v>
      </c>
      <c r="I69" s="18" t="s">
        <v>404</v>
      </c>
      <c r="J69" s="20" t="s">
        <v>404</v>
      </c>
      <c r="K69" s="18" t="s">
        <v>404</v>
      </c>
      <c r="L69" s="20" t="s">
        <v>404</v>
      </c>
      <c r="M69" s="18" t="s">
        <v>404</v>
      </c>
      <c r="N69" s="20" t="s">
        <v>404</v>
      </c>
      <c r="O69" s="18" t="s">
        <v>404</v>
      </c>
      <c r="P69" s="20" t="s">
        <v>404</v>
      </c>
      <c r="Q69" s="18" t="n">
        <v>405.29782157</v>
      </c>
      <c r="R69" s="20" t="n">
        <v>22.16033716</v>
      </c>
    </row>
    <row r="70" spans="1:18">
      <c r="A70" s="15" t="s">
        <v>467</v>
      </c>
      <c r="B70" s="17" t="n">
        <v>6036</v>
      </c>
      <c r="C70" s="18">
        <f>(0.0/B70*100)</f>
        <v/>
      </c>
      <c r="D70" s="19" t="n">
        <v>6036</v>
      </c>
      <c r="E70" s="18" t="n">
        <v>488.81826917</v>
      </c>
      <c r="F70" s="20" t="n">
        <v>3.27078095</v>
      </c>
      <c r="G70" s="18" t="n">
        <v>484.63743087</v>
      </c>
      <c r="H70" s="20" t="n">
        <v>5.83957671</v>
      </c>
      <c r="I70" s="18" t="s">
        <v>404</v>
      </c>
      <c r="J70" s="20" t="s">
        <v>404</v>
      </c>
      <c r="K70" s="18" t="s">
        <v>404</v>
      </c>
      <c r="L70" s="20" t="s">
        <v>404</v>
      </c>
      <c r="M70" s="18" t="s">
        <v>404</v>
      </c>
      <c r="N70" s="20" t="s">
        <v>404</v>
      </c>
      <c r="O70" s="18" t="s">
        <v>404</v>
      </c>
      <c r="P70" s="20" t="s">
        <v>404</v>
      </c>
      <c r="Q70" s="18" t="n">
        <v>450.36288994</v>
      </c>
      <c r="R70" s="20" t="n">
        <v>7.21737888</v>
      </c>
    </row>
    <row r="71" spans="1:18">
      <c r="A71" s="15" t="s">
        <v>468</v>
      </c>
      <c r="B71" s="17" t="n">
        <v>6115</v>
      </c>
      <c r="C71" s="18">
        <f>(0.0/B71*100)</f>
        <v/>
      </c>
      <c r="D71" s="19" t="n">
        <v>6115</v>
      </c>
      <c r="E71" s="18" t="n">
        <v>555.50194033</v>
      </c>
      <c r="F71" s="20" t="n">
        <v>1.18782987</v>
      </c>
      <c r="G71" s="18" t="n">
        <v>576.61602992</v>
      </c>
      <c r="H71" s="20" t="n">
        <v>10.18506442</v>
      </c>
      <c r="I71" s="18" t="n">
        <v>496.28387474</v>
      </c>
      <c r="J71" s="20" t="n">
        <v>15.61464699</v>
      </c>
      <c r="K71" s="18" t="s">
        <v>404</v>
      </c>
      <c r="L71" s="20" t="s">
        <v>404</v>
      </c>
      <c r="M71" s="18" t="s">
        <v>404</v>
      </c>
      <c r="N71" s="20" t="s">
        <v>404</v>
      </c>
      <c r="O71" s="18" t="s">
        <v>404</v>
      </c>
      <c r="P71" s="20" t="s">
        <v>404</v>
      </c>
      <c r="Q71" s="18" t="n">
        <v>497.52651855</v>
      </c>
      <c r="R71" s="20" t="n">
        <v>5.78815518</v>
      </c>
    </row>
    <row r="72" spans="1:18">
      <c r="A72" s="15" t="s">
        <v>469</v>
      </c>
      <c r="B72" s="17" t="n">
        <v>7708</v>
      </c>
      <c r="C72" s="18">
        <f>(0.0/B72*100)</f>
        <v/>
      </c>
      <c r="D72" s="19" t="n">
        <v>7708</v>
      </c>
      <c r="E72" s="18" t="n">
        <v>535.56212192</v>
      </c>
      <c r="F72" s="20" t="n">
        <v>5.63792329</v>
      </c>
      <c r="G72" s="18" t="n">
        <v>533.31880338</v>
      </c>
      <c r="H72" s="20" t="n">
        <v>5.10435578</v>
      </c>
      <c r="I72" s="18" t="n">
        <v>458.99937447</v>
      </c>
      <c r="J72" s="20" t="n">
        <v>20.27311295</v>
      </c>
      <c r="K72" s="18" t="s">
        <v>404</v>
      </c>
      <c r="L72" s="20" t="s">
        <v>404</v>
      </c>
      <c r="M72" s="18" t="s">
        <v>404</v>
      </c>
      <c r="N72" s="20" t="s">
        <v>404</v>
      </c>
      <c r="O72" s="18" t="s">
        <v>404</v>
      </c>
      <c r="P72" s="20" t="s">
        <v>404</v>
      </c>
      <c r="Q72" s="18" t="n">
        <v>477.7668102</v>
      </c>
      <c r="R72" s="20" t="n">
        <v>20.93880754</v>
      </c>
    </row>
    <row r="73" spans="1:18">
      <c r="A73" s="15" t="s">
        <v>470</v>
      </c>
      <c r="B73" s="17" t="n">
        <v>8249</v>
      </c>
      <c r="C73" s="18">
        <f>(0.0/B73*100)</f>
        <v/>
      </c>
      <c r="D73" s="19" t="n">
        <v>8249</v>
      </c>
      <c r="E73" s="18" t="n">
        <v>422.64246004</v>
      </c>
      <c r="F73" s="20" t="n">
        <v>3.4107318</v>
      </c>
      <c r="G73" s="18" t="n">
        <v>424.77954479</v>
      </c>
      <c r="H73" s="20" t="n">
        <v>12.76475186</v>
      </c>
      <c r="I73" s="18" t="n">
        <v>410.81162287</v>
      </c>
      <c r="J73" s="20" t="n">
        <v>19.10949987</v>
      </c>
      <c r="K73" s="18" t="s">
        <v>404</v>
      </c>
      <c r="L73" s="20" t="s">
        <v>404</v>
      </c>
      <c r="M73" s="18" t="s">
        <v>404</v>
      </c>
      <c r="N73" s="20" t="s">
        <v>404</v>
      </c>
      <c r="O73" s="18" t="s">
        <v>404</v>
      </c>
      <c r="P73" s="20" t="s">
        <v>404</v>
      </c>
      <c r="Q73" s="18" t="n">
        <v>385.2111497</v>
      </c>
      <c r="R73" s="20" t="n">
        <v>8.466636749999999</v>
      </c>
    </row>
    <row r="74" spans="1:18">
      <c r="A74" s="15" t="s">
        <v>471</v>
      </c>
      <c r="B74" s="17" t="n">
        <v>4692</v>
      </c>
      <c r="C74" s="18">
        <f>(484.0/B74*100)</f>
        <v/>
      </c>
      <c r="D74" s="19" t="n">
        <v>4208</v>
      </c>
      <c r="E74" s="18" t="n">
        <v>426.92682727</v>
      </c>
      <c r="F74" s="20" t="n">
        <v>1.72408888</v>
      </c>
      <c r="G74" s="18" t="n">
        <v>422.06300753</v>
      </c>
      <c r="H74" s="20" t="n">
        <v>2.9635932</v>
      </c>
      <c r="I74" s="18" t="s">
        <v>404</v>
      </c>
      <c r="J74" s="20" t="s">
        <v>404</v>
      </c>
      <c r="K74" s="18" t="s">
        <v>404</v>
      </c>
      <c r="L74" s="20" t="s">
        <v>404</v>
      </c>
      <c r="M74" s="18" t="s">
        <v>404</v>
      </c>
      <c r="N74" s="20" t="s">
        <v>404</v>
      </c>
      <c r="O74" s="18" t="s">
        <v>404</v>
      </c>
      <c r="P74" s="20" t="s">
        <v>404</v>
      </c>
      <c r="Q74" s="18" t="n">
        <v>379.75979163</v>
      </c>
      <c r="R74" s="20" t="n">
        <v>4.73955158</v>
      </c>
    </row>
    <row r="75" spans="1:18">
      <c r="A75" s="15" t="s">
        <v>472</v>
      </c>
      <c r="B75" s="17" t="n">
        <v>5375</v>
      </c>
      <c r="C75" s="18">
        <f>(483.0/B75*100)</f>
        <v/>
      </c>
      <c r="D75" s="19" t="n">
        <v>4892</v>
      </c>
      <c r="E75" s="18" t="n">
        <v>387.12249601</v>
      </c>
      <c r="F75" s="20" t="n">
        <v>3.67052675</v>
      </c>
      <c r="G75" s="18" t="n">
        <v>383.41999328</v>
      </c>
      <c r="H75" s="20" t="n">
        <v>9.093581520000001</v>
      </c>
      <c r="I75" s="18" t="n">
        <v>382.90126591</v>
      </c>
      <c r="J75" s="20" t="n">
        <v>13.21533288</v>
      </c>
      <c r="K75" s="18" t="s">
        <v>404</v>
      </c>
      <c r="L75" s="20" t="s">
        <v>404</v>
      </c>
      <c r="M75" s="18" t="s">
        <v>404</v>
      </c>
      <c r="N75" s="20" t="s">
        <v>404</v>
      </c>
      <c r="O75" s="18" t="s">
        <v>404</v>
      </c>
      <c r="P75" s="20" t="s">
        <v>404</v>
      </c>
      <c r="Q75" s="18" t="n">
        <v>390.93831947</v>
      </c>
      <c r="R75" s="20" t="n">
        <v>6.05475375</v>
      </c>
    </row>
    <row r="76" spans="1:18">
      <c r="A76" s="15" t="s">
        <v>473</v>
      </c>
      <c r="B76" s="17" t="n">
        <v>14167</v>
      </c>
      <c r="C76" s="18">
        <f>(1400.0/B76*100)</f>
        <v/>
      </c>
      <c r="D76" s="19" t="n">
        <v>12767</v>
      </c>
      <c r="E76" s="18" t="n">
        <v>440.44284669</v>
      </c>
      <c r="F76" s="20" t="n">
        <v>2.77189333</v>
      </c>
      <c r="G76" s="18" t="n">
        <v>464.62557169</v>
      </c>
      <c r="H76" s="20" t="n">
        <v>12.28675786</v>
      </c>
      <c r="I76" s="18" t="n">
        <v>391.2856045</v>
      </c>
      <c r="J76" s="20" t="n">
        <v>11.40456447</v>
      </c>
      <c r="K76" s="18" t="s">
        <v>404</v>
      </c>
      <c r="L76" s="20" t="s">
        <v>404</v>
      </c>
      <c r="M76" s="18" t="s">
        <v>404</v>
      </c>
      <c r="N76" s="20" t="s">
        <v>404</v>
      </c>
      <c r="O76" s="18" t="s">
        <v>404</v>
      </c>
      <c r="P76" s="20" t="s">
        <v>404</v>
      </c>
      <c r="Q76" s="18" t="n">
        <v>435.01622795</v>
      </c>
      <c r="R76" s="20" t="n">
        <v>18.4056052</v>
      </c>
    </row>
    <row r="77" spans="1:18">
      <c r="A77" s="15" t="s">
        <v>474</v>
      </c>
      <c r="B77" s="17" t="n">
        <v>6062</v>
      </c>
      <c r="C77" s="18">
        <f>(0.0/B77*100)</f>
        <v/>
      </c>
      <c r="D77" s="19" t="n">
        <v>6062</v>
      </c>
      <c r="E77" s="18" t="n">
        <v>438.07210461</v>
      </c>
      <c r="F77" s="20" t="n">
        <v>6.202732</v>
      </c>
      <c r="G77" s="18" t="n">
        <v>435.58417698</v>
      </c>
      <c r="H77" s="20" t="n">
        <v>3.72783078</v>
      </c>
      <c r="I77" s="18" t="n">
        <v>408.50614799</v>
      </c>
      <c r="J77" s="20" t="n">
        <v>14.00500674</v>
      </c>
      <c r="K77" s="18" t="s">
        <v>404</v>
      </c>
      <c r="L77" s="20" t="s">
        <v>404</v>
      </c>
      <c r="M77" s="18" t="s">
        <v>404</v>
      </c>
      <c r="N77" s="20" t="s">
        <v>404</v>
      </c>
      <c r="O77" s="18" t="s">
        <v>404</v>
      </c>
      <c r="P77" s="20" t="s">
        <v>404</v>
      </c>
      <c r="Q77" s="18" t="n">
        <v>435.34957455</v>
      </c>
      <c r="R77" s="20" t="n">
        <v>20.21716373</v>
      </c>
    </row>
    <row r="78" spans="1:18">
      <c r="A78" s="15" t="s">
        <v>475</v>
      </c>
      <c r="B78" s="17" t="n">
        <v>5826</v>
      </c>
      <c r="C78" s="18">
        <f>(0.0/B78*100)</f>
        <v/>
      </c>
      <c r="D78" s="19" t="n">
        <v>5826</v>
      </c>
      <c r="E78" s="18" t="n">
        <v>526.2930813</v>
      </c>
      <c r="F78" s="20" t="n">
        <v>4.14195631</v>
      </c>
      <c r="G78" s="18" t="n">
        <v>516.56382108</v>
      </c>
      <c r="H78" s="20" t="n">
        <v>16.97410584</v>
      </c>
      <c r="I78" s="18" t="s">
        <v>404</v>
      </c>
      <c r="J78" s="20" t="s">
        <v>404</v>
      </c>
      <c r="K78" s="18" t="s">
        <v>404</v>
      </c>
      <c r="L78" s="20" t="s">
        <v>404</v>
      </c>
      <c r="M78" s="18" t="s">
        <v>404</v>
      </c>
      <c r="N78" s="20" t="s">
        <v>404</v>
      </c>
      <c r="O78" s="18" t="s">
        <v>404</v>
      </c>
      <c r="P78" s="20" t="s">
        <v>404</v>
      </c>
      <c r="Q78" s="18" t="n">
        <v>510.71464524</v>
      </c>
      <c r="R78" s="20" t="n">
        <v>15.14845035</v>
      </c>
    </row>
    <row customHeight="1" ht="25" r="79" spans="1:18">
      <c r="A79" s="15" t="s">
        <v>476</v>
      </c>
      <c r="B79" s="17" t="n">
        <v>1657</v>
      </c>
      <c r="C79" s="18">
        <f>(21.0/B79*100)</f>
        <v/>
      </c>
      <c r="D79" s="19" t="n">
        <v>1636</v>
      </c>
      <c r="E79" s="18" t="n">
        <v>479.50672143</v>
      </c>
      <c r="F79" s="20" t="n">
        <v>12.59686486</v>
      </c>
      <c r="G79" s="18" t="n">
        <v>473.93663615</v>
      </c>
      <c r="H79" s="20" t="n">
        <v>7.21452816</v>
      </c>
      <c r="I79" s="18" t="s">
        <v>404</v>
      </c>
      <c r="J79" s="20" t="s">
        <v>404</v>
      </c>
      <c r="K79" s="18" t="s">
        <v>404</v>
      </c>
      <c r="L79" s="20" t="s">
        <v>404</v>
      </c>
      <c r="M79" s="18" t="s">
        <v>404</v>
      </c>
      <c r="N79" s="20" t="s">
        <v>404</v>
      </c>
      <c r="O79" s="18" t="s">
        <v>404</v>
      </c>
      <c r="P79" s="20" t="s">
        <v>404</v>
      </c>
      <c r="Q79" s="18" t="n">
        <v>456.96967197</v>
      </c>
      <c r="R79" s="20" t="n">
        <v>24.87290641</v>
      </c>
    </row>
    <row r="80" spans="1:18">
      <c r="A80" s="15" t="s">
        <v>477</v>
      </c>
      <c r="B80" s="17" t="n">
        <v>7841</v>
      </c>
      <c r="C80" s="18">
        <f>(0.0/B80*100)</f>
        <v/>
      </c>
      <c r="D80" s="19" t="n">
        <v>7841</v>
      </c>
      <c r="E80" s="18" t="n">
        <v>457.48522474</v>
      </c>
      <c r="F80" s="20" t="n">
        <v>4.80613381</v>
      </c>
      <c r="G80" s="18" t="n">
        <v>453.8133425</v>
      </c>
      <c r="H80" s="20" t="n">
        <v>5.88642393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442.62331529</v>
      </c>
      <c r="F81" s="20" t="n">
        <v>3.10998809</v>
      </c>
      <c r="G81" s="18" t="n">
        <v>452.34836948</v>
      </c>
      <c r="H81" s="20" t="n">
        <v>12.85911091</v>
      </c>
      <c r="I81" s="18" t="n">
        <v>523.4145175</v>
      </c>
      <c r="J81" s="20" t="n">
        <v>6.78576833</v>
      </c>
      <c r="K81" s="18" t="s">
        <v>404</v>
      </c>
      <c r="L81" s="20" t="s">
        <v>404</v>
      </c>
      <c r="M81" s="18" t="s">
        <v>404</v>
      </c>
      <c r="N81" s="20" t="s">
        <v>404</v>
      </c>
      <c r="O81" s="18" t="s">
        <v>404</v>
      </c>
      <c r="P81" s="20" t="s">
        <v>404</v>
      </c>
      <c r="Q81" s="18" t="n">
        <v>412.86314545</v>
      </c>
      <c r="R81" s="20" t="n">
        <v>9.172435549999999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514.17420752</v>
      </c>
      <c r="F7" s="20" t="n">
        <v>2.66567871</v>
      </c>
      <c r="G7" s="18" t="n">
        <v>507.34032936</v>
      </c>
      <c r="H7" s="20" t="n">
        <v>3.35962007</v>
      </c>
      <c r="I7" s="18" t="s">
        <v>404</v>
      </c>
      <c r="J7" s="20" t="s">
        <v>404</v>
      </c>
      <c r="K7" s="18" t="s">
        <v>404</v>
      </c>
      <c r="L7" s="20" t="s">
        <v>404</v>
      </c>
      <c r="M7" s="18" t="s">
        <v>404</v>
      </c>
      <c r="N7" s="20" t="s">
        <v>404</v>
      </c>
      <c r="O7" s="18" t="s">
        <v>404</v>
      </c>
      <c r="P7" s="20" t="s">
        <v>404</v>
      </c>
      <c r="Q7" s="18" t="n">
        <v>504.20274056</v>
      </c>
      <c r="R7" s="20" t="n">
        <v>6.81956958</v>
      </c>
    </row>
    <row r="8" spans="1:18">
      <c r="A8" s="15" t="s">
        <v>405</v>
      </c>
      <c r="B8" s="17" t="n">
        <v>7007</v>
      </c>
      <c r="C8" s="18">
        <f>(13.0/B8*100)</f>
        <v/>
      </c>
      <c r="D8" s="19" t="n">
        <v>6994</v>
      </c>
      <c r="E8" s="18" t="n">
        <v>495.40577858</v>
      </c>
      <c r="F8" s="20" t="n">
        <v>9.992873319999999</v>
      </c>
      <c r="G8" s="18" t="n">
        <v>490.90606033</v>
      </c>
      <c r="H8" s="20" t="n">
        <v>5.38088515</v>
      </c>
      <c r="I8" s="18" t="n">
        <v>469.40647517</v>
      </c>
      <c r="J8" s="20" t="n">
        <v>23.11133693</v>
      </c>
      <c r="K8" s="18" t="s">
        <v>404</v>
      </c>
      <c r="L8" s="20" t="s">
        <v>404</v>
      </c>
      <c r="M8" s="18" t="s">
        <v>404</v>
      </c>
      <c r="N8" s="20" t="s">
        <v>404</v>
      </c>
      <c r="O8" s="18" t="s">
        <v>404</v>
      </c>
      <c r="P8" s="20" t="s">
        <v>404</v>
      </c>
      <c r="Q8" s="18" t="n">
        <v>506.3496895</v>
      </c>
      <c r="R8" s="20" t="n">
        <v>8.427554089999999</v>
      </c>
    </row>
    <row r="9" spans="1:18">
      <c r="A9" s="15" t="s">
        <v>406</v>
      </c>
      <c r="B9" s="17" t="n">
        <v>9651</v>
      </c>
      <c r="C9" s="18">
        <f>(575.0/B9*100)</f>
        <v/>
      </c>
      <c r="D9" s="19" t="n">
        <v>9076</v>
      </c>
      <c r="E9" s="18" t="n">
        <v>516.9156871500001</v>
      </c>
      <c r="F9" s="20" t="n">
        <v>5.87303665</v>
      </c>
      <c r="G9" s="18" t="n">
        <v>494.67220837</v>
      </c>
      <c r="H9" s="20" t="n">
        <v>6.15339099</v>
      </c>
      <c r="I9" s="18" t="n">
        <v>521.21150646</v>
      </c>
      <c r="J9" s="20" t="n">
        <v>24.42624586</v>
      </c>
      <c r="K9" s="18" t="s">
        <v>404</v>
      </c>
      <c r="L9" s="20" t="s">
        <v>404</v>
      </c>
      <c r="M9" s="18" t="s">
        <v>404</v>
      </c>
      <c r="N9" s="20" t="s">
        <v>404</v>
      </c>
      <c r="O9" s="18" t="s">
        <v>404</v>
      </c>
      <c r="P9" s="20" t="s">
        <v>404</v>
      </c>
      <c r="Q9" s="18" t="n">
        <v>507.78734932</v>
      </c>
      <c r="R9" s="20" t="n">
        <v>6.7190306</v>
      </c>
    </row>
    <row r="10" spans="1:18">
      <c r="A10" s="15" t="s">
        <v>407</v>
      </c>
      <c r="B10" s="17" t="n">
        <v>20058</v>
      </c>
      <c r="C10" s="18">
        <f>(3112.0/B10*100)</f>
        <v/>
      </c>
      <c r="D10" s="19" t="n">
        <v>16946</v>
      </c>
      <c r="E10" s="18" t="n">
        <v>527.1169965399999</v>
      </c>
      <c r="F10" s="20" t="n">
        <v>2.58504486</v>
      </c>
      <c r="G10" s="18" t="n">
        <v>531.61669474</v>
      </c>
      <c r="H10" s="20" t="n">
        <v>4.16975458</v>
      </c>
      <c r="I10" s="18" t="n">
        <v>575.71642624</v>
      </c>
      <c r="J10" s="20" t="n">
        <v>12.10108029</v>
      </c>
      <c r="K10" s="18" t="s">
        <v>404</v>
      </c>
      <c r="L10" s="20" t="s">
        <v>404</v>
      </c>
      <c r="M10" s="18" t="s">
        <v>404</v>
      </c>
      <c r="N10" s="20" t="s">
        <v>404</v>
      </c>
      <c r="O10" s="18" t="s">
        <v>404</v>
      </c>
      <c r="P10" s="20" t="s">
        <v>404</v>
      </c>
      <c r="Q10" s="18" t="n">
        <v>528.43384145</v>
      </c>
      <c r="R10" s="20" t="n">
        <v>9.853921359999999</v>
      </c>
    </row>
    <row r="11" spans="1:18">
      <c r="A11" s="15" t="s">
        <v>408</v>
      </c>
      <c r="B11" s="17" t="n">
        <v>7053</v>
      </c>
      <c r="C11" s="18">
        <f>(137.0/B11*100)</f>
        <v/>
      </c>
      <c r="D11" s="19" t="n">
        <v>6916</v>
      </c>
      <c r="E11" s="18" t="n">
        <v>454.18989196</v>
      </c>
      <c r="F11" s="20" t="n">
        <v>4.30910521</v>
      </c>
      <c r="G11" s="18" t="n">
        <v>442.78897412</v>
      </c>
      <c r="H11" s="20" t="n">
        <v>5.43135592</v>
      </c>
      <c r="I11" s="18" t="n">
        <v>415.02447064</v>
      </c>
      <c r="J11" s="20" t="n">
        <v>18.84315794</v>
      </c>
      <c r="K11" s="18" t="s">
        <v>404</v>
      </c>
      <c r="L11" s="20" t="s">
        <v>404</v>
      </c>
      <c r="M11" s="18" t="s">
        <v>404</v>
      </c>
      <c r="N11" s="20" t="s">
        <v>404</v>
      </c>
      <c r="O11" s="18" t="s">
        <v>404</v>
      </c>
      <c r="P11" s="20" t="s">
        <v>404</v>
      </c>
      <c r="Q11" s="18" t="n">
        <v>427.29412434</v>
      </c>
      <c r="R11" s="20" t="n">
        <v>12.85735259</v>
      </c>
    </row>
    <row r="12" spans="1:18">
      <c r="A12" s="15" t="s">
        <v>409</v>
      </c>
      <c r="B12" s="17" t="n">
        <v>6894</v>
      </c>
      <c r="C12" s="18">
        <f>(106.0/B12*100)</f>
        <v/>
      </c>
      <c r="D12" s="19" t="n">
        <v>6788</v>
      </c>
      <c r="E12" s="18" t="n">
        <v>499.31678383</v>
      </c>
      <c r="F12" s="20" t="n">
        <v>2.82315215</v>
      </c>
      <c r="G12" s="18" t="n">
        <v>487.12800702</v>
      </c>
      <c r="H12" s="20" t="n">
        <v>7.17191893</v>
      </c>
      <c r="I12" s="18" t="n">
        <v>416.57263075</v>
      </c>
      <c r="J12" s="20" t="n">
        <v>7.57624</v>
      </c>
      <c r="K12" s="18" t="s">
        <v>404</v>
      </c>
      <c r="L12" s="20" t="s">
        <v>404</v>
      </c>
      <c r="M12" s="18" t="s">
        <v>404</v>
      </c>
      <c r="N12" s="20" t="s">
        <v>404</v>
      </c>
      <c r="O12" s="18" t="s">
        <v>404</v>
      </c>
      <c r="P12" s="20" t="s">
        <v>404</v>
      </c>
      <c r="Q12" s="18" t="n">
        <v>429.58146136</v>
      </c>
      <c r="R12" s="20" t="n">
        <v>13.00635437</v>
      </c>
    </row>
    <row r="13" spans="1:18">
      <c r="A13" s="15" t="s">
        <v>410</v>
      </c>
      <c r="B13" s="17" t="n">
        <v>7161</v>
      </c>
      <c r="C13" s="18">
        <f>(1175.0/B13*100)</f>
        <v/>
      </c>
      <c r="D13" s="19" t="n">
        <v>5986</v>
      </c>
      <c r="E13" s="18" t="n">
        <v>503.4296992</v>
      </c>
      <c r="F13" s="20" t="n">
        <v>2.88927588</v>
      </c>
      <c r="G13" s="18" t="n">
        <v>496.52777902</v>
      </c>
      <c r="H13" s="20" t="n">
        <v>5.71190834</v>
      </c>
      <c r="I13" s="18" t="n">
        <v>503.14653285</v>
      </c>
      <c r="J13" s="20" t="n">
        <v>6.92903392</v>
      </c>
      <c r="K13" s="18" t="s">
        <v>404</v>
      </c>
      <c r="L13" s="20" t="s">
        <v>404</v>
      </c>
      <c r="M13" s="18" t="s">
        <v>404</v>
      </c>
      <c r="N13" s="20" t="s">
        <v>404</v>
      </c>
      <c r="O13" s="18" t="s">
        <v>404</v>
      </c>
      <c r="P13" s="20" t="s">
        <v>404</v>
      </c>
      <c r="Q13" s="18" t="n">
        <v>519.35692914</v>
      </c>
      <c r="R13" s="20" t="n">
        <v>9.29896971</v>
      </c>
    </row>
    <row r="14" spans="1:18">
      <c r="A14" s="15" t="s">
        <v>411</v>
      </c>
      <c r="B14" s="17" t="n">
        <v>5587</v>
      </c>
      <c r="C14" s="18">
        <f>(192.0/B14*100)</f>
        <v/>
      </c>
      <c r="D14" s="19" t="n">
        <v>5395</v>
      </c>
      <c r="E14" s="18" t="n">
        <v>533.71422406</v>
      </c>
      <c r="F14" s="20" t="n">
        <v>2.51526948</v>
      </c>
      <c r="G14" s="18" t="n">
        <v>533.38944114</v>
      </c>
      <c r="H14" s="20" t="n">
        <v>6.04829199</v>
      </c>
      <c r="I14" s="18" t="n">
        <v>550.50670928</v>
      </c>
      <c r="J14" s="20" t="n">
        <v>14.05505107</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532.52239778</v>
      </c>
      <c r="F15" s="20" t="n">
        <v>2.58618314</v>
      </c>
      <c r="G15" s="18" t="n">
        <v>527.11085946</v>
      </c>
      <c r="H15" s="20" t="n">
        <v>4.86232083</v>
      </c>
      <c r="I15" s="18" t="n">
        <v>555.06352238</v>
      </c>
      <c r="J15" s="20" t="n">
        <v>23.56152746</v>
      </c>
      <c r="K15" s="18" t="s">
        <v>404</v>
      </c>
      <c r="L15" s="20" t="s">
        <v>404</v>
      </c>
      <c r="M15" s="18" t="s">
        <v>404</v>
      </c>
      <c r="N15" s="20" t="s">
        <v>404</v>
      </c>
      <c r="O15" s="18" t="s">
        <v>404</v>
      </c>
      <c r="P15" s="20" t="s">
        <v>404</v>
      </c>
      <c r="Q15" s="18" t="n">
        <v>509.2116695</v>
      </c>
      <c r="R15" s="20" t="n">
        <v>20.88212713</v>
      </c>
    </row>
    <row r="16" spans="1:18">
      <c r="A16" s="15" t="s">
        <v>413</v>
      </c>
      <c r="B16" s="17" t="n">
        <v>6108</v>
      </c>
      <c r="C16" s="18">
        <f>(495.0/B16*100)</f>
        <v/>
      </c>
      <c r="D16" s="19" t="n">
        <v>5613</v>
      </c>
      <c r="E16" s="18" t="n">
        <v>481.0523971</v>
      </c>
      <c r="F16" s="20" t="n">
        <v>6.10162612</v>
      </c>
      <c r="G16" s="18" t="n">
        <v>511.1688581</v>
      </c>
      <c r="H16" s="20" t="n">
        <v>5.8473546</v>
      </c>
      <c r="I16" s="18" t="n">
        <v>456.16067731</v>
      </c>
      <c r="J16" s="20" t="n">
        <v>20.69171144</v>
      </c>
      <c r="K16" s="18" t="s">
        <v>404</v>
      </c>
      <c r="L16" s="20" t="s">
        <v>404</v>
      </c>
      <c r="M16" s="18" t="s">
        <v>404</v>
      </c>
      <c r="N16" s="20" t="s">
        <v>404</v>
      </c>
      <c r="O16" s="18" t="s">
        <v>404</v>
      </c>
      <c r="P16" s="20" t="s">
        <v>404</v>
      </c>
      <c r="Q16" s="18" t="n">
        <v>522.40960066</v>
      </c>
      <c r="R16" s="20" t="n">
        <v>10.49886179</v>
      </c>
    </row>
    <row r="17" spans="1:18">
      <c r="A17" s="15" t="s">
        <v>414</v>
      </c>
      <c r="B17" s="17" t="n">
        <v>6504</v>
      </c>
      <c r="C17" s="18">
        <f>(1325.0/B17*100)</f>
        <v/>
      </c>
      <c r="D17" s="19" t="n">
        <v>5179</v>
      </c>
      <c r="E17" s="18" t="n">
        <v>500.36147507</v>
      </c>
      <c r="F17" s="20" t="n">
        <v>8.428916320000001</v>
      </c>
      <c r="G17" s="18" t="n">
        <v>507.03826476</v>
      </c>
      <c r="H17" s="20" t="n">
        <v>5.35731257</v>
      </c>
      <c r="I17" s="18" t="n">
        <v>559.2955306699999</v>
      </c>
      <c r="J17" s="20" t="n">
        <v>17.34577235</v>
      </c>
      <c r="K17" s="18" t="s">
        <v>404</v>
      </c>
      <c r="L17" s="20" t="s">
        <v>404</v>
      </c>
      <c r="M17" s="18" t="s">
        <v>404</v>
      </c>
      <c r="N17" s="20" t="s">
        <v>404</v>
      </c>
      <c r="O17" s="18" t="s">
        <v>404</v>
      </c>
      <c r="P17" s="20" t="s">
        <v>404</v>
      </c>
      <c r="Q17" s="18" t="n">
        <v>518.5725885099999</v>
      </c>
      <c r="R17" s="20" t="n">
        <v>9.63742205</v>
      </c>
    </row>
    <row r="18" spans="1:18">
      <c r="A18" s="15" t="s">
        <v>415</v>
      </c>
      <c r="B18" s="17" t="n">
        <v>5532</v>
      </c>
      <c r="C18" s="18">
        <f>(0.0/B18*100)</f>
        <v/>
      </c>
      <c r="D18" s="19" t="n">
        <v>5532</v>
      </c>
      <c r="E18" s="18" t="n">
        <v>478.58912008</v>
      </c>
      <c r="F18" s="20" t="n">
        <v>13.54319909</v>
      </c>
      <c r="G18" s="18" t="n">
        <v>453.98397777</v>
      </c>
      <c r="H18" s="20" t="n">
        <v>4.57658608</v>
      </c>
      <c r="I18" s="18" t="n">
        <v>433.95770205</v>
      </c>
      <c r="J18" s="20" t="n">
        <v>37.63026598</v>
      </c>
      <c r="K18" s="18" t="s">
        <v>404</v>
      </c>
      <c r="L18" s="20" t="s">
        <v>404</v>
      </c>
      <c r="M18" s="18" t="s">
        <v>404</v>
      </c>
      <c r="N18" s="20" t="s">
        <v>404</v>
      </c>
      <c r="O18" s="18" t="s">
        <v>404</v>
      </c>
      <c r="P18" s="20" t="s">
        <v>404</v>
      </c>
      <c r="Q18" s="18" t="n">
        <v>436.91355955</v>
      </c>
      <c r="R18" s="20" t="n">
        <v>11.3611082</v>
      </c>
    </row>
    <row r="19" spans="1:18">
      <c r="A19" s="15" t="s">
        <v>416</v>
      </c>
      <c r="B19" s="17" t="n">
        <v>5658</v>
      </c>
      <c r="C19" s="18">
        <f>(327.0/B19*100)</f>
        <v/>
      </c>
      <c r="D19" s="19" t="n">
        <v>5331</v>
      </c>
      <c r="E19" s="18" t="n">
        <v>473.95569703</v>
      </c>
      <c r="F19" s="20" t="n">
        <v>4.53962837</v>
      </c>
      <c r="G19" s="18" t="n">
        <v>489.14680409</v>
      </c>
      <c r="H19" s="20" t="n">
        <v>10.29624973</v>
      </c>
      <c r="I19" s="18" t="n">
        <v>504.12520975</v>
      </c>
      <c r="J19" s="20" t="n">
        <v>27.58960402</v>
      </c>
      <c r="K19" s="18" t="s">
        <v>404</v>
      </c>
      <c r="L19" s="20" t="s">
        <v>404</v>
      </c>
      <c r="M19" s="18" t="s">
        <v>404</v>
      </c>
      <c r="N19" s="20" t="s">
        <v>404</v>
      </c>
      <c r="O19" s="18" t="s">
        <v>404</v>
      </c>
      <c r="P19" s="20" t="s">
        <v>404</v>
      </c>
      <c r="Q19" s="18" t="n">
        <v>449.87663634</v>
      </c>
      <c r="R19" s="20" t="n">
        <v>36.33093571</v>
      </c>
    </row>
    <row r="20" spans="1:18">
      <c r="A20" s="15" t="s">
        <v>417</v>
      </c>
      <c r="B20" s="17" t="n">
        <v>3371</v>
      </c>
      <c r="C20" s="18">
        <f>(24.0/B20*100)</f>
        <v/>
      </c>
      <c r="D20" s="19" t="n">
        <v>3347</v>
      </c>
      <c r="E20" s="18" t="n">
        <v>473.93461131</v>
      </c>
      <c r="F20" s="20" t="n">
        <v>1.71272691</v>
      </c>
      <c r="G20" s="18" t="n">
        <v>481.20096004</v>
      </c>
      <c r="H20" s="20" t="n">
        <v>9.39191115</v>
      </c>
      <c r="I20" s="18" t="n">
        <v>423.43863297</v>
      </c>
      <c r="J20" s="20" t="n">
        <v>15.52136719</v>
      </c>
      <c r="K20" s="18" t="s">
        <v>404</v>
      </c>
      <c r="L20" s="20" t="s">
        <v>404</v>
      </c>
      <c r="M20" s="18" t="s">
        <v>404</v>
      </c>
      <c r="N20" s="20" t="s">
        <v>404</v>
      </c>
      <c r="O20" s="18" t="s">
        <v>404</v>
      </c>
      <c r="P20" s="20" t="s">
        <v>404</v>
      </c>
      <c r="Q20" s="18" t="n">
        <v>465.76709568</v>
      </c>
      <c r="R20" s="20" t="n">
        <v>5.91603483</v>
      </c>
    </row>
    <row r="21" spans="1:18">
      <c r="A21" s="15" t="s">
        <v>418</v>
      </c>
      <c r="B21" s="17" t="n">
        <v>5741</v>
      </c>
      <c r="C21" s="18">
        <f>(0.0/B21*100)</f>
        <v/>
      </c>
      <c r="D21" s="19" t="n">
        <v>5741</v>
      </c>
      <c r="E21" s="18" t="n">
        <v>501.94201342</v>
      </c>
      <c r="F21" s="20" t="n">
        <v>2.92778578</v>
      </c>
      <c r="G21" s="18" t="n">
        <v>511.43205993</v>
      </c>
      <c r="H21" s="20" t="n">
        <v>7.51287423</v>
      </c>
      <c r="I21" s="18" t="n">
        <v>493.27588236</v>
      </c>
      <c r="J21" s="20" t="n">
        <v>7.4894112</v>
      </c>
      <c r="K21" s="18" t="s">
        <v>404</v>
      </c>
      <c r="L21" s="20" t="s">
        <v>404</v>
      </c>
      <c r="M21" s="18" t="s">
        <v>404</v>
      </c>
      <c r="N21" s="20" t="s">
        <v>404</v>
      </c>
      <c r="O21" s="18" t="s">
        <v>404</v>
      </c>
      <c r="P21" s="20" t="s">
        <v>404</v>
      </c>
      <c r="Q21" s="18" t="n">
        <v>501.08751576</v>
      </c>
      <c r="R21" s="20" t="n">
        <v>10.53498189</v>
      </c>
    </row>
    <row r="22" spans="1:18">
      <c r="A22" s="15" t="s">
        <v>419</v>
      </c>
      <c r="B22" s="17" t="n">
        <v>6598</v>
      </c>
      <c r="C22" s="18">
        <f>(0.0/B22*100)</f>
        <v/>
      </c>
      <c r="D22" s="19" t="n">
        <v>6598</v>
      </c>
      <c r="E22" s="18" t="n">
        <v>463.35529811</v>
      </c>
      <c r="F22" s="20" t="n">
        <v>4.77362069</v>
      </c>
      <c r="G22" s="18" t="n">
        <v>471.81835181</v>
      </c>
      <c r="H22" s="20" t="n">
        <v>9.859940809999999</v>
      </c>
      <c r="I22" s="18" t="n">
        <v>489.71071537</v>
      </c>
      <c r="J22" s="20" t="n">
        <v>20.09285938</v>
      </c>
      <c r="K22" s="18" t="s">
        <v>404</v>
      </c>
      <c r="L22" s="20" t="s">
        <v>404</v>
      </c>
      <c r="M22" s="18" t="s">
        <v>404</v>
      </c>
      <c r="N22" s="20" t="s">
        <v>404</v>
      </c>
      <c r="O22" s="18" t="s">
        <v>404</v>
      </c>
      <c r="P22" s="20" t="s">
        <v>404</v>
      </c>
      <c r="Q22" s="18" t="n">
        <v>464.58763756</v>
      </c>
      <c r="R22" s="20" t="n">
        <v>11.60743982</v>
      </c>
    </row>
    <row r="23" spans="1:18">
      <c r="A23" s="15" t="s">
        <v>420</v>
      </c>
      <c r="B23" s="17" t="n">
        <v>11583</v>
      </c>
      <c r="C23" s="18">
        <f>(3185.0/B23*100)</f>
        <v/>
      </c>
      <c r="D23" s="19" t="n">
        <v>8398</v>
      </c>
      <c r="E23" s="18" t="n">
        <v>492.44024155</v>
      </c>
      <c r="F23" s="20" t="n">
        <v>4.62869172</v>
      </c>
      <c r="G23" s="18" t="n">
        <v>456.0581941</v>
      </c>
      <c r="H23" s="20" t="n">
        <v>10.88612086</v>
      </c>
      <c r="I23" s="18" t="n">
        <v>473.68571064</v>
      </c>
      <c r="J23" s="20" t="n">
        <v>25.16862423</v>
      </c>
      <c r="K23" s="18" t="s">
        <v>404</v>
      </c>
      <c r="L23" s="20" t="s">
        <v>404</v>
      </c>
      <c r="M23" s="18" t="s">
        <v>404</v>
      </c>
      <c r="N23" s="20" t="s">
        <v>404</v>
      </c>
      <c r="O23" s="18" t="s">
        <v>404</v>
      </c>
      <c r="P23" s="20" t="s">
        <v>404</v>
      </c>
      <c r="Q23" s="18" t="n">
        <v>457.7053447</v>
      </c>
      <c r="R23" s="20" t="n">
        <v>27.7069415</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538.3947510199999</v>
      </c>
      <c r="N24" s="20" t="n">
        <v>2.96617877</v>
      </c>
      <c r="O24" s="18" t="s">
        <v>404</v>
      </c>
      <c r="P24" s="20" t="s">
        <v>404</v>
      </c>
      <c r="Q24" s="18" t="s">
        <v>404</v>
      </c>
      <c r="R24" s="20" t="s">
        <v>404</v>
      </c>
    </row>
    <row r="25" spans="1:18">
      <c r="A25" s="15" t="s">
        <v>422</v>
      </c>
      <c r="B25" s="17" t="n">
        <v>5581</v>
      </c>
      <c r="C25" s="18">
        <f>(0.0/B25*100)</f>
        <v/>
      </c>
      <c r="D25" s="19" t="n">
        <v>5581</v>
      </c>
      <c r="E25" s="18" t="n">
        <v>522.10512966</v>
      </c>
      <c r="F25" s="20" t="n">
        <v>4.28037838</v>
      </c>
      <c r="G25" s="18" t="n">
        <v>505.65815104</v>
      </c>
      <c r="H25" s="20" t="n">
        <v>6.96969819</v>
      </c>
      <c r="I25" s="18" t="n">
        <v>431.91631915</v>
      </c>
      <c r="J25" s="20" t="n">
        <v>29.69779637</v>
      </c>
      <c r="K25" s="18" t="s">
        <v>404</v>
      </c>
      <c r="L25" s="20" t="s">
        <v>404</v>
      </c>
      <c r="M25" s="18" t="s">
        <v>404</v>
      </c>
      <c r="N25" s="20" t="s">
        <v>404</v>
      </c>
      <c r="O25" s="18" t="s">
        <v>404</v>
      </c>
      <c r="P25" s="20" t="s">
        <v>404</v>
      </c>
      <c r="Q25" s="18" t="n">
        <v>524.00503093</v>
      </c>
      <c r="R25" s="20" t="n">
        <v>23.51832217</v>
      </c>
    </row>
    <row r="26" spans="1:18">
      <c r="A26" s="15" t="s">
        <v>423</v>
      </c>
      <c r="B26" s="17" t="n">
        <v>4869</v>
      </c>
      <c r="C26" s="18">
        <f>(11.0/B26*100)</f>
        <v/>
      </c>
      <c r="D26" s="19" t="n">
        <v>4858</v>
      </c>
      <c r="E26" s="18" t="n">
        <v>491.31895788</v>
      </c>
      <c r="F26" s="20" t="n">
        <v>1.80356697</v>
      </c>
      <c r="G26" s="18" t="n">
        <v>486.98794926</v>
      </c>
      <c r="H26" s="20" t="n">
        <v>5.70604128</v>
      </c>
      <c r="I26" s="18" t="n">
        <v>467.30007132</v>
      </c>
      <c r="J26" s="20" t="n">
        <v>10.84737553</v>
      </c>
      <c r="K26" s="18" t="s">
        <v>404</v>
      </c>
      <c r="L26" s="20" t="s">
        <v>404</v>
      </c>
      <c r="M26" s="18" t="s">
        <v>404</v>
      </c>
      <c r="N26" s="20" t="s">
        <v>404</v>
      </c>
      <c r="O26" s="18" t="s">
        <v>404</v>
      </c>
      <c r="P26" s="20" t="s">
        <v>404</v>
      </c>
      <c r="Q26" s="18" t="n">
        <v>474.30251144</v>
      </c>
      <c r="R26" s="20" t="n">
        <v>13.20067735</v>
      </c>
    </row>
    <row r="27" spans="1:18">
      <c r="A27" s="15" t="s">
        <v>424</v>
      </c>
      <c r="B27" s="17" t="n">
        <v>5299</v>
      </c>
      <c r="C27" s="18">
        <f>(0.0/B27*100)</f>
        <v/>
      </c>
      <c r="D27" s="19" t="n">
        <v>5299</v>
      </c>
      <c r="E27" s="18" t="n">
        <v>474.40102521</v>
      </c>
      <c r="F27" s="20" t="n">
        <v>1.14583682</v>
      </c>
      <c r="G27" s="18" t="n">
        <v>557.00008748</v>
      </c>
      <c r="H27" s="20" t="n">
        <v>5.5721668</v>
      </c>
      <c r="I27" s="18" t="n">
        <v>435.41720695</v>
      </c>
      <c r="J27" s="20" t="n">
        <v>13.61266694</v>
      </c>
      <c r="K27" s="18" t="s">
        <v>404</v>
      </c>
      <c r="L27" s="20" t="s">
        <v>404</v>
      </c>
      <c r="M27" s="18" t="s">
        <v>404</v>
      </c>
      <c r="N27" s="20" t="s">
        <v>404</v>
      </c>
      <c r="O27" s="18" t="s">
        <v>404</v>
      </c>
      <c r="P27" s="20" t="s">
        <v>404</v>
      </c>
      <c r="Q27" s="18" t="n">
        <v>553.42460334</v>
      </c>
      <c r="R27" s="20" t="n">
        <v>4.22762475</v>
      </c>
    </row>
    <row r="28" spans="1:18">
      <c r="A28" s="15" t="s">
        <v>425</v>
      </c>
      <c r="B28" s="17" t="n">
        <v>7568</v>
      </c>
      <c r="C28" s="18">
        <f>(1788.0/B28*100)</f>
        <v/>
      </c>
      <c r="D28" s="19" t="n">
        <v>5780</v>
      </c>
      <c r="E28" s="18" t="n">
        <v>417.66953539</v>
      </c>
      <c r="F28" s="20" t="n">
        <v>3.11497566</v>
      </c>
      <c r="G28" s="18" t="n">
        <v>427.9301832</v>
      </c>
      <c r="H28" s="20" t="n">
        <v>10.51036701</v>
      </c>
      <c r="I28" s="18" t="n">
        <v>415.682224</v>
      </c>
      <c r="J28" s="20" t="n">
        <v>12.497991</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503.6329151</v>
      </c>
      <c r="F29" s="20" t="n">
        <v>8.06621882</v>
      </c>
      <c r="G29" s="18" t="n">
        <v>514.63080774</v>
      </c>
      <c r="H29" s="20" t="n">
        <v>12.76974043</v>
      </c>
      <c r="I29" s="18" t="n">
        <v>491.53952315</v>
      </c>
      <c r="J29" s="20" t="n">
        <v>11.52089114</v>
      </c>
      <c r="K29" s="18" t="s">
        <v>404</v>
      </c>
      <c r="L29" s="20" t="s">
        <v>404</v>
      </c>
      <c r="M29" s="18" t="s">
        <v>404</v>
      </c>
      <c r="N29" s="20" t="s">
        <v>404</v>
      </c>
      <c r="O29" s="18" t="s">
        <v>404</v>
      </c>
      <c r="P29" s="20" t="s">
        <v>404</v>
      </c>
      <c r="Q29" s="18" t="n">
        <v>568.58778093</v>
      </c>
      <c r="R29" s="20" t="n">
        <v>12.76159783</v>
      </c>
    </row>
    <row r="30" spans="1:18">
      <c r="A30" s="15" t="s">
        <v>427</v>
      </c>
      <c r="B30" s="17" t="n">
        <v>4520</v>
      </c>
      <c r="C30" s="18">
        <f>(1053.0/B30*100)</f>
        <v/>
      </c>
      <c r="D30" s="19" t="n">
        <v>3467</v>
      </c>
      <c r="E30" s="18" t="n">
        <v>516.43540338</v>
      </c>
      <c r="F30" s="20" t="n">
        <v>3.48492463</v>
      </c>
      <c r="G30" s="18" t="n">
        <v>511.1007633</v>
      </c>
      <c r="H30" s="20" t="n">
        <v>14.06089371</v>
      </c>
      <c r="I30" s="18" t="n">
        <v>476.25503978</v>
      </c>
      <c r="J30" s="20" t="n">
        <v>5.7818219</v>
      </c>
      <c r="K30" s="18" t="s">
        <v>404</v>
      </c>
      <c r="L30" s="20" t="s">
        <v>404</v>
      </c>
      <c r="M30" s="18" t="s">
        <v>404</v>
      </c>
      <c r="N30" s="20" t="s">
        <v>404</v>
      </c>
      <c r="O30" s="18" t="s">
        <v>404</v>
      </c>
      <c r="P30" s="20" t="s">
        <v>404</v>
      </c>
      <c r="Q30" s="18" t="n">
        <v>518.84494604</v>
      </c>
      <c r="R30" s="20" t="n">
        <v>21.83109435</v>
      </c>
    </row>
    <row r="31" spans="1:18">
      <c r="A31" s="15" t="s">
        <v>428</v>
      </c>
      <c r="B31" s="17" t="n">
        <v>5456</v>
      </c>
      <c r="C31" s="18">
        <f>(502.0/B31*100)</f>
        <v/>
      </c>
      <c r="D31" s="19" t="n">
        <v>4954</v>
      </c>
      <c r="E31" s="18" t="n">
        <v>503.17268268</v>
      </c>
      <c r="F31" s="20" t="n">
        <v>2.77990594</v>
      </c>
      <c r="G31" s="18" t="n">
        <v>491.9741669</v>
      </c>
      <c r="H31" s="20" t="n">
        <v>4.5436966</v>
      </c>
      <c r="I31" s="18" t="n">
        <v>494.17431044</v>
      </c>
      <c r="J31" s="20" t="n">
        <v>12.72172807</v>
      </c>
      <c r="K31" s="18" t="s">
        <v>404</v>
      </c>
      <c r="L31" s="20" t="s">
        <v>404</v>
      </c>
      <c r="M31" s="18" t="s">
        <v>404</v>
      </c>
      <c r="N31" s="20" t="s">
        <v>404</v>
      </c>
      <c r="O31" s="18" t="s">
        <v>404</v>
      </c>
      <c r="P31" s="20" t="s">
        <v>404</v>
      </c>
      <c r="Q31" s="18" t="n">
        <v>493.25964242</v>
      </c>
      <c r="R31" s="20" t="n">
        <v>7.22996085</v>
      </c>
    </row>
    <row r="32" spans="1:18">
      <c r="A32" s="15" t="s">
        <v>429</v>
      </c>
      <c r="B32" s="17" t="n">
        <v>4478</v>
      </c>
      <c r="C32" s="18">
        <f>(0.0/B32*100)</f>
        <v/>
      </c>
      <c r="D32" s="19" t="n">
        <v>4478</v>
      </c>
      <c r="E32" s="18" t="n">
        <v>501.75202936</v>
      </c>
      <c r="F32" s="20" t="n">
        <v>2.72994261</v>
      </c>
      <c r="G32" s="18" t="n">
        <v>490.989363</v>
      </c>
      <c r="H32" s="20" t="n">
        <v>7.0679709</v>
      </c>
      <c r="I32" s="18" t="n">
        <v>532.87796712</v>
      </c>
      <c r="J32" s="20" t="n">
        <v>18.10816627</v>
      </c>
      <c r="K32" s="18" t="s">
        <v>404</v>
      </c>
      <c r="L32" s="20" t="s">
        <v>404</v>
      </c>
      <c r="M32" s="18" t="s">
        <v>404</v>
      </c>
      <c r="N32" s="20" t="s">
        <v>404</v>
      </c>
      <c r="O32" s="18" t="s">
        <v>404</v>
      </c>
      <c r="P32" s="20" t="s">
        <v>404</v>
      </c>
      <c r="Q32" s="18" t="n">
        <v>483.11347458</v>
      </c>
      <c r="R32" s="20" t="n">
        <v>8.522756680000001</v>
      </c>
    </row>
    <row r="33" spans="1:18">
      <c r="A33" s="15" t="s">
        <v>430</v>
      </c>
      <c r="B33" s="17" t="n">
        <v>7325</v>
      </c>
      <c r="C33" s="18">
        <f>(29.0/B33*100)</f>
        <v/>
      </c>
      <c r="D33" s="19" t="n">
        <v>7296</v>
      </c>
      <c r="E33" s="18" t="n">
        <v>511.58153531</v>
      </c>
      <c r="F33" s="20" t="n">
        <v>3.39313719</v>
      </c>
      <c r="G33" s="18" t="n">
        <v>508.68439205</v>
      </c>
      <c r="H33" s="20" t="n">
        <v>7.78197193</v>
      </c>
      <c r="I33" s="18" t="n">
        <v>424.32624004</v>
      </c>
      <c r="J33" s="20" t="n">
        <v>3.78743885</v>
      </c>
      <c r="K33" s="18" t="s">
        <v>404</v>
      </c>
      <c r="L33" s="20" t="s">
        <v>404</v>
      </c>
      <c r="M33" s="18" t="s">
        <v>404</v>
      </c>
      <c r="N33" s="20" t="s">
        <v>404</v>
      </c>
      <c r="O33" s="18" t="s">
        <v>404</v>
      </c>
      <c r="P33" s="20" t="s">
        <v>404</v>
      </c>
      <c r="Q33" s="18" t="n">
        <v>518.3065407399999</v>
      </c>
      <c r="R33" s="20" t="n">
        <v>9.054380480000001</v>
      </c>
    </row>
    <row r="34" spans="1:18">
      <c r="A34" s="15" t="s">
        <v>431</v>
      </c>
      <c r="B34" s="17" t="n">
        <v>6350</v>
      </c>
      <c r="C34" s="18">
        <f>(0.0/B34*100)</f>
        <v/>
      </c>
      <c r="D34" s="19" t="n">
        <v>6350</v>
      </c>
      <c r="E34" s="18" t="n">
        <v>460.07163302</v>
      </c>
      <c r="F34" s="20" t="n">
        <v>4.1655485</v>
      </c>
      <c r="G34" s="18" t="n">
        <v>465.66311466</v>
      </c>
      <c r="H34" s="20" t="n">
        <v>6.52904134</v>
      </c>
      <c r="I34" s="18" t="n">
        <v>430.1874827</v>
      </c>
      <c r="J34" s="20" t="n">
        <v>41.52452324</v>
      </c>
      <c r="K34" s="18" t="s">
        <v>404</v>
      </c>
      <c r="L34" s="20" t="s">
        <v>404</v>
      </c>
      <c r="M34" s="18" t="s">
        <v>404</v>
      </c>
      <c r="N34" s="20" t="s">
        <v>404</v>
      </c>
      <c r="O34" s="18" t="s">
        <v>404</v>
      </c>
      <c r="P34" s="20" t="s">
        <v>404</v>
      </c>
      <c r="Q34" s="18" t="n">
        <v>436.41182941</v>
      </c>
      <c r="R34" s="20" t="n">
        <v>19.16620132</v>
      </c>
    </row>
    <row r="35" spans="1:18">
      <c r="A35" s="15" t="s">
        <v>432</v>
      </c>
      <c r="B35" s="17" t="n">
        <v>6406</v>
      </c>
      <c r="C35" s="18">
        <f>(450.0/B35*100)</f>
        <v/>
      </c>
      <c r="D35" s="19" t="n">
        <v>5956</v>
      </c>
      <c r="E35" s="18" t="n">
        <v>501.87534927</v>
      </c>
      <c r="F35" s="20" t="n">
        <v>2.2644029</v>
      </c>
      <c r="G35" s="18" t="n">
        <v>525.58919832</v>
      </c>
      <c r="H35" s="20" t="n">
        <v>1.88206469</v>
      </c>
      <c r="I35" s="18" t="n">
        <v>485.22069666</v>
      </c>
      <c r="J35" s="20" t="n">
        <v>3.84305046</v>
      </c>
      <c r="K35" s="18" t="s">
        <v>404</v>
      </c>
      <c r="L35" s="20" t="s">
        <v>404</v>
      </c>
      <c r="M35" s="18" t="s">
        <v>404</v>
      </c>
      <c r="N35" s="20" t="s">
        <v>404</v>
      </c>
      <c r="O35" s="18" t="s">
        <v>404</v>
      </c>
      <c r="P35" s="20" t="s">
        <v>404</v>
      </c>
      <c r="Q35" s="18" t="n">
        <v>493.99514017</v>
      </c>
      <c r="R35" s="20" t="n">
        <v>8.40562796</v>
      </c>
    </row>
    <row r="36" spans="1:18">
      <c r="A36" s="15" t="s">
        <v>433</v>
      </c>
      <c r="B36" s="17" t="n">
        <v>6736</v>
      </c>
      <c r="C36" s="18">
        <f>(581.0/B36*100)</f>
        <v/>
      </c>
      <c r="D36" s="19" t="n">
        <v>6155</v>
      </c>
      <c r="E36" s="18" t="n">
        <v>496.20854923</v>
      </c>
      <c r="F36" s="20" t="n">
        <v>3.35260363</v>
      </c>
      <c r="G36" s="18" t="n">
        <v>489.55847293</v>
      </c>
      <c r="H36" s="20" t="n">
        <v>3.46168122</v>
      </c>
      <c r="I36" s="18" t="n">
        <v>496.57603535</v>
      </c>
      <c r="J36" s="20" t="n">
        <v>5.27331059</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493.73956472</v>
      </c>
      <c r="F37" s="20" t="n">
        <v>3.8256838</v>
      </c>
      <c r="G37" s="18" t="n">
        <v>490.63084849</v>
      </c>
      <c r="H37" s="20" t="n">
        <v>6.92427073</v>
      </c>
      <c r="I37" s="18" t="n">
        <v>573.49619551</v>
      </c>
      <c r="J37" s="20" t="n">
        <v>8.56050449</v>
      </c>
      <c r="K37" s="18" t="s">
        <v>404</v>
      </c>
      <c r="L37" s="20" t="s">
        <v>404</v>
      </c>
      <c r="M37" s="18" t="s">
        <v>404</v>
      </c>
      <c r="N37" s="20" t="s">
        <v>404</v>
      </c>
      <c r="O37" s="18" t="s">
        <v>404</v>
      </c>
      <c r="P37" s="20" t="s">
        <v>404</v>
      </c>
      <c r="Q37" s="18" t="n">
        <v>431.06721308</v>
      </c>
      <c r="R37" s="20" t="n">
        <v>9.76612886</v>
      </c>
    </row>
    <row r="38" spans="1:18">
      <c r="A38" s="15" t="s">
        <v>435</v>
      </c>
      <c r="B38" s="17" t="n">
        <v>5860</v>
      </c>
      <c r="C38" s="18">
        <f>(268.0/B38*100)</f>
        <v/>
      </c>
      <c r="D38" s="19" t="n">
        <v>5592</v>
      </c>
      <c r="E38" s="18" t="n">
        <v>482.05693703</v>
      </c>
      <c r="F38" s="20" t="n">
        <v>6.00895571</v>
      </c>
      <c r="G38" s="18" t="n">
        <v>522.76126714</v>
      </c>
      <c r="H38" s="20" t="n">
        <v>6.38939029</v>
      </c>
      <c r="I38" s="18" t="n">
        <v>541.82640402</v>
      </c>
      <c r="J38" s="20" t="n">
        <v>10.58857167</v>
      </c>
      <c r="K38" s="18" t="s">
        <v>404</v>
      </c>
      <c r="L38" s="20" t="s">
        <v>404</v>
      </c>
      <c r="M38" s="18" t="s">
        <v>404</v>
      </c>
      <c r="N38" s="20" t="s">
        <v>404</v>
      </c>
      <c r="O38" s="18" t="s">
        <v>404</v>
      </c>
      <c r="P38" s="20" t="s">
        <v>404</v>
      </c>
      <c r="Q38" s="18" t="n">
        <v>507.49440006</v>
      </c>
      <c r="R38" s="20" t="n">
        <v>16.12748295</v>
      </c>
    </row>
    <row r="39" spans="1:18">
      <c r="A39" s="15" t="s">
        <v>436</v>
      </c>
      <c r="B39" s="17" t="n">
        <v>5895</v>
      </c>
      <c r="C39" s="18">
        <f>(0.0/B39*100)</f>
        <v/>
      </c>
      <c r="D39" s="19" t="n">
        <v>5895</v>
      </c>
      <c r="E39" s="18" t="n">
        <v>430.31951026</v>
      </c>
      <c r="F39" s="20" t="n">
        <v>5.71929424</v>
      </c>
      <c r="G39" s="18" t="n">
        <v>417.80790089</v>
      </c>
      <c r="H39" s="20" t="n">
        <v>9.646922930000001</v>
      </c>
      <c r="I39" s="18" t="n">
        <v>355.90234061</v>
      </c>
      <c r="J39" s="20" t="n">
        <v>15.76478125</v>
      </c>
      <c r="K39" s="18" t="s">
        <v>404</v>
      </c>
      <c r="L39" s="20" t="s">
        <v>404</v>
      </c>
      <c r="M39" s="18" t="s">
        <v>404</v>
      </c>
      <c r="N39" s="20" t="s">
        <v>404</v>
      </c>
      <c r="O39" s="18" t="s">
        <v>404</v>
      </c>
      <c r="P39" s="20" t="s">
        <v>404</v>
      </c>
      <c r="Q39" s="18" t="n">
        <v>398.30149391</v>
      </c>
      <c r="R39" s="20" t="n">
        <v>7.36004246</v>
      </c>
    </row>
    <row r="40" spans="1:18">
      <c r="A40" s="15" t="s">
        <v>437</v>
      </c>
      <c r="B40" s="17" t="n">
        <v>14157</v>
      </c>
      <c r="C40" s="18">
        <f>(2954.0/B40*100)</f>
        <v/>
      </c>
      <c r="D40" s="19" t="n">
        <v>11203</v>
      </c>
      <c r="E40" s="18" t="n">
        <v>509.97803244</v>
      </c>
      <c r="F40" s="20" t="n">
        <v>3.66883076</v>
      </c>
      <c r="G40" s="18" t="n">
        <v>520.83837675</v>
      </c>
      <c r="H40" s="20" t="n">
        <v>7.59561317</v>
      </c>
      <c r="I40" s="18" t="n">
        <v>495.78059134</v>
      </c>
      <c r="J40" s="20" t="n">
        <v>10.76866191</v>
      </c>
      <c r="K40" s="18" t="s">
        <v>404</v>
      </c>
      <c r="L40" s="20" t="s">
        <v>404</v>
      </c>
      <c r="M40" s="18" t="s">
        <v>404</v>
      </c>
      <c r="N40" s="20" t="s">
        <v>404</v>
      </c>
      <c r="O40" s="18" t="s">
        <v>404</v>
      </c>
      <c r="P40" s="20" t="s">
        <v>404</v>
      </c>
      <c r="Q40" s="18" t="n">
        <v>527.76061265</v>
      </c>
      <c r="R40" s="20" t="n">
        <v>19.9666024</v>
      </c>
    </row>
    <row r="41" spans="1:18">
      <c r="A41" s="15" t="s">
        <v>438</v>
      </c>
      <c r="B41" s="17" t="n">
        <v>5712</v>
      </c>
      <c r="C41" s="18">
        <f>(99.0/B41*100)</f>
        <v/>
      </c>
      <c r="D41" s="19" t="n">
        <v>5613</v>
      </c>
      <c r="E41" s="18" t="n">
        <v>496.70768813</v>
      </c>
      <c r="F41" s="20" t="n">
        <v>3.35388864</v>
      </c>
      <c r="G41" s="18" t="n">
        <v>496.32721505</v>
      </c>
      <c r="H41" s="20" t="n">
        <v>21.7970606</v>
      </c>
      <c r="I41" s="18" t="n">
        <v>490.88643119</v>
      </c>
      <c r="J41" s="20" t="n">
        <v>22.86756783</v>
      </c>
      <c r="K41" s="18" t="s">
        <v>404</v>
      </c>
      <c r="L41" s="20" t="s">
        <v>404</v>
      </c>
      <c r="M41" s="18" t="s">
        <v>404</v>
      </c>
      <c r="N41" s="20" t="s">
        <v>404</v>
      </c>
      <c r="O41" s="18" t="s">
        <v>404</v>
      </c>
      <c r="P41" s="20" t="s">
        <v>404</v>
      </c>
      <c r="Q41" s="18" t="n">
        <v>502.33780297</v>
      </c>
      <c r="R41" s="20" t="n">
        <v>21.8298938</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425.84721801</v>
      </c>
      <c r="F44" s="20" t="n">
        <v>3.93194293</v>
      </c>
      <c r="G44" s="18" t="n">
        <v>429.27822736</v>
      </c>
      <c r="H44" s="20" t="n">
        <v>5.28333422</v>
      </c>
      <c r="I44" s="18" t="s">
        <v>404</v>
      </c>
      <c r="J44" s="20" t="s">
        <v>404</v>
      </c>
      <c r="K44" s="18" t="s">
        <v>404</v>
      </c>
      <c r="L44" s="20" t="s">
        <v>404</v>
      </c>
      <c r="M44" s="18" t="s">
        <v>404</v>
      </c>
      <c r="N44" s="20" t="s">
        <v>404</v>
      </c>
      <c r="O44" s="18" t="s">
        <v>404</v>
      </c>
      <c r="P44" s="20" t="s">
        <v>404</v>
      </c>
      <c r="Q44" s="18" t="n">
        <v>434.23516661</v>
      </c>
      <c r="R44" s="20" t="n">
        <v>8.19199049</v>
      </c>
    </row>
    <row r="45" spans="1:18">
      <c r="A45" s="15" t="s">
        <v>442</v>
      </c>
      <c r="B45" s="17" t="n">
        <v>5519</v>
      </c>
      <c r="C45" s="18">
        <f>(0.0/B45*100)</f>
        <v/>
      </c>
      <c r="D45" s="19" t="n">
        <v>5519</v>
      </c>
      <c r="E45" s="18" t="n">
        <v>373.19361879</v>
      </c>
      <c r="F45" s="20" t="n">
        <v>3.52153772</v>
      </c>
      <c r="G45" s="18" t="n">
        <v>383.70618109</v>
      </c>
      <c r="H45" s="20" t="n">
        <v>5.99150594</v>
      </c>
      <c r="I45" s="18" t="s">
        <v>404</v>
      </c>
      <c r="J45" s="20" t="s">
        <v>404</v>
      </c>
      <c r="K45" s="18" t="s">
        <v>404</v>
      </c>
      <c r="L45" s="20" t="s">
        <v>404</v>
      </c>
      <c r="M45" s="18" t="s">
        <v>404</v>
      </c>
      <c r="N45" s="20" t="s">
        <v>404</v>
      </c>
      <c r="O45" s="18" t="s">
        <v>404</v>
      </c>
      <c r="P45" s="20" t="s">
        <v>404</v>
      </c>
      <c r="Q45" s="18" t="n">
        <v>368.82832749</v>
      </c>
      <c r="R45" s="20" t="n">
        <v>18.12974815</v>
      </c>
    </row>
    <row r="46" spans="1:18">
      <c r="A46" s="15" t="s">
        <v>443</v>
      </c>
      <c r="B46" s="17" t="n">
        <v>23141</v>
      </c>
      <c r="C46" s="18">
        <f>(5415.0/B46*100)</f>
        <v/>
      </c>
      <c r="D46" s="19" t="n">
        <v>17726</v>
      </c>
      <c r="E46" s="18" t="n">
        <v>406.87828624</v>
      </c>
      <c r="F46" s="20" t="n">
        <v>2.82602524</v>
      </c>
      <c r="G46" s="18" t="n">
        <v>428.89476994</v>
      </c>
      <c r="H46" s="20" t="n">
        <v>7.11715262</v>
      </c>
      <c r="I46" s="18" t="n">
        <v>355.9970873</v>
      </c>
      <c r="J46" s="20" t="n">
        <v>5.42411688</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449.83022873</v>
      </c>
      <c r="F47" s="20" t="n">
        <v>5.97378386</v>
      </c>
      <c r="G47" s="18" t="n">
        <v>437.88729499</v>
      </c>
      <c r="H47" s="20" t="n">
        <v>9.47208593</v>
      </c>
      <c r="I47" s="18" t="n">
        <v>449.80582793</v>
      </c>
      <c r="J47" s="20" t="n">
        <v>29.36456624</v>
      </c>
      <c r="K47" s="18" t="s">
        <v>404</v>
      </c>
      <c r="L47" s="20" t="s">
        <v>404</v>
      </c>
      <c r="M47" s="18" t="s">
        <v>404</v>
      </c>
      <c r="N47" s="20" t="s">
        <v>404</v>
      </c>
      <c r="O47" s="18" t="s">
        <v>404</v>
      </c>
      <c r="P47" s="20" t="s">
        <v>404</v>
      </c>
      <c r="Q47" s="18" t="n">
        <v>429.33278456</v>
      </c>
      <c r="R47" s="20" t="n">
        <v>55.914055</v>
      </c>
    </row>
    <row r="48" spans="1:18">
      <c r="A48" s="15" t="s">
        <v>445</v>
      </c>
      <c r="B48" s="17" t="n">
        <v>9841</v>
      </c>
      <c r="C48" s="18">
        <f>(40.0/B48*100)</f>
        <v/>
      </c>
      <c r="D48" s="19" t="n">
        <v>9801</v>
      </c>
      <c r="E48" s="18" t="n">
        <v>526.75921962</v>
      </c>
      <c r="F48" s="20" t="n">
        <v>7.22204749</v>
      </c>
      <c r="G48" s="18" t="n">
        <v>508.36709592</v>
      </c>
      <c r="H48" s="20" t="n">
        <v>9.530648920000001</v>
      </c>
      <c r="I48" s="18" t="n">
        <v>426.17323264</v>
      </c>
      <c r="J48" s="20" t="n">
        <v>6.766915</v>
      </c>
      <c r="K48" s="18" t="s">
        <v>404</v>
      </c>
      <c r="L48" s="20" t="s">
        <v>404</v>
      </c>
      <c r="M48" s="18" t="s">
        <v>404</v>
      </c>
      <c r="N48" s="20" t="s">
        <v>404</v>
      </c>
      <c r="O48" s="18" t="s">
        <v>404</v>
      </c>
      <c r="P48" s="20" t="s">
        <v>404</v>
      </c>
      <c r="Q48" s="18" t="n">
        <v>489.41109244</v>
      </c>
      <c r="R48" s="20" t="n">
        <v>19.83123243</v>
      </c>
    </row>
    <row r="49" spans="1:18">
      <c r="A49" s="15" t="s">
        <v>446</v>
      </c>
      <c r="B49" s="17" t="n">
        <v>6349</v>
      </c>
      <c r="C49" s="18">
        <f>(52.0/B49*100)</f>
        <v/>
      </c>
      <c r="D49" s="19" t="n">
        <v>6297</v>
      </c>
      <c r="E49" s="18" t="n">
        <v>430.40167319</v>
      </c>
      <c r="F49" s="20" t="n">
        <v>4.89882775</v>
      </c>
      <c r="G49" s="18" t="n">
        <v>428.883821</v>
      </c>
      <c r="H49" s="20" t="n">
        <v>5.69477539</v>
      </c>
      <c r="I49" s="18" t="s">
        <v>404</v>
      </c>
      <c r="J49" s="20" t="s">
        <v>404</v>
      </c>
      <c r="K49" s="18" t="s">
        <v>404</v>
      </c>
      <c r="L49" s="20" t="s">
        <v>404</v>
      </c>
      <c r="M49" s="18" t="s">
        <v>404</v>
      </c>
      <c r="N49" s="20" t="s">
        <v>404</v>
      </c>
      <c r="O49" s="18" t="s">
        <v>404</v>
      </c>
      <c r="P49" s="20" t="s">
        <v>404</v>
      </c>
      <c r="Q49" s="18" t="n">
        <v>438.12093324</v>
      </c>
      <c r="R49" s="20" t="n">
        <v>6.06322974</v>
      </c>
    </row>
    <row r="50" spans="1:18">
      <c r="A50" s="15" t="s">
        <v>447</v>
      </c>
      <c r="B50" s="17" t="n">
        <v>11795</v>
      </c>
      <c r="C50" s="18">
        <f>(1031.0/B50*100)</f>
        <v/>
      </c>
      <c r="D50" s="19" t="n">
        <v>10764</v>
      </c>
      <c r="E50" s="18" t="n">
        <v>418.42728697</v>
      </c>
      <c r="F50" s="20" t="n">
        <v>3.16830652</v>
      </c>
      <c r="G50" s="18" t="n">
        <v>428.2739098</v>
      </c>
      <c r="H50" s="20" t="n">
        <v>8.831891730000001</v>
      </c>
      <c r="I50" s="18" t="n">
        <v>397.096902</v>
      </c>
      <c r="J50" s="20" t="n">
        <v>10.88842856</v>
      </c>
      <c r="K50" s="18" t="s">
        <v>404</v>
      </c>
      <c r="L50" s="20" t="s">
        <v>404</v>
      </c>
      <c r="M50" s="18" t="s">
        <v>404</v>
      </c>
      <c r="N50" s="20" t="s">
        <v>404</v>
      </c>
      <c r="O50" s="18" t="s">
        <v>404</v>
      </c>
      <c r="P50" s="20" t="s">
        <v>404</v>
      </c>
      <c r="Q50" s="18" t="n">
        <v>406.97436393</v>
      </c>
      <c r="R50" s="20" t="n">
        <v>13.64685571</v>
      </c>
    </row>
    <row r="51" spans="1:18">
      <c r="A51" s="15" t="s">
        <v>448</v>
      </c>
      <c r="B51" s="17" t="n">
        <v>6866</v>
      </c>
      <c r="C51" s="18">
        <f>(1121.0/B51*100)</f>
        <v/>
      </c>
      <c r="D51" s="19" t="n">
        <v>5745</v>
      </c>
      <c r="E51" s="18" t="n">
        <v>423.2214998</v>
      </c>
      <c r="F51" s="20" t="n">
        <v>5.87435894</v>
      </c>
      <c r="G51" s="18" t="n">
        <v>420.25151159</v>
      </c>
      <c r="H51" s="20" t="n">
        <v>3.47600909</v>
      </c>
      <c r="I51" s="18" t="n">
        <v>418.48637078</v>
      </c>
      <c r="J51" s="20" t="n">
        <v>15.58527852</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480.03698165</v>
      </c>
      <c r="F52" s="20" t="n">
        <v>4.9340142</v>
      </c>
      <c r="G52" s="18" t="n">
        <v>473.12013843</v>
      </c>
      <c r="H52" s="20" t="n">
        <v>4.83462599</v>
      </c>
      <c r="I52" s="18" t="n">
        <v>470.22022371</v>
      </c>
      <c r="J52" s="20" t="n">
        <v>14.9308577</v>
      </c>
      <c r="K52" s="18" t="s">
        <v>404</v>
      </c>
      <c r="L52" s="20" t="s">
        <v>404</v>
      </c>
      <c r="M52" s="18" t="s">
        <v>404</v>
      </c>
      <c r="N52" s="20" t="s">
        <v>404</v>
      </c>
      <c r="O52" s="18" t="s">
        <v>404</v>
      </c>
      <c r="P52" s="20" t="s">
        <v>404</v>
      </c>
      <c r="Q52" s="18" t="n">
        <v>466.41135558</v>
      </c>
      <c r="R52" s="20" t="n">
        <v>15.45454877</v>
      </c>
    </row>
    <row r="53" spans="1:18">
      <c r="A53" s="15" t="s">
        <v>450</v>
      </c>
      <c r="B53" s="17" t="n">
        <v>5571</v>
      </c>
      <c r="C53" s="18">
        <f>(0.0/B53*100)</f>
        <v/>
      </c>
      <c r="D53" s="19" t="n">
        <v>5571</v>
      </c>
      <c r="E53" s="18" t="n">
        <v>462.68472705</v>
      </c>
      <c r="F53" s="20" t="n">
        <v>3.31335188</v>
      </c>
      <c r="G53" s="18" t="n">
        <v>428.61639264</v>
      </c>
      <c r="H53" s="20" t="n">
        <v>1.60472509</v>
      </c>
      <c r="I53" s="18" t="n">
        <v>356.81296467</v>
      </c>
      <c r="J53" s="20" t="n">
        <v>7.27126105</v>
      </c>
      <c r="K53" s="18" t="s">
        <v>404</v>
      </c>
      <c r="L53" s="20" t="s">
        <v>404</v>
      </c>
      <c r="M53" s="18" t="s">
        <v>404</v>
      </c>
      <c r="N53" s="20" t="s">
        <v>404</v>
      </c>
      <c r="O53" s="18" t="s">
        <v>404</v>
      </c>
      <c r="P53" s="20" t="s">
        <v>404</v>
      </c>
      <c r="Q53" s="18" t="n">
        <v>426.3582308</v>
      </c>
      <c r="R53" s="20" t="n">
        <v>3.08315351</v>
      </c>
    </row>
    <row r="54" spans="1:18">
      <c r="A54" s="15" t="s">
        <v>451</v>
      </c>
      <c r="B54" s="17" t="n">
        <v>4740</v>
      </c>
      <c r="C54" s="18">
        <f>(199.0/B54*100)</f>
        <v/>
      </c>
      <c r="D54" s="19" t="n">
        <v>4541</v>
      </c>
      <c r="E54" s="18" t="n">
        <v>329.26593098</v>
      </c>
      <c r="F54" s="20" t="n">
        <v>5.20107415</v>
      </c>
      <c r="G54" s="18" t="n">
        <v>343.2819314</v>
      </c>
      <c r="H54" s="20" t="n">
        <v>7.68657667</v>
      </c>
      <c r="I54" s="18" t="n">
        <v>300.94433921</v>
      </c>
      <c r="J54" s="20" t="n">
        <v>5.56687527</v>
      </c>
      <c r="K54" s="18" t="s">
        <v>404</v>
      </c>
      <c r="L54" s="20" t="s">
        <v>404</v>
      </c>
      <c r="M54" s="18" t="s">
        <v>404</v>
      </c>
      <c r="N54" s="20" t="s">
        <v>404</v>
      </c>
      <c r="O54" s="18" t="s">
        <v>404</v>
      </c>
      <c r="P54" s="20" t="s">
        <v>404</v>
      </c>
      <c r="Q54" s="18" t="n">
        <v>339.37989912</v>
      </c>
      <c r="R54" s="20" t="n">
        <v>8.11607985</v>
      </c>
    </row>
    <row r="55" spans="1:18">
      <c r="A55" s="15" t="s">
        <v>452</v>
      </c>
      <c r="B55" s="17" t="n">
        <v>5316</v>
      </c>
      <c r="C55" s="18">
        <f>(43.0/B55*100)</f>
        <v/>
      </c>
      <c r="D55" s="19" t="n">
        <v>5273</v>
      </c>
      <c r="E55" s="18" t="n">
        <v>409.34191991</v>
      </c>
      <c r="F55" s="20" t="n">
        <v>4.36623296</v>
      </c>
      <c r="G55" s="18" t="n">
        <v>419.7125981</v>
      </c>
      <c r="H55" s="20" t="n">
        <v>7.85706526</v>
      </c>
      <c r="I55" s="18" t="s">
        <v>404</v>
      </c>
      <c r="J55" s="20" t="s">
        <v>404</v>
      </c>
      <c r="K55" s="18" t="s">
        <v>404</v>
      </c>
      <c r="L55" s="20" t="s">
        <v>404</v>
      </c>
      <c r="M55" s="18" t="s">
        <v>404</v>
      </c>
      <c r="N55" s="20" t="s">
        <v>404</v>
      </c>
      <c r="O55" s="18" t="s">
        <v>404</v>
      </c>
      <c r="P55" s="20" t="s">
        <v>404</v>
      </c>
      <c r="Q55" s="18" t="n">
        <v>409.1495252</v>
      </c>
      <c r="R55" s="20" t="n">
        <v>4.64753179</v>
      </c>
    </row>
    <row r="56" spans="1:18">
      <c r="A56" s="15" t="s">
        <v>453</v>
      </c>
      <c r="B56" s="17" t="n">
        <v>5359</v>
      </c>
      <c r="C56" s="18">
        <f>(0.0/B56*100)</f>
        <v/>
      </c>
      <c r="D56" s="19" t="n">
        <v>5359</v>
      </c>
      <c r="E56" s="18" t="n">
        <v>518.59386681</v>
      </c>
      <c r="F56" s="20" t="n">
        <v>4.694744</v>
      </c>
      <c r="G56" s="18" t="n">
        <v>530.9686421500001</v>
      </c>
      <c r="H56" s="20" t="n">
        <v>5.80479415</v>
      </c>
      <c r="I56" s="18" t="n">
        <v>520.85506759</v>
      </c>
      <c r="J56" s="20" t="n">
        <v>16.36062732</v>
      </c>
      <c r="K56" s="18" t="s">
        <v>404</v>
      </c>
      <c r="L56" s="20" t="s">
        <v>404</v>
      </c>
      <c r="M56" s="18" t="s">
        <v>404</v>
      </c>
      <c r="N56" s="20" t="s">
        <v>404</v>
      </c>
      <c r="O56" s="18" t="s">
        <v>404</v>
      </c>
      <c r="P56" s="20" t="s">
        <v>404</v>
      </c>
      <c r="Q56" s="18" t="n">
        <v>513.70205635</v>
      </c>
      <c r="R56" s="20" t="n">
        <v>25.55760842</v>
      </c>
    </row>
    <row r="57" spans="1:18">
      <c r="A57" s="15" t="s">
        <v>454</v>
      </c>
      <c r="B57" s="17" t="n">
        <v>6513</v>
      </c>
      <c r="C57" s="18">
        <f>(0.0/B57*100)</f>
        <v/>
      </c>
      <c r="D57" s="19" t="n">
        <v>6513</v>
      </c>
      <c r="E57" s="18" t="n">
        <v>400.52644562</v>
      </c>
      <c r="F57" s="20" t="n">
        <v>3.48231258</v>
      </c>
      <c r="G57" s="18" t="n">
        <v>405.38220737</v>
      </c>
      <c r="H57" s="20" t="n">
        <v>5.19171268</v>
      </c>
      <c r="I57" s="18" t="s">
        <v>404</v>
      </c>
      <c r="J57" s="20" t="s">
        <v>404</v>
      </c>
      <c r="K57" s="18" t="s">
        <v>404</v>
      </c>
      <c r="L57" s="20" t="s">
        <v>404</v>
      </c>
      <c r="M57" s="18" t="s">
        <v>404</v>
      </c>
      <c r="N57" s="20" t="s">
        <v>404</v>
      </c>
      <c r="O57" s="18" t="s">
        <v>404</v>
      </c>
      <c r="P57" s="20" t="s">
        <v>404</v>
      </c>
      <c r="Q57" s="18" t="n">
        <v>412.57900644</v>
      </c>
      <c r="R57" s="20" t="n">
        <v>11.2841271</v>
      </c>
    </row>
    <row r="58" spans="1:18">
      <c r="A58" s="15" t="s">
        <v>455</v>
      </c>
      <c r="B58" s="17" t="n">
        <v>7267</v>
      </c>
      <c r="C58" s="18">
        <f>(0.0/B58*100)</f>
        <v/>
      </c>
      <c r="D58" s="19" t="n">
        <v>7267</v>
      </c>
      <c r="E58" s="18" t="n">
        <v>413.41064736</v>
      </c>
      <c r="F58" s="20" t="n">
        <v>3.83007983</v>
      </c>
      <c r="G58" s="18" t="n">
        <v>405.19470474</v>
      </c>
      <c r="H58" s="20" t="n">
        <v>9.37945979</v>
      </c>
      <c r="I58" s="18" t="s">
        <v>404</v>
      </c>
      <c r="J58" s="20" t="s">
        <v>404</v>
      </c>
      <c r="K58" s="18" t="s">
        <v>404</v>
      </c>
      <c r="L58" s="20" t="s">
        <v>404</v>
      </c>
      <c r="M58" s="18" t="s">
        <v>404</v>
      </c>
      <c r="N58" s="20" t="s">
        <v>404</v>
      </c>
      <c r="O58" s="18" t="s">
        <v>404</v>
      </c>
      <c r="P58" s="20" t="s">
        <v>404</v>
      </c>
      <c r="Q58" s="18" t="n">
        <v>400.88347193</v>
      </c>
      <c r="R58" s="20" t="n">
        <v>5.75617429</v>
      </c>
    </row>
    <row r="59" spans="1:18">
      <c r="A59" s="15" t="s">
        <v>456</v>
      </c>
      <c r="B59" s="17" t="n">
        <v>4826</v>
      </c>
      <c r="C59" s="18">
        <f>(0.0/B59*100)</f>
        <v/>
      </c>
      <c r="D59" s="19" t="n">
        <v>4826</v>
      </c>
      <c r="E59" s="18" t="n">
        <v>369.81345514</v>
      </c>
      <c r="F59" s="20" t="n">
        <v>2.52999326</v>
      </c>
      <c r="G59" s="18" t="n">
        <v>386.07158211</v>
      </c>
      <c r="H59" s="20" t="n">
        <v>2.47709141</v>
      </c>
      <c r="I59" s="18" t="s">
        <v>404</v>
      </c>
      <c r="J59" s="20" t="s">
        <v>404</v>
      </c>
      <c r="K59" s="18" t="s">
        <v>404</v>
      </c>
      <c r="L59" s="20" t="s">
        <v>404</v>
      </c>
      <c r="M59" s="18" t="s">
        <v>404</v>
      </c>
      <c r="N59" s="20" t="s">
        <v>404</v>
      </c>
      <c r="O59" s="18" t="s">
        <v>404</v>
      </c>
      <c r="P59" s="20" t="s">
        <v>404</v>
      </c>
      <c r="Q59" s="18" t="n">
        <v>379.86629937</v>
      </c>
      <c r="R59" s="20" t="n">
        <v>3.14210757</v>
      </c>
    </row>
    <row r="60" spans="1:18">
      <c r="A60" s="15" t="s">
        <v>457</v>
      </c>
      <c r="B60" s="17" t="n">
        <v>4546</v>
      </c>
      <c r="C60" s="18">
        <f>(0.0/B60*100)</f>
        <v/>
      </c>
      <c r="D60" s="19" t="n">
        <v>4546</v>
      </c>
      <c r="E60" s="18" t="n">
        <v>389.58372701</v>
      </c>
      <c r="F60" s="20" t="n">
        <v>7.1355119</v>
      </c>
      <c r="G60" s="18" t="n">
        <v>391.29064444</v>
      </c>
      <c r="H60" s="20" t="n">
        <v>8.832920639999999</v>
      </c>
      <c r="I60" s="18" t="s">
        <v>404</v>
      </c>
      <c r="J60" s="20" t="s">
        <v>404</v>
      </c>
      <c r="K60" s="18" t="s">
        <v>404</v>
      </c>
      <c r="L60" s="20" t="s">
        <v>404</v>
      </c>
      <c r="M60" s="18" t="s">
        <v>404</v>
      </c>
      <c r="N60" s="20" t="s">
        <v>404</v>
      </c>
      <c r="O60" s="18" t="n">
        <v>420.44889287</v>
      </c>
      <c r="P60" s="20" t="n">
        <v>7.4617633</v>
      </c>
      <c r="Q60" s="18" t="n">
        <v>382.1117663</v>
      </c>
      <c r="R60" s="20" t="n">
        <v>6.047473</v>
      </c>
    </row>
    <row r="61" spans="1:18">
      <c r="A61" s="15" t="s">
        <v>458</v>
      </c>
      <c r="B61" s="17" t="n">
        <v>6525</v>
      </c>
      <c r="C61" s="18">
        <f>(0.0/B61*100)</f>
        <v/>
      </c>
      <c r="D61" s="19" t="n">
        <v>6525</v>
      </c>
      <c r="E61" s="18" t="n">
        <v>470.96718542</v>
      </c>
      <c r="F61" s="20" t="n">
        <v>3.56957142</v>
      </c>
      <c r="G61" s="18" t="n">
        <v>480.23418781</v>
      </c>
      <c r="H61" s="20" t="n">
        <v>5.72776417</v>
      </c>
      <c r="I61" s="18" t="n">
        <v>410.05668014</v>
      </c>
      <c r="J61" s="20" t="n">
        <v>16.13801857</v>
      </c>
      <c r="K61" s="18" t="s">
        <v>404</v>
      </c>
      <c r="L61" s="20" t="s">
        <v>404</v>
      </c>
      <c r="M61" s="18" t="s">
        <v>404</v>
      </c>
      <c r="N61" s="20" t="s">
        <v>404</v>
      </c>
      <c r="O61" s="18" t="s">
        <v>404</v>
      </c>
      <c r="P61" s="20" t="s">
        <v>404</v>
      </c>
      <c r="Q61" s="18" t="n">
        <v>492.58650606</v>
      </c>
      <c r="R61" s="20" t="n">
        <v>9.91620221</v>
      </c>
    </row>
    <row r="62" spans="1:18">
      <c r="A62" s="15" t="s">
        <v>459</v>
      </c>
      <c r="B62" s="17" t="n">
        <v>4476</v>
      </c>
      <c r="C62" s="18">
        <f>(0.0/B62*100)</f>
        <v/>
      </c>
      <c r="D62" s="19" t="n">
        <v>4476</v>
      </c>
      <c r="E62" s="18" t="n">
        <v>527.48782246</v>
      </c>
      <c r="F62" s="20" t="n">
        <v>1.96932403</v>
      </c>
      <c r="G62" s="18" t="n">
        <v>527.7157934099999</v>
      </c>
      <c r="H62" s="20" t="n">
        <v>1.35168205</v>
      </c>
      <c r="I62" s="18" t="n">
        <v>469.94698345</v>
      </c>
      <c r="J62" s="20" t="n">
        <v>17.32583546</v>
      </c>
      <c r="K62" s="18" t="s">
        <v>404</v>
      </c>
      <c r="L62" s="20" t="s">
        <v>404</v>
      </c>
      <c r="M62" s="18" t="s">
        <v>404</v>
      </c>
      <c r="N62" s="20" t="s">
        <v>404</v>
      </c>
      <c r="O62" s="18" t="s">
        <v>404</v>
      </c>
      <c r="P62" s="20" t="s">
        <v>404</v>
      </c>
      <c r="Q62" s="18" t="n">
        <v>553.45415471</v>
      </c>
      <c r="R62" s="20" t="n">
        <v>4.44332294</v>
      </c>
    </row>
    <row r="63" spans="1:18">
      <c r="A63" s="15" t="s">
        <v>460</v>
      </c>
      <c r="B63" s="17" t="n">
        <v>5324</v>
      </c>
      <c r="C63" s="18">
        <f>(0.0/B63*100)</f>
        <v/>
      </c>
      <c r="D63" s="19" t="n">
        <v>5324</v>
      </c>
      <c r="E63" s="18" t="n">
        <v>393.62038278</v>
      </c>
      <c r="F63" s="20" t="n">
        <v>1.77483346</v>
      </c>
      <c r="G63" s="18" t="n">
        <v>366.14783704</v>
      </c>
      <c r="H63" s="20" t="n">
        <v>2.36465756</v>
      </c>
      <c r="I63" s="18" t="s">
        <v>404</v>
      </c>
      <c r="J63" s="20" t="s">
        <v>404</v>
      </c>
      <c r="K63" s="18" t="s">
        <v>404</v>
      </c>
      <c r="L63" s="20" t="s">
        <v>404</v>
      </c>
      <c r="M63" s="18" t="s">
        <v>404</v>
      </c>
      <c r="N63" s="20" t="s">
        <v>404</v>
      </c>
      <c r="O63" s="18" t="s">
        <v>404</v>
      </c>
      <c r="P63" s="20" t="s">
        <v>404</v>
      </c>
      <c r="Q63" s="18" t="n">
        <v>383.60005165</v>
      </c>
      <c r="R63" s="20" t="n">
        <v>2.24981035</v>
      </c>
    </row>
    <row r="64" spans="1:18">
      <c r="A64" s="15" t="s">
        <v>461</v>
      </c>
      <c r="B64" s="17" t="n">
        <v>3634</v>
      </c>
      <c r="C64" s="18">
        <f>(27.0/B64*100)</f>
        <v/>
      </c>
      <c r="D64" s="19" t="n">
        <v>3607</v>
      </c>
      <c r="E64" s="18" t="n">
        <v>462.68012998</v>
      </c>
      <c r="F64" s="20" t="n">
        <v>2.3859561</v>
      </c>
      <c r="G64" s="18" t="n">
        <v>454.71407182</v>
      </c>
      <c r="H64" s="20" t="n">
        <v>2.61295857</v>
      </c>
      <c r="I64" s="18" t="s">
        <v>404</v>
      </c>
      <c r="J64" s="20" t="s">
        <v>404</v>
      </c>
      <c r="K64" s="18" t="s">
        <v>404</v>
      </c>
      <c r="L64" s="20" t="s">
        <v>404</v>
      </c>
      <c r="M64" s="18" t="s">
        <v>404</v>
      </c>
      <c r="N64" s="20" t="s">
        <v>404</v>
      </c>
      <c r="O64" s="18" t="s">
        <v>404</v>
      </c>
      <c r="P64" s="20" t="s">
        <v>404</v>
      </c>
      <c r="Q64" s="18" t="n">
        <v>497.27827321</v>
      </c>
      <c r="R64" s="20" t="n">
        <v>4.27458671</v>
      </c>
    </row>
    <row r="65" spans="1:18">
      <c r="A65" s="15" t="s">
        <v>462</v>
      </c>
      <c r="B65" s="17" t="n">
        <v>5325</v>
      </c>
      <c r="C65" s="18">
        <f>(0.0/B65*100)</f>
        <v/>
      </c>
      <c r="D65" s="19" t="n">
        <v>5325</v>
      </c>
      <c r="E65" s="18" t="n">
        <v>428.02250244</v>
      </c>
      <c r="F65" s="20" t="n">
        <v>2.21053955</v>
      </c>
      <c r="G65" s="18" t="n">
        <v>423.33304472</v>
      </c>
      <c r="H65" s="20" t="n">
        <v>5.45509111</v>
      </c>
      <c r="I65" s="18" t="s">
        <v>404</v>
      </c>
      <c r="J65" s="20" t="s">
        <v>404</v>
      </c>
      <c r="K65" s="18" t="s">
        <v>404</v>
      </c>
      <c r="L65" s="20" t="s">
        <v>404</v>
      </c>
      <c r="M65" s="18" t="s">
        <v>404</v>
      </c>
      <c r="N65" s="20" t="s">
        <v>404</v>
      </c>
      <c r="O65" s="18" t="s">
        <v>404</v>
      </c>
      <c r="P65" s="20" t="s">
        <v>404</v>
      </c>
      <c r="Q65" s="18" t="n">
        <v>459.05053796</v>
      </c>
      <c r="R65" s="20" t="n">
        <v>24.74142733</v>
      </c>
    </row>
    <row r="66" spans="1:18">
      <c r="A66" s="15" t="s">
        <v>463</v>
      </c>
      <c r="B66" s="17" t="n">
        <v>5665</v>
      </c>
      <c r="C66" s="18">
        <f>(0.0/B66*100)</f>
        <v/>
      </c>
      <c r="D66" s="19" t="n">
        <v>5665</v>
      </c>
      <c r="E66" s="18" t="n">
        <v>418.72285752</v>
      </c>
      <c r="F66" s="20" t="n">
        <v>1.5731681</v>
      </c>
      <c r="G66" s="18" t="n">
        <v>407.87259419</v>
      </c>
      <c r="H66" s="20" t="n">
        <v>1.46824506</v>
      </c>
      <c r="I66" s="18" t="n">
        <v>363.84393827</v>
      </c>
      <c r="J66" s="20" t="n">
        <v>8.81112766</v>
      </c>
      <c r="K66" s="18" t="s">
        <v>404</v>
      </c>
      <c r="L66" s="20" t="s">
        <v>404</v>
      </c>
      <c r="M66" s="18" t="s">
        <v>404</v>
      </c>
      <c r="N66" s="20" t="s">
        <v>404</v>
      </c>
      <c r="O66" s="18" t="s">
        <v>404</v>
      </c>
      <c r="P66" s="20" t="s">
        <v>404</v>
      </c>
      <c r="Q66" s="18" t="n">
        <v>401.0704109</v>
      </c>
      <c r="R66" s="20" t="n">
        <v>3.3382077</v>
      </c>
    </row>
    <row r="67" spans="1:18">
      <c r="A67" s="15" t="s">
        <v>464</v>
      </c>
      <c r="B67" s="17" t="n">
        <v>6971</v>
      </c>
      <c r="C67" s="18">
        <f>(0.0/B67*100)</f>
        <v/>
      </c>
      <c r="D67" s="19" t="n">
        <v>6971</v>
      </c>
      <c r="E67" s="18" t="n">
        <v>394.55917437</v>
      </c>
      <c r="F67" s="20" t="n">
        <v>3.71316731</v>
      </c>
      <c r="G67" s="18" t="n">
        <v>396.85344045</v>
      </c>
      <c r="H67" s="20" t="n">
        <v>5.27626332</v>
      </c>
      <c r="I67" s="18" t="n">
        <v>379.8153183</v>
      </c>
      <c r="J67" s="20" t="n">
        <v>6.79452788</v>
      </c>
      <c r="K67" s="18" t="s">
        <v>404</v>
      </c>
      <c r="L67" s="20" t="s">
        <v>404</v>
      </c>
      <c r="M67" s="18" t="s">
        <v>404</v>
      </c>
      <c r="N67" s="20" t="s">
        <v>404</v>
      </c>
      <c r="O67" s="18" t="s">
        <v>404</v>
      </c>
      <c r="P67" s="20" t="s">
        <v>404</v>
      </c>
      <c r="Q67" s="18" t="n">
        <v>402.90924299</v>
      </c>
      <c r="R67" s="20" t="n">
        <v>6.53135348</v>
      </c>
    </row>
    <row r="68" spans="1:18">
      <c r="A68" s="15" t="s">
        <v>465</v>
      </c>
      <c r="B68" s="17" t="n">
        <v>12083</v>
      </c>
      <c r="C68" s="18">
        <f>(0.0/B68*100)</f>
        <v/>
      </c>
      <c r="D68" s="19" t="n">
        <v>12083</v>
      </c>
      <c r="E68" s="18" t="n">
        <v>412.26976559</v>
      </c>
      <c r="F68" s="20" t="n">
        <v>1.06133246</v>
      </c>
      <c r="G68" s="18" t="n">
        <v>445.13294635</v>
      </c>
      <c r="H68" s="20" t="n">
        <v>2.09872552</v>
      </c>
      <c r="I68" s="18" t="n">
        <v>439.84475592</v>
      </c>
      <c r="J68" s="20" t="n">
        <v>12.49637931</v>
      </c>
      <c r="K68" s="18" t="s">
        <v>404</v>
      </c>
      <c r="L68" s="20" t="s">
        <v>404</v>
      </c>
      <c r="M68" s="18" t="s">
        <v>404</v>
      </c>
      <c r="N68" s="20" t="s">
        <v>404</v>
      </c>
      <c r="O68" s="18" t="s">
        <v>404</v>
      </c>
      <c r="P68" s="20" t="s">
        <v>404</v>
      </c>
      <c r="Q68" s="18" t="n">
        <v>434.9925742</v>
      </c>
      <c r="R68" s="20" t="n">
        <v>7.7207313</v>
      </c>
    </row>
    <row r="69" spans="1:18">
      <c r="A69" s="15" t="s">
        <v>466</v>
      </c>
      <c r="B69" s="17" t="n">
        <v>4876</v>
      </c>
      <c r="C69" s="18">
        <f>(0.0/B69*100)</f>
        <v/>
      </c>
      <c r="D69" s="19" t="n">
        <v>4876</v>
      </c>
      <c r="E69" s="18" t="n">
        <v>439.42738475</v>
      </c>
      <c r="F69" s="20" t="n">
        <v>4.00193183</v>
      </c>
      <c r="G69" s="18" t="n">
        <v>431.70063577</v>
      </c>
      <c r="H69" s="20" t="n">
        <v>8.57079996</v>
      </c>
      <c r="I69" s="18" t="s">
        <v>404</v>
      </c>
      <c r="J69" s="20" t="s">
        <v>404</v>
      </c>
      <c r="K69" s="18" t="s">
        <v>404</v>
      </c>
      <c r="L69" s="20" t="s">
        <v>404</v>
      </c>
      <c r="M69" s="18" t="s">
        <v>404</v>
      </c>
      <c r="N69" s="20" t="s">
        <v>404</v>
      </c>
      <c r="O69" s="18" t="s">
        <v>404</v>
      </c>
      <c r="P69" s="20" t="s">
        <v>404</v>
      </c>
      <c r="Q69" s="18" t="n">
        <v>404.02059484</v>
      </c>
      <c r="R69" s="20" t="n">
        <v>10.02010874</v>
      </c>
    </row>
    <row r="70" spans="1:18">
      <c r="A70" s="15" t="s">
        <v>467</v>
      </c>
      <c r="B70" s="17" t="n">
        <v>6036</v>
      </c>
      <c r="C70" s="18">
        <f>(0.0/B70*100)</f>
        <v/>
      </c>
      <c r="D70" s="19" t="n">
        <v>6036</v>
      </c>
      <c r="E70" s="18" t="n">
        <v>487.79961529</v>
      </c>
      <c r="F70" s="20" t="n">
        <v>3.08939904</v>
      </c>
      <c r="G70" s="18" t="n">
        <v>461.34240942</v>
      </c>
      <c r="H70" s="20" t="n">
        <v>7.41699882</v>
      </c>
      <c r="I70" s="18" t="s">
        <v>404</v>
      </c>
      <c r="J70" s="20" t="s">
        <v>404</v>
      </c>
      <c r="K70" s="18" t="s">
        <v>404</v>
      </c>
      <c r="L70" s="20" t="s">
        <v>404</v>
      </c>
      <c r="M70" s="18" t="s">
        <v>404</v>
      </c>
      <c r="N70" s="20" t="s">
        <v>404</v>
      </c>
      <c r="O70" s="18" t="s">
        <v>404</v>
      </c>
      <c r="P70" s="20" t="s">
        <v>404</v>
      </c>
      <c r="Q70" s="18" t="n">
        <v>508.347725</v>
      </c>
      <c r="R70" s="20" t="n">
        <v>17.12680805</v>
      </c>
    </row>
    <row r="71" spans="1:18">
      <c r="A71" s="15" t="s">
        <v>468</v>
      </c>
      <c r="B71" s="17" t="n">
        <v>6115</v>
      </c>
      <c r="C71" s="18">
        <f>(0.0/B71*100)</f>
        <v/>
      </c>
      <c r="D71" s="19" t="n">
        <v>6115</v>
      </c>
      <c r="E71" s="18" t="n">
        <v>551.9527065</v>
      </c>
      <c r="F71" s="20" t="n">
        <v>1.131654</v>
      </c>
      <c r="G71" s="18" t="n">
        <v>621.02298004</v>
      </c>
      <c r="H71" s="20" t="n">
        <v>5.78960993</v>
      </c>
      <c r="I71" s="18" t="n">
        <v>496.28387474</v>
      </c>
      <c r="J71" s="20" t="n">
        <v>15.61464699</v>
      </c>
      <c r="K71" s="18" t="s">
        <v>404</v>
      </c>
      <c r="L71" s="20" t="s">
        <v>404</v>
      </c>
      <c r="M71" s="18" t="s">
        <v>404</v>
      </c>
      <c r="N71" s="20" t="s">
        <v>404</v>
      </c>
      <c r="O71" s="18" t="s">
        <v>404</v>
      </c>
      <c r="P71" s="20" t="s">
        <v>404</v>
      </c>
      <c r="Q71" s="18" t="n">
        <v>539.48284621</v>
      </c>
      <c r="R71" s="20" t="n">
        <v>20.53866143</v>
      </c>
    </row>
    <row r="72" spans="1:18">
      <c r="A72" s="15" t="s">
        <v>469</v>
      </c>
      <c r="B72" s="17" t="n">
        <v>7708</v>
      </c>
      <c r="C72" s="18">
        <f>(0.0/B72*100)</f>
        <v/>
      </c>
      <c r="D72" s="19" t="n">
        <v>7708</v>
      </c>
      <c r="E72" s="18" t="n">
        <v>533.46738335</v>
      </c>
      <c r="F72" s="20" t="n">
        <v>4.42086382</v>
      </c>
      <c r="G72" s="18" t="n">
        <v>531.69316847</v>
      </c>
      <c r="H72" s="20" t="n">
        <v>7.51914097</v>
      </c>
      <c r="I72" s="18" t="n">
        <v>458.99937447</v>
      </c>
      <c r="J72" s="20" t="n">
        <v>20.27311295</v>
      </c>
      <c r="K72" s="18" t="s">
        <v>404</v>
      </c>
      <c r="L72" s="20" t="s">
        <v>404</v>
      </c>
      <c r="M72" s="18" t="s">
        <v>404</v>
      </c>
      <c r="N72" s="20" t="s">
        <v>404</v>
      </c>
      <c r="O72" s="18" t="s">
        <v>404</v>
      </c>
      <c r="P72" s="20" t="s">
        <v>404</v>
      </c>
      <c r="Q72" s="18" t="n">
        <v>567.05667998</v>
      </c>
      <c r="R72" s="20" t="n">
        <v>5.88208049</v>
      </c>
    </row>
    <row r="73" spans="1:18">
      <c r="A73" s="15" t="s">
        <v>470</v>
      </c>
      <c r="B73" s="17" t="n">
        <v>8249</v>
      </c>
      <c r="C73" s="18">
        <f>(0.0/B73*100)</f>
        <v/>
      </c>
      <c r="D73" s="19" t="n">
        <v>8249</v>
      </c>
      <c r="E73" s="18" t="n">
        <v>422.90469615</v>
      </c>
      <c r="F73" s="20" t="n">
        <v>3.03042977</v>
      </c>
      <c r="G73" s="18" t="n">
        <v>416.86379145</v>
      </c>
      <c r="H73" s="20" t="n">
        <v>12.93655317</v>
      </c>
      <c r="I73" s="18" t="n">
        <v>410.81162287</v>
      </c>
      <c r="J73" s="20" t="n">
        <v>19.10949987</v>
      </c>
      <c r="K73" s="18" t="s">
        <v>404</v>
      </c>
      <c r="L73" s="20" t="s">
        <v>404</v>
      </c>
      <c r="M73" s="18" t="s">
        <v>404</v>
      </c>
      <c r="N73" s="20" t="s">
        <v>404</v>
      </c>
      <c r="O73" s="18" t="s">
        <v>404</v>
      </c>
      <c r="P73" s="20" t="s">
        <v>404</v>
      </c>
      <c r="Q73" s="18" t="n">
        <v>388.97367507</v>
      </c>
      <c r="R73" s="20" t="n">
        <v>30.74772911</v>
      </c>
    </row>
    <row r="74" spans="1:18">
      <c r="A74" s="15" t="s">
        <v>471</v>
      </c>
      <c r="B74" s="17" t="n">
        <v>4692</v>
      </c>
      <c r="C74" s="18">
        <f>(484.0/B74*100)</f>
        <v/>
      </c>
      <c r="D74" s="19" t="n">
        <v>4208</v>
      </c>
      <c r="E74" s="18" t="n">
        <v>413.90649854</v>
      </c>
      <c r="F74" s="20" t="n">
        <v>2.28889084</v>
      </c>
      <c r="G74" s="18" t="n">
        <v>432.46483328</v>
      </c>
      <c r="H74" s="20" t="n">
        <v>2.35894371</v>
      </c>
      <c r="I74" s="18" t="s">
        <v>404</v>
      </c>
      <c r="J74" s="20" t="s">
        <v>404</v>
      </c>
      <c r="K74" s="18" t="s">
        <v>404</v>
      </c>
      <c r="L74" s="20" t="s">
        <v>404</v>
      </c>
      <c r="M74" s="18" t="s">
        <v>404</v>
      </c>
      <c r="N74" s="20" t="s">
        <v>404</v>
      </c>
      <c r="O74" s="18" t="s">
        <v>404</v>
      </c>
      <c r="P74" s="20" t="s">
        <v>404</v>
      </c>
      <c r="Q74" s="18" t="n">
        <v>418.20247096</v>
      </c>
      <c r="R74" s="20" t="n">
        <v>2.80048301</v>
      </c>
    </row>
    <row r="75" spans="1:18">
      <c r="A75" s="15" t="s">
        <v>472</v>
      </c>
      <c r="B75" s="17" t="n">
        <v>5375</v>
      </c>
      <c r="C75" s="18">
        <f>(483.0/B75*100)</f>
        <v/>
      </c>
      <c r="D75" s="19" t="n">
        <v>4892</v>
      </c>
      <c r="E75" s="18" t="n">
        <v>382.58123593</v>
      </c>
      <c r="F75" s="20" t="n">
        <v>3.85647536</v>
      </c>
      <c r="G75" s="18" t="n">
        <v>392.24705187</v>
      </c>
      <c r="H75" s="20" t="n">
        <v>4.87769609</v>
      </c>
      <c r="I75" s="18" t="n">
        <v>382.90126591</v>
      </c>
      <c r="J75" s="20" t="n">
        <v>13.21533288</v>
      </c>
      <c r="K75" s="18" t="s">
        <v>404</v>
      </c>
      <c r="L75" s="20" t="s">
        <v>404</v>
      </c>
      <c r="M75" s="18" t="s">
        <v>404</v>
      </c>
      <c r="N75" s="20" t="s">
        <v>404</v>
      </c>
      <c r="O75" s="18" t="s">
        <v>404</v>
      </c>
      <c r="P75" s="20" t="s">
        <v>404</v>
      </c>
      <c r="Q75" s="18" t="n">
        <v>385.01850767</v>
      </c>
      <c r="R75" s="20" t="n">
        <v>6.96743171</v>
      </c>
    </row>
    <row r="76" spans="1:18">
      <c r="A76" s="15" t="s">
        <v>473</v>
      </c>
      <c r="B76" s="17" t="n">
        <v>14167</v>
      </c>
      <c r="C76" s="18">
        <f>(1400.0/B76*100)</f>
        <v/>
      </c>
      <c r="D76" s="19" t="n">
        <v>12767</v>
      </c>
      <c r="E76" s="18" t="n">
        <v>443.74221636</v>
      </c>
      <c r="F76" s="20" t="n">
        <v>3.12630931</v>
      </c>
      <c r="G76" s="18" t="n">
        <v>446.31044504</v>
      </c>
      <c r="H76" s="20" t="n">
        <v>8.254047829999999</v>
      </c>
      <c r="I76" s="18" t="n">
        <v>391.2856045</v>
      </c>
      <c r="J76" s="20" t="n">
        <v>11.40456447</v>
      </c>
      <c r="K76" s="18" t="s">
        <v>404</v>
      </c>
      <c r="L76" s="20" t="s">
        <v>404</v>
      </c>
      <c r="M76" s="18" t="s">
        <v>404</v>
      </c>
      <c r="N76" s="20" t="s">
        <v>404</v>
      </c>
      <c r="O76" s="18" t="s">
        <v>404</v>
      </c>
      <c r="P76" s="20" t="s">
        <v>404</v>
      </c>
      <c r="Q76" s="18" t="n">
        <v>413.74442643</v>
      </c>
      <c r="R76" s="20" t="n">
        <v>11.21750533</v>
      </c>
    </row>
    <row r="77" spans="1:18">
      <c r="A77" s="15" t="s">
        <v>474</v>
      </c>
      <c r="B77" s="17" t="n">
        <v>6062</v>
      </c>
      <c r="C77" s="18">
        <f>(0.0/B77*100)</f>
        <v/>
      </c>
      <c r="D77" s="19" t="n">
        <v>6062</v>
      </c>
      <c r="E77" s="18" t="n">
        <v>416.8589476</v>
      </c>
      <c r="F77" s="20" t="n">
        <v>6.84233707</v>
      </c>
      <c r="G77" s="18" t="n">
        <v>441.65296726</v>
      </c>
      <c r="H77" s="20" t="n">
        <v>4.65686467</v>
      </c>
      <c r="I77" s="18" t="n">
        <v>408.50614799</v>
      </c>
      <c r="J77" s="20" t="n">
        <v>14.00500674</v>
      </c>
      <c r="K77" s="18" t="s">
        <v>404</v>
      </c>
      <c r="L77" s="20" t="s">
        <v>404</v>
      </c>
      <c r="M77" s="18" t="s">
        <v>404</v>
      </c>
      <c r="N77" s="20" t="s">
        <v>404</v>
      </c>
      <c r="O77" s="18" t="s">
        <v>404</v>
      </c>
      <c r="P77" s="20" t="s">
        <v>404</v>
      </c>
      <c r="Q77" s="18" t="n">
        <v>438.03825593</v>
      </c>
      <c r="R77" s="20" t="n">
        <v>6.68667457</v>
      </c>
    </row>
    <row r="78" spans="1:18">
      <c r="A78" s="15" t="s">
        <v>475</v>
      </c>
      <c r="B78" s="17" t="n">
        <v>5826</v>
      </c>
      <c r="C78" s="18">
        <f>(0.0/B78*100)</f>
        <v/>
      </c>
      <c r="D78" s="19" t="n">
        <v>5826</v>
      </c>
      <c r="E78" s="18" t="n">
        <v>523.7056219900001</v>
      </c>
      <c r="F78" s="20" t="n">
        <v>5.49967988</v>
      </c>
      <c r="G78" s="18" t="n">
        <v>522.63641144</v>
      </c>
      <c r="H78" s="20" t="n">
        <v>11.76186521</v>
      </c>
      <c r="I78" s="18" t="s">
        <v>404</v>
      </c>
      <c r="J78" s="20" t="s">
        <v>404</v>
      </c>
      <c r="K78" s="18" t="s">
        <v>404</v>
      </c>
      <c r="L78" s="20" t="s">
        <v>404</v>
      </c>
      <c r="M78" s="18" t="s">
        <v>404</v>
      </c>
      <c r="N78" s="20" t="s">
        <v>404</v>
      </c>
      <c r="O78" s="18" t="n">
        <v>533.05238824</v>
      </c>
      <c r="P78" s="20" t="n">
        <v>9.84087731</v>
      </c>
      <c r="Q78" s="18" t="n">
        <v>526.83215659</v>
      </c>
      <c r="R78" s="20" t="n">
        <v>6.95824274</v>
      </c>
    </row>
    <row customHeight="1" ht="25" r="79" spans="1:18">
      <c r="A79" s="15" t="s">
        <v>476</v>
      </c>
      <c r="B79" s="17" t="n">
        <v>1657</v>
      </c>
      <c r="C79" s="18">
        <f>(21.0/B79*100)</f>
        <v/>
      </c>
      <c r="D79" s="19" t="n">
        <v>1636</v>
      </c>
      <c r="E79" s="18" t="n">
        <v>470.68889989</v>
      </c>
      <c r="F79" s="20" t="n">
        <v>8.5513089</v>
      </c>
      <c r="G79" s="18" t="n">
        <v>464.32079685</v>
      </c>
      <c r="H79" s="20" t="n">
        <v>11.51901302</v>
      </c>
      <c r="I79" s="18" t="s">
        <v>404</v>
      </c>
      <c r="J79" s="20" t="s">
        <v>404</v>
      </c>
      <c r="K79" s="18" t="s">
        <v>404</v>
      </c>
      <c r="L79" s="20" t="s">
        <v>404</v>
      </c>
      <c r="M79" s="18" t="s">
        <v>404</v>
      </c>
      <c r="N79" s="20" t="s">
        <v>404</v>
      </c>
      <c r="O79" s="18" t="s">
        <v>404</v>
      </c>
      <c r="P79" s="20" t="s">
        <v>404</v>
      </c>
      <c r="Q79" s="18" t="n">
        <v>494.08042186</v>
      </c>
      <c r="R79" s="20" t="n">
        <v>16.32293674</v>
      </c>
    </row>
    <row r="80" spans="1:18">
      <c r="A80" s="15" t="s">
        <v>477</v>
      </c>
      <c r="B80" s="17" t="n">
        <v>7841</v>
      </c>
      <c r="C80" s="18">
        <f>(0.0/B80*100)</f>
        <v/>
      </c>
      <c r="D80" s="19" t="n">
        <v>7841</v>
      </c>
      <c r="E80" s="18" t="n">
        <v>457.44459538</v>
      </c>
      <c r="F80" s="20" t="n">
        <v>3.8782271</v>
      </c>
      <c r="G80" s="18" t="n">
        <v>450.01561739</v>
      </c>
      <c r="H80" s="20" t="n">
        <v>9.5664192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443.3638576</v>
      </c>
      <c r="F81" s="20" t="n">
        <v>3.4167067</v>
      </c>
      <c r="G81" s="18" t="n">
        <v>438.05292893</v>
      </c>
      <c r="H81" s="20" t="n">
        <v>6.49430408</v>
      </c>
      <c r="I81" s="18" t="n">
        <v>523.4145175</v>
      </c>
      <c r="J81" s="20" t="n">
        <v>6.78576833</v>
      </c>
      <c r="K81" s="18" t="s">
        <v>404</v>
      </c>
      <c r="L81" s="20" t="s">
        <v>404</v>
      </c>
      <c r="M81" s="18" t="s">
        <v>404</v>
      </c>
      <c r="N81" s="20" t="s">
        <v>404</v>
      </c>
      <c r="O81" s="18" t="s">
        <v>404</v>
      </c>
      <c r="P81" s="20" t="s">
        <v>404</v>
      </c>
      <c r="Q81" s="18" t="n">
        <v>460.46520003</v>
      </c>
      <c r="R81" s="20" t="n">
        <v>14.38425002</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505.07146894</v>
      </c>
      <c r="F7" s="20" t="n">
        <v>4.84226769</v>
      </c>
      <c r="G7" s="18" t="n">
        <v>512.73032533</v>
      </c>
      <c r="H7" s="20" t="n">
        <v>2.03438814</v>
      </c>
      <c r="I7" s="18" t="s">
        <v>404</v>
      </c>
      <c r="J7" s="20" t="s">
        <v>404</v>
      </c>
      <c r="K7" s="18" t="s">
        <v>404</v>
      </c>
      <c r="L7" s="20" t="s">
        <v>404</v>
      </c>
      <c r="M7" s="18" t="s">
        <v>404</v>
      </c>
      <c r="N7" s="20" t="s">
        <v>404</v>
      </c>
      <c r="O7" s="18" t="s">
        <v>404</v>
      </c>
      <c r="P7" s="20" t="s">
        <v>404</v>
      </c>
      <c r="Q7" s="18" t="n">
        <v>504.44439373</v>
      </c>
      <c r="R7" s="20" t="n">
        <v>7.0029721</v>
      </c>
    </row>
    <row r="8" spans="1:18">
      <c r="A8" s="15" t="s">
        <v>405</v>
      </c>
      <c r="B8" s="17" t="n">
        <v>7007</v>
      </c>
      <c r="C8" s="18">
        <f>(0.0/B8*100)</f>
        <v/>
      </c>
      <c r="D8" s="19" t="n">
        <v>7007</v>
      </c>
      <c r="E8" s="18" t="n">
        <v>478.93604371</v>
      </c>
      <c r="F8" s="20" t="n">
        <v>16.62662299</v>
      </c>
      <c r="G8" s="18" t="n">
        <v>496.88906271</v>
      </c>
      <c r="H8" s="20" t="n">
        <v>3.52545002</v>
      </c>
      <c r="I8" s="18" t="n">
        <v>469.40647517</v>
      </c>
      <c r="J8" s="20" t="n">
        <v>23.11133693</v>
      </c>
      <c r="K8" s="18" t="s">
        <v>404</v>
      </c>
      <c r="L8" s="20" t="s">
        <v>404</v>
      </c>
      <c r="M8" s="18" t="s">
        <v>404</v>
      </c>
      <c r="N8" s="20" t="s">
        <v>404</v>
      </c>
      <c r="O8" s="18" t="s">
        <v>404</v>
      </c>
      <c r="P8" s="20" t="s">
        <v>404</v>
      </c>
      <c r="Q8" s="18" t="n">
        <v>500.06640369</v>
      </c>
      <c r="R8" s="20" t="n">
        <v>15.78739966</v>
      </c>
    </row>
    <row r="9" spans="1:18">
      <c r="A9" s="15" t="s">
        <v>406</v>
      </c>
      <c r="B9" s="17" t="n">
        <v>9651</v>
      </c>
      <c r="C9" s="18">
        <f>(575.0/B9*100)</f>
        <v/>
      </c>
      <c r="D9" s="19" t="n">
        <v>9076</v>
      </c>
      <c r="E9" s="18" t="n">
        <v>513.92352528</v>
      </c>
      <c r="F9" s="20" t="n">
        <v>7.83499221</v>
      </c>
      <c r="G9" s="18" t="n">
        <v>502.22248027</v>
      </c>
      <c r="H9" s="20" t="n">
        <v>4.06384376</v>
      </c>
      <c r="I9" s="18" t="n">
        <v>521.21150646</v>
      </c>
      <c r="J9" s="20" t="n">
        <v>24.42624586</v>
      </c>
      <c r="K9" s="18" t="s">
        <v>404</v>
      </c>
      <c r="L9" s="20" t="s">
        <v>404</v>
      </c>
      <c r="M9" s="18" t="s">
        <v>404</v>
      </c>
      <c r="N9" s="20" t="s">
        <v>404</v>
      </c>
      <c r="O9" s="18" t="s">
        <v>404</v>
      </c>
      <c r="P9" s="20" t="s">
        <v>404</v>
      </c>
      <c r="Q9" s="18" t="n">
        <v>512.7738306</v>
      </c>
      <c r="R9" s="20" t="n">
        <v>16.2583253</v>
      </c>
    </row>
    <row r="10" spans="1:18">
      <c r="A10" s="15" t="s">
        <v>407</v>
      </c>
      <c r="B10" s="17" t="n">
        <v>20058</v>
      </c>
      <c r="C10" s="18">
        <f>(3112.0/B10*100)</f>
        <v/>
      </c>
      <c r="D10" s="19" t="n">
        <v>16946</v>
      </c>
      <c r="E10" s="18" t="n">
        <v>528.87604491</v>
      </c>
      <c r="F10" s="20" t="n">
        <v>4.59120857</v>
      </c>
      <c r="G10" s="18" t="n">
        <v>527.76456761</v>
      </c>
      <c r="H10" s="20" t="n">
        <v>2.53888717</v>
      </c>
      <c r="I10" s="18" t="n">
        <v>575.71642624</v>
      </c>
      <c r="J10" s="20" t="n">
        <v>12.10108029</v>
      </c>
      <c r="K10" s="18" t="s">
        <v>404</v>
      </c>
      <c r="L10" s="20" t="s">
        <v>404</v>
      </c>
      <c r="M10" s="18" t="s">
        <v>404</v>
      </c>
      <c r="N10" s="20" t="s">
        <v>404</v>
      </c>
      <c r="O10" s="18" t="s">
        <v>404</v>
      </c>
      <c r="P10" s="20" t="s">
        <v>404</v>
      </c>
      <c r="Q10" s="18" t="n">
        <v>527.14557923</v>
      </c>
      <c r="R10" s="20" t="n">
        <v>10.50440179</v>
      </c>
    </row>
    <row r="11" spans="1:18">
      <c r="A11" s="15" t="s">
        <v>408</v>
      </c>
      <c r="B11" s="17" t="n">
        <v>7053</v>
      </c>
      <c r="C11" s="18">
        <f>(137.0/B11*100)</f>
        <v/>
      </c>
      <c r="D11" s="19" t="n">
        <v>6916</v>
      </c>
      <c r="E11" s="18" t="n">
        <v>449.73293132</v>
      </c>
      <c r="F11" s="20" t="n">
        <v>9.34297473</v>
      </c>
      <c r="G11" s="18" t="n">
        <v>450.30928725</v>
      </c>
      <c r="H11" s="20" t="n">
        <v>3.10516552</v>
      </c>
      <c r="I11" s="18" t="n">
        <v>415.02447064</v>
      </c>
      <c r="J11" s="20" t="n">
        <v>18.84315794</v>
      </c>
      <c r="K11" s="18" t="s">
        <v>404</v>
      </c>
      <c r="L11" s="20" t="s">
        <v>404</v>
      </c>
      <c r="M11" s="18" t="s">
        <v>404</v>
      </c>
      <c r="N11" s="20" t="s">
        <v>404</v>
      </c>
      <c r="O11" s="18" t="s">
        <v>404</v>
      </c>
      <c r="P11" s="20" t="s">
        <v>404</v>
      </c>
      <c r="Q11" s="18" t="n">
        <v>404.0965642</v>
      </c>
      <c r="R11" s="20" t="n">
        <v>17.02313493</v>
      </c>
    </row>
    <row r="12" spans="1:18">
      <c r="A12" s="15" t="s">
        <v>409</v>
      </c>
      <c r="B12" s="17" t="n">
        <v>6894</v>
      </c>
      <c r="C12" s="18">
        <f>(106.0/B12*100)</f>
        <v/>
      </c>
      <c r="D12" s="19" t="n">
        <v>6788</v>
      </c>
      <c r="E12" s="18" t="n">
        <v>479.84737104</v>
      </c>
      <c r="F12" s="20" t="n">
        <v>13.35911767</v>
      </c>
      <c r="G12" s="18" t="n">
        <v>495.87686801</v>
      </c>
      <c r="H12" s="20" t="n">
        <v>2.4221335</v>
      </c>
      <c r="I12" s="18" t="n">
        <v>416.57263075</v>
      </c>
      <c r="J12" s="20" t="n">
        <v>7.57624</v>
      </c>
      <c r="K12" s="18" t="s">
        <v>404</v>
      </c>
      <c r="L12" s="20" t="s">
        <v>404</v>
      </c>
      <c r="M12" s="18" t="s">
        <v>404</v>
      </c>
      <c r="N12" s="20" t="s">
        <v>404</v>
      </c>
      <c r="O12" s="18" t="s">
        <v>404</v>
      </c>
      <c r="P12" s="20" t="s">
        <v>404</v>
      </c>
      <c r="Q12" s="18" t="n">
        <v>468.79618888</v>
      </c>
      <c r="R12" s="20" t="n">
        <v>12.75925912</v>
      </c>
    </row>
    <row r="13" spans="1:18">
      <c r="A13" s="15" t="s">
        <v>410</v>
      </c>
      <c r="B13" s="17" t="n">
        <v>7161</v>
      </c>
      <c r="C13" s="18">
        <f>(1175.0/B13*100)</f>
        <v/>
      </c>
      <c r="D13" s="19" t="n">
        <v>5986</v>
      </c>
      <c r="E13" s="18" t="n">
        <v>513.88573873</v>
      </c>
      <c r="F13" s="20" t="n">
        <v>8.66883395</v>
      </c>
      <c r="G13" s="18" t="n">
        <v>501.2627373</v>
      </c>
      <c r="H13" s="20" t="n">
        <v>2.84212902</v>
      </c>
      <c r="I13" s="18" t="n">
        <v>503.14653285</v>
      </c>
      <c r="J13" s="20" t="n">
        <v>6.92903392</v>
      </c>
      <c r="K13" s="18" t="s">
        <v>404</v>
      </c>
      <c r="L13" s="20" t="s">
        <v>404</v>
      </c>
      <c r="M13" s="18" t="s">
        <v>404</v>
      </c>
      <c r="N13" s="20" t="s">
        <v>404</v>
      </c>
      <c r="O13" s="18" t="s">
        <v>404</v>
      </c>
      <c r="P13" s="20" t="s">
        <v>404</v>
      </c>
      <c r="Q13" s="18" t="n">
        <v>490.45754588</v>
      </c>
      <c r="R13" s="20" t="n">
        <v>8.13507504</v>
      </c>
    </row>
    <row r="14" spans="1:18">
      <c r="A14" s="15" t="s">
        <v>411</v>
      </c>
      <c r="B14" s="17" t="n">
        <v>5587</v>
      </c>
      <c r="C14" s="18">
        <f>(380.0/B14*100)</f>
        <v/>
      </c>
      <c r="D14" s="19" t="n">
        <v>5207</v>
      </c>
      <c r="E14" s="18" t="n">
        <v>524.44345429</v>
      </c>
      <c r="F14" s="20" t="n">
        <v>4.35846425</v>
      </c>
      <c r="G14" s="18" t="n">
        <v>537.31271474</v>
      </c>
      <c r="H14" s="20" t="n">
        <v>2.79996124</v>
      </c>
      <c r="I14" s="18" t="n">
        <v>550.50670928</v>
      </c>
      <c r="J14" s="20" t="n">
        <v>14.05505107</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528.1424858300001</v>
      </c>
      <c r="F15" s="20" t="n">
        <v>8.49444802</v>
      </c>
      <c r="G15" s="18" t="n">
        <v>530.63457743</v>
      </c>
      <c r="H15" s="20" t="n">
        <v>2.44196509</v>
      </c>
      <c r="I15" s="18" t="n">
        <v>555.06352238</v>
      </c>
      <c r="J15" s="20" t="n">
        <v>23.56152746</v>
      </c>
      <c r="K15" s="18" t="s">
        <v>404</v>
      </c>
      <c r="L15" s="20" t="s">
        <v>404</v>
      </c>
      <c r="M15" s="18" t="s">
        <v>404</v>
      </c>
      <c r="N15" s="20" t="s">
        <v>404</v>
      </c>
      <c r="O15" s="18" t="s">
        <v>404</v>
      </c>
      <c r="P15" s="20" t="s">
        <v>404</v>
      </c>
      <c r="Q15" s="18" t="n">
        <v>529.99300084</v>
      </c>
      <c r="R15" s="20" t="n">
        <v>9.88314179</v>
      </c>
    </row>
    <row r="16" spans="1:18">
      <c r="A16" s="15" t="s">
        <v>413</v>
      </c>
      <c r="B16" s="17" t="n">
        <v>6108</v>
      </c>
      <c r="C16" s="18">
        <f>(495.0/B16*100)</f>
        <v/>
      </c>
      <c r="D16" s="19" t="n">
        <v>5613</v>
      </c>
      <c r="E16" s="18" t="n">
        <v>499.62009994</v>
      </c>
      <c r="F16" s="20" t="n">
        <v>9.11340789</v>
      </c>
      <c r="G16" s="18" t="n">
        <v>498.95979002</v>
      </c>
      <c r="H16" s="20" t="n">
        <v>4.09960859</v>
      </c>
      <c r="I16" s="18" t="n">
        <v>456.16067731</v>
      </c>
      <c r="J16" s="20" t="n">
        <v>20.69171144</v>
      </c>
      <c r="K16" s="18" t="s">
        <v>404</v>
      </c>
      <c r="L16" s="20" t="s">
        <v>404</v>
      </c>
      <c r="M16" s="18" t="s">
        <v>404</v>
      </c>
      <c r="N16" s="20" t="s">
        <v>404</v>
      </c>
      <c r="O16" s="18" t="s">
        <v>404</v>
      </c>
      <c r="P16" s="20" t="s">
        <v>404</v>
      </c>
      <c r="Q16" s="18" t="n">
        <v>514.41260099</v>
      </c>
      <c r="R16" s="20" t="n">
        <v>22.97242319</v>
      </c>
    </row>
    <row r="17" spans="1:18">
      <c r="A17" s="15" t="s">
        <v>414</v>
      </c>
      <c r="B17" s="17" t="n">
        <v>6504</v>
      </c>
      <c r="C17" s="18">
        <f>(1325.0/B17*100)</f>
        <v/>
      </c>
      <c r="D17" s="19" t="n">
        <v>5179</v>
      </c>
      <c r="E17" s="18" t="n">
        <v>495.46939778</v>
      </c>
      <c r="F17" s="20" t="n">
        <v>12.76075174</v>
      </c>
      <c r="G17" s="18" t="n">
        <v>510.10604217</v>
      </c>
      <c r="H17" s="20" t="n">
        <v>4.24422009</v>
      </c>
      <c r="I17" s="18" t="n">
        <v>559.2955306699999</v>
      </c>
      <c r="J17" s="20" t="n">
        <v>17.34577235</v>
      </c>
      <c r="K17" s="18" t="s">
        <v>404</v>
      </c>
      <c r="L17" s="20" t="s">
        <v>404</v>
      </c>
      <c r="M17" s="18" t="s">
        <v>404</v>
      </c>
      <c r="N17" s="20" t="s">
        <v>404</v>
      </c>
      <c r="O17" s="18" t="s">
        <v>404</v>
      </c>
      <c r="P17" s="20" t="s">
        <v>404</v>
      </c>
      <c r="Q17" s="18" t="n">
        <v>494.942824</v>
      </c>
      <c r="R17" s="20" t="n">
        <v>19.40342067</v>
      </c>
    </row>
    <row r="18" spans="1:18">
      <c r="A18" s="15" t="s">
        <v>415</v>
      </c>
      <c r="B18" s="17" t="n">
        <v>5532</v>
      </c>
      <c r="C18" s="18">
        <f>(0.0/B18*100)</f>
        <v/>
      </c>
      <c r="D18" s="19" t="n">
        <v>5532</v>
      </c>
      <c r="E18" s="18" t="n">
        <v>473.01134484</v>
      </c>
      <c r="F18" s="20" t="n">
        <v>14.97831938</v>
      </c>
      <c r="G18" s="18" t="n">
        <v>453.11752317</v>
      </c>
      <c r="H18" s="20" t="n">
        <v>4.28991763</v>
      </c>
      <c r="I18" s="18" t="n">
        <v>433.95770205</v>
      </c>
      <c r="J18" s="20" t="n">
        <v>37.63026598</v>
      </c>
      <c r="K18" s="18" t="s">
        <v>404</v>
      </c>
      <c r="L18" s="20" t="s">
        <v>404</v>
      </c>
      <c r="M18" s="18" t="s">
        <v>404</v>
      </c>
      <c r="N18" s="20" t="s">
        <v>404</v>
      </c>
      <c r="O18" s="18" t="s">
        <v>404</v>
      </c>
      <c r="P18" s="20" t="s">
        <v>404</v>
      </c>
      <c r="Q18" s="18" t="n">
        <v>431.55288438</v>
      </c>
      <c r="R18" s="20" t="n">
        <v>31.58515114</v>
      </c>
    </row>
    <row r="19" spans="1:18">
      <c r="A19" s="15" t="s">
        <v>416</v>
      </c>
      <c r="B19" s="17" t="n">
        <v>5658</v>
      </c>
      <c r="C19" s="18">
        <f>(327.0/B19*100)</f>
        <v/>
      </c>
      <c r="D19" s="19" t="n">
        <v>5331</v>
      </c>
      <c r="E19" s="18" t="n">
        <v>482.14424659</v>
      </c>
      <c r="F19" s="20" t="n">
        <v>7.69832373</v>
      </c>
      <c r="G19" s="18" t="n">
        <v>477.3999597</v>
      </c>
      <c r="H19" s="20" t="n">
        <v>4.35368163</v>
      </c>
      <c r="I19" s="18" t="n">
        <v>504.12520975</v>
      </c>
      <c r="J19" s="20" t="n">
        <v>27.58960402</v>
      </c>
      <c r="K19" s="18" t="s">
        <v>404</v>
      </c>
      <c r="L19" s="20" t="s">
        <v>404</v>
      </c>
      <c r="M19" s="18" t="s">
        <v>404</v>
      </c>
      <c r="N19" s="20" t="s">
        <v>404</v>
      </c>
      <c r="O19" s="18" t="s">
        <v>404</v>
      </c>
      <c r="P19" s="20" t="s">
        <v>404</v>
      </c>
      <c r="Q19" s="18" t="n">
        <v>434.75764099</v>
      </c>
      <c r="R19" s="20" t="n">
        <v>21.48298908</v>
      </c>
    </row>
    <row r="20" spans="1:18">
      <c r="A20" s="15" t="s">
        <v>417</v>
      </c>
      <c r="B20" s="17" t="n">
        <v>3371</v>
      </c>
      <c r="C20" s="18">
        <f>(24.0/B20*100)</f>
        <v/>
      </c>
      <c r="D20" s="19" t="n">
        <v>3347</v>
      </c>
      <c r="E20" s="18" t="n">
        <v>465.79270903</v>
      </c>
      <c r="F20" s="20" t="n">
        <v>5.07620899</v>
      </c>
      <c r="G20" s="18" t="n">
        <v>474.76977396</v>
      </c>
      <c r="H20" s="20" t="n">
        <v>1.85631423</v>
      </c>
      <c r="I20" s="18" t="n">
        <v>423.43863297</v>
      </c>
      <c r="J20" s="20" t="n">
        <v>15.52136719</v>
      </c>
      <c r="K20" s="18" t="s">
        <v>404</v>
      </c>
      <c r="L20" s="20" t="s">
        <v>404</v>
      </c>
      <c r="M20" s="18" t="s">
        <v>404</v>
      </c>
      <c r="N20" s="20" t="s">
        <v>404</v>
      </c>
      <c r="O20" s="18" t="s">
        <v>404</v>
      </c>
      <c r="P20" s="20" t="s">
        <v>404</v>
      </c>
      <c r="Q20" s="18" t="n">
        <v>466.99574668</v>
      </c>
      <c r="R20" s="20" t="n">
        <v>7.43629071</v>
      </c>
    </row>
    <row r="21" spans="1:18">
      <c r="A21" s="15" t="s">
        <v>418</v>
      </c>
      <c r="B21" s="17" t="n">
        <v>5741</v>
      </c>
      <c r="C21" s="18">
        <f>(0.0/B21*100)</f>
        <v/>
      </c>
      <c r="D21" s="19" t="n">
        <v>5741</v>
      </c>
      <c r="E21" s="18" t="n">
        <v>504.04356597</v>
      </c>
      <c r="F21" s="20" t="n">
        <v>4.44330021</v>
      </c>
      <c r="G21" s="18" t="n">
        <v>503.44673561</v>
      </c>
      <c r="H21" s="20" t="n">
        <v>3.80263137</v>
      </c>
      <c r="I21" s="18" t="n">
        <v>493.27588236</v>
      </c>
      <c r="J21" s="20" t="n">
        <v>7.4894112</v>
      </c>
      <c r="K21" s="18" t="s">
        <v>404</v>
      </c>
      <c r="L21" s="20" t="s">
        <v>404</v>
      </c>
      <c r="M21" s="18" t="s">
        <v>404</v>
      </c>
      <c r="N21" s="20" t="s">
        <v>404</v>
      </c>
      <c r="O21" s="18" t="s">
        <v>404</v>
      </c>
      <c r="P21" s="20" t="s">
        <v>404</v>
      </c>
      <c r="Q21" s="18" t="n">
        <v>492.95136521</v>
      </c>
      <c r="R21" s="20" t="n">
        <v>12.50012718</v>
      </c>
    </row>
    <row r="22" spans="1:18">
      <c r="A22" s="15" t="s">
        <v>419</v>
      </c>
      <c r="B22" s="17" t="n">
        <v>6598</v>
      </c>
      <c r="C22" s="18">
        <f>(0.0/B22*100)</f>
        <v/>
      </c>
      <c r="D22" s="19" t="n">
        <v>6598</v>
      </c>
      <c r="E22" s="18" t="n">
        <v>458.91814237</v>
      </c>
      <c r="F22" s="20" t="n">
        <v>6.42860012</v>
      </c>
      <c r="G22" s="18" t="n">
        <v>468.05750616</v>
      </c>
      <c r="H22" s="20" t="n">
        <v>6.48200737</v>
      </c>
      <c r="I22" s="18" t="n">
        <v>489.71071537</v>
      </c>
      <c r="J22" s="20" t="n">
        <v>20.09285938</v>
      </c>
      <c r="K22" s="18" t="s">
        <v>404</v>
      </c>
      <c r="L22" s="20" t="s">
        <v>404</v>
      </c>
      <c r="M22" s="18" t="s">
        <v>404</v>
      </c>
      <c r="N22" s="20" t="s">
        <v>404</v>
      </c>
      <c r="O22" s="18" t="s">
        <v>404</v>
      </c>
      <c r="P22" s="20" t="s">
        <v>404</v>
      </c>
      <c r="Q22" s="18" t="n">
        <v>484.19629884</v>
      </c>
      <c r="R22" s="20" t="n">
        <v>12.32881208</v>
      </c>
    </row>
    <row r="23" spans="1:18">
      <c r="A23" s="15" t="s">
        <v>420</v>
      </c>
      <c r="B23" s="17" t="n">
        <v>11583</v>
      </c>
      <c r="C23" s="18">
        <f>(3185.0/B23*100)</f>
        <v/>
      </c>
      <c r="D23" s="19" t="n">
        <v>8398</v>
      </c>
      <c r="E23" s="18" t="n">
        <v>458.5367483</v>
      </c>
      <c r="F23" s="20" t="n">
        <v>9.327924489999999</v>
      </c>
      <c r="G23" s="18" t="n">
        <v>489.05453072</v>
      </c>
      <c r="H23" s="20" t="n">
        <v>4.16639616</v>
      </c>
      <c r="I23" s="18" t="n">
        <v>473.68571064</v>
      </c>
      <c r="J23" s="20" t="n">
        <v>25.16862423</v>
      </c>
      <c r="K23" s="18" t="s">
        <v>404</v>
      </c>
      <c r="L23" s="20" t="s">
        <v>404</v>
      </c>
      <c r="M23" s="18" t="s">
        <v>404</v>
      </c>
      <c r="N23" s="20" t="s">
        <v>404</v>
      </c>
      <c r="O23" s="18" t="s">
        <v>404</v>
      </c>
      <c r="P23" s="20" t="s">
        <v>404</v>
      </c>
      <c r="Q23" s="18" t="n">
        <v>515.08525519</v>
      </c>
      <c r="R23" s="20" t="n">
        <v>9.9759511</v>
      </c>
    </row>
    <row r="24" spans="1:18">
      <c r="A24" s="15" t="s">
        <v>421</v>
      </c>
      <c r="B24" s="17" t="n">
        <v>6647</v>
      </c>
      <c r="C24" s="18">
        <f>(0.0/B24*100)</f>
        <v/>
      </c>
      <c r="D24" s="19" t="n">
        <v>6647</v>
      </c>
      <c r="E24" s="18" t="n">
        <v>567.00438643</v>
      </c>
      <c r="F24" s="20" t="n">
        <v>12.83177934</v>
      </c>
      <c r="G24" s="18" t="n">
        <v>535.00271929</v>
      </c>
      <c r="H24" s="20" t="n">
        <v>3.25273295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538.93320495</v>
      </c>
      <c r="F25" s="20" t="n">
        <v>6.68334481</v>
      </c>
      <c r="G25" s="18" t="n">
        <v>511.38046539</v>
      </c>
      <c r="H25" s="20" t="n">
        <v>3.78389245</v>
      </c>
      <c r="I25" s="18" t="n">
        <v>431.91631915</v>
      </c>
      <c r="J25" s="20" t="n">
        <v>29.69779637</v>
      </c>
      <c r="K25" s="18" t="s">
        <v>404</v>
      </c>
      <c r="L25" s="20" t="s">
        <v>404</v>
      </c>
      <c r="M25" s="18" t="s">
        <v>404</v>
      </c>
      <c r="N25" s="20" t="s">
        <v>404</v>
      </c>
      <c r="O25" s="18" t="s">
        <v>404</v>
      </c>
      <c r="P25" s="20" t="s">
        <v>404</v>
      </c>
      <c r="Q25" s="18" t="n">
        <v>511.49180708</v>
      </c>
      <c r="R25" s="20" t="n">
        <v>18.56913987</v>
      </c>
    </row>
    <row r="26" spans="1:18">
      <c r="A26" s="15" t="s">
        <v>423</v>
      </c>
      <c r="B26" s="17" t="n">
        <v>4869</v>
      </c>
      <c r="C26" s="18">
        <f>(11.0/B26*100)</f>
        <v/>
      </c>
      <c r="D26" s="19" t="n">
        <v>4858</v>
      </c>
      <c r="E26" s="18" t="n">
        <v>482.01730046</v>
      </c>
      <c r="F26" s="20" t="n">
        <v>4.35491512</v>
      </c>
      <c r="G26" s="18" t="n">
        <v>492.00549011</v>
      </c>
      <c r="H26" s="20" t="n">
        <v>2.13681683</v>
      </c>
      <c r="I26" s="18" t="n">
        <v>467.30007132</v>
      </c>
      <c r="J26" s="20" t="n">
        <v>10.84737553</v>
      </c>
      <c r="K26" s="18" t="s">
        <v>404</v>
      </c>
      <c r="L26" s="20" t="s">
        <v>404</v>
      </c>
      <c r="M26" s="18" t="s">
        <v>404</v>
      </c>
      <c r="N26" s="20" t="s">
        <v>404</v>
      </c>
      <c r="O26" s="18" t="s">
        <v>404</v>
      </c>
      <c r="P26" s="20" t="s">
        <v>404</v>
      </c>
      <c r="Q26" s="18" t="n">
        <v>501.31560766</v>
      </c>
      <c r="R26" s="20" t="n">
        <v>13.47518394</v>
      </c>
    </row>
    <row r="27" spans="1:18">
      <c r="A27" s="15" t="s">
        <v>424</v>
      </c>
      <c r="B27" s="17" t="n">
        <v>5299</v>
      </c>
      <c r="C27" s="18">
        <f>(0.0/B27*100)</f>
        <v/>
      </c>
      <c r="D27" s="19" t="n">
        <v>5299</v>
      </c>
      <c r="E27" s="18" t="n">
        <v>488.25422959</v>
      </c>
      <c r="F27" s="20" t="n">
        <v>2.49011856</v>
      </c>
      <c r="G27" s="18" t="n">
        <v>479.60033241</v>
      </c>
      <c r="H27" s="20" t="n">
        <v>1.26950558</v>
      </c>
      <c r="I27" s="18" t="n">
        <v>435.41720695</v>
      </c>
      <c r="J27" s="20" t="n">
        <v>13.61266694</v>
      </c>
      <c r="K27" s="18" t="s">
        <v>404</v>
      </c>
      <c r="L27" s="20" t="s">
        <v>404</v>
      </c>
      <c r="M27" s="18" t="s">
        <v>404</v>
      </c>
      <c r="N27" s="20" t="s">
        <v>404</v>
      </c>
      <c r="O27" s="18" t="s">
        <v>404</v>
      </c>
      <c r="P27" s="20" t="s">
        <v>404</v>
      </c>
      <c r="Q27" s="18" t="n">
        <v>536.61398018</v>
      </c>
      <c r="R27" s="20" t="n">
        <v>5.42135347</v>
      </c>
    </row>
    <row r="28" spans="1:18">
      <c r="A28" s="15" t="s">
        <v>425</v>
      </c>
      <c r="B28" s="17" t="n">
        <v>7568</v>
      </c>
      <c r="C28" s="18">
        <f>(1299.0/B28*100)</f>
        <v/>
      </c>
      <c r="D28" s="19" t="n">
        <v>6269</v>
      </c>
      <c r="E28" s="18" t="n">
        <v>413.91576223</v>
      </c>
      <c r="F28" s="20" t="n">
        <v>4.5293694</v>
      </c>
      <c r="G28" s="18" t="n">
        <v>413.98611952</v>
      </c>
      <c r="H28" s="20" t="n">
        <v>3.7730553</v>
      </c>
      <c r="I28" s="18" t="n">
        <v>415.682224</v>
      </c>
      <c r="J28" s="20" t="n">
        <v>12.497991</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491.07457019</v>
      </c>
      <c r="F29" s="20" t="n">
        <v>14.07936628</v>
      </c>
      <c r="G29" s="18" t="n">
        <v>516.64313248</v>
      </c>
      <c r="H29" s="20" t="n">
        <v>6.7001641</v>
      </c>
      <c r="I29" s="18" t="n">
        <v>491.53952315</v>
      </c>
      <c r="J29" s="20" t="n">
        <v>11.52089114</v>
      </c>
      <c r="K29" s="18" t="s">
        <v>404</v>
      </c>
      <c r="L29" s="20" t="s">
        <v>404</v>
      </c>
      <c r="M29" s="18" t="s">
        <v>404</v>
      </c>
      <c r="N29" s="20" t="s">
        <v>404</v>
      </c>
      <c r="O29" s="18" t="s">
        <v>404</v>
      </c>
      <c r="P29" s="20" t="s">
        <v>404</v>
      </c>
      <c r="Q29" s="18" t="n">
        <v>511.50193201</v>
      </c>
      <c r="R29" s="20" t="n">
        <v>31.3325868</v>
      </c>
    </row>
    <row r="30" spans="1:18">
      <c r="A30" s="15" t="s">
        <v>427</v>
      </c>
      <c r="B30" s="17" t="n">
        <v>4520</v>
      </c>
      <c r="C30" s="18">
        <f>(1053.0/B30*100)</f>
        <v/>
      </c>
      <c r="D30" s="19" t="n">
        <v>3467</v>
      </c>
      <c r="E30" s="18" t="n">
        <v>513.2971165599999</v>
      </c>
      <c r="F30" s="20" t="n">
        <v>7.41670557</v>
      </c>
      <c r="G30" s="18" t="n">
        <v>520.09223721</v>
      </c>
      <c r="H30" s="20" t="n">
        <v>4.38765044</v>
      </c>
      <c r="I30" s="18" t="n">
        <v>476.25503978</v>
      </c>
      <c r="J30" s="20" t="n">
        <v>5.7818219</v>
      </c>
      <c r="K30" s="18" t="s">
        <v>404</v>
      </c>
      <c r="L30" s="20" t="s">
        <v>404</v>
      </c>
      <c r="M30" s="18" t="s">
        <v>404</v>
      </c>
      <c r="N30" s="20" t="s">
        <v>404</v>
      </c>
      <c r="O30" s="18" t="s">
        <v>404</v>
      </c>
      <c r="P30" s="20" t="s">
        <v>404</v>
      </c>
      <c r="Q30" s="18" t="n">
        <v>437.89095641</v>
      </c>
      <c r="R30" s="20" t="n">
        <v>19.22684799</v>
      </c>
    </row>
    <row r="31" spans="1:18">
      <c r="A31" s="15" t="s">
        <v>428</v>
      </c>
      <c r="B31" s="17" t="n">
        <v>5456</v>
      </c>
      <c r="C31" s="18">
        <f>(502.0/B31*100)</f>
        <v/>
      </c>
      <c r="D31" s="19" t="n">
        <v>4954</v>
      </c>
      <c r="E31" s="18" t="n">
        <v>497.95847944</v>
      </c>
      <c r="F31" s="20" t="n">
        <v>8.65648622</v>
      </c>
      <c r="G31" s="18" t="n">
        <v>499.21221964</v>
      </c>
      <c r="H31" s="20" t="n">
        <v>2.42706789</v>
      </c>
      <c r="I31" s="18" t="n">
        <v>494.17431044</v>
      </c>
      <c r="J31" s="20" t="n">
        <v>12.72172807</v>
      </c>
      <c r="K31" s="18" t="s">
        <v>404</v>
      </c>
      <c r="L31" s="20" t="s">
        <v>404</v>
      </c>
      <c r="M31" s="18" t="s">
        <v>404</v>
      </c>
      <c r="N31" s="20" t="s">
        <v>404</v>
      </c>
      <c r="O31" s="18" t="s">
        <v>404</v>
      </c>
      <c r="P31" s="20" t="s">
        <v>404</v>
      </c>
      <c r="Q31" s="18" t="n">
        <v>497.83328367</v>
      </c>
      <c r="R31" s="20" t="n">
        <v>9.3670165</v>
      </c>
    </row>
    <row r="32" spans="1:18">
      <c r="A32" s="15" t="s">
        <v>429</v>
      </c>
      <c r="B32" s="17" t="n">
        <v>4478</v>
      </c>
      <c r="C32" s="18">
        <f>(0.0/B32*100)</f>
        <v/>
      </c>
      <c r="D32" s="19" t="n">
        <v>4478</v>
      </c>
      <c r="E32" s="18" t="n">
        <v>501.62046435</v>
      </c>
      <c r="F32" s="20" t="n">
        <v>6.8930063</v>
      </c>
      <c r="G32" s="18" t="n">
        <v>500.6801414</v>
      </c>
      <c r="H32" s="20" t="n">
        <v>2.95152323</v>
      </c>
      <c r="I32" s="18" t="n">
        <v>532.87796712</v>
      </c>
      <c r="J32" s="20" t="n">
        <v>18.10816627</v>
      </c>
      <c r="K32" s="18" t="s">
        <v>404</v>
      </c>
      <c r="L32" s="20" t="s">
        <v>404</v>
      </c>
      <c r="M32" s="18" t="s">
        <v>404</v>
      </c>
      <c r="N32" s="20" t="s">
        <v>404</v>
      </c>
      <c r="O32" s="18" t="s">
        <v>404</v>
      </c>
      <c r="P32" s="20" t="s">
        <v>404</v>
      </c>
      <c r="Q32" s="18" t="n">
        <v>493.61405718</v>
      </c>
      <c r="R32" s="20" t="n">
        <v>9.75184118</v>
      </c>
    </row>
    <row r="33" spans="1:18">
      <c r="A33" s="15" t="s">
        <v>430</v>
      </c>
      <c r="B33" s="17" t="n">
        <v>7325</v>
      </c>
      <c r="C33" s="18">
        <f>(29.0/B33*100)</f>
        <v/>
      </c>
      <c r="D33" s="19" t="n">
        <v>7296</v>
      </c>
      <c r="E33" s="18" t="n">
        <v>502.88884531</v>
      </c>
      <c r="F33" s="20" t="n">
        <v>5.31700162</v>
      </c>
      <c r="G33" s="18" t="n">
        <v>514.29046811</v>
      </c>
      <c r="H33" s="20" t="n">
        <v>3.26498681</v>
      </c>
      <c r="I33" s="18" t="n">
        <v>424.32624004</v>
      </c>
      <c r="J33" s="20" t="n">
        <v>3.78743885</v>
      </c>
      <c r="K33" s="18" t="s">
        <v>404</v>
      </c>
      <c r="L33" s="20" t="s">
        <v>404</v>
      </c>
      <c r="M33" s="18" t="s">
        <v>404</v>
      </c>
      <c r="N33" s="20" t="s">
        <v>404</v>
      </c>
      <c r="O33" s="18" t="s">
        <v>404</v>
      </c>
      <c r="P33" s="20" t="s">
        <v>404</v>
      </c>
      <c r="Q33" s="18" t="n">
        <v>528.16277126</v>
      </c>
      <c r="R33" s="20" t="n">
        <v>12.36813559</v>
      </c>
    </row>
    <row r="34" spans="1:18">
      <c r="A34" s="15" t="s">
        <v>431</v>
      </c>
      <c r="B34" s="17" t="n">
        <v>6350</v>
      </c>
      <c r="C34" s="18">
        <f>(0.0/B34*100)</f>
        <v/>
      </c>
      <c r="D34" s="19" t="n">
        <v>6350</v>
      </c>
      <c r="E34" s="18" t="n">
        <v>427.91014378</v>
      </c>
      <c r="F34" s="20" t="n">
        <v>11.73273766</v>
      </c>
      <c r="G34" s="18" t="n">
        <v>465.44184819</v>
      </c>
      <c r="H34" s="20" t="n">
        <v>2.91102369</v>
      </c>
      <c r="I34" s="18" t="n">
        <v>430.1874827</v>
      </c>
      <c r="J34" s="20" t="n">
        <v>41.52452324</v>
      </c>
      <c r="K34" s="18" t="s">
        <v>404</v>
      </c>
      <c r="L34" s="20" t="s">
        <v>404</v>
      </c>
      <c r="M34" s="18" t="s">
        <v>404</v>
      </c>
      <c r="N34" s="20" t="s">
        <v>404</v>
      </c>
      <c r="O34" s="18" t="s">
        <v>404</v>
      </c>
      <c r="P34" s="20" t="s">
        <v>404</v>
      </c>
      <c r="Q34" s="18" t="n">
        <v>459.85886092</v>
      </c>
      <c r="R34" s="20" t="n">
        <v>8.74448207</v>
      </c>
    </row>
    <row r="35" spans="1:18">
      <c r="A35" s="15" t="s">
        <v>432</v>
      </c>
      <c r="B35" s="17" t="n">
        <v>6406</v>
      </c>
      <c r="C35" s="18">
        <f>(450.0/B35*100)</f>
        <v/>
      </c>
      <c r="D35" s="19" t="n">
        <v>5956</v>
      </c>
      <c r="E35" s="18" t="n">
        <v>506.45088973</v>
      </c>
      <c r="F35" s="20" t="n">
        <v>2.60028173</v>
      </c>
      <c r="G35" s="18" t="n">
        <v>521.64400877</v>
      </c>
      <c r="H35" s="20" t="n">
        <v>1.89881029</v>
      </c>
      <c r="I35" s="18" t="n">
        <v>485.22069666</v>
      </c>
      <c r="J35" s="20" t="n">
        <v>3.84305046</v>
      </c>
      <c r="K35" s="18" t="s">
        <v>404</v>
      </c>
      <c r="L35" s="20" t="s">
        <v>404</v>
      </c>
      <c r="M35" s="18" t="s">
        <v>404</v>
      </c>
      <c r="N35" s="20" t="s">
        <v>404</v>
      </c>
      <c r="O35" s="18" t="s">
        <v>404</v>
      </c>
      <c r="P35" s="20" t="s">
        <v>404</v>
      </c>
      <c r="Q35" s="18" t="n">
        <v>500.05977936</v>
      </c>
      <c r="R35" s="20" t="n">
        <v>3.74988708</v>
      </c>
    </row>
    <row r="36" spans="1:18">
      <c r="A36" s="15" t="s">
        <v>433</v>
      </c>
      <c r="B36" s="17" t="n">
        <v>6736</v>
      </c>
      <c r="C36" s="18">
        <f>(155.0/B36*100)</f>
        <v/>
      </c>
      <c r="D36" s="19" t="n">
        <v>6581</v>
      </c>
      <c r="E36" s="18" t="n">
        <v>495.71398077</v>
      </c>
      <c r="F36" s="20" t="n">
        <v>5.38281578</v>
      </c>
      <c r="G36" s="18" t="n">
        <v>492.10241689</v>
      </c>
      <c r="H36" s="20" t="n">
        <v>2.45054389</v>
      </c>
      <c r="I36" s="18" t="n">
        <v>496.57603535</v>
      </c>
      <c r="J36" s="20" t="n">
        <v>5.27331059</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492.48745438</v>
      </c>
      <c r="F37" s="20" t="n">
        <v>10.93636422</v>
      </c>
      <c r="G37" s="18" t="n">
        <v>493.68694278</v>
      </c>
      <c r="H37" s="20" t="n">
        <v>3.70453977</v>
      </c>
      <c r="I37" s="18" t="n">
        <v>573.49619551</v>
      </c>
      <c r="J37" s="20" t="n">
        <v>8.56050449</v>
      </c>
      <c r="K37" s="18" t="s">
        <v>404</v>
      </c>
      <c r="L37" s="20" t="s">
        <v>404</v>
      </c>
      <c r="M37" s="18" t="s">
        <v>404</v>
      </c>
      <c r="N37" s="20" t="s">
        <v>404</v>
      </c>
      <c r="O37" s="18" t="s">
        <v>404</v>
      </c>
      <c r="P37" s="20" t="s">
        <v>404</v>
      </c>
      <c r="Q37" s="18" t="n">
        <v>443.75034717</v>
      </c>
      <c r="R37" s="20" t="n">
        <v>11.61454584</v>
      </c>
    </row>
    <row r="38" spans="1:18">
      <c r="A38" s="15" t="s">
        <v>435</v>
      </c>
      <c r="B38" s="17" t="n">
        <v>5860</v>
      </c>
      <c r="C38" s="18">
        <f>(268.0/B38*100)</f>
        <v/>
      </c>
      <c r="D38" s="19" t="n">
        <v>5592</v>
      </c>
      <c r="E38" s="18" t="n">
        <v>486.89618006</v>
      </c>
      <c r="F38" s="20" t="n">
        <v>15.41926907</v>
      </c>
      <c r="G38" s="18" t="n">
        <v>506.86004225</v>
      </c>
      <c r="H38" s="20" t="n">
        <v>3.51834935</v>
      </c>
      <c r="I38" s="18" t="n">
        <v>541.82640402</v>
      </c>
      <c r="J38" s="20" t="n">
        <v>10.58857167</v>
      </c>
      <c r="K38" s="18" t="s">
        <v>404</v>
      </c>
      <c r="L38" s="20" t="s">
        <v>404</v>
      </c>
      <c r="M38" s="18" t="s">
        <v>404</v>
      </c>
      <c r="N38" s="20" t="s">
        <v>404</v>
      </c>
      <c r="O38" s="18" t="s">
        <v>404</v>
      </c>
      <c r="P38" s="20" t="s">
        <v>404</v>
      </c>
      <c r="Q38" s="18" t="n">
        <v>462.14428677</v>
      </c>
      <c r="R38" s="20" t="n">
        <v>10.49345228</v>
      </c>
    </row>
    <row r="39" spans="1:18">
      <c r="A39" s="15" t="s">
        <v>436</v>
      </c>
      <c r="B39" s="17" t="n">
        <v>5895</v>
      </c>
      <c r="C39" s="18">
        <f>(0.0/B39*100)</f>
        <v/>
      </c>
      <c r="D39" s="19" t="n">
        <v>5895</v>
      </c>
      <c r="E39" s="18" t="n">
        <v>432.69373692</v>
      </c>
      <c r="F39" s="20" t="n">
        <v>8.5414694</v>
      </c>
      <c r="G39" s="18" t="n">
        <v>421.86800302</v>
      </c>
      <c r="H39" s="20" t="n">
        <v>6.18063095</v>
      </c>
      <c r="I39" s="18" t="n">
        <v>355.90234061</v>
      </c>
      <c r="J39" s="20" t="n">
        <v>15.76478125</v>
      </c>
      <c r="K39" s="18" t="s">
        <v>404</v>
      </c>
      <c r="L39" s="20" t="s">
        <v>404</v>
      </c>
      <c r="M39" s="18" t="s">
        <v>404</v>
      </c>
      <c r="N39" s="20" t="s">
        <v>404</v>
      </c>
      <c r="O39" s="18" t="s">
        <v>404</v>
      </c>
      <c r="P39" s="20" t="s">
        <v>404</v>
      </c>
      <c r="Q39" s="18" t="n">
        <v>413.08286476</v>
      </c>
      <c r="R39" s="20" t="n">
        <v>12.9932997</v>
      </c>
    </row>
    <row r="40" spans="1:18">
      <c r="A40" s="15" t="s">
        <v>437</v>
      </c>
      <c r="B40" s="17" t="n">
        <v>14157</v>
      </c>
      <c r="C40" s="18">
        <f>(2954.0/B40*100)</f>
        <v/>
      </c>
      <c r="D40" s="19" t="n">
        <v>11203</v>
      </c>
      <c r="E40" s="18" t="n">
        <v>508.42703031</v>
      </c>
      <c r="F40" s="20" t="n">
        <v>6.33346018</v>
      </c>
      <c r="G40" s="18" t="n">
        <v>513.31332945</v>
      </c>
      <c r="H40" s="20" t="n">
        <v>4.05737812</v>
      </c>
      <c r="I40" s="18" t="n">
        <v>495.78059134</v>
      </c>
      <c r="J40" s="20" t="n">
        <v>10.76866191</v>
      </c>
      <c r="K40" s="18" t="s">
        <v>404</v>
      </c>
      <c r="L40" s="20" t="s">
        <v>404</v>
      </c>
      <c r="M40" s="18" t="s">
        <v>404</v>
      </c>
      <c r="N40" s="20" t="s">
        <v>404</v>
      </c>
      <c r="O40" s="18" t="s">
        <v>404</v>
      </c>
      <c r="P40" s="20" t="s">
        <v>404</v>
      </c>
      <c r="Q40" s="18" t="n">
        <v>509.51514347</v>
      </c>
      <c r="R40" s="20" t="n">
        <v>9.08609585</v>
      </c>
    </row>
    <row r="41" spans="1:18">
      <c r="A41" s="15" t="s">
        <v>438</v>
      </c>
      <c r="B41" s="17" t="n">
        <v>5712</v>
      </c>
      <c r="C41" s="18">
        <f>(99.0/B41*100)</f>
        <v/>
      </c>
      <c r="D41" s="19" t="n">
        <v>5613</v>
      </c>
      <c r="E41" s="18" t="n">
        <v>484.85876118</v>
      </c>
      <c r="F41" s="20" t="n">
        <v>6.45005255</v>
      </c>
      <c r="G41" s="18" t="n">
        <v>501.51729728</v>
      </c>
      <c r="H41" s="20" t="n">
        <v>3.89995835</v>
      </c>
      <c r="I41" s="18" t="n">
        <v>490.88643119</v>
      </c>
      <c r="J41" s="20" t="n">
        <v>22.86756783</v>
      </c>
      <c r="K41" s="18" t="s">
        <v>404</v>
      </c>
      <c r="L41" s="20" t="s">
        <v>404</v>
      </c>
      <c r="M41" s="18" t="s">
        <v>404</v>
      </c>
      <c r="N41" s="20" t="s">
        <v>404</v>
      </c>
      <c r="O41" s="18" t="s">
        <v>404</v>
      </c>
      <c r="P41" s="20" t="s">
        <v>404</v>
      </c>
      <c r="Q41" s="18" t="n">
        <v>479.01566704</v>
      </c>
      <c r="R41" s="20" t="n">
        <v>22.93593236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428.83552375</v>
      </c>
      <c r="F44" s="20" t="n">
        <v>7.90365255</v>
      </c>
      <c r="G44" s="18" t="n">
        <v>430.19556135</v>
      </c>
      <c r="H44" s="20" t="n">
        <v>4.49330885</v>
      </c>
      <c r="I44" s="18" t="s">
        <v>404</v>
      </c>
      <c r="J44" s="20" t="s">
        <v>404</v>
      </c>
      <c r="K44" s="18" t="s">
        <v>404</v>
      </c>
      <c r="L44" s="20" t="s">
        <v>404</v>
      </c>
      <c r="M44" s="18" t="s">
        <v>404</v>
      </c>
      <c r="N44" s="20" t="s">
        <v>404</v>
      </c>
      <c r="O44" s="18" t="s">
        <v>404</v>
      </c>
      <c r="P44" s="20" t="s">
        <v>404</v>
      </c>
      <c r="Q44" s="18" t="n">
        <v>421.90215424</v>
      </c>
      <c r="R44" s="20" t="n">
        <v>4.40637999</v>
      </c>
    </row>
    <row r="45" spans="1:18">
      <c r="A45" s="15" t="s">
        <v>442</v>
      </c>
      <c r="B45" s="17" t="n">
        <v>5519</v>
      </c>
      <c r="C45" s="18">
        <f>(0.0/B45*100)</f>
        <v/>
      </c>
      <c r="D45" s="19" t="n">
        <v>5519</v>
      </c>
      <c r="E45" s="18" t="n">
        <v>375.52458799</v>
      </c>
      <c r="F45" s="20" t="n">
        <v>5.32288796</v>
      </c>
      <c r="G45" s="18" t="n">
        <v>383.37622918</v>
      </c>
      <c r="H45" s="20" t="n">
        <v>5.17180329</v>
      </c>
      <c r="I45" s="18" t="s">
        <v>404</v>
      </c>
      <c r="J45" s="20" t="s">
        <v>404</v>
      </c>
      <c r="K45" s="18" t="s">
        <v>404</v>
      </c>
      <c r="L45" s="20" t="s">
        <v>404</v>
      </c>
      <c r="M45" s="18" t="s">
        <v>404</v>
      </c>
      <c r="N45" s="20" t="s">
        <v>404</v>
      </c>
      <c r="O45" s="18" t="s">
        <v>404</v>
      </c>
      <c r="P45" s="20" t="s">
        <v>404</v>
      </c>
      <c r="Q45" s="18" t="n">
        <v>366.18361617</v>
      </c>
      <c r="R45" s="20" t="n">
        <v>6.05398224</v>
      </c>
    </row>
    <row r="46" spans="1:18">
      <c r="A46" s="15" t="s">
        <v>443</v>
      </c>
      <c r="B46" s="17" t="n">
        <v>23141</v>
      </c>
      <c r="C46" s="18">
        <f>(5241.0/B46*100)</f>
        <v/>
      </c>
      <c r="D46" s="19" t="n">
        <v>17900</v>
      </c>
      <c r="E46" s="18" t="n">
        <v>400.09755502</v>
      </c>
      <c r="F46" s="20" t="n">
        <v>3.45740088</v>
      </c>
      <c r="G46" s="18" t="n">
        <v>420.17125499</v>
      </c>
      <c r="H46" s="20" t="n">
        <v>4.21955444</v>
      </c>
      <c r="I46" s="18" t="n">
        <v>355.9970873</v>
      </c>
      <c r="J46" s="20" t="n">
        <v>5.42411688</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454.32331457</v>
      </c>
      <c r="F47" s="20" t="n">
        <v>8.85350961</v>
      </c>
      <c r="G47" s="18" t="n">
        <v>441.19826018</v>
      </c>
      <c r="H47" s="20" t="n">
        <v>7.71130766</v>
      </c>
      <c r="I47" s="18" t="n">
        <v>449.80582793</v>
      </c>
      <c r="J47" s="20" t="n">
        <v>29.36456624</v>
      </c>
      <c r="K47" s="18" t="s">
        <v>404</v>
      </c>
      <c r="L47" s="20" t="s">
        <v>404</v>
      </c>
      <c r="M47" s="18" t="s">
        <v>404</v>
      </c>
      <c r="N47" s="20" t="s">
        <v>404</v>
      </c>
      <c r="O47" s="18" t="s">
        <v>404</v>
      </c>
      <c r="P47" s="20" t="s">
        <v>404</v>
      </c>
      <c r="Q47" s="18" t="n">
        <v>437.67852293</v>
      </c>
      <c r="R47" s="20" t="n">
        <v>20.24384797</v>
      </c>
    </row>
    <row r="48" spans="1:18">
      <c r="A48" s="15" t="s">
        <v>445</v>
      </c>
      <c r="B48" s="17" t="n">
        <v>9841</v>
      </c>
      <c r="C48" s="18">
        <f>(40.0/B48*100)</f>
        <v/>
      </c>
      <c r="D48" s="19" t="n">
        <v>9801</v>
      </c>
      <c r="E48" s="18" t="n">
        <v>508.4409671</v>
      </c>
      <c r="F48" s="20" t="n">
        <v>8.75003397</v>
      </c>
      <c r="G48" s="18" t="n">
        <v>521.19497041</v>
      </c>
      <c r="H48" s="20" t="n">
        <v>6.65243543</v>
      </c>
      <c r="I48" s="18" t="n">
        <v>426.17323264</v>
      </c>
      <c r="J48" s="20" t="n">
        <v>6.766915</v>
      </c>
      <c r="K48" s="18" t="s">
        <v>404</v>
      </c>
      <c r="L48" s="20" t="s">
        <v>404</v>
      </c>
      <c r="M48" s="18" t="s">
        <v>404</v>
      </c>
      <c r="N48" s="20" t="s">
        <v>404</v>
      </c>
      <c r="O48" s="18" t="s">
        <v>404</v>
      </c>
      <c r="P48" s="20" t="s">
        <v>404</v>
      </c>
      <c r="Q48" s="18" t="n">
        <v>518.15626776</v>
      </c>
      <c r="R48" s="20" t="n">
        <v>45.13637854</v>
      </c>
    </row>
    <row r="49" spans="1:18">
      <c r="A49" s="15" t="s">
        <v>446</v>
      </c>
      <c r="B49" s="17" t="n">
        <v>6349</v>
      </c>
      <c r="C49" s="18">
        <f>(52.0/B49*100)</f>
        <v/>
      </c>
      <c r="D49" s="19" t="n">
        <v>6297</v>
      </c>
      <c r="E49" s="18" t="n">
        <v>429.08355635</v>
      </c>
      <c r="F49" s="20" t="n">
        <v>9.42312532</v>
      </c>
      <c r="G49" s="18" t="n">
        <v>434.93677911</v>
      </c>
      <c r="H49" s="20" t="n">
        <v>3.45289287</v>
      </c>
      <c r="I49" s="18" t="s">
        <v>404</v>
      </c>
      <c r="J49" s="20" t="s">
        <v>404</v>
      </c>
      <c r="K49" s="18" t="s">
        <v>404</v>
      </c>
      <c r="L49" s="20" t="s">
        <v>404</v>
      </c>
      <c r="M49" s="18" t="s">
        <v>404</v>
      </c>
      <c r="N49" s="20" t="s">
        <v>404</v>
      </c>
      <c r="O49" s="18" t="s">
        <v>404</v>
      </c>
      <c r="P49" s="20" t="s">
        <v>404</v>
      </c>
      <c r="Q49" s="18" t="n">
        <v>421.63672793</v>
      </c>
      <c r="R49" s="20" t="n">
        <v>7.23884026</v>
      </c>
    </row>
    <row r="50" spans="1:18">
      <c r="A50" s="15" t="s">
        <v>447</v>
      </c>
      <c r="B50" s="17" t="n">
        <v>11795</v>
      </c>
      <c r="C50" s="18">
        <f>(1031.0/B50*100)</f>
        <v/>
      </c>
      <c r="D50" s="19" t="n">
        <v>10764</v>
      </c>
      <c r="E50" s="18" t="n">
        <v>417.34305746</v>
      </c>
      <c r="F50" s="20" t="n">
        <v>6.04106366</v>
      </c>
      <c r="G50" s="18" t="n">
        <v>421.68284441</v>
      </c>
      <c r="H50" s="20" t="n">
        <v>4.06354136</v>
      </c>
      <c r="I50" s="18" t="n">
        <v>397.096902</v>
      </c>
      <c r="J50" s="20" t="n">
        <v>10.88842856</v>
      </c>
      <c r="K50" s="18" t="s">
        <v>404</v>
      </c>
      <c r="L50" s="20" t="s">
        <v>404</v>
      </c>
      <c r="M50" s="18" t="s">
        <v>404</v>
      </c>
      <c r="N50" s="20" t="s">
        <v>404</v>
      </c>
      <c r="O50" s="18" t="s">
        <v>404</v>
      </c>
      <c r="P50" s="20" t="s">
        <v>404</v>
      </c>
      <c r="Q50" s="18" t="n">
        <v>413.9314335</v>
      </c>
      <c r="R50" s="20" t="n">
        <v>12.03043159</v>
      </c>
    </row>
    <row r="51" spans="1:18">
      <c r="A51" s="15" t="s">
        <v>448</v>
      </c>
      <c r="B51" s="17" t="n">
        <v>6866</v>
      </c>
      <c r="C51" s="18">
        <f>(132.0/B51*100)</f>
        <v/>
      </c>
      <c r="D51" s="19" t="n">
        <v>6734</v>
      </c>
      <c r="E51" s="18" t="n">
        <v>416.67067174</v>
      </c>
      <c r="F51" s="20" t="n">
        <v>4.44928548</v>
      </c>
      <c r="G51" s="18" t="n">
        <v>420.50708554</v>
      </c>
      <c r="H51" s="20" t="n">
        <v>3.55607488</v>
      </c>
      <c r="I51" s="18" t="n">
        <v>418.48637078</v>
      </c>
      <c r="J51" s="20" t="n">
        <v>15.58527852</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468.3944907</v>
      </c>
      <c r="F52" s="20" t="n">
        <v>6.87581942</v>
      </c>
      <c r="G52" s="18" t="n">
        <v>478.13793775</v>
      </c>
      <c r="H52" s="20" t="n">
        <v>4.21474608</v>
      </c>
      <c r="I52" s="18" t="n">
        <v>470.22022371</v>
      </c>
      <c r="J52" s="20" t="n">
        <v>14.9308577</v>
      </c>
      <c r="K52" s="18" t="s">
        <v>404</v>
      </c>
      <c r="L52" s="20" t="s">
        <v>404</v>
      </c>
      <c r="M52" s="18" t="s">
        <v>404</v>
      </c>
      <c r="N52" s="20" t="s">
        <v>404</v>
      </c>
      <c r="O52" s="18" t="s">
        <v>404</v>
      </c>
      <c r="P52" s="20" t="s">
        <v>404</v>
      </c>
      <c r="Q52" s="18" t="n">
        <v>502.7411088</v>
      </c>
      <c r="R52" s="20" t="n">
        <v>27.92847625</v>
      </c>
    </row>
    <row r="53" spans="1:18">
      <c r="A53" s="15" t="s">
        <v>450</v>
      </c>
      <c r="B53" s="17" t="n">
        <v>5571</v>
      </c>
      <c r="C53" s="18">
        <f>(0.0/B53*100)</f>
        <v/>
      </c>
      <c r="D53" s="19" t="n">
        <v>5571</v>
      </c>
      <c r="E53" s="18" t="n">
        <v>440.67738468</v>
      </c>
      <c r="F53" s="20" t="n">
        <v>3.07599002</v>
      </c>
      <c r="G53" s="18" t="n">
        <v>431.90941021</v>
      </c>
      <c r="H53" s="20" t="n">
        <v>1.49019059</v>
      </c>
      <c r="I53" s="18" t="n">
        <v>356.81296467</v>
      </c>
      <c r="J53" s="20" t="n">
        <v>7.27126105</v>
      </c>
      <c r="K53" s="18" t="s">
        <v>404</v>
      </c>
      <c r="L53" s="20" t="s">
        <v>404</v>
      </c>
      <c r="M53" s="18" t="s">
        <v>404</v>
      </c>
      <c r="N53" s="20" t="s">
        <v>404</v>
      </c>
      <c r="O53" s="18" t="s">
        <v>404</v>
      </c>
      <c r="P53" s="20" t="s">
        <v>404</v>
      </c>
      <c r="Q53" s="18" t="n">
        <v>352.79292398</v>
      </c>
      <c r="R53" s="20" t="n">
        <v>14.21163821</v>
      </c>
    </row>
    <row r="54" spans="1:18">
      <c r="A54" s="15" t="s">
        <v>451</v>
      </c>
      <c r="B54" s="17" t="n">
        <v>4740</v>
      </c>
      <c r="C54" s="18">
        <f>(199.0/B54*100)</f>
        <v/>
      </c>
      <c r="D54" s="19" t="n">
        <v>4541</v>
      </c>
      <c r="E54" s="18" t="n">
        <v>335.19970863</v>
      </c>
      <c r="F54" s="20" t="n">
        <v>6.96535636</v>
      </c>
      <c r="G54" s="18" t="n">
        <v>339.20978673</v>
      </c>
      <c r="H54" s="20" t="n">
        <v>5.40790344</v>
      </c>
      <c r="I54" s="18" t="n">
        <v>300.94433921</v>
      </c>
      <c r="J54" s="20" t="n">
        <v>5.56687527</v>
      </c>
      <c r="K54" s="18" t="s">
        <v>404</v>
      </c>
      <c r="L54" s="20" t="s">
        <v>404</v>
      </c>
      <c r="M54" s="18" t="s">
        <v>404</v>
      </c>
      <c r="N54" s="20" t="s">
        <v>404</v>
      </c>
      <c r="O54" s="18" t="s">
        <v>404</v>
      </c>
      <c r="P54" s="20" t="s">
        <v>404</v>
      </c>
      <c r="Q54" s="18" t="n">
        <v>330.05480656</v>
      </c>
      <c r="R54" s="20" t="n">
        <v>8.381351690000001</v>
      </c>
    </row>
    <row r="55" spans="1:18">
      <c r="A55" s="15" t="s">
        <v>452</v>
      </c>
      <c r="B55" s="17" t="n">
        <v>5316</v>
      </c>
      <c r="C55" s="18">
        <f>(43.0/B55*100)</f>
        <v/>
      </c>
      <c r="D55" s="19" t="n">
        <v>5273</v>
      </c>
      <c r="E55" s="18" t="n">
        <v>406.09723676</v>
      </c>
      <c r="F55" s="20" t="n">
        <v>4.21197801</v>
      </c>
      <c r="G55" s="18" t="n">
        <v>419.87575608</v>
      </c>
      <c r="H55" s="20" t="n">
        <v>4.06787666</v>
      </c>
      <c r="I55" s="18" t="s">
        <v>404</v>
      </c>
      <c r="J55" s="20" t="s">
        <v>404</v>
      </c>
      <c r="K55" s="18" t="s">
        <v>404</v>
      </c>
      <c r="L55" s="20" t="s">
        <v>404</v>
      </c>
      <c r="M55" s="18" t="s">
        <v>404</v>
      </c>
      <c r="N55" s="20" t="s">
        <v>404</v>
      </c>
      <c r="O55" s="18" t="s">
        <v>404</v>
      </c>
      <c r="P55" s="20" t="s">
        <v>404</v>
      </c>
      <c r="Q55" s="18" t="n">
        <v>396.70825979</v>
      </c>
      <c r="R55" s="20" t="n">
        <v>10.73271388</v>
      </c>
    </row>
    <row r="56" spans="1:18">
      <c r="A56" s="15" t="s">
        <v>453</v>
      </c>
      <c r="B56" s="17" t="n">
        <v>5359</v>
      </c>
      <c r="C56" s="18">
        <f>(0.0/B56*100)</f>
        <v/>
      </c>
      <c r="D56" s="19" t="n">
        <v>5359</v>
      </c>
      <c r="E56" s="18" t="n">
        <v>527.2133117</v>
      </c>
      <c r="F56" s="20" t="n">
        <v>5.62524089</v>
      </c>
      <c r="G56" s="18" t="n">
        <v>520.96965913</v>
      </c>
      <c r="H56" s="20" t="n">
        <v>3.7799899</v>
      </c>
      <c r="I56" s="18" t="n">
        <v>520.85506759</v>
      </c>
      <c r="J56" s="20" t="n">
        <v>16.36062732</v>
      </c>
      <c r="K56" s="18" t="s">
        <v>404</v>
      </c>
      <c r="L56" s="20" t="s">
        <v>404</v>
      </c>
      <c r="M56" s="18" t="s">
        <v>404</v>
      </c>
      <c r="N56" s="20" t="s">
        <v>404</v>
      </c>
      <c r="O56" s="18" t="s">
        <v>404</v>
      </c>
      <c r="P56" s="20" t="s">
        <v>404</v>
      </c>
      <c r="Q56" s="18" t="n">
        <v>539.67747832</v>
      </c>
      <c r="R56" s="20" t="n">
        <v>28.31931847</v>
      </c>
    </row>
    <row r="57" spans="1:18">
      <c r="A57" s="15" t="s">
        <v>454</v>
      </c>
      <c r="B57" s="17" t="n">
        <v>6513</v>
      </c>
      <c r="C57" s="18">
        <f>(0.0/B57*100)</f>
        <v/>
      </c>
      <c r="D57" s="19" t="n">
        <v>6513</v>
      </c>
      <c r="E57" s="18" t="n">
        <v>402.26892983</v>
      </c>
      <c r="F57" s="20" t="n">
        <v>4.76302197</v>
      </c>
      <c r="G57" s="18" t="n">
        <v>405.50532178</v>
      </c>
      <c r="H57" s="20" t="n">
        <v>4.30683945</v>
      </c>
      <c r="I57" s="18" t="s">
        <v>404</v>
      </c>
      <c r="J57" s="20" t="s">
        <v>404</v>
      </c>
      <c r="K57" s="18" t="s">
        <v>404</v>
      </c>
      <c r="L57" s="20" t="s">
        <v>404</v>
      </c>
      <c r="M57" s="18" t="s">
        <v>404</v>
      </c>
      <c r="N57" s="20" t="s">
        <v>404</v>
      </c>
      <c r="O57" s="18" t="s">
        <v>404</v>
      </c>
      <c r="P57" s="20" t="s">
        <v>404</v>
      </c>
      <c r="Q57" s="18" t="n">
        <v>397.37563327</v>
      </c>
      <c r="R57" s="20" t="n">
        <v>6.6218621</v>
      </c>
    </row>
    <row r="58" spans="1:18">
      <c r="A58" s="15" t="s">
        <v>455</v>
      </c>
      <c r="B58" s="17" t="n">
        <v>7267</v>
      </c>
      <c r="C58" s="18">
        <f>(0.0/B58*100)</f>
        <v/>
      </c>
      <c r="D58" s="19" t="n">
        <v>7267</v>
      </c>
      <c r="E58" s="18" t="n">
        <v>408.48767012</v>
      </c>
      <c r="F58" s="20" t="n">
        <v>4.72399068</v>
      </c>
      <c r="G58" s="18" t="n">
        <v>402.43581212</v>
      </c>
      <c r="H58" s="20" t="n">
        <v>7.64933648</v>
      </c>
      <c r="I58" s="18" t="s">
        <v>404</v>
      </c>
      <c r="J58" s="20" t="s">
        <v>404</v>
      </c>
      <c r="K58" s="18" t="s">
        <v>404</v>
      </c>
      <c r="L58" s="20" t="s">
        <v>404</v>
      </c>
      <c r="M58" s="18" t="s">
        <v>404</v>
      </c>
      <c r="N58" s="20" t="s">
        <v>404</v>
      </c>
      <c r="O58" s="18" t="s">
        <v>404</v>
      </c>
      <c r="P58" s="20" t="s">
        <v>404</v>
      </c>
      <c r="Q58" s="18" t="n">
        <v>412.42074915</v>
      </c>
      <c r="R58" s="20" t="n">
        <v>4.75799915</v>
      </c>
    </row>
    <row r="59" spans="1:18">
      <c r="A59" s="15" t="s">
        <v>456</v>
      </c>
      <c r="B59" s="17" t="n">
        <v>4826</v>
      </c>
      <c r="C59" s="18">
        <f>(0.0/B59*100)</f>
        <v/>
      </c>
      <c r="D59" s="19" t="n">
        <v>4826</v>
      </c>
      <c r="E59" s="18" t="n">
        <v>376.36915582</v>
      </c>
      <c r="F59" s="20" t="n">
        <v>2.60110751</v>
      </c>
      <c r="G59" s="18" t="n">
        <v>376.29192598</v>
      </c>
      <c r="H59" s="20" t="n">
        <v>2.38266201</v>
      </c>
      <c r="I59" s="18" t="s">
        <v>404</v>
      </c>
      <c r="J59" s="20" t="s">
        <v>404</v>
      </c>
      <c r="K59" s="18" t="s">
        <v>404</v>
      </c>
      <c r="L59" s="20" t="s">
        <v>404</v>
      </c>
      <c r="M59" s="18" t="s">
        <v>404</v>
      </c>
      <c r="N59" s="20" t="s">
        <v>404</v>
      </c>
      <c r="O59" s="18" t="s">
        <v>404</v>
      </c>
      <c r="P59" s="20" t="s">
        <v>404</v>
      </c>
      <c r="Q59" s="18" t="n">
        <v>383.35326095</v>
      </c>
      <c r="R59" s="20" t="n">
        <v>2.83894103</v>
      </c>
    </row>
    <row r="60" spans="1:18">
      <c r="A60" s="15" t="s">
        <v>457</v>
      </c>
      <c r="B60" s="17" t="n">
        <v>4546</v>
      </c>
      <c r="C60" s="18">
        <f>(0.0/B60*100)</f>
        <v/>
      </c>
      <c r="D60" s="19" t="n">
        <v>4546</v>
      </c>
      <c r="E60" s="18" t="n">
        <v>398.15123584</v>
      </c>
      <c r="F60" s="20" t="n">
        <v>8.54529219</v>
      </c>
      <c r="G60" s="18" t="n">
        <v>408.93717585</v>
      </c>
      <c r="H60" s="20" t="n">
        <v>6.40118182</v>
      </c>
      <c r="I60" s="18" t="s">
        <v>404</v>
      </c>
      <c r="J60" s="20" t="s">
        <v>404</v>
      </c>
      <c r="K60" s="18" t="s">
        <v>404</v>
      </c>
      <c r="L60" s="20" t="s">
        <v>404</v>
      </c>
      <c r="M60" s="18" t="s">
        <v>404</v>
      </c>
      <c r="N60" s="20" t="s">
        <v>404</v>
      </c>
      <c r="O60" s="18" t="s">
        <v>404</v>
      </c>
      <c r="P60" s="20" t="s">
        <v>404</v>
      </c>
      <c r="Q60" s="18" t="n">
        <v>354.2347626</v>
      </c>
      <c r="R60" s="20" t="n">
        <v>6.41732236</v>
      </c>
    </row>
    <row r="61" spans="1:18">
      <c r="A61" s="15" t="s">
        <v>458</v>
      </c>
      <c r="B61" s="17" t="n">
        <v>6525</v>
      </c>
      <c r="C61" s="18">
        <f>(0.0/B61*100)</f>
        <v/>
      </c>
      <c r="D61" s="19" t="n">
        <v>6525</v>
      </c>
      <c r="E61" s="18" t="n">
        <v>480.29244261</v>
      </c>
      <c r="F61" s="20" t="n">
        <v>7.13622198</v>
      </c>
      <c r="G61" s="18" t="n">
        <v>475.1873795</v>
      </c>
      <c r="H61" s="20" t="n">
        <v>3.16855346</v>
      </c>
      <c r="I61" s="18" t="n">
        <v>410.05668014</v>
      </c>
      <c r="J61" s="20" t="n">
        <v>16.13801857</v>
      </c>
      <c r="K61" s="18" t="s">
        <v>404</v>
      </c>
      <c r="L61" s="20" t="s">
        <v>404</v>
      </c>
      <c r="M61" s="18" t="s">
        <v>404</v>
      </c>
      <c r="N61" s="20" t="s">
        <v>404</v>
      </c>
      <c r="O61" s="18" t="s">
        <v>404</v>
      </c>
      <c r="P61" s="20" t="s">
        <v>404</v>
      </c>
      <c r="Q61" s="18" t="n">
        <v>464.11425099</v>
      </c>
      <c r="R61" s="20" t="n">
        <v>18.67226881</v>
      </c>
    </row>
    <row r="62" spans="1:18">
      <c r="A62" s="15" t="s">
        <v>459</v>
      </c>
      <c r="B62" s="17" t="n">
        <v>4476</v>
      </c>
      <c r="C62" s="18">
        <f>(0.0/B62*100)</f>
        <v/>
      </c>
      <c r="D62" s="19" t="n">
        <v>4476</v>
      </c>
      <c r="E62" s="18" t="n">
        <v>541.7833523199999</v>
      </c>
      <c r="F62" s="20" t="n">
        <v>2.02130907</v>
      </c>
      <c r="G62" s="18" t="n">
        <v>524.53983615</v>
      </c>
      <c r="H62" s="20" t="n">
        <v>1.2929958</v>
      </c>
      <c r="I62" s="18" t="n">
        <v>469.94698345</v>
      </c>
      <c r="J62" s="20" t="n">
        <v>17.32583546</v>
      </c>
      <c r="K62" s="18" t="s">
        <v>404</v>
      </c>
      <c r="L62" s="20" t="s">
        <v>404</v>
      </c>
      <c r="M62" s="18" t="s">
        <v>404</v>
      </c>
      <c r="N62" s="20" t="s">
        <v>404</v>
      </c>
      <c r="O62" s="18" t="s">
        <v>404</v>
      </c>
      <c r="P62" s="20" t="s">
        <v>404</v>
      </c>
      <c r="Q62" s="18" t="n">
        <v>550.46884713</v>
      </c>
      <c r="R62" s="20" t="n">
        <v>5.73789828</v>
      </c>
    </row>
    <row r="63" spans="1:18">
      <c r="A63" s="15" t="s">
        <v>460</v>
      </c>
      <c r="B63" s="17" t="n">
        <v>5324</v>
      </c>
      <c r="C63" s="18">
        <f>(0.0/B63*100)</f>
        <v/>
      </c>
      <c r="D63" s="19" t="n">
        <v>5324</v>
      </c>
      <c r="E63" s="18" t="n">
        <v>384.96450149</v>
      </c>
      <c r="F63" s="20" t="n">
        <v>2.04814186</v>
      </c>
      <c r="G63" s="18" t="n">
        <v>373.19835582</v>
      </c>
      <c r="H63" s="20" t="n">
        <v>1.77655538</v>
      </c>
      <c r="I63" s="18" t="s">
        <v>404</v>
      </c>
      <c r="J63" s="20" t="s">
        <v>404</v>
      </c>
      <c r="K63" s="18" t="s">
        <v>404</v>
      </c>
      <c r="L63" s="20" t="s">
        <v>404</v>
      </c>
      <c r="M63" s="18" t="s">
        <v>404</v>
      </c>
      <c r="N63" s="20" t="s">
        <v>404</v>
      </c>
      <c r="O63" s="18" t="s">
        <v>404</v>
      </c>
      <c r="P63" s="20" t="s">
        <v>404</v>
      </c>
      <c r="Q63" s="18" t="n">
        <v>407.46330645</v>
      </c>
      <c r="R63" s="20" t="n">
        <v>3.52006803</v>
      </c>
    </row>
    <row r="64" spans="1:18">
      <c r="A64" s="15" t="s">
        <v>461</v>
      </c>
      <c r="B64" s="17" t="n">
        <v>3634</v>
      </c>
      <c r="C64" s="18">
        <f>(27.0/B64*100)</f>
        <v/>
      </c>
      <c r="D64" s="19" t="n">
        <v>3607</v>
      </c>
      <c r="E64" s="18" t="n">
        <v>473.72519614</v>
      </c>
      <c r="F64" s="20" t="n">
        <v>4.43927746</v>
      </c>
      <c r="G64" s="18" t="n">
        <v>462.02340097</v>
      </c>
      <c r="H64" s="20" t="n">
        <v>1.77260012</v>
      </c>
      <c r="I64" s="18" t="s">
        <v>404</v>
      </c>
      <c r="J64" s="20" t="s">
        <v>404</v>
      </c>
      <c r="K64" s="18" t="s">
        <v>404</v>
      </c>
      <c r="L64" s="20" t="s">
        <v>404</v>
      </c>
      <c r="M64" s="18" t="s">
        <v>404</v>
      </c>
      <c r="N64" s="20" t="s">
        <v>404</v>
      </c>
      <c r="O64" s="18" t="s">
        <v>404</v>
      </c>
      <c r="P64" s="20" t="s">
        <v>404</v>
      </c>
      <c r="Q64" s="18" t="n">
        <v>469.78986535</v>
      </c>
      <c r="R64" s="20" t="n">
        <v>4.71630272</v>
      </c>
    </row>
    <row r="65" spans="1:18">
      <c r="A65" s="15" t="s">
        <v>462</v>
      </c>
      <c r="B65" s="17" t="n">
        <v>5325</v>
      </c>
      <c r="C65" s="18">
        <f>(0.0/B65*100)</f>
        <v/>
      </c>
      <c r="D65" s="19" t="n">
        <v>5325</v>
      </c>
      <c r="E65" s="18" t="n">
        <v>430.38119972</v>
      </c>
      <c r="F65" s="20" t="n">
        <v>4.55810941</v>
      </c>
      <c r="G65" s="18" t="n">
        <v>426.01918161</v>
      </c>
      <c r="H65" s="20" t="n">
        <v>3.43914467</v>
      </c>
      <c r="I65" s="18" t="s">
        <v>404</v>
      </c>
      <c r="J65" s="20" t="s">
        <v>404</v>
      </c>
      <c r="K65" s="18" t="s">
        <v>404</v>
      </c>
      <c r="L65" s="20" t="s">
        <v>404</v>
      </c>
      <c r="M65" s="18" t="s">
        <v>404</v>
      </c>
      <c r="N65" s="20" t="s">
        <v>404</v>
      </c>
      <c r="O65" s="18" t="s">
        <v>404</v>
      </c>
      <c r="P65" s="20" t="s">
        <v>404</v>
      </c>
      <c r="Q65" s="18" t="n">
        <v>429.60155181</v>
      </c>
      <c r="R65" s="20" t="n">
        <v>7.9107579</v>
      </c>
    </row>
    <row r="66" spans="1:18">
      <c r="A66" s="15" t="s">
        <v>463</v>
      </c>
      <c r="B66" s="17" t="n">
        <v>5665</v>
      </c>
      <c r="C66" s="18">
        <f>(0.0/B66*100)</f>
        <v/>
      </c>
      <c r="D66" s="19" t="n">
        <v>5665</v>
      </c>
      <c r="E66" s="18" t="n">
        <v>408.82088132</v>
      </c>
      <c r="F66" s="20" t="n">
        <v>1.49671789</v>
      </c>
      <c r="G66" s="18" t="n">
        <v>415.89696717</v>
      </c>
      <c r="H66" s="20" t="n">
        <v>1.60569385</v>
      </c>
      <c r="I66" s="18" t="n">
        <v>363.84393827</v>
      </c>
      <c r="J66" s="20" t="n">
        <v>8.81112766</v>
      </c>
      <c r="K66" s="18" t="s">
        <v>404</v>
      </c>
      <c r="L66" s="20" t="s">
        <v>404</v>
      </c>
      <c r="M66" s="18" t="s">
        <v>404</v>
      </c>
      <c r="N66" s="20" t="s">
        <v>404</v>
      </c>
      <c r="O66" s="18" t="s">
        <v>404</v>
      </c>
      <c r="P66" s="20" t="s">
        <v>404</v>
      </c>
      <c r="Q66" s="18" t="n">
        <v>390.55120752</v>
      </c>
      <c r="R66" s="20" t="n">
        <v>4.48179819</v>
      </c>
    </row>
    <row r="67" spans="1:18">
      <c r="A67" s="15" t="s">
        <v>464</v>
      </c>
      <c r="B67" s="17" t="n">
        <v>6971</v>
      </c>
      <c r="C67" s="18">
        <f>(0.0/B67*100)</f>
        <v/>
      </c>
      <c r="D67" s="19" t="n">
        <v>6971</v>
      </c>
      <c r="E67" s="18" t="n">
        <v>388.93352903</v>
      </c>
      <c r="F67" s="20" t="n">
        <v>4.95476009</v>
      </c>
      <c r="G67" s="18" t="n">
        <v>401.26836466</v>
      </c>
      <c r="H67" s="20" t="n">
        <v>3.0961398</v>
      </c>
      <c r="I67" s="18" t="n">
        <v>379.8153183</v>
      </c>
      <c r="J67" s="20" t="n">
        <v>6.79452788</v>
      </c>
      <c r="K67" s="18" t="s">
        <v>404</v>
      </c>
      <c r="L67" s="20" t="s">
        <v>404</v>
      </c>
      <c r="M67" s="18" t="s">
        <v>404</v>
      </c>
      <c r="N67" s="20" t="s">
        <v>404</v>
      </c>
      <c r="O67" s="18" t="s">
        <v>404</v>
      </c>
      <c r="P67" s="20" t="s">
        <v>404</v>
      </c>
      <c r="Q67" s="18" t="n">
        <v>392.99197008</v>
      </c>
      <c r="R67" s="20" t="n">
        <v>11.331504</v>
      </c>
    </row>
    <row r="68" spans="1:18">
      <c r="A68" s="15" t="s">
        <v>465</v>
      </c>
      <c r="B68" s="17" t="n">
        <v>12083</v>
      </c>
      <c r="C68" s="18">
        <f>(0.0/B68*100)</f>
        <v/>
      </c>
      <c r="D68" s="19" t="n">
        <v>12083</v>
      </c>
      <c r="E68" s="18" t="n">
        <v>407.49897361</v>
      </c>
      <c r="F68" s="20" t="n">
        <v>1.52654208</v>
      </c>
      <c r="G68" s="18" t="n">
        <v>425.76612264</v>
      </c>
      <c r="H68" s="20" t="n">
        <v>1.10248801</v>
      </c>
      <c r="I68" s="18" t="n">
        <v>439.84475592</v>
      </c>
      <c r="J68" s="20" t="n">
        <v>12.49637931</v>
      </c>
      <c r="K68" s="18" t="s">
        <v>404</v>
      </c>
      <c r="L68" s="20" t="s">
        <v>404</v>
      </c>
      <c r="M68" s="18" t="s">
        <v>404</v>
      </c>
      <c r="N68" s="20" t="s">
        <v>404</v>
      </c>
      <c r="O68" s="18" t="s">
        <v>404</v>
      </c>
      <c r="P68" s="20" t="s">
        <v>404</v>
      </c>
      <c r="Q68" s="18" t="n">
        <v>413.84550213</v>
      </c>
      <c r="R68" s="20" t="n">
        <v>3.21412825</v>
      </c>
    </row>
    <row r="69" spans="1:18">
      <c r="A69" s="15" t="s">
        <v>466</v>
      </c>
      <c r="B69" s="17" t="n">
        <v>4876</v>
      </c>
      <c r="C69" s="18">
        <f>(0.0/B69*100)</f>
        <v/>
      </c>
      <c r="D69" s="19" t="n">
        <v>4876</v>
      </c>
      <c r="E69" s="18" t="n">
        <v>441.98441402</v>
      </c>
      <c r="F69" s="20" t="n">
        <v>4.50193304</v>
      </c>
      <c r="G69" s="18" t="n">
        <v>427.01365439</v>
      </c>
      <c r="H69" s="20" t="n">
        <v>6.4547315</v>
      </c>
      <c r="I69" s="18" t="s">
        <v>404</v>
      </c>
      <c r="J69" s="20" t="s">
        <v>404</v>
      </c>
      <c r="K69" s="18" t="s">
        <v>404</v>
      </c>
      <c r="L69" s="20" t="s">
        <v>404</v>
      </c>
      <c r="M69" s="18" t="s">
        <v>404</v>
      </c>
      <c r="N69" s="20" t="s">
        <v>404</v>
      </c>
      <c r="O69" s="18" t="s">
        <v>404</v>
      </c>
      <c r="P69" s="20" t="s">
        <v>404</v>
      </c>
      <c r="Q69" s="18" t="n">
        <v>409.95935844</v>
      </c>
      <c r="R69" s="20" t="n">
        <v>23.10258051</v>
      </c>
    </row>
    <row r="70" spans="1:18">
      <c r="A70" s="15" t="s">
        <v>467</v>
      </c>
      <c r="B70" s="17" t="n">
        <v>6036</v>
      </c>
      <c r="C70" s="18">
        <f>(0.0/B70*100)</f>
        <v/>
      </c>
      <c r="D70" s="19" t="n">
        <v>6036</v>
      </c>
      <c r="E70" s="18" t="n">
        <v>485.91509207</v>
      </c>
      <c r="F70" s="20" t="n">
        <v>5.49409587</v>
      </c>
      <c r="G70" s="18" t="n">
        <v>488.69854885</v>
      </c>
      <c r="H70" s="20" t="n">
        <v>3.73120459</v>
      </c>
      <c r="I70" s="18" t="s">
        <v>404</v>
      </c>
      <c r="J70" s="20" t="s">
        <v>404</v>
      </c>
      <c r="K70" s="18" t="s">
        <v>404</v>
      </c>
      <c r="L70" s="20" t="s">
        <v>404</v>
      </c>
      <c r="M70" s="18" t="s">
        <v>404</v>
      </c>
      <c r="N70" s="20" t="s">
        <v>404</v>
      </c>
      <c r="O70" s="18" t="s">
        <v>404</v>
      </c>
      <c r="P70" s="20" t="s">
        <v>404</v>
      </c>
      <c r="Q70" s="18" t="n">
        <v>459.03072797</v>
      </c>
      <c r="R70" s="20" t="n">
        <v>10.10281277</v>
      </c>
    </row>
    <row r="71" spans="1:18">
      <c r="A71" s="15" t="s">
        <v>468</v>
      </c>
      <c r="B71" s="17" t="n">
        <v>6115</v>
      </c>
      <c r="C71" s="18">
        <f>(0.0/B71*100)</f>
        <v/>
      </c>
      <c r="D71" s="19" t="n">
        <v>6115</v>
      </c>
      <c r="E71" s="18" t="n">
        <v>551.91882899</v>
      </c>
      <c r="F71" s="20" t="n">
        <v>2.05394954</v>
      </c>
      <c r="G71" s="18" t="n">
        <v>558.45825325</v>
      </c>
      <c r="H71" s="20" t="n">
        <v>1.68179544</v>
      </c>
      <c r="I71" s="18" t="n">
        <v>496.28387474</v>
      </c>
      <c r="J71" s="20" t="n">
        <v>15.61464699</v>
      </c>
      <c r="K71" s="18" t="s">
        <v>404</v>
      </c>
      <c r="L71" s="20" t="s">
        <v>404</v>
      </c>
      <c r="M71" s="18" t="s">
        <v>404</v>
      </c>
      <c r="N71" s="20" t="s">
        <v>404</v>
      </c>
      <c r="O71" s="18" t="s">
        <v>404</v>
      </c>
      <c r="P71" s="20" t="s">
        <v>404</v>
      </c>
      <c r="Q71" s="18" t="n">
        <v>497.52651855</v>
      </c>
      <c r="R71" s="20" t="n">
        <v>5.78815518</v>
      </c>
    </row>
    <row r="72" spans="1:18">
      <c r="A72" s="15" t="s">
        <v>469</v>
      </c>
      <c r="B72" s="17" t="n">
        <v>7708</v>
      </c>
      <c r="C72" s="18">
        <f>(0.0/B72*100)</f>
        <v/>
      </c>
      <c r="D72" s="19" t="n">
        <v>7708</v>
      </c>
      <c r="E72" s="18" t="n">
        <v>535.23319182</v>
      </c>
      <c r="F72" s="20" t="n">
        <v>7.82779654</v>
      </c>
      <c r="G72" s="18" t="n">
        <v>533.07405421</v>
      </c>
      <c r="H72" s="20" t="n">
        <v>4.23558021</v>
      </c>
      <c r="I72" s="18" t="n">
        <v>458.99937447</v>
      </c>
      <c r="J72" s="20" t="n">
        <v>20.27311295</v>
      </c>
      <c r="K72" s="18" t="s">
        <v>404</v>
      </c>
      <c r="L72" s="20" t="s">
        <v>404</v>
      </c>
      <c r="M72" s="18" t="s">
        <v>404</v>
      </c>
      <c r="N72" s="20" t="s">
        <v>404</v>
      </c>
      <c r="O72" s="18" t="s">
        <v>404</v>
      </c>
      <c r="P72" s="20" t="s">
        <v>404</v>
      </c>
      <c r="Q72" s="18" t="n">
        <v>536.57700705</v>
      </c>
      <c r="R72" s="20" t="n">
        <v>38.93447057</v>
      </c>
    </row>
    <row r="73" spans="1:18">
      <c r="A73" s="15" t="s">
        <v>470</v>
      </c>
      <c r="B73" s="17" t="n">
        <v>8249</v>
      </c>
      <c r="C73" s="18">
        <f>(0.0/B73*100)</f>
        <v/>
      </c>
      <c r="D73" s="19" t="n">
        <v>8249</v>
      </c>
      <c r="E73" s="18" t="n">
        <v>421.81733061</v>
      </c>
      <c r="F73" s="20" t="n">
        <v>4.74838803</v>
      </c>
      <c r="G73" s="18" t="n">
        <v>423.18077576</v>
      </c>
      <c r="H73" s="20" t="n">
        <v>3.97789677</v>
      </c>
      <c r="I73" s="18" t="n">
        <v>410.81162287</v>
      </c>
      <c r="J73" s="20" t="n">
        <v>19.10949987</v>
      </c>
      <c r="K73" s="18" t="s">
        <v>404</v>
      </c>
      <c r="L73" s="20" t="s">
        <v>404</v>
      </c>
      <c r="M73" s="18" t="s">
        <v>404</v>
      </c>
      <c r="N73" s="20" t="s">
        <v>404</v>
      </c>
      <c r="O73" s="18" t="s">
        <v>404</v>
      </c>
      <c r="P73" s="20" t="s">
        <v>404</v>
      </c>
      <c r="Q73" s="18" t="n">
        <v>414.02925089</v>
      </c>
      <c r="R73" s="20" t="n">
        <v>10.80315494</v>
      </c>
    </row>
    <row r="74" spans="1:18">
      <c r="A74" s="15" t="s">
        <v>471</v>
      </c>
      <c r="B74" s="17" t="n">
        <v>4692</v>
      </c>
      <c r="C74" s="18">
        <f>(484.0/B74*100)</f>
        <v/>
      </c>
      <c r="D74" s="19" t="n">
        <v>4208</v>
      </c>
      <c r="E74" s="18" t="n">
        <v>383.72915234</v>
      </c>
      <c r="F74" s="20" t="n">
        <v>2.59119967</v>
      </c>
      <c r="G74" s="18" t="n">
        <v>437.01496719</v>
      </c>
      <c r="H74" s="20" t="n">
        <v>1.8662997</v>
      </c>
      <c r="I74" s="18" t="s">
        <v>404</v>
      </c>
      <c r="J74" s="20" t="s">
        <v>404</v>
      </c>
      <c r="K74" s="18" t="s">
        <v>404</v>
      </c>
      <c r="L74" s="20" t="s">
        <v>404</v>
      </c>
      <c r="M74" s="18" t="s">
        <v>404</v>
      </c>
      <c r="N74" s="20" t="s">
        <v>404</v>
      </c>
      <c r="O74" s="18" t="s">
        <v>404</v>
      </c>
      <c r="P74" s="20" t="s">
        <v>404</v>
      </c>
      <c r="Q74" s="18" t="n">
        <v>407.76646786</v>
      </c>
      <c r="R74" s="20" t="n">
        <v>3.82534293</v>
      </c>
    </row>
    <row r="75" spans="1:18">
      <c r="A75" s="15" t="s">
        <v>472</v>
      </c>
      <c r="B75" s="17" t="n">
        <v>5375</v>
      </c>
      <c r="C75" s="18">
        <f>(483.0/B75*100)</f>
        <v/>
      </c>
      <c r="D75" s="19" t="n">
        <v>4892</v>
      </c>
      <c r="E75" s="18" t="n">
        <v>390.27189618</v>
      </c>
      <c r="F75" s="20" t="n">
        <v>4.60295133</v>
      </c>
      <c r="G75" s="18" t="n">
        <v>384.34532429</v>
      </c>
      <c r="H75" s="20" t="n">
        <v>4.82209262</v>
      </c>
      <c r="I75" s="18" t="n">
        <v>382.90126591</v>
      </c>
      <c r="J75" s="20" t="n">
        <v>13.21533288</v>
      </c>
      <c r="K75" s="18" t="s">
        <v>404</v>
      </c>
      <c r="L75" s="20" t="s">
        <v>404</v>
      </c>
      <c r="M75" s="18" t="s">
        <v>404</v>
      </c>
      <c r="N75" s="20" t="s">
        <v>404</v>
      </c>
      <c r="O75" s="18" t="s">
        <v>404</v>
      </c>
      <c r="P75" s="20" t="s">
        <v>404</v>
      </c>
      <c r="Q75" s="18" t="n">
        <v>387.92213884</v>
      </c>
      <c r="R75" s="20" t="n">
        <v>6.32979696</v>
      </c>
    </row>
    <row r="76" spans="1:18">
      <c r="A76" s="15" t="s">
        <v>473</v>
      </c>
      <c r="B76" s="17" t="n">
        <v>14167</v>
      </c>
      <c r="C76" s="18">
        <f>(1400.0/B76*100)</f>
        <v/>
      </c>
      <c r="D76" s="19" t="n">
        <v>12767</v>
      </c>
      <c r="E76" s="18" t="n">
        <v>432.84484344</v>
      </c>
      <c r="F76" s="20" t="n">
        <v>4.41511475</v>
      </c>
      <c r="G76" s="18" t="n">
        <v>464.2650022</v>
      </c>
      <c r="H76" s="20" t="n">
        <v>5.33639487</v>
      </c>
      <c r="I76" s="18" t="n">
        <v>391.2856045</v>
      </c>
      <c r="J76" s="20" t="n">
        <v>11.40456447</v>
      </c>
      <c r="K76" s="18" t="s">
        <v>404</v>
      </c>
      <c r="L76" s="20" t="s">
        <v>404</v>
      </c>
      <c r="M76" s="18" t="s">
        <v>404</v>
      </c>
      <c r="N76" s="20" t="s">
        <v>404</v>
      </c>
      <c r="O76" s="18" t="s">
        <v>404</v>
      </c>
      <c r="P76" s="20" t="s">
        <v>404</v>
      </c>
      <c r="Q76" s="18" t="n">
        <v>419.86470528</v>
      </c>
      <c r="R76" s="20" t="n">
        <v>9.536249489999999</v>
      </c>
    </row>
    <row r="77" spans="1:18">
      <c r="A77" s="15" t="s">
        <v>474</v>
      </c>
      <c r="B77" s="17" t="n">
        <v>6062</v>
      </c>
      <c r="C77" s="18">
        <f>(0.0/B77*100)</f>
        <v/>
      </c>
      <c r="D77" s="19" t="n">
        <v>6062</v>
      </c>
      <c r="E77" s="18" t="n">
        <v>425.49342895</v>
      </c>
      <c r="F77" s="20" t="n">
        <v>6.32107038</v>
      </c>
      <c r="G77" s="18" t="n">
        <v>439.57288231</v>
      </c>
      <c r="H77" s="20" t="n">
        <v>3.07218669</v>
      </c>
      <c r="I77" s="18" t="n">
        <v>408.50614799</v>
      </c>
      <c r="J77" s="20" t="n">
        <v>14.00500674</v>
      </c>
      <c r="K77" s="18" t="s">
        <v>404</v>
      </c>
      <c r="L77" s="20" t="s">
        <v>404</v>
      </c>
      <c r="M77" s="18" t="s">
        <v>404</v>
      </c>
      <c r="N77" s="20" t="s">
        <v>404</v>
      </c>
      <c r="O77" s="18" t="s">
        <v>404</v>
      </c>
      <c r="P77" s="20" t="s">
        <v>404</v>
      </c>
      <c r="Q77" s="18" t="n">
        <v>434.60927169</v>
      </c>
      <c r="R77" s="20" t="n">
        <v>16.98986926</v>
      </c>
    </row>
    <row r="78" spans="1:18">
      <c r="A78" s="15" t="s">
        <v>475</v>
      </c>
      <c r="B78" s="17" t="n">
        <v>5826</v>
      </c>
      <c r="C78" s="18">
        <f>(0.0/B78*100)</f>
        <v/>
      </c>
      <c r="D78" s="19" t="n">
        <v>5826</v>
      </c>
      <c r="E78" s="18" t="n">
        <v>530.89398221</v>
      </c>
      <c r="F78" s="20" t="n">
        <v>4.43488058</v>
      </c>
      <c r="G78" s="18" t="n">
        <v>515.08986659</v>
      </c>
      <c r="H78" s="20" t="n">
        <v>8.70407514</v>
      </c>
      <c r="I78" s="18" t="s">
        <v>404</v>
      </c>
      <c r="J78" s="20" t="s">
        <v>404</v>
      </c>
      <c r="K78" s="18" t="s">
        <v>404</v>
      </c>
      <c r="L78" s="20" t="s">
        <v>404</v>
      </c>
      <c r="M78" s="18" t="s">
        <v>404</v>
      </c>
      <c r="N78" s="20" t="s">
        <v>404</v>
      </c>
      <c r="O78" s="18" t="s">
        <v>404</v>
      </c>
      <c r="P78" s="20" t="s">
        <v>404</v>
      </c>
      <c r="Q78" s="18" t="n">
        <v>489.01991433</v>
      </c>
      <c r="R78" s="20" t="n">
        <v>12.56868633</v>
      </c>
    </row>
    <row customHeight="1" ht="25" r="79" spans="1:18">
      <c r="A79" s="15" t="s">
        <v>476</v>
      </c>
      <c r="B79" s="17" t="n">
        <v>1657</v>
      </c>
      <c r="C79" s="18">
        <f>(21.0/B79*100)</f>
        <v/>
      </c>
      <c r="D79" s="19" t="n">
        <v>1636</v>
      </c>
      <c r="E79" s="18" t="n">
        <v>469.70719692</v>
      </c>
      <c r="F79" s="20" t="n">
        <v>22.42445959</v>
      </c>
      <c r="G79" s="18" t="n">
        <v>477.21237683</v>
      </c>
      <c r="H79" s="20" t="n">
        <v>7.02060428</v>
      </c>
      <c r="I79" s="18" t="s">
        <v>404</v>
      </c>
      <c r="J79" s="20" t="s">
        <v>404</v>
      </c>
      <c r="K79" s="18" t="s">
        <v>404</v>
      </c>
      <c r="L79" s="20" t="s">
        <v>404</v>
      </c>
      <c r="M79" s="18" t="s">
        <v>404</v>
      </c>
      <c r="N79" s="20" t="s">
        <v>404</v>
      </c>
      <c r="O79" s="18" t="s">
        <v>404</v>
      </c>
      <c r="P79" s="20" t="s">
        <v>404</v>
      </c>
      <c r="Q79" s="18" t="n">
        <v>456.96967197</v>
      </c>
      <c r="R79" s="20" t="n">
        <v>24.87290641</v>
      </c>
    </row>
    <row r="80" spans="1:18">
      <c r="A80" s="15" t="s">
        <v>477</v>
      </c>
      <c r="B80" s="17" t="n">
        <v>7841</v>
      </c>
      <c r="C80" s="18">
        <f>(0.0/B80*100)</f>
        <v/>
      </c>
      <c r="D80" s="19" t="n">
        <v>7841</v>
      </c>
      <c r="E80" s="18" t="n">
        <v>455.39543405</v>
      </c>
      <c r="F80" s="20" t="n">
        <v>4.84230106</v>
      </c>
      <c r="G80" s="18" t="n">
        <v>458.17683901</v>
      </c>
      <c r="H80" s="20" t="n">
        <v>5.3909331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(121.0/B81*100)</f>
        <v/>
      </c>
      <c r="D81" s="19" t="n">
        <v>8740</v>
      </c>
      <c r="E81" s="18" t="n">
        <v>444.15724474</v>
      </c>
      <c r="F81" s="20" t="n">
        <v>3.99424212</v>
      </c>
      <c r="G81" s="18" t="n">
        <v>442.04300189</v>
      </c>
      <c r="H81" s="20" t="n">
        <v>4.76986363</v>
      </c>
      <c r="I81" s="18" t="n">
        <v>523.4145175</v>
      </c>
      <c r="J81" s="20" t="n">
        <v>6.78576833</v>
      </c>
      <c r="K81" s="18" t="s">
        <v>404</v>
      </c>
      <c r="L81" s="20" t="s">
        <v>404</v>
      </c>
      <c r="M81" s="18" t="s">
        <v>404</v>
      </c>
      <c r="N81" s="20" t="s">
        <v>404</v>
      </c>
      <c r="O81" s="18" t="s">
        <v>404</v>
      </c>
      <c r="P81" s="20" t="s">
        <v>404</v>
      </c>
      <c r="Q81" s="18" t="n">
        <v>427.16747155</v>
      </c>
      <c r="R81" s="20" t="n">
        <v>10.02304477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512.29870821</v>
      </c>
      <c r="F7" s="20" t="n">
        <v>2.76587369</v>
      </c>
      <c r="G7" s="18" t="n">
        <v>509.43182511</v>
      </c>
      <c r="H7" s="20" t="n">
        <v>3.67128719</v>
      </c>
      <c r="I7" s="18" t="s">
        <v>404</v>
      </c>
      <c r="J7" s="20" t="s">
        <v>404</v>
      </c>
      <c r="K7" s="18" t="s">
        <v>404</v>
      </c>
      <c r="L7" s="20" t="s">
        <v>404</v>
      </c>
      <c r="M7" s="18" t="s">
        <v>404</v>
      </c>
      <c r="N7" s="20" t="s">
        <v>404</v>
      </c>
      <c r="O7" s="18" t="s">
        <v>404</v>
      </c>
      <c r="P7" s="20" t="s">
        <v>404</v>
      </c>
      <c r="Q7" s="18" t="n">
        <v>504.77348677</v>
      </c>
      <c r="R7" s="20" t="n">
        <v>6.21564952</v>
      </c>
    </row>
    <row r="8" spans="1:18">
      <c r="A8" s="15" t="s">
        <v>405</v>
      </c>
      <c r="B8" s="17" t="n">
        <v>7007</v>
      </c>
      <c r="C8" s="18">
        <f>(0.0/B8*100)</f>
        <v/>
      </c>
      <c r="D8" s="19" t="n">
        <v>7007</v>
      </c>
      <c r="E8" s="18" t="n">
        <v>492.09583375</v>
      </c>
      <c r="F8" s="20" t="n">
        <v>8.352288379999999</v>
      </c>
      <c r="G8" s="18" t="n">
        <v>491.70513822</v>
      </c>
      <c r="H8" s="20" t="n">
        <v>5.29141778</v>
      </c>
      <c r="I8" s="18" t="n">
        <v>469.40647517</v>
      </c>
      <c r="J8" s="20" t="n">
        <v>23.11133693</v>
      </c>
      <c r="K8" s="18" t="s">
        <v>404</v>
      </c>
      <c r="L8" s="20" t="s">
        <v>404</v>
      </c>
      <c r="M8" s="18" t="s">
        <v>404</v>
      </c>
      <c r="N8" s="20" t="s">
        <v>404</v>
      </c>
      <c r="O8" s="18" t="s">
        <v>404</v>
      </c>
      <c r="P8" s="20" t="s">
        <v>404</v>
      </c>
      <c r="Q8" s="18" t="n">
        <v>506.45218755</v>
      </c>
      <c r="R8" s="20" t="n">
        <v>8.54815046</v>
      </c>
    </row>
    <row r="9" spans="1:18">
      <c r="A9" s="15" t="s">
        <v>406</v>
      </c>
      <c r="B9" s="17" t="n">
        <v>9651</v>
      </c>
      <c r="C9" s="18">
        <f>(575.0/B9*100)</f>
        <v/>
      </c>
      <c r="D9" s="19" t="n">
        <v>9076</v>
      </c>
      <c r="E9" s="18" t="n">
        <v>498.61231123</v>
      </c>
      <c r="F9" s="20" t="n">
        <v>6.92006175</v>
      </c>
      <c r="G9" s="18" t="n">
        <v>507.19613585</v>
      </c>
      <c r="H9" s="20" t="n">
        <v>5.66117209</v>
      </c>
      <c r="I9" s="18" t="n">
        <v>521.21150646</v>
      </c>
      <c r="J9" s="20" t="n">
        <v>24.42624586</v>
      </c>
      <c r="K9" s="18" t="s">
        <v>404</v>
      </c>
      <c r="L9" s="20" t="s">
        <v>404</v>
      </c>
      <c r="M9" s="18" t="s">
        <v>404</v>
      </c>
      <c r="N9" s="20" t="s">
        <v>404</v>
      </c>
      <c r="O9" s="18" t="s">
        <v>404</v>
      </c>
      <c r="P9" s="20" t="s">
        <v>404</v>
      </c>
      <c r="Q9" s="18" t="n">
        <v>507.79360379</v>
      </c>
      <c r="R9" s="20" t="n">
        <v>6.69758802</v>
      </c>
    </row>
    <row r="10" spans="1:18">
      <c r="A10" s="15" t="s">
        <v>407</v>
      </c>
      <c r="B10" s="17" t="n">
        <v>20058</v>
      </c>
      <c r="C10" s="18">
        <f>(3112.0/B10*100)</f>
        <v/>
      </c>
      <c r="D10" s="19" t="n">
        <v>16946</v>
      </c>
      <c r="E10" s="18" t="n">
        <v>528.26986644</v>
      </c>
      <c r="F10" s="20" t="n">
        <v>2.69230413</v>
      </c>
      <c r="G10" s="18" t="n">
        <v>526.72442611</v>
      </c>
      <c r="H10" s="20" t="n">
        <v>4.77206939</v>
      </c>
      <c r="I10" s="18" t="n">
        <v>575.71642624</v>
      </c>
      <c r="J10" s="20" t="n">
        <v>12.10108029</v>
      </c>
      <c r="K10" s="18" t="s">
        <v>404</v>
      </c>
      <c r="L10" s="20" t="s">
        <v>404</v>
      </c>
      <c r="M10" s="18" t="s">
        <v>404</v>
      </c>
      <c r="N10" s="20" t="s">
        <v>404</v>
      </c>
      <c r="O10" s="18" t="s">
        <v>404</v>
      </c>
      <c r="P10" s="20" t="s">
        <v>404</v>
      </c>
      <c r="Q10" s="18" t="n">
        <v>527.86128809</v>
      </c>
      <c r="R10" s="20" t="n">
        <v>9.33159869</v>
      </c>
    </row>
    <row r="11" spans="1:18">
      <c r="A11" s="15" t="s">
        <v>408</v>
      </c>
      <c r="B11" s="17" t="n">
        <v>7053</v>
      </c>
      <c r="C11" s="18">
        <f>(137.0/B11*100)</f>
        <v/>
      </c>
      <c r="D11" s="19" t="n">
        <v>6916</v>
      </c>
      <c r="E11" s="18" t="n">
        <v>451.3139594</v>
      </c>
      <c r="F11" s="20" t="n">
        <v>2.98424636</v>
      </c>
      <c r="G11" s="18" t="n">
        <v>436.77955481</v>
      </c>
      <c r="H11" s="20" t="n">
        <v>9.516610200000001</v>
      </c>
      <c r="I11" s="18" t="n">
        <v>415.02447064</v>
      </c>
      <c r="J11" s="20" t="n">
        <v>18.84315794</v>
      </c>
      <c r="K11" s="18" t="s">
        <v>404</v>
      </c>
      <c r="L11" s="20" t="s">
        <v>404</v>
      </c>
      <c r="M11" s="18" t="s">
        <v>404</v>
      </c>
      <c r="N11" s="20" t="s">
        <v>404</v>
      </c>
      <c r="O11" s="18" t="s">
        <v>404</v>
      </c>
      <c r="P11" s="20" t="s">
        <v>404</v>
      </c>
      <c r="Q11" s="18" t="n">
        <v>423.10044472</v>
      </c>
      <c r="R11" s="20" t="n">
        <v>26.22332364</v>
      </c>
    </row>
    <row r="12" spans="1:18">
      <c r="A12" s="15" t="s">
        <v>409</v>
      </c>
      <c r="B12" s="17" t="n">
        <v>6894</v>
      </c>
      <c r="C12" s="18">
        <f>(106.0/B12*100)</f>
        <v/>
      </c>
      <c r="D12" s="19" t="n">
        <v>6788</v>
      </c>
      <c r="E12" s="18" t="n">
        <v>500.95767173</v>
      </c>
      <c r="F12" s="20" t="n">
        <v>3.57202912</v>
      </c>
      <c r="G12" s="18" t="n">
        <v>488.09930065</v>
      </c>
      <c r="H12" s="20" t="n">
        <v>4.89463712</v>
      </c>
      <c r="I12" s="18" t="n">
        <v>416.57263075</v>
      </c>
      <c r="J12" s="20" t="n">
        <v>7.57624</v>
      </c>
      <c r="K12" s="18" t="s">
        <v>404</v>
      </c>
      <c r="L12" s="20" t="s">
        <v>404</v>
      </c>
      <c r="M12" s="18" t="s">
        <v>404</v>
      </c>
      <c r="N12" s="20" t="s">
        <v>404</v>
      </c>
      <c r="O12" s="18" t="s">
        <v>404</v>
      </c>
      <c r="P12" s="20" t="s">
        <v>404</v>
      </c>
      <c r="Q12" s="18" t="n">
        <v>437.5352907</v>
      </c>
      <c r="R12" s="20" t="n">
        <v>11.40547765</v>
      </c>
    </row>
    <row r="13" spans="1:18">
      <c r="A13" s="15" t="s">
        <v>410</v>
      </c>
      <c r="B13" s="17" t="n">
        <v>7161</v>
      </c>
      <c r="C13" s="18">
        <f>(1175.0/B13*100)</f>
        <v/>
      </c>
      <c r="D13" s="19" t="n">
        <v>5986</v>
      </c>
      <c r="E13" s="18" t="n">
        <v>503.27108242</v>
      </c>
      <c r="F13" s="20" t="n">
        <v>2.82609078</v>
      </c>
      <c r="G13" s="18" t="n">
        <v>496.10863942</v>
      </c>
      <c r="H13" s="20" t="n">
        <v>5.83965823</v>
      </c>
      <c r="I13" s="18" t="n">
        <v>503.14653285</v>
      </c>
      <c r="J13" s="20" t="n">
        <v>6.92903392</v>
      </c>
      <c r="K13" s="18" t="s">
        <v>404</v>
      </c>
      <c r="L13" s="20" t="s">
        <v>404</v>
      </c>
      <c r="M13" s="18" t="s">
        <v>404</v>
      </c>
      <c r="N13" s="20" t="s">
        <v>404</v>
      </c>
      <c r="O13" s="18" t="s">
        <v>404</v>
      </c>
      <c r="P13" s="20" t="s">
        <v>404</v>
      </c>
      <c r="Q13" s="18" t="n">
        <v>519.35692914</v>
      </c>
      <c r="R13" s="20" t="n">
        <v>9.29896971</v>
      </c>
    </row>
    <row r="14" spans="1:18">
      <c r="A14" s="15" t="s">
        <v>411</v>
      </c>
      <c r="B14" s="17" t="n">
        <v>5587</v>
      </c>
      <c r="C14" s="18">
        <f>(225.0/B14*100)</f>
        <v/>
      </c>
      <c r="D14" s="19" t="n">
        <v>5362</v>
      </c>
      <c r="E14" s="18" t="n">
        <v>534.0672601700001</v>
      </c>
      <c r="F14" s="20" t="n">
        <v>2.45917685</v>
      </c>
      <c r="G14" s="18" t="n">
        <v>533.07323273</v>
      </c>
      <c r="H14" s="20" t="n">
        <v>5.34853733</v>
      </c>
      <c r="I14" s="18" t="n">
        <v>550.50670928</v>
      </c>
      <c r="J14" s="20" t="n">
        <v>14.05505107</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532.7335705</v>
      </c>
      <c r="F15" s="20" t="n">
        <v>3.161231</v>
      </c>
      <c r="G15" s="18" t="n">
        <v>528.8925392800001</v>
      </c>
      <c r="H15" s="20" t="n">
        <v>3.84970936</v>
      </c>
      <c r="I15" s="18" t="n">
        <v>555.06352238</v>
      </c>
      <c r="J15" s="20" t="n">
        <v>23.56152746</v>
      </c>
      <c r="K15" s="18" t="s">
        <v>404</v>
      </c>
      <c r="L15" s="20" t="s">
        <v>404</v>
      </c>
      <c r="M15" s="18" t="s">
        <v>404</v>
      </c>
      <c r="N15" s="20" t="s">
        <v>404</v>
      </c>
      <c r="O15" s="18" t="s">
        <v>404</v>
      </c>
      <c r="P15" s="20" t="s">
        <v>404</v>
      </c>
      <c r="Q15" s="18" t="n">
        <v>514.89186119</v>
      </c>
      <c r="R15" s="20" t="n">
        <v>15.1477963</v>
      </c>
    </row>
    <row r="16" spans="1:18">
      <c r="A16" s="15" t="s">
        <v>413</v>
      </c>
      <c r="B16" s="17" t="n">
        <v>6108</v>
      </c>
      <c r="C16" s="18">
        <f>(495.0/B16*100)</f>
        <v/>
      </c>
      <c r="D16" s="19" t="n">
        <v>5613</v>
      </c>
      <c r="E16" s="18" t="n">
        <v>484.53775988</v>
      </c>
      <c r="F16" s="20" t="n">
        <v>5.86816425</v>
      </c>
      <c r="G16" s="18" t="n">
        <v>514.25850679</v>
      </c>
      <c r="H16" s="20" t="n">
        <v>7.19105858</v>
      </c>
      <c r="I16" s="18" t="n">
        <v>456.16067731</v>
      </c>
      <c r="J16" s="20" t="n">
        <v>20.69171144</v>
      </c>
      <c r="K16" s="18" t="s">
        <v>404</v>
      </c>
      <c r="L16" s="20" t="s">
        <v>404</v>
      </c>
      <c r="M16" s="18" t="s">
        <v>404</v>
      </c>
      <c r="N16" s="20" t="s">
        <v>404</v>
      </c>
      <c r="O16" s="18" t="s">
        <v>404</v>
      </c>
      <c r="P16" s="20" t="s">
        <v>404</v>
      </c>
      <c r="Q16" s="18" t="n">
        <v>520.56639909</v>
      </c>
      <c r="R16" s="20" t="n">
        <v>10.79008412</v>
      </c>
    </row>
    <row r="17" spans="1:18">
      <c r="A17" s="15" t="s">
        <v>414</v>
      </c>
      <c r="B17" s="17" t="n">
        <v>6504</v>
      </c>
      <c r="C17" s="18">
        <f>(1325.0/B17*100)</f>
        <v/>
      </c>
      <c r="D17" s="19" t="n">
        <v>5179</v>
      </c>
      <c r="E17" s="18" t="n">
        <v>497.63595762</v>
      </c>
      <c r="F17" s="20" t="n">
        <v>10.47822915</v>
      </c>
      <c r="G17" s="18" t="n">
        <v>507.476614</v>
      </c>
      <c r="H17" s="20" t="n">
        <v>5.09534555</v>
      </c>
      <c r="I17" s="18" t="n">
        <v>559.2955306699999</v>
      </c>
      <c r="J17" s="20" t="n">
        <v>17.34577235</v>
      </c>
      <c r="K17" s="18" t="s">
        <v>404</v>
      </c>
      <c r="L17" s="20" t="s">
        <v>404</v>
      </c>
      <c r="M17" s="18" t="s">
        <v>404</v>
      </c>
      <c r="N17" s="20" t="s">
        <v>404</v>
      </c>
      <c r="O17" s="18" t="s">
        <v>404</v>
      </c>
      <c r="P17" s="20" t="s">
        <v>404</v>
      </c>
      <c r="Q17" s="18" t="n">
        <v>517.89929206</v>
      </c>
      <c r="R17" s="20" t="n">
        <v>9.566437410000001</v>
      </c>
    </row>
    <row r="18" spans="1:18">
      <c r="A18" s="15" t="s">
        <v>415</v>
      </c>
      <c r="B18" s="17" t="n">
        <v>5532</v>
      </c>
      <c r="C18" s="18">
        <f>(0.0/B18*100)</f>
        <v/>
      </c>
      <c r="D18" s="19" t="n">
        <v>5532</v>
      </c>
      <c r="E18" s="18" t="n">
        <v>469.60823648</v>
      </c>
      <c r="F18" s="20" t="n">
        <v>6.97790454</v>
      </c>
      <c r="G18" s="18" t="n">
        <v>448.4297767</v>
      </c>
      <c r="H18" s="20" t="n">
        <v>5.63826213</v>
      </c>
      <c r="I18" s="18" t="n">
        <v>433.95770205</v>
      </c>
      <c r="J18" s="20" t="n">
        <v>37.63026598</v>
      </c>
      <c r="K18" s="18" t="s">
        <v>404</v>
      </c>
      <c r="L18" s="20" t="s">
        <v>404</v>
      </c>
      <c r="M18" s="18" t="s">
        <v>404</v>
      </c>
      <c r="N18" s="20" t="s">
        <v>404</v>
      </c>
      <c r="O18" s="18" t="s">
        <v>404</v>
      </c>
      <c r="P18" s="20" t="s">
        <v>404</v>
      </c>
      <c r="Q18" s="18" t="n">
        <v>438.71756856</v>
      </c>
      <c r="R18" s="20" t="n">
        <v>11.32120164</v>
      </c>
    </row>
    <row r="19" spans="1:18">
      <c r="A19" s="15" t="s">
        <v>416</v>
      </c>
      <c r="B19" s="17" t="n">
        <v>5658</v>
      </c>
      <c r="C19" s="18">
        <f>(327.0/B19*100)</f>
        <v/>
      </c>
      <c r="D19" s="19" t="n">
        <v>5331</v>
      </c>
      <c r="E19" s="18" t="n">
        <v>472.86439322</v>
      </c>
      <c r="F19" s="20" t="n">
        <v>4.09320037</v>
      </c>
      <c r="G19" s="18" t="n">
        <v>494.17823887</v>
      </c>
      <c r="H19" s="20" t="n">
        <v>9.34769524</v>
      </c>
      <c r="I19" s="18" t="n">
        <v>504.12520975</v>
      </c>
      <c r="J19" s="20" t="n">
        <v>27.58960402</v>
      </c>
      <c r="K19" s="18" t="s">
        <v>404</v>
      </c>
      <c r="L19" s="20" t="s">
        <v>404</v>
      </c>
      <c r="M19" s="18" t="s">
        <v>404</v>
      </c>
      <c r="N19" s="20" t="s">
        <v>404</v>
      </c>
      <c r="O19" s="18" t="s">
        <v>404</v>
      </c>
      <c r="P19" s="20" t="s">
        <v>404</v>
      </c>
      <c r="Q19" s="18" t="n">
        <v>449.87663634</v>
      </c>
      <c r="R19" s="20" t="n">
        <v>36.33093571</v>
      </c>
    </row>
    <row r="20" spans="1:18">
      <c r="A20" s="15" t="s">
        <v>417</v>
      </c>
      <c r="B20" s="17" t="n">
        <v>3371</v>
      </c>
      <c r="C20" s="18">
        <f>(24.0/B20*100)</f>
        <v/>
      </c>
      <c r="D20" s="19" t="n">
        <v>3347</v>
      </c>
      <c r="E20" s="18" t="n">
        <v>474.19858934</v>
      </c>
      <c r="F20" s="20" t="n">
        <v>1.74330889</v>
      </c>
      <c r="G20" s="18" t="n">
        <v>479.6442721</v>
      </c>
      <c r="H20" s="20" t="n">
        <v>8.642392750000001</v>
      </c>
      <c r="I20" s="18" t="n">
        <v>423.43863297</v>
      </c>
      <c r="J20" s="20" t="n">
        <v>15.52136719</v>
      </c>
      <c r="K20" s="18" t="s">
        <v>404</v>
      </c>
      <c r="L20" s="20" t="s">
        <v>404</v>
      </c>
      <c r="M20" s="18" t="s">
        <v>404</v>
      </c>
      <c r="N20" s="20" t="s">
        <v>404</v>
      </c>
      <c r="O20" s="18" t="s">
        <v>404</v>
      </c>
      <c r="P20" s="20" t="s">
        <v>404</v>
      </c>
      <c r="Q20" s="18" t="n">
        <v>462.89299229</v>
      </c>
      <c r="R20" s="20" t="n">
        <v>6.00721875</v>
      </c>
    </row>
    <row r="21" spans="1:18">
      <c r="A21" s="15" t="s">
        <v>418</v>
      </c>
      <c r="B21" s="17" t="n">
        <v>5741</v>
      </c>
      <c r="C21" s="18">
        <f>(0.0/B21*100)</f>
        <v/>
      </c>
      <c r="D21" s="19" t="n">
        <v>5741</v>
      </c>
      <c r="E21" s="18" t="n">
        <v>500.78023433</v>
      </c>
      <c r="F21" s="20" t="n">
        <v>2.95282154</v>
      </c>
      <c r="G21" s="18" t="n">
        <v>513.95413719</v>
      </c>
      <c r="H21" s="20" t="n">
        <v>7.29535211</v>
      </c>
      <c r="I21" s="18" t="n">
        <v>493.27588236</v>
      </c>
      <c r="J21" s="20" t="n">
        <v>7.4894112</v>
      </c>
      <c r="K21" s="18" t="s">
        <v>404</v>
      </c>
      <c r="L21" s="20" t="s">
        <v>404</v>
      </c>
      <c r="M21" s="18" t="s">
        <v>404</v>
      </c>
      <c r="N21" s="20" t="s">
        <v>404</v>
      </c>
      <c r="O21" s="18" t="s">
        <v>404</v>
      </c>
      <c r="P21" s="20" t="s">
        <v>404</v>
      </c>
      <c r="Q21" s="18" t="n">
        <v>510.21104977</v>
      </c>
      <c r="R21" s="20" t="n">
        <v>9.72246766</v>
      </c>
    </row>
    <row r="22" spans="1:18">
      <c r="A22" s="15" t="s">
        <v>419</v>
      </c>
      <c r="B22" s="17" t="n">
        <v>6598</v>
      </c>
      <c r="C22" s="18">
        <f>(0.0/B22*100)</f>
        <v/>
      </c>
      <c r="D22" s="19" t="n">
        <v>6598</v>
      </c>
      <c r="E22" s="18" t="n">
        <v>464.16043527</v>
      </c>
      <c r="F22" s="20" t="n">
        <v>5.6393843</v>
      </c>
      <c r="G22" s="18" t="n">
        <v>471.75164188</v>
      </c>
      <c r="H22" s="20" t="n">
        <v>9.425865740000001</v>
      </c>
      <c r="I22" s="18" t="n">
        <v>489.71071537</v>
      </c>
      <c r="J22" s="20" t="n">
        <v>20.09285938</v>
      </c>
      <c r="K22" s="18" t="s">
        <v>404</v>
      </c>
      <c r="L22" s="20" t="s">
        <v>404</v>
      </c>
      <c r="M22" s="18" t="s">
        <v>404</v>
      </c>
      <c r="N22" s="20" t="s">
        <v>404</v>
      </c>
      <c r="O22" s="18" t="s">
        <v>404</v>
      </c>
      <c r="P22" s="20" t="s">
        <v>404</v>
      </c>
      <c r="Q22" s="18" t="n">
        <v>466.52557095</v>
      </c>
      <c r="R22" s="20" t="n">
        <v>9.77630559</v>
      </c>
    </row>
    <row r="23" spans="1:18">
      <c r="A23" s="15" t="s">
        <v>420</v>
      </c>
      <c r="B23" s="17" t="n">
        <v>11583</v>
      </c>
      <c r="C23" s="18">
        <f>(3185.0/B23*100)</f>
        <v/>
      </c>
      <c r="D23" s="19" t="n">
        <v>8398</v>
      </c>
      <c r="E23" s="18" t="n">
        <v>486.53978415</v>
      </c>
      <c r="F23" s="20" t="n">
        <v>4.48766526</v>
      </c>
      <c r="G23" s="18" t="n">
        <v>478.00563232</v>
      </c>
      <c r="H23" s="20" t="n">
        <v>11.78820932</v>
      </c>
      <c r="I23" s="18" t="n">
        <v>473.68571064</v>
      </c>
      <c r="J23" s="20" t="n">
        <v>25.16862423</v>
      </c>
      <c r="K23" s="18" t="s">
        <v>404</v>
      </c>
      <c r="L23" s="20" t="s">
        <v>404</v>
      </c>
      <c r="M23" s="18" t="s">
        <v>404</v>
      </c>
      <c r="N23" s="20" t="s">
        <v>404</v>
      </c>
      <c r="O23" s="18" t="s">
        <v>404</v>
      </c>
      <c r="P23" s="20" t="s">
        <v>404</v>
      </c>
      <c r="Q23" s="18" t="n">
        <v>475.19772484</v>
      </c>
      <c r="R23" s="20" t="n">
        <v>22.61053534</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538.3947510199999</v>
      </c>
      <c r="N24" s="20" t="n">
        <v>2.96617877</v>
      </c>
      <c r="O24" s="18" t="s">
        <v>404</v>
      </c>
      <c r="P24" s="20" t="s">
        <v>404</v>
      </c>
      <c r="Q24" s="18" t="s">
        <v>404</v>
      </c>
      <c r="R24" s="20" t="s">
        <v>404</v>
      </c>
    </row>
    <row r="25" spans="1:18">
      <c r="A25" s="15" t="s">
        <v>422</v>
      </c>
      <c r="B25" s="17" t="n">
        <v>5581</v>
      </c>
      <c r="C25" s="18">
        <f>(0.0/B25*100)</f>
        <v/>
      </c>
      <c r="D25" s="19" t="n">
        <v>5581</v>
      </c>
      <c r="E25" s="18" t="n">
        <v>525.16824228</v>
      </c>
      <c r="F25" s="20" t="n">
        <v>4.31589977</v>
      </c>
      <c r="G25" s="18" t="n">
        <v>500.34452064</v>
      </c>
      <c r="H25" s="20" t="n">
        <v>6.13480499</v>
      </c>
      <c r="I25" s="18" t="n">
        <v>431.91631915</v>
      </c>
      <c r="J25" s="20" t="n">
        <v>29.69779637</v>
      </c>
      <c r="K25" s="18" t="s">
        <v>404</v>
      </c>
      <c r="L25" s="20" t="s">
        <v>404</v>
      </c>
      <c r="M25" s="18" t="s">
        <v>404</v>
      </c>
      <c r="N25" s="20" t="s">
        <v>404</v>
      </c>
      <c r="O25" s="18" t="s">
        <v>404</v>
      </c>
      <c r="P25" s="20" t="s">
        <v>404</v>
      </c>
      <c r="Q25" s="18" t="n">
        <v>520.49633237</v>
      </c>
      <c r="R25" s="20" t="n">
        <v>20.72737546</v>
      </c>
    </row>
    <row r="26" spans="1:18">
      <c r="A26" s="15" t="s">
        <v>423</v>
      </c>
      <c r="B26" s="17" t="n">
        <v>4869</v>
      </c>
      <c r="C26" s="18">
        <f>(11.0/B26*100)</f>
        <v/>
      </c>
      <c r="D26" s="19" t="n">
        <v>4858</v>
      </c>
      <c r="E26" s="18" t="n">
        <v>490.90801624</v>
      </c>
      <c r="F26" s="20" t="n">
        <v>1.72115179</v>
      </c>
      <c r="G26" s="18" t="n">
        <v>483.86650179</v>
      </c>
      <c r="H26" s="20" t="n">
        <v>14.35648265</v>
      </c>
      <c r="I26" s="18" t="n">
        <v>467.30007132</v>
      </c>
      <c r="J26" s="20" t="n">
        <v>10.84737553</v>
      </c>
      <c r="K26" s="18" t="s">
        <v>404</v>
      </c>
      <c r="L26" s="20" t="s">
        <v>404</v>
      </c>
      <c r="M26" s="18" t="s">
        <v>404</v>
      </c>
      <c r="N26" s="20" t="s">
        <v>404</v>
      </c>
      <c r="O26" s="18" t="s">
        <v>404</v>
      </c>
      <c r="P26" s="20" t="s">
        <v>404</v>
      </c>
      <c r="Q26" s="18" t="n">
        <v>491.09061713</v>
      </c>
      <c r="R26" s="20" t="n">
        <v>18.73205971</v>
      </c>
    </row>
    <row r="27" spans="1:18">
      <c r="A27" s="15" t="s">
        <v>424</v>
      </c>
      <c r="B27" s="17" t="n">
        <v>5299</v>
      </c>
      <c r="C27" s="18">
        <f>(0.0/B27*100)</f>
        <v/>
      </c>
      <c r="D27" s="19" t="n">
        <v>5299</v>
      </c>
      <c r="E27" s="18" t="n">
        <v>471.72463439</v>
      </c>
      <c r="F27" s="20" t="n">
        <v>1.10250712</v>
      </c>
      <c r="G27" s="18" t="n">
        <v>501.57215462</v>
      </c>
      <c r="H27" s="20" t="n">
        <v>2.54983597</v>
      </c>
      <c r="I27" s="18" t="n">
        <v>435.41720695</v>
      </c>
      <c r="J27" s="20" t="n">
        <v>13.61266694</v>
      </c>
      <c r="K27" s="18" t="s">
        <v>404</v>
      </c>
      <c r="L27" s="20" t="s">
        <v>404</v>
      </c>
      <c r="M27" s="18" t="s">
        <v>404</v>
      </c>
      <c r="N27" s="20" t="s">
        <v>404</v>
      </c>
      <c r="O27" s="18" t="s">
        <v>404</v>
      </c>
      <c r="P27" s="20" t="s">
        <v>404</v>
      </c>
      <c r="Q27" s="18" t="n">
        <v>553.42460334</v>
      </c>
      <c r="R27" s="20" t="n">
        <v>4.22762475</v>
      </c>
    </row>
    <row r="28" spans="1:18">
      <c r="A28" s="15" t="s">
        <v>425</v>
      </c>
      <c r="B28" s="17" t="n">
        <v>7568</v>
      </c>
      <c r="C28" s="18">
        <f>(1746.0/B28*100)</f>
        <v/>
      </c>
      <c r="D28" s="19" t="n">
        <v>5822</v>
      </c>
      <c r="E28" s="18" t="n">
        <v>417.27849692</v>
      </c>
      <c r="F28" s="20" t="n">
        <v>2.9961359</v>
      </c>
      <c r="G28" s="18" t="n">
        <v>427.39848551</v>
      </c>
      <c r="H28" s="20" t="n">
        <v>10.67542446</v>
      </c>
      <c r="I28" s="18" t="n">
        <v>415.682224</v>
      </c>
      <c r="J28" s="20" t="n">
        <v>12.497991</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498.47476005</v>
      </c>
      <c r="F29" s="20" t="n">
        <v>7.70268727</v>
      </c>
      <c r="G29" s="18" t="n">
        <v>528.91275719</v>
      </c>
      <c r="H29" s="20" t="n">
        <v>14.04434802</v>
      </c>
      <c r="I29" s="18" t="n">
        <v>491.53952315</v>
      </c>
      <c r="J29" s="20" t="n">
        <v>11.52089114</v>
      </c>
      <c r="K29" s="18" t="s">
        <v>404</v>
      </c>
      <c r="L29" s="20" t="s">
        <v>404</v>
      </c>
      <c r="M29" s="18" t="s">
        <v>404</v>
      </c>
      <c r="N29" s="20" t="s">
        <v>404</v>
      </c>
      <c r="O29" s="18" t="s">
        <v>404</v>
      </c>
      <c r="P29" s="20" t="s">
        <v>404</v>
      </c>
      <c r="Q29" s="18" t="n">
        <v>568.58778093</v>
      </c>
      <c r="R29" s="20" t="n">
        <v>12.76159783</v>
      </c>
    </row>
    <row r="30" spans="1:18">
      <c r="A30" s="15" t="s">
        <v>427</v>
      </c>
      <c r="B30" s="17" t="n">
        <v>4520</v>
      </c>
      <c r="C30" s="18">
        <f>(1053.0/B30*100)</f>
        <v/>
      </c>
      <c r="D30" s="19" t="n">
        <v>3467</v>
      </c>
      <c r="E30" s="18" t="n">
        <v>517.4208380699999</v>
      </c>
      <c r="F30" s="20" t="n">
        <v>3.43660819</v>
      </c>
      <c r="G30" s="18" t="n">
        <v>501.67791049</v>
      </c>
      <c r="H30" s="20" t="n">
        <v>24.08601359</v>
      </c>
      <c r="I30" s="18" t="n">
        <v>476.25503978</v>
      </c>
      <c r="J30" s="20" t="n">
        <v>5.7818219</v>
      </c>
      <c r="K30" s="18" t="s">
        <v>404</v>
      </c>
      <c r="L30" s="20" t="s">
        <v>404</v>
      </c>
      <c r="M30" s="18" t="s">
        <v>404</v>
      </c>
      <c r="N30" s="20" t="s">
        <v>404</v>
      </c>
      <c r="O30" s="18" t="s">
        <v>404</v>
      </c>
      <c r="P30" s="20" t="s">
        <v>404</v>
      </c>
      <c r="Q30" s="18" t="n">
        <v>504.39727857</v>
      </c>
      <c r="R30" s="20" t="n">
        <v>26.71839236</v>
      </c>
    </row>
    <row r="31" spans="1:18">
      <c r="A31" s="15" t="s">
        <v>428</v>
      </c>
      <c r="B31" s="17" t="n">
        <v>5456</v>
      </c>
      <c r="C31" s="18">
        <f>(502.0/B31*100)</f>
        <v/>
      </c>
      <c r="D31" s="19" t="n">
        <v>4954</v>
      </c>
      <c r="E31" s="18" t="n">
        <v>501.59148721</v>
      </c>
      <c r="F31" s="20" t="n">
        <v>2.66186661</v>
      </c>
      <c r="G31" s="18" t="n">
        <v>493.71049809</v>
      </c>
      <c r="H31" s="20" t="n">
        <v>5.50577834</v>
      </c>
      <c r="I31" s="18" t="n">
        <v>494.17431044</v>
      </c>
      <c r="J31" s="20" t="n">
        <v>12.72172807</v>
      </c>
      <c r="K31" s="18" t="s">
        <v>404</v>
      </c>
      <c r="L31" s="20" t="s">
        <v>404</v>
      </c>
      <c r="M31" s="18" t="s">
        <v>404</v>
      </c>
      <c r="N31" s="20" t="s">
        <v>404</v>
      </c>
      <c r="O31" s="18" t="s">
        <v>404</v>
      </c>
      <c r="P31" s="20" t="s">
        <v>404</v>
      </c>
      <c r="Q31" s="18" t="n">
        <v>491.27199188</v>
      </c>
      <c r="R31" s="20" t="n">
        <v>7.57059624</v>
      </c>
    </row>
    <row r="32" spans="1:18">
      <c r="A32" s="15" t="s">
        <v>429</v>
      </c>
      <c r="B32" s="17" t="n">
        <v>4478</v>
      </c>
      <c r="C32" s="18">
        <f>(0.0/B32*100)</f>
        <v/>
      </c>
      <c r="D32" s="19" t="n">
        <v>4478</v>
      </c>
      <c r="E32" s="18" t="n">
        <v>501.06420153</v>
      </c>
      <c r="F32" s="20" t="n">
        <v>2.54427857</v>
      </c>
      <c r="G32" s="18" t="n">
        <v>480.54195426</v>
      </c>
      <c r="H32" s="20" t="n">
        <v>6.37893376</v>
      </c>
      <c r="I32" s="18" t="n">
        <v>532.87796712</v>
      </c>
      <c r="J32" s="20" t="n">
        <v>18.10816627</v>
      </c>
      <c r="K32" s="18" t="s">
        <v>404</v>
      </c>
      <c r="L32" s="20" t="s">
        <v>404</v>
      </c>
      <c r="M32" s="18" t="s">
        <v>404</v>
      </c>
      <c r="N32" s="20" t="s">
        <v>404</v>
      </c>
      <c r="O32" s="18" t="s">
        <v>404</v>
      </c>
      <c r="P32" s="20" t="s">
        <v>404</v>
      </c>
      <c r="Q32" s="18" t="n">
        <v>515.8063363700001</v>
      </c>
      <c r="R32" s="20" t="n">
        <v>3.20996846</v>
      </c>
    </row>
    <row r="33" spans="1:18">
      <c r="A33" s="15" t="s">
        <v>430</v>
      </c>
      <c r="B33" s="17" t="n">
        <v>7325</v>
      </c>
      <c r="C33" s="18">
        <f>(29.0/B33*100)</f>
        <v/>
      </c>
      <c r="D33" s="19" t="n">
        <v>7296</v>
      </c>
      <c r="E33" s="18" t="n">
        <v>511.49567686</v>
      </c>
      <c r="F33" s="20" t="n">
        <v>3.42196635</v>
      </c>
      <c r="G33" s="18" t="n">
        <v>508.38635822</v>
      </c>
      <c r="H33" s="20" t="n">
        <v>7.44046865</v>
      </c>
      <c r="I33" s="18" t="n">
        <v>424.32624004</v>
      </c>
      <c r="J33" s="20" t="n">
        <v>3.78743885</v>
      </c>
      <c r="K33" s="18" t="s">
        <v>404</v>
      </c>
      <c r="L33" s="20" t="s">
        <v>404</v>
      </c>
      <c r="M33" s="18" t="s">
        <v>404</v>
      </c>
      <c r="N33" s="20" t="s">
        <v>404</v>
      </c>
      <c r="O33" s="18" t="s">
        <v>404</v>
      </c>
      <c r="P33" s="20" t="s">
        <v>404</v>
      </c>
      <c r="Q33" s="18" t="n">
        <v>518.3065407399999</v>
      </c>
      <c r="R33" s="20" t="n">
        <v>9.054380480000001</v>
      </c>
    </row>
    <row r="34" spans="1:18">
      <c r="A34" s="15" t="s">
        <v>431</v>
      </c>
      <c r="B34" s="17" t="n">
        <v>6350</v>
      </c>
      <c r="C34" s="18">
        <f>(0.0/B34*100)</f>
        <v/>
      </c>
      <c r="D34" s="19" t="n">
        <v>6350</v>
      </c>
      <c r="E34" s="18" t="n">
        <v>456.921933</v>
      </c>
      <c r="F34" s="20" t="n">
        <v>5.32973288</v>
      </c>
      <c r="G34" s="18" t="n">
        <v>466.16719115</v>
      </c>
      <c r="H34" s="20" t="n">
        <v>4.86339696</v>
      </c>
      <c r="I34" s="18" t="n">
        <v>430.1874827</v>
      </c>
      <c r="J34" s="20" t="n">
        <v>41.52452324</v>
      </c>
      <c r="K34" s="18" t="s">
        <v>404</v>
      </c>
      <c r="L34" s="20" t="s">
        <v>404</v>
      </c>
      <c r="M34" s="18" t="s">
        <v>404</v>
      </c>
      <c r="N34" s="20" t="s">
        <v>404</v>
      </c>
      <c r="O34" s="18" t="s">
        <v>404</v>
      </c>
      <c r="P34" s="20" t="s">
        <v>404</v>
      </c>
      <c r="Q34" s="18" t="n">
        <v>443.56024121</v>
      </c>
      <c r="R34" s="20" t="n">
        <v>20.10903523</v>
      </c>
    </row>
    <row r="35" spans="1:18">
      <c r="A35" s="15" t="s">
        <v>432</v>
      </c>
      <c r="B35" s="17" t="n">
        <v>6406</v>
      </c>
      <c r="C35" s="18">
        <f>(450.0/B35*100)</f>
        <v/>
      </c>
      <c r="D35" s="19" t="n">
        <v>5956</v>
      </c>
      <c r="E35" s="18" t="n">
        <v>505.27963647</v>
      </c>
      <c r="F35" s="20" t="n">
        <v>2.61596236</v>
      </c>
      <c r="G35" s="18" t="n">
        <v>521.97489965</v>
      </c>
      <c r="H35" s="20" t="n">
        <v>1.94174863</v>
      </c>
      <c r="I35" s="18" t="n">
        <v>485.22069666</v>
      </c>
      <c r="J35" s="20" t="n">
        <v>3.84305046</v>
      </c>
      <c r="K35" s="18" t="s">
        <v>404</v>
      </c>
      <c r="L35" s="20" t="s">
        <v>404</v>
      </c>
      <c r="M35" s="18" t="s">
        <v>404</v>
      </c>
      <c r="N35" s="20" t="s">
        <v>404</v>
      </c>
      <c r="O35" s="18" t="s">
        <v>404</v>
      </c>
      <c r="P35" s="20" t="s">
        <v>404</v>
      </c>
      <c r="Q35" s="18" t="n">
        <v>505.27387411</v>
      </c>
      <c r="R35" s="20" t="n">
        <v>5.63396239</v>
      </c>
    </row>
    <row r="36" spans="1:18">
      <c r="A36" s="15" t="s">
        <v>433</v>
      </c>
      <c r="B36" s="17" t="n">
        <v>6736</v>
      </c>
      <c r="C36" s="18">
        <f>(632.0/B36*100)</f>
        <v/>
      </c>
      <c r="D36" s="19" t="n">
        <v>6104</v>
      </c>
      <c r="E36" s="18" t="n">
        <v>497.93325571</v>
      </c>
      <c r="F36" s="20" t="n">
        <v>3.85219664</v>
      </c>
      <c r="G36" s="18" t="n">
        <v>488.80613531</v>
      </c>
      <c r="H36" s="20" t="n">
        <v>2.99023556</v>
      </c>
      <c r="I36" s="18" t="n">
        <v>496.57603535</v>
      </c>
      <c r="J36" s="20" t="n">
        <v>5.27331059</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493.15813062</v>
      </c>
      <c r="F37" s="20" t="n">
        <v>3.75782787</v>
      </c>
      <c r="G37" s="18" t="n">
        <v>494.91413938</v>
      </c>
      <c r="H37" s="20" t="n">
        <v>8.60640635</v>
      </c>
      <c r="I37" s="18" t="n">
        <v>573.49619551</v>
      </c>
      <c r="J37" s="20" t="n">
        <v>8.56050449</v>
      </c>
      <c r="K37" s="18" t="s">
        <v>404</v>
      </c>
      <c r="L37" s="20" t="s">
        <v>404</v>
      </c>
      <c r="M37" s="18" t="s">
        <v>404</v>
      </c>
      <c r="N37" s="20" t="s">
        <v>404</v>
      </c>
      <c r="O37" s="18" t="s">
        <v>404</v>
      </c>
      <c r="P37" s="20" t="s">
        <v>404</v>
      </c>
      <c r="Q37" s="18" t="n">
        <v>432.40203165</v>
      </c>
      <c r="R37" s="20" t="n">
        <v>7.36901382</v>
      </c>
    </row>
    <row r="38" spans="1:18">
      <c r="A38" s="15" t="s">
        <v>435</v>
      </c>
      <c r="B38" s="17" t="n">
        <v>5860</v>
      </c>
      <c r="C38" s="18">
        <f>(268.0/B38*100)</f>
        <v/>
      </c>
      <c r="D38" s="19" t="n">
        <v>5592</v>
      </c>
      <c r="E38" s="18" t="n">
        <v>485.20811354</v>
      </c>
      <c r="F38" s="20" t="n">
        <v>7.29730943</v>
      </c>
      <c r="G38" s="18" t="n">
        <v>515.65716104</v>
      </c>
      <c r="H38" s="20" t="n">
        <v>4.74954405</v>
      </c>
      <c r="I38" s="18" t="n">
        <v>541.82640402</v>
      </c>
      <c r="J38" s="20" t="n">
        <v>10.58857167</v>
      </c>
      <c r="K38" s="18" t="s">
        <v>404</v>
      </c>
      <c r="L38" s="20" t="s">
        <v>404</v>
      </c>
      <c r="M38" s="18" t="s">
        <v>404</v>
      </c>
      <c r="N38" s="20" t="s">
        <v>404</v>
      </c>
      <c r="O38" s="18" t="s">
        <v>404</v>
      </c>
      <c r="P38" s="20" t="s">
        <v>404</v>
      </c>
      <c r="Q38" s="18" t="n">
        <v>506.13247636</v>
      </c>
      <c r="R38" s="20" t="n">
        <v>15.45999223</v>
      </c>
    </row>
    <row r="39" spans="1:18">
      <c r="A39" s="15" t="s">
        <v>436</v>
      </c>
      <c r="B39" s="17" t="n">
        <v>5895</v>
      </c>
      <c r="C39" s="18">
        <f>(0.0/B39*100)</f>
        <v/>
      </c>
      <c r="D39" s="19" t="n">
        <v>5895</v>
      </c>
      <c r="E39" s="18" t="n">
        <v>433.08346237</v>
      </c>
      <c r="F39" s="20" t="n">
        <v>5.67834381</v>
      </c>
      <c r="G39" s="18" t="n">
        <v>411.80641989</v>
      </c>
      <c r="H39" s="20" t="n">
        <v>9.959458039999999</v>
      </c>
      <c r="I39" s="18" t="n">
        <v>355.90234061</v>
      </c>
      <c r="J39" s="20" t="n">
        <v>15.76478125</v>
      </c>
      <c r="K39" s="18" t="s">
        <v>404</v>
      </c>
      <c r="L39" s="20" t="s">
        <v>404</v>
      </c>
      <c r="M39" s="18" t="s">
        <v>404</v>
      </c>
      <c r="N39" s="20" t="s">
        <v>404</v>
      </c>
      <c r="O39" s="18" t="s">
        <v>404</v>
      </c>
      <c r="P39" s="20" t="s">
        <v>404</v>
      </c>
      <c r="Q39" s="18" t="n">
        <v>401.15616286</v>
      </c>
      <c r="R39" s="20" t="n">
        <v>7.00894183</v>
      </c>
    </row>
    <row r="40" spans="1:18">
      <c r="A40" s="15" t="s">
        <v>437</v>
      </c>
      <c r="B40" s="17" t="n">
        <v>14157</v>
      </c>
      <c r="C40" s="18">
        <f>(2954.0/B40*100)</f>
        <v/>
      </c>
      <c r="D40" s="19" t="n">
        <v>11203</v>
      </c>
      <c r="E40" s="18" t="n">
        <v>510.33732891</v>
      </c>
      <c r="F40" s="20" t="n">
        <v>3.43358949</v>
      </c>
      <c r="G40" s="18" t="n">
        <v>527.64114987</v>
      </c>
      <c r="H40" s="20" t="n">
        <v>13.1598676</v>
      </c>
      <c r="I40" s="18" t="n">
        <v>495.78059134</v>
      </c>
      <c r="J40" s="20" t="n">
        <v>10.76866191</v>
      </c>
      <c r="K40" s="18" t="s">
        <v>404</v>
      </c>
      <c r="L40" s="20" t="s">
        <v>404</v>
      </c>
      <c r="M40" s="18" t="s">
        <v>404</v>
      </c>
      <c r="N40" s="20" t="s">
        <v>404</v>
      </c>
      <c r="O40" s="18" t="s">
        <v>404</v>
      </c>
      <c r="P40" s="20" t="s">
        <v>404</v>
      </c>
      <c r="Q40" s="18" t="n">
        <v>530.11263753</v>
      </c>
      <c r="R40" s="20" t="n">
        <v>18.79950402</v>
      </c>
    </row>
    <row r="41" spans="1:18">
      <c r="A41" s="15" t="s">
        <v>438</v>
      </c>
      <c r="B41" s="17" t="n">
        <v>5712</v>
      </c>
      <c r="C41" s="18">
        <f>(99.0/B41*100)</f>
        <v/>
      </c>
      <c r="D41" s="19" t="n">
        <v>5613</v>
      </c>
      <c r="E41" s="18" t="n">
        <v>495.96260608</v>
      </c>
      <c r="F41" s="20" t="n">
        <v>3.29109504</v>
      </c>
      <c r="G41" s="18" t="n">
        <v>525.62377149</v>
      </c>
      <c r="H41" s="20" t="n">
        <v>15.19822847</v>
      </c>
      <c r="I41" s="18" t="n">
        <v>490.88643119</v>
      </c>
      <c r="J41" s="20" t="n">
        <v>22.86756783</v>
      </c>
      <c r="K41" s="18" t="s">
        <v>404</v>
      </c>
      <c r="L41" s="20" t="s">
        <v>404</v>
      </c>
      <c r="M41" s="18" t="s">
        <v>404</v>
      </c>
      <c r="N41" s="20" t="s">
        <v>404</v>
      </c>
      <c r="O41" s="18" t="s">
        <v>404</v>
      </c>
      <c r="P41" s="20" t="s">
        <v>404</v>
      </c>
      <c r="Q41" s="18" t="n">
        <v>491.56001022</v>
      </c>
      <c r="R41" s="20" t="n">
        <v>26.19138188</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423.5181056</v>
      </c>
      <c r="F44" s="20" t="n">
        <v>3.65519599</v>
      </c>
      <c r="G44" s="18" t="n">
        <v>448.63675936</v>
      </c>
      <c r="H44" s="20" t="n">
        <v>7.60884521</v>
      </c>
      <c r="I44" s="18" t="s">
        <v>404</v>
      </c>
      <c r="J44" s="20" t="s">
        <v>404</v>
      </c>
      <c r="K44" s="18" t="s">
        <v>404</v>
      </c>
      <c r="L44" s="20" t="s">
        <v>404</v>
      </c>
      <c r="M44" s="18" t="s">
        <v>404</v>
      </c>
      <c r="N44" s="20" t="s">
        <v>404</v>
      </c>
      <c r="O44" s="18" t="s">
        <v>404</v>
      </c>
      <c r="P44" s="20" t="s">
        <v>404</v>
      </c>
      <c r="Q44" s="18" t="n">
        <v>431.42827813</v>
      </c>
      <c r="R44" s="20" t="n">
        <v>8.13040032</v>
      </c>
    </row>
    <row r="45" spans="1:18">
      <c r="A45" s="15" t="s">
        <v>442</v>
      </c>
      <c r="B45" s="17" t="n">
        <v>5519</v>
      </c>
      <c r="C45" s="18">
        <f>(0.0/B45*100)</f>
        <v/>
      </c>
      <c r="D45" s="19" t="n">
        <v>5519</v>
      </c>
      <c r="E45" s="18" t="n">
        <v>374.68863154</v>
      </c>
      <c r="F45" s="20" t="n">
        <v>2.94281295</v>
      </c>
      <c r="G45" s="18" t="n">
        <v>392.95355692</v>
      </c>
      <c r="H45" s="20" t="n">
        <v>15.76055587</v>
      </c>
      <c r="I45" s="18" t="s">
        <v>404</v>
      </c>
      <c r="J45" s="20" t="s">
        <v>404</v>
      </c>
      <c r="K45" s="18" t="s">
        <v>404</v>
      </c>
      <c r="L45" s="20" t="s">
        <v>404</v>
      </c>
      <c r="M45" s="18" t="s">
        <v>404</v>
      </c>
      <c r="N45" s="20" t="s">
        <v>404</v>
      </c>
      <c r="O45" s="18" t="s">
        <v>404</v>
      </c>
      <c r="P45" s="20" t="s">
        <v>404</v>
      </c>
      <c r="Q45" s="18" t="n">
        <v>370.426389</v>
      </c>
      <c r="R45" s="20" t="n">
        <v>15.64982625</v>
      </c>
    </row>
    <row r="46" spans="1:18">
      <c r="A46" s="15" t="s">
        <v>443</v>
      </c>
      <c r="B46" s="17" t="n">
        <v>23141</v>
      </c>
      <c r="C46" s="18">
        <f>(5646.0/B46*100)</f>
        <v/>
      </c>
      <c r="D46" s="19" t="n">
        <v>17495</v>
      </c>
      <c r="E46" s="18" t="n">
        <v>408.27689107</v>
      </c>
      <c r="F46" s="20" t="n">
        <v>2.87671783</v>
      </c>
      <c r="G46" s="18" t="n">
        <v>422.40427562</v>
      </c>
      <c r="H46" s="20" t="n">
        <v>7.93993435</v>
      </c>
      <c r="I46" s="18" t="n">
        <v>355.9970873</v>
      </c>
      <c r="J46" s="20" t="n">
        <v>5.42411688</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449.25738323</v>
      </c>
      <c r="F47" s="20" t="n">
        <v>6.61282965</v>
      </c>
      <c r="G47" s="18" t="n">
        <v>442.54339127</v>
      </c>
      <c r="H47" s="20" t="n">
        <v>7.8370936</v>
      </c>
      <c r="I47" s="18" t="n">
        <v>449.80582793</v>
      </c>
      <c r="J47" s="20" t="n">
        <v>29.36456624</v>
      </c>
      <c r="K47" s="18" t="s">
        <v>404</v>
      </c>
      <c r="L47" s="20" t="s">
        <v>404</v>
      </c>
      <c r="M47" s="18" t="s">
        <v>404</v>
      </c>
      <c r="N47" s="20" t="s">
        <v>404</v>
      </c>
      <c r="O47" s="18" t="s">
        <v>404</v>
      </c>
      <c r="P47" s="20" t="s">
        <v>404</v>
      </c>
      <c r="Q47" s="18" t="n">
        <v>429.47679013</v>
      </c>
      <c r="R47" s="20" t="n">
        <v>32.50841967</v>
      </c>
    </row>
    <row r="48" spans="1:18">
      <c r="A48" s="15" t="s">
        <v>445</v>
      </c>
      <c r="B48" s="17" t="n">
        <v>9841</v>
      </c>
      <c r="C48" s="18">
        <f>(40.0/B48*100)</f>
        <v/>
      </c>
      <c r="D48" s="19" t="n">
        <v>9801</v>
      </c>
      <c r="E48" s="18" t="n">
        <v>517.7820811300001</v>
      </c>
      <c r="F48" s="20" t="n">
        <v>5.33293123</v>
      </c>
      <c r="G48" s="18" t="n">
        <v>523.35428713</v>
      </c>
      <c r="H48" s="20" t="n">
        <v>11.75588146</v>
      </c>
      <c r="I48" s="18" t="n">
        <v>426.17323264</v>
      </c>
      <c r="J48" s="20" t="n">
        <v>6.766915</v>
      </c>
      <c r="K48" s="18" t="s">
        <v>404</v>
      </c>
      <c r="L48" s="20" t="s">
        <v>404</v>
      </c>
      <c r="M48" s="18" t="s">
        <v>404</v>
      </c>
      <c r="N48" s="20" t="s">
        <v>404</v>
      </c>
      <c r="O48" s="18" t="s">
        <v>404</v>
      </c>
      <c r="P48" s="20" t="s">
        <v>404</v>
      </c>
      <c r="Q48" s="18" t="n">
        <v>482.28467546</v>
      </c>
      <c r="R48" s="20" t="n">
        <v>25.26025149</v>
      </c>
    </row>
    <row r="49" spans="1:18">
      <c r="A49" s="15" t="s">
        <v>446</v>
      </c>
      <c r="B49" s="17" t="n">
        <v>6349</v>
      </c>
      <c r="C49" s="18">
        <f>(52.0/B49*100)</f>
        <v/>
      </c>
      <c r="D49" s="19" t="n">
        <v>6297</v>
      </c>
      <c r="E49" s="18" t="n">
        <v>429.84419091</v>
      </c>
      <c r="F49" s="20" t="n">
        <v>4.83291827</v>
      </c>
      <c r="G49" s="18" t="n">
        <v>431.43674805</v>
      </c>
      <c r="H49" s="20" t="n">
        <v>6.41264475</v>
      </c>
      <c r="I49" s="18" t="s">
        <v>404</v>
      </c>
      <c r="J49" s="20" t="s">
        <v>404</v>
      </c>
      <c r="K49" s="18" t="s">
        <v>404</v>
      </c>
      <c r="L49" s="20" t="s">
        <v>404</v>
      </c>
      <c r="M49" s="18" t="s">
        <v>404</v>
      </c>
      <c r="N49" s="20" t="s">
        <v>404</v>
      </c>
      <c r="O49" s="18" t="s">
        <v>404</v>
      </c>
      <c r="P49" s="20" t="s">
        <v>404</v>
      </c>
      <c r="Q49" s="18" t="n">
        <v>435.15264968</v>
      </c>
      <c r="R49" s="20" t="n">
        <v>5.46600608</v>
      </c>
    </row>
    <row r="50" spans="1:18">
      <c r="A50" s="15" t="s">
        <v>447</v>
      </c>
      <c r="B50" s="17" t="n">
        <v>11795</v>
      </c>
      <c r="C50" s="18">
        <f>(1031.0/B50*100)</f>
        <v/>
      </c>
      <c r="D50" s="19" t="n">
        <v>10764</v>
      </c>
      <c r="E50" s="18" t="n">
        <v>419.34338911</v>
      </c>
      <c r="F50" s="20" t="n">
        <v>3.30713786</v>
      </c>
      <c r="G50" s="18" t="n">
        <v>427.47242372</v>
      </c>
      <c r="H50" s="20" t="n">
        <v>8.17345375</v>
      </c>
      <c r="I50" s="18" t="n">
        <v>397.096902</v>
      </c>
      <c r="J50" s="20" t="n">
        <v>10.88842856</v>
      </c>
      <c r="K50" s="18" t="s">
        <v>404</v>
      </c>
      <c r="L50" s="20" t="s">
        <v>404</v>
      </c>
      <c r="M50" s="18" t="s">
        <v>404</v>
      </c>
      <c r="N50" s="20" t="s">
        <v>404</v>
      </c>
      <c r="O50" s="18" t="s">
        <v>404</v>
      </c>
      <c r="P50" s="20" t="s">
        <v>404</v>
      </c>
      <c r="Q50" s="18" t="n">
        <v>406.66616781</v>
      </c>
      <c r="R50" s="20" t="n">
        <v>13.69400692</v>
      </c>
    </row>
    <row r="51" spans="1:18">
      <c r="A51" s="15" t="s">
        <v>448</v>
      </c>
      <c r="B51" s="17" t="n">
        <v>6866</v>
      </c>
      <c r="C51" s="18">
        <f>(1086.0/B51*100)</f>
        <v/>
      </c>
      <c r="D51" s="19" t="n">
        <v>5780</v>
      </c>
      <c r="E51" s="18" t="n">
        <v>427.70118993</v>
      </c>
      <c r="F51" s="20" t="n">
        <v>6.38094937</v>
      </c>
      <c r="G51" s="18" t="n">
        <v>418.47506851</v>
      </c>
      <c r="H51" s="20" t="n">
        <v>3.13773011</v>
      </c>
      <c r="I51" s="18" t="n">
        <v>418.48637078</v>
      </c>
      <c r="J51" s="20" t="n">
        <v>15.58527852</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480.30890853</v>
      </c>
      <c r="F52" s="20" t="n">
        <v>6.65337487</v>
      </c>
      <c r="G52" s="18" t="n">
        <v>475.15340461</v>
      </c>
      <c r="H52" s="20" t="n">
        <v>4.36761669</v>
      </c>
      <c r="I52" s="18" t="n">
        <v>470.22022371</v>
      </c>
      <c r="J52" s="20" t="n">
        <v>14.9308577</v>
      </c>
      <c r="K52" s="18" t="s">
        <v>404</v>
      </c>
      <c r="L52" s="20" t="s">
        <v>404</v>
      </c>
      <c r="M52" s="18" t="s">
        <v>404</v>
      </c>
      <c r="N52" s="20" t="s">
        <v>404</v>
      </c>
      <c r="O52" s="18" t="s">
        <v>404</v>
      </c>
      <c r="P52" s="20" t="s">
        <v>404</v>
      </c>
      <c r="Q52" s="18" t="n">
        <v>458.63290249</v>
      </c>
      <c r="R52" s="20" t="n">
        <v>15.49115699</v>
      </c>
    </row>
    <row r="53" spans="1:18">
      <c r="A53" s="15" t="s">
        <v>450</v>
      </c>
      <c r="B53" s="17" t="n">
        <v>5571</v>
      </c>
      <c r="C53" s="18">
        <f>(0.0/B53*100)</f>
        <v/>
      </c>
      <c r="D53" s="19" t="n">
        <v>5571</v>
      </c>
      <c r="E53" s="18" t="n">
        <v>443.2241737</v>
      </c>
      <c r="F53" s="20" t="n">
        <v>2.02377563</v>
      </c>
      <c r="G53" s="18" t="n">
        <v>423.89938164</v>
      </c>
      <c r="H53" s="20" t="n">
        <v>1.81410315</v>
      </c>
      <c r="I53" s="18" t="n">
        <v>356.81296467</v>
      </c>
      <c r="J53" s="20" t="n">
        <v>7.27126105</v>
      </c>
      <c r="K53" s="18" t="s">
        <v>404</v>
      </c>
      <c r="L53" s="20" t="s">
        <v>404</v>
      </c>
      <c r="M53" s="18" t="s">
        <v>404</v>
      </c>
      <c r="N53" s="20" t="s">
        <v>404</v>
      </c>
      <c r="O53" s="18" t="s">
        <v>404</v>
      </c>
      <c r="P53" s="20" t="s">
        <v>404</v>
      </c>
      <c r="Q53" s="18" t="n">
        <v>436.28502692</v>
      </c>
      <c r="R53" s="20" t="n">
        <v>3.500928</v>
      </c>
    </row>
    <row r="54" spans="1:18">
      <c r="A54" s="15" t="s">
        <v>451</v>
      </c>
      <c r="B54" s="17" t="n">
        <v>4740</v>
      </c>
      <c r="C54" s="18">
        <f>(199.0/B54*100)</f>
        <v/>
      </c>
      <c r="D54" s="19" t="n">
        <v>4541</v>
      </c>
      <c r="E54" s="18" t="n">
        <v>330.04962109</v>
      </c>
      <c r="F54" s="20" t="n">
        <v>5.04804983</v>
      </c>
      <c r="G54" s="18" t="n">
        <v>348.28315117</v>
      </c>
      <c r="H54" s="20" t="n">
        <v>8.404961849999999</v>
      </c>
      <c r="I54" s="18" t="n">
        <v>300.94433921</v>
      </c>
      <c r="J54" s="20" t="n">
        <v>5.56687527</v>
      </c>
      <c r="K54" s="18" t="s">
        <v>404</v>
      </c>
      <c r="L54" s="20" t="s">
        <v>404</v>
      </c>
      <c r="M54" s="18" t="s">
        <v>404</v>
      </c>
      <c r="N54" s="20" t="s">
        <v>404</v>
      </c>
      <c r="O54" s="18" t="s">
        <v>404</v>
      </c>
      <c r="P54" s="20" t="s">
        <v>404</v>
      </c>
      <c r="Q54" s="18" t="n">
        <v>334.18844508</v>
      </c>
      <c r="R54" s="20" t="n">
        <v>6.10357662</v>
      </c>
    </row>
    <row r="55" spans="1:18">
      <c r="A55" s="15" t="s">
        <v>452</v>
      </c>
      <c r="B55" s="17" t="n">
        <v>5316</v>
      </c>
      <c r="C55" s="18">
        <f>(43.0/B55*100)</f>
        <v/>
      </c>
      <c r="D55" s="19" t="n">
        <v>5273</v>
      </c>
      <c r="E55" s="18" t="n">
        <v>411.38616457</v>
      </c>
      <c r="F55" s="20" t="n">
        <v>3.72472497</v>
      </c>
      <c r="G55" s="18" t="n">
        <v>412.65995685</v>
      </c>
      <c r="H55" s="20" t="n">
        <v>6.3859931</v>
      </c>
      <c r="I55" s="18" t="s">
        <v>404</v>
      </c>
      <c r="J55" s="20" t="s">
        <v>404</v>
      </c>
      <c r="K55" s="18" t="s">
        <v>404</v>
      </c>
      <c r="L55" s="20" t="s">
        <v>404</v>
      </c>
      <c r="M55" s="18" t="s">
        <v>404</v>
      </c>
      <c r="N55" s="20" t="s">
        <v>404</v>
      </c>
      <c r="O55" s="18" t="n">
        <v>414.08615742</v>
      </c>
      <c r="P55" s="20" t="n">
        <v>8.021863720000001</v>
      </c>
      <c r="Q55" s="18" t="n">
        <v>410.21460774</v>
      </c>
      <c r="R55" s="20" t="n">
        <v>4.29792919</v>
      </c>
    </row>
    <row r="56" spans="1:18">
      <c r="A56" s="15" t="s">
        <v>453</v>
      </c>
      <c r="B56" s="17" t="n">
        <v>5359</v>
      </c>
      <c r="C56" s="18">
        <f>(0.0/B56*100)</f>
        <v/>
      </c>
      <c r="D56" s="19" t="n">
        <v>5359</v>
      </c>
      <c r="E56" s="18" t="n">
        <v>517.71711735</v>
      </c>
      <c r="F56" s="20" t="n">
        <v>3.70657018</v>
      </c>
      <c r="G56" s="18" t="n">
        <v>534.15480897</v>
      </c>
      <c r="H56" s="20" t="n">
        <v>5.86374975</v>
      </c>
      <c r="I56" s="18" t="n">
        <v>520.85506759</v>
      </c>
      <c r="J56" s="20" t="n">
        <v>16.36062732</v>
      </c>
      <c r="K56" s="18" t="s">
        <v>404</v>
      </c>
      <c r="L56" s="20" t="s">
        <v>404</v>
      </c>
      <c r="M56" s="18" t="s">
        <v>404</v>
      </c>
      <c r="N56" s="20" t="s">
        <v>404</v>
      </c>
      <c r="O56" s="18" t="s">
        <v>404</v>
      </c>
      <c r="P56" s="20" t="s">
        <v>404</v>
      </c>
      <c r="Q56" s="18" t="n">
        <v>513.70205635</v>
      </c>
      <c r="R56" s="20" t="n">
        <v>25.55760842</v>
      </c>
    </row>
    <row r="57" spans="1:18">
      <c r="A57" s="15" t="s">
        <v>454</v>
      </c>
      <c r="B57" s="17" t="n">
        <v>6513</v>
      </c>
      <c r="C57" s="18">
        <f>(0.0/B57*100)</f>
        <v/>
      </c>
      <c r="D57" s="19" t="n">
        <v>6513</v>
      </c>
      <c r="E57" s="18" t="n">
        <v>401.38467281</v>
      </c>
      <c r="F57" s="20" t="n">
        <v>2.72784383</v>
      </c>
      <c r="G57" s="18" t="n">
        <v>410.21800614</v>
      </c>
      <c r="H57" s="20" t="n">
        <v>22.0436231</v>
      </c>
      <c r="I57" s="18" t="s">
        <v>404</v>
      </c>
      <c r="J57" s="20" t="s">
        <v>404</v>
      </c>
      <c r="K57" s="18" t="s">
        <v>404</v>
      </c>
      <c r="L57" s="20" t="s">
        <v>404</v>
      </c>
      <c r="M57" s="18" t="s">
        <v>404</v>
      </c>
      <c r="N57" s="20" t="s">
        <v>404</v>
      </c>
      <c r="O57" s="18" t="s">
        <v>404</v>
      </c>
      <c r="P57" s="20" t="s">
        <v>404</v>
      </c>
      <c r="Q57" s="18" t="n">
        <v>413.36725519</v>
      </c>
      <c r="R57" s="20" t="n">
        <v>12.24954008</v>
      </c>
    </row>
    <row r="58" spans="1:18">
      <c r="A58" s="15" t="s">
        <v>455</v>
      </c>
      <c r="B58" s="17" t="n">
        <v>7267</v>
      </c>
      <c r="C58" s="18">
        <f>(0.0/B58*100)</f>
        <v/>
      </c>
      <c r="D58" s="19" t="n">
        <v>7267</v>
      </c>
      <c r="E58" s="18" t="n">
        <v>414.50997492</v>
      </c>
      <c r="F58" s="20" t="n">
        <v>4.41825487</v>
      </c>
      <c r="G58" s="18" t="n">
        <v>393.74539989</v>
      </c>
      <c r="H58" s="20" t="n">
        <v>8.62372274</v>
      </c>
      <c r="I58" s="18" t="s">
        <v>404</v>
      </c>
      <c r="J58" s="20" t="s">
        <v>404</v>
      </c>
      <c r="K58" s="18" t="s">
        <v>404</v>
      </c>
      <c r="L58" s="20" t="s">
        <v>404</v>
      </c>
      <c r="M58" s="18" t="s">
        <v>404</v>
      </c>
      <c r="N58" s="20" t="s">
        <v>404</v>
      </c>
      <c r="O58" s="18" t="s">
        <v>404</v>
      </c>
      <c r="P58" s="20" t="s">
        <v>404</v>
      </c>
      <c r="Q58" s="18" t="n">
        <v>408.10183385</v>
      </c>
      <c r="R58" s="20" t="n">
        <v>4.30293576</v>
      </c>
    </row>
    <row r="59" spans="1:18">
      <c r="A59" s="15" t="s">
        <v>456</v>
      </c>
      <c r="B59" s="17" t="n">
        <v>4826</v>
      </c>
      <c r="C59" s="18">
        <f>(0.0/B59*100)</f>
        <v/>
      </c>
      <c r="D59" s="19" t="n">
        <v>4826</v>
      </c>
      <c r="E59" s="18" t="n">
        <v>376.05425203</v>
      </c>
      <c r="F59" s="20" t="n">
        <v>2.68380883</v>
      </c>
      <c r="G59" s="18" t="n">
        <v>381.35143511</v>
      </c>
      <c r="H59" s="20" t="n">
        <v>2.72246621</v>
      </c>
      <c r="I59" s="18" t="s">
        <v>404</v>
      </c>
      <c r="J59" s="20" t="s">
        <v>404</v>
      </c>
      <c r="K59" s="18" t="s">
        <v>404</v>
      </c>
      <c r="L59" s="20" t="s">
        <v>404</v>
      </c>
      <c r="M59" s="18" t="s">
        <v>404</v>
      </c>
      <c r="N59" s="20" t="s">
        <v>404</v>
      </c>
      <c r="O59" s="18" t="s">
        <v>404</v>
      </c>
      <c r="P59" s="20" t="s">
        <v>404</v>
      </c>
      <c r="Q59" s="18" t="n">
        <v>379.48666288</v>
      </c>
      <c r="R59" s="20" t="n">
        <v>2.8974052</v>
      </c>
    </row>
    <row r="60" spans="1:18">
      <c r="A60" s="15" t="s">
        <v>457</v>
      </c>
      <c r="B60" s="17" t="n">
        <v>4546</v>
      </c>
      <c r="C60" s="18">
        <f>(0.0/B60*100)</f>
        <v/>
      </c>
      <c r="D60" s="19" t="n">
        <v>4546</v>
      </c>
      <c r="E60" s="18" t="n">
        <v>386.9455068</v>
      </c>
      <c r="F60" s="20" t="n">
        <v>5.48500106</v>
      </c>
      <c r="G60" s="18" t="n">
        <v>407.92194105</v>
      </c>
      <c r="H60" s="20" t="n">
        <v>21.87456681</v>
      </c>
      <c r="I60" s="18" t="s">
        <v>404</v>
      </c>
      <c r="J60" s="20" t="s">
        <v>404</v>
      </c>
      <c r="K60" s="18" t="s">
        <v>404</v>
      </c>
      <c r="L60" s="20" t="s">
        <v>404</v>
      </c>
      <c r="M60" s="18" t="s">
        <v>404</v>
      </c>
      <c r="N60" s="20" t="s">
        <v>404</v>
      </c>
      <c r="O60" s="18" t="s">
        <v>404</v>
      </c>
      <c r="P60" s="20" t="s">
        <v>404</v>
      </c>
      <c r="Q60" s="18" t="n">
        <v>383.68173216</v>
      </c>
      <c r="R60" s="20" t="n">
        <v>6.19608355</v>
      </c>
    </row>
    <row r="61" spans="1:18">
      <c r="A61" s="15" t="s">
        <v>458</v>
      </c>
      <c r="B61" s="17" t="n">
        <v>6525</v>
      </c>
      <c r="C61" s="18">
        <f>(0.0/B61*100)</f>
        <v/>
      </c>
      <c r="D61" s="19" t="n">
        <v>6525</v>
      </c>
      <c r="E61" s="18" t="n">
        <v>472.02668903</v>
      </c>
      <c r="F61" s="20" t="n">
        <v>3.39300399</v>
      </c>
      <c r="G61" s="18" t="n">
        <v>477.16018589</v>
      </c>
      <c r="H61" s="20" t="n">
        <v>5.12379156</v>
      </c>
      <c r="I61" s="18" t="n">
        <v>410.05668014</v>
      </c>
      <c r="J61" s="20" t="n">
        <v>16.13801857</v>
      </c>
      <c r="K61" s="18" t="s">
        <v>404</v>
      </c>
      <c r="L61" s="20" t="s">
        <v>404</v>
      </c>
      <c r="M61" s="18" t="s">
        <v>404</v>
      </c>
      <c r="N61" s="20" t="s">
        <v>404</v>
      </c>
      <c r="O61" s="18" t="s">
        <v>404</v>
      </c>
      <c r="P61" s="20" t="s">
        <v>404</v>
      </c>
      <c r="Q61" s="18" t="n">
        <v>490.40190424</v>
      </c>
      <c r="R61" s="20" t="n">
        <v>9.324256869999999</v>
      </c>
    </row>
    <row r="62" spans="1:18">
      <c r="A62" s="15" t="s">
        <v>459</v>
      </c>
      <c r="B62" s="17" t="n">
        <v>4476</v>
      </c>
      <c r="C62" s="18">
        <f>(0.0/B62*100)</f>
        <v/>
      </c>
      <c r="D62" s="19" t="n">
        <v>4476</v>
      </c>
      <c r="E62" s="18" t="n">
        <v>527.2063169</v>
      </c>
      <c r="F62" s="20" t="n">
        <v>1.5545607</v>
      </c>
      <c r="G62" s="18" t="n">
        <v>535.91490656</v>
      </c>
      <c r="H62" s="20" t="n">
        <v>1.59321841</v>
      </c>
      <c r="I62" s="18" t="n">
        <v>469.94698345</v>
      </c>
      <c r="J62" s="20" t="n">
        <v>17.32583546</v>
      </c>
      <c r="K62" s="18" t="s">
        <v>404</v>
      </c>
      <c r="L62" s="20" t="s">
        <v>404</v>
      </c>
      <c r="M62" s="18" t="s">
        <v>404</v>
      </c>
      <c r="N62" s="20" t="s">
        <v>404</v>
      </c>
      <c r="O62" s="18" t="s">
        <v>404</v>
      </c>
      <c r="P62" s="20" t="s">
        <v>404</v>
      </c>
      <c r="Q62" s="18" t="n">
        <v>516.11564865</v>
      </c>
      <c r="R62" s="20" t="n">
        <v>2.90227238</v>
      </c>
    </row>
    <row r="63" spans="1:18">
      <c r="A63" s="15" t="s">
        <v>460</v>
      </c>
      <c r="B63" s="17" t="n">
        <v>5324</v>
      </c>
      <c r="C63" s="18">
        <f>(0.0/B63*100)</f>
        <v/>
      </c>
      <c r="D63" s="19" t="n">
        <v>5324</v>
      </c>
      <c r="E63" s="18" t="n">
        <v>385.51054447</v>
      </c>
      <c r="F63" s="20" t="n">
        <v>1.73874216</v>
      </c>
      <c r="G63" s="18" t="n">
        <v>381.58539526</v>
      </c>
      <c r="H63" s="20" t="n">
        <v>2.75322528</v>
      </c>
      <c r="I63" s="18" t="s">
        <v>404</v>
      </c>
      <c r="J63" s="20" t="s">
        <v>404</v>
      </c>
      <c r="K63" s="18" t="s">
        <v>404</v>
      </c>
      <c r="L63" s="20" t="s">
        <v>404</v>
      </c>
      <c r="M63" s="18" t="s">
        <v>404</v>
      </c>
      <c r="N63" s="20" t="s">
        <v>404</v>
      </c>
      <c r="O63" s="18" t="s">
        <v>404</v>
      </c>
      <c r="P63" s="20" t="s">
        <v>404</v>
      </c>
      <c r="Q63" s="18" t="n">
        <v>382.23578914</v>
      </c>
      <c r="R63" s="20" t="n">
        <v>2.23513283</v>
      </c>
    </row>
    <row r="64" spans="1:18">
      <c r="A64" s="15" t="s">
        <v>461</v>
      </c>
      <c r="B64" s="17" t="n">
        <v>3634</v>
      </c>
      <c r="C64" s="18">
        <f>(27.0/B64*100)</f>
        <v/>
      </c>
      <c r="D64" s="19" t="n">
        <v>3607</v>
      </c>
      <c r="E64" s="18" t="n">
        <v>454.43708833</v>
      </c>
      <c r="F64" s="20" t="n">
        <v>1.90872378</v>
      </c>
      <c r="G64" s="18" t="n">
        <v>489.28020597</v>
      </c>
      <c r="H64" s="20" t="n">
        <v>5.55184915</v>
      </c>
      <c r="I64" s="18" t="s">
        <v>404</v>
      </c>
      <c r="J64" s="20" t="s">
        <v>404</v>
      </c>
      <c r="K64" s="18" t="s">
        <v>404</v>
      </c>
      <c r="L64" s="20" t="s">
        <v>404</v>
      </c>
      <c r="M64" s="18" t="s">
        <v>404</v>
      </c>
      <c r="N64" s="20" t="s">
        <v>404</v>
      </c>
      <c r="O64" s="18" t="s">
        <v>404</v>
      </c>
      <c r="P64" s="20" t="s">
        <v>404</v>
      </c>
      <c r="Q64" s="18" t="n">
        <v>498.101169</v>
      </c>
      <c r="R64" s="20" t="n">
        <v>3.69130024</v>
      </c>
    </row>
    <row r="65" spans="1:18">
      <c r="A65" s="15" t="s">
        <v>462</v>
      </c>
      <c r="B65" s="17" t="n">
        <v>5325</v>
      </c>
      <c r="C65" s="18">
        <f>(0.0/B65*100)</f>
        <v/>
      </c>
      <c r="D65" s="19" t="n">
        <v>5325</v>
      </c>
      <c r="E65" s="18" t="n">
        <v>427.19213909</v>
      </c>
      <c r="F65" s="20" t="n">
        <v>1.92916055</v>
      </c>
      <c r="G65" s="18" t="n">
        <v>429.52215368</v>
      </c>
      <c r="H65" s="20" t="n">
        <v>17.44666241</v>
      </c>
      <c r="I65" s="18" t="s">
        <v>404</v>
      </c>
      <c r="J65" s="20" t="s">
        <v>404</v>
      </c>
      <c r="K65" s="18" t="s">
        <v>404</v>
      </c>
      <c r="L65" s="20" t="s">
        <v>404</v>
      </c>
      <c r="M65" s="18" t="s">
        <v>404</v>
      </c>
      <c r="N65" s="20" t="s">
        <v>404</v>
      </c>
      <c r="O65" s="18" t="s">
        <v>404</v>
      </c>
      <c r="P65" s="20" t="s">
        <v>404</v>
      </c>
      <c r="Q65" s="18" t="n">
        <v>456.96479199</v>
      </c>
      <c r="R65" s="20" t="n">
        <v>23.20691663</v>
      </c>
    </row>
    <row r="66" spans="1:18">
      <c r="A66" s="15" t="s">
        <v>463</v>
      </c>
      <c r="B66" s="17" t="n">
        <v>5665</v>
      </c>
      <c r="C66" s="18">
        <f>(0.0/B66*100)</f>
        <v/>
      </c>
      <c r="D66" s="19" t="n">
        <v>5665</v>
      </c>
      <c r="E66" s="18" t="n">
        <v>399.20714566</v>
      </c>
      <c r="F66" s="20" t="n">
        <v>1.76064451</v>
      </c>
      <c r="G66" s="18" t="n">
        <v>421.07288984</v>
      </c>
      <c r="H66" s="20" t="n">
        <v>1.38429111</v>
      </c>
      <c r="I66" s="18" t="n">
        <v>363.84393827</v>
      </c>
      <c r="J66" s="20" t="n">
        <v>8.81112766</v>
      </c>
      <c r="K66" s="18" t="s">
        <v>404</v>
      </c>
      <c r="L66" s="20" t="s">
        <v>404</v>
      </c>
      <c r="M66" s="18" t="s">
        <v>404</v>
      </c>
      <c r="N66" s="20" t="s">
        <v>404</v>
      </c>
      <c r="O66" s="18" t="s">
        <v>404</v>
      </c>
      <c r="P66" s="20" t="s">
        <v>404</v>
      </c>
      <c r="Q66" s="18" t="n">
        <v>401.0704109</v>
      </c>
      <c r="R66" s="20" t="n">
        <v>3.3382077</v>
      </c>
    </row>
    <row r="67" spans="1:18">
      <c r="A67" s="15" t="s">
        <v>464</v>
      </c>
      <c r="B67" s="17" t="n">
        <v>6971</v>
      </c>
      <c r="C67" s="18">
        <f>(0.0/B67*100)</f>
        <v/>
      </c>
      <c r="D67" s="19" t="n">
        <v>6971</v>
      </c>
      <c r="E67" s="18" t="n">
        <v>398.270506</v>
      </c>
      <c r="F67" s="20" t="n">
        <v>3.66977772</v>
      </c>
      <c r="G67" s="18" t="n">
        <v>389.27385719</v>
      </c>
      <c r="H67" s="20" t="n">
        <v>5.4705882</v>
      </c>
      <c r="I67" s="18" t="n">
        <v>379.8153183</v>
      </c>
      <c r="J67" s="20" t="n">
        <v>6.79452788</v>
      </c>
      <c r="K67" s="18" t="s">
        <v>404</v>
      </c>
      <c r="L67" s="20" t="s">
        <v>404</v>
      </c>
      <c r="M67" s="18" t="s">
        <v>404</v>
      </c>
      <c r="N67" s="20" t="s">
        <v>404</v>
      </c>
      <c r="O67" s="18" t="s">
        <v>404</v>
      </c>
      <c r="P67" s="20" t="s">
        <v>404</v>
      </c>
      <c r="Q67" s="18" t="n">
        <v>401.41454504</v>
      </c>
      <c r="R67" s="20" t="n">
        <v>6.69571782</v>
      </c>
    </row>
    <row r="68" spans="1:18">
      <c r="A68" s="15" t="s">
        <v>465</v>
      </c>
      <c r="B68" s="17" t="n">
        <v>12083</v>
      </c>
      <c r="C68" s="18">
        <f>(0.0/B68*100)</f>
        <v/>
      </c>
      <c r="D68" s="19" t="n">
        <v>12083</v>
      </c>
      <c r="E68" s="18" t="n">
        <v>417.48062719</v>
      </c>
      <c r="F68" s="20" t="n">
        <v>0.98494558</v>
      </c>
      <c r="G68" s="18" t="n">
        <v>421.70516102</v>
      </c>
      <c r="H68" s="20" t="n">
        <v>3.029286</v>
      </c>
      <c r="I68" s="18" t="n">
        <v>439.84475592</v>
      </c>
      <c r="J68" s="20" t="n">
        <v>12.49637931</v>
      </c>
      <c r="K68" s="18" t="s">
        <v>404</v>
      </c>
      <c r="L68" s="20" t="s">
        <v>404</v>
      </c>
      <c r="M68" s="18" t="s">
        <v>404</v>
      </c>
      <c r="N68" s="20" t="s">
        <v>404</v>
      </c>
      <c r="O68" s="18" t="s">
        <v>404</v>
      </c>
      <c r="P68" s="20" t="s">
        <v>404</v>
      </c>
      <c r="Q68" s="18" t="n">
        <v>409.4674198</v>
      </c>
      <c r="R68" s="20" t="n">
        <v>4.47664811</v>
      </c>
    </row>
    <row r="69" spans="1:18">
      <c r="A69" s="15" t="s">
        <v>466</v>
      </c>
      <c r="B69" s="17" t="n">
        <v>4876</v>
      </c>
      <c r="C69" s="18">
        <f>(0.0/B69*100)</f>
        <v/>
      </c>
      <c r="D69" s="19" t="n">
        <v>4876</v>
      </c>
      <c r="E69" s="18" t="n">
        <v>438.0399171</v>
      </c>
      <c r="F69" s="20" t="n">
        <v>3.74408638</v>
      </c>
      <c r="G69" s="18" t="n">
        <v>441.8702813</v>
      </c>
      <c r="H69" s="20" t="n">
        <v>10.47866201</v>
      </c>
      <c r="I69" s="18" t="s">
        <v>404</v>
      </c>
      <c r="J69" s="20" t="s">
        <v>404</v>
      </c>
      <c r="K69" s="18" t="s">
        <v>404</v>
      </c>
      <c r="L69" s="20" t="s">
        <v>404</v>
      </c>
      <c r="M69" s="18" t="s">
        <v>404</v>
      </c>
      <c r="N69" s="20" t="s">
        <v>404</v>
      </c>
      <c r="O69" s="18" t="s">
        <v>404</v>
      </c>
      <c r="P69" s="20" t="s">
        <v>404</v>
      </c>
      <c r="Q69" s="18" t="n">
        <v>399.52662226</v>
      </c>
      <c r="R69" s="20" t="n">
        <v>10.13335064</v>
      </c>
    </row>
    <row r="70" spans="1:18">
      <c r="A70" s="15" t="s">
        <v>467</v>
      </c>
      <c r="B70" s="17" t="n">
        <v>6036</v>
      </c>
      <c r="C70" s="18">
        <f>(0.0/B70*100)</f>
        <v/>
      </c>
      <c r="D70" s="19" t="n">
        <v>6036</v>
      </c>
      <c r="E70" s="18" t="n">
        <v>487.46737303</v>
      </c>
      <c r="F70" s="20" t="n">
        <v>3.09550475</v>
      </c>
      <c r="G70" s="18" t="n">
        <v>457.61512476</v>
      </c>
      <c r="H70" s="20" t="n">
        <v>7.9395708</v>
      </c>
      <c r="I70" s="18" t="s">
        <v>404</v>
      </c>
      <c r="J70" s="20" t="s">
        <v>404</v>
      </c>
      <c r="K70" s="18" t="s">
        <v>404</v>
      </c>
      <c r="L70" s="20" t="s">
        <v>404</v>
      </c>
      <c r="M70" s="18" t="s">
        <v>404</v>
      </c>
      <c r="N70" s="20" t="s">
        <v>404</v>
      </c>
      <c r="O70" s="18" t="s">
        <v>404</v>
      </c>
      <c r="P70" s="20" t="s">
        <v>404</v>
      </c>
      <c r="Q70" s="18" t="n">
        <v>505.31470808</v>
      </c>
      <c r="R70" s="20" t="n">
        <v>10.60940499</v>
      </c>
    </row>
    <row r="71" spans="1:18">
      <c r="A71" s="15" t="s">
        <v>468</v>
      </c>
      <c r="B71" s="17" t="n">
        <v>6115</v>
      </c>
      <c r="C71" s="18">
        <f>(0.0/B71*100)</f>
        <v/>
      </c>
      <c r="D71" s="19" t="n">
        <v>6115</v>
      </c>
      <c r="E71" s="18" t="n">
        <v>553.02535919</v>
      </c>
      <c r="F71" s="20" t="n">
        <v>1.17286341</v>
      </c>
      <c r="G71" s="18" t="n">
        <v>638.12126139</v>
      </c>
      <c r="H71" s="20" t="n">
        <v>7.21203808</v>
      </c>
      <c r="I71" s="18" t="n">
        <v>496.28387474</v>
      </c>
      <c r="J71" s="20" t="n">
        <v>15.61464699</v>
      </c>
      <c r="K71" s="18" t="s">
        <v>404</v>
      </c>
      <c r="L71" s="20" t="s">
        <v>404</v>
      </c>
      <c r="M71" s="18" t="s">
        <v>404</v>
      </c>
      <c r="N71" s="20" t="s">
        <v>404</v>
      </c>
      <c r="O71" s="18" t="s">
        <v>404</v>
      </c>
      <c r="P71" s="20" t="s">
        <v>404</v>
      </c>
      <c r="Q71" s="18" t="n">
        <v>555.87880501</v>
      </c>
      <c r="R71" s="20" t="n">
        <v>10.77656177</v>
      </c>
    </row>
    <row r="72" spans="1:18">
      <c r="A72" s="15" t="s">
        <v>469</v>
      </c>
      <c r="B72" s="17" t="n">
        <v>7708</v>
      </c>
      <c r="C72" s="18">
        <f>(0.0/B72*100)</f>
        <v/>
      </c>
      <c r="D72" s="19" t="n">
        <v>7708</v>
      </c>
      <c r="E72" s="18" t="n">
        <v>536.68256982</v>
      </c>
      <c r="F72" s="20" t="n">
        <v>3.79443379</v>
      </c>
      <c r="G72" s="18" t="n">
        <v>524.19527956</v>
      </c>
      <c r="H72" s="20" t="n">
        <v>7.89891236</v>
      </c>
      <c r="I72" s="18" t="n">
        <v>458.99937447</v>
      </c>
      <c r="J72" s="20" t="n">
        <v>20.27311295</v>
      </c>
      <c r="K72" s="18" t="s">
        <v>404</v>
      </c>
      <c r="L72" s="20" t="s">
        <v>404</v>
      </c>
      <c r="M72" s="18" t="s">
        <v>404</v>
      </c>
      <c r="N72" s="20" t="s">
        <v>404</v>
      </c>
      <c r="O72" s="18" t="s">
        <v>404</v>
      </c>
      <c r="P72" s="20" t="s">
        <v>404</v>
      </c>
      <c r="Q72" s="18" t="n">
        <v>567.05667998</v>
      </c>
      <c r="R72" s="20" t="n">
        <v>5.88208049</v>
      </c>
    </row>
    <row r="73" spans="1:18">
      <c r="A73" s="15" t="s">
        <v>470</v>
      </c>
      <c r="B73" s="17" t="n">
        <v>8249</v>
      </c>
      <c r="C73" s="18">
        <f>(0.0/B73*100)</f>
        <v/>
      </c>
      <c r="D73" s="19" t="n">
        <v>8249</v>
      </c>
      <c r="E73" s="18" t="n">
        <v>423.12050727</v>
      </c>
      <c r="F73" s="20" t="n">
        <v>3.03740582</v>
      </c>
      <c r="G73" s="18" t="n">
        <v>417.34797582</v>
      </c>
      <c r="H73" s="20" t="n">
        <v>14.79311409</v>
      </c>
      <c r="I73" s="18" t="n">
        <v>410.81162287</v>
      </c>
      <c r="J73" s="20" t="n">
        <v>19.10949987</v>
      </c>
      <c r="K73" s="18" t="s">
        <v>404</v>
      </c>
      <c r="L73" s="20" t="s">
        <v>404</v>
      </c>
      <c r="M73" s="18" t="s">
        <v>404</v>
      </c>
      <c r="N73" s="20" t="s">
        <v>404</v>
      </c>
      <c r="O73" s="18" t="s">
        <v>404</v>
      </c>
      <c r="P73" s="20" t="s">
        <v>404</v>
      </c>
      <c r="Q73" s="18" t="n">
        <v>393.55418301</v>
      </c>
      <c r="R73" s="20" t="n">
        <v>27.74686487</v>
      </c>
    </row>
    <row r="74" spans="1:18">
      <c r="A74" s="15" t="s">
        <v>471</v>
      </c>
      <c r="B74" s="17" t="n">
        <v>4692</v>
      </c>
      <c r="C74" s="18">
        <f>(484.0/B74*100)</f>
        <v/>
      </c>
      <c r="D74" s="19" t="n">
        <v>4208</v>
      </c>
      <c r="E74" s="18" t="n">
        <v>423.44254998</v>
      </c>
      <c r="F74" s="20" t="n">
        <v>2.07124965</v>
      </c>
      <c r="G74" s="18" t="n">
        <v>418.47794867</v>
      </c>
      <c r="H74" s="20" t="n">
        <v>3.0191535</v>
      </c>
      <c r="I74" s="18" t="s">
        <v>404</v>
      </c>
      <c r="J74" s="20" t="s">
        <v>404</v>
      </c>
      <c r="K74" s="18" t="s">
        <v>404</v>
      </c>
      <c r="L74" s="20" t="s">
        <v>404</v>
      </c>
      <c r="M74" s="18" t="s">
        <v>404</v>
      </c>
      <c r="N74" s="20" t="s">
        <v>404</v>
      </c>
      <c r="O74" s="18" t="s">
        <v>404</v>
      </c>
      <c r="P74" s="20" t="s">
        <v>404</v>
      </c>
      <c r="Q74" s="18" t="n">
        <v>421.803529</v>
      </c>
      <c r="R74" s="20" t="n">
        <v>3.00006484</v>
      </c>
    </row>
    <row r="75" spans="1:18">
      <c r="A75" s="15" t="s">
        <v>472</v>
      </c>
      <c r="B75" s="17" t="n">
        <v>5375</v>
      </c>
      <c r="C75" s="18">
        <f>(483.0/B75*100)</f>
        <v/>
      </c>
      <c r="D75" s="19" t="n">
        <v>4892</v>
      </c>
      <c r="E75" s="18" t="n">
        <v>384.36189047</v>
      </c>
      <c r="F75" s="20" t="n">
        <v>3.83794279</v>
      </c>
      <c r="G75" s="18" t="n">
        <v>390.68553434</v>
      </c>
      <c r="H75" s="20" t="n">
        <v>6.25676818</v>
      </c>
      <c r="I75" s="18" t="n">
        <v>382.90126591</v>
      </c>
      <c r="J75" s="20" t="n">
        <v>13.21533288</v>
      </c>
      <c r="K75" s="18" t="s">
        <v>404</v>
      </c>
      <c r="L75" s="20" t="s">
        <v>404</v>
      </c>
      <c r="M75" s="18" t="s">
        <v>404</v>
      </c>
      <c r="N75" s="20" t="s">
        <v>404</v>
      </c>
      <c r="O75" s="18" t="s">
        <v>404</v>
      </c>
      <c r="P75" s="20" t="s">
        <v>404</v>
      </c>
      <c r="Q75" s="18" t="n">
        <v>395.27663655</v>
      </c>
      <c r="R75" s="20" t="n">
        <v>8.044812650000001</v>
      </c>
    </row>
    <row r="76" spans="1:18">
      <c r="A76" s="15" t="s">
        <v>473</v>
      </c>
      <c r="B76" s="17" t="n">
        <v>14167</v>
      </c>
      <c r="C76" s="18">
        <f>(1400.0/B76*100)</f>
        <v/>
      </c>
      <c r="D76" s="19" t="n">
        <v>12767</v>
      </c>
      <c r="E76" s="18" t="n">
        <v>442.82538171</v>
      </c>
      <c r="F76" s="20" t="n">
        <v>2.79068407</v>
      </c>
      <c r="G76" s="18" t="n">
        <v>459.07817491</v>
      </c>
      <c r="H76" s="20" t="n">
        <v>12.75363805</v>
      </c>
      <c r="I76" s="18" t="n">
        <v>391.2856045</v>
      </c>
      <c r="J76" s="20" t="n">
        <v>11.40456447</v>
      </c>
      <c r="K76" s="18" t="s">
        <v>404</v>
      </c>
      <c r="L76" s="20" t="s">
        <v>404</v>
      </c>
      <c r="M76" s="18" t="s">
        <v>404</v>
      </c>
      <c r="N76" s="20" t="s">
        <v>404</v>
      </c>
      <c r="O76" s="18" t="s">
        <v>404</v>
      </c>
      <c r="P76" s="20" t="s">
        <v>404</v>
      </c>
      <c r="Q76" s="18" t="n">
        <v>412.98776999</v>
      </c>
      <c r="R76" s="20" t="n">
        <v>10.19284911</v>
      </c>
    </row>
    <row r="77" spans="1:18">
      <c r="A77" s="15" t="s">
        <v>474</v>
      </c>
      <c r="B77" s="17" t="n">
        <v>6062</v>
      </c>
      <c r="C77" s="18">
        <f>(0.0/B77*100)</f>
        <v/>
      </c>
      <c r="D77" s="19" t="n">
        <v>6062</v>
      </c>
      <c r="E77" s="18" t="n">
        <v>433.22875825</v>
      </c>
      <c r="F77" s="20" t="n">
        <v>7.7454952</v>
      </c>
      <c r="G77" s="18" t="n">
        <v>437.80237994</v>
      </c>
      <c r="H77" s="20" t="n">
        <v>5.11019134</v>
      </c>
      <c r="I77" s="18" t="n">
        <v>408.50614799</v>
      </c>
      <c r="J77" s="20" t="n">
        <v>14.00500674</v>
      </c>
      <c r="K77" s="18" t="s">
        <v>404</v>
      </c>
      <c r="L77" s="20" t="s">
        <v>404</v>
      </c>
      <c r="M77" s="18" t="s">
        <v>404</v>
      </c>
      <c r="N77" s="20" t="s">
        <v>404</v>
      </c>
      <c r="O77" s="18" t="s">
        <v>404</v>
      </c>
      <c r="P77" s="20" t="s">
        <v>404</v>
      </c>
      <c r="Q77" s="18" t="n">
        <v>437.16291657</v>
      </c>
      <c r="R77" s="20" t="n">
        <v>6.52049012</v>
      </c>
    </row>
    <row r="78" spans="1:18">
      <c r="A78" s="15" t="s">
        <v>475</v>
      </c>
      <c r="B78" s="17" t="n">
        <v>5826</v>
      </c>
      <c r="C78" s="18">
        <f>(0.0/B78*100)</f>
        <v/>
      </c>
      <c r="D78" s="19" t="n">
        <v>5826</v>
      </c>
      <c r="E78" s="18" t="n">
        <v>522.19935595</v>
      </c>
      <c r="F78" s="20" t="n">
        <v>5.43823685</v>
      </c>
      <c r="G78" s="18" t="n">
        <v>531.31083354</v>
      </c>
      <c r="H78" s="20" t="n">
        <v>10.53441899</v>
      </c>
      <c r="I78" s="18" t="s">
        <v>404</v>
      </c>
      <c r="J78" s="20" t="s">
        <v>404</v>
      </c>
      <c r="K78" s="18" t="s">
        <v>404</v>
      </c>
      <c r="L78" s="20" t="s">
        <v>404</v>
      </c>
      <c r="M78" s="18" t="s">
        <v>404</v>
      </c>
      <c r="N78" s="20" t="s">
        <v>404</v>
      </c>
      <c r="O78" s="18" t="s">
        <v>404</v>
      </c>
      <c r="P78" s="20" t="s">
        <v>404</v>
      </c>
      <c r="Q78" s="18" t="n">
        <v>526.86124408</v>
      </c>
      <c r="R78" s="20" t="n">
        <v>6.6348759</v>
      </c>
    </row>
    <row customHeight="1" ht="25" r="79" spans="1:18">
      <c r="A79" s="15" t="s">
        <v>476</v>
      </c>
      <c r="B79" s="17" t="n">
        <v>1657</v>
      </c>
      <c r="C79" s="18">
        <f>(21.0/B79*100)</f>
        <v/>
      </c>
      <c r="D79" s="19" t="n">
        <v>1636</v>
      </c>
      <c r="E79" s="18" t="n">
        <v>456.03168645</v>
      </c>
      <c r="F79" s="20" t="n">
        <v>7.99921499</v>
      </c>
      <c r="G79" s="18" t="n">
        <v>486.51018369</v>
      </c>
      <c r="H79" s="20" t="n">
        <v>11.12572104</v>
      </c>
      <c r="I79" s="18" t="s">
        <v>404</v>
      </c>
      <c r="J79" s="20" t="s">
        <v>404</v>
      </c>
      <c r="K79" s="18" t="s">
        <v>404</v>
      </c>
      <c r="L79" s="20" t="s">
        <v>404</v>
      </c>
      <c r="M79" s="18" t="s">
        <v>404</v>
      </c>
      <c r="N79" s="20" t="s">
        <v>404</v>
      </c>
      <c r="O79" s="18" t="s">
        <v>404</v>
      </c>
      <c r="P79" s="20" t="s">
        <v>404</v>
      </c>
      <c r="Q79" s="18" t="n">
        <v>487.89285697</v>
      </c>
      <c r="R79" s="20" t="n">
        <v>16.50247673</v>
      </c>
    </row>
    <row r="80" spans="1:18">
      <c r="A80" s="15" t="s">
        <v>477</v>
      </c>
      <c r="B80" s="17" t="n">
        <v>7841</v>
      </c>
      <c r="C80" s="18">
        <f>(0.0/B80*100)</f>
        <v/>
      </c>
      <c r="D80" s="19" t="n">
        <v>7841</v>
      </c>
      <c r="E80" s="18" t="n">
        <v>457.54976053</v>
      </c>
      <c r="F80" s="20" t="n">
        <v>3.8253206</v>
      </c>
      <c r="G80" s="18" t="n">
        <v>435.6529732</v>
      </c>
      <c r="H80" s="20" t="n">
        <v>16.34929609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440.89127598</v>
      </c>
      <c r="F81" s="20" t="n">
        <v>3.33914394</v>
      </c>
      <c r="G81" s="18" t="n">
        <v>456.22314791</v>
      </c>
      <c r="H81" s="20" t="n">
        <v>9.64948671</v>
      </c>
      <c r="I81" s="18" t="n">
        <v>523.4145175</v>
      </c>
      <c r="J81" s="20" t="n">
        <v>6.78576833</v>
      </c>
      <c r="K81" s="18" t="s">
        <v>404</v>
      </c>
      <c r="L81" s="20" t="s">
        <v>404</v>
      </c>
      <c r="M81" s="18" t="s">
        <v>404</v>
      </c>
      <c r="N81" s="20" t="s">
        <v>404</v>
      </c>
      <c r="O81" s="18" t="s">
        <v>404</v>
      </c>
      <c r="P81" s="20" t="s">
        <v>404</v>
      </c>
      <c r="Q81" s="18" t="n">
        <v>462.74545903</v>
      </c>
      <c r="R81" s="20" t="n">
        <v>17.35567593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511.6216138</v>
      </c>
      <c r="F7" s="20" t="n">
        <v>2.79103621</v>
      </c>
      <c r="G7" s="18" t="n">
        <v>510.29338677</v>
      </c>
      <c r="H7" s="20" t="n">
        <v>3.36908662</v>
      </c>
      <c r="I7" s="18" t="s">
        <v>404</v>
      </c>
      <c r="J7" s="20" t="s">
        <v>404</v>
      </c>
      <c r="K7" s="18" t="s">
        <v>404</v>
      </c>
      <c r="L7" s="20" t="s">
        <v>404</v>
      </c>
      <c r="M7" s="18" t="s">
        <v>404</v>
      </c>
      <c r="N7" s="20" t="s">
        <v>404</v>
      </c>
      <c r="O7" s="18" t="s">
        <v>404</v>
      </c>
      <c r="P7" s="20" t="s">
        <v>404</v>
      </c>
      <c r="Q7" s="18" t="n">
        <v>501.57240388</v>
      </c>
      <c r="R7" s="20" t="n">
        <v>7.44671334</v>
      </c>
    </row>
    <row r="8" spans="1:18">
      <c r="A8" s="15" t="s">
        <v>405</v>
      </c>
      <c r="B8" s="17" t="n">
        <v>7007</v>
      </c>
      <c r="C8" s="18">
        <f>(0.0/B8*100)</f>
        <v/>
      </c>
      <c r="D8" s="19" t="n">
        <v>7007</v>
      </c>
      <c r="E8" s="18" t="n">
        <v>498.35211904</v>
      </c>
      <c r="F8" s="20" t="n">
        <v>6.2711011</v>
      </c>
      <c r="G8" s="18" t="n">
        <v>490.63093942</v>
      </c>
      <c r="H8" s="20" t="n">
        <v>5.39806017</v>
      </c>
      <c r="I8" s="18" t="n">
        <v>469.40647517</v>
      </c>
      <c r="J8" s="20" t="n">
        <v>23.11133693</v>
      </c>
      <c r="K8" s="18" t="s">
        <v>404</v>
      </c>
      <c r="L8" s="20" t="s">
        <v>404</v>
      </c>
      <c r="M8" s="18" t="s">
        <v>404</v>
      </c>
      <c r="N8" s="20" t="s">
        <v>404</v>
      </c>
      <c r="O8" s="18" t="s">
        <v>404</v>
      </c>
      <c r="P8" s="20" t="s">
        <v>404</v>
      </c>
      <c r="Q8" s="18" t="n">
        <v>516.40301986</v>
      </c>
      <c r="R8" s="20" t="n">
        <v>12.42513813</v>
      </c>
    </row>
    <row r="9" spans="1:18">
      <c r="A9" s="15" t="s">
        <v>406</v>
      </c>
      <c r="B9" s="17" t="n">
        <v>9651</v>
      </c>
      <c r="C9" s="18">
        <f>(575.0/B9*100)</f>
        <v/>
      </c>
      <c r="D9" s="19" t="n">
        <v>9076</v>
      </c>
      <c r="E9" s="18" t="n">
        <v>509.73254833</v>
      </c>
      <c r="F9" s="20" t="n">
        <v>4.33213864</v>
      </c>
      <c r="G9" s="18" t="n">
        <v>497.70213399</v>
      </c>
      <c r="H9" s="20" t="n">
        <v>6.51692954</v>
      </c>
      <c r="I9" s="18" t="n">
        <v>521.21150646</v>
      </c>
      <c r="J9" s="20" t="n">
        <v>24.42624586</v>
      </c>
      <c r="K9" s="18" t="s">
        <v>404</v>
      </c>
      <c r="L9" s="20" t="s">
        <v>404</v>
      </c>
      <c r="M9" s="18" t="s">
        <v>404</v>
      </c>
      <c r="N9" s="20" t="s">
        <v>404</v>
      </c>
      <c r="O9" s="18" t="s">
        <v>404</v>
      </c>
      <c r="P9" s="20" t="s">
        <v>404</v>
      </c>
      <c r="Q9" s="18" t="n">
        <v>515.59045036</v>
      </c>
      <c r="R9" s="20" t="n">
        <v>15.2457841</v>
      </c>
    </row>
    <row r="10" spans="1:18">
      <c r="A10" s="15" t="s">
        <v>407</v>
      </c>
      <c r="B10" s="17" t="n">
        <v>20058</v>
      </c>
      <c r="C10" s="18">
        <f>(3112.0/B10*100)</f>
        <v/>
      </c>
      <c r="D10" s="19" t="n">
        <v>16946</v>
      </c>
      <c r="E10" s="18" t="n">
        <v>528.6387329299999</v>
      </c>
      <c r="F10" s="20" t="n">
        <v>2.65550635</v>
      </c>
      <c r="G10" s="18" t="n">
        <v>527.53833687</v>
      </c>
      <c r="H10" s="20" t="n">
        <v>3.35450237</v>
      </c>
      <c r="I10" s="18" t="n">
        <v>575.71642624</v>
      </c>
      <c r="J10" s="20" t="n">
        <v>12.10108029</v>
      </c>
      <c r="K10" s="18" t="s">
        <v>404</v>
      </c>
      <c r="L10" s="20" t="s">
        <v>404</v>
      </c>
      <c r="M10" s="18" t="s">
        <v>404</v>
      </c>
      <c r="N10" s="20" t="s">
        <v>404</v>
      </c>
      <c r="O10" s="18" t="s">
        <v>404</v>
      </c>
      <c r="P10" s="20" t="s">
        <v>404</v>
      </c>
      <c r="Q10" s="18" t="n">
        <v>517.33344679</v>
      </c>
      <c r="R10" s="20" t="n">
        <v>14.19069181</v>
      </c>
    </row>
    <row r="11" spans="1:18">
      <c r="A11" s="15" t="s">
        <v>408</v>
      </c>
      <c r="B11" s="17" t="n">
        <v>7053</v>
      </c>
      <c r="C11" s="18">
        <f>(137.0/B11*100)</f>
        <v/>
      </c>
      <c r="D11" s="19" t="n">
        <v>6916</v>
      </c>
      <c r="E11" s="18" t="n">
        <v>449.53946986</v>
      </c>
      <c r="F11" s="20" t="n">
        <v>3.76134137</v>
      </c>
      <c r="G11" s="18" t="n">
        <v>449.44652754</v>
      </c>
      <c r="H11" s="20" t="n">
        <v>6.9522329</v>
      </c>
      <c r="I11" s="18" t="n">
        <v>415.02447064</v>
      </c>
      <c r="J11" s="20" t="n">
        <v>18.84315794</v>
      </c>
      <c r="K11" s="18" t="s">
        <v>404</v>
      </c>
      <c r="L11" s="20" t="s">
        <v>404</v>
      </c>
      <c r="M11" s="18" t="s">
        <v>404</v>
      </c>
      <c r="N11" s="20" t="s">
        <v>404</v>
      </c>
      <c r="O11" s="18" t="s">
        <v>404</v>
      </c>
      <c r="P11" s="20" t="s">
        <v>404</v>
      </c>
      <c r="Q11" s="18" t="n">
        <v>423.64438234</v>
      </c>
      <c r="R11" s="20" t="n">
        <v>15.03889229</v>
      </c>
    </row>
    <row r="12" spans="1:18">
      <c r="A12" s="15" t="s">
        <v>409</v>
      </c>
      <c r="B12" s="17" t="n">
        <v>6894</v>
      </c>
      <c r="C12" s="18">
        <f>(106.0/B12*100)</f>
        <v/>
      </c>
      <c r="D12" s="19" t="n">
        <v>6788</v>
      </c>
      <c r="E12" s="18" t="n">
        <v>487.35615447</v>
      </c>
      <c r="F12" s="20" t="n">
        <v>4.02179102</v>
      </c>
      <c r="G12" s="18" t="n">
        <v>502.26414286</v>
      </c>
      <c r="H12" s="20" t="n">
        <v>5.11414741</v>
      </c>
      <c r="I12" s="18" t="n">
        <v>416.57263075</v>
      </c>
      <c r="J12" s="20" t="n">
        <v>7.57624</v>
      </c>
      <c r="K12" s="18" t="s">
        <v>404</v>
      </c>
      <c r="L12" s="20" t="s">
        <v>404</v>
      </c>
      <c r="M12" s="18" t="s">
        <v>404</v>
      </c>
      <c r="N12" s="20" t="s">
        <v>404</v>
      </c>
      <c r="O12" s="18" t="s">
        <v>404</v>
      </c>
      <c r="P12" s="20" t="s">
        <v>404</v>
      </c>
      <c r="Q12" s="18" t="n">
        <v>472.77159282</v>
      </c>
      <c r="R12" s="20" t="n">
        <v>24.42542866</v>
      </c>
    </row>
    <row r="13" spans="1:18">
      <c r="A13" s="15" t="s">
        <v>410</v>
      </c>
      <c r="B13" s="17" t="n">
        <v>7161</v>
      </c>
      <c r="C13" s="18">
        <f>(1175.0/B13*100)</f>
        <v/>
      </c>
      <c r="D13" s="19" t="n">
        <v>5986</v>
      </c>
      <c r="E13" s="18" t="n">
        <v>503.68070902</v>
      </c>
      <c r="F13" s="20" t="n">
        <v>6.48796637</v>
      </c>
      <c r="G13" s="18" t="n">
        <v>502.11446411</v>
      </c>
      <c r="H13" s="20" t="n">
        <v>3.17839404</v>
      </c>
      <c r="I13" s="18" t="n">
        <v>503.14653285</v>
      </c>
      <c r="J13" s="20" t="n">
        <v>6.92903392</v>
      </c>
      <c r="K13" s="18" t="s">
        <v>404</v>
      </c>
      <c r="L13" s="20" t="s">
        <v>404</v>
      </c>
      <c r="M13" s="18" t="s">
        <v>404</v>
      </c>
      <c r="N13" s="20" t="s">
        <v>404</v>
      </c>
      <c r="O13" s="18" t="s">
        <v>404</v>
      </c>
      <c r="P13" s="20" t="s">
        <v>404</v>
      </c>
      <c r="Q13" s="18" t="n">
        <v>491.21928548</v>
      </c>
      <c r="R13" s="20" t="n">
        <v>8.458930799999999</v>
      </c>
    </row>
    <row r="14" spans="1:18">
      <c r="A14" s="15" t="s">
        <v>411</v>
      </c>
      <c r="B14" s="17" t="n">
        <v>5587</v>
      </c>
      <c r="C14" s="18">
        <f>(186.0/B14*100)</f>
        <v/>
      </c>
      <c r="D14" s="19" t="n">
        <v>5401</v>
      </c>
      <c r="E14" s="18" t="n">
        <v>526.73978661</v>
      </c>
      <c r="F14" s="20" t="n">
        <v>2.70343888</v>
      </c>
      <c r="G14" s="18" t="n">
        <v>544.24302385</v>
      </c>
      <c r="H14" s="20" t="n">
        <v>3.38379023</v>
      </c>
      <c r="I14" s="18" t="n">
        <v>550.50670928</v>
      </c>
      <c r="J14" s="20" t="n">
        <v>14.05505107</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529.54704092</v>
      </c>
      <c r="F15" s="20" t="n">
        <v>4.21534237</v>
      </c>
      <c r="G15" s="18" t="n">
        <v>530.9796023500001</v>
      </c>
      <c r="H15" s="20" t="n">
        <v>3.06796877</v>
      </c>
      <c r="I15" s="18" t="n">
        <v>555.06352238</v>
      </c>
      <c r="J15" s="20" t="n">
        <v>23.56152746</v>
      </c>
      <c r="K15" s="18" t="s">
        <v>404</v>
      </c>
      <c r="L15" s="20" t="s">
        <v>404</v>
      </c>
      <c r="M15" s="18" t="s">
        <v>404</v>
      </c>
      <c r="N15" s="20" t="s">
        <v>404</v>
      </c>
      <c r="O15" s="18" t="s">
        <v>404</v>
      </c>
      <c r="P15" s="20" t="s">
        <v>404</v>
      </c>
      <c r="Q15" s="18" t="n">
        <v>528.0931552</v>
      </c>
      <c r="R15" s="20" t="n">
        <v>10.99323117</v>
      </c>
    </row>
    <row r="16" spans="1:18">
      <c r="A16" s="15" t="s">
        <v>413</v>
      </c>
      <c r="B16" s="17" t="n">
        <v>6108</v>
      </c>
      <c r="C16" s="18">
        <f>(495.0/B16*100)</f>
        <v/>
      </c>
      <c r="D16" s="19" t="n">
        <v>5613</v>
      </c>
      <c r="E16" s="18" t="n">
        <v>494.48816483</v>
      </c>
      <c r="F16" s="20" t="n">
        <v>5.50057362</v>
      </c>
      <c r="G16" s="18" t="n">
        <v>502.70410758</v>
      </c>
      <c r="H16" s="20" t="n">
        <v>5.0654554</v>
      </c>
      <c r="I16" s="18" t="n">
        <v>456.16067731</v>
      </c>
      <c r="J16" s="20" t="n">
        <v>20.69171144</v>
      </c>
      <c r="K16" s="18" t="s">
        <v>404</v>
      </c>
      <c r="L16" s="20" t="s">
        <v>404</v>
      </c>
      <c r="M16" s="18" t="s">
        <v>404</v>
      </c>
      <c r="N16" s="20" t="s">
        <v>404</v>
      </c>
      <c r="O16" s="18" t="s">
        <v>404</v>
      </c>
      <c r="P16" s="20" t="s">
        <v>404</v>
      </c>
      <c r="Q16" s="18" t="n">
        <v>512.3166692</v>
      </c>
      <c r="R16" s="20" t="n">
        <v>22.22694912</v>
      </c>
    </row>
    <row r="17" spans="1:18">
      <c r="A17" s="15" t="s">
        <v>414</v>
      </c>
      <c r="B17" s="17" t="n">
        <v>6504</v>
      </c>
      <c r="C17" s="18">
        <f>(1325.0/B17*100)</f>
        <v/>
      </c>
      <c r="D17" s="19" t="n">
        <v>5179</v>
      </c>
      <c r="E17" s="18" t="n">
        <v>506.42200011</v>
      </c>
      <c r="F17" s="20" t="n">
        <v>6.48726388</v>
      </c>
      <c r="G17" s="18" t="n">
        <v>507.63553561</v>
      </c>
      <c r="H17" s="20" t="n">
        <v>6.60133824</v>
      </c>
      <c r="I17" s="18" t="n">
        <v>559.2955306699999</v>
      </c>
      <c r="J17" s="20" t="n">
        <v>17.34577235</v>
      </c>
      <c r="K17" s="18" t="s">
        <v>404</v>
      </c>
      <c r="L17" s="20" t="s">
        <v>404</v>
      </c>
      <c r="M17" s="18" t="s">
        <v>404</v>
      </c>
      <c r="N17" s="20" t="s">
        <v>404</v>
      </c>
      <c r="O17" s="18" t="s">
        <v>404</v>
      </c>
      <c r="P17" s="20" t="s">
        <v>404</v>
      </c>
      <c r="Q17" s="18" t="n">
        <v>509.06225118</v>
      </c>
      <c r="R17" s="20" t="n">
        <v>20.04201597</v>
      </c>
    </row>
    <row r="18" spans="1:18">
      <c r="A18" s="15" t="s">
        <v>415</v>
      </c>
      <c r="B18" s="17" t="n">
        <v>5532</v>
      </c>
      <c r="C18" s="18">
        <f>(0.0/B18*100)</f>
        <v/>
      </c>
      <c r="D18" s="19" t="n">
        <v>5532</v>
      </c>
      <c r="E18" s="18" t="n">
        <v>458.3936638</v>
      </c>
      <c r="F18" s="20" t="n">
        <v>5.47270812</v>
      </c>
      <c r="G18" s="18" t="n">
        <v>451.29965697</v>
      </c>
      <c r="H18" s="20" t="n">
        <v>6.58378052</v>
      </c>
      <c r="I18" s="18" t="n">
        <v>433.95770205</v>
      </c>
      <c r="J18" s="20" t="n">
        <v>37.63026598</v>
      </c>
      <c r="K18" s="18" t="s">
        <v>404</v>
      </c>
      <c r="L18" s="20" t="s">
        <v>404</v>
      </c>
      <c r="M18" s="18" t="s">
        <v>404</v>
      </c>
      <c r="N18" s="20" t="s">
        <v>404</v>
      </c>
      <c r="O18" s="18" t="s">
        <v>404</v>
      </c>
      <c r="P18" s="20" t="s">
        <v>404</v>
      </c>
      <c r="Q18" s="18" t="n">
        <v>444.24652845</v>
      </c>
      <c r="R18" s="20" t="n">
        <v>24.71178485</v>
      </c>
    </row>
    <row r="19" spans="1:18">
      <c r="A19" s="15" t="s">
        <v>416</v>
      </c>
      <c r="B19" s="17" t="n">
        <v>5658</v>
      </c>
      <c r="C19" s="18">
        <f>(327.0/B19*100)</f>
        <v/>
      </c>
      <c r="D19" s="19" t="n">
        <v>5331</v>
      </c>
      <c r="E19" s="18" t="n">
        <v>475.58036206</v>
      </c>
      <c r="F19" s="20" t="n">
        <v>4.85823665</v>
      </c>
      <c r="G19" s="18" t="n">
        <v>484.26605981</v>
      </c>
      <c r="H19" s="20" t="n">
        <v>8.56923491</v>
      </c>
      <c r="I19" s="18" t="n">
        <v>504.12520975</v>
      </c>
      <c r="J19" s="20" t="n">
        <v>27.58960402</v>
      </c>
      <c r="K19" s="18" t="s">
        <v>404</v>
      </c>
      <c r="L19" s="20" t="s">
        <v>404</v>
      </c>
      <c r="M19" s="18" t="s">
        <v>404</v>
      </c>
      <c r="N19" s="20" t="s">
        <v>404</v>
      </c>
      <c r="O19" s="18" t="s">
        <v>404</v>
      </c>
      <c r="P19" s="20" t="s">
        <v>404</v>
      </c>
      <c r="Q19" s="18" t="n">
        <v>417.51658905</v>
      </c>
      <c r="R19" s="20" t="n">
        <v>24.39158258</v>
      </c>
    </row>
    <row r="20" spans="1:18">
      <c r="A20" s="15" t="s">
        <v>417</v>
      </c>
      <c r="B20" s="17" t="n">
        <v>3371</v>
      </c>
      <c r="C20" s="18">
        <f>(24.0/B20*100)</f>
        <v/>
      </c>
      <c r="D20" s="19" t="n">
        <v>3347</v>
      </c>
      <c r="E20" s="18" t="n">
        <v>472.7174246</v>
      </c>
      <c r="F20" s="20" t="n">
        <v>1.98904322</v>
      </c>
      <c r="G20" s="18" t="n">
        <v>475.76142559</v>
      </c>
      <c r="H20" s="20" t="n">
        <v>2.68455023</v>
      </c>
      <c r="I20" s="18" t="n">
        <v>423.43863297</v>
      </c>
      <c r="J20" s="20" t="n">
        <v>15.52136719</v>
      </c>
      <c r="K20" s="18" t="s">
        <v>404</v>
      </c>
      <c r="L20" s="20" t="s">
        <v>404</v>
      </c>
      <c r="M20" s="18" t="s">
        <v>404</v>
      </c>
      <c r="N20" s="20" t="s">
        <v>404</v>
      </c>
      <c r="O20" s="18" t="s">
        <v>404</v>
      </c>
      <c r="P20" s="20" t="s">
        <v>404</v>
      </c>
      <c r="Q20" s="18" t="n">
        <v>467.17368634</v>
      </c>
      <c r="R20" s="20" t="n">
        <v>7.71615447</v>
      </c>
    </row>
    <row r="21" spans="1:18">
      <c r="A21" s="15" t="s">
        <v>418</v>
      </c>
      <c r="B21" s="17" t="n">
        <v>5741</v>
      </c>
      <c r="C21" s="18">
        <f>(0.0/B21*100)</f>
        <v/>
      </c>
      <c r="D21" s="19" t="n">
        <v>5741</v>
      </c>
      <c r="E21" s="18" t="n">
        <v>501.04180852</v>
      </c>
      <c r="F21" s="20" t="n">
        <v>3.85795544</v>
      </c>
      <c r="G21" s="18" t="n">
        <v>507.32800202</v>
      </c>
      <c r="H21" s="20" t="n">
        <v>4.26494971</v>
      </c>
      <c r="I21" s="18" t="n">
        <v>493.27588236</v>
      </c>
      <c r="J21" s="20" t="n">
        <v>7.4894112</v>
      </c>
      <c r="K21" s="18" t="s">
        <v>404</v>
      </c>
      <c r="L21" s="20" t="s">
        <v>404</v>
      </c>
      <c r="M21" s="18" t="s">
        <v>404</v>
      </c>
      <c r="N21" s="20" t="s">
        <v>404</v>
      </c>
      <c r="O21" s="18" t="s">
        <v>404</v>
      </c>
      <c r="P21" s="20" t="s">
        <v>404</v>
      </c>
      <c r="Q21" s="18" t="n">
        <v>500.80010524</v>
      </c>
      <c r="R21" s="20" t="n">
        <v>15.16895311</v>
      </c>
    </row>
    <row r="22" spans="1:18">
      <c r="A22" s="15" t="s">
        <v>419</v>
      </c>
      <c r="B22" s="17" t="n">
        <v>6598</v>
      </c>
      <c r="C22" s="18">
        <f>(0.0/B22*100)</f>
        <v/>
      </c>
      <c r="D22" s="19" t="n">
        <v>6598</v>
      </c>
      <c r="E22" s="18" t="n">
        <v>464.57410647</v>
      </c>
      <c r="F22" s="20" t="n">
        <v>5.41167238</v>
      </c>
      <c r="G22" s="18" t="n">
        <v>476.45462227</v>
      </c>
      <c r="H22" s="20" t="n">
        <v>8.586354050000001</v>
      </c>
      <c r="I22" s="18" t="n">
        <v>489.71071537</v>
      </c>
      <c r="J22" s="20" t="n">
        <v>20.09285938</v>
      </c>
      <c r="K22" s="18" t="s">
        <v>404</v>
      </c>
      <c r="L22" s="20" t="s">
        <v>404</v>
      </c>
      <c r="M22" s="18" t="s">
        <v>404</v>
      </c>
      <c r="N22" s="20" t="s">
        <v>404</v>
      </c>
      <c r="O22" s="18" t="s">
        <v>404</v>
      </c>
      <c r="P22" s="20" t="s">
        <v>404</v>
      </c>
      <c r="Q22" s="18" t="n">
        <v>449.15768745</v>
      </c>
      <c r="R22" s="20" t="n">
        <v>23.72990648</v>
      </c>
    </row>
    <row r="23" spans="1:18">
      <c r="A23" s="15" t="s">
        <v>420</v>
      </c>
      <c r="B23" s="17" t="n">
        <v>11583</v>
      </c>
      <c r="C23" s="18">
        <f>(3185.0/B23*100)</f>
        <v/>
      </c>
      <c r="D23" s="19" t="n">
        <v>8398</v>
      </c>
      <c r="E23" s="18" t="n">
        <v>485.35272931</v>
      </c>
      <c r="F23" s="20" t="n">
        <v>5.37721337</v>
      </c>
      <c r="G23" s="18" t="n">
        <v>482.02225938</v>
      </c>
      <c r="H23" s="20" t="n">
        <v>5.73758604</v>
      </c>
      <c r="I23" s="18" t="n">
        <v>473.68571064</v>
      </c>
      <c r="J23" s="20" t="n">
        <v>25.16862423</v>
      </c>
      <c r="K23" s="18" t="s">
        <v>404</v>
      </c>
      <c r="L23" s="20" t="s">
        <v>404</v>
      </c>
      <c r="M23" s="18" t="s">
        <v>404</v>
      </c>
      <c r="N23" s="20" t="s">
        <v>404</v>
      </c>
      <c r="O23" s="18" t="s">
        <v>404</v>
      </c>
      <c r="P23" s="20" t="s">
        <v>404</v>
      </c>
      <c r="Q23" s="18" t="n">
        <v>512.3541542299999</v>
      </c>
      <c r="R23" s="20" t="n">
        <v>13.48746419</v>
      </c>
    </row>
    <row r="24" spans="1:18">
      <c r="A24" s="15" t="s">
        <v>421</v>
      </c>
      <c r="B24" s="17" t="n">
        <v>6647</v>
      </c>
      <c r="C24" s="18">
        <f>(0.0/B24*100)</f>
        <v/>
      </c>
      <c r="D24" s="19" t="n">
        <v>6647</v>
      </c>
      <c r="E24" s="18" t="n">
        <v>543.03606992</v>
      </c>
      <c r="F24" s="20" t="n">
        <v>6.76118667</v>
      </c>
      <c r="G24" s="18" t="n">
        <v>534.62982048</v>
      </c>
      <c r="H24" s="20" t="n">
        <v>5.02065333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523.28693175</v>
      </c>
      <c r="F25" s="20" t="n">
        <v>5.76122131</v>
      </c>
      <c r="G25" s="18" t="n">
        <v>512.32520066</v>
      </c>
      <c r="H25" s="20" t="n">
        <v>4.88188642</v>
      </c>
      <c r="I25" s="18" t="n">
        <v>431.91631915</v>
      </c>
      <c r="J25" s="20" t="n">
        <v>29.69779637</v>
      </c>
      <c r="K25" s="18" t="s">
        <v>404</v>
      </c>
      <c r="L25" s="20" t="s">
        <v>404</v>
      </c>
      <c r="M25" s="18" t="s">
        <v>404</v>
      </c>
      <c r="N25" s="20" t="s">
        <v>404</v>
      </c>
      <c r="O25" s="18" t="s">
        <v>404</v>
      </c>
      <c r="P25" s="20" t="s">
        <v>404</v>
      </c>
      <c r="Q25" s="18" t="n">
        <v>513.2391643</v>
      </c>
      <c r="R25" s="20" t="n">
        <v>21.94322116</v>
      </c>
    </row>
    <row r="26" spans="1:18">
      <c r="A26" s="15" t="s">
        <v>423</v>
      </c>
      <c r="B26" s="17" t="n">
        <v>4869</v>
      </c>
      <c r="C26" s="18">
        <f>(11.0/B26*100)</f>
        <v/>
      </c>
      <c r="D26" s="19" t="n">
        <v>4858</v>
      </c>
      <c r="E26" s="18" t="n">
        <v>487.15303916</v>
      </c>
      <c r="F26" s="20" t="n">
        <v>2.3407129</v>
      </c>
      <c r="G26" s="18" t="n">
        <v>499.00195322</v>
      </c>
      <c r="H26" s="20" t="n">
        <v>3.95793534</v>
      </c>
      <c r="I26" s="18" t="n">
        <v>467.30007132</v>
      </c>
      <c r="J26" s="20" t="n">
        <v>10.84737553</v>
      </c>
      <c r="K26" s="18" t="s">
        <v>404</v>
      </c>
      <c r="L26" s="20" t="s">
        <v>404</v>
      </c>
      <c r="M26" s="18" t="s">
        <v>404</v>
      </c>
      <c r="N26" s="20" t="s">
        <v>404</v>
      </c>
      <c r="O26" s="18" t="s">
        <v>404</v>
      </c>
      <c r="P26" s="20" t="s">
        <v>404</v>
      </c>
      <c r="Q26" s="18" t="n">
        <v>487.58133116</v>
      </c>
      <c r="R26" s="20" t="n">
        <v>13.17729273</v>
      </c>
    </row>
    <row r="27" spans="1:18">
      <c r="A27" s="15" t="s">
        <v>424</v>
      </c>
      <c r="B27" s="17" t="n">
        <v>5299</v>
      </c>
      <c r="C27" s="18">
        <f>(0.0/B27*100)</f>
        <v/>
      </c>
      <c r="D27" s="19" t="n">
        <v>5299</v>
      </c>
      <c r="E27" s="18" t="n">
        <v>479.00591206</v>
      </c>
      <c r="F27" s="20" t="n">
        <v>1.87374032</v>
      </c>
      <c r="G27" s="18" t="n">
        <v>484.7388588</v>
      </c>
      <c r="H27" s="20" t="n">
        <v>1.48949887</v>
      </c>
      <c r="I27" s="18" t="n">
        <v>435.41720695</v>
      </c>
      <c r="J27" s="20" t="n">
        <v>13.61266694</v>
      </c>
      <c r="K27" s="18" t="s">
        <v>404</v>
      </c>
      <c r="L27" s="20" t="s">
        <v>404</v>
      </c>
      <c r="M27" s="18" t="s">
        <v>404</v>
      </c>
      <c r="N27" s="20" t="s">
        <v>404</v>
      </c>
      <c r="O27" s="18" t="s">
        <v>404</v>
      </c>
      <c r="P27" s="20" t="s">
        <v>404</v>
      </c>
      <c r="Q27" s="18" t="n">
        <v>490.67437566</v>
      </c>
      <c r="R27" s="20" t="n">
        <v>3.3406524</v>
      </c>
    </row>
    <row r="28" spans="1:18">
      <c r="A28" s="15" t="s">
        <v>425</v>
      </c>
      <c r="B28" s="17" t="n">
        <v>7568</v>
      </c>
      <c r="C28" s="18">
        <f>(1226.0/B28*100)</f>
        <v/>
      </c>
      <c r="D28" s="19" t="n">
        <v>6342</v>
      </c>
      <c r="E28" s="18" t="n">
        <v>414.99733196</v>
      </c>
      <c r="F28" s="20" t="n">
        <v>2.9616129</v>
      </c>
      <c r="G28" s="18" t="n">
        <v>415.71532206</v>
      </c>
      <c r="H28" s="20" t="n">
        <v>7.50931331</v>
      </c>
      <c r="I28" s="18" t="n">
        <v>415.682224</v>
      </c>
      <c r="J28" s="20" t="n">
        <v>12.497991</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521.6012752300001</v>
      </c>
      <c r="F29" s="20" t="n">
        <v>8.048226359999999</v>
      </c>
      <c r="G29" s="18" t="n">
        <v>498.1370212</v>
      </c>
      <c r="H29" s="20" t="n">
        <v>12.2995233</v>
      </c>
      <c r="I29" s="18" t="n">
        <v>491.53952315</v>
      </c>
      <c r="J29" s="20" t="n">
        <v>11.52089114</v>
      </c>
      <c r="K29" s="18" t="s">
        <v>404</v>
      </c>
      <c r="L29" s="20" t="s">
        <v>404</v>
      </c>
      <c r="M29" s="18" t="s">
        <v>404</v>
      </c>
      <c r="N29" s="20" t="s">
        <v>404</v>
      </c>
      <c r="O29" s="18" t="s">
        <v>404</v>
      </c>
      <c r="P29" s="20" t="s">
        <v>404</v>
      </c>
      <c r="Q29" s="18" t="n">
        <v>506.07487037</v>
      </c>
      <c r="R29" s="20" t="n">
        <v>39.36983248</v>
      </c>
    </row>
    <row r="30" spans="1:18">
      <c r="A30" s="15" t="s">
        <v>427</v>
      </c>
      <c r="B30" s="17" t="n">
        <v>4520</v>
      </c>
      <c r="C30" s="18">
        <f>(1053.0/B30*100)</f>
        <v/>
      </c>
      <c r="D30" s="19" t="n">
        <v>3467</v>
      </c>
      <c r="E30" s="18" t="n">
        <v>525.22844888</v>
      </c>
      <c r="F30" s="20" t="n">
        <v>4.13919456</v>
      </c>
      <c r="G30" s="18" t="n">
        <v>509.67533132</v>
      </c>
      <c r="H30" s="20" t="n">
        <v>6.92394591</v>
      </c>
      <c r="I30" s="18" t="n">
        <v>476.25503978</v>
      </c>
      <c r="J30" s="20" t="n">
        <v>5.7818219</v>
      </c>
      <c r="K30" s="18" t="s">
        <v>404</v>
      </c>
      <c r="L30" s="20" t="s">
        <v>404</v>
      </c>
      <c r="M30" s="18" t="s">
        <v>404</v>
      </c>
      <c r="N30" s="20" t="s">
        <v>404</v>
      </c>
      <c r="O30" s="18" t="s">
        <v>404</v>
      </c>
      <c r="P30" s="20" t="s">
        <v>404</v>
      </c>
      <c r="Q30" s="18" t="n">
        <v>440.9283957</v>
      </c>
      <c r="R30" s="20" t="n">
        <v>13.23304659</v>
      </c>
    </row>
    <row r="31" spans="1:18">
      <c r="A31" s="15" t="s">
        <v>428</v>
      </c>
      <c r="B31" s="17" t="n">
        <v>5456</v>
      </c>
      <c r="C31" s="18">
        <f>(502.0/B31*100)</f>
        <v/>
      </c>
      <c r="D31" s="19" t="n">
        <v>4954</v>
      </c>
      <c r="E31" s="18" t="n">
        <v>500.01930828</v>
      </c>
      <c r="F31" s="20" t="n">
        <v>5.28526451</v>
      </c>
      <c r="G31" s="18" t="n">
        <v>498.03316151</v>
      </c>
      <c r="H31" s="20" t="n">
        <v>2.88198444</v>
      </c>
      <c r="I31" s="18" t="n">
        <v>494.17431044</v>
      </c>
      <c r="J31" s="20" t="n">
        <v>12.72172807</v>
      </c>
      <c r="K31" s="18" t="s">
        <v>404</v>
      </c>
      <c r="L31" s="20" t="s">
        <v>404</v>
      </c>
      <c r="M31" s="18" t="s">
        <v>404</v>
      </c>
      <c r="N31" s="20" t="s">
        <v>404</v>
      </c>
      <c r="O31" s="18" t="s">
        <v>404</v>
      </c>
      <c r="P31" s="20" t="s">
        <v>404</v>
      </c>
      <c r="Q31" s="18" t="n">
        <v>507.71802049</v>
      </c>
      <c r="R31" s="20" t="n">
        <v>7.18509026</v>
      </c>
    </row>
    <row r="32" spans="1:18">
      <c r="A32" s="15" t="s">
        <v>429</v>
      </c>
      <c r="B32" s="17" t="n">
        <v>4478</v>
      </c>
      <c r="C32" s="18">
        <f>(0.0/B32*100)</f>
        <v/>
      </c>
      <c r="D32" s="19" t="n">
        <v>4478</v>
      </c>
      <c r="E32" s="18" t="n">
        <v>501.72937147</v>
      </c>
      <c r="F32" s="20" t="n">
        <v>3.54454404</v>
      </c>
      <c r="G32" s="18" t="n">
        <v>499.49669491</v>
      </c>
      <c r="H32" s="20" t="n">
        <v>5.41248326</v>
      </c>
      <c r="I32" s="18" t="n">
        <v>532.87796712</v>
      </c>
      <c r="J32" s="20" t="n">
        <v>18.10816627</v>
      </c>
      <c r="K32" s="18" t="s">
        <v>404</v>
      </c>
      <c r="L32" s="20" t="s">
        <v>404</v>
      </c>
      <c r="M32" s="18" t="s">
        <v>404</v>
      </c>
      <c r="N32" s="20" t="s">
        <v>404</v>
      </c>
      <c r="O32" s="18" t="s">
        <v>404</v>
      </c>
      <c r="P32" s="20" t="s">
        <v>404</v>
      </c>
      <c r="Q32" s="18" t="n">
        <v>485.54124637</v>
      </c>
      <c r="R32" s="20" t="n">
        <v>7.14968817</v>
      </c>
    </row>
    <row r="33" spans="1:18">
      <c r="A33" s="15" t="s">
        <v>430</v>
      </c>
      <c r="B33" s="17" t="n">
        <v>7325</v>
      </c>
      <c r="C33" s="18">
        <f>(29.0/B33*100)</f>
        <v/>
      </c>
      <c r="D33" s="19" t="n">
        <v>7296</v>
      </c>
      <c r="E33" s="18" t="n">
        <v>512.76367482</v>
      </c>
      <c r="F33" s="20" t="n">
        <v>3.30975498</v>
      </c>
      <c r="G33" s="18" t="n">
        <v>507.66566584</v>
      </c>
      <c r="H33" s="20" t="n">
        <v>6.67329262</v>
      </c>
      <c r="I33" s="18" t="n">
        <v>424.32624004</v>
      </c>
      <c r="J33" s="20" t="n">
        <v>3.78743885</v>
      </c>
      <c r="K33" s="18" t="s">
        <v>404</v>
      </c>
      <c r="L33" s="20" t="s">
        <v>404</v>
      </c>
      <c r="M33" s="18" t="s">
        <v>404</v>
      </c>
      <c r="N33" s="20" t="s">
        <v>404</v>
      </c>
      <c r="O33" s="18" t="s">
        <v>404</v>
      </c>
      <c r="P33" s="20" t="s">
        <v>404</v>
      </c>
      <c r="Q33" s="18" t="n">
        <v>536.08401458</v>
      </c>
      <c r="R33" s="20" t="n">
        <v>17.24918886</v>
      </c>
    </row>
    <row r="34" spans="1:18">
      <c r="A34" s="15" t="s">
        <v>431</v>
      </c>
      <c r="B34" s="17" t="n">
        <v>6350</v>
      </c>
      <c r="C34" s="18">
        <f>(0.0/B34*100)</f>
        <v/>
      </c>
      <c r="D34" s="19" t="n">
        <v>6350</v>
      </c>
      <c r="E34" s="18" t="n">
        <v>455.62824855</v>
      </c>
      <c r="F34" s="20" t="n">
        <v>4.81928573</v>
      </c>
      <c r="G34" s="18" t="n">
        <v>466.44280594</v>
      </c>
      <c r="H34" s="20" t="n">
        <v>6.18273193</v>
      </c>
      <c r="I34" s="18" t="n">
        <v>430.1874827</v>
      </c>
      <c r="J34" s="20" t="n">
        <v>41.52452324</v>
      </c>
      <c r="K34" s="18" t="s">
        <v>404</v>
      </c>
      <c r="L34" s="20" t="s">
        <v>404</v>
      </c>
      <c r="M34" s="18" t="s">
        <v>404</v>
      </c>
      <c r="N34" s="20" t="s">
        <v>404</v>
      </c>
      <c r="O34" s="18" t="s">
        <v>404</v>
      </c>
      <c r="P34" s="20" t="s">
        <v>404</v>
      </c>
      <c r="Q34" s="18" t="n">
        <v>475.19095387</v>
      </c>
      <c r="R34" s="20" t="n">
        <v>10.12467394</v>
      </c>
    </row>
    <row r="35" spans="1:18">
      <c r="A35" s="15" t="s">
        <v>432</v>
      </c>
      <c r="B35" s="17" t="n">
        <v>6406</v>
      </c>
      <c r="C35" s="18">
        <f>(450.0/B35*100)</f>
        <v/>
      </c>
      <c r="D35" s="19" t="n">
        <v>5956</v>
      </c>
      <c r="E35" s="18" t="n">
        <v>516.0858745100001</v>
      </c>
      <c r="F35" s="20" t="n">
        <v>2.29868486</v>
      </c>
      <c r="G35" s="18" t="n">
        <v>520.7871962</v>
      </c>
      <c r="H35" s="20" t="n">
        <v>2.3124899</v>
      </c>
      <c r="I35" s="18" t="n">
        <v>485.22069666</v>
      </c>
      <c r="J35" s="20" t="n">
        <v>3.84305046</v>
      </c>
      <c r="K35" s="18" t="s">
        <v>404</v>
      </c>
      <c r="L35" s="20" t="s">
        <v>404</v>
      </c>
      <c r="M35" s="18" t="s">
        <v>404</v>
      </c>
      <c r="N35" s="20" t="s">
        <v>404</v>
      </c>
      <c r="O35" s="18" t="s">
        <v>404</v>
      </c>
      <c r="P35" s="20" t="s">
        <v>404</v>
      </c>
      <c r="Q35" s="18" t="n">
        <v>482.19364355</v>
      </c>
      <c r="R35" s="20" t="n">
        <v>4.71385329</v>
      </c>
    </row>
    <row r="36" spans="1:18">
      <c r="A36" s="15" t="s">
        <v>433</v>
      </c>
      <c r="B36" s="17" t="n">
        <v>6736</v>
      </c>
      <c r="C36" s="18">
        <f>(191.0/B36*100)</f>
        <v/>
      </c>
      <c r="D36" s="19" t="n">
        <v>6545</v>
      </c>
      <c r="E36" s="18" t="n">
        <v>495.18235353</v>
      </c>
      <c r="F36" s="20" t="n">
        <v>2.90395897</v>
      </c>
      <c r="G36" s="18" t="n">
        <v>488.20652852</v>
      </c>
      <c r="H36" s="20" t="n">
        <v>3.95532089</v>
      </c>
      <c r="I36" s="18" t="n">
        <v>496.57603535</v>
      </c>
      <c r="J36" s="20" t="n">
        <v>5.27331059</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494.08964794</v>
      </c>
      <c r="F37" s="20" t="n">
        <v>5.92095818</v>
      </c>
      <c r="G37" s="18" t="n">
        <v>492.5623372</v>
      </c>
      <c r="H37" s="20" t="n">
        <v>4.29082209</v>
      </c>
      <c r="I37" s="18" t="n">
        <v>573.49619551</v>
      </c>
      <c r="J37" s="20" t="n">
        <v>8.56050449</v>
      </c>
      <c r="K37" s="18" t="s">
        <v>404</v>
      </c>
      <c r="L37" s="20" t="s">
        <v>404</v>
      </c>
      <c r="M37" s="18" t="s">
        <v>404</v>
      </c>
      <c r="N37" s="20" t="s">
        <v>404</v>
      </c>
      <c r="O37" s="18" t="s">
        <v>404</v>
      </c>
      <c r="P37" s="20" t="s">
        <v>404</v>
      </c>
      <c r="Q37" s="18" t="n">
        <v>474.25560932</v>
      </c>
      <c r="R37" s="20" t="n">
        <v>38.0393211</v>
      </c>
    </row>
    <row r="38" spans="1:18">
      <c r="A38" s="15" t="s">
        <v>435</v>
      </c>
      <c r="B38" s="17" t="n">
        <v>5860</v>
      </c>
      <c r="C38" s="18">
        <f>(268.0/B38*100)</f>
        <v/>
      </c>
      <c r="D38" s="19" t="n">
        <v>5592</v>
      </c>
      <c r="E38" s="18" t="n">
        <v>510.53905941</v>
      </c>
      <c r="F38" s="20" t="n">
        <v>9.84607287</v>
      </c>
      <c r="G38" s="18" t="n">
        <v>501.80522531</v>
      </c>
      <c r="H38" s="20" t="n">
        <v>4.5567119</v>
      </c>
      <c r="I38" s="18" t="n">
        <v>541.82640402</v>
      </c>
      <c r="J38" s="20" t="n">
        <v>10.58857167</v>
      </c>
      <c r="K38" s="18" t="s">
        <v>404</v>
      </c>
      <c r="L38" s="20" t="s">
        <v>404</v>
      </c>
      <c r="M38" s="18" t="s">
        <v>404</v>
      </c>
      <c r="N38" s="20" t="s">
        <v>404</v>
      </c>
      <c r="O38" s="18" t="s">
        <v>404</v>
      </c>
      <c r="P38" s="20" t="s">
        <v>404</v>
      </c>
      <c r="Q38" s="18" t="n">
        <v>479.00037467</v>
      </c>
      <c r="R38" s="20" t="n">
        <v>11.02215095</v>
      </c>
    </row>
    <row r="39" spans="1:18">
      <c r="A39" s="15" t="s">
        <v>436</v>
      </c>
      <c r="B39" s="17" t="n">
        <v>5895</v>
      </c>
      <c r="C39" s="18">
        <f>(0.0/B39*100)</f>
        <v/>
      </c>
      <c r="D39" s="19" t="n">
        <v>5895</v>
      </c>
      <c r="E39" s="18" t="n">
        <v>434.82007215</v>
      </c>
      <c r="F39" s="20" t="n">
        <v>6.26598998</v>
      </c>
      <c r="G39" s="18" t="n">
        <v>415.83568507</v>
      </c>
      <c r="H39" s="20" t="n">
        <v>7.50210891</v>
      </c>
      <c r="I39" s="18" t="n">
        <v>355.90234061</v>
      </c>
      <c r="J39" s="20" t="n">
        <v>15.76478125</v>
      </c>
      <c r="K39" s="18" t="s">
        <v>404</v>
      </c>
      <c r="L39" s="20" t="s">
        <v>404</v>
      </c>
      <c r="M39" s="18" t="s">
        <v>404</v>
      </c>
      <c r="N39" s="20" t="s">
        <v>404</v>
      </c>
      <c r="O39" s="18" t="s">
        <v>404</v>
      </c>
      <c r="P39" s="20" t="s">
        <v>404</v>
      </c>
      <c r="Q39" s="18" t="n">
        <v>413.08286476</v>
      </c>
      <c r="R39" s="20" t="n">
        <v>12.9932997</v>
      </c>
    </row>
    <row r="40" spans="1:18">
      <c r="A40" s="15" t="s">
        <v>437</v>
      </c>
      <c r="B40" s="17" t="n">
        <v>14157</v>
      </c>
      <c r="C40" s="18">
        <f>(2954.0/B40*100)</f>
        <v/>
      </c>
      <c r="D40" s="19" t="n">
        <v>11203</v>
      </c>
      <c r="E40" s="18" t="n">
        <v>511.09380865</v>
      </c>
      <c r="F40" s="20" t="n">
        <v>4.00262434</v>
      </c>
      <c r="G40" s="18" t="n">
        <v>511.88947561</v>
      </c>
      <c r="H40" s="20" t="n">
        <v>7.23744679</v>
      </c>
      <c r="I40" s="18" t="n">
        <v>495.78059134</v>
      </c>
      <c r="J40" s="20" t="n">
        <v>10.76866191</v>
      </c>
      <c r="K40" s="18" t="s">
        <v>404</v>
      </c>
      <c r="L40" s="20" t="s">
        <v>404</v>
      </c>
      <c r="M40" s="18" t="s">
        <v>404</v>
      </c>
      <c r="N40" s="20" t="s">
        <v>404</v>
      </c>
      <c r="O40" s="18" t="s">
        <v>404</v>
      </c>
      <c r="P40" s="20" t="s">
        <v>404</v>
      </c>
      <c r="Q40" s="18" t="n">
        <v>517.06643462</v>
      </c>
      <c r="R40" s="20" t="n">
        <v>13.59488321</v>
      </c>
    </row>
    <row r="41" spans="1:18">
      <c r="A41" s="15" t="s">
        <v>438</v>
      </c>
      <c r="B41" s="17" t="n">
        <v>5712</v>
      </c>
      <c r="C41" s="18">
        <f>(99.0/B41*100)</f>
        <v/>
      </c>
      <c r="D41" s="19" t="n">
        <v>5613</v>
      </c>
      <c r="E41" s="18" t="n">
        <v>494.70033172</v>
      </c>
      <c r="F41" s="20" t="n">
        <v>4.8410895</v>
      </c>
      <c r="G41" s="18" t="n">
        <v>499.25033185</v>
      </c>
      <c r="H41" s="20" t="n">
        <v>5.46541469</v>
      </c>
      <c r="I41" s="18" t="n">
        <v>490.88643119</v>
      </c>
      <c r="J41" s="20" t="n">
        <v>22.86756783</v>
      </c>
      <c r="K41" s="18" t="s">
        <v>404</v>
      </c>
      <c r="L41" s="20" t="s">
        <v>404</v>
      </c>
      <c r="M41" s="18" t="s">
        <v>404</v>
      </c>
      <c r="N41" s="20" t="s">
        <v>404</v>
      </c>
      <c r="O41" s="18" t="s">
        <v>404</v>
      </c>
      <c r="P41" s="20" t="s">
        <v>404</v>
      </c>
      <c r="Q41" s="18" t="n">
        <v>488.02626901</v>
      </c>
      <c r="R41" s="20" t="n">
        <v>20.26587202</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430.99849206</v>
      </c>
      <c r="F44" s="20" t="n">
        <v>5.58589323</v>
      </c>
      <c r="G44" s="18" t="n">
        <v>418.86958634</v>
      </c>
      <c r="H44" s="20" t="n">
        <v>8.962812189999999</v>
      </c>
      <c r="I44" s="18" t="s">
        <v>404</v>
      </c>
      <c r="J44" s="20" t="s">
        <v>404</v>
      </c>
      <c r="K44" s="18" t="s">
        <v>404</v>
      </c>
      <c r="L44" s="20" t="s">
        <v>404</v>
      </c>
      <c r="M44" s="18" t="s">
        <v>404</v>
      </c>
      <c r="N44" s="20" t="s">
        <v>404</v>
      </c>
      <c r="O44" s="18" t="s">
        <v>404</v>
      </c>
      <c r="P44" s="20" t="s">
        <v>404</v>
      </c>
      <c r="Q44" s="18" t="n">
        <v>425.29602685</v>
      </c>
      <c r="R44" s="20" t="n">
        <v>4.32466941</v>
      </c>
    </row>
    <row r="45" spans="1:18">
      <c r="A45" s="15" t="s">
        <v>442</v>
      </c>
      <c r="B45" s="17" t="n">
        <v>5519</v>
      </c>
      <c r="C45" s="18">
        <f>(0.0/B45*100)</f>
        <v/>
      </c>
      <c r="D45" s="19" t="n">
        <v>5519</v>
      </c>
      <c r="E45" s="18" t="n">
        <v>379.23809074</v>
      </c>
      <c r="F45" s="20" t="n">
        <v>3.71375371</v>
      </c>
      <c r="G45" s="18" t="n">
        <v>384.9228624</v>
      </c>
      <c r="H45" s="20" t="n">
        <v>12.42761069</v>
      </c>
      <c r="I45" s="18" t="s">
        <v>404</v>
      </c>
      <c r="J45" s="20" t="s">
        <v>404</v>
      </c>
      <c r="K45" s="18" t="s">
        <v>404</v>
      </c>
      <c r="L45" s="20" t="s">
        <v>404</v>
      </c>
      <c r="M45" s="18" t="s">
        <v>404</v>
      </c>
      <c r="N45" s="20" t="s">
        <v>404</v>
      </c>
      <c r="O45" s="18" t="s">
        <v>404</v>
      </c>
      <c r="P45" s="20" t="s">
        <v>404</v>
      </c>
      <c r="Q45" s="18" t="n">
        <v>363.8681883</v>
      </c>
      <c r="R45" s="20" t="n">
        <v>6.11795595</v>
      </c>
    </row>
    <row r="46" spans="1:18">
      <c r="A46" s="15" t="s">
        <v>443</v>
      </c>
      <c r="B46" s="17" t="n">
        <v>23141</v>
      </c>
      <c r="C46" s="18">
        <f>(5035.0/B46*100)</f>
        <v/>
      </c>
      <c r="D46" s="19" t="n">
        <v>18106</v>
      </c>
      <c r="E46" s="18" t="n">
        <v>411.58240138</v>
      </c>
      <c r="F46" s="20" t="n">
        <v>2.88101535</v>
      </c>
      <c r="G46" s="18" t="n">
        <v>412.39055064</v>
      </c>
      <c r="H46" s="20" t="n">
        <v>7.22526156</v>
      </c>
      <c r="I46" s="18" t="n">
        <v>355.9970873</v>
      </c>
      <c r="J46" s="20" t="n">
        <v>5.42411688</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451.30614863</v>
      </c>
      <c r="F47" s="20" t="n">
        <v>6.03489837</v>
      </c>
      <c r="G47" s="18" t="n">
        <v>435.64684011</v>
      </c>
      <c r="H47" s="20" t="n">
        <v>9.5291602</v>
      </c>
      <c r="I47" s="18" t="n">
        <v>449.80582793</v>
      </c>
      <c r="J47" s="20" t="n">
        <v>29.36456624</v>
      </c>
      <c r="K47" s="18" t="s">
        <v>404</v>
      </c>
      <c r="L47" s="20" t="s">
        <v>404</v>
      </c>
      <c r="M47" s="18" t="s">
        <v>404</v>
      </c>
      <c r="N47" s="20" t="s">
        <v>404</v>
      </c>
      <c r="O47" s="18" t="s">
        <v>404</v>
      </c>
      <c r="P47" s="20" t="s">
        <v>404</v>
      </c>
      <c r="Q47" s="18" t="n">
        <v>446.63218796</v>
      </c>
      <c r="R47" s="20" t="n">
        <v>22.93014543</v>
      </c>
    </row>
    <row r="48" spans="1:18">
      <c r="A48" s="15" t="s">
        <v>445</v>
      </c>
      <c r="B48" s="17" t="n">
        <v>9841</v>
      </c>
      <c r="C48" s="18">
        <f>(40.0/B48*100)</f>
        <v/>
      </c>
      <c r="D48" s="19" t="n">
        <v>9801</v>
      </c>
      <c r="E48" s="18" t="n">
        <v>504.80183225</v>
      </c>
      <c r="F48" s="20" t="n">
        <v>7.28240484</v>
      </c>
      <c r="G48" s="18" t="n">
        <v>537.83610885</v>
      </c>
      <c r="H48" s="20" t="n">
        <v>10.4197937</v>
      </c>
      <c r="I48" s="18" t="n">
        <v>426.17323264</v>
      </c>
      <c r="J48" s="20" t="n">
        <v>6.766915</v>
      </c>
      <c r="K48" s="18" t="s">
        <v>404</v>
      </c>
      <c r="L48" s="20" t="s">
        <v>404</v>
      </c>
      <c r="M48" s="18" t="s">
        <v>404</v>
      </c>
      <c r="N48" s="20" t="s">
        <v>404</v>
      </c>
      <c r="O48" s="18" t="s">
        <v>404</v>
      </c>
      <c r="P48" s="20" t="s">
        <v>404</v>
      </c>
      <c r="Q48" s="18" t="n">
        <v>560.95186257</v>
      </c>
      <c r="R48" s="20" t="n">
        <v>25.8126025</v>
      </c>
    </row>
    <row r="49" spans="1:18">
      <c r="A49" s="15" t="s">
        <v>446</v>
      </c>
      <c r="B49" s="17" t="n">
        <v>6349</v>
      </c>
      <c r="C49" s="18">
        <f>(52.0/B49*100)</f>
        <v/>
      </c>
      <c r="D49" s="19" t="n">
        <v>6297</v>
      </c>
      <c r="E49" s="18" t="n">
        <v>431.16570288</v>
      </c>
      <c r="F49" s="20" t="n">
        <v>4.25790846</v>
      </c>
      <c r="G49" s="18" t="n">
        <v>435.05937341</v>
      </c>
      <c r="H49" s="20" t="n">
        <v>6.42890534</v>
      </c>
      <c r="I49" s="18" t="s">
        <v>404</v>
      </c>
      <c r="J49" s="20" t="s">
        <v>404</v>
      </c>
      <c r="K49" s="18" t="s">
        <v>404</v>
      </c>
      <c r="L49" s="20" t="s">
        <v>404</v>
      </c>
      <c r="M49" s="18" t="s">
        <v>404</v>
      </c>
      <c r="N49" s="20" t="s">
        <v>404</v>
      </c>
      <c r="O49" s="18" t="s">
        <v>404</v>
      </c>
      <c r="P49" s="20" t="s">
        <v>404</v>
      </c>
      <c r="Q49" s="18" t="n">
        <v>428.04098958</v>
      </c>
      <c r="R49" s="20" t="n">
        <v>8.35814923</v>
      </c>
    </row>
    <row r="50" spans="1:18">
      <c r="A50" s="15" t="s">
        <v>447</v>
      </c>
      <c r="B50" s="17" t="n">
        <v>11795</v>
      </c>
      <c r="C50" s="18">
        <f>(1031.0/B50*100)</f>
        <v/>
      </c>
      <c r="D50" s="19" t="n">
        <v>10764</v>
      </c>
      <c r="E50" s="18" t="n">
        <v>421.82230391</v>
      </c>
      <c r="F50" s="20" t="n">
        <v>3.25977703</v>
      </c>
      <c r="G50" s="18" t="n">
        <v>412.17987542</v>
      </c>
      <c r="H50" s="20" t="n">
        <v>7.73324729</v>
      </c>
      <c r="I50" s="18" t="n">
        <v>397.096902</v>
      </c>
      <c r="J50" s="20" t="n">
        <v>10.88842856</v>
      </c>
      <c r="K50" s="18" t="s">
        <v>404</v>
      </c>
      <c r="L50" s="20" t="s">
        <v>404</v>
      </c>
      <c r="M50" s="18" t="s">
        <v>404</v>
      </c>
      <c r="N50" s="20" t="s">
        <v>404</v>
      </c>
      <c r="O50" s="18" t="s">
        <v>404</v>
      </c>
      <c r="P50" s="20" t="s">
        <v>404</v>
      </c>
      <c r="Q50" s="18" t="n">
        <v>417.05752843</v>
      </c>
      <c r="R50" s="20" t="n">
        <v>12.3269423</v>
      </c>
    </row>
    <row r="51" spans="1:18">
      <c r="A51" s="15" t="s">
        <v>448</v>
      </c>
      <c r="B51" s="17" t="n">
        <v>6866</v>
      </c>
      <c r="C51" s="18">
        <f>(118.0/B51*100)</f>
        <v/>
      </c>
      <c r="D51" s="19" t="n">
        <v>6748</v>
      </c>
      <c r="E51" s="18" t="n">
        <v>419.30335046</v>
      </c>
      <c r="F51" s="20" t="n">
        <v>2.75604921</v>
      </c>
      <c r="G51" s="18" t="n">
        <v>418.08321722</v>
      </c>
      <c r="H51" s="20" t="n">
        <v>5.76799834</v>
      </c>
      <c r="I51" s="18" t="n">
        <v>418.48637078</v>
      </c>
      <c r="J51" s="20" t="n">
        <v>15.58527852</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473.76324348</v>
      </c>
      <c r="F52" s="20" t="n">
        <v>3.8466572</v>
      </c>
      <c r="G52" s="18" t="n">
        <v>475.89717169</v>
      </c>
      <c r="H52" s="20" t="n">
        <v>6.4685409</v>
      </c>
      <c r="I52" s="18" t="n">
        <v>470.22022371</v>
      </c>
      <c r="J52" s="20" t="n">
        <v>14.9308577</v>
      </c>
      <c r="K52" s="18" t="s">
        <v>404</v>
      </c>
      <c r="L52" s="20" t="s">
        <v>404</v>
      </c>
      <c r="M52" s="18" t="s">
        <v>404</v>
      </c>
      <c r="N52" s="20" t="s">
        <v>404</v>
      </c>
      <c r="O52" s="18" t="s">
        <v>404</v>
      </c>
      <c r="P52" s="20" t="s">
        <v>404</v>
      </c>
      <c r="Q52" s="18" t="n">
        <v>536.27326585</v>
      </c>
      <c r="R52" s="20" t="n">
        <v>5.59493835</v>
      </c>
    </row>
    <row r="53" spans="1:18">
      <c r="A53" s="15" t="s">
        <v>450</v>
      </c>
      <c r="B53" s="17" t="n">
        <v>5571</v>
      </c>
      <c r="C53" s="18">
        <f>(0.0/B53*100)</f>
        <v/>
      </c>
      <c r="D53" s="19" t="n">
        <v>5571</v>
      </c>
      <c r="E53" s="18" t="n">
        <v>438.18340653</v>
      </c>
      <c r="F53" s="20" t="n">
        <v>1.63817166</v>
      </c>
      <c r="G53" s="18" t="n">
        <v>426.63101736</v>
      </c>
      <c r="H53" s="20" t="n">
        <v>2.4835248</v>
      </c>
      <c r="I53" s="18" t="n">
        <v>356.81296467</v>
      </c>
      <c r="J53" s="20" t="n">
        <v>7.27126105</v>
      </c>
      <c r="K53" s="18" t="s">
        <v>404</v>
      </c>
      <c r="L53" s="20" t="s">
        <v>404</v>
      </c>
      <c r="M53" s="18" t="s">
        <v>404</v>
      </c>
      <c r="N53" s="20" t="s">
        <v>404</v>
      </c>
      <c r="O53" s="18" t="s">
        <v>404</v>
      </c>
      <c r="P53" s="20" t="s">
        <v>404</v>
      </c>
      <c r="Q53" s="18" t="n">
        <v>356.50438082</v>
      </c>
      <c r="R53" s="20" t="n">
        <v>7.11621096</v>
      </c>
    </row>
    <row r="54" spans="1:18">
      <c r="A54" s="15" t="s">
        <v>451</v>
      </c>
      <c r="B54" s="17" t="n">
        <v>4740</v>
      </c>
      <c r="C54" s="18">
        <f>(199.0/B54*100)</f>
        <v/>
      </c>
      <c r="D54" s="19" t="n">
        <v>4541</v>
      </c>
      <c r="E54" s="18" t="n">
        <v>338.90983766</v>
      </c>
      <c r="F54" s="20" t="n">
        <v>4.76950797</v>
      </c>
      <c r="G54" s="18" t="n">
        <v>334.74519607</v>
      </c>
      <c r="H54" s="20" t="n">
        <v>7.9003479</v>
      </c>
      <c r="I54" s="18" t="n">
        <v>300.94433921</v>
      </c>
      <c r="J54" s="20" t="n">
        <v>5.56687527</v>
      </c>
      <c r="K54" s="18" t="s">
        <v>404</v>
      </c>
      <c r="L54" s="20" t="s">
        <v>404</v>
      </c>
      <c r="M54" s="18" t="s">
        <v>404</v>
      </c>
      <c r="N54" s="20" t="s">
        <v>404</v>
      </c>
      <c r="O54" s="18" t="s">
        <v>404</v>
      </c>
      <c r="P54" s="20" t="s">
        <v>404</v>
      </c>
      <c r="Q54" s="18" t="n">
        <v>328.4616656</v>
      </c>
      <c r="R54" s="20" t="n">
        <v>10.96874651</v>
      </c>
    </row>
    <row r="55" spans="1:18">
      <c r="A55" s="15" t="s">
        <v>452</v>
      </c>
      <c r="B55" s="17" t="n">
        <v>5316</v>
      </c>
      <c r="C55" s="18">
        <f>(43.0/B55*100)</f>
        <v/>
      </c>
      <c r="D55" s="19" t="n">
        <v>5273</v>
      </c>
      <c r="E55" s="18" t="n">
        <v>411.01017819</v>
      </c>
      <c r="F55" s="20" t="n">
        <v>2.65051895</v>
      </c>
      <c r="G55" s="18" t="n">
        <v>418.57645096</v>
      </c>
      <c r="H55" s="20" t="n">
        <v>12.40051714</v>
      </c>
      <c r="I55" s="18" t="s">
        <v>404</v>
      </c>
      <c r="J55" s="20" t="s">
        <v>404</v>
      </c>
      <c r="K55" s="18" t="s">
        <v>404</v>
      </c>
      <c r="L55" s="20" t="s">
        <v>404</v>
      </c>
      <c r="M55" s="18" t="s">
        <v>404</v>
      </c>
      <c r="N55" s="20" t="s">
        <v>404</v>
      </c>
      <c r="O55" s="18" t="n">
        <v>359.54612536</v>
      </c>
      <c r="P55" s="20" t="n">
        <v>6.6992137</v>
      </c>
      <c r="Q55" s="18" t="n">
        <v>405.93992745</v>
      </c>
      <c r="R55" s="20" t="n">
        <v>9.116776979999999</v>
      </c>
    </row>
    <row r="56" spans="1:18">
      <c r="A56" s="15" t="s">
        <v>453</v>
      </c>
      <c r="B56" s="17" t="n">
        <v>5359</v>
      </c>
      <c r="C56" s="18">
        <f>(0.0/B56*100)</f>
        <v/>
      </c>
      <c r="D56" s="19" t="n">
        <v>5359</v>
      </c>
      <c r="E56" s="18" t="n">
        <v>523.8759363</v>
      </c>
      <c r="F56" s="20" t="n">
        <v>3.06352912</v>
      </c>
      <c r="G56" s="18" t="n">
        <v>512.28057896</v>
      </c>
      <c r="H56" s="20" t="n">
        <v>17.46967386</v>
      </c>
      <c r="I56" s="18" t="n">
        <v>520.85506759</v>
      </c>
      <c r="J56" s="20" t="n">
        <v>16.36062732</v>
      </c>
      <c r="K56" s="18" t="s">
        <v>404</v>
      </c>
      <c r="L56" s="20" t="s">
        <v>404</v>
      </c>
      <c r="M56" s="18" t="s">
        <v>404</v>
      </c>
      <c r="N56" s="20" t="s">
        <v>404</v>
      </c>
      <c r="O56" s="18" t="s">
        <v>404</v>
      </c>
      <c r="P56" s="20" t="s">
        <v>404</v>
      </c>
      <c r="Q56" s="18" t="n">
        <v>541.23441253</v>
      </c>
      <c r="R56" s="20" t="n">
        <v>36.10888626</v>
      </c>
    </row>
    <row r="57" spans="1:18">
      <c r="A57" s="15" t="s">
        <v>454</v>
      </c>
      <c r="B57" s="17" t="n">
        <v>6513</v>
      </c>
      <c r="C57" s="18">
        <f>(0.0/B57*100)</f>
        <v/>
      </c>
      <c r="D57" s="19" t="n">
        <v>6513</v>
      </c>
      <c r="E57" s="18" t="n">
        <v>404.33670649</v>
      </c>
      <c r="F57" s="20" t="n">
        <v>3.26621113</v>
      </c>
      <c r="G57" s="18" t="n">
        <v>406.71147256</v>
      </c>
      <c r="H57" s="20" t="n">
        <v>8.921793640000001</v>
      </c>
      <c r="I57" s="18" t="s">
        <v>404</v>
      </c>
      <c r="J57" s="20" t="s">
        <v>404</v>
      </c>
      <c r="K57" s="18" t="s">
        <v>404</v>
      </c>
      <c r="L57" s="20" t="s">
        <v>404</v>
      </c>
      <c r="M57" s="18" t="s">
        <v>404</v>
      </c>
      <c r="N57" s="20" t="s">
        <v>404</v>
      </c>
      <c r="O57" s="18" t="s">
        <v>404</v>
      </c>
      <c r="P57" s="20" t="s">
        <v>404</v>
      </c>
      <c r="Q57" s="18" t="n">
        <v>394.34751724</v>
      </c>
      <c r="R57" s="20" t="n">
        <v>10.09207423</v>
      </c>
    </row>
    <row r="58" spans="1:18">
      <c r="A58" s="15" t="s">
        <v>455</v>
      </c>
      <c r="B58" s="17" t="n">
        <v>7267</v>
      </c>
      <c r="C58" s="18">
        <f>(0.0/B58*100)</f>
        <v/>
      </c>
      <c r="D58" s="19" t="n">
        <v>7267</v>
      </c>
      <c r="E58" s="18" t="n">
        <v>408.81470408</v>
      </c>
      <c r="F58" s="20" t="n">
        <v>4.00109629</v>
      </c>
      <c r="G58" s="18" t="n">
        <v>408.45193905</v>
      </c>
      <c r="H58" s="20" t="n">
        <v>6.87660907</v>
      </c>
      <c r="I58" s="18" t="s">
        <v>404</v>
      </c>
      <c r="J58" s="20" t="s">
        <v>404</v>
      </c>
      <c r="K58" s="18" t="s">
        <v>404</v>
      </c>
      <c r="L58" s="20" t="s">
        <v>404</v>
      </c>
      <c r="M58" s="18" t="s">
        <v>404</v>
      </c>
      <c r="N58" s="20" t="s">
        <v>404</v>
      </c>
      <c r="O58" s="18" t="s">
        <v>404</v>
      </c>
      <c r="P58" s="20" t="s">
        <v>404</v>
      </c>
      <c r="Q58" s="18" t="n">
        <v>408.48717732</v>
      </c>
      <c r="R58" s="20" t="n">
        <v>6.24844029</v>
      </c>
    </row>
    <row r="59" spans="1:18">
      <c r="A59" s="15" t="s">
        <v>456</v>
      </c>
      <c r="B59" s="17" t="n">
        <v>4826</v>
      </c>
      <c r="C59" s="18">
        <f>(0.0/B59*100)</f>
        <v/>
      </c>
      <c r="D59" s="19" t="n">
        <v>4826</v>
      </c>
      <c r="E59" s="18" t="n">
        <v>368.29513205</v>
      </c>
      <c r="F59" s="20" t="n">
        <v>2.60747427</v>
      </c>
      <c r="G59" s="18" t="n">
        <v>384.06219817</v>
      </c>
      <c r="H59" s="20" t="n">
        <v>2.64321609</v>
      </c>
      <c r="I59" s="18" t="s">
        <v>404</v>
      </c>
      <c r="J59" s="20" t="s">
        <v>404</v>
      </c>
      <c r="K59" s="18" t="s">
        <v>404</v>
      </c>
      <c r="L59" s="20" t="s">
        <v>404</v>
      </c>
      <c r="M59" s="18" t="s">
        <v>404</v>
      </c>
      <c r="N59" s="20" t="s">
        <v>404</v>
      </c>
      <c r="O59" s="18" t="s">
        <v>404</v>
      </c>
      <c r="P59" s="20" t="s">
        <v>404</v>
      </c>
      <c r="Q59" s="18" t="n">
        <v>386.00535263</v>
      </c>
      <c r="R59" s="20" t="n">
        <v>2.65928518</v>
      </c>
    </row>
    <row r="60" spans="1:18">
      <c r="A60" s="15" t="s">
        <v>457</v>
      </c>
      <c r="B60" s="17" t="n">
        <v>4546</v>
      </c>
      <c r="C60" s="18">
        <f>(0.0/B60*100)</f>
        <v/>
      </c>
      <c r="D60" s="19" t="n">
        <v>4546</v>
      </c>
      <c r="E60" s="18" t="n">
        <v>400.53888824</v>
      </c>
      <c r="F60" s="20" t="n">
        <v>5.48354959</v>
      </c>
      <c r="G60" s="18" t="n">
        <v>402.02992472</v>
      </c>
      <c r="H60" s="20" t="n">
        <v>14.53365382</v>
      </c>
      <c r="I60" s="18" t="s">
        <v>404</v>
      </c>
      <c r="J60" s="20" t="s">
        <v>404</v>
      </c>
      <c r="K60" s="18" t="s">
        <v>404</v>
      </c>
      <c r="L60" s="20" t="s">
        <v>404</v>
      </c>
      <c r="M60" s="18" t="s">
        <v>404</v>
      </c>
      <c r="N60" s="20" t="s">
        <v>404</v>
      </c>
      <c r="O60" s="18" t="s">
        <v>404</v>
      </c>
      <c r="P60" s="20" t="s">
        <v>404</v>
      </c>
      <c r="Q60" s="18" t="n">
        <v>354.16373862</v>
      </c>
      <c r="R60" s="20" t="n">
        <v>7.09266239</v>
      </c>
    </row>
    <row r="61" spans="1:18">
      <c r="A61" s="15" t="s">
        <v>458</v>
      </c>
      <c r="B61" s="17" t="n">
        <v>6525</v>
      </c>
      <c r="C61" s="18">
        <f>(0.0/B61*100)</f>
        <v/>
      </c>
      <c r="D61" s="19" t="n">
        <v>6525</v>
      </c>
      <c r="E61" s="18" t="n">
        <v>476.2804728</v>
      </c>
      <c r="F61" s="20" t="n">
        <v>3.06840976</v>
      </c>
      <c r="G61" s="18" t="n">
        <v>476.51715352</v>
      </c>
      <c r="H61" s="20" t="n">
        <v>7.89224769</v>
      </c>
      <c r="I61" s="18" t="n">
        <v>410.05668014</v>
      </c>
      <c r="J61" s="20" t="n">
        <v>16.13801857</v>
      </c>
      <c r="K61" s="18" t="s">
        <v>404</v>
      </c>
      <c r="L61" s="20" t="s">
        <v>404</v>
      </c>
      <c r="M61" s="18" t="s">
        <v>404</v>
      </c>
      <c r="N61" s="20" t="s">
        <v>404</v>
      </c>
      <c r="O61" s="18" t="s">
        <v>404</v>
      </c>
      <c r="P61" s="20" t="s">
        <v>404</v>
      </c>
      <c r="Q61" s="18" t="n">
        <v>464.31778854</v>
      </c>
      <c r="R61" s="20" t="n">
        <v>34.06244097</v>
      </c>
    </row>
    <row r="62" spans="1:18">
      <c r="A62" s="15" t="s">
        <v>459</v>
      </c>
      <c r="B62" s="17" t="n">
        <v>4476</v>
      </c>
      <c r="C62" s="18">
        <f>(0.0/B62*100)</f>
        <v/>
      </c>
      <c r="D62" s="19" t="n">
        <v>4476</v>
      </c>
      <c r="E62" s="18" t="n">
        <v>528.45531305</v>
      </c>
      <c r="F62" s="20" t="n">
        <v>1.21533251</v>
      </c>
      <c r="G62" s="18" t="n">
        <v>526.68671564</v>
      </c>
      <c r="H62" s="20" t="n">
        <v>2.78323333</v>
      </c>
      <c r="I62" s="18" t="n">
        <v>469.94698345</v>
      </c>
      <c r="J62" s="20" t="n">
        <v>17.32583546</v>
      </c>
      <c r="K62" s="18" t="s">
        <v>404</v>
      </c>
      <c r="L62" s="20" t="s">
        <v>404</v>
      </c>
      <c r="M62" s="18" t="s">
        <v>404</v>
      </c>
      <c r="N62" s="20" t="s">
        <v>404</v>
      </c>
      <c r="O62" s="18" t="s">
        <v>404</v>
      </c>
      <c r="P62" s="20" t="s">
        <v>404</v>
      </c>
      <c r="Q62" s="18" t="n">
        <v>550.46884713</v>
      </c>
      <c r="R62" s="20" t="n">
        <v>5.73789828</v>
      </c>
    </row>
    <row r="63" spans="1:18">
      <c r="A63" s="15" t="s">
        <v>460</v>
      </c>
      <c r="B63" s="17" t="n">
        <v>5324</v>
      </c>
      <c r="C63" s="18">
        <f>(0.0/B63*100)</f>
        <v/>
      </c>
      <c r="D63" s="19" t="n">
        <v>5324</v>
      </c>
      <c r="E63" s="18" t="n">
        <v>378.50602816</v>
      </c>
      <c r="F63" s="20" t="n">
        <v>1.48800222</v>
      </c>
      <c r="G63" s="18" t="n">
        <v>381.08620012</v>
      </c>
      <c r="H63" s="20" t="n">
        <v>2.86437419</v>
      </c>
      <c r="I63" s="18" t="s">
        <v>404</v>
      </c>
      <c r="J63" s="20" t="s">
        <v>404</v>
      </c>
      <c r="K63" s="18" t="s">
        <v>404</v>
      </c>
      <c r="L63" s="20" t="s">
        <v>404</v>
      </c>
      <c r="M63" s="18" t="s">
        <v>404</v>
      </c>
      <c r="N63" s="20" t="s">
        <v>404</v>
      </c>
      <c r="O63" s="18" t="s">
        <v>404</v>
      </c>
      <c r="P63" s="20" t="s">
        <v>404</v>
      </c>
      <c r="Q63" s="18" t="n">
        <v>409.26019924</v>
      </c>
      <c r="R63" s="20" t="n">
        <v>3.63786999</v>
      </c>
    </row>
    <row r="64" spans="1:18">
      <c r="A64" s="15" t="s">
        <v>461</v>
      </c>
      <c r="B64" s="17" t="n">
        <v>3634</v>
      </c>
      <c r="C64" s="18">
        <f>(27.0/B64*100)</f>
        <v/>
      </c>
      <c r="D64" s="19" t="n">
        <v>3607</v>
      </c>
      <c r="E64" s="18" t="n">
        <v>477.4669471</v>
      </c>
      <c r="F64" s="20" t="n">
        <v>2.20756712</v>
      </c>
      <c r="G64" s="18" t="n">
        <v>454.65360483</v>
      </c>
      <c r="H64" s="20" t="n">
        <v>2.45927089</v>
      </c>
      <c r="I64" s="18" t="s">
        <v>404</v>
      </c>
      <c r="J64" s="20" t="s">
        <v>404</v>
      </c>
      <c r="K64" s="18" t="s">
        <v>404</v>
      </c>
      <c r="L64" s="20" t="s">
        <v>404</v>
      </c>
      <c r="M64" s="18" t="s">
        <v>404</v>
      </c>
      <c r="N64" s="20" t="s">
        <v>404</v>
      </c>
      <c r="O64" s="18" t="s">
        <v>404</v>
      </c>
      <c r="P64" s="20" t="s">
        <v>404</v>
      </c>
      <c r="Q64" s="18" t="n">
        <v>444.36829533</v>
      </c>
      <c r="R64" s="20" t="n">
        <v>6.2301913</v>
      </c>
    </row>
    <row r="65" spans="1:18">
      <c r="A65" s="15" t="s">
        <v>462</v>
      </c>
      <c r="B65" s="17" t="n">
        <v>5325</v>
      </c>
      <c r="C65" s="18">
        <f>(0.0/B65*100)</f>
        <v/>
      </c>
      <c r="D65" s="19" t="n">
        <v>5325</v>
      </c>
      <c r="E65" s="18" t="n">
        <v>430.40085818</v>
      </c>
      <c r="F65" s="20" t="n">
        <v>2.68162049</v>
      </c>
      <c r="G65" s="18" t="n">
        <v>422.10480231</v>
      </c>
      <c r="H65" s="20" t="n">
        <v>6.40591004</v>
      </c>
      <c r="I65" s="18" t="s">
        <v>404</v>
      </c>
      <c r="J65" s="20" t="s">
        <v>404</v>
      </c>
      <c r="K65" s="18" t="s">
        <v>404</v>
      </c>
      <c r="L65" s="20" t="s">
        <v>404</v>
      </c>
      <c r="M65" s="18" t="s">
        <v>404</v>
      </c>
      <c r="N65" s="20" t="s">
        <v>404</v>
      </c>
      <c r="O65" s="18" t="s">
        <v>404</v>
      </c>
      <c r="P65" s="20" t="s">
        <v>404</v>
      </c>
      <c r="Q65" s="18" t="n">
        <v>421.5262538</v>
      </c>
      <c r="R65" s="20" t="n">
        <v>9.36412758</v>
      </c>
    </row>
    <row r="66" spans="1:18">
      <c r="A66" s="15" t="s">
        <v>463</v>
      </c>
      <c r="B66" s="17" t="n">
        <v>5665</v>
      </c>
      <c r="C66" s="18">
        <f>(0.0/B66*100)</f>
        <v/>
      </c>
      <c r="D66" s="19" t="n">
        <v>5665</v>
      </c>
      <c r="E66" s="18" t="n">
        <v>413.05736174</v>
      </c>
      <c r="F66" s="20" t="n">
        <v>1.43657562</v>
      </c>
      <c r="G66" s="18" t="n">
        <v>412.5798566</v>
      </c>
      <c r="H66" s="20" t="n">
        <v>1.73478107</v>
      </c>
      <c r="I66" s="18" t="n">
        <v>363.84393827</v>
      </c>
      <c r="J66" s="20" t="n">
        <v>8.81112766</v>
      </c>
      <c r="K66" s="18" t="s">
        <v>404</v>
      </c>
      <c r="L66" s="20" t="s">
        <v>404</v>
      </c>
      <c r="M66" s="18" t="s">
        <v>404</v>
      </c>
      <c r="N66" s="20" t="s">
        <v>404</v>
      </c>
      <c r="O66" s="18" t="s">
        <v>404</v>
      </c>
      <c r="P66" s="20" t="s">
        <v>404</v>
      </c>
      <c r="Q66" s="18" t="n">
        <v>390.55120752</v>
      </c>
      <c r="R66" s="20" t="n">
        <v>4.48179819</v>
      </c>
    </row>
    <row r="67" spans="1:18">
      <c r="A67" s="15" t="s">
        <v>464</v>
      </c>
      <c r="B67" s="17" t="n">
        <v>6971</v>
      </c>
      <c r="C67" s="18">
        <f>(0.0/B67*100)</f>
        <v/>
      </c>
      <c r="D67" s="19" t="n">
        <v>6971</v>
      </c>
      <c r="E67" s="18" t="n">
        <v>400.49064626</v>
      </c>
      <c r="F67" s="20" t="n">
        <v>3.0330415</v>
      </c>
      <c r="G67" s="18" t="n">
        <v>380.9126594</v>
      </c>
      <c r="H67" s="20" t="n">
        <v>7.30752347</v>
      </c>
      <c r="I67" s="18" t="n">
        <v>379.8153183</v>
      </c>
      <c r="J67" s="20" t="n">
        <v>6.79452788</v>
      </c>
      <c r="K67" s="18" t="s">
        <v>404</v>
      </c>
      <c r="L67" s="20" t="s">
        <v>404</v>
      </c>
      <c r="M67" s="18" t="s">
        <v>404</v>
      </c>
      <c r="N67" s="20" t="s">
        <v>404</v>
      </c>
      <c r="O67" s="18" t="s">
        <v>404</v>
      </c>
      <c r="P67" s="20" t="s">
        <v>404</v>
      </c>
      <c r="Q67" s="18" t="n">
        <v>388.81386967</v>
      </c>
      <c r="R67" s="20" t="n">
        <v>12.90632724</v>
      </c>
    </row>
    <row r="68" spans="1:18">
      <c r="A68" s="15" t="s">
        <v>465</v>
      </c>
      <c r="B68" s="17" t="n">
        <v>12083</v>
      </c>
      <c r="C68" s="18">
        <f>(0.0/B68*100)</f>
        <v/>
      </c>
      <c r="D68" s="19" t="n">
        <v>12083</v>
      </c>
      <c r="E68" s="18" t="n">
        <v>418.86102085</v>
      </c>
      <c r="F68" s="20" t="n">
        <v>1.14166541</v>
      </c>
      <c r="G68" s="18" t="n">
        <v>412.05906085</v>
      </c>
      <c r="H68" s="20" t="n">
        <v>1.65930964</v>
      </c>
      <c r="I68" s="18" t="n">
        <v>439.84475592</v>
      </c>
      <c r="J68" s="20" t="n">
        <v>12.49637931</v>
      </c>
      <c r="K68" s="18" t="s">
        <v>404</v>
      </c>
      <c r="L68" s="20" t="s">
        <v>404</v>
      </c>
      <c r="M68" s="18" t="s">
        <v>404</v>
      </c>
      <c r="N68" s="20" t="s">
        <v>404</v>
      </c>
      <c r="O68" s="18" t="s">
        <v>404</v>
      </c>
      <c r="P68" s="20" t="s">
        <v>404</v>
      </c>
      <c r="Q68" s="18" t="n">
        <v>424.76314426</v>
      </c>
      <c r="R68" s="20" t="n">
        <v>4.4498944</v>
      </c>
    </row>
    <row r="69" spans="1:18">
      <c r="A69" s="15" t="s">
        <v>466</v>
      </c>
      <c r="B69" s="17" t="n">
        <v>4876</v>
      </c>
      <c r="C69" s="18">
        <f>(0.0/B69*100)</f>
        <v/>
      </c>
      <c r="D69" s="19" t="n">
        <v>4876</v>
      </c>
      <c r="E69" s="18" t="n">
        <v>438.38464356</v>
      </c>
      <c r="F69" s="20" t="n">
        <v>3.64945644</v>
      </c>
      <c r="G69" s="18" t="n">
        <v>416.83181064</v>
      </c>
      <c r="H69" s="20" t="n">
        <v>8.410023000000001</v>
      </c>
      <c r="I69" s="18" t="s">
        <v>404</v>
      </c>
      <c r="J69" s="20" t="s">
        <v>404</v>
      </c>
      <c r="K69" s="18" t="s">
        <v>404</v>
      </c>
      <c r="L69" s="20" t="s">
        <v>404</v>
      </c>
      <c r="M69" s="18" t="s">
        <v>404</v>
      </c>
      <c r="N69" s="20" t="s">
        <v>404</v>
      </c>
      <c r="O69" s="18" t="s">
        <v>404</v>
      </c>
      <c r="P69" s="20" t="s">
        <v>404</v>
      </c>
      <c r="Q69" s="18" t="n">
        <v>415.25680315</v>
      </c>
      <c r="R69" s="20" t="n">
        <v>30.2402721</v>
      </c>
    </row>
    <row r="70" spans="1:18">
      <c r="A70" s="15" t="s">
        <v>467</v>
      </c>
      <c r="B70" s="17" t="n">
        <v>6036</v>
      </c>
      <c r="C70" s="18">
        <f>(0.0/B70*100)</f>
        <v/>
      </c>
      <c r="D70" s="19" t="n">
        <v>6036</v>
      </c>
      <c r="E70" s="18" t="n">
        <v>488.20276903</v>
      </c>
      <c r="F70" s="20" t="n">
        <v>3.95927219</v>
      </c>
      <c r="G70" s="18" t="n">
        <v>486.87207725</v>
      </c>
      <c r="H70" s="20" t="n">
        <v>3.81872506</v>
      </c>
      <c r="I70" s="18" t="s">
        <v>404</v>
      </c>
      <c r="J70" s="20" t="s">
        <v>404</v>
      </c>
      <c r="K70" s="18" t="s">
        <v>404</v>
      </c>
      <c r="L70" s="20" t="s">
        <v>404</v>
      </c>
      <c r="M70" s="18" t="s">
        <v>404</v>
      </c>
      <c r="N70" s="20" t="s">
        <v>404</v>
      </c>
      <c r="O70" s="18" t="s">
        <v>404</v>
      </c>
      <c r="P70" s="20" t="s">
        <v>404</v>
      </c>
      <c r="Q70" s="18" t="n">
        <v>457.11988042</v>
      </c>
      <c r="R70" s="20" t="n">
        <v>12.33847687</v>
      </c>
    </row>
    <row r="71" spans="1:18">
      <c r="A71" s="15" t="s">
        <v>468</v>
      </c>
      <c r="B71" s="17" t="n">
        <v>6115</v>
      </c>
      <c r="C71" s="18">
        <f>(0.0/B71*100)</f>
        <v/>
      </c>
      <c r="D71" s="19" t="n">
        <v>6115</v>
      </c>
      <c r="E71" s="18" t="n">
        <v>558.40462557</v>
      </c>
      <c r="F71" s="20" t="n">
        <v>1.34819218</v>
      </c>
      <c r="G71" s="18" t="n">
        <v>551.05949811</v>
      </c>
      <c r="H71" s="20" t="n">
        <v>3.50182912</v>
      </c>
      <c r="I71" s="18" t="n">
        <v>496.28387474</v>
      </c>
      <c r="J71" s="20" t="n">
        <v>15.61464699</v>
      </c>
      <c r="K71" s="18" t="s">
        <v>404</v>
      </c>
      <c r="L71" s="20" t="s">
        <v>404</v>
      </c>
      <c r="M71" s="18" t="s">
        <v>404</v>
      </c>
      <c r="N71" s="20" t="s">
        <v>404</v>
      </c>
      <c r="O71" s="18" t="s">
        <v>404</v>
      </c>
      <c r="P71" s="20" t="s">
        <v>404</v>
      </c>
      <c r="Q71" s="18" t="n">
        <v>503.69836754</v>
      </c>
      <c r="R71" s="20" t="n">
        <v>8.15051879</v>
      </c>
    </row>
    <row r="72" spans="1:18">
      <c r="A72" s="15" t="s">
        <v>469</v>
      </c>
      <c r="B72" s="17" t="n">
        <v>7708</v>
      </c>
      <c r="C72" s="18">
        <f>(0.0/B72*100)</f>
        <v/>
      </c>
      <c r="D72" s="19" t="n">
        <v>7708</v>
      </c>
      <c r="E72" s="18" t="n">
        <v>533.57401085</v>
      </c>
      <c r="F72" s="20" t="n">
        <v>5.5857636</v>
      </c>
      <c r="G72" s="18" t="n">
        <v>533.681645</v>
      </c>
      <c r="H72" s="20" t="n">
        <v>5.51941318</v>
      </c>
      <c r="I72" s="18" t="n">
        <v>458.99937447</v>
      </c>
      <c r="J72" s="20" t="n">
        <v>20.27311295</v>
      </c>
      <c r="K72" s="18" t="s">
        <v>404</v>
      </c>
      <c r="L72" s="20" t="s">
        <v>404</v>
      </c>
      <c r="M72" s="18" t="s">
        <v>404</v>
      </c>
      <c r="N72" s="20" t="s">
        <v>404</v>
      </c>
      <c r="O72" s="18" t="s">
        <v>404</v>
      </c>
      <c r="P72" s="20" t="s">
        <v>404</v>
      </c>
      <c r="Q72" s="18" t="n">
        <v>536.57700705</v>
      </c>
      <c r="R72" s="20" t="n">
        <v>38.93447057</v>
      </c>
    </row>
    <row r="73" spans="1:18">
      <c r="A73" s="15" t="s">
        <v>470</v>
      </c>
      <c r="B73" s="17" t="n">
        <v>8249</v>
      </c>
      <c r="C73" s="18">
        <f>(0.0/B73*100)</f>
        <v/>
      </c>
      <c r="D73" s="19" t="n">
        <v>8249</v>
      </c>
      <c r="E73" s="18" t="n">
        <v>420.88604834</v>
      </c>
      <c r="F73" s="20" t="n">
        <v>3.34178336</v>
      </c>
      <c r="G73" s="18" t="n">
        <v>429.04093654</v>
      </c>
      <c r="H73" s="20" t="n">
        <v>8.435144210000001</v>
      </c>
      <c r="I73" s="18" t="n">
        <v>410.81162287</v>
      </c>
      <c r="J73" s="20" t="n">
        <v>19.10949987</v>
      </c>
      <c r="K73" s="18" t="s">
        <v>404</v>
      </c>
      <c r="L73" s="20" t="s">
        <v>404</v>
      </c>
      <c r="M73" s="18" t="s">
        <v>404</v>
      </c>
      <c r="N73" s="20" t="s">
        <v>404</v>
      </c>
      <c r="O73" s="18" t="s">
        <v>404</v>
      </c>
      <c r="P73" s="20" t="s">
        <v>404</v>
      </c>
      <c r="Q73" s="18" t="n">
        <v>413.85674348</v>
      </c>
      <c r="R73" s="20" t="n">
        <v>13.28753748</v>
      </c>
    </row>
    <row r="74" spans="1:18">
      <c r="A74" s="15" t="s">
        <v>471</v>
      </c>
      <c r="B74" s="17" t="n">
        <v>4692</v>
      </c>
      <c r="C74" s="18">
        <f>(484.0/B74*100)</f>
        <v/>
      </c>
      <c r="D74" s="19" t="n">
        <v>4208</v>
      </c>
      <c r="E74" s="18" t="n">
        <v>425.43369329</v>
      </c>
      <c r="F74" s="20" t="n">
        <v>1.64444124</v>
      </c>
      <c r="G74" s="18" t="n">
        <v>411.22775404</v>
      </c>
      <c r="H74" s="20" t="n">
        <v>3.78353021</v>
      </c>
      <c r="I74" s="18" t="s">
        <v>404</v>
      </c>
      <c r="J74" s="20" t="s">
        <v>404</v>
      </c>
      <c r="K74" s="18" t="s">
        <v>404</v>
      </c>
      <c r="L74" s="20" t="s">
        <v>404</v>
      </c>
      <c r="M74" s="18" t="s">
        <v>404</v>
      </c>
      <c r="N74" s="20" t="s">
        <v>404</v>
      </c>
      <c r="O74" s="18" t="s">
        <v>404</v>
      </c>
      <c r="P74" s="20" t="s">
        <v>404</v>
      </c>
      <c r="Q74" s="18" t="n">
        <v>398.98205242</v>
      </c>
      <c r="R74" s="20" t="n">
        <v>4.7099963</v>
      </c>
    </row>
    <row r="75" spans="1:18">
      <c r="A75" s="15" t="s">
        <v>472</v>
      </c>
      <c r="B75" s="17" t="n">
        <v>5375</v>
      </c>
      <c r="C75" s="18">
        <f>(483.0/B75*100)</f>
        <v/>
      </c>
      <c r="D75" s="19" t="n">
        <v>4892</v>
      </c>
      <c r="E75" s="18" t="n">
        <v>391.6023459</v>
      </c>
      <c r="F75" s="20" t="n">
        <v>4.29371288</v>
      </c>
      <c r="G75" s="18" t="n">
        <v>373.19868427</v>
      </c>
      <c r="H75" s="20" t="n">
        <v>6.42780097</v>
      </c>
      <c r="I75" s="18" t="n">
        <v>382.90126591</v>
      </c>
      <c r="J75" s="20" t="n">
        <v>13.21533288</v>
      </c>
      <c r="K75" s="18" t="s">
        <v>404</v>
      </c>
      <c r="L75" s="20" t="s">
        <v>404</v>
      </c>
      <c r="M75" s="18" t="s">
        <v>404</v>
      </c>
      <c r="N75" s="20" t="s">
        <v>404</v>
      </c>
      <c r="O75" s="18" t="s">
        <v>404</v>
      </c>
      <c r="P75" s="20" t="s">
        <v>404</v>
      </c>
      <c r="Q75" s="18" t="n">
        <v>392.71548255</v>
      </c>
      <c r="R75" s="20" t="n">
        <v>5.58905487</v>
      </c>
    </row>
    <row r="76" spans="1:18">
      <c r="A76" s="15" t="s">
        <v>473</v>
      </c>
      <c r="B76" s="17" t="n">
        <v>14167</v>
      </c>
      <c r="C76" s="18">
        <f>(1400.0/B76*100)</f>
        <v/>
      </c>
      <c r="D76" s="19" t="n">
        <v>12767</v>
      </c>
      <c r="E76" s="18" t="n">
        <v>444.61035332</v>
      </c>
      <c r="F76" s="20" t="n">
        <v>3.06359412</v>
      </c>
      <c r="G76" s="18" t="n">
        <v>450.74375512</v>
      </c>
      <c r="H76" s="20" t="n">
        <v>8.68350789</v>
      </c>
      <c r="I76" s="18" t="n">
        <v>391.2856045</v>
      </c>
      <c r="J76" s="20" t="n">
        <v>11.40456447</v>
      </c>
      <c r="K76" s="18" t="s">
        <v>404</v>
      </c>
      <c r="L76" s="20" t="s">
        <v>404</v>
      </c>
      <c r="M76" s="18" t="s">
        <v>404</v>
      </c>
      <c r="N76" s="20" t="s">
        <v>404</v>
      </c>
      <c r="O76" s="18" t="s">
        <v>404</v>
      </c>
      <c r="P76" s="20" t="s">
        <v>404</v>
      </c>
      <c r="Q76" s="18" t="n">
        <v>419.91285221</v>
      </c>
      <c r="R76" s="20" t="n">
        <v>10.97117318</v>
      </c>
    </row>
    <row r="77" spans="1:18">
      <c r="A77" s="15" t="s">
        <v>474</v>
      </c>
      <c r="B77" s="17" t="n">
        <v>6062</v>
      </c>
      <c r="C77" s="18">
        <f>(0.0/B77*100)</f>
        <v/>
      </c>
      <c r="D77" s="19" t="n">
        <v>6062</v>
      </c>
      <c r="E77" s="18" t="n">
        <v>429.73457074</v>
      </c>
      <c r="F77" s="20" t="n">
        <v>3.70269868</v>
      </c>
      <c r="G77" s="18" t="n">
        <v>449.93777545</v>
      </c>
      <c r="H77" s="20" t="n">
        <v>6.56566112</v>
      </c>
      <c r="I77" s="18" t="n">
        <v>408.50614799</v>
      </c>
      <c r="J77" s="20" t="n">
        <v>14.00500674</v>
      </c>
      <c r="K77" s="18" t="s">
        <v>404</v>
      </c>
      <c r="L77" s="20" t="s">
        <v>404</v>
      </c>
      <c r="M77" s="18" t="s">
        <v>404</v>
      </c>
      <c r="N77" s="20" t="s">
        <v>404</v>
      </c>
      <c r="O77" s="18" t="s">
        <v>404</v>
      </c>
      <c r="P77" s="20" t="s">
        <v>404</v>
      </c>
      <c r="Q77" s="18" t="n">
        <v>429.92797674</v>
      </c>
      <c r="R77" s="20" t="n">
        <v>16.72029141</v>
      </c>
    </row>
    <row r="78" spans="1:18">
      <c r="A78" s="15" t="s">
        <v>475</v>
      </c>
      <c r="B78" s="17" t="n">
        <v>5826</v>
      </c>
      <c r="C78" s="18">
        <f>(0.0/B78*100)</f>
        <v/>
      </c>
      <c r="D78" s="19" t="n">
        <v>5826</v>
      </c>
      <c r="E78" s="18" t="n">
        <v>527.4384687100001</v>
      </c>
      <c r="F78" s="20" t="n">
        <v>3.94370239</v>
      </c>
      <c r="G78" s="18" t="n">
        <v>517.09154861</v>
      </c>
      <c r="H78" s="20" t="n">
        <v>18.12405836</v>
      </c>
      <c r="I78" s="18" t="s">
        <v>404</v>
      </c>
      <c r="J78" s="20" t="s">
        <v>404</v>
      </c>
      <c r="K78" s="18" t="s">
        <v>404</v>
      </c>
      <c r="L78" s="20" t="s">
        <v>404</v>
      </c>
      <c r="M78" s="18" t="s">
        <v>404</v>
      </c>
      <c r="N78" s="20" t="s">
        <v>404</v>
      </c>
      <c r="O78" s="18" t="s">
        <v>404</v>
      </c>
      <c r="P78" s="20" t="s">
        <v>404</v>
      </c>
      <c r="Q78" s="18" t="n">
        <v>496.01837994</v>
      </c>
      <c r="R78" s="20" t="n">
        <v>13.5668308</v>
      </c>
    </row>
    <row customHeight="1" ht="25" r="79" spans="1:18">
      <c r="A79" s="15" t="s">
        <v>476</v>
      </c>
      <c r="B79" s="17" t="n">
        <v>1657</v>
      </c>
      <c r="C79" s="18">
        <f>(21.0/B79*100)</f>
        <v/>
      </c>
      <c r="D79" s="19" t="n">
        <v>1636</v>
      </c>
      <c r="E79" s="18" t="n">
        <v>478.67383643</v>
      </c>
      <c r="F79" s="20" t="n">
        <v>8.02107569</v>
      </c>
      <c r="G79" s="18" t="n">
        <v>476.00156941</v>
      </c>
      <c r="H79" s="20" t="n">
        <v>12.16256251</v>
      </c>
      <c r="I79" s="18" t="s">
        <v>404</v>
      </c>
      <c r="J79" s="20" t="s">
        <v>404</v>
      </c>
      <c r="K79" s="18" t="s">
        <v>404</v>
      </c>
      <c r="L79" s="20" t="s">
        <v>404</v>
      </c>
      <c r="M79" s="18" t="s">
        <v>404</v>
      </c>
      <c r="N79" s="20" t="s">
        <v>404</v>
      </c>
      <c r="O79" s="18" t="s">
        <v>404</v>
      </c>
      <c r="P79" s="20" t="s">
        <v>404</v>
      </c>
      <c r="Q79" s="18" t="n">
        <v>441.55462874</v>
      </c>
      <c r="R79" s="20" t="n">
        <v>21.2755195</v>
      </c>
    </row>
    <row r="80" spans="1:18">
      <c r="A80" s="15" t="s">
        <v>477</v>
      </c>
      <c r="B80" s="17" t="n">
        <v>7841</v>
      </c>
      <c r="C80" s="18">
        <f>(0.0/B80*100)</f>
        <v/>
      </c>
      <c r="D80" s="19" t="n">
        <v>7841</v>
      </c>
      <c r="E80" s="18" t="n">
        <v>452.57582205</v>
      </c>
      <c r="F80" s="20" t="n">
        <v>3.8237725</v>
      </c>
      <c r="G80" s="18" t="n">
        <v>476.03356522</v>
      </c>
      <c r="H80" s="20" t="n">
        <v>7.46466053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(122.0/B81*100)</f>
        <v/>
      </c>
      <c r="D81" s="19" t="n">
        <v>8739</v>
      </c>
      <c r="E81" s="18" t="n">
        <v>443.24175898</v>
      </c>
      <c r="F81" s="20" t="n">
        <v>3.47230603</v>
      </c>
      <c r="G81" s="18" t="n">
        <v>444.95924796</v>
      </c>
      <c r="H81" s="20" t="n">
        <v>7.95896498</v>
      </c>
      <c r="I81" s="18" t="n">
        <v>523.4145175</v>
      </c>
      <c r="J81" s="20" t="n">
        <v>6.78576833</v>
      </c>
      <c r="K81" s="18" t="s">
        <v>404</v>
      </c>
      <c r="L81" s="20" t="s">
        <v>404</v>
      </c>
      <c r="M81" s="18" t="s">
        <v>404</v>
      </c>
      <c r="N81" s="20" t="s">
        <v>404</v>
      </c>
      <c r="O81" s="18" t="s">
        <v>404</v>
      </c>
      <c r="P81" s="20" t="s">
        <v>404</v>
      </c>
      <c r="Q81" s="18" t="n">
        <v>424.3376333</v>
      </c>
      <c r="R81" s="20" t="n">
        <v>11.43687839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512.51886182</v>
      </c>
      <c r="F7" s="20" t="n">
        <v>4.3552092</v>
      </c>
      <c r="G7" s="18" t="n">
        <v>511.22820137</v>
      </c>
      <c r="H7" s="20" t="n">
        <v>2.15253997</v>
      </c>
      <c r="I7" s="18" t="s">
        <v>404</v>
      </c>
      <c r="J7" s="20" t="s">
        <v>404</v>
      </c>
      <c r="K7" s="18" t="s">
        <v>404</v>
      </c>
      <c r="L7" s="20" t="s">
        <v>404</v>
      </c>
      <c r="M7" s="18" t="s">
        <v>404</v>
      </c>
      <c r="N7" s="20" t="s">
        <v>404</v>
      </c>
      <c r="O7" s="18" t="s">
        <v>404</v>
      </c>
      <c r="P7" s="20" t="s">
        <v>404</v>
      </c>
      <c r="Q7" s="18" t="n">
        <v>500.31613071</v>
      </c>
      <c r="R7" s="20" t="n">
        <v>6.47224446</v>
      </c>
    </row>
    <row r="8" spans="1:18">
      <c r="A8" s="15" t="s">
        <v>405</v>
      </c>
      <c r="B8" s="17" t="n">
        <v>7007</v>
      </c>
      <c r="C8" s="18">
        <f>(0.0/B8*100)</f>
        <v/>
      </c>
      <c r="D8" s="19" t="n">
        <v>7007</v>
      </c>
      <c r="E8" s="18" t="n">
        <v>464.79918959</v>
      </c>
      <c r="F8" s="20" t="n">
        <v>10.67789574</v>
      </c>
      <c r="G8" s="18" t="n">
        <v>495.90487063</v>
      </c>
      <c r="H8" s="20" t="n">
        <v>4.67332285</v>
      </c>
      <c r="I8" s="18" t="n">
        <v>469.40647517</v>
      </c>
      <c r="J8" s="20" t="n">
        <v>23.11133693</v>
      </c>
      <c r="K8" s="18" t="s">
        <v>404</v>
      </c>
      <c r="L8" s="20" t="s">
        <v>404</v>
      </c>
      <c r="M8" s="18" t="s">
        <v>404</v>
      </c>
      <c r="N8" s="20" t="s">
        <v>404</v>
      </c>
      <c r="O8" s="18" t="s">
        <v>404</v>
      </c>
      <c r="P8" s="20" t="s">
        <v>404</v>
      </c>
      <c r="Q8" s="18" t="n">
        <v>508.82786505</v>
      </c>
      <c r="R8" s="20" t="n">
        <v>8.779345060000001</v>
      </c>
    </row>
    <row r="9" spans="1:18">
      <c r="A9" s="15" t="s">
        <v>406</v>
      </c>
      <c r="B9" s="17" t="n">
        <v>9651</v>
      </c>
      <c r="C9" s="18">
        <f>(575.0/B9*100)</f>
        <v/>
      </c>
      <c r="D9" s="19" t="n">
        <v>9076</v>
      </c>
      <c r="E9" s="18" t="n">
        <v>513.4040691599999</v>
      </c>
      <c r="F9" s="20" t="n">
        <v>13.89619067</v>
      </c>
      <c r="G9" s="18" t="n">
        <v>502.28864956</v>
      </c>
      <c r="H9" s="20" t="n">
        <v>4.76157908</v>
      </c>
      <c r="I9" s="18" t="n">
        <v>521.21150646</v>
      </c>
      <c r="J9" s="20" t="n">
        <v>24.42624586</v>
      </c>
      <c r="K9" s="18" t="s">
        <v>404</v>
      </c>
      <c r="L9" s="20" t="s">
        <v>404</v>
      </c>
      <c r="M9" s="18" t="s">
        <v>404</v>
      </c>
      <c r="N9" s="20" t="s">
        <v>404</v>
      </c>
      <c r="O9" s="18" t="s">
        <v>404</v>
      </c>
      <c r="P9" s="20" t="s">
        <v>404</v>
      </c>
      <c r="Q9" s="18" t="n">
        <v>508.0002662</v>
      </c>
      <c r="R9" s="20" t="n">
        <v>6.6322217</v>
      </c>
    </row>
    <row r="10" spans="1:18">
      <c r="A10" s="15" t="s">
        <v>407</v>
      </c>
      <c r="B10" s="17" t="n">
        <v>20058</v>
      </c>
      <c r="C10" s="18">
        <f>(3112.0/B10*100)</f>
        <v/>
      </c>
      <c r="D10" s="19" t="n">
        <v>16946</v>
      </c>
      <c r="E10" s="18" t="n">
        <v>517.98484397</v>
      </c>
      <c r="F10" s="20" t="n">
        <v>4.11897116</v>
      </c>
      <c r="G10" s="18" t="n">
        <v>529.41662291</v>
      </c>
      <c r="H10" s="20" t="n">
        <v>2.47911255</v>
      </c>
      <c r="I10" s="18" t="n">
        <v>575.71642624</v>
      </c>
      <c r="J10" s="20" t="n">
        <v>12.10108029</v>
      </c>
      <c r="K10" s="18" t="s">
        <v>404</v>
      </c>
      <c r="L10" s="20" t="s">
        <v>404</v>
      </c>
      <c r="M10" s="18" t="s">
        <v>404</v>
      </c>
      <c r="N10" s="20" t="s">
        <v>404</v>
      </c>
      <c r="O10" s="18" t="s">
        <v>404</v>
      </c>
      <c r="P10" s="20" t="s">
        <v>404</v>
      </c>
      <c r="Q10" s="18" t="n">
        <v>536.02942817</v>
      </c>
      <c r="R10" s="20" t="n">
        <v>10.22598674</v>
      </c>
    </row>
    <row r="11" spans="1:18">
      <c r="A11" s="15" t="s">
        <v>408</v>
      </c>
      <c r="B11" s="17" t="n">
        <v>7053</v>
      </c>
      <c r="C11" s="18">
        <f>(137.0/B11*100)</f>
        <v/>
      </c>
      <c r="D11" s="19" t="n">
        <v>6916</v>
      </c>
      <c r="E11" s="18" t="n">
        <v>445.58243572</v>
      </c>
      <c r="F11" s="20" t="n">
        <v>5.38044329</v>
      </c>
      <c r="G11" s="18" t="n">
        <v>452.41665758</v>
      </c>
      <c r="H11" s="20" t="n">
        <v>4.71309181</v>
      </c>
      <c r="I11" s="18" t="n">
        <v>415.02447064</v>
      </c>
      <c r="J11" s="20" t="n">
        <v>18.84315794</v>
      </c>
      <c r="K11" s="18" t="s">
        <v>404</v>
      </c>
      <c r="L11" s="20" t="s">
        <v>404</v>
      </c>
      <c r="M11" s="18" t="s">
        <v>404</v>
      </c>
      <c r="N11" s="20" t="s">
        <v>404</v>
      </c>
      <c r="O11" s="18" t="s">
        <v>404</v>
      </c>
      <c r="P11" s="20" t="s">
        <v>404</v>
      </c>
      <c r="Q11" s="18" t="n">
        <v>423.60286258</v>
      </c>
      <c r="R11" s="20" t="n">
        <v>15.79423347</v>
      </c>
    </row>
    <row r="12" spans="1:18">
      <c r="A12" s="15" t="s">
        <v>409</v>
      </c>
      <c r="B12" s="17" t="n">
        <v>6894</v>
      </c>
      <c r="C12" s="18">
        <f>(106.0/B12*100)</f>
        <v/>
      </c>
      <c r="D12" s="19" t="n">
        <v>6788</v>
      </c>
      <c r="E12" s="18" t="n">
        <v>495.11294201</v>
      </c>
      <c r="F12" s="20" t="n">
        <v>6.26103932</v>
      </c>
      <c r="G12" s="18" t="n">
        <v>495.90291154</v>
      </c>
      <c r="H12" s="20" t="n">
        <v>3.27837717</v>
      </c>
      <c r="I12" s="18" t="n">
        <v>416.57263075</v>
      </c>
      <c r="J12" s="20" t="n">
        <v>7.57624</v>
      </c>
      <c r="K12" s="18" t="s">
        <v>404</v>
      </c>
      <c r="L12" s="20" t="s">
        <v>404</v>
      </c>
      <c r="M12" s="18" t="s">
        <v>404</v>
      </c>
      <c r="N12" s="20" t="s">
        <v>404</v>
      </c>
      <c r="O12" s="18" t="s">
        <v>404</v>
      </c>
      <c r="P12" s="20" t="s">
        <v>404</v>
      </c>
      <c r="Q12" s="18" t="n">
        <v>438.99354604</v>
      </c>
      <c r="R12" s="20" t="n">
        <v>9.955449939999999</v>
      </c>
    </row>
    <row r="13" spans="1:18">
      <c r="A13" s="15" t="s">
        <v>410</v>
      </c>
      <c r="B13" s="17" t="n">
        <v>7161</v>
      </c>
      <c r="C13" s="18">
        <f>(1175.0/B13*100)</f>
        <v/>
      </c>
      <c r="D13" s="19" t="n">
        <v>5986</v>
      </c>
      <c r="E13" s="18" t="n">
        <v>503.16540313</v>
      </c>
      <c r="F13" s="20" t="n">
        <v>4.86297212</v>
      </c>
      <c r="G13" s="18" t="n">
        <v>501.44973597</v>
      </c>
      <c r="H13" s="20" t="n">
        <v>3.3401341</v>
      </c>
      <c r="I13" s="18" t="n">
        <v>503.14653285</v>
      </c>
      <c r="J13" s="20" t="n">
        <v>6.92903392</v>
      </c>
      <c r="K13" s="18" t="s">
        <v>404</v>
      </c>
      <c r="L13" s="20" t="s">
        <v>404</v>
      </c>
      <c r="M13" s="18" t="s">
        <v>404</v>
      </c>
      <c r="N13" s="20" t="s">
        <v>404</v>
      </c>
      <c r="O13" s="18" t="s">
        <v>404</v>
      </c>
      <c r="P13" s="20" t="s">
        <v>404</v>
      </c>
      <c r="Q13" s="18" t="n">
        <v>500.29150738</v>
      </c>
      <c r="R13" s="20" t="n">
        <v>15.62873696</v>
      </c>
    </row>
    <row r="14" spans="1:18">
      <c r="A14" s="15" t="s">
        <v>411</v>
      </c>
      <c r="B14" s="17" t="n">
        <v>5587</v>
      </c>
      <c r="C14" s="18">
        <f>(235.0/B14*100)</f>
        <v/>
      </c>
      <c r="D14" s="19" t="n">
        <v>5352</v>
      </c>
      <c r="E14" s="18" t="n">
        <v>528.22415308</v>
      </c>
      <c r="F14" s="20" t="n">
        <v>2.92086999</v>
      </c>
      <c r="G14" s="18" t="n">
        <v>536.33551649</v>
      </c>
      <c r="H14" s="20" t="n">
        <v>3.41708857</v>
      </c>
      <c r="I14" s="18" t="n">
        <v>550.50670928</v>
      </c>
      <c r="J14" s="20" t="n">
        <v>14.05505107</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535.9283898</v>
      </c>
      <c r="F15" s="20" t="n">
        <v>5.7950608</v>
      </c>
      <c r="G15" s="18" t="n">
        <v>529.68921792</v>
      </c>
      <c r="H15" s="20" t="n">
        <v>2.74391165</v>
      </c>
      <c r="I15" s="18" t="n">
        <v>555.06352238</v>
      </c>
      <c r="J15" s="20" t="n">
        <v>23.56152746</v>
      </c>
      <c r="K15" s="18" t="s">
        <v>404</v>
      </c>
      <c r="L15" s="20" t="s">
        <v>404</v>
      </c>
      <c r="M15" s="18" t="s">
        <v>404</v>
      </c>
      <c r="N15" s="20" t="s">
        <v>404</v>
      </c>
      <c r="O15" s="18" t="s">
        <v>404</v>
      </c>
      <c r="P15" s="20" t="s">
        <v>404</v>
      </c>
      <c r="Q15" s="18" t="n">
        <v>514.89186119</v>
      </c>
      <c r="R15" s="20" t="n">
        <v>15.1477963</v>
      </c>
    </row>
    <row r="16" spans="1:18">
      <c r="A16" s="15" t="s">
        <v>413</v>
      </c>
      <c r="B16" s="17" t="n">
        <v>6108</v>
      </c>
      <c r="C16" s="18">
        <f>(495.0/B16*100)</f>
        <v/>
      </c>
      <c r="D16" s="19" t="n">
        <v>5613</v>
      </c>
      <c r="E16" s="18" t="n">
        <v>493.79487674</v>
      </c>
      <c r="F16" s="20" t="n">
        <v>12.33283871</v>
      </c>
      <c r="G16" s="18" t="n">
        <v>498.19992801</v>
      </c>
      <c r="H16" s="20" t="n">
        <v>4.07381216</v>
      </c>
      <c r="I16" s="18" t="n">
        <v>456.16067731</v>
      </c>
      <c r="J16" s="20" t="n">
        <v>20.69171144</v>
      </c>
      <c r="K16" s="18" t="s">
        <v>404</v>
      </c>
      <c r="L16" s="20" t="s">
        <v>404</v>
      </c>
      <c r="M16" s="18" t="s">
        <v>404</v>
      </c>
      <c r="N16" s="20" t="s">
        <v>404</v>
      </c>
      <c r="O16" s="18" t="s">
        <v>404</v>
      </c>
      <c r="P16" s="20" t="s">
        <v>404</v>
      </c>
      <c r="Q16" s="18" t="n">
        <v>514.09226022</v>
      </c>
      <c r="R16" s="20" t="n">
        <v>11.00696262</v>
      </c>
    </row>
    <row r="17" spans="1:18">
      <c r="A17" s="15" t="s">
        <v>414</v>
      </c>
      <c r="B17" s="17" t="n">
        <v>6504</v>
      </c>
      <c r="C17" s="18">
        <f>(1325.0/B17*100)</f>
        <v/>
      </c>
      <c r="D17" s="19" t="n">
        <v>5179</v>
      </c>
      <c r="E17" s="18" t="n">
        <v>483.06703175</v>
      </c>
      <c r="F17" s="20" t="n">
        <v>33.99670805</v>
      </c>
      <c r="G17" s="18" t="n">
        <v>506.08305701</v>
      </c>
      <c r="H17" s="20" t="n">
        <v>4.50993121</v>
      </c>
      <c r="I17" s="18" t="n">
        <v>559.2955306699999</v>
      </c>
      <c r="J17" s="20" t="n">
        <v>17.34577235</v>
      </c>
      <c r="K17" s="18" t="s">
        <v>404</v>
      </c>
      <c r="L17" s="20" t="s">
        <v>404</v>
      </c>
      <c r="M17" s="18" t="s">
        <v>404</v>
      </c>
      <c r="N17" s="20" t="s">
        <v>404</v>
      </c>
      <c r="O17" s="18" t="s">
        <v>404</v>
      </c>
      <c r="P17" s="20" t="s">
        <v>404</v>
      </c>
      <c r="Q17" s="18" t="n">
        <v>516.00777448</v>
      </c>
      <c r="R17" s="20" t="n">
        <v>8.656036159999999</v>
      </c>
    </row>
    <row r="18" spans="1:18">
      <c r="A18" s="15" t="s">
        <v>415</v>
      </c>
      <c r="B18" s="17" t="n">
        <v>5532</v>
      </c>
      <c r="C18" s="18">
        <f>(0.0/B18*100)</f>
        <v/>
      </c>
      <c r="D18" s="19" t="n">
        <v>5532</v>
      </c>
      <c r="E18" s="18" t="n">
        <v>450.43382484</v>
      </c>
      <c r="F18" s="20" t="n">
        <v>15.56249432</v>
      </c>
      <c r="G18" s="18" t="n">
        <v>460.56044283</v>
      </c>
      <c r="H18" s="20" t="n">
        <v>4.69724406</v>
      </c>
      <c r="I18" s="18" t="n">
        <v>433.95770205</v>
      </c>
      <c r="J18" s="20" t="n">
        <v>37.63026598</v>
      </c>
      <c r="K18" s="18" t="s">
        <v>404</v>
      </c>
      <c r="L18" s="20" t="s">
        <v>404</v>
      </c>
      <c r="M18" s="18" t="s">
        <v>404</v>
      </c>
      <c r="N18" s="20" t="s">
        <v>404</v>
      </c>
      <c r="O18" s="18" t="s">
        <v>404</v>
      </c>
      <c r="P18" s="20" t="s">
        <v>404</v>
      </c>
      <c r="Q18" s="18" t="n">
        <v>437.35225014</v>
      </c>
      <c r="R18" s="20" t="n">
        <v>10.20568402</v>
      </c>
    </row>
    <row r="19" spans="1:18">
      <c r="A19" s="15" t="s">
        <v>416</v>
      </c>
      <c r="B19" s="17" t="n">
        <v>5658</v>
      </c>
      <c r="C19" s="18">
        <f>(327.0/B19*100)</f>
        <v/>
      </c>
      <c r="D19" s="19" t="n">
        <v>5331</v>
      </c>
      <c r="E19" s="18" t="n">
        <v>468.45307529</v>
      </c>
      <c r="F19" s="20" t="n">
        <v>6.84874691</v>
      </c>
      <c r="G19" s="18" t="n">
        <v>483.84185695</v>
      </c>
      <c r="H19" s="20" t="n">
        <v>5.76222985</v>
      </c>
      <c r="I19" s="18" t="n">
        <v>504.12520975</v>
      </c>
      <c r="J19" s="20" t="n">
        <v>27.58960402</v>
      </c>
      <c r="K19" s="18" t="s">
        <v>404</v>
      </c>
      <c r="L19" s="20" t="s">
        <v>404</v>
      </c>
      <c r="M19" s="18" t="s">
        <v>404</v>
      </c>
      <c r="N19" s="20" t="s">
        <v>404</v>
      </c>
      <c r="O19" s="18" t="s">
        <v>404</v>
      </c>
      <c r="P19" s="20" t="s">
        <v>404</v>
      </c>
      <c r="Q19" s="18" t="n">
        <v>454.73625505</v>
      </c>
      <c r="R19" s="20" t="n">
        <v>33.41947665</v>
      </c>
    </row>
    <row r="20" spans="1:18">
      <c r="A20" s="15" t="s">
        <v>417</v>
      </c>
      <c r="B20" s="17" t="n">
        <v>3371</v>
      </c>
      <c r="C20" s="18">
        <f>(24.0/B20*100)</f>
        <v/>
      </c>
      <c r="D20" s="19" t="n">
        <v>3347</v>
      </c>
      <c r="E20" s="18" t="n">
        <v>481.01723686</v>
      </c>
      <c r="F20" s="20" t="n">
        <v>2.97005073</v>
      </c>
      <c r="G20" s="18" t="n">
        <v>470.98350445</v>
      </c>
      <c r="H20" s="20" t="n">
        <v>2.25360933</v>
      </c>
      <c r="I20" s="18" t="n">
        <v>423.43863297</v>
      </c>
      <c r="J20" s="20" t="n">
        <v>15.52136719</v>
      </c>
      <c r="K20" s="18" t="s">
        <v>404</v>
      </c>
      <c r="L20" s="20" t="s">
        <v>404</v>
      </c>
      <c r="M20" s="18" t="s">
        <v>404</v>
      </c>
      <c r="N20" s="20" t="s">
        <v>404</v>
      </c>
      <c r="O20" s="18" t="s">
        <v>404</v>
      </c>
      <c r="P20" s="20" t="s">
        <v>404</v>
      </c>
      <c r="Q20" s="18" t="n">
        <v>465.65468737</v>
      </c>
      <c r="R20" s="20" t="n">
        <v>5.67209801</v>
      </c>
    </row>
    <row r="21" spans="1:18">
      <c r="A21" s="15" t="s">
        <v>418</v>
      </c>
      <c r="B21" s="17" t="n">
        <v>5741</v>
      </c>
      <c r="C21" s="18">
        <f>(0.0/B21*100)</f>
        <v/>
      </c>
      <c r="D21" s="19" t="n">
        <v>5741</v>
      </c>
      <c r="E21" s="18" t="n">
        <v>501.13317438</v>
      </c>
      <c r="F21" s="20" t="n">
        <v>4.53386607</v>
      </c>
      <c r="G21" s="18" t="n">
        <v>503.88650887</v>
      </c>
      <c r="H21" s="20" t="n">
        <v>4.21065559</v>
      </c>
      <c r="I21" s="18" t="n">
        <v>493.27588236</v>
      </c>
      <c r="J21" s="20" t="n">
        <v>7.4894112</v>
      </c>
      <c r="K21" s="18" t="s">
        <v>404</v>
      </c>
      <c r="L21" s="20" t="s">
        <v>404</v>
      </c>
      <c r="M21" s="18" t="s">
        <v>404</v>
      </c>
      <c r="N21" s="20" t="s">
        <v>404</v>
      </c>
      <c r="O21" s="18" t="s">
        <v>404</v>
      </c>
      <c r="P21" s="20" t="s">
        <v>404</v>
      </c>
      <c r="Q21" s="18" t="n">
        <v>516.62615963</v>
      </c>
      <c r="R21" s="20" t="n">
        <v>8.51926306</v>
      </c>
    </row>
    <row r="22" spans="1:18">
      <c r="A22" s="15" t="s">
        <v>419</v>
      </c>
      <c r="B22" s="17" t="n">
        <v>6598</v>
      </c>
      <c r="C22" s="18">
        <f>(0.0/B22*100)</f>
        <v/>
      </c>
      <c r="D22" s="19" t="n">
        <v>6598</v>
      </c>
      <c r="E22" s="18" t="n">
        <v>454.51622622</v>
      </c>
      <c r="F22" s="20" t="n">
        <v>6.48257718</v>
      </c>
      <c r="G22" s="18" t="n">
        <v>479.84093183</v>
      </c>
      <c r="H22" s="20" t="n">
        <v>7.62229787</v>
      </c>
      <c r="I22" s="18" t="n">
        <v>489.71071537</v>
      </c>
      <c r="J22" s="20" t="n">
        <v>20.09285938</v>
      </c>
      <c r="K22" s="18" t="s">
        <v>404</v>
      </c>
      <c r="L22" s="20" t="s">
        <v>404</v>
      </c>
      <c r="M22" s="18" t="s">
        <v>404</v>
      </c>
      <c r="N22" s="20" t="s">
        <v>404</v>
      </c>
      <c r="O22" s="18" t="s">
        <v>404</v>
      </c>
      <c r="P22" s="20" t="s">
        <v>404</v>
      </c>
      <c r="Q22" s="18" t="n">
        <v>467.62101299</v>
      </c>
      <c r="R22" s="20" t="n">
        <v>10.82378399</v>
      </c>
    </row>
    <row r="23" spans="1:18">
      <c r="A23" s="15" t="s">
        <v>420</v>
      </c>
      <c r="B23" s="17" t="n">
        <v>11583</v>
      </c>
      <c r="C23" s="18">
        <f>(3185.0/B23*100)</f>
        <v/>
      </c>
      <c r="D23" s="19" t="n">
        <v>8398</v>
      </c>
      <c r="E23" s="18" t="n">
        <v>479.70487144</v>
      </c>
      <c r="F23" s="20" t="n">
        <v>10.38591538</v>
      </c>
      <c r="G23" s="18" t="n">
        <v>486.88115549</v>
      </c>
      <c r="H23" s="20" t="n">
        <v>4.37822171</v>
      </c>
      <c r="I23" s="18" t="n">
        <v>473.68571064</v>
      </c>
      <c r="J23" s="20" t="n">
        <v>25.16862423</v>
      </c>
      <c r="K23" s="18" t="s">
        <v>404</v>
      </c>
      <c r="L23" s="20" t="s">
        <v>404</v>
      </c>
      <c r="M23" s="18" t="s">
        <v>404</v>
      </c>
      <c r="N23" s="20" t="s">
        <v>404</v>
      </c>
      <c r="O23" s="18" t="s">
        <v>404</v>
      </c>
      <c r="P23" s="20" t="s">
        <v>404</v>
      </c>
      <c r="Q23" s="18" t="n">
        <v>471.33213999</v>
      </c>
      <c r="R23" s="20" t="n">
        <v>22.89620841</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538.3947510199999</v>
      </c>
      <c r="N24" s="20" t="n">
        <v>2.96617877</v>
      </c>
      <c r="O24" s="18" t="s">
        <v>404</v>
      </c>
      <c r="P24" s="20" t="s">
        <v>404</v>
      </c>
      <c r="Q24" s="18" t="s">
        <v>404</v>
      </c>
      <c r="R24" s="20" t="s">
        <v>404</v>
      </c>
    </row>
    <row r="25" spans="1:18">
      <c r="A25" s="15" t="s">
        <v>422</v>
      </c>
      <c r="B25" s="17" t="n">
        <v>5581</v>
      </c>
      <c r="C25" s="18">
        <f>(0.0/B25*100)</f>
        <v/>
      </c>
      <c r="D25" s="19" t="n">
        <v>5581</v>
      </c>
      <c r="E25" s="18" t="n">
        <v>527.17535409</v>
      </c>
      <c r="F25" s="20" t="n">
        <v>5.01255842</v>
      </c>
      <c r="G25" s="18" t="n">
        <v>510.24630074</v>
      </c>
      <c r="H25" s="20" t="n">
        <v>4.99835604</v>
      </c>
      <c r="I25" s="18" t="n">
        <v>431.91631915</v>
      </c>
      <c r="J25" s="20" t="n">
        <v>29.69779637</v>
      </c>
      <c r="K25" s="18" t="s">
        <v>404</v>
      </c>
      <c r="L25" s="20" t="s">
        <v>404</v>
      </c>
      <c r="M25" s="18" t="s">
        <v>404</v>
      </c>
      <c r="N25" s="20" t="s">
        <v>404</v>
      </c>
      <c r="O25" s="18" t="s">
        <v>404</v>
      </c>
      <c r="P25" s="20" t="s">
        <v>404</v>
      </c>
      <c r="Q25" s="18" t="n">
        <v>515.30901462</v>
      </c>
      <c r="R25" s="20" t="n">
        <v>18.36747959</v>
      </c>
    </row>
    <row r="26" spans="1:18">
      <c r="A26" s="15" t="s">
        <v>423</v>
      </c>
      <c r="B26" s="17" t="n">
        <v>4869</v>
      </c>
      <c r="C26" s="18">
        <f>(11.0/B26*100)</f>
        <v/>
      </c>
      <c r="D26" s="19" t="n">
        <v>4858</v>
      </c>
      <c r="E26" s="18" t="n">
        <v>491.3476585</v>
      </c>
      <c r="F26" s="20" t="n">
        <v>1.90838901</v>
      </c>
      <c r="G26" s="18" t="n">
        <v>490.58328753</v>
      </c>
      <c r="H26" s="20" t="n">
        <v>4.28911458</v>
      </c>
      <c r="I26" s="18" t="n">
        <v>467.30007132</v>
      </c>
      <c r="J26" s="20" t="n">
        <v>10.84737553</v>
      </c>
      <c r="K26" s="18" t="s">
        <v>404</v>
      </c>
      <c r="L26" s="20" t="s">
        <v>404</v>
      </c>
      <c r="M26" s="18" t="s">
        <v>404</v>
      </c>
      <c r="N26" s="20" t="s">
        <v>404</v>
      </c>
      <c r="O26" s="18" t="s">
        <v>404</v>
      </c>
      <c r="P26" s="20" t="s">
        <v>404</v>
      </c>
      <c r="Q26" s="18" t="n">
        <v>475.04368062</v>
      </c>
      <c r="R26" s="20" t="n">
        <v>15.28028009</v>
      </c>
    </row>
    <row r="27" spans="1:18">
      <c r="A27" s="15" t="s">
        <v>424</v>
      </c>
      <c r="B27" s="17" t="n">
        <v>5299</v>
      </c>
      <c r="C27" s="18">
        <f>(0.0/B27*100)</f>
        <v/>
      </c>
      <c r="D27" s="19" t="n">
        <v>5299</v>
      </c>
      <c r="E27" s="18" t="n">
        <v>488.05072583</v>
      </c>
      <c r="F27" s="20" t="n">
        <v>1.85078344</v>
      </c>
      <c r="G27" s="18" t="n">
        <v>478.01245763</v>
      </c>
      <c r="H27" s="20" t="n">
        <v>1.49006011</v>
      </c>
      <c r="I27" s="18" t="n">
        <v>435.41720695</v>
      </c>
      <c r="J27" s="20" t="n">
        <v>13.61266694</v>
      </c>
      <c r="K27" s="18" t="s">
        <v>404</v>
      </c>
      <c r="L27" s="20" t="s">
        <v>404</v>
      </c>
      <c r="M27" s="18" t="s">
        <v>404</v>
      </c>
      <c r="N27" s="20" t="s">
        <v>404</v>
      </c>
      <c r="O27" s="18" t="s">
        <v>404</v>
      </c>
      <c r="P27" s="20" t="s">
        <v>404</v>
      </c>
      <c r="Q27" s="18" t="n">
        <v>567.37867556</v>
      </c>
      <c r="R27" s="20" t="n">
        <v>7.22477931</v>
      </c>
    </row>
    <row r="28" spans="1:18">
      <c r="A28" s="15" t="s">
        <v>425</v>
      </c>
      <c r="B28" s="17" t="n">
        <v>7568</v>
      </c>
      <c r="C28" s="18">
        <f>(2125.0/B28*100)</f>
        <v/>
      </c>
      <c r="D28" s="19" t="n">
        <v>5443</v>
      </c>
      <c r="E28" s="18" t="n">
        <v>415.00262607</v>
      </c>
      <c r="F28" s="20" t="n">
        <v>3.7415071</v>
      </c>
      <c r="G28" s="18" t="n">
        <v>424.32171231</v>
      </c>
      <c r="H28" s="20" t="n">
        <v>6.11967107</v>
      </c>
      <c r="I28" s="18" t="n">
        <v>415.682224</v>
      </c>
      <c r="J28" s="20" t="n">
        <v>12.497991</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494.59292517</v>
      </c>
      <c r="F29" s="20" t="n">
        <v>12.74751216</v>
      </c>
      <c r="G29" s="18" t="n">
        <v>513.01805193</v>
      </c>
      <c r="H29" s="20" t="n">
        <v>7.51896388</v>
      </c>
      <c r="I29" s="18" t="n">
        <v>491.53952315</v>
      </c>
      <c r="J29" s="20" t="n">
        <v>11.52089114</v>
      </c>
      <c r="K29" s="18" t="s">
        <v>404</v>
      </c>
      <c r="L29" s="20" t="s">
        <v>404</v>
      </c>
      <c r="M29" s="18" t="s">
        <v>404</v>
      </c>
      <c r="N29" s="20" t="s">
        <v>404</v>
      </c>
      <c r="O29" s="18" t="s">
        <v>404</v>
      </c>
      <c r="P29" s="20" t="s">
        <v>404</v>
      </c>
      <c r="Q29" s="18" t="n">
        <v>567.85063714</v>
      </c>
      <c r="R29" s="20" t="n">
        <v>14.04203025</v>
      </c>
    </row>
    <row r="30" spans="1:18">
      <c r="A30" s="15" t="s">
        <v>427</v>
      </c>
      <c r="B30" s="17" t="n">
        <v>4520</v>
      </c>
      <c r="C30" s="18">
        <f>(1053.0/B30*100)</f>
        <v/>
      </c>
      <c r="D30" s="19" t="n">
        <v>3467</v>
      </c>
      <c r="E30" s="18" t="n">
        <v>518.22713675</v>
      </c>
      <c r="F30" s="20" t="n">
        <v>4.83734612</v>
      </c>
      <c r="G30" s="18" t="n">
        <v>512.68947809</v>
      </c>
      <c r="H30" s="20" t="n">
        <v>5.32247308</v>
      </c>
      <c r="I30" s="18" t="n">
        <v>476.25503978</v>
      </c>
      <c r="J30" s="20" t="n">
        <v>5.7818219</v>
      </c>
      <c r="K30" s="18" t="s">
        <v>404</v>
      </c>
      <c r="L30" s="20" t="s">
        <v>404</v>
      </c>
      <c r="M30" s="18" t="s">
        <v>404</v>
      </c>
      <c r="N30" s="20" t="s">
        <v>404</v>
      </c>
      <c r="O30" s="18" t="s">
        <v>404</v>
      </c>
      <c r="P30" s="20" t="s">
        <v>404</v>
      </c>
      <c r="Q30" s="18" t="n">
        <v>521.25196154</v>
      </c>
      <c r="R30" s="20" t="n">
        <v>28.59444945</v>
      </c>
    </row>
    <row r="31" spans="1:18">
      <c r="A31" s="15" t="s">
        <v>428</v>
      </c>
      <c r="B31" s="17" t="n">
        <v>5456</v>
      </c>
      <c r="C31" s="18">
        <f>(502.0/B31*100)</f>
        <v/>
      </c>
      <c r="D31" s="19" t="n">
        <v>4954</v>
      </c>
      <c r="E31" s="18" t="n">
        <v>500.12395201</v>
      </c>
      <c r="F31" s="20" t="n">
        <v>6.25220995</v>
      </c>
      <c r="G31" s="18" t="n">
        <v>499.47330594</v>
      </c>
      <c r="H31" s="20" t="n">
        <v>2.7264861</v>
      </c>
      <c r="I31" s="18" t="n">
        <v>494.17431044</v>
      </c>
      <c r="J31" s="20" t="n">
        <v>12.72172807</v>
      </c>
      <c r="K31" s="18" t="s">
        <v>404</v>
      </c>
      <c r="L31" s="20" t="s">
        <v>404</v>
      </c>
      <c r="M31" s="18" t="s">
        <v>404</v>
      </c>
      <c r="N31" s="20" t="s">
        <v>404</v>
      </c>
      <c r="O31" s="18" t="s">
        <v>404</v>
      </c>
      <c r="P31" s="20" t="s">
        <v>404</v>
      </c>
      <c r="Q31" s="18" t="n">
        <v>493.25964242</v>
      </c>
      <c r="R31" s="20" t="n">
        <v>7.22996085</v>
      </c>
    </row>
    <row r="32" spans="1:18">
      <c r="A32" s="15" t="s">
        <v>429</v>
      </c>
      <c r="B32" s="17" t="n">
        <v>4478</v>
      </c>
      <c r="C32" s="18">
        <f>(0.0/B32*100)</f>
        <v/>
      </c>
      <c r="D32" s="19" t="n">
        <v>4478</v>
      </c>
      <c r="E32" s="18" t="n">
        <v>501.88561733</v>
      </c>
      <c r="F32" s="20" t="n">
        <v>2.8310136</v>
      </c>
      <c r="G32" s="18" t="n">
        <v>494.55432441</v>
      </c>
      <c r="H32" s="20" t="n">
        <v>7.42228893</v>
      </c>
      <c r="I32" s="18" t="n">
        <v>532.87796712</v>
      </c>
      <c r="J32" s="20" t="n">
        <v>18.10816627</v>
      </c>
      <c r="K32" s="18" t="s">
        <v>404</v>
      </c>
      <c r="L32" s="20" t="s">
        <v>404</v>
      </c>
      <c r="M32" s="18" t="s">
        <v>404</v>
      </c>
      <c r="N32" s="20" t="s">
        <v>404</v>
      </c>
      <c r="O32" s="18" t="s">
        <v>404</v>
      </c>
      <c r="P32" s="20" t="s">
        <v>404</v>
      </c>
      <c r="Q32" s="18" t="n">
        <v>515.8063363700001</v>
      </c>
      <c r="R32" s="20" t="n">
        <v>3.20996846</v>
      </c>
    </row>
    <row r="33" spans="1:18">
      <c r="A33" s="15" t="s">
        <v>430</v>
      </c>
      <c r="B33" s="17" t="n">
        <v>7325</v>
      </c>
      <c r="C33" s="18">
        <f>(29.0/B33*100)</f>
        <v/>
      </c>
      <c r="D33" s="19" t="n">
        <v>7296</v>
      </c>
      <c r="E33" s="18" t="n">
        <v>511.87905197</v>
      </c>
      <c r="F33" s="20" t="n">
        <v>4.32406941</v>
      </c>
      <c r="G33" s="18" t="n">
        <v>510.08128184</v>
      </c>
      <c r="H33" s="20" t="n">
        <v>4.35463049</v>
      </c>
      <c r="I33" s="18" t="n">
        <v>424.32624004</v>
      </c>
      <c r="J33" s="20" t="n">
        <v>3.78743885</v>
      </c>
      <c r="K33" s="18" t="s">
        <v>404</v>
      </c>
      <c r="L33" s="20" t="s">
        <v>404</v>
      </c>
      <c r="M33" s="18" t="s">
        <v>404</v>
      </c>
      <c r="N33" s="20" t="s">
        <v>404</v>
      </c>
      <c r="O33" s="18" t="s">
        <v>404</v>
      </c>
      <c r="P33" s="20" t="s">
        <v>404</v>
      </c>
      <c r="Q33" s="18" t="n">
        <v>518.3065407399999</v>
      </c>
      <c r="R33" s="20" t="n">
        <v>9.054380480000001</v>
      </c>
    </row>
    <row r="34" spans="1:18">
      <c r="A34" s="15" t="s">
        <v>431</v>
      </c>
      <c r="B34" s="17" t="n">
        <v>6350</v>
      </c>
      <c r="C34" s="18">
        <f>(0.0/B34*100)</f>
        <v/>
      </c>
      <c r="D34" s="19" t="n">
        <v>6350</v>
      </c>
      <c r="E34" s="18" t="n">
        <v>464.09434358</v>
      </c>
      <c r="F34" s="20" t="n">
        <v>6.46217851</v>
      </c>
      <c r="G34" s="18" t="n">
        <v>460.77987116</v>
      </c>
      <c r="H34" s="20" t="n">
        <v>4.17759036</v>
      </c>
      <c r="I34" s="18" t="n">
        <v>430.1874827</v>
      </c>
      <c r="J34" s="20" t="n">
        <v>41.52452324</v>
      </c>
      <c r="K34" s="18" t="s">
        <v>404</v>
      </c>
      <c r="L34" s="20" t="s">
        <v>404</v>
      </c>
      <c r="M34" s="18" t="s">
        <v>404</v>
      </c>
      <c r="N34" s="20" t="s">
        <v>404</v>
      </c>
      <c r="O34" s="18" t="s">
        <v>404</v>
      </c>
      <c r="P34" s="20" t="s">
        <v>404</v>
      </c>
      <c r="Q34" s="18" t="n">
        <v>446.00900417</v>
      </c>
      <c r="R34" s="20" t="n">
        <v>15.74304481</v>
      </c>
    </row>
    <row r="35" spans="1:18">
      <c r="A35" s="15" t="s">
        <v>432</v>
      </c>
      <c r="B35" s="17" t="n">
        <v>6406</v>
      </c>
      <c r="C35" s="18">
        <f>(450.0/B35*100)</f>
        <v/>
      </c>
      <c r="D35" s="19" t="n">
        <v>5956</v>
      </c>
      <c r="E35" s="18" t="n">
        <v>509.83033544</v>
      </c>
      <c r="F35" s="20" t="n">
        <v>3.32414379</v>
      </c>
      <c r="G35" s="18" t="n">
        <v>518.99008322</v>
      </c>
      <c r="H35" s="20" t="n">
        <v>1.75948438</v>
      </c>
      <c r="I35" s="18" t="n">
        <v>485.22069666</v>
      </c>
      <c r="J35" s="20" t="n">
        <v>3.84305046</v>
      </c>
      <c r="K35" s="18" t="s">
        <v>404</v>
      </c>
      <c r="L35" s="20" t="s">
        <v>404</v>
      </c>
      <c r="M35" s="18" t="s">
        <v>404</v>
      </c>
      <c r="N35" s="20" t="s">
        <v>404</v>
      </c>
      <c r="O35" s="18" t="s">
        <v>404</v>
      </c>
      <c r="P35" s="20" t="s">
        <v>404</v>
      </c>
      <c r="Q35" s="18" t="n">
        <v>502.57916017</v>
      </c>
      <c r="R35" s="20" t="n">
        <v>5.99294118</v>
      </c>
    </row>
    <row r="36" spans="1:18">
      <c r="A36" s="15" t="s">
        <v>433</v>
      </c>
      <c r="B36" s="17" t="n">
        <v>6736</v>
      </c>
      <c r="C36" s="18">
        <f>(564.0/B36*100)</f>
        <v/>
      </c>
      <c r="D36" s="19" t="n">
        <v>6172</v>
      </c>
      <c r="E36" s="18" t="n">
        <v>501.53948136</v>
      </c>
      <c r="F36" s="20" t="n">
        <v>4.65046408</v>
      </c>
      <c r="G36" s="18" t="n">
        <v>489.10017849</v>
      </c>
      <c r="H36" s="20" t="n">
        <v>2.81837563</v>
      </c>
      <c r="I36" s="18" t="n">
        <v>496.57603535</v>
      </c>
      <c r="J36" s="20" t="n">
        <v>5.27331059</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489.14301956</v>
      </c>
      <c r="F37" s="20" t="n">
        <v>5.74733117</v>
      </c>
      <c r="G37" s="18" t="n">
        <v>495.67250025</v>
      </c>
      <c r="H37" s="20" t="n">
        <v>4.06647981</v>
      </c>
      <c r="I37" s="18" t="n">
        <v>573.49619551</v>
      </c>
      <c r="J37" s="20" t="n">
        <v>8.56050449</v>
      </c>
      <c r="K37" s="18" t="s">
        <v>404</v>
      </c>
      <c r="L37" s="20" t="s">
        <v>404</v>
      </c>
      <c r="M37" s="18" t="s">
        <v>404</v>
      </c>
      <c r="N37" s="20" t="s">
        <v>404</v>
      </c>
      <c r="O37" s="18" t="s">
        <v>404</v>
      </c>
      <c r="P37" s="20" t="s">
        <v>404</v>
      </c>
      <c r="Q37" s="18" t="n">
        <v>432.40203165</v>
      </c>
      <c r="R37" s="20" t="n">
        <v>7.36901382</v>
      </c>
    </row>
    <row r="38" spans="1:18">
      <c r="A38" s="15" t="s">
        <v>435</v>
      </c>
      <c r="B38" s="17" t="n">
        <v>5860</v>
      </c>
      <c r="C38" s="18">
        <f>(268.0/B38*100)</f>
        <v/>
      </c>
      <c r="D38" s="19" t="n">
        <v>5592</v>
      </c>
      <c r="E38" s="18" t="n">
        <v>485.16514705</v>
      </c>
      <c r="F38" s="20" t="n">
        <v>8.64711801</v>
      </c>
      <c r="G38" s="18" t="n">
        <v>509.35575272</v>
      </c>
      <c r="H38" s="20" t="n">
        <v>4.60237018</v>
      </c>
      <c r="I38" s="18" t="n">
        <v>541.82640402</v>
      </c>
      <c r="J38" s="20" t="n">
        <v>10.58857167</v>
      </c>
      <c r="K38" s="18" t="s">
        <v>404</v>
      </c>
      <c r="L38" s="20" t="s">
        <v>404</v>
      </c>
      <c r="M38" s="18" t="s">
        <v>404</v>
      </c>
      <c r="N38" s="20" t="s">
        <v>404</v>
      </c>
      <c r="O38" s="18" t="s">
        <v>404</v>
      </c>
      <c r="P38" s="20" t="s">
        <v>404</v>
      </c>
      <c r="Q38" s="18" t="n">
        <v>506.13247636</v>
      </c>
      <c r="R38" s="20" t="n">
        <v>15.45999223</v>
      </c>
    </row>
    <row r="39" spans="1:18">
      <c r="A39" s="15" t="s">
        <v>436</v>
      </c>
      <c r="B39" s="17" t="n">
        <v>5895</v>
      </c>
      <c r="C39" s="18">
        <f>(0.0/B39*100)</f>
        <v/>
      </c>
      <c r="D39" s="19" t="n">
        <v>5895</v>
      </c>
      <c r="E39" s="18" t="n">
        <v>429.94911035</v>
      </c>
      <c r="F39" s="20" t="n">
        <v>6.64532081</v>
      </c>
      <c r="G39" s="18" t="n">
        <v>423.71109647</v>
      </c>
      <c r="H39" s="20" t="n">
        <v>6.60941775</v>
      </c>
      <c r="I39" s="18" t="n">
        <v>355.90234061</v>
      </c>
      <c r="J39" s="20" t="n">
        <v>15.76478125</v>
      </c>
      <c r="K39" s="18" t="s">
        <v>404</v>
      </c>
      <c r="L39" s="20" t="s">
        <v>404</v>
      </c>
      <c r="M39" s="18" t="s">
        <v>404</v>
      </c>
      <c r="N39" s="20" t="s">
        <v>404</v>
      </c>
      <c r="O39" s="18" t="s">
        <v>404</v>
      </c>
      <c r="P39" s="20" t="s">
        <v>404</v>
      </c>
      <c r="Q39" s="18" t="n">
        <v>401.15616286</v>
      </c>
      <c r="R39" s="20" t="n">
        <v>7.00894183</v>
      </c>
    </row>
    <row r="40" spans="1:18">
      <c r="A40" s="15" t="s">
        <v>437</v>
      </c>
      <c r="B40" s="17" t="n">
        <v>14157</v>
      </c>
      <c r="C40" s="18">
        <f>(2954.0/B40*100)</f>
        <v/>
      </c>
      <c r="D40" s="19" t="n">
        <v>11203</v>
      </c>
      <c r="E40" s="18" t="n">
        <v>509.14202366</v>
      </c>
      <c r="F40" s="20" t="n">
        <v>3.73610045</v>
      </c>
      <c r="G40" s="18" t="n">
        <v>523.29097323</v>
      </c>
      <c r="H40" s="20" t="n">
        <v>6.41031117</v>
      </c>
      <c r="I40" s="18" t="n">
        <v>495.78059134</v>
      </c>
      <c r="J40" s="20" t="n">
        <v>10.76866191</v>
      </c>
      <c r="K40" s="18" t="s">
        <v>404</v>
      </c>
      <c r="L40" s="20" t="s">
        <v>404</v>
      </c>
      <c r="M40" s="18" t="s">
        <v>404</v>
      </c>
      <c r="N40" s="20" t="s">
        <v>404</v>
      </c>
      <c r="O40" s="18" t="s">
        <v>404</v>
      </c>
      <c r="P40" s="20" t="s">
        <v>404</v>
      </c>
      <c r="Q40" s="18" t="n">
        <v>526.91102338</v>
      </c>
      <c r="R40" s="20" t="n">
        <v>18.60197791</v>
      </c>
    </row>
    <row r="41" spans="1:18">
      <c r="A41" s="15" t="s">
        <v>438</v>
      </c>
      <c r="B41" s="17" t="n">
        <v>5712</v>
      </c>
      <c r="C41" s="18">
        <f>(99.0/B41*100)</f>
        <v/>
      </c>
      <c r="D41" s="19" t="n">
        <v>5613</v>
      </c>
      <c r="E41" s="18" t="n">
        <v>494.20509574</v>
      </c>
      <c r="F41" s="20" t="n">
        <v>4.12140597</v>
      </c>
      <c r="G41" s="18" t="n">
        <v>503.56361857</v>
      </c>
      <c r="H41" s="20" t="n">
        <v>5.1764798</v>
      </c>
      <c r="I41" s="18" t="n">
        <v>490.88643119</v>
      </c>
      <c r="J41" s="20" t="n">
        <v>22.86756783</v>
      </c>
      <c r="K41" s="18" t="s">
        <v>404</v>
      </c>
      <c r="L41" s="20" t="s">
        <v>404</v>
      </c>
      <c r="M41" s="18" t="s">
        <v>404</v>
      </c>
      <c r="N41" s="20" t="s">
        <v>404</v>
      </c>
      <c r="O41" s="18" t="s">
        <v>404</v>
      </c>
      <c r="P41" s="20" t="s">
        <v>404</v>
      </c>
      <c r="Q41" s="18" t="n">
        <v>491.56001022</v>
      </c>
      <c r="R41" s="20" t="n">
        <v>26.19138188</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425.64191477</v>
      </c>
      <c r="F44" s="20" t="n">
        <v>4.29856466</v>
      </c>
      <c r="G44" s="18" t="n">
        <v>428.48914649</v>
      </c>
      <c r="H44" s="20" t="n">
        <v>5.4047726</v>
      </c>
      <c r="I44" s="18" t="s">
        <v>404</v>
      </c>
      <c r="J44" s="20" t="s">
        <v>404</v>
      </c>
      <c r="K44" s="18" t="s">
        <v>404</v>
      </c>
      <c r="L44" s="20" t="s">
        <v>404</v>
      </c>
      <c r="M44" s="18" t="s">
        <v>404</v>
      </c>
      <c r="N44" s="20" t="s">
        <v>404</v>
      </c>
      <c r="O44" s="18" t="s">
        <v>404</v>
      </c>
      <c r="P44" s="20" t="s">
        <v>404</v>
      </c>
      <c r="Q44" s="18" t="n">
        <v>435.64145933</v>
      </c>
      <c r="R44" s="20" t="n">
        <v>7.64305077</v>
      </c>
    </row>
    <row r="45" spans="1:18">
      <c r="A45" s="15" t="s">
        <v>442</v>
      </c>
      <c r="B45" s="17" t="n">
        <v>5519</v>
      </c>
      <c r="C45" s="18">
        <f>(0.0/B45*100)</f>
        <v/>
      </c>
      <c r="D45" s="19" t="n">
        <v>5519</v>
      </c>
      <c r="E45" s="18" t="n">
        <v>374.95176805</v>
      </c>
      <c r="F45" s="20" t="n">
        <v>3.92663551</v>
      </c>
      <c r="G45" s="18" t="n">
        <v>380.46744263</v>
      </c>
      <c r="H45" s="20" t="n">
        <v>7.62068603</v>
      </c>
      <c r="I45" s="18" t="s">
        <v>404</v>
      </c>
      <c r="J45" s="20" t="s">
        <v>404</v>
      </c>
      <c r="K45" s="18" t="s">
        <v>404</v>
      </c>
      <c r="L45" s="20" t="s">
        <v>404</v>
      </c>
      <c r="M45" s="18" t="s">
        <v>404</v>
      </c>
      <c r="N45" s="20" t="s">
        <v>404</v>
      </c>
      <c r="O45" s="18" t="s">
        <v>404</v>
      </c>
      <c r="P45" s="20" t="s">
        <v>404</v>
      </c>
      <c r="Q45" s="18" t="n">
        <v>368.31836245</v>
      </c>
      <c r="R45" s="20" t="n">
        <v>12.37299225</v>
      </c>
    </row>
    <row r="46" spans="1:18">
      <c r="A46" s="15" t="s">
        <v>443</v>
      </c>
      <c r="B46" s="17" t="n">
        <v>23141</v>
      </c>
      <c r="C46" s="18">
        <f>(5533.0/B46*100)</f>
        <v/>
      </c>
      <c r="D46" s="19" t="n">
        <v>17608</v>
      </c>
      <c r="E46" s="18" t="n">
        <v>410.10027877</v>
      </c>
      <c r="F46" s="20" t="n">
        <v>3.6753984</v>
      </c>
      <c r="G46" s="18" t="n">
        <v>410.15541665</v>
      </c>
      <c r="H46" s="20" t="n">
        <v>4.35371747</v>
      </c>
      <c r="I46" s="18" t="n">
        <v>355.9970873</v>
      </c>
      <c r="J46" s="20" t="n">
        <v>5.42411688</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457.88584624</v>
      </c>
      <c r="F47" s="20" t="n">
        <v>7.85839194</v>
      </c>
      <c r="G47" s="18" t="n">
        <v>434.0963767</v>
      </c>
      <c r="H47" s="20" t="n">
        <v>7.23977622</v>
      </c>
      <c r="I47" s="18" t="n">
        <v>449.80582793</v>
      </c>
      <c r="J47" s="20" t="n">
        <v>29.36456624</v>
      </c>
      <c r="K47" s="18" t="s">
        <v>404</v>
      </c>
      <c r="L47" s="20" t="s">
        <v>404</v>
      </c>
      <c r="M47" s="18" t="s">
        <v>404</v>
      </c>
      <c r="N47" s="20" t="s">
        <v>404</v>
      </c>
      <c r="O47" s="18" t="s">
        <v>404</v>
      </c>
      <c r="P47" s="20" t="s">
        <v>404</v>
      </c>
      <c r="Q47" s="18" t="n">
        <v>439.50802767</v>
      </c>
      <c r="R47" s="20" t="n">
        <v>26.7011283</v>
      </c>
    </row>
    <row r="48" spans="1:18">
      <c r="A48" s="15" t="s">
        <v>445</v>
      </c>
      <c r="B48" s="17" t="n">
        <v>9841</v>
      </c>
      <c r="C48" s="18">
        <f>(40.0/B48*100)</f>
        <v/>
      </c>
      <c r="D48" s="19" t="n">
        <v>9801</v>
      </c>
      <c r="E48" s="18" t="n">
        <v>518.98149146</v>
      </c>
      <c r="F48" s="20" t="n">
        <v>5.73247818</v>
      </c>
      <c r="G48" s="18" t="n">
        <v>506.90121239</v>
      </c>
      <c r="H48" s="20" t="n">
        <v>15.91682055</v>
      </c>
      <c r="I48" s="18" t="n">
        <v>426.17323264</v>
      </c>
      <c r="J48" s="20" t="n">
        <v>6.766915</v>
      </c>
      <c r="K48" s="18" t="s">
        <v>404</v>
      </c>
      <c r="L48" s="20" t="s">
        <v>404</v>
      </c>
      <c r="M48" s="18" t="s">
        <v>404</v>
      </c>
      <c r="N48" s="20" t="s">
        <v>404</v>
      </c>
      <c r="O48" s="18" t="s">
        <v>404</v>
      </c>
      <c r="P48" s="20" t="s">
        <v>404</v>
      </c>
      <c r="Q48" s="18" t="n">
        <v>545.5066669399999</v>
      </c>
      <c r="R48" s="20" t="n">
        <v>57.97221705</v>
      </c>
    </row>
    <row r="49" spans="1:18">
      <c r="A49" s="15" t="s">
        <v>446</v>
      </c>
      <c r="B49" s="17" t="n">
        <v>6349</v>
      </c>
      <c r="C49" s="18">
        <f>(52.0/B49*100)</f>
        <v/>
      </c>
      <c r="D49" s="19" t="n">
        <v>6297</v>
      </c>
      <c r="E49" s="18" t="n">
        <v>431.12978395</v>
      </c>
      <c r="F49" s="20" t="n">
        <v>5.90424321</v>
      </c>
      <c r="G49" s="18" t="n">
        <v>429.31221294</v>
      </c>
      <c r="H49" s="20" t="n">
        <v>4.37785319</v>
      </c>
      <c r="I49" s="18" t="s">
        <v>404</v>
      </c>
      <c r="J49" s="20" t="s">
        <v>404</v>
      </c>
      <c r="K49" s="18" t="s">
        <v>404</v>
      </c>
      <c r="L49" s="20" t="s">
        <v>404</v>
      </c>
      <c r="M49" s="18" t="s">
        <v>404</v>
      </c>
      <c r="N49" s="20" t="s">
        <v>404</v>
      </c>
      <c r="O49" s="18" t="s">
        <v>404</v>
      </c>
      <c r="P49" s="20" t="s">
        <v>404</v>
      </c>
      <c r="Q49" s="18" t="n">
        <v>436.97794387</v>
      </c>
      <c r="R49" s="20" t="n">
        <v>5.67404835</v>
      </c>
    </row>
    <row r="50" spans="1:18">
      <c r="A50" s="15" t="s">
        <v>447</v>
      </c>
      <c r="B50" s="17" t="n">
        <v>11795</v>
      </c>
      <c r="C50" s="18">
        <f>(1031.0/B50*100)</f>
        <v/>
      </c>
      <c r="D50" s="19" t="n">
        <v>10764</v>
      </c>
      <c r="E50" s="18" t="n">
        <v>417.83307177</v>
      </c>
      <c r="F50" s="20" t="n">
        <v>4.32393096</v>
      </c>
      <c r="G50" s="18" t="n">
        <v>422.39738234</v>
      </c>
      <c r="H50" s="20" t="n">
        <v>4.5359931</v>
      </c>
      <c r="I50" s="18" t="n">
        <v>397.096902</v>
      </c>
      <c r="J50" s="20" t="n">
        <v>10.88842856</v>
      </c>
      <c r="K50" s="18" t="s">
        <v>404</v>
      </c>
      <c r="L50" s="20" t="s">
        <v>404</v>
      </c>
      <c r="M50" s="18" t="s">
        <v>404</v>
      </c>
      <c r="N50" s="20" t="s">
        <v>404</v>
      </c>
      <c r="O50" s="18" t="s">
        <v>404</v>
      </c>
      <c r="P50" s="20" t="s">
        <v>404</v>
      </c>
      <c r="Q50" s="18" t="n">
        <v>414.58327825</v>
      </c>
      <c r="R50" s="20" t="n">
        <v>10.83820321</v>
      </c>
    </row>
    <row r="51" spans="1:18">
      <c r="A51" s="15" t="s">
        <v>448</v>
      </c>
      <c r="B51" s="17" t="n">
        <v>6866</v>
      </c>
      <c r="C51" s="18">
        <f>(1097.0/B51*100)</f>
        <v/>
      </c>
      <c r="D51" s="19" t="n">
        <v>5769</v>
      </c>
      <c r="E51" s="18" t="n">
        <v>422.7988899</v>
      </c>
      <c r="F51" s="20" t="n">
        <v>8.97465914</v>
      </c>
      <c r="G51" s="18" t="n">
        <v>420.59572696</v>
      </c>
      <c r="H51" s="20" t="n">
        <v>2.71104164</v>
      </c>
      <c r="I51" s="18" t="n">
        <v>418.48637078</v>
      </c>
      <c r="J51" s="20" t="n">
        <v>15.58527852</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467.35260305</v>
      </c>
      <c r="F52" s="20" t="n">
        <v>8.536573539999999</v>
      </c>
      <c r="G52" s="18" t="n">
        <v>479.37133724</v>
      </c>
      <c r="H52" s="20" t="n">
        <v>3.95847121</v>
      </c>
      <c r="I52" s="18" t="n">
        <v>470.22022371</v>
      </c>
      <c r="J52" s="20" t="n">
        <v>14.9308577</v>
      </c>
      <c r="K52" s="18" t="s">
        <v>404</v>
      </c>
      <c r="L52" s="20" t="s">
        <v>404</v>
      </c>
      <c r="M52" s="18" t="s">
        <v>404</v>
      </c>
      <c r="N52" s="20" t="s">
        <v>404</v>
      </c>
      <c r="O52" s="18" t="s">
        <v>404</v>
      </c>
      <c r="P52" s="20" t="s">
        <v>404</v>
      </c>
      <c r="Q52" s="18" t="n">
        <v>461.96498659</v>
      </c>
      <c r="R52" s="20" t="n">
        <v>16.86835568</v>
      </c>
    </row>
    <row r="53" spans="1:18">
      <c r="A53" s="15" t="s">
        <v>450</v>
      </c>
      <c r="B53" s="17" t="n">
        <v>5571</v>
      </c>
      <c r="C53" s="18">
        <f>(0.0/B53*100)</f>
        <v/>
      </c>
      <c r="D53" s="19" t="n">
        <v>5571</v>
      </c>
      <c r="E53" s="18" t="n">
        <v>451.95970754</v>
      </c>
      <c r="F53" s="20" t="n">
        <v>2.66788576</v>
      </c>
      <c r="G53" s="18" t="n">
        <v>425.28264486</v>
      </c>
      <c r="H53" s="20" t="n">
        <v>1.74039937</v>
      </c>
      <c r="I53" s="18" t="n">
        <v>356.81296467</v>
      </c>
      <c r="J53" s="20" t="n">
        <v>7.27126105</v>
      </c>
      <c r="K53" s="18" t="s">
        <v>404</v>
      </c>
      <c r="L53" s="20" t="s">
        <v>404</v>
      </c>
      <c r="M53" s="18" t="s">
        <v>404</v>
      </c>
      <c r="N53" s="20" t="s">
        <v>404</v>
      </c>
      <c r="O53" s="18" t="s">
        <v>404</v>
      </c>
      <c r="P53" s="20" t="s">
        <v>404</v>
      </c>
      <c r="Q53" s="18" t="n">
        <v>436.28502692</v>
      </c>
      <c r="R53" s="20" t="n">
        <v>3.500928</v>
      </c>
    </row>
    <row r="54" spans="1:18">
      <c r="A54" s="15" t="s">
        <v>451</v>
      </c>
      <c r="B54" s="17" t="n">
        <v>4740</v>
      </c>
      <c r="C54" s="18">
        <f>(199.0/B54*100)</f>
        <v/>
      </c>
      <c r="D54" s="19" t="n">
        <v>4541</v>
      </c>
      <c r="E54" s="18" t="n">
        <v>331.02047936</v>
      </c>
      <c r="F54" s="20" t="n">
        <v>5.11723397</v>
      </c>
      <c r="G54" s="18" t="n">
        <v>343.15989434</v>
      </c>
      <c r="H54" s="20" t="n">
        <v>7.78748528</v>
      </c>
      <c r="I54" s="18" t="n">
        <v>300.94433921</v>
      </c>
      <c r="J54" s="20" t="n">
        <v>5.56687527</v>
      </c>
      <c r="K54" s="18" t="s">
        <v>404</v>
      </c>
      <c r="L54" s="20" t="s">
        <v>404</v>
      </c>
      <c r="M54" s="18" t="s">
        <v>404</v>
      </c>
      <c r="N54" s="20" t="s">
        <v>404</v>
      </c>
      <c r="O54" s="18" t="s">
        <v>404</v>
      </c>
      <c r="P54" s="20" t="s">
        <v>404</v>
      </c>
      <c r="Q54" s="18" t="n">
        <v>336.57010973</v>
      </c>
      <c r="R54" s="20" t="n">
        <v>7.26169506</v>
      </c>
    </row>
    <row r="55" spans="1:18">
      <c r="A55" s="15" t="s">
        <v>452</v>
      </c>
      <c r="B55" s="17" t="n">
        <v>5316</v>
      </c>
      <c r="C55" s="18">
        <f>(43.0/B55*100)</f>
        <v/>
      </c>
      <c r="D55" s="19" t="n">
        <v>5273</v>
      </c>
      <c r="E55" s="18" t="n">
        <v>412.14216007</v>
      </c>
      <c r="F55" s="20" t="n">
        <v>4.1701202</v>
      </c>
      <c r="G55" s="18" t="n">
        <v>414.24359543</v>
      </c>
      <c r="H55" s="20" t="n">
        <v>5.37727907</v>
      </c>
      <c r="I55" s="18" t="s">
        <v>404</v>
      </c>
      <c r="J55" s="20" t="s">
        <v>404</v>
      </c>
      <c r="K55" s="18" t="s">
        <v>404</v>
      </c>
      <c r="L55" s="20" t="s">
        <v>404</v>
      </c>
      <c r="M55" s="18" t="s">
        <v>404</v>
      </c>
      <c r="N55" s="20" t="s">
        <v>404</v>
      </c>
      <c r="O55" s="18" t="s">
        <v>404</v>
      </c>
      <c r="P55" s="20" t="s">
        <v>404</v>
      </c>
      <c r="Q55" s="18" t="n">
        <v>408.31770517</v>
      </c>
      <c r="R55" s="20" t="n">
        <v>4.87420252</v>
      </c>
    </row>
    <row r="56" spans="1:18">
      <c r="A56" s="15" t="s">
        <v>453</v>
      </c>
      <c r="B56" s="17" t="n">
        <v>5359</v>
      </c>
      <c r="C56" s="18">
        <f>(0.0/B56*100)</f>
        <v/>
      </c>
      <c r="D56" s="19" t="n">
        <v>5359</v>
      </c>
      <c r="E56" s="18" t="n">
        <v>509.96101348</v>
      </c>
      <c r="F56" s="20" t="n">
        <v>4.95782558</v>
      </c>
      <c r="G56" s="18" t="n">
        <v>536.54741741</v>
      </c>
      <c r="H56" s="20" t="n">
        <v>4.53302207</v>
      </c>
      <c r="I56" s="18" t="n">
        <v>520.85506759</v>
      </c>
      <c r="J56" s="20" t="n">
        <v>16.36062732</v>
      </c>
      <c r="K56" s="18" t="s">
        <v>404</v>
      </c>
      <c r="L56" s="20" t="s">
        <v>404</v>
      </c>
      <c r="M56" s="18" t="s">
        <v>404</v>
      </c>
      <c r="N56" s="20" t="s">
        <v>404</v>
      </c>
      <c r="O56" s="18" t="s">
        <v>404</v>
      </c>
      <c r="P56" s="20" t="s">
        <v>404</v>
      </c>
      <c r="Q56" s="18" t="n">
        <v>506.88358992</v>
      </c>
      <c r="R56" s="20" t="n">
        <v>23.55473736</v>
      </c>
    </row>
    <row r="57" spans="1:18">
      <c r="A57" s="15" t="s">
        <v>454</v>
      </c>
      <c r="B57" s="17" t="n">
        <v>6513</v>
      </c>
      <c r="C57" s="18">
        <f>(0.0/B57*100)</f>
        <v/>
      </c>
      <c r="D57" s="19" t="n">
        <v>6513</v>
      </c>
      <c r="E57" s="18" t="n">
        <v>399.746752</v>
      </c>
      <c r="F57" s="20" t="n">
        <v>3.0073007</v>
      </c>
      <c r="G57" s="18" t="n">
        <v>423.05781334</v>
      </c>
      <c r="H57" s="20" t="n">
        <v>6.58840323</v>
      </c>
      <c r="I57" s="18" t="s">
        <v>404</v>
      </c>
      <c r="J57" s="20" t="s">
        <v>404</v>
      </c>
      <c r="K57" s="18" t="s">
        <v>404</v>
      </c>
      <c r="L57" s="20" t="s">
        <v>404</v>
      </c>
      <c r="M57" s="18" t="s">
        <v>404</v>
      </c>
      <c r="N57" s="20" t="s">
        <v>404</v>
      </c>
      <c r="O57" s="18" t="s">
        <v>404</v>
      </c>
      <c r="P57" s="20" t="s">
        <v>404</v>
      </c>
      <c r="Q57" s="18" t="n">
        <v>404.38779742</v>
      </c>
      <c r="R57" s="20" t="n">
        <v>8.555112980000001</v>
      </c>
    </row>
    <row r="58" spans="1:18">
      <c r="A58" s="15" t="s">
        <v>455</v>
      </c>
      <c r="B58" s="17" t="n">
        <v>7267</v>
      </c>
      <c r="C58" s="18">
        <f>(0.0/B58*100)</f>
        <v/>
      </c>
      <c r="D58" s="19" t="n">
        <v>7267</v>
      </c>
      <c r="E58" s="18" t="n">
        <v>415.87992606</v>
      </c>
      <c r="F58" s="20" t="n">
        <v>4.12930146</v>
      </c>
      <c r="G58" s="18" t="n">
        <v>398.24753153</v>
      </c>
      <c r="H58" s="20" t="n">
        <v>8.375190610000001</v>
      </c>
      <c r="I58" s="18" t="s">
        <v>404</v>
      </c>
      <c r="J58" s="20" t="s">
        <v>404</v>
      </c>
      <c r="K58" s="18" t="s">
        <v>404</v>
      </c>
      <c r="L58" s="20" t="s">
        <v>404</v>
      </c>
      <c r="M58" s="18" t="s">
        <v>404</v>
      </c>
      <c r="N58" s="20" t="s">
        <v>404</v>
      </c>
      <c r="O58" s="18" t="s">
        <v>404</v>
      </c>
      <c r="P58" s="20" t="s">
        <v>404</v>
      </c>
      <c r="Q58" s="18" t="n">
        <v>404.48920463</v>
      </c>
      <c r="R58" s="20" t="n">
        <v>5.24208907</v>
      </c>
    </row>
    <row r="59" spans="1:18">
      <c r="A59" s="15" t="s">
        <v>456</v>
      </c>
      <c r="B59" s="17" t="n">
        <v>4826</v>
      </c>
      <c r="C59" s="18">
        <f>(0.0/B59*100)</f>
        <v/>
      </c>
      <c r="D59" s="19" t="n">
        <v>4826</v>
      </c>
      <c r="E59" s="18" t="n">
        <v>373.6633996</v>
      </c>
      <c r="F59" s="20" t="n">
        <v>2.71232171</v>
      </c>
      <c r="G59" s="18" t="n">
        <v>381.45719095</v>
      </c>
      <c r="H59" s="20" t="n">
        <v>2.63552101</v>
      </c>
      <c r="I59" s="18" t="s">
        <v>404</v>
      </c>
      <c r="J59" s="20" t="s">
        <v>404</v>
      </c>
      <c r="K59" s="18" t="s">
        <v>404</v>
      </c>
      <c r="L59" s="20" t="s">
        <v>404</v>
      </c>
      <c r="M59" s="18" t="s">
        <v>404</v>
      </c>
      <c r="N59" s="20" t="s">
        <v>404</v>
      </c>
      <c r="O59" s="18" t="s">
        <v>404</v>
      </c>
      <c r="P59" s="20" t="s">
        <v>404</v>
      </c>
      <c r="Q59" s="18" t="n">
        <v>381.37724882</v>
      </c>
      <c r="R59" s="20" t="n">
        <v>2.90808312</v>
      </c>
    </row>
    <row r="60" spans="1:18">
      <c r="A60" s="15" t="s">
        <v>457</v>
      </c>
      <c r="B60" s="17" t="n">
        <v>4546</v>
      </c>
      <c r="C60" s="18">
        <f>(0.0/B60*100)</f>
        <v/>
      </c>
      <c r="D60" s="19" t="n">
        <v>4546</v>
      </c>
      <c r="E60" s="18" t="n">
        <v>390.11277904</v>
      </c>
      <c r="F60" s="20" t="n">
        <v>5.17359708</v>
      </c>
      <c r="G60" s="18" t="n">
        <v>380.04560974</v>
      </c>
      <c r="H60" s="20" t="n">
        <v>20.94580967</v>
      </c>
      <c r="I60" s="18" t="s">
        <v>404</v>
      </c>
      <c r="J60" s="20" t="s">
        <v>404</v>
      </c>
      <c r="K60" s="18" t="s">
        <v>404</v>
      </c>
      <c r="L60" s="20" t="s">
        <v>404</v>
      </c>
      <c r="M60" s="18" t="s">
        <v>404</v>
      </c>
      <c r="N60" s="20" t="s">
        <v>404</v>
      </c>
      <c r="O60" s="18" t="s">
        <v>404</v>
      </c>
      <c r="P60" s="20" t="s">
        <v>404</v>
      </c>
      <c r="Q60" s="18" t="n">
        <v>384.27139829</v>
      </c>
      <c r="R60" s="20" t="n">
        <v>6.09602959</v>
      </c>
    </row>
    <row r="61" spans="1:18">
      <c r="A61" s="15" t="s">
        <v>458</v>
      </c>
      <c r="B61" s="17" t="n">
        <v>6525</v>
      </c>
      <c r="C61" s="18">
        <f>(0.0/B61*100)</f>
        <v/>
      </c>
      <c r="D61" s="19" t="n">
        <v>6525</v>
      </c>
      <c r="E61" s="18" t="n">
        <v>466.40212585</v>
      </c>
      <c r="F61" s="20" t="n">
        <v>3.6279588</v>
      </c>
      <c r="G61" s="18" t="n">
        <v>478.97670281</v>
      </c>
      <c r="H61" s="20" t="n">
        <v>4.57513232</v>
      </c>
      <c r="I61" s="18" t="n">
        <v>410.05668014</v>
      </c>
      <c r="J61" s="20" t="n">
        <v>16.13801857</v>
      </c>
      <c r="K61" s="18" t="s">
        <v>404</v>
      </c>
      <c r="L61" s="20" t="s">
        <v>404</v>
      </c>
      <c r="M61" s="18" t="s">
        <v>404</v>
      </c>
      <c r="N61" s="20" t="s">
        <v>404</v>
      </c>
      <c r="O61" s="18" t="s">
        <v>404</v>
      </c>
      <c r="P61" s="20" t="s">
        <v>404</v>
      </c>
      <c r="Q61" s="18" t="n">
        <v>491.43074007</v>
      </c>
      <c r="R61" s="20" t="n">
        <v>9.53513281</v>
      </c>
    </row>
    <row r="62" spans="1:18">
      <c r="A62" s="15" t="s">
        <v>459</v>
      </c>
      <c r="B62" s="17" t="n">
        <v>4476</v>
      </c>
      <c r="C62" s="18">
        <f>(0.0/B62*100)</f>
        <v/>
      </c>
      <c r="D62" s="19" t="n">
        <v>4476</v>
      </c>
      <c r="E62" s="18" t="n">
        <v>528.62162118</v>
      </c>
      <c r="F62" s="20" t="n">
        <v>1.67155601</v>
      </c>
      <c r="G62" s="18" t="n">
        <v>532.18971543</v>
      </c>
      <c r="H62" s="20" t="n">
        <v>1.54439644</v>
      </c>
      <c r="I62" s="18" t="n">
        <v>469.94698345</v>
      </c>
      <c r="J62" s="20" t="n">
        <v>17.32583546</v>
      </c>
      <c r="K62" s="18" t="s">
        <v>404</v>
      </c>
      <c r="L62" s="20" t="s">
        <v>404</v>
      </c>
      <c r="M62" s="18" t="s">
        <v>404</v>
      </c>
      <c r="N62" s="20" t="s">
        <v>404</v>
      </c>
      <c r="O62" s="18" t="s">
        <v>404</v>
      </c>
      <c r="P62" s="20" t="s">
        <v>404</v>
      </c>
      <c r="Q62" s="18" t="n">
        <v>516.11564865</v>
      </c>
      <c r="R62" s="20" t="n">
        <v>2.90227238</v>
      </c>
    </row>
    <row r="63" spans="1:18">
      <c r="A63" s="15" t="s">
        <v>460</v>
      </c>
      <c r="B63" s="17" t="n">
        <v>5324</v>
      </c>
      <c r="C63" s="18">
        <f>(0.0/B63*100)</f>
        <v/>
      </c>
      <c r="D63" s="19" t="n">
        <v>5324</v>
      </c>
      <c r="E63" s="18" t="n">
        <v>384.1799901</v>
      </c>
      <c r="F63" s="20" t="n">
        <v>1.5885642</v>
      </c>
      <c r="G63" s="18" t="n">
        <v>366.19430389</v>
      </c>
      <c r="H63" s="20" t="n">
        <v>3.17998151</v>
      </c>
      <c r="I63" s="18" t="s">
        <v>404</v>
      </c>
      <c r="J63" s="20" t="s">
        <v>404</v>
      </c>
      <c r="K63" s="18" t="s">
        <v>404</v>
      </c>
      <c r="L63" s="20" t="s">
        <v>404</v>
      </c>
      <c r="M63" s="18" t="s">
        <v>404</v>
      </c>
      <c r="N63" s="20" t="s">
        <v>404</v>
      </c>
      <c r="O63" s="18" t="s">
        <v>404</v>
      </c>
      <c r="P63" s="20" t="s">
        <v>404</v>
      </c>
      <c r="Q63" s="18" t="n">
        <v>390.85798142</v>
      </c>
      <c r="R63" s="20" t="n">
        <v>2.46855276</v>
      </c>
    </row>
    <row r="64" spans="1:18">
      <c r="A64" s="15" t="s">
        <v>461</v>
      </c>
      <c r="B64" s="17" t="n">
        <v>3634</v>
      </c>
      <c r="C64" s="18">
        <f>(27.0/B64*100)</f>
        <v/>
      </c>
      <c r="D64" s="19" t="n">
        <v>3607</v>
      </c>
      <c r="E64" s="18" t="n">
        <v>493.34479134</v>
      </c>
      <c r="F64" s="20" t="n">
        <v>3.00597647</v>
      </c>
      <c r="G64" s="18" t="n">
        <v>439.8712445</v>
      </c>
      <c r="H64" s="20" t="n">
        <v>2.28884914</v>
      </c>
      <c r="I64" s="18" t="s">
        <v>404</v>
      </c>
      <c r="J64" s="20" t="s">
        <v>404</v>
      </c>
      <c r="K64" s="18" t="s">
        <v>404</v>
      </c>
      <c r="L64" s="20" t="s">
        <v>404</v>
      </c>
      <c r="M64" s="18" t="s">
        <v>404</v>
      </c>
      <c r="N64" s="20" t="s">
        <v>404</v>
      </c>
      <c r="O64" s="18" t="s">
        <v>404</v>
      </c>
      <c r="P64" s="20" t="s">
        <v>404</v>
      </c>
      <c r="Q64" s="18" t="n">
        <v>492.59592044</v>
      </c>
      <c r="R64" s="20" t="n">
        <v>4.00177068</v>
      </c>
    </row>
    <row r="65" spans="1:18">
      <c r="A65" s="15" t="s">
        <v>462</v>
      </c>
      <c r="B65" s="17" t="n">
        <v>5325</v>
      </c>
      <c r="C65" s="18">
        <f>(0.0/B65*100)</f>
        <v/>
      </c>
      <c r="D65" s="19" t="n">
        <v>5325</v>
      </c>
      <c r="E65" s="18" t="n">
        <v>430.27067768</v>
      </c>
      <c r="F65" s="20" t="n">
        <v>2.06547988</v>
      </c>
      <c r="G65" s="18" t="n">
        <v>410.63599175</v>
      </c>
      <c r="H65" s="20" t="n">
        <v>5.86339204</v>
      </c>
      <c r="I65" s="18" t="s">
        <v>404</v>
      </c>
      <c r="J65" s="20" t="s">
        <v>404</v>
      </c>
      <c r="K65" s="18" t="s">
        <v>404</v>
      </c>
      <c r="L65" s="20" t="s">
        <v>404</v>
      </c>
      <c r="M65" s="18" t="s">
        <v>404</v>
      </c>
      <c r="N65" s="20" t="s">
        <v>404</v>
      </c>
      <c r="O65" s="18" t="s">
        <v>404</v>
      </c>
      <c r="P65" s="20" t="s">
        <v>404</v>
      </c>
      <c r="Q65" s="18" t="n">
        <v>442.06508044</v>
      </c>
      <c r="R65" s="20" t="n">
        <v>26.43164498</v>
      </c>
    </row>
    <row r="66" spans="1:18">
      <c r="A66" s="15" t="s">
        <v>463</v>
      </c>
      <c r="B66" s="17" t="n">
        <v>5665</v>
      </c>
      <c r="C66" s="18">
        <f>(0.0/B66*100)</f>
        <v/>
      </c>
      <c r="D66" s="19" t="n">
        <v>5665</v>
      </c>
      <c r="E66" s="18" t="n">
        <v>405.48035419</v>
      </c>
      <c r="F66" s="20" t="n">
        <v>1.8297919</v>
      </c>
      <c r="G66" s="18" t="n">
        <v>417.67070567</v>
      </c>
      <c r="H66" s="20" t="n">
        <v>1.58126872</v>
      </c>
      <c r="I66" s="18" t="n">
        <v>363.84393827</v>
      </c>
      <c r="J66" s="20" t="n">
        <v>8.81112766</v>
      </c>
      <c r="K66" s="18" t="s">
        <v>404</v>
      </c>
      <c r="L66" s="20" t="s">
        <v>404</v>
      </c>
      <c r="M66" s="18" t="s">
        <v>404</v>
      </c>
      <c r="N66" s="20" t="s">
        <v>404</v>
      </c>
      <c r="O66" s="18" t="s">
        <v>404</v>
      </c>
      <c r="P66" s="20" t="s">
        <v>404</v>
      </c>
      <c r="Q66" s="18" t="n">
        <v>401.0704109</v>
      </c>
      <c r="R66" s="20" t="n">
        <v>3.3382077</v>
      </c>
    </row>
    <row r="67" spans="1:18">
      <c r="A67" s="15" t="s">
        <v>464</v>
      </c>
      <c r="B67" s="17" t="n">
        <v>6971</v>
      </c>
      <c r="C67" s="18">
        <f>(0.0/B67*100)</f>
        <v/>
      </c>
      <c r="D67" s="19" t="n">
        <v>6971</v>
      </c>
      <c r="E67" s="18" t="n">
        <v>396.68319206</v>
      </c>
      <c r="F67" s="20" t="n">
        <v>3.98156183</v>
      </c>
      <c r="G67" s="18" t="n">
        <v>390.39291073</v>
      </c>
      <c r="H67" s="20" t="n">
        <v>5.4331379</v>
      </c>
      <c r="I67" s="18" t="n">
        <v>379.8153183</v>
      </c>
      <c r="J67" s="20" t="n">
        <v>6.79452788</v>
      </c>
      <c r="K67" s="18" t="s">
        <v>404</v>
      </c>
      <c r="L67" s="20" t="s">
        <v>404</v>
      </c>
      <c r="M67" s="18" t="s">
        <v>404</v>
      </c>
      <c r="N67" s="20" t="s">
        <v>404</v>
      </c>
      <c r="O67" s="18" t="s">
        <v>404</v>
      </c>
      <c r="P67" s="20" t="s">
        <v>404</v>
      </c>
      <c r="Q67" s="18" t="n">
        <v>405.26252601</v>
      </c>
      <c r="R67" s="20" t="n">
        <v>6.29758301</v>
      </c>
    </row>
    <row r="68" spans="1:18">
      <c r="A68" s="15" t="s">
        <v>465</v>
      </c>
      <c r="B68" s="17" t="n">
        <v>12083</v>
      </c>
      <c r="C68" s="18">
        <f>(0.0/B68*100)</f>
        <v/>
      </c>
      <c r="D68" s="19" t="n">
        <v>12083</v>
      </c>
      <c r="E68" s="18" t="n">
        <v>407.26173471</v>
      </c>
      <c r="F68" s="20" t="n">
        <v>1.15717965</v>
      </c>
      <c r="G68" s="18" t="n">
        <v>439.8323068</v>
      </c>
      <c r="H68" s="20" t="n">
        <v>1.56833514</v>
      </c>
      <c r="I68" s="18" t="n">
        <v>439.84475592</v>
      </c>
      <c r="J68" s="20" t="n">
        <v>12.49637931</v>
      </c>
      <c r="K68" s="18" t="s">
        <v>404</v>
      </c>
      <c r="L68" s="20" t="s">
        <v>404</v>
      </c>
      <c r="M68" s="18" t="s">
        <v>404</v>
      </c>
      <c r="N68" s="20" t="s">
        <v>404</v>
      </c>
      <c r="O68" s="18" t="s">
        <v>404</v>
      </c>
      <c r="P68" s="20" t="s">
        <v>404</v>
      </c>
      <c r="Q68" s="18" t="n">
        <v>446.00108299</v>
      </c>
      <c r="R68" s="20" t="n">
        <v>4.67632904</v>
      </c>
    </row>
    <row r="69" spans="1:18">
      <c r="A69" s="15" t="s">
        <v>466</v>
      </c>
      <c r="B69" s="17" t="n">
        <v>4876</v>
      </c>
      <c r="C69" s="18">
        <f>(0.0/B69*100)</f>
        <v/>
      </c>
      <c r="D69" s="19" t="n">
        <v>4876</v>
      </c>
      <c r="E69" s="18" t="n">
        <v>442.05788888</v>
      </c>
      <c r="F69" s="20" t="n">
        <v>4.28118667</v>
      </c>
      <c r="G69" s="18" t="n">
        <v>428.09956665</v>
      </c>
      <c r="H69" s="20" t="n">
        <v>7.98804409</v>
      </c>
      <c r="I69" s="18" t="s">
        <v>404</v>
      </c>
      <c r="J69" s="20" t="s">
        <v>404</v>
      </c>
      <c r="K69" s="18" t="s">
        <v>404</v>
      </c>
      <c r="L69" s="20" t="s">
        <v>404</v>
      </c>
      <c r="M69" s="18" t="s">
        <v>404</v>
      </c>
      <c r="N69" s="20" t="s">
        <v>404</v>
      </c>
      <c r="O69" s="18" t="s">
        <v>404</v>
      </c>
      <c r="P69" s="20" t="s">
        <v>404</v>
      </c>
      <c r="Q69" s="18" t="n">
        <v>400.01453143</v>
      </c>
      <c r="R69" s="20" t="n">
        <v>10.95794225</v>
      </c>
    </row>
    <row r="70" spans="1:18">
      <c r="A70" s="15" t="s">
        <v>467</v>
      </c>
      <c r="B70" s="17" t="n">
        <v>6036</v>
      </c>
      <c r="C70" s="18">
        <f>(0.0/B70*100)</f>
        <v/>
      </c>
      <c r="D70" s="19" t="n">
        <v>6036</v>
      </c>
      <c r="E70" s="18" t="n">
        <v>487.27800948</v>
      </c>
      <c r="F70" s="20" t="n">
        <v>3.31206102</v>
      </c>
      <c r="G70" s="18" t="n">
        <v>480.33792871</v>
      </c>
      <c r="H70" s="20" t="n">
        <v>7.90114448</v>
      </c>
      <c r="I70" s="18" t="s">
        <v>404</v>
      </c>
      <c r="J70" s="20" t="s">
        <v>404</v>
      </c>
      <c r="K70" s="18" t="s">
        <v>404</v>
      </c>
      <c r="L70" s="20" t="s">
        <v>404</v>
      </c>
      <c r="M70" s="18" t="s">
        <v>404</v>
      </c>
      <c r="N70" s="20" t="s">
        <v>404</v>
      </c>
      <c r="O70" s="18" t="s">
        <v>404</v>
      </c>
      <c r="P70" s="20" t="s">
        <v>404</v>
      </c>
      <c r="Q70" s="18" t="n">
        <v>494.88237148</v>
      </c>
      <c r="R70" s="20" t="n">
        <v>11.66476038</v>
      </c>
    </row>
    <row r="71" spans="1:18">
      <c r="A71" s="15" t="s">
        <v>468</v>
      </c>
      <c r="B71" s="17" t="n">
        <v>6115</v>
      </c>
      <c r="C71" s="18">
        <f>(0.0/B71*100)</f>
        <v/>
      </c>
      <c r="D71" s="19" t="n">
        <v>6115</v>
      </c>
      <c r="E71" s="18" t="n">
        <v>552.27939471</v>
      </c>
      <c r="F71" s="20" t="n">
        <v>1.22924859</v>
      </c>
      <c r="G71" s="18" t="n">
        <v>576.46874626</v>
      </c>
      <c r="H71" s="20" t="n">
        <v>3.14215077</v>
      </c>
      <c r="I71" s="18" t="n">
        <v>496.28387474</v>
      </c>
      <c r="J71" s="20" t="n">
        <v>15.61464699</v>
      </c>
      <c r="K71" s="18" t="s">
        <v>404</v>
      </c>
      <c r="L71" s="20" t="s">
        <v>404</v>
      </c>
      <c r="M71" s="18" t="s">
        <v>404</v>
      </c>
      <c r="N71" s="20" t="s">
        <v>404</v>
      </c>
      <c r="O71" s="18" t="s">
        <v>404</v>
      </c>
      <c r="P71" s="20" t="s">
        <v>404</v>
      </c>
      <c r="Q71" s="18" t="n">
        <v>539.48284621</v>
      </c>
      <c r="R71" s="20" t="n">
        <v>20.53866143</v>
      </c>
    </row>
    <row r="72" spans="1:18">
      <c r="A72" s="15" t="s">
        <v>469</v>
      </c>
      <c r="B72" s="17" t="n">
        <v>7708</v>
      </c>
      <c r="C72" s="18">
        <f>(0.0/B72*100)</f>
        <v/>
      </c>
      <c r="D72" s="19" t="n">
        <v>7708</v>
      </c>
      <c r="E72" s="18" t="n">
        <v>523.9946318999999</v>
      </c>
      <c r="F72" s="20" t="n">
        <v>5.84977708</v>
      </c>
      <c r="G72" s="18" t="n">
        <v>541.40451085</v>
      </c>
      <c r="H72" s="20" t="n">
        <v>4.88495955</v>
      </c>
      <c r="I72" s="18" t="n">
        <v>458.99937447</v>
      </c>
      <c r="J72" s="20" t="n">
        <v>20.27311295</v>
      </c>
      <c r="K72" s="18" t="s">
        <v>404</v>
      </c>
      <c r="L72" s="20" t="s">
        <v>404</v>
      </c>
      <c r="M72" s="18" t="s">
        <v>404</v>
      </c>
      <c r="N72" s="20" t="s">
        <v>404</v>
      </c>
      <c r="O72" s="18" t="s">
        <v>404</v>
      </c>
      <c r="P72" s="20" t="s">
        <v>404</v>
      </c>
      <c r="Q72" s="18" t="n">
        <v>562.85793474</v>
      </c>
      <c r="R72" s="20" t="n">
        <v>6.92369472</v>
      </c>
    </row>
    <row r="73" spans="1:18">
      <c r="A73" s="15" t="s">
        <v>470</v>
      </c>
      <c r="B73" s="17" t="n">
        <v>8249</v>
      </c>
      <c r="C73" s="18">
        <f>(0.0/B73*100)</f>
        <v/>
      </c>
      <c r="D73" s="19" t="n">
        <v>8249</v>
      </c>
      <c r="E73" s="18" t="n">
        <v>421.57936542</v>
      </c>
      <c r="F73" s="20" t="n">
        <v>3.51755511</v>
      </c>
      <c r="G73" s="18" t="n">
        <v>429.86361086</v>
      </c>
      <c r="H73" s="20" t="n">
        <v>9.508091</v>
      </c>
      <c r="I73" s="18" t="n">
        <v>410.81162287</v>
      </c>
      <c r="J73" s="20" t="n">
        <v>19.10949987</v>
      </c>
      <c r="K73" s="18" t="s">
        <v>404</v>
      </c>
      <c r="L73" s="20" t="s">
        <v>404</v>
      </c>
      <c r="M73" s="18" t="s">
        <v>404</v>
      </c>
      <c r="N73" s="20" t="s">
        <v>404</v>
      </c>
      <c r="O73" s="18" t="s">
        <v>404</v>
      </c>
      <c r="P73" s="20" t="s">
        <v>404</v>
      </c>
      <c r="Q73" s="18" t="n">
        <v>377.07664255</v>
      </c>
      <c r="R73" s="20" t="n">
        <v>11.79129974</v>
      </c>
    </row>
    <row r="74" spans="1:18">
      <c r="A74" s="15" t="s">
        <v>471</v>
      </c>
      <c r="B74" s="17" t="n">
        <v>4692</v>
      </c>
      <c r="C74" s="18">
        <f>(484.0/B74*100)</f>
        <v/>
      </c>
      <c r="D74" s="19" t="n">
        <v>4208</v>
      </c>
      <c r="E74" s="18" t="n">
        <v>432.15797563</v>
      </c>
      <c r="F74" s="20" t="n">
        <v>2.19787889</v>
      </c>
      <c r="G74" s="18" t="n">
        <v>407.02336414</v>
      </c>
      <c r="H74" s="20" t="n">
        <v>2.55142933</v>
      </c>
      <c r="I74" s="18" t="s">
        <v>404</v>
      </c>
      <c r="J74" s="20" t="s">
        <v>404</v>
      </c>
      <c r="K74" s="18" t="s">
        <v>404</v>
      </c>
      <c r="L74" s="20" t="s">
        <v>404</v>
      </c>
      <c r="M74" s="18" t="s">
        <v>404</v>
      </c>
      <c r="N74" s="20" t="s">
        <v>404</v>
      </c>
      <c r="O74" s="18" t="s">
        <v>404</v>
      </c>
      <c r="P74" s="20" t="s">
        <v>404</v>
      </c>
      <c r="Q74" s="18" t="n">
        <v>422.95825868</v>
      </c>
      <c r="R74" s="20" t="n">
        <v>2.77073028</v>
      </c>
    </row>
    <row r="75" spans="1:18">
      <c r="A75" s="15" t="s">
        <v>472</v>
      </c>
      <c r="B75" s="17" t="n">
        <v>5375</v>
      </c>
      <c r="C75" s="18">
        <f>(483.0/B75*100)</f>
        <v/>
      </c>
      <c r="D75" s="19" t="n">
        <v>4892</v>
      </c>
      <c r="E75" s="18" t="n">
        <v>386.47867662</v>
      </c>
      <c r="F75" s="20" t="n">
        <v>3.97329683</v>
      </c>
      <c r="G75" s="18" t="n">
        <v>388.0118235</v>
      </c>
      <c r="H75" s="20" t="n">
        <v>5.43311663</v>
      </c>
      <c r="I75" s="18" t="n">
        <v>382.90126591</v>
      </c>
      <c r="J75" s="20" t="n">
        <v>13.21533288</v>
      </c>
      <c r="K75" s="18" t="s">
        <v>404</v>
      </c>
      <c r="L75" s="20" t="s">
        <v>404</v>
      </c>
      <c r="M75" s="18" t="s">
        <v>404</v>
      </c>
      <c r="N75" s="20" t="s">
        <v>404</v>
      </c>
      <c r="O75" s="18" t="s">
        <v>404</v>
      </c>
      <c r="P75" s="20" t="s">
        <v>404</v>
      </c>
      <c r="Q75" s="18" t="n">
        <v>388.8789546</v>
      </c>
      <c r="R75" s="20" t="n">
        <v>11.16906989</v>
      </c>
    </row>
    <row r="76" spans="1:18">
      <c r="A76" s="15" t="s">
        <v>473</v>
      </c>
      <c r="B76" s="17" t="n">
        <v>14167</v>
      </c>
      <c r="C76" s="18">
        <f>(1400.0/B76*100)</f>
        <v/>
      </c>
      <c r="D76" s="19" t="n">
        <v>12767</v>
      </c>
      <c r="E76" s="18" t="n">
        <v>438.79201731</v>
      </c>
      <c r="F76" s="20" t="n">
        <v>3.41051766</v>
      </c>
      <c r="G76" s="18" t="n">
        <v>471.31225472</v>
      </c>
      <c r="H76" s="20" t="n">
        <v>5.74433912</v>
      </c>
      <c r="I76" s="18" t="n">
        <v>391.2856045</v>
      </c>
      <c r="J76" s="20" t="n">
        <v>11.40456447</v>
      </c>
      <c r="K76" s="18" t="s">
        <v>404</v>
      </c>
      <c r="L76" s="20" t="s">
        <v>404</v>
      </c>
      <c r="M76" s="18" t="s">
        <v>404</v>
      </c>
      <c r="N76" s="20" t="s">
        <v>404</v>
      </c>
      <c r="O76" s="18" t="s">
        <v>404</v>
      </c>
      <c r="P76" s="20" t="s">
        <v>404</v>
      </c>
      <c r="Q76" s="18" t="n">
        <v>408.63279788</v>
      </c>
      <c r="R76" s="20" t="n">
        <v>9.566189140000001</v>
      </c>
    </row>
    <row r="77" spans="1:18">
      <c r="A77" s="15" t="s">
        <v>474</v>
      </c>
      <c r="B77" s="17" t="n">
        <v>6062</v>
      </c>
      <c r="C77" s="18">
        <f>(0.0/B77*100)</f>
        <v/>
      </c>
      <c r="D77" s="19" t="n">
        <v>6062</v>
      </c>
      <c r="E77" s="18" t="n">
        <v>449.53156331</v>
      </c>
      <c r="F77" s="20" t="n">
        <v>11.55587079</v>
      </c>
      <c r="G77" s="18" t="n">
        <v>433.44453814</v>
      </c>
      <c r="H77" s="20" t="n">
        <v>3.88315193</v>
      </c>
      <c r="I77" s="18" t="n">
        <v>408.50614799</v>
      </c>
      <c r="J77" s="20" t="n">
        <v>14.00500674</v>
      </c>
      <c r="K77" s="18" t="s">
        <v>404</v>
      </c>
      <c r="L77" s="20" t="s">
        <v>404</v>
      </c>
      <c r="M77" s="18" t="s">
        <v>404</v>
      </c>
      <c r="N77" s="20" t="s">
        <v>404</v>
      </c>
      <c r="O77" s="18" t="s">
        <v>404</v>
      </c>
      <c r="P77" s="20" t="s">
        <v>404</v>
      </c>
      <c r="Q77" s="18" t="n">
        <v>437.61017159</v>
      </c>
      <c r="R77" s="20" t="n">
        <v>6.88523072</v>
      </c>
    </row>
    <row r="78" spans="1:18">
      <c r="A78" s="15" t="s">
        <v>475</v>
      </c>
      <c r="B78" s="17" t="n">
        <v>5826</v>
      </c>
      <c r="C78" s="18">
        <f>(0.0/B78*100)</f>
        <v/>
      </c>
      <c r="D78" s="19" t="n">
        <v>5826</v>
      </c>
      <c r="E78" s="18" t="n">
        <v>519.05335056</v>
      </c>
      <c r="F78" s="20" t="n">
        <v>5.05406047</v>
      </c>
      <c r="G78" s="18" t="n">
        <v>547.77139453</v>
      </c>
      <c r="H78" s="20" t="n">
        <v>11.31945363</v>
      </c>
      <c r="I78" s="18" t="s">
        <v>404</v>
      </c>
      <c r="J78" s="20" t="s">
        <v>404</v>
      </c>
      <c r="K78" s="18" t="s">
        <v>404</v>
      </c>
      <c r="L78" s="20" t="s">
        <v>404</v>
      </c>
      <c r="M78" s="18" t="s">
        <v>404</v>
      </c>
      <c r="N78" s="20" t="s">
        <v>404</v>
      </c>
      <c r="O78" s="18" t="s">
        <v>404</v>
      </c>
      <c r="P78" s="20" t="s">
        <v>404</v>
      </c>
      <c r="Q78" s="18" t="n">
        <v>529.3635207</v>
      </c>
      <c r="R78" s="20" t="n">
        <v>6.88261415</v>
      </c>
    </row>
    <row customHeight="1" ht="25" r="79" spans="1:18">
      <c r="A79" s="15" t="s">
        <v>476</v>
      </c>
      <c r="B79" s="17" t="n">
        <v>1657</v>
      </c>
      <c r="C79" s="18">
        <f>(21.0/B79*100)</f>
        <v/>
      </c>
      <c r="D79" s="19" t="n">
        <v>1636</v>
      </c>
      <c r="E79" s="18" t="n">
        <v>474.59523566</v>
      </c>
      <c r="F79" s="20" t="n">
        <v>10.84867384</v>
      </c>
      <c r="G79" s="18" t="n">
        <v>469.39991673</v>
      </c>
      <c r="H79" s="20" t="n">
        <v>6.51439973</v>
      </c>
      <c r="I79" s="18" t="s">
        <v>404</v>
      </c>
      <c r="J79" s="20" t="s">
        <v>404</v>
      </c>
      <c r="K79" s="18" t="s">
        <v>404</v>
      </c>
      <c r="L79" s="20" t="s">
        <v>404</v>
      </c>
      <c r="M79" s="18" t="s">
        <v>404</v>
      </c>
      <c r="N79" s="20" t="s">
        <v>404</v>
      </c>
      <c r="O79" s="18" t="s">
        <v>404</v>
      </c>
      <c r="P79" s="20" t="s">
        <v>404</v>
      </c>
      <c r="Q79" s="18" t="n">
        <v>487.97603861</v>
      </c>
      <c r="R79" s="20" t="n">
        <v>16.43313284</v>
      </c>
    </row>
    <row r="80" spans="1:18">
      <c r="A80" s="15" t="s">
        <v>477</v>
      </c>
      <c r="B80" s="17" t="n">
        <v>7841</v>
      </c>
      <c r="C80" s="18">
        <f>(0.0/B80*100)</f>
        <v/>
      </c>
      <c r="D80" s="19" t="n">
        <v>7841</v>
      </c>
      <c r="E80" s="18" t="n">
        <v>457.86477107</v>
      </c>
      <c r="F80" s="20" t="n">
        <v>3.81408795</v>
      </c>
      <c r="G80" s="18" t="n">
        <v>444.83510715</v>
      </c>
      <c r="H80" s="20" t="n">
        <v>10.28340464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(80.0/B81*100)</f>
        <v/>
      </c>
      <c r="D81" s="19" t="n">
        <v>8781</v>
      </c>
      <c r="E81" s="18" t="n">
        <v>440.60870003</v>
      </c>
      <c r="F81" s="20" t="n">
        <v>3.6055459</v>
      </c>
      <c r="G81" s="18" t="n">
        <v>452.08872861</v>
      </c>
      <c r="H81" s="20" t="n">
        <v>7.90640043</v>
      </c>
      <c r="I81" s="18" t="n">
        <v>523.4145175</v>
      </c>
      <c r="J81" s="20" t="n">
        <v>6.78576833</v>
      </c>
      <c r="K81" s="18" t="s">
        <v>404</v>
      </c>
      <c r="L81" s="20" t="s">
        <v>404</v>
      </c>
      <c r="M81" s="18" t="s">
        <v>404</v>
      </c>
      <c r="N81" s="20" t="s">
        <v>404</v>
      </c>
      <c r="O81" s="18" t="s">
        <v>404</v>
      </c>
      <c r="P81" s="20" t="s">
        <v>404</v>
      </c>
      <c r="Q81" s="18" t="n">
        <v>446.47806485</v>
      </c>
      <c r="R81" s="20" t="n">
        <v>14.81876996</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664</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512.21164745</v>
      </c>
      <c r="F7" s="20" t="n">
        <v>3.19786862</v>
      </c>
      <c r="G7" s="18" t="n">
        <v>510.3585319</v>
      </c>
      <c r="H7" s="20" t="n">
        <v>2.5413729</v>
      </c>
      <c r="I7" s="18" t="s">
        <v>404</v>
      </c>
      <c r="J7" s="20" t="s">
        <v>404</v>
      </c>
      <c r="K7" s="18" t="s">
        <v>404</v>
      </c>
      <c r="L7" s="20" t="s">
        <v>404</v>
      </c>
      <c r="M7" s="18" t="s">
        <v>404</v>
      </c>
      <c r="N7" s="20" t="s">
        <v>404</v>
      </c>
      <c r="O7" s="18" t="s">
        <v>404</v>
      </c>
      <c r="P7" s="20" t="s">
        <v>404</v>
      </c>
      <c r="Q7" s="18" t="n">
        <v>500.99553998</v>
      </c>
      <c r="R7" s="20" t="n">
        <v>7.49595386</v>
      </c>
    </row>
    <row r="8" spans="1:18">
      <c r="A8" s="15" t="s">
        <v>405</v>
      </c>
      <c r="B8" s="17" t="n">
        <v>7007</v>
      </c>
      <c r="C8" s="18">
        <f>(0.0/B8*100)</f>
        <v/>
      </c>
      <c r="D8" s="19" t="n">
        <v>7007</v>
      </c>
      <c r="E8" s="18" t="n">
        <v>489.2087077</v>
      </c>
      <c r="F8" s="20" t="n">
        <v>9.241960629999999</v>
      </c>
      <c r="G8" s="18" t="n">
        <v>497.24612249</v>
      </c>
      <c r="H8" s="20" t="n">
        <v>4.27315121</v>
      </c>
      <c r="I8" s="18" t="n">
        <v>469.40647517</v>
      </c>
      <c r="J8" s="20" t="n">
        <v>23.11133693</v>
      </c>
      <c r="K8" s="18" t="s">
        <v>404</v>
      </c>
      <c r="L8" s="20" t="s">
        <v>404</v>
      </c>
      <c r="M8" s="18" t="s">
        <v>404</v>
      </c>
      <c r="N8" s="20" t="s">
        <v>404</v>
      </c>
      <c r="O8" s="18" t="s">
        <v>404</v>
      </c>
      <c r="P8" s="20" t="s">
        <v>404</v>
      </c>
      <c r="Q8" s="18" t="n">
        <v>500.88011187</v>
      </c>
      <c r="R8" s="20" t="n">
        <v>19.99891917</v>
      </c>
    </row>
    <row r="9" spans="1:18">
      <c r="A9" s="15" t="s">
        <v>406</v>
      </c>
      <c r="B9" s="17" t="n">
        <v>9651</v>
      </c>
      <c r="C9" s="18">
        <f>(575.0/B9*100)</f>
        <v/>
      </c>
      <c r="D9" s="19" t="n">
        <v>9076</v>
      </c>
      <c r="E9" s="18" t="n">
        <v>509.87374182</v>
      </c>
      <c r="F9" s="20" t="n">
        <v>5.77749949</v>
      </c>
      <c r="G9" s="18" t="n">
        <v>499.75908359</v>
      </c>
      <c r="H9" s="20" t="n">
        <v>5.19574956</v>
      </c>
      <c r="I9" s="18" t="n">
        <v>521.21150646</v>
      </c>
      <c r="J9" s="20" t="n">
        <v>24.42624586</v>
      </c>
      <c r="K9" s="18" t="s">
        <v>404</v>
      </c>
      <c r="L9" s="20" t="s">
        <v>404</v>
      </c>
      <c r="M9" s="18" t="s">
        <v>404</v>
      </c>
      <c r="N9" s="20" t="s">
        <v>404</v>
      </c>
      <c r="O9" s="18" t="s">
        <v>404</v>
      </c>
      <c r="P9" s="20" t="s">
        <v>404</v>
      </c>
      <c r="Q9" s="18" t="n">
        <v>524.89985343</v>
      </c>
      <c r="R9" s="20" t="n">
        <v>13.76452847</v>
      </c>
    </row>
    <row r="10" spans="1:18">
      <c r="A10" s="15" t="s">
        <v>407</v>
      </c>
      <c r="B10" s="17" t="n">
        <v>20058</v>
      </c>
      <c r="C10" s="18">
        <f>(3112.0/B10*100)</f>
        <v/>
      </c>
      <c r="D10" s="19" t="n">
        <v>16946</v>
      </c>
      <c r="E10" s="18" t="n">
        <v>523.5992543999999</v>
      </c>
      <c r="F10" s="20" t="n">
        <v>3.91275006</v>
      </c>
      <c r="G10" s="18" t="n">
        <v>529.74428142</v>
      </c>
      <c r="H10" s="20" t="n">
        <v>2.66609238</v>
      </c>
      <c r="I10" s="18" t="n">
        <v>575.71642624</v>
      </c>
      <c r="J10" s="20" t="n">
        <v>12.10108029</v>
      </c>
      <c r="K10" s="18" t="s">
        <v>404</v>
      </c>
      <c r="L10" s="20" t="s">
        <v>404</v>
      </c>
      <c r="M10" s="18" t="s">
        <v>404</v>
      </c>
      <c r="N10" s="20" t="s">
        <v>404</v>
      </c>
      <c r="O10" s="18" t="s">
        <v>404</v>
      </c>
      <c r="P10" s="20" t="s">
        <v>404</v>
      </c>
      <c r="Q10" s="18" t="n">
        <v>525.76918993</v>
      </c>
      <c r="R10" s="20" t="n">
        <v>11.97631304</v>
      </c>
    </row>
    <row r="11" spans="1:18">
      <c r="A11" s="15" t="s">
        <v>408</v>
      </c>
      <c r="B11" s="17" t="n">
        <v>7053</v>
      </c>
      <c r="C11" s="18">
        <f>(137.0/B11*100)</f>
        <v/>
      </c>
      <c r="D11" s="19" t="n">
        <v>6916</v>
      </c>
      <c r="E11" s="18" t="n">
        <v>448.8512149</v>
      </c>
      <c r="F11" s="20" t="n">
        <v>5.16667275</v>
      </c>
      <c r="G11" s="18" t="n">
        <v>449.78148047</v>
      </c>
      <c r="H11" s="20" t="n">
        <v>4.66856209</v>
      </c>
      <c r="I11" s="18" t="n">
        <v>415.02447064</v>
      </c>
      <c r="J11" s="20" t="n">
        <v>18.84315794</v>
      </c>
      <c r="K11" s="18" t="s">
        <v>404</v>
      </c>
      <c r="L11" s="20" t="s">
        <v>404</v>
      </c>
      <c r="M11" s="18" t="s">
        <v>404</v>
      </c>
      <c r="N11" s="20" t="s">
        <v>404</v>
      </c>
      <c r="O11" s="18" t="s">
        <v>404</v>
      </c>
      <c r="P11" s="20" t="s">
        <v>404</v>
      </c>
      <c r="Q11" s="18" t="n">
        <v>430.79289738</v>
      </c>
      <c r="R11" s="20" t="n">
        <v>21.52204918</v>
      </c>
    </row>
    <row r="12" spans="1:18">
      <c r="A12" s="15" t="s">
        <v>409</v>
      </c>
      <c r="B12" s="17" t="n">
        <v>6894</v>
      </c>
      <c r="C12" s="18">
        <f>(106.0/B12*100)</f>
        <v/>
      </c>
      <c r="D12" s="19" t="n">
        <v>6788</v>
      </c>
      <c r="E12" s="18" t="n">
        <v>488.99569934</v>
      </c>
      <c r="F12" s="20" t="n">
        <v>5.01163025</v>
      </c>
      <c r="G12" s="18" t="n">
        <v>496.65909698</v>
      </c>
      <c r="H12" s="20" t="n">
        <v>3.16037584</v>
      </c>
      <c r="I12" s="18" t="n">
        <v>416.57263075</v>
      </c>
      <c r="J12" s="20" t="n">
        <v>7.57624</v>
      </c>
      <c r="K12" s="18" t="s">
        <v>404</v>
      </c>
      <c r="L12" s="20" t="s">
        <v>404</v>
      </c>
      <c r="M12" s="18" t="s">
        <v>404</v>
      </c>
      <c r="N12" s="20" t="s">
        <v>404</v>
      </c>
      <c r="O12" s="18" t="s">
        <v>404</v>
      </c>
      <c r="P12" s="20" t="s">
        <v>404</v>
      </c>
      <c r="Q12" s="18" t="n">
        <v>459.05411402</v>
      </c>
      <c r="R12" s="20" t="n">
        <v>17.7955614</v>
      </c>
    </row>
    <row r="13" spans="1:18">
      <c r="A13" s="15" t="s">
        <v>410</v>
      </c>
      <c r="B13" s="17" t="n">
        <v>7161</v>
      </c>
      <c r="C13" s="18">
        <f>(1175.0/B13*100)</f>
        <v/>
      </c>
      <c r="D13" s="19" t="n">
        <v>5986</v>
      </c>
      <c r="E13" s="18" t="n">
        <v>498.46912278</v>
      </c>
      <c r="F13" s="20" t="n">
        <v>6.83164789</v>
      </c>
      <c r="G13" s="18" t="n">
        <v>501.90367863</v>
      </c>
      <c r="H13" s="20" t="n">
        <v>2.90467882</v>
      </c>
      <c r="I13" s="18" t="n">
        <v>503.14653285</v>
      </c>
      <c r="J13" s="20" t="n">
        <v>6.92903392</v>
      </c>
      <c r="K13" s="18" t="s">
        <v>404</v>
      </c>
      <c r="L13" s="20" t="s">
        <v>404</v>
      </c>
      <c r="M13" s="18" t="s">
        <v>404</v>
      </c>
      <c r="N13" s="20" t="s">
        <v>404</v>
      </c>
      <c r="O13" s="18" t="s">
        <v>404</v>
      </c>
      <c r="P13" s="20" t="s">
        <v>404</v>
      </c>
      <c r="Q13" s="18" t="n">
        <v>508.85314739</v>
      </c>
      <c r="R13" s="20" t="n">
        <v>11.84314391</v>
      </c>
    </row>
    <row r="14" spans="1:18">
      <c r="A14" s="15" t="s">
        <v>411</v>
      </c>
      <c r="B14" s="17" t="n">
        <v>5587</v>
      </c>
      <c r="C14" s="18">
        <f>(365.0/B14*100)</f>
        <v/>
      </c>
      <c r="D14" s="19" t="n">
        <v>5222</v>
      </c>
      <c r="E14" s="18" t="n">
        <v>525.73093212</v>
      </c>
      <c r="F14" s="20" t="n">
        <v>3.25430924</v>
      </c>
      <c r="G14" s="18" t="n">
        <v>540.2094614600001</v>
      </c>
      <c r="H14" s="20" t="n">
        <v>3.10507037</v>
      </c>
      <c r="I14" s="18" t="n">
        <v>550.50670928</v>
      </c>
      <c r="J14" s="20" t="n">
        <v>14.05505107</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536.89379536</v>
      </c>
      <c r="F15" s="20" t="n">
        <v>6.29782818</v>
      </c>
      <c r="G15" s="18" t="n">
        <v>528.13905176</v>
      </c>
      <c r="H15" s="20" t="n">
        <v>2.77087949</v>
      </c>
      <c r="I15" s="18" t="n">
        <v>555.06352238</v>
      </c>
      <c r="J15" s="20" t="n">
        <v>23.56152746</v>
      </c>
      <c r="K15" s="18" t="s">
        <v>404</v>
      </c>
      <c r="L15" s="20" t="s">
        <v>404</v>
      </c>
      <c r="M15" s="18" t="s">
        <v>404</v>
      </c>
      <c r="N15" s="20" t="s">
        <v>404</v>
      </c>
      <c r="O15" s="18" t="s">
        <v>404</v>
      </c>
      <c r="P15" s="20" t="s">
        <v>404</v>
      </c>
      <c r="Q15" s="18" t="n">
        <v>533.83552215</v>
      </c>
      <c r="R15" s="20" t="n">
        <v>10.17991717</v>
      </c>
    </row>
    <row r="16" spans="1:18">
      <c r="A16" s="15" t="s">
        <v>413</v>
      </c>
      <c r="B16" s="17" t="n">
        <v>6108</v>
      </c>
      <c r="C16" s="18">
        <f>(495.0/B16*100)</f>
        <v/>
      </c>
      <c r="D16" s="19" t="n">
        <v>5613</v>
      </c>
      <c r="E16" s="18" t="n">
        <v>492.15205461</v>
      </c>
      <c r="F16" s="20" t="n">
        <v>11.91240463</v>
      </c>
      <c r="G16" s="18" t="n">
        <v>499.85033407</v>
      </c>
      <c r="H16" s="20" t="n">
        <v>3.89452584</v>
      </c>
      <c r="I16" s="18" t="n">
        <v>456.16067731</v>
      </c>
      <c r="J16" s="20" t="n">
        <v>20.69171144</v>
      </c>
      <c r="K16" s="18" t="s">
        <v>404</v>
      </c>
      <c r="L16" s="20" t="s">
        <v>404</v>
      </c>
      <c r="M16" s="18" t="s">
        <v>404</v>
      </c>
      <c r="N16" s="20" t="s">
        <v>404</v>
      </c>
      <c r="O16" s="18" t="s">
        <v>404</v>
      </c>
      <c r="P16" s="20" t="s">
        <v>404</v>
      </c>
      <c r="Q16" s="18" t="n">
        <v>533.4907286</v>
      </c>
      <c r="R16" s="20" t="n">
        <v>21.35304719</v>
      </c>
    </row>
    <row r="17" spans="1:18">
      <c r="A17" s="15" t="s">
        <v>414</v>
      </c>
      <c r="B17" s="17" t="n">
        <v>6504</v>
      </c>
      <c r="C17" s="18">
        <f>(1325.0/B17*100)</f>
        <v/>
      </c>
      <c r="D17" s="19" t="n">
        <v>5179</v>
      </c>
      <c r="E17" s="18" t="n">
        <v>514.46163055</v>
      </c>
      <c r="F17" s="20" t="n">
        <v>14.67505959</v>
      </c>
      <c r="G17" s="18" t="n">
        <v>505.1427734</v>
      </c>
      <c r="H17" s="20" t="n">
        <v>4.20301208</v>
      </c>
      <c r="I17" s="18" t="n">
        <v>559.2955306699999</v>
      </c>
      <c r="J17" s="20" t="n">
        <v>17.34577235</v>
      </c>
      <c r="K17" s="18" t="s">
        <v>404</v>
      </c>
      <c r="L17" s="20" t="s">
        <v>404</v>
      </c>
      <c r="M17" s="18" t="s">
        <v>404</v>
      </c>
      <c r="N17" s="20" t="s">
        <v>404</v>
      </c>
      <c r="O17" s="18" t="s">
        <v>404</v>
      </c>
      <c r="P17" s="20" t="s">
        <v>404</v>
      </c>
      <c r="Q17" s="18" t="n">
        <v>515.6082838999999</v>
      </c>
      <c r="R17" s="20" t="n">
        <v>17.12606468</v>
      </c>
    </row>
    <row r="18" spans="1:18">
      <c r="A18" s="15" t="s">
        <v>415</v>
      </c>
      <c r="B18" s="17" t="n">
        <v>5532</v>
      </c>
      <c r="C18" s="18">
        <f>(0.0/B18*100)</f>
        <v/>
      </c>
      <c r="D18" s="19" t="n">
        <v>5532</v>
      </c>
      <c r="E18" s="18" t="n">
        <v>444.31490074</v>
      </c>
      <c r="F18" s="20" t="n">
        <v>11.6239917</v>
      </c>
      <c r="G18" s="18" t="n">
        <v>458.55268866</v>
      </c>
      <c r="H18" s="20" t="n">
        <v>4.33274355</v>
      </c>
      <c r="I18" s="18" t="n">
        <v>433.95770205</v>
      </c>
      <c r="J18" s="20" t="n">
        <v>37.63026598</v>
      </c>
      <c r="K18" s="18" t="s">
        <v>404</v>
      </c>
      <c r="L18" s="20" t="s">
        <v>404</v>
      </c>
      <c r="M18" s="18" t="s">
        <v>404</v>
      </c>
      <c r="N18" s="20" t="s">
        <v>404</v>
      </c>
      <c r="O18" s="18" t="s">
        <v>404</v>
      </c>
      <c r="P18" s="20" t="s">
        <v>404</v>
      </c>
      <c r="Q18" s="18" t="n">
        <v>425.44772555</v>
      </c>
      <c r="R18" s="20" t="n">
        <v>34.49238635</v>
      </c>
    </row>
    <row r="19" spans="1:18">
      <c r="A19" s="15" t="s">
        <v>416</v>
      </c>
      <c r="B19" s="17" t="n">
        <v>5658</v>
      </c>
      <c r="C19" s="18">
        <f>(327.0/B19*100)</f>
        <v/>
      </c>
      <c r="D19" s="19" t="n">
        <v>5331</v>
      </c>
      <c r="E19" s="18" t="n">
        <v>483.76081198</v>
      </c>
      <c r="F19" s="20" t="n">
        <v>5.04029205</v>
      </c>
      <c r="G19" s="18" t="n">
        <v>472.90675705</v>
      </c>
      <c r="H19" s="20" t="n">
        <v>7.18692274</v>
      </c>
      <c r="I19" s="18" t="n">
        <v>504.12520975</v>
      </c>
      <c r="J19" s="20" t="n">
        <v>27.58960402</v>
      </c>
      <c r="K19" s="18" t="s">
        <v>404</v>
      </c>
      <c r="L19" s="20" t="s">
        <v>404</v>
      </c>
      <c r="M19" s="18" t="s">
        <v>404</v>
      </c>
      <c r="N19" s="20" t="s">
        <v>404</v>
      </c>
      <c r="O19" s="18" t="s">
        <v>404</v>
      </c>
      <c r="P19" s="20" t="s">
        <v>404</v>
      </c>
      <c r="Q19" s="18" t="n">
        <v>436.56896525</v>
      </c>
      <c r="R19" s="20" t="n">
        <v>19.62840869</v>
      </c>
    </row>
    <row r="20" spans="1:18">
      <c r="A20" s="15" t="s">
        <v>417</v>
      </c>
      <c r="B20" s="17" t="n">
        <v>3371</v>
      </c>
      <c r="C20" s="18">
        <f>(24.0/B20*100)</f>
        <v/>
      </c>
      <c r="D20" s="19" t="n">
        <v>3347</v>
      </c>
      <c r="E20" s="18" t="n">
        <v>477.38789522</v>
      </c>
      <c r="F20" s="20" t="n">
        <v>3.51502269</v>
      </c>
      <c r="G20" s="18" t="n">
        <v>473.12896129</v>
      </c>
      <c r="H20" s="20" t="n">
        <v>2.08868402</v>
      </c>
      <c r="I20" s="18" t="n">
        <v>423.43863297</v>
      </c>
      <c r="J20" s="20" t="n">
        <v>15.52136719</v>
      </c>
      <c r="K20" s="18" t="s">
        <v>404</v>
      </c>
      <c r="L20" s="20" t="s">
        <v>404</v>
      </c>
      <c r="M20" s="18" t="s">
        <v>404</v>
      </c>
      <c r="N20" s="20" t="s">
        <v>404</v>
      </c>
      <c r="O20" s="18" t="s">
        <v>404</v>
      </c>
      <c r="P20" s="20" t="s">
        <v>404</v>
      </c>
      <c r="Q20" s="18" t="n">
        <v>461.47641286</v>
      </c>
      <c r="R20" s="20" t="n">
        <v>7.76120623</v>
      </c>
    </row>
    <row r="21" spans="1:18">
      <c r="A21" s="15" t="s">
        <v>418</v>
      </c>
      <c r="B21" s="17" t="n">
        <v>5741</v>
      </c>
      <c r="C21" s="18">
        <f>(0.0/B21*100)</f>
        <v/>
      </c>
      <c r="D21" s="19" t="n">
        <v>5741</v>
      </c>
      <c r="E21" s="18" t="n">
        <v>503.95003691</v>
      </c>
      <c r="F21" s="20" t="n">
        <v>4.69716133</v>
      </c>
      <c r="G21" s="18" t="n">
        <v>502.22780777</v>
      </c>
      <c r="H21" s="20" t="n">
        <v>4.20498804</v>
      </c>
      <c r="I21" s="18" t="n">
        <v>493.27588236</v>
      </c>
      <c r="J21" s="20" t="n">
        <v>7.4894112</v>
      </c>
      <c r="K21" s="18" t="s">
        <v>404</v>
      </c>
      <c r="L21" s="20" t="s">
        <v>404</v>
      </c>
      <c r="M21" s="18" t="s">
        <v>404</v>
      </c>
      <c r="N21" s="20" t="s">
        <v>404</v>
      </c>
      <c r="O21" s="18" t="s">
        <v>404</v>
      </c>
      <c r="P21" s="20" t="s">
        <v>404</v>
      </c>
      <c r="Q21" s="18" t="n">
        <v>508.91023729</v>
      </c>
      <c r="R21" s="20" t="n">
        <v>9.802739539999999</v>
      </c>
    </row>
    <row r="22" spans="1:18">
      <c r="A22" s="15" t="s">
        <v>419</v>
      </c>
      <c r="B22" s="17" t="n">
        <v>6598</v>
      </c>
      <c r="C22" s="18">
        <f>(0.0/B22*100)</f>
        <v/>
      </c>
      <c r="D22" s="19" t="n">
        <v>6598</v>
      </c>
      <c r="E22" s="18" t="n">
        <v>454.01565164</v>
      </c>
      <c r="F22" s="20" t="n">
        <v>5.45458759</v>
      </c>
      <c r="G22" s="18" t="n">
        <v>484.21418684</v>
      </c>
      <c r="H22" s="20" t="n">
        <v>7.24755187</v>
      </c>
      <c r="I22" s="18" t="n">
        <v>489.71071537</v>
      </c>
      <c r="J22" s="20" t="n">
        <v>20.09285938</v>
      </c>
      <c r="K22" s="18" t="s">
        <v>404</v>
      </c>
      <c r="L22" s="20" t="s">
        <v>404</v>
      </c>
      <c r="M22" s="18" t="s">
        <v>404</v>
      </c>
      <c r="N22" s="20" t="s">
        <v>404</v>
      </c>
      <c r="O22" s="18" t="s">
        <v>404</v>
      </c>
      <c r="P22" s="20" t="s">
        <v>404</v>
      </c>
      <c r="Q22" s="18" t="n">
        <v>477.91796484</v>
      </c>
      <c r="R22" s="20" t="n">
        <v>15.15902898</v>
      </c>
    </row>
    <row r="23" spans="1:18">
      <c r="A23" s="15" t="s">
        <v>420</v>
      </c>
      <c r="B23" s="17" t="n">
        <v>11583</v>
      </c>
      <c r="C23" s="18">
        <f>(3185.0/B23*100)</f>
        <v/>
      </c>
      <c r="D23" s="19" t="n">
        <v>8398</v>
      </c>
      <c r="E23" s="18" t="n">
        <v>481.7903378</v>
      </c>
      <c r="F23" s="20" t="n">
        <v>11.27591148</v>
      </c>
      <c r="G23" s="18" t="n">
        <v>484.26254459</v>
      </c>
      <c r="H23" s="20" t="n">
        <v>3.80737007</v>
      </c>
      <c r="I23" s="18" t="n">
        <v>473.68571064</v>
      </c>
      <c r="J23" s="20" t="n">
        <v>25.16862423</v>
      </c>
      <c r="K23" s="18" t="s">
        <v>404</v>
      </c>
      <c r="L23" s="20" t="s">
        <v>404</v>
      </c>
      <c r="M23" s="18" t="s">
        <v>404</v>
      </c>
      <c r="N23" s="20" t="s">
        <v>404</v>
      </c>
      <c r="O23" s="18" t="s">
        <v>404</v>
      </c>
      <c r="P23" s="20" t="s">
        <v>404</v>
      </c>
      <c r="Q23" s="18" t="n">
        <v>509.54679887</v>
      </c>
      <c r="R23" s="20" t="n">
        <v>10.36702437</v>
      </c>
    </row>
    <row r="24" spans="1:18">
      <c r="A24" s="15" t="s">
        <v>421</v>
      </c>
      <c r="B24" s="17" t="n">
        <v>6647</v>
      </c>
      <c r="C24" s="18">
        <f>(0.0/B24*100)</f>
        <v/>
      </c>
      <c r="D24" s="19" t="n">
        <v>6647</v>
      </c>
      <c r="E24" s="18" t="n">
        <v>539.05790346</v>
      </c>
      <c r="F24" s="20" t="n">
        <v>3.95297047</v>
      </c>
      <c r="G24" s="18" t="n">
        <v>536.2663886300001</v>
      </c>
      <c r="H24" s="20" t="n">
        <v>7.23497998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525.55251093</v>
      </c>
      <c r="F25" s="20" t="n">
        <v>4.58751337</v>
      </c>
      <c r="G25" s="18" t="n">
        <v>508.68294141</v>
      </c>
      <c r="H25" s="20" t="n">
        <v>5.61292212</v>
      </c>
      <c r="I25" s="18" t="n">
        <v>431.91631915</v>
      </c>
      <c r="J25" s="20" t="n">
        <v>29.69779637</v>
      </c>
      <c r="K25" s="18" t="s">
        <v>404</v>
      </c>
      <c r="L25" s="20" t="s">
        <v>404</v>
      </c>
      <c r="M25" s="18" t="s">
        <v>404</v>
      </c>
      <c r="N25" s="20" t="s">
        <v>404</v>
      </c>
      <c r="O25" s="18" t="s">
        <v>404</v>
      </c>
      <c r="P25" s="20" t="s">
        <v>404</v>
      </c>
      <c r="Q25" s="18" t="n">
        <v>511.87949728</v>
      </c>
      <c r="R25" s="20" t="n">
        <v>19.60411374</v>
      </c>
    </row>
    <row r="26" spans="1:18">
      <c r="A26" s="15" t="s">
        <v>423</v>
      </c>
      <c r="B26" s="17" t="n">
        <v>4869</v>
      </c>
      <c r="C26" s="18">
        <f>(11.0/B26*100)</f>
        <v/>
      </c>
      <c r="D26" s="19" t="n">
        <v>4858</v>
      </c>
      <c r="E26" s="18" t="n">
        <v>489.77397955</v>
      </c>
      <c r="F26" s="20" t="n">
        <v>2.24113478</v>
      </c>
      <c r="G26" s="18" t="n">
        <v>494.03388896</v>
      </c>
      <c r="H26" s="20" t="n">
        <v>3.22500588</v>
      </c>
      <c r="I26" s="18" t="n">
        <v>467.30007132</v>
      </c>
      <c r="J26" s="20" t="n">
        <v>10.84737553</v>
      </c>
      <c r="K26" s="18" t="s">
        <v>404</v>
      </c>
      <c r="L26" s="20" t="s">
        <v>404</v>
      </c>
      <c r="M26" s="18" t="s">
        <v>404</v>
      </c>
      <c r="N26" s="20" t="s">
        <v>404</v>
      </c>
      <c r="O26" s="18" t="s">
        <v>404</v>
      </c>
      <c r="P26" s="20" t="s">
        <v>404</v>
      </c>
      <c r="Q26" s="18" t="n">
        <v>479.74171543</v>
      </c>
      <c r="R26" s="20" t="n">
        <v>10.26384033</v>
      </c>
    </row>
    <row r="27" spans="1:18">
      <c r="A27" s="15" t="s">
        <v>424</v>
      </c>
      <c r="B27" s="17" t="n">
        <v>5299</v>
      </c>
      <c r="C27" s="18">
        <f>(0.0/B27*100)</f>
        <v/>
      </c>
      <c r="D27" s="19" t="n">
        <v>5299</v>
      </c>
      <c r="E27" s="18" t="n">
        <v>496.99943133</v>
      </c>
      <c r="F27" s="20" t="n">
        <v>1.81367204</v>
      </c>
      <c r="G27" s="18" t="n">
        <v>476.7351197</v>
      </c>
      <c r="H27" s="20" t="n">
        <v>1.47008235</v>
      </c>
      <c r="I27" s="18" t="n">
        <v>435.41720695</v>
      </c>
      <c r="J27" s="20" t="n">
        <v>13.61266694</v>
      </c>
      <c r="K27" s="18" t="s">
        <v>404</v>
      </c>
      <c r="L27" s="20" t="s">
        <v>404</v>
      </c>
      <c r="M27" s="18" t="s">
        <v>404</v>
      </c>
      <c r="N27" s="20" t="s">
        <v>404</v>
      </c>
      <c r="O27" s="18" t="s">
        <v>404</v>
      </c>
      <c r="P27" s="20" t="s">
        <v>404</v>
      </c>
      <c r="Q27" s="18" t="n">
        <v>460.40997821</v>
      </c>
      <c r="R27" s="20" t="n">
        <v>29.69276754</v>
      </c>
    </row>
    <row r="28" spans="1:18">
      <c r="A28" s="15" t="s">
        <v>425</v>
      </c>
      <c r="B28" s="17" t="n">
        <v>7568</v>
      </c>
      <c r="C28" s="18">
        <f>(1018.0/B28*100)</f>
        <v/>
      </c>
      <c r="D28" s="19" t="n">
        <v>6550</v>
      </c>
      <c r="E28" s="18" t="n">
        <v>414.41650275</v>
      </c>
      <c r="F28" s="20" t="n">
        <v>3.47684385</v>
      </c>
      <c r="G28" s="18" t="n">
        <v>415.86196352</v>
      </c>
      <c r="H28" s="20" t="n">
        <v>4.84537786</v>
      </c>
      <c r="I28" s="18" t="n">
        <v>415.682224</v>
      </c>
      <c r="J28" s="20" t="n">
        <v>12.497991</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505.65630056</v>
      </c>
      <c r="F29" s="20" t="n">
        <v>10.58591865</v>
      </c>
      <c r="G29" s="18" t="n">
        <v>517.1761456200001</v>
      </c>
      <c r="H29" s="20" t="n">
        <v>8.417791619999999</v>
      </c>
      <c r="I29" s="18" t="n">
        <v>491.53952315</v>
      </c>
      <c r="J29" s="20" t="n">
        <v>11.52089114</v>
      </c>
      <c r="K29" s="18" t="s">
        <v>404</v>
      </c>
      <c r="L29" s="20" t="s">
        <v>404</v>
      </c>
      <c r="M29" s="18" t="s">
        <v>404</v>
      </c>
      <c r="N29" s="20" t="s">
        <v>404</v>
      </c>
      <c r="O29" s="18" t="s">
        <v>404</v>
      </c>
      <c r="P29" s="20" t="s">
        <v>404</v>
      </c>
      <c r="Q29" s="18" t="n">
        <v>519.26060508</v>
      </c>
      <c r="R29" s="20" t="n">
        <v>34.15971489</v>
      </c>
    </row>
    <row r="30" spans="1:18">
      <c r="A30" s="15" t="s">
        <v>427</v>
      </c>
      <c r="B30" s="17" t="n">
        <v>4520</v>
      </c>
      <c r="C30" s="18">
        <f>(1053.0/B30*100)</f>
        <v/>
      </c>
      <c r="D30" s="19" t="n">
        <v>3467</v>
      </c>
      <c r="E30" s="18" t="n">
        <v>524.2973980199999</v>
      </c>
      <c r="F30" s="20" t="n">
        <v>4.78947689</v>
      </c>
      <c r="G30" s="18" t="n">
        <v>513.77859419</v>
      </c>
      <c r="H30" s="20" t="n">
        <v>5.25352969</v>
      </c>
      <c r="I30" s="18" t="n">
        <v>476.25503978</v>
      </c>
      <c r="J30" s="20" t="n">
        <v>5.7818219</v>
      </c>
      <c r="K30" s="18" t="s">
        <v>404</v>
      </c>
      <c r="L30" s="20" t="s">
        <v>404</v>
      </c>
      <c r="M30" s="18" t="s">
        <v>404</v>
      </c>
      <c r="N30" s="20" t="s">
        <v>404</v>
      </c>
      <c r="O30" s="18" t="s">
        <v>404</v>
      </c>
      <c r="P30" s="20" t="s">
        <v>404</v>
      </c>
      <c r="Q30" s="18" t="n">
        <v>437.89095641</v>
      </c>
      <c r="R30" s="20" t="n">
        <v>19.22684799</v>
      </c>
    </row>
    <row r="31" spans="1:18">
      <c r="A31" s="15" t="s">
        <v>428</v>
      </c>
      <c r="B31" s="17" t="n">
        <v>5456</v>
      </c>
      <c r="C31" s="18">
        <f>(502.0/B31*100)</f>
        <v/>
      </c>
      <c r="D31" s="19" t="n">
        <v>4954</v>
      </c>
      <c r="E31" s="18" t="n">
        <v>498.28428593</v>
      </c>
      <c r="F31" s="20" t="n">
        <v>7.47043608</v>
      </c>
      <c r="G31" s="18" t="n">
        <v>499.04475974</v>
      </c>
      <c r="H31" s="20" t="n">
        <v>2.37505669</v>
      </c>
      <c r="I31" s="18" t="n">
        <v>494.17431044</v>
      </c>
      <c r="J31" s="20" t="n">
        <v>12.72172807</v>
      </c>
      <c r="K31" s="18" t="s">
        <v>404</v>
      </c>
      <c r="L31" s="20" t="s">
        <v>404</v>
      </c>
      <c r="M31" s="18" t="s">
        <v>404</v>
      </c>
      <c r="N31" s="20" t="s">
        <v>404</v>
      </c>
      <c r="O31" s="18" t="s">
        <v>404</v>
      </c>
      <c r="P31" s="20" t="s">
        <v>404</v>
      </c>
      <c r="Q31" s="18" t="n">
        <v>500.4711392</v>
      </c>
      <c r="R31" s="20" t="n">
        <v>7.16435682</v>
      </c>
    </row>
    <row r="32" spans="1:18">
      <c r="A32" s="15" t="s">
        <v>429</v>
      </c>
      <c r="B32" s="17" t="n">
        <v>4478</v>
      </c>
      <c r="C32" s="18">
        <f>(0.0/B32*100)</f>
        <v/>
      </c>
      <c r="D32" s="19" t="n">
        <v>4478</v>
      </c>
      <c r="E32" s="18" t="n">
        <v>500.8352011</v>
      </c>
      <c r="F32" s="20" t="n">
        <v>3.64234919</v>
      </c>
      <c r="G32" s="18" t="n">
        <v>501.58247428</v>
      </c>
      <c r="H32" s="20" t="n">
        <v>4.22333859</v>
      </c>
      <c r="I32" s="18" t="n">
        <v>532.87796712</v>
      </c>
      <c r="J32" s="20" t="n">
        <v>18.10816627</v>
      </c>
      <c r="K32" s="18" t="s">
        <v>404</v>
      </c>
      <c r="L32" s="20" t="s">
        <v>404</v>
      </c>
      <c r="M32" s="18" t="s">
        <v>404</v>
      </c>
      <c r="N32" s="20" t="s">
        <v>404</v>
      </c>
      <c r="O32" s="18" t="s">
        <v>404</v>
      </c>
      <c r="P32" s="20" t="s">
        <v>404</v>
      </c>
      <c r="Q32" s="18" t="n">
        <v>479.41042147</v>
      </c>
      <c r="R32" s="20" t="n">
        <v>6.26059272</v>
      </c>
    </row>
    <row r="33" spans="1:18">
      <c r="A33" s="15" t="s">
        <v>430</v>
      </c>
      <c r="B33" s="17" t="n">
        <v>7325</v>
      </c>
      <c r="C33" s="18">
        <f>(29.0/B33*100)</f>
        <v/>
      </c>
      <c r="D33" s="19" t="n">
        <v>7296</v>
      </c>
      <c r="E33" s="18" t="n">
        <v>512.0240817500001</v>
      </c>
      <c r="F33" s="20" t="n">
        <v>4.36340497</v>
      </c>
      <c r="G33" s="18" t="n">
        <v>510.74849967</v>
      </c>
      <c r="H33" s="20" t="n">
        <v>3.98220079</v>
      </c>
      <c r="I33" s="18" t="n">
        <v>424.32624004</v>
      </c>
      <c r="J33" s="20" t="n">
        <v>3.78743885</v>
      </c>
      <c r="K33" s="18" t="s">
        <v>404</v>
      </c>
      <c r="L33" s="20" t="s">
        <v>404</v>
      </c>
      <c r="M33" s="18" t="s">
        <v>404</v>
      </c>
      <c r="N33" s="20" t="s">
        <v>404</v>
      </c>
      <c r="O33" s="18" t="s">
        <v>404</v>
      </c>
      <c r="P33" s="20" t="s">
        <v>404</v>
      </c>
      <c r="Q33" s="18" t="n">
        <v>539.50222365</v>
      </c>
      <c r="R33" s="20" t="n">
        <v>15.37690219</v>
      </c>
    </row>
    <row r="34" spans="1:18">
      <c r="A34" s="15" t="s">
        <v>431</v>
      </c>
      <c r="B34" s="17" t="n">
        <v>6350</v>
      </c>
      <c r="C34" s="18">
        <f>(0.0/B34*100)</f>
        <v/>
      </c>
      <c r="D34" s="19" t="n">
        <v>6350</v>
      </c>
      <c r="E34" s="18" t="n">
        <v>455.44552286</v>
      </c>
      <c r="F34" s="20" t="n">
        <v>5.54317944</v>
      </c>
      <c r="G34" s="18" t="n">
        <v>465.67060728</v>
      </c>
      <c r="H34" s="20" t="n">
        <v>5.77256497</v>
      </c>
      <c r="I34" s="18" t="n">
        <v>430.1874827</v>
      </c>
      <c r="J34" s="20" t="n">
        <v>41.52452324</v>
      </c>
      <c r="K34" s="18" t="s">
        <v>404</v>
      </c>
      <c r="L34" s="20" t="s">
        <v>404</v>
      </c>
      <c r="M34" s="18" t="s">
        <v>404</v>
      </c>
      <c r="N34" s="20" t="s">
        <v>404</v>
      </c>
      <c r="O34" s="18" t="s">
        <v>404</v>
      </c>
      <c r="P34" s="20" t="s">
        <v>404</v>
      </c>
      <c r="Q34" s="18" t="n">
        <v>468.28798657</v>
      </c>
      <c r="R34" s="20" t="n">
        <v>9.552317990000001</v>
      </c>
    </row>
    <row r="35" spans="1:18">
      <c r="A35" s="15" t="s">
        <v>432</v>
      </c>
      <c r="B35" s="17" t="n">
        <v>6406</v>
      </c>
      <c r="C35" s="18">
        <f>(450.0/B35*100)</f>
        <v/>
      </c>
      <c r="D35" s="19" t="n">
        <v>5956</v>
      </c>
      <c r="E35" s="18" t="n">
        <v>502.45219735</v>
      </c>
      <c r="F35" s="20" t="n">
        <v>2.4320188</v>
      </c>
      <c r="G35" s="18" t="n">
        <v>523.57377347</v>
      </c>
      <c r="H35" s="20" t="n">
        <v>2.03541816</v>
      </c>
      <c r="I35" s="18" t="n">
        <v>485.22069666</v>
      </c>
      <c r="J35" s="20" t="n">
        <v>3.84305046</v>
      </c>
      <c r="K35" s="18" t="s">
        <v>404</v>
      </c>
      <c r="L35" s="20" t="s">
        <v>404</v>
      </c>
      <c r="M35" s="18" t="s">
        <v>404</v>
      </c>
      <c r="N35" s="20" t="s">
        <v>404</v>
      </c>
      <c r="O35" s="18" t="s">
        <v>404</v>
      </c>
      <c r="P35" s="20" t="s">
        <v>404</v>
      </c>
      <c r="Q35" s="18" t="n">
        <v>503.75505362</v>
      </c>
      <c r="R35" s="20" t="n">
        <v>3.92056944</v>
      </c>
    </row>
    <row r="36" spans="1:18">
      <c r="A36" s="15" t="s">
        <v>433</v>
      </c>
      <c r="B36" s="17" t="n">
        <v>6736</v>
      </c>
      <c r="C36" s="18">
        <f>(195.0/B36*100)</f>
        <v/>
      </c>
      <c r="D36" s="19" t="n">
        <v>6541</v>
      </c>
      <c r="E36" s="18" t="n">
        <v>503.6745201</v>
      </c>
      <c r="F36" s="20" t="n">
        <v>3.5451752</v>
      </c>
      <c r="G36" s="18" t="n">
        <v>487.44139094</v>
      </c>
      <c r="H36" s="20" t="n">
        <v>2.93794138</v>
      </c>
      <c r="I36" s="18" t="n">
        <v>496.57603535</v>
      </c>
      <c r="J36" s="20" t="n">
        <v>5.27331059</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487.19088823</v>
      </c>
      <c r="F37" s="20" t="n">
        <v>9.96887867</v>
      </c>
      <c r="G37" s="18" t="n">
        <v>494.28420485</v>
      </c>
      <c r="H37" s="20" t="n">
        <v>3.80939879</v>
      </c>
      <c r="I37" s="18" t="n">
        <v>573.49619551</v>
      </c>
      <c r="J37" s="20" t="n">
        <v>8.56050449</v>
      </c>
      <c r="K37" s="18" t="s">
        <v>404</v>
      </c>
      <c r="L37" s="20" t="s">
        <v>404</v>
      </c>
      <c r="M37" s="18" t="s">
        <v>404</v>
      </c>
      <c r="N37" s="20" t="s">
        <v>404</v>
      </c>
      <c r="O37" s="18" t="s">
        <v>404</v>
      </c>
      <c r="P37" s="20" t="s">
        <v>404</v>
      </c>
      <c r="Q37" s="18" t="n">
        <v>432.40203165</v>
      </c>
      <c r="R37" s="20" t="n">
        <v>7.36901382</v>
      </c>
    </row>
    <row r="38" spans="1:18">
      <c r="A38" s="15" t="s">
        <v>435</v>
      </c>
      <c r="B38" s="17" t="n">
        <v>5860</v>
      </c>
      <c r="C38" s="18">
        <f>(268.0/B38*100)</f>
        <v/>
      </c>
      <c r="D38" s="19" t="n">
        <v>5592</v>
      </c>
      <c r="E38" s="18" t="n">
        <v>496.788854</v>
      </c>
      <c r="F38" s="20" t="n">
        <v>8.533775690000001</v>
      </c>
      <c r="G38" s="18" t="n">
        <v>507.99059922</v>
      </c>
      <c r="H38" s="20" t="n">
        <v>5.21491817</v>
      </c>
      <c r="I38" s="18" t="n">
        <v>541.82640402</v>
      </c>
      <c r="J38" s="20" t="n">
        <v>10.58857167</v>
      </c>
      <c r="K38" s="18" t="s">
        <v>404</v>
      </c>
      <c r="L38" s="20" t="s">
        <v>404</v>
      </c>
      <c r="M38" s="18" t="s">
        <v>404</v>
      </c>
      <c r="N38" s="20" t="s">
        <v>404</v>
      </c>
      <c r="O38" s="18" t="s">
        <v>404</v>
      </c>
      <c r="P38" s="20" t="s">
        <v>404</v>
      </c>
      <c r="Q38" s="18" t="n">
        <v>499.84898668</v>
      </c>
      <c r="R38" s="20" t="n">
        <v>22.22944266</v>
      </c>
    </row>
    <row r="39" spans="1:18">
      <c r="A39" s="15" t="s">
        <v>436</v>
      </c>
      <c r="B39" s="17" t="n">
        <v>5895</v>
      </c>
      <c r="C39" s="18">
        <f>(0.0/B39*100)</f>
        <v/>
      </c>
      <c r="D39" s="19" t="n">
        <v>5895</v>
      </c>
      <c r="E39" s="18" t="n">
        <v>433.93546289</v>
      </c>
      <c r="F39" s="20" t="n">
        <v>5.98798383</v>
      </c>
      <c r="G39" s="18" t="n">
        <v>417.88381501</v>
      </c>
      <c r="H39" s="20" t="n">
        <v>6.59784999</v>
      </c>
      <c r="I39" s="18" t="n">
        <v>355.90234061</v>
      </c>
      <c r="J39" s="20" t="n">
        <v>15.76478125</v>
      </c>
      <c r="K39" s="18" t="s">
        <v>404</v>
      </c>
      <c r="L39" s="20" t="s">
        <v>404</v>
      </c>
      <c r="M39" s="18" t="s">
        <v>404</v>
      </c>
      <c r="N39" s="20" t="s">
        <v>404</v>
      </c>
      <c r="O39" s="18" t="s">
        <v>404</v>
      </c>
      <c r="P39" s="20" t="s">
        <v>404</v>
      </c>
      <c r="Q39" s="18" t="n">
        <v>395.72531681</v>
      </c>
      <c r="R39" s="20" t="n">
        <v>12.56535815</v>
      </c>
    </row>
    <row r="40" spans="1:18">
      <c r="A40" s="15" t="s">
        <v>437</v>
      </c>
      <c r="B40" s="17" t="n">
        <v>14157</v>
      </c>
      <c r="C40" s="18">
        <f>(2954.0/B40*100)</f>
        <v/>
      </c>
      <c r="D40" s="19" t="n">
        <v>11203</v>
      </c>
      <c r="E40" s="18" t="n">
        <v>511.01113354</v>
      </c>
      <c r="F40" s="20" t="n">
        <v>4.4997014</v>
      </c>
      <c r="G40" s="18" t="n">
        <v>511.89174402</v>
      </c>
      <c r="H40" s="20" t="n">
        <v>5.76809682</v>
      </c>
      <c r="I40" s="18" t="n">
        <v>495.78059134</v>
      </c>
      <c r="J40" s="20" t="n">
        <v>10.76866191</v>
      </c>
      <c r="K40" s="18" t="s">
        <v>404</v>
      </c>
      <c r="L40" s="20" t="s">
        <v>404</v>
      </c>
      <c r="M40" s="18" t="s">
        <v>404</v>
      </c>
      <c r="N40" s="20" t="s">
        <v>404</v>
      </c>
      <c r="O40" s="18" t="s">
        <v>404</v>
      </c>
      <c r="P40" s="20" t="s">
        <v>404</v>
      </c>
      <c r="Q40" s="18" t="n">
        <v>512.74392803</v>
      </c>
      <c r="R40" s="20" t="n">
        <v>11.68927696</v>
      </c>
    </row>
    <row r="41" spans="1:18">
      <c r="A41" s="15" t="s">
        <v>438</v>
      </c>
      <c r="B41" s="17" t="n">
        <v>5712</v>
      </c>
      <c r="C41" s="18">
        <f>(99.0/B41*100)</f>
        <v/>
      </c>
      <c r="D41" s="19" t="n">
        <v>5613</v>
      </c>
      <c r="E41" s="18" t="n">
        <v>493.47350504</v>
      </c>
      <c r="F41" s="20" t="n">
        <v>4.65391611</v>
      </c>
      <c r="G41" s="18" t="n">
        <v>502.60639237</v>
      </c>
      <c r="H41" s="20" t="n">
        <v>5.80990329</v>
      </c>
      <c r="I41" s="18" t="n">
        <v>490.88643119</v>
      </c>
      <c r="J41" s="20" t="n">
        <v>22.86756783</v>
      </c>
      <c r="K41" s="18" t="s">
        <v>404</v>
      </c>
      <c r="L41" s="20" t="s">
        <v>404</v>
      </c>
      <c r="M41" s="18" t="s">
        <v>404</v>
      </c>
      <c r="N41" s="20" t="s">
        <v>404</v>
      </c>
      <c r="O41" s="18" t="s">
        <v>404</v>
      </c>
      <c r="P41" s="20" t="s">
        <v>404</v>
      </c>
      <c r="Q41" s="18" t="n">
        <v>486.86347703</v>
      </c>
      <c r="R41" s="20" t="n">
        <v>18.34954268</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430.43322722</v>
      </c>
      <c r="F44" s="20" t="n">
        <v>6.91090246</v>
      </c>
      <c r="G44" s="18" t="n">
        <v>424.77059901</v>
      </c>
      <c r="H44" s="20" t="n">
        <v>5.29241076</v>
      </c>
      <c r="I44" s="18" t="s">
        <v>404</v>
      </c>
      <c r="J44" s="20" t="s">
        <v>404</v>
      </c>
      <c r="K44" s="18" t="s">
        <v>404</v>
      </c>
      <c r="L44" s="20" t="s">
        <v>404</v>
      </c>
      <c r="M44" s="18" t="s">
        <v>404</v>
      </c>
      <c r="N44" s="20" t="s">
        <v>404</v>
      </c>
      <c r="O44" s="18" t="s">
        <v>404</v>
      </c>
      <c r="P44" s="20" t="s">
        <v>404</v>
      </c>
      <c r="Q44" s="18" t="n">
        <v>425.13576935</v>
      </c>
      <c r="R44" s="20" t="n">
        <v>4.99174119</v>
      </c>
    </row>
    <row r="45" spans="1:18">
      <c r="A45" s="15" t="s">
        <v>442</v>
      </c>
      <c r="B45" s="17" t="n">
        <v>5519</v>
      </c>
      <c r="C45" s="18">
        <f>(0.0/B45*100)</f>
        <v/>
      </c>
      <c r="D45" s="19" t="n">
        <v>5519</v>
      </c>
      <c r="E45" s="18" t="n">
        <v>377.26430556</v>
      </c>
      <c r="F45" s="20" t="n">
        <v>4.44367014</v>
      </c>
      <c r="G45" s="18" t="n">
        <v>385.27670835</v>
      </c>
      <c r="H45" s="20" t="n">
        <v>6.47929397</v>
      </c>
      <c r="I45" s="18" t="s">
        <v>404</v>
      </c>
      <c r="J45" s="20" t="s">
        <v>404</v>
      </c>
      <c r="K45" s="18" t="s">
        <v>404</v>
      </c>
      <c r="L45" s="20" t="s">
        <v>404</v>
      </c>
      <c r="M45" s="18" t="s">
        <v>404</v>
      </c>
      <c r="N45" s="20" t="s">
        <v>404</v>
      </c>
      <c r="O45" s="18" t="s">
        <v>404</v>
      </c>
      <c r="P45" s="20" t="s">
        <v>404</v>
      </c>
      <c r="Q45" s="18" t="n">
        <v>363.35157556</v>
      </c>
      <c r="R45" s="20" t="n">
        <v>6.26029774</v>
      </c>
    </row>
    <row r="46" spans="1:18">
      <c r="A46" s="15" t="s">
        <v>443</v>
      </c>
      <c r="B46" s="17" t="n">
        <v>23141</v>
      </c>
      <c r="C46" s="18">
        <f>(5415.0/B46*100)</f>
        <v/>
      </c>
      <c r="D46" s="19" t="n">
        <v>17726</v>
      </c>
      <c r="E46" s="18" t="n">
        <v>411.90838634</v>
      </c>
      <c r="F46" s="20" t="n">
        <v>4.12748255</v>
      </c>
      <c r="G46" s="18" t="n">
        <v>412.8475201</v>
      </c>
      <c r="H46" s="20" t="n">
        <v>4.51107528</v>
      </c>
      <c r="I46" s="18" t="n">
        <v>355.9970873</v>
      </c>
      <c r="J46" s="20" t="n">
        <v>5.42411688</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432.99073606</v>
      </c>
      <c r="F47" s="20" t="n">
        <v>7.31005996</v>
      </c>
      <c r="G47" s="18" t="n">
        <v>453.2963025</v>
      </c>
      <c r="H47" s="20" t="n">
        <v>7.63444161</v>
      </c>
      <c r="I47" s="18" t="n">
        <v>449.80582793</v>
      </c>
      <c r="J47" s="20" t="n">
        <v>29.36456624</v>
      </c>
      <c r="K47" s="18" t="s">
        <v>404</v>
      </c>
      <c r="L47" s="20" t="s">
        <v>404</v>
      </c>
      <c r="M47" s="18" t="s">
        <v>404</v>
      </c>
      <c r="N47" s="20" t="s">
        <v>404</v>
      </c>
      <c r="O47" s="18" t="s">
        <v>404</v>
      </c>
      <c r="P47" s="20" t="s">
        <v>404</v>
      </c>
      <c r="Q47" s="18" t="n">
        <v>459.78691848</v>
      </c>
      <c r="R47" s="20" t="n">
        <v>20.53140492</v>
      </c>
    </row>
    <row r="48" spans="1:18">
      <c r="A48" s="15" t="s">
        <v>445</v>
      </c>
      <c r="B48" s="17" t="n">
        <v>9841</v>
      </c>
      <c r="C48" s="18">
        <f>(40.0/B48*100)</f>
        <v/>
      </c>
      <c r="D48" s="19" t="n">
        <v>9801</v>
      </c>
      <c r="E48" s="18" t="n">
        <v>507.97486301</v>
      </c>
      <c r="F48" s="20" t="n">
        <v>6.33641772</v>
      </c>
      <c r="G48" s="18" t="n">
        <v>527.04098965</v>
      </c>
      <c r="H48" s="20" t="n">
        <v>9.693568580000001</v>
      </c>
      <c r="I48" s="18" t="n">
        <v>426.17323264</v>
      </c>
      <c r="J48" s="20" t="n">
        <v>6.766915</v>
      </c>
      <c r="K48" s="18" t="s">
        <v>404</v>
      </c>
      <c r="L48" s="20" t="s">
        <v>404</v>
      </c>
      <c r="M48" s="18" t="s">
        <v>404</v>
      </c>
      <c r="N48" s="20" t="s">
        <v>404</v>
      </c>
      <c r="O48" s="18" t="s">
        <v>404</v>
      </c>
      <c r="P48" s="20" t="s">
        <v>404</v>
      </c>
      <c r="Q48" s="18" t="n">
        <v>560.88538375</v>
      </c>
      <c r="R48" s="20" t="n">
        <v>25.897882</v>
      </c>
    </row>
    <row r="49" spans="1:18">
      <c r="A49" s="15" t="s">
        <v>446</v>
      </c>
      <c r="B49" s="17" t="n">
        <v>6349</v>
      </c>
      <c r="C49" s="18">
        <f>(52.0/B49*100)</f>
        <v/>
      </c>
      <c r="D49" s="19" t="n">
        <v>6297</v>
      </c>
      <c r="E49" s="18" t="n">
        <v>434.9600593</v>
      </c>
      <c r="F49" s="20" t="n">
        <v>5.87354533</v>
      </c>
      <c r="G49" s="18" t="n">
        <v>431.15526226</v>
      </c>
      <c r="H49" s="20" t="n">
        <v>4.20818941</v>
      </c>
      <c r="I49" s="18" t="s">
        <v>404</v>
      </c>
      <c r="J49" s="20" t="s">
        <v>404</v>
      </c>
      <c r="K49" s="18" t="s">
        <v>404</v>
      </c>
      <c r="L49" s="20" t="s">
        <v>404</v>
      </c>
      <c r="M49" s="18" t="s">
        <v>404</v>
      </c>
      <c r="N49" s="20" t="s">
        <v>404</v>
      </c>
      <c r="O49" s="18" t="s">
        <v>404</v>
      </c>
      <c r="P49" s="20" t="s">
        <v>404</v>
      </c>
      <c r="Q49" s="18" t="n">
        <v>427.70323444</v>
      </c>
      <c r="R49" s="20" t="n">
        <v>9.34981719</v>
      </c>
    </row>
    <row r="50" spans="1:18">
      <c r="A50" s="15" t="s">
        <v>447</v>
      </c>
      <c r="B50" s="17" t="n">
        <v>11795</v>
      </c>
      <c r="C50" s="18">
        <f>(1031.0/B50*100)</f>
        <v/>
      </c>
      <c r="D50" s="19" t="n">
        <v>10764</v>
      </c>
      <c r="E50" s="18" t="n">
        <v>423.87464408</v>
      </c>
      <c r="F50" s="20" t="n">
        <v>4.64188794</v>
      </c>
      <c r="G50" s="18" t="n">
        <v>417.71477504</v>
      </c>
      <c r="H50" s="20" t="n">
        <v>5.00173265</v>
      </c>
      <c r="I50" s="18" t="n">
        <v>397.096902</v>
      </c>
      <c r="J50" s="20" t="n">
        <v>10.88842856</v>
      </c>
      <c r="K50" s="18" t="s">
        <v>404</v>
      </c>
      <c r="L50" s="20" t="s">
        <v>404</v>
      </c>
      <c r="M50" s="18" t="s">
        <v>404</v>
      </c>
      <c r="N50" s="20" t="s">
        <v>404</v>
      </c>
      <c r="O50" s="18" t="s">
        <v>404</v>
      </c>
      <c r="P50" s="20" t="s">
        <v>404</v>
      </c>
      <c r="Q50" s="18" t="n">
        <v>406.74805393</v>
      </c>
      <c r="R50" s="20" t="n">
        <v>12.02846953</v>
      </c>
    </row>
    <row r="51" spans="1:18">
      <c r="A51" s="15" t="s">
        <v>448</v>
      </c>
      <c r="B51" s="17" t="n">
        <v>6866</v>
      </c>
      <c r="C51" s="18">
        <f>(157.0/B51*100)</f>
        <v/>
      </c>
      <c r="D51" s="19" t="n">
        <v>6709</v>
      </c>
      <c r="E51" s="18" t="n">
        <v>420.94167536</v>
      </c>
      <c r="F51" s="20" t="n">
        <v>4.15177082</v>
      </c>
      <c r="G51" s="18" t="n">
        <v>417.41778646</v>
      </c>
      <c r="H51" s="20" t="n">
        <v>3.73317133</v>
      </c>
      <c r="I51" s="18" t="n">
        <v>418.48637078</v>
      </c>
      <c r="J51" s="20" t="n">
        <v>15.58527852</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470.29268119</v>
      </c>
      <c r="F52" s="20" t="n">
        <v>7.78278909</v>
      </c>
      <c r="G52" s="18" t="n">
        <v>476.07983034</v>
      </c>
      <c r="H52" s="20" t="n">
        <v>4.13733011</v>
      </c>
      <c r="I52" s="18" t="n">
        <v>470.22022371</v>
      </c>
      <c r="J52" s="20" t="n">
        <v>14.9308577</v>
      </c>
      <c r="K52" s="18" t="s">
        <v>404</v>
      </c>
      <c r="L52" s="20" t="s">
        <v>404</v>
      </c>
      <c r="M52" s="18" t="s">
        <v>404</v>
      </c>
      <c r="N52" s="20" t="s">
        <v>404</v>
      </c>
      <c r="O52" s="18" t="s">
        <v>404</v>
      </c>
      <c r="P52" s="20" t="s">
        <v>404</v>
      </c>
      <c r="Q52" s="18" t="n">
        <v>519.19824622</v>
      </c>
      <c r="R52" s="20" t="n">
        <v>12.10132644</v>
      </c>
    </row>
    <row r="53" spans="1:18">
      <c r="A53" s="15" t="s">
        <v>450</v>
      </c>
      <c r="B53" s="17" t="n">
        <v>5571</v>
      </c>
      <c r="C53" s="18">
        <f>(0.0/B53*100)</f>
        <v/>
      </c>
      <c r="D53" s="19" t="n">
        <v>5571</v>
      </c>
      <c r="E53" s="18" t="n">
        <v>441.50103717</v>
      </c>
      <c r="F53" s="20" t="n">
        <v>2.18806798</v>
      </c>
      <c r="G53" s="18" t="n">
        <v>431.16429292</v>
      </c>
      <c r="H53" s="20" t="n">
        <v>1.58313433</v>
      </c>
      <c r="I53" s="18" t="n">
        <v>356.81296467</v>
      </c>
      <c r="J53" s="20" t="n">
        <v>7.27126105</v>
      </c>
      <c r="K53" s="18" t="s">
        <v>404</v>
      </c>
      <c r="L53" s="20" t="s">
        <v>404</v>
      </c>
      <c r="M53" s="18" t="s">
        <v>404</v>
      </c>
      <c r="N53" s="20" t="s">
        <v>404</v>
      </c>
      <c r="O53" s="18" t="s">
        <v>404</v>
      </c>
      <c r="P53" s="20" t="s">
        <v>404</v>
      </c>
      <c r="Q53" s="18" t="n">
        <v>356.50438082</v>
      </c>
      <c r="R53" s="20" t="n">
        <v>7.11621096</v>
      </c>
    </row>
    <row r="54" spans="1:18">
      <c r="A54" s="15" t="s">
        <v>451</v>
      </c>
      <c r="B54" s="17" t="n">
        <v>4740</v>
      </c>
      <c r="C54" s="18">
        <f>(199.0/B54*100)</f>
        <v/>
      </c>
      <c r="D54" s="19" t="n">
        <v>4541</v>
      </c>
      <c r="E54" s="18" t="n">
        <v>340.3165015</v>
      </c>
      <c r="F54" s="20" t="n">
        <v>7.43320945</v>
      </c>
      <c r="G54" s="18" t="n">
        <v>336.54653029</v>
      </c>
      <c r="H54" s="20" t="n">
        <v>5.06247515</v>
      </c>
      <c r="I54" s="18" t="n">
        <v>300.94433921</v>
      </c>
      <c r="J54" s="20" t="n">
        <v>5.56687527</v>
      </c>
      <c r="K54" s="18" t="s">
        <v>404</v>
      </c>
      <c r="L54" s="20" t="s">
        <v>404</v>
      </c>
      <c r="M54" s="18" t="s">
        <v>404</v>
      </c>
      <c r="N54" s="20" t="s">
        <v>404</v>
      </c>
      <c r="O54" s="18" t="s">
        <v>404</v>
      </c>
      <c r="P54" s="20" t="s">
        <v>404</v>
      </c>
      <c r="Q54" s="18" t="n">
        <v>328.71146832</v>
      </c>
      <c r="R54" s="20" t="n">
        <v>8.909189919999999</v>
      </c>
    </row>
    <row r="55" spans="1:18">
      <c r="A55" s="15" t="s">
        <v>452</v>
      </c>
      <c r="B55" s="17" t="n">
        <v>5316</v>
      </c>
      <c r="C55" s="18">
        <f>(43.0/B55*100)</f>
        <v/>
      </c>
      <c r="D55" s="19" t="n">
        <v>5273</v>
      </c>
      <c r="E55" s="18" t="n">
        <v>410.68387278</v>
      </c>
      <c r="F55" s="20" t="n">
        <v>3.21860773</v>
      </c>
      <c r="G55" s="18" t="n">
        <v>419.74122542</v>
      </c>
      <c r="H55" s="20" t="n">
        <v>6.74556466</v>
      </c>
      <c r="I55" s="18" t="s">
        <v>404</v>
      </c>
      <c r="J55" s="20" t="s">
        <v>404</v>
      </c>
      <c r="K55" s="18" t="s">
        <v>404</v>
      </c>
      <c r="L55" s="20" t="s">
        <v>404</v>
      </c>
      <c r="M55" s="18" t="s">
        <v>404</v>
      </c>
      <c r="N55" s="20" t="s">
        <v>404</v>
      </c>
      <c r="O55" s="18" t="s">
        <v>404</v>
      </c>
      <c r="P55" s="20" t="s">
        <v>404</v>
      </c>
      <c r="Q55" s="18" t="n">
        <v>393.73517295</v>
      </c>
      <c r="R55" s="20" t="n">
        <v>15.29469436</v>
      </c>
    </row>
    <row r="56" spans="1:18">
      <c r="A56" s="15" t="s">
        <v>453</v>
      </c>
      <c r="B56" s="17" t="n">
        <v>5359</v>
      </c>
      <c r="C56" s="18">
        <f>(0.0/B56*100)</f>
        <v/>
      </c>
      <c r="D56" s="19" t="n">
        <v>5359</v>
      </c>
      <c r="E56" s="18" t="n">
        <v>519.86202321</v>
      </c>
      <c r="F56" s="20" t="n">
        <v>3.84991425</v>
      </c>
      <c r="G56" s="18" t="n">
        <v>531.20164415</v>
      </c>
      <c r="H56" s="20" t="n">
        <v>6.87013812</v>
      </c>
      <c r="I56" s="18" t="n">
        <v>520.85506759</v>
      </c>
      <c r="J56" s="20" t="n">
        <v>16.36062732</v>
      </c>
      <c r="K56" s="18" t="s">
        <v>404</v>
      </c>
      <c r="L56" s="20" t="s">
        <v>404</v>
      </c>
      <c r="M56" s="18" t="s">
        <v>404</v>
      </c>
      <c r="N56" s="20" t="s">
        <v>404</v>
      </c>
      <c r="O56" s="18" t="s">
        <v>404</v>
      </c>
      <c r="P56" s="20" t="s">
        <v>404</v>
      </c>
      <c r="Q56" s="18" t="n">
        <v>541.23441253</v>
      </c>
      <c r="R56" s="20" t="n">
        <v>36.10888626</v>
      </c>
    </row>
    <row r="57" spans="1:18">
      <c r="A57" s="15" t="s">
        <v>454</v>
      </c>
      <c r="B57" s="17" t="n">
        <v>6513</v>
      </c>
      <c r="C57" s="18">
        <f>(0.0/B57*100)</f>
        <v/>
      </c>
      <c r="D57" s="19" t="n">
        <v>6513</v>
      </c>
      <c r="E57" s="18" t="n">
        <v>402.31869172</v>
      </c>
      <c r="F57" s="20" t="n">
        <v>3.18242804</v>
      </c>
      <c r="G57" s="18" t="n">
        <v>409.89919632</v>
      </c>
      <c r="H57" s="20" t="n">
        <v>9.229331119999999</v>
      </c>
      <c r="I57" s="18" t="s">
        <v>404</v>
      </c>
      <c r="J57" s="20" t="s">
        <v>404</v>
      </c>
      <c r="K57" s="18" t="s">
        <v>404</v>
      </c>
      <c r="L57" s="20" t="s">
        <v>404</v>
      </c>
      <c r="M57" s="18" t="s">
        <v>404</v>
      </c>
      <c r="N57" s="20" t="s">
        <v>404</v>
      </c>
      <c r="O57" s="18" t="s">
        <v>404</v>
      </c>
      <c r="P57" s="20" t="s">
        <v>404</v>
      </c>
      <c r="Q57" s="18" t="n">
        <v>402.01024729</v>
      </c>
      <c r="R57" s="20" t="n">
        <v>11.3097941</v>
      </c>
    </row>
    <row r="58" spans="1:18">
      <c r="A58" s="15" t="s">
        <v>455</v>
      </c>
      <c r="B58" s="17" t="n">
        <v>7267</v>
      </c>
      <c r="C58" s="18">
        <f>(0.0/B58*100)</f>
        <v/>
      </c>
      <c r="D58" s="19" t="n">
        <v>7267</v>
      </c>
      <c r="E58" s="18" t="n">
        <v>415.27473447</v>
      </c>
      <c r="F58" s="20" t="n">
        <v>4.3625284</v>
      </c>
      <c r="G58" s="18" t="n">
        <v>400.87620631</v>
      </c>
      <c r="H58" s="20" t="n">
        <v>7.44343739</v>
      </c>
      <c r="I58" s="18" t="s">
        <v>404</v>
      </c>
      <c r="J58" s="20" t="s">
        <v>404</v>
      </c>
      <c r="K58" s="18" t="s">
        <v>404</v>
      </c>
      <c r="L58" s="20" t="s">
        <v>404</v>
      </c>
      <c r="M58" s="18" t="s">
        <v>404</v>
      </c>
      <c r="N58" s="20" t="s">
        <v>404</v>
      </c>
      <c r="O58" s="18" t="n">
        <v>372.37287635</v>
      </c>
      <c r="P58" s="20" t="n">
        <v>8.202622160000001</v>
      </c>
      <c r="Q58" s="18" t="n">
        <v>406.31757898</v>
      </c>
      <c r="R58" s="20" t="n">
        <v>4.89232564</v>
      </c>
    </row>
    <row r="59" spans="1:18">
      <c r="A59" s="15" t="s">
        <v>456</v>
      </c>
      <c r="B59" s="17" t="n">
        <v>4826</v>
      </c>
      <c r="C59" s="18">
        <f>(0.0/B59*100)</f>
        <v/>
      </c>
      <c r="D59" s="19" t="n">
        <v>4826</v>
      </c>
      <c r="E59" s="18" t="n">
        <v>374.3632541</v>
      </c>
      <c r="F59" s="20" t="n">
        <v>2.36175884</v>
      </c>
      <c r="G59" s="18" t="n">
        <v>375.67654846</v>
      </c>
      <c r="H59" s="20" t="n">
        <v>2.89839317</v>
      </c>
      <c r="I59" s="18" t="s">
        <v>404</v>
      </c>
      <c r="J59" s="20" t="s">
        <v>404</v>
      </c>
      <c r="K59" s="18" t="s">
        <v>404</v>
      </c>
      <c r="L59" s="20" t="s">
        <v>404</v>
      </c>
      <c r="M59" s="18" t="s">
        <v>404</v>
      </c>
      <c r="N59" s="20" t="s">
        <v>404</v>
      </c>
      <c r="O59" s="18" t="s">
        <v>404</v>
      </c>
      <c r="P59" s="20" t="s">
        <v>404</v>
      </c>
      <c r="Q59" s="18" t="n">
        <v>384.73684404</v>
      </c>
      <c r="R59" s="20" t="n">
        <v>2.44328955</v>
      </c>
    </row>
    <row r="60" spans="1:18">
      <c r="A60" s="15" t="s">
        <v>457</v>
      </c>
      <c r="B60" s="17" t="n">
        <v>4546</v>
      </c>
      <c r="C60" s="18">
        <f>(0.0/B60*100)</f>
        <v/>
      </c>
      <c r="D60" s="19" t="n">
        <v>4546</v>
      </c>
      <c r="E60" s="18" t="n">
        <v>397.20145874</v>
      </c>
      <c r="F60" s="20" t="n">
        <v>5.26627121</v>
      </c>
      <c r="G60" s="18" t="n">
        <v>429.79946271</v>
      </c>
      <c r="H60" s="20" t="n">
        <v>13.08789333</v>
      </c>
      <c r="I60" s="18" t="s">
        <v>404</v>
      </c>
      <c r="J60" s="20" t="s">
        <v>404</v>
      </c>
      <c r="K60" s="18" t="s">
        <v>404</v>
      </c>
      <c r="L60" s="20" t="s">
        <v>404</v>
      </c>
      <c r="M60" s="18" t="s">
        <v>404</v>
      </c>
      <c r="N60" s="20" t="s">
        <v>404</v>
      </c>
      <c r="O60" s="18" t="s">
        <v>404</v>
      </c>
      <c r="P60" s="20" t="s">
        <v>404</v>
      </c>
      <c r="Q60" s="18" t="n">
        <v>353.86556334</v>
      </c>
      <c r="R60" s="20" t="n">
        <v>6.86321943</v>
      </c>
    </row>
    <row r="61" spans="1:18">
      <c r="A61" s="15" t="s">
        <v>458</v>
      </c>
      <c r="B61" s="17" t="n">
        <v>6525</v>
      </c>
      <c r="C61" s="18">
        <f>(0.0/B61*100)</f>
        <v/>
      </c>
      <c r="D61" s="19" t="n">
        <v>6525</v>
      </c>
      <c r="E61" s="18" t="n">
        <v>472.37911766</v>
      </c>
      <c r="F61" s="20" t="n">
        <v>4.62718827</v>
      </c>
      <c r="G61" s="18" t="n">
        <v>481.48210356</v>
      </c>
      <c r="H61" s="20" t="n">
        <v>4.47375205</v>
      </c>
      <c r="I61" s="18" t="n">
        <v>410.05668014</v>
      </c>
      <c r="J61" s="20" t="n">
        <v>16.13801857</v>
      </c>
      <c r="K61" s="18" t="s">
        <v>404</v>
      </c>
      <c r="L61" s="20" t="s">
        <v>404</v>
      </c>
      <c r="M61" s="18" t="s">
        <v>404</v>
      </c>
      <c r="N61" s="20" t="s">
        <v>404</v>
      </c>
      <c r="O61" s="18" t="s">
        <v>404</v>
      </c>
      <c r="P61" s="20" t="s">
        <v>404</v>
      </c>
      <c r="Q61" s="18" t="n">
        <v>448.52385699</v>
      </c>
      <c r="R61" s="20" t="n">
        <v>21.00158195</v>
      </c>
    </row>
    <row r="62" spans="1:18">
      <c r="A62" s="15" t="s">
        <v>459</v>
      </c>
      <c r="B62" s="17" t="n">
        <v>4476</v>
      </c>
      <c r="C62" s="18">
        <f>(0.0/B62*100)</f>
        <v/>
      </c>
      <c r="D62" s="19" t="n">
        <v>4476</v>
      </c>
      <c r="E62" s="18" t="n">
        <v>529.27061745</v>
      </c>
      <c r="F62" s="20" t="n">
        <v>1.21817601</v>
      </c>
      <c r="G62" s="18" t="n">
        <v>522.18362346</v>
      </c>
      <c r="H62" s="20" t="n">
        <v>2.74589047</v>
      </c>
      <c r="I62" s="18" t="n">
        <v>469.94698345</v>
      </c>
      <c r="J62" s="20" t="n">
        <v>17.32583546</v>
      </c>
      <c r="K62" s="18" t="s">
        <v>404</v>
      </c>
      <c r="L62" s="20" t="s">
        <v>404</v>
      </c>
      <c r="M62" s="18" t="s">
        <v>404</v>
      </c>
      <c r="N62" s="20" t="s">
        <v>404</v>
      </c>
      <c r="O62" s="18" t="s">
        <v>404</v>
      </c>
      <c r="P62" s="20" t="s">
        <v>404</v>
      </c>
      <c r="Q62" s="18" t="n">
        <v>550.46884713</v>
      </c>
      <c r="R62" s="20" t="n">
        <v>5.73789828</v>
      </c>
    </row>
    <row r="63" spans="1:18">
      <c r="A63" s="15" t="s">
        <v>460</v>
      </c>
      <c r="B63" s="17" t="n">
        <v>5324</v>
      </c>
      <c r="C63" s="18">
        <f>(0.0/B63*100)</f>
        <v/>
      </c>
      <c r="D63" s="19" t="n">
        <v>5324</v>
      </c>
      <c r="E63" s="18" t="n">
        <v>384.20443072</v>
      </c>
      <c r="F63" s="20" t="n">
        <v>1.58118561</v>
      </c>
      <c r="G63" s="18" t="n">
        <v>380.48094141</v>
      </c>
      <c r="H63" s="20" t="n">
        <v>2.68768751</v>
      </c>
      <c r="I63" s="18" t="s">
        <v>404</v>
      </c>
      <c r="J63" s="20" t="s">
        <v>404</v>
      </c>
      <c r="K63" s="18" t="s">
        <v>404</v>
      </c>
      <c r="L63" s="20" t="s">
        <v>404</v>
      </c>
      <c r="M63" s="18" t="s">
        <v>404</v>
      </c>
      <c r="N63" s="20" t="s">
        <v>404</v>
      </c>
      <c r="O63" s="18" t="s">
        <v>404</v>
      </c>
      <c r="P63" s="20" t="s">
        <v>404</v>
      </c>
      <c r="Q63" s="18" t="n">
        <v>386.42521821</v>
      </c>
      <c r="R63" s="20" t="n">
        <v>2.81773927</v>
      </c>
    </row>
    <row r="64" spans="1:18">
      <c r="A64" s="15" t="s">
        <v>461</v>
      </c>
      <c r="B64" s="17" t="n">
        <v>3634</v>
      </c>
      <c r="C64" s="18">
        <f>(27.0/B64*100)</f>
        <v/>
      </c>
      <c r="D64" s="19" t="n">
        <v>3607</v>
      </c>
      <c r="E64" s="18" t="n">
        <v>482.97571817</v>
      </c>
      <c r="F64" s="20" t="n">
        <v>2.63212324</v>
      </c>
      <c r="G64" s="18" t="n">
        <v>453.38704801</v>
      </c>
      <c r="H64" s="20" t="n">
        <v>2.19254865</v>
      </c>
      <c r="I64" s="18" t="s">
        <v>404</v>
      </c>
      <c r="J64" s="20" t="s">
        <v>404</v>
      </c>
      <c r="K64" s="18" t="s">
        <v>404</v>
      </c>
      <c r="L64" s="20" t="s">
        <v>404</v>
      </c>
      <c r="M64" s="18" t="s">
        <v>404</v>
      </c>
      <c r="N64" s="20" t="s">
        <v>404</v>
      </c>
      <c r="O64" s="18" t="s">
        <v>404</v>
      </c>
      <c r="P64" s="20" t="s">
        <v>404</v>
      </c>
      <c r="Q64" s="18" t="n">
        <v>471.72760007</v>
      </c>
      <c r="R64" s="20" t="n">
        <v>5.81172775</v>
      </c>
    </row>
    <row r="65" spans="1:18">
      <c r="A65" s="15" t="s">
        <v>462</v>
      </c>
      <c r="B65" s="17" t="n">
        <v>5325</v>
      </c>
      <c r="C65" s="18">
        <f>(0.0/B65*100)</f>
        <v/>
      </c>
      <c r="D65" s="19" t="n">
        <v>5325</v>
      </c>
      <c r="E65" s="18" t="n">
        <v>432.51446029</v>
      </c>
      <c r="F65" s="20" t="n">
        <v>3.04135582</v>
      </c>
      <c r="G65" s="18" t="n">
        <v>417.28990828</v>
      </c>
      <c r="H65" s="20" t="n">
        <v>5.10259345</v>
      </c>
      <c r="I65" s="18" t="s">
        <v>404</v>
      </c>
      <c r="J65" s="20" t="s">
        <v>404</v>
      </c>
      <c r="K65" s="18" t="s">
        <v>404</v>
      </c>
      <c r="L65" s="20" t="s">
        <v>404</v>
      </c>
      <c r="M65" s="18" t="n">
        <v>397.27498</v>
      </c>
      <c r="N65" s="20" t="n">
        <v>7.15270432</v>
      </c>
      <c r="O65" s="18" t="s">
        <v>404</v>
      </c>
      <c r="P65" s="20" t="s">
        <v>404</v>
      </c>
      <c r="Q65" s="18" t="n">
        <v>433.27972661</v>
      </c>
      <c r="R65" s="20" t="n">
        <v>8.234480659999999</v>
      </c>
    </row>
    <row r="66" spans="1:18">
      <c r="A66" s="15" t="s">
        <v>463</v>
      </c>
      <c r="B66" s="17" t="n">
        <v>5665</v>
      </c>
      <c r="C66" s="18">
        <f>(0.0/B66*100)</f>
        <v/>
      </c>
      <c r="D66" s="19" t="n">
        <v>5665</v>
      </c>
      <c r="E66" s="18" t="n">
        <v>419.95237497</v>
      </c>
      <c r="F66" s="20" t="n">
        <v>1.3982458</v>
      </c>
      <c r="G66" s="18" t="n">
        <v>403.08036775</v>
      </c>
      <c r="H66" s="20" t="n">
        <v>1.70459676</v>
      </c>
      <c r="I66" s="18" t="n">
        <v>363.84393827</v>
      </c>
      <c r="J66" s="20" t="n">
        <v>8.81112766</v>
      </c>
      <c r="K66" s="18" t="s">
        <v>404</v>
      </c>
      <c r="L66" s="20" t="s">
        <v>404</v>
      </c>
      <c r="M66" s="18" t="s">
        <v>404</v>
      </c>
      <c r="N66" s="20" t="s">
        <v>404</v>
      </c>
      <c r="O66" s="18" t="s">
        <v>404</v>
      </c>
      <c r="P66" s="20" t="s">
        <v>404</v>
      </c>
      <c r="Q66" s="18" t="n">
        <v>390.55120752</v>
      </c>
      <c r="R66" s="20" t="n">
        <v>4.48179819</v>
      </c>
    </row>
    <row r="67" spans="1:18">
      <c r="A67" s="15" t="s">
        <v>464</v>
      </c>
      <c r="B67" s="17" t="n">
        <v>6971</v>
      </c>
      <c r="C67" s="18">
        <f>(0.0/B67*100)</f>
        <v/>
      </c>
      <c r="D67" s="19" t="n">
        <v>6971</v>
      </c>
      <c r="E67" s="18" t="n">
        <v>402.05449386</v>
      </c>
      <c r="F67" s="20" t="n">
        <v>3.04569365</v>
      </c>
      <c r="G67" s="18" t="n">
        <v>385.05584382</v>
      </c>
      <c r="H67" s="20" t="n">
        <v>5.60761067</v>
      </c>
      <c r="I67" s="18" t="n">
        <v>379.8153183</v>
      </c>
      <c r="J67" s="20" t="n">
        <v>6.79452788</v>
      </c>
      <c r="K67" s="18" t="s">
        <v>404</v>
      </c>
      <c r="L67" s="20" t="s">
        <v>404</v>
      </c>
      <c r="M67" s="18" t="s">
        <v>404</v>
      </c>
      <c r="N67" s="20" t="s">
        <v>404</v>
      </c>
      <c r="O67" s="18" t="s">
        <v>404</v>
      </c>
      <c r="P67" s="20" t="s">
        <v>404</v>
      </c>
      <c r="Q67" s="18" t="n">
        <v>377.17212724</v>
      </c>
      <c r="R67" s="20" t="n">
        <v>10.52080615</v>
      </c>
    </row>
    <row r="68" spans="1:18">
      <c r="A68" s="15" t="s">
        <v>465</v>
      </c>
      <c r="B68" s="17" t="n">
        <v>12083</v>
      </c>
      <c r="C68" s="18">
        <f>(0.0/B68*100)</f>
        <v/>
      </c>
      <c r="D68" s="19" t="n">
        <v>12083</v>
      </c>
      <c r="E68" s="18" t="n">
        <v>409.54391705</v>
      </c>
      <c r="F68" s="20" t="n">
        <v>1.27911194</v>
      </c>
      <c r="G68" s="18" t="n">
        <v>430.99542056</v>
      </c>
      <c r="H68" s="20" t="n">
        <v>1.19733277</v>
      </c>
      <c r="I68" s="18" t="n">
        <v>439.84475592</v>
      </c>
      <c r="J68" s="20" t="n">
        <v>12.49637931</v>
      </c>
      <c r="K68" s="18" t="s">
        <v>404</v>
      </c>
      <c r="L68" s="20" t="s">
        <v>404</v>
      </c>
      <c r="M68" s="18" t="s">
        <v>404</v>
      </c>
      <c r="N68" s="20" t="s">
        <v>404</v>
      </c>
      <c r="O68" s="18" t="s">
        <v>404</v>
      </c>
      <c r="P68" s="20" t="s">
        <v>404</v>
      </c>
      <c r="Q68" s="18" t="n">
        <v>409.98659525</v>
      </c>
      <c r="R68" s="20" t="n">
        <v>3.2978277</v>
      </c>
    </row>
    <row r="69" spans="1:18">
      <c r="A69" s="15" t="s">
        <v>466</v>
      </c>
      <c r="B69" s="17" t="n">
        <v>4876</v>
      </c>
      <c r="C69" s="18">
        <f>(0.0/B69*100)</f>
        <v/>
      </c>
      <c r="D69" s="19" t="n">
        <v>4876</v>
      </c>
      <c r="E69" s="18" t="n">
        <v>442.78569564</v>
      </c>
      <c r="F69" s="20" t="n">
        <v>4.80048248</v>
      </c>
      <c r="G69" s="18" t="n">
        <v>423.37480969</v>
      </c>
      <c r="H69" s="20" t="n">
        <v>5.46985838</v>
      </c>
      <c r="I69" s="18" t="s">
        <v>404</v>
      </c>
      <c r="J69" s="20" t="s">
        <v>404</v>
      </c>
      <c r="K69" s="18" t="s">
        <v>404</v>
      </c>
      <c r="L69" s="20" t="s">
        <v>404</v>
      </c>
      <c r="M69" s="18" t="s">
        <v>404</v>
      </c>
      <c r="N69" s="20" t="s">
        <v>404</v>
      </c>
      <c r="O69" s="18" t="s">
        <v>404</v>
      </c>
      <c r="P69" s="20" t="s">
        <v>404</v>
      </c>
      <c r="Q69" s="18" t="n">
        <v>421.95414602</v>
      </c>
      <c r="R69" s="20" t="n">
        <v>21.70322326</v>
      </c>
    </row>
    <row r="70" spans="1:18">
      <c r="A70" s="15" t="s">
        <v>467</v>
      </c>
      <c r="B70" s="17" t="n">
        <v>6036</v>
      </c>
      <c r="C70" s="18">
        <f>(0.0/B70*100)</f>
        <v/>
      </c>
      <c r="D70" s="19" t="n">
        <v>6036</v>
      </c>
      <c r="E70" s="18" t="n">
        <v>491.39024189</v>
      </c>
      <c r="F70" s="20" t="n">
        <v>3.53441173</v>
      </c>
      <c r="G70" s="18" t="n">
        <v>481.93097095</v>
      </c>
      <c r="H70" s="20" t="n">
        <v>6.01630917</v>
      </c>
      <c r="I70" s="18" t="s">
        <v>404</v>
      </c>
      <c r="J70" s="20" t="s">
        <v>404</v>
      </c>
      <c r="K70" s="18" t="s">
        <v>404</v>
      </c>
      <c r="L70" s="20" t="s">
        <v>404</v>
      </c>
      <c r="M70" s="18" t="s">
        <v>404</v>
      </c>
      <c r="N70" s="20" t="s">
        <v>404</v>
      </c>
      <c r="O70" s="18" t="s">
        <v>404</v>
      </c>
      <c r="P70" s="20" t="s">
        <v>404</v>
      </c>
      <c r="Q70" s="18" t="n">
        <v>454.53574563</v>
      </c>
      <c r="R70" s="20" t="n">
        <v>10.01245941</v>
      </c>
    </row>
    <row r="71" spans="1:18">
      <c r="A71" s="15" t="s">
        <v>468</v>
      </c>
      <c r="B71" s="17" t="n">
        <v>6115</v>
      </c>
      <c r="C71" s="18">
        <f>(0.0/B71*100)</f>
        <v/>
      </c>
      <c r="D71" s="19" t="n">
        <v>6115</v>
      </c>
      <c r="E71" s="18" t="n">
        <v>553.16394618</v>
      </c>
      <c r="F71" s="20" t="n">
        <v>1.45681549</v>
      </c>
      <c r="G71" s="18" t="n">
        <v>567.2390612200001</v>
      </c>
      <c r="H71" s="20" t="n">
        <v>2.62132594</v>
      </c>
      <c r="I71" s="18" t="n">
        <v>496.28387474</v>
      </c>
      <c r="J71" s="20" t="n">
        <v>15.61464699</v>
      </c>
      <c r="K71" s="18" t="s">
        <v>404</v>
      </c>
      <c r="L71" s="20" t="s">
        <v>404</v>
      </c>
      <c r="M71" s="18" t="s">
        <v>404</v>
      </c>
      <c r="N71" s="20" t="s">
        <v>404</v>
      </c>
      <c r="O71" s="18" t="s">
        <v>404</v>
      </c>
      <c r="P71" s="20" t="s">
        <v>404</v>
      </c>
      <c r="Q71" s="18" t="n">
        <v>497.52651855</v>
      </c>
      <c r="R71" s="20" t="n">
        <v>5.78815518</v>
      </c>
    </row>
    <row r="72" spans="1:18">
      <c r="A72" s="15" t="s">
        <v>469</v>
      </c>
      <c r="B72" s="17" t="n">
        <v>7708</v>
      </c>
      <c r="C72" s="18">
        <f>(0.0/B72*100)</f>
        <v/>
      </c>
      <c r="D72" s="19" t="n">
        <v>7708</v>
      </c>
      <c r="E72" s="18" t="n">
        <v>525.48401283</v>
      </c>
      <c r="F72" s="20" t="n">
        <v>4.98675405</v>
      </c>
      <c r="G72" s="18" t="n">
        <v>541.307138</v>
      </c>
      <c r="H72" s="20" t="n">
        <v>5.40976426</v>
      </c>
      <c r="I72" s="18" t="n">
        <v>458.99937447</v>
      </c>
      <c r="J72" s="20" t="n">
        <v>20.27311295</v>
      </c>
      <c r="K72" s="18" t="s">
        <v>404</v>
      </c>
      <c r="L72" s="20" t="s">
        <v>404</v>
      </c>
      <c r="M72" s="18" t="s">
        <v>404</v>
      </c>
      <c r="N72" s="20" t="s">
        <v>404</v>
      </c>
      <c r="O72" s="18" t="s">
        <v>404</v>
      </c>
      <c r="P72" s="20" t="s">
        <v>404</v>
      </c>
      <c r="Q72" s="18" t="n">
        <v>537.03369106</v>
      </c>
      <c r="R72" s="20" t="n">
        <v>47.04997645</v>
      </c>
    </row>
    <row r="73" spans="1:18">
      <c r="A73" s="15" t="s">
        <v>470</v>
      </c>
      <c r="B73" s="17" t="n">
        <v>8249</v>
      </c>
      <c r="C73" s="18">
        <f>(0.0/B73*100)</f>
        <v/>
      </c>
      <c r="D73" s="19" t="n">
        <v>8249</v>
      </c>
      <c r="E73" s="18" t="n">
        <v>416.85750842</v>
      </c>
      <c r="F73" s="20" t="n">
        <v>3.88616451</v>
      </c>
      <c r="G73" s="18" t="n">
        <v>437.76488461</v>
      </c>
      <c r="H73" s="20" t="n">
        <v>5.9375778</v>
      </c>
      <c r="I73" s="18" t="n">
        <v>410.81162287</v>
      </c>
      <c r="J73" s="20" t="n">
        <v>19.10949987</v>
      </c>
      <c r="K73" s="18" t="s">
        <v>404</v>
      </c>
      <c r="L73" s="20" t="s">
        <v>404</v>
      </c>
      <c r="M73" s="18" t="s">
        <v>404</v>
      </c>
      <c r="N73" s="20" t="s">
        <v>404</v>
      </c>
      <c r="O73" s="18" t="s">
        <v>404</v>
      </c>
      <c r="P73" s="20" t="s">
        <v>404</v>
      </c>
      <c r="Q73" s="18" t="n">
        <v>419.95626427</v>
      </c>
      <c r="R73" s="20" t="n">
        <v>12.47025944</v>
      </c>
    </row>
    <row r="74" spans="1:18">
      <c r="A74" s="15" t="s">
        <v>471</v>
      </c>
      <c r="B74" s="17" t="n">
        <v>4692</v>
      </c>
      <c r="C74" s="18">
        <f>(484.0/B74*100)</f>
        <v/>
      </c>
      <c r="D74" s="19" t="n">
        <v>4208</v>
      </c>
      <c r="E74" s="18" t="n">
        <v>429.14755938</v>
      </c>
      <c r="F74" s="20" t="n">
        <v>1.6036461</v>
      </c>
      <c r="G74" s="18" t="n">
        <v>408.89374183</v>
      </c>
      <c r="H74" s="20" t="n">
        <v>3.08335521</v>
      </c>
      <c r="I74" s="18" t="s">
        <v>404</v>
      </c>
      <c r="J74" s="20" t="s">
        <v>404</v>
      </c>
      <c r="K74" s="18" t="s">
        <v>404</v>
      </c>
      <c r="L74" s="20" t="s">
        <v>404</v>
      </c>
      <c r="M74" s="18" t="s">
        <v>404</v>
      </c>
      <c r="N74" s="20" t="s">
        <v>404</v>
      </c>
      <c r="O74" s="18" t="s">
        <v>404</v>
      </c>
      <c r="P74" s="20" t="s">
        <v>404</v>
      </c>
      <c r="Q74" s="18" t="n">
        <v>396.12691307</v>
      </c>
      <c r="R74" s="20" t="n">
        <v>4.82062674</v>
      </c>
    </row>
    <row r="75" spans="1:18">
      <c r="A75" s="15" t="s">
        <v>472</v>
      </c>
      <c r="B75" s="17" t="n">
        <v>5375</v>
      </c>
      <c r="C75" s="18">
        <f>(483.0/B75*100)</f>
        <v/>
      </c>
      <c r="D75" s="19" t="n">
        <v>4892</v>
      </c>
      <c r="E75" s="18" t="n">
        <v>386.87967467</v>
      </c>
      <c r="F75" s="20" t="n">
        <v>4.02928965</v>
      </c>
      <c r="G75" s="18" t="n">
        <v>386.32574723</v>
      </c>
      <c r="H75" s="20" t="n">
        <v>6.65334453</v>
      </c>
      <c r="I75" s="18" t="n">
        <v>382.90126591</v>
      </c>
      <c r="J75" s="20" t="n">
        <v>13.21533288</v>
      </c>
      <c r="K75" s="18" t="s">
        <v>404</v>
      </c>
      <c r="L75" s="20" t="s">
        <v>404</v>
      </c>
      <c r="M75" s="18" t="s">
        <v>404</v>
      </c>
      <c r="N75" s="20" t="s">
        <v>404</v>
      </c>
      <c r="O75" s="18" t="s">
        <v>404</v>
      </c>
      <c r="P75" s="20" t="s">
        <v>404</v>
      </c>
      <c r="Q75" s="18" t="n">
        <v>389.33021833</v>
      </c>
      <c r="R75" s="20" t="n">
        <v>5.76489713</v>
      </c>
    </row>
    <row r="76" spans="1:18">
      <c r="A76" s="15" t="s">
        <v>473</v>
      </c>
      <c r="B76" s="17" t="n">
        <v>14167</v>
      </c>
      <c r="C76" s="18">
        <f>(1400.0/B76*100)</f>
        <v/>
      </c>
      <c r="D76" s="19" t="n">
        <v>12767</v>
      </c>
      <c r="E76" s="18" t="n">
        <v>443.14024675</v>
      </c>
      <c r="F76" s="20" t="n">
        <v>3.42279461</v>
      </c>
      <c r="G76" s="18" t="n">
        <v>457.61377509</v>
      </c>
      <c r="H76" s="20" t="n">
        <v>6.8178908</v>
      </c>
      <c r="I76" s="18" t="n">
        <v>391.2856045</v>
      </c>
      <c r="J76" s="20" t="n">
        <v>11.40456447</v>
      </c>
      <c r="K76" s="18" t="s">
        <v>404</v>
      </c>
      <c r="L76" s="20" t="s">
        <v>404</v>
      </c>
      <c r="M76" s="18" t="s">
        <v>404</v>
      </c>
      <c r="N76" s="20" t="s">
        <v>404</v>
      </c>
      <c r="O76" s="18" t="s">
        <v>404</v>
      </c>
      <c r="P76" s="20" t="s">
        <v>404</v>
      </c>
      <c r="Q76" s="18" t="n">
        <v>418.93854782</v>
      </c>
      <c r="R76" s="20" t="n">
        <v>9.113304599999999</v>
      </c>
    </row>
    <row r="77" spans="1:18">
      <c r="A77" s="15" t="s">
        <v>474</v>
      </c>
      <c r="B77" s="17" t="n">
        <v>6062</v>
      </c>
      <c r="C77" s="18">
        <f>(0.0/B77*100)</f>
        <v/>
      </c>
      <c r="D77" s="19" t="n">
        <v>6062</v>
      </c>
      <c r="E77" s="18" t="n">
        <v>432.54178801</v>
      </c>
      <c r="F77" s="20" t="n">
        <v>8.111093410000001</v>
      </c>
      <c r="G77" s="18" t="n">
        <v>438.1210103</v>
      </c>
      <c r="H77" s="20" t="n">
        <v>3.22148492</v>
      </c>
      <c r="I77" s="18" t="n">
        <v>408.50614799</v>
      </c>
      <c r="J77" s="20" t="n">
        <v>14.00500674</v>
      </c>
      <c r="K77" s="18" t="s">
        <v>404</v>
      </c>
      <c r="L77" s="20" t="s">
        <v>404</v>
      </c>
      <c r="M77" s="18" t="s">
        <v>404</v>
      </c>
      <c r="N77" s="20" t="s">
        <v>404</v>
      </c>
      <c r="O77" s="18" t="s">
        <v>404</v>
      </c>
      <c r="P77" s="20" t="s">
        <v>404</v>
      </c>
      <c r="Q77" s="18" t="n">
        <v>431.38372024</v>
      </c>
      <c r="R77" s="20" t="n">
        <v>13.92313412</v>
      </c>
    </row>
    <row r="78" spans="1:18">
      <c r="A78" s="15" t="s">
        <v>475</v>
      </c>
      <c r="B78" s="17" t="n">
        <v>5826</v>
      </c>
      <c r="C78" s="18">
        <f>(0.0/B78*100)</f>
        <v/>
      </c>
      <c r="D78" s="19" t="n">
        <v>5826</v>
      </c>
      <c r="E78" s="18" t="n">
        <v>527.00811494</v>
      </c>
      <c r="F78" s="20" t="n">
        <v>4.01441657</v>
      </c>
      <c r="G78" s="18" t="n">
        <v>521.3808953499999</v>
      </c>
      <c r="H78" s="20" t="n">
        <v>18.08500361</v>
      </c>
      <c r="I78" s="18" t="s">
        <v>404</v>
      </c>
      <c r="J78" s="20" t="s">
        <v>404</v>
      </c>
      <c r="K78" s="18" t="s">
        <v>404</v>
      </c>
      <c r="L78" s="20" t="s">
        <v>404</v>
      </c>
      <c r="M78" s="18" t="s">
        <v>404</v>
      </c>
      <c r="N78" s="20" t="s">
        <v>404</v>
      </c>
      <c r="O78" s="18" t="s">
        <v>404</v>
      </c>
      <c r="P78" s="20" t="s">
        <v>404</v>
      </c>
      <c r="Q78" s="18" t="n">
        <v>495.64481979</v>
      </c>
      <c r="R78" s="20" t="n">
        <v>14.49164445</v>
      </c>
    </row>
    <row customHeight="1" ht="25" r="79" spans="1:18">
      <c r="A79" s="15" t="s">
        <v>476</v>
      </c>
      <c r="B79" s="17" t="n">
        <v>1657</v>
      </c>
      <c r="C79" s="18">
        <f>(21.0/B79*100)</f>
        <v/>
      </c>
      <c r="D79" s="19" t="n">
        <v>1636</v>
      </c>
      <c r="E79" s="18" t="n">
        <v>483.7010316</v>
      </c>
      <c r="F79" s="20" t="n">
        <v>9.65062702</v>
      </c>
      <c r="G79" s="18" t="n">
        <v>471.09802386</v>
      </c>
      <c r="H79" s="20" t="n">
        <v>9.96490146</v>
      </c>
      <c r="I79" s="18" t="s">
        <v>404</v>
      </c>
      <c r="J79" s="20" t="s">
        <v>404</v>
      </c>
      <c r="K79" s="18" t="s">
        <v>404</v>
      </c>
      <c r="L79" s="20" t="s">
        <v>404</v>
      </c>
      <c r="M79" s="18" t="s">
        <v>404</v>
      </c>
      <c r="N79" s="20" t="s">
        <v>404</v>
      </c>
      <c r="O79" s="18" t="s">
        <v>404</v>
      </c>
      <c r="P79" s="20" t="s">
        <v>404</v>
      </c>
      <c r="Q79" s="18" t="n">
        <v>456.96967197</v>
      </c>
      <c r="R79" s="20" t="n">
        <v>24.87290641</v>
      </c>
    </row>
    <row r="80" spans="1:18">
      <c r="A80" s="15" t="s">
        <v>477</v>
      </c>
      <c r="B80" s="17" t="n">
        <v>7841</v>
      </c>
      <c r="C80" s="18">
        <f>(0.0/B80*100)</f>
        <v/>
      </c>
      <c r="D80" s="19" t="n">
        <v>7841</v>
      </c>
      <c r="E80" s="18" t="n">
        <v>454.83990858</v>
      </c>
      <c r="F80" s="20" t="n">
        <v>4.18935436</v>
      </c>
      <c r="G80" s="18" t="n">
        <v>464.55440996</v>
      </c>
      <c r="H80" s="20" t="n">
        <v>7.50232939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(41.0/B81*100)</f>
        <v/>
      </c>
      <c r="D81" s="19" t="n">
        <v>8820</v>
      </c>
      <c r="E81" s="18" t="n">
        <v>441.72728986</v>
      </c>
      <c r="F81" s="20" t="n">
        <v>3.52547562</v>
      </c>
      <c r="G81" s="18" t="n">
        <v>449.23280652</v>
      </c>
      <c r="H81" s="20" t="n">
        <v>7.22891403</v>
      </c>
      <c r="I81" s="18" t="n">
        <v>523.4145175</v>
      </c>
      <c r="J81" s="20" t="n">
        <v>6.78576833</v>
      </c>
      <c r="K81" s="18" t="s">
        <v>404</v>
      </c>
      <c r="L81" s="20" t="s">
        <v>404</v>
      </c>
      <c r="M81" s="18" t="s">
        <v>404</v>
      </c>
      <c r="N81" s="20" t="s">
        <v>404</v>
      </c>
      <c r="O81" s="18" t="s">
        <v>404</v>
      </c>
      <c r="P81" s="20" t="s">
        <v>404</v>
      </c>
      <c r="Q81" s="18" t="n">
        <v>429.67916801</v>
      </c>
      <c r="R81" s="20" t="n">
        <v>13.81297708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665</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512.41946507</v>
      </c>
      <c r="F7" s="20" t="n">
        <v>3.0200707</v>
      </c>
      <c r="G7" s="18" t="n">
        <v>510.32545053</v>
      </c>
      <c r="H7" s="20" t="n">
        <v>3.3236768</v>
      </c>
      <c r="I7" s="18" t="s">
        <v>404</v>
      </c>
      <c r="J7" s="20" t="s">
        <v>404</v>
      </c>
      <c r="K7" s="18" t="s">
        <v>404</v>
      </c>
      <c r="L7" s="20" t="s">
        <v>404</v>
      </c>
      <c r="M7" s="18" t="s">
        <v>404</v>
      </c>
      <c r="N7" s="20" t="s">
        <v>404</v>
      </c>
      <c r="O7" s="18" t="s">
        <v>404</v>
      </c>
      <c r="P7" s="20" t="s">
        <v>404</v>
      </c>
      <c r="Q7" s="18" t="n">
        <v>501.01967871</v>
      </c>
      <c r="R7" s="20" t="n">
        <v>6.24919928</v>
      </c>
    </row>
    <row r="8" spans="1:18">
      <c r="A8" s="15" t="s">
        <v>405</v>
      </c>
      <c r="B8" s="17" t="n">
        <v>7007</v>
      </c>
      <c r="C8" s="18">
        <f>(0.0/B8*100)</f>
        <v/>
      </c>
      <c r="D8" s="19" t="n">
        <v>7007</v>
      </c>
      <c r="E8" s="18" t="n">
        <v>477.16352324</v>
      </c>
      <c r="F8" s="20" t="n">
        <v>10.82023319</v>
      </c>
      <c r="G8" s="18" t="n">
        <v>495.10514985</v>
      </c>
      <c r="H8" s="20" t="n">
        <v>4.88522791</v>
      </c>
      <c r="I8" s="18" t="n">
        <v>469.40647517</v>
      </c>
      <c r="J8" s="20" t="n">
        <v>23.11133693</v>
      </c>
      <c r="K8" s="18" t="s">
        <v>404</v>
      </c>
      <c r="L8" s="20" t="s">
        <v>404</v>
      </c>
      <c r="M8" s="18" t="s">
        <v>404</v>
      </c>
      <c r="N8" s="20" t="s">
        <v>404</v>
      </c>
      <c r="O8" s="18" t="s">
        <v>404</v>
      </c>
      <c r="P8" s="20" t="s">
        <v>404</v>
      </c>
      <c r="Q8" s="18" t="n">
        <v>508.30041799</v>
      </c>
      <c r="R8" s="20" t="n">
        <v>8.639171620000001</v>
      </c>
    </row>
    <row r="9" spans="1:18">
      <c r="A9" s="15" t="s">
        <v>406</v>
      </c>
      <c r="B9" s="17" t="n">
        <v>9651</v>
      </c>
      <c r="C9" s="18">
        <f>(575.0/B9*100)</f>
        <v/>
      </c>
      <c r="D9" s="19" t="n">
        <v>9076</v>
      </c>
      <c r="E9" s="18" t="n">
        <v>500.02952523</v>
      </c>
      <c r="F9" s="20" t="n">
        <v>6.88621109</v>
      </c>
      <c r="G9" s="18" t="n">
        <v>506.2500434</v>
      </c>
      <c r="H9" s="20" t="n">
        <v>5.07055349</v>
      </c>
      <c r="I9" s="18" t="n">
        <v>521.21150646</v>
      </c>
      <c r="J9" s="20" t="n">
        <v>24.42624586</v>
      </c>
      <c r="K9" s="18" t="s">
        <v>404</v>
      </c>
      <c r="L9" s="20" t="s">
        <v>404</v>
      </c>
      <c r="M9" s="18" t="s">
        <v>404</v>
      </c>
      <c r="N9" s="20" t="s">
        <v>404</v>
      </c>
      <c r="O9" s="18" t="s">
        <v>404</v>
      </c>
      <c r="P9" s="20" t="s">
        <v>404</v>
      </c>
      <c r="Q9" s="18" t="n">
        <v>508.21910106</v>
      </c>
      <c r="R9" s="20" t="n">
        <v>6.67748084</v>
      </c>
    </row>
    <row r="10" spans="1:18">
      <c r="A10" s="15" t="s">
        <v>407</v>
      </c>
      <c r="B10" s="17" t="n">
        <v>20058</v>
      </c>
      <c r="C10" s="18">
        <f>(3112.0/B10*100)</f>
        <v/>
      </c>
      <c r="D10" s="19" t="n">
        <v>16946</v>
      </c>
      <c r="E10" s="18" t="n">
        <v>527.7900812300001</v>
      </c>
      <c r="F10" s="20" t="n">
        <v>2.96857281</v>
      </c>
      <c r="G10" s="18" t="n">
        <v>528.18182309</v>
      </c>
      <c r="H10" s="20" t="n">
        <v>4.01620799</v>
      </c>
      <c r="I10" s="18" t="n">
        <v>575.71642624</v>
      </c>
      <c r="J10" s="20" t="n">
        <v>12.10108029</v>
      </c>
      <c r="K10" s="18" t="s">
        <v>404</v>
      </c>
      <c r="L10" s="20" t="s">
        <v>404</v>
      </c>
      <c r="M10" s="18" t="s">
        <v>404</v>
      </c>
      <c r="N10" s="20" t="s">
        <v>404</v>
      </c>
      <c r="O10" s="18" t="s">
        <v>404</v>
      </c>
      <c r="P10" s="20" t="s">
        <v>404</v>
      </c>
      <c r="Q10" s="18" t="n">
        <v>529.71633405</v>
      </c>
      <c r="R10" s="20" t="n">
        <v>8.70839436</v>
      </c>
    </row>
    <row r="11" spans="1:18">
      <c r="A11" s="15" t="s">
        <v>408</v>
      </c>
      <c r="B11" s="17" t="n">
        <v>7053</v>
      </c>
      <c r="C11" s="18">
        <f>(137.0/B11*100)</f>
        <v/>
      </c>
      <c r="D11" s="19" t="n">
        <v>6916</v>
      </c>
      <c r="E11" s="18" t="n">
        <v>448.8874999</v>
      </c>
      <c r="F11" s="20" t="n">
        <v>3.16405426</v>
      </c>
      <c r="G11" s="18" t="n">
        <v>455.29549062</v>
      </c>
      <c r="H11" s="20" t="n">
        <v>7.96325844</v>
      </c>
      <c r="I11" s="18" t="n">
        <v>415.02447064</v>
      </c>
      <c r="J11" s="20" t="n">
        <v>18.84315794</v>
      </c>
      <c r="K11" s="18" t="s">
        <v>404</v>
      </c>
      <c r="L11" s="20" t="s">
        <v>404</v>
      </c>
      <c r="M11" s="18" t="s">
        <v>404</v>
      </c>
      <c r="N11" s="20" t="s">
        <v>404</v>
      </c>
      <c r="O11" s="18" t="s">
        <v>404</v>
      </c>
      <c r="P11" s="20" t="s">
        <v>404</v>
      </c>
      <c r="Q11" s="18" t="n">
        <v>413.7563568</v>
      </c>
      <c r="R11" s="20" t="n">
        <v>16.68601864</v>
      </c>
    </row>
    <row r="12" spans="1:18">
      <c r="A12" s="15" t="s">
        <v>409</v>
      </c>
      <c r="B12" s="17" t="n">
        <v>6894</v>
      </c>
      <c r="C12" s="18">
        <f>(106.0/B12*100)</f>
        <v/>
      </c>
      <c r="D12" s="19" t="n">
        <v>6788</v>
      </c>
      <c r="E12" s="18" t="n">
        <v>490.07561369</v>
      </c>
      <c r="F12" s="20" t="n">
        <v>4.65259704</v>
      </c>
      <c r="G12" s="18" t="n">
        <v>498.6788423</v>
      </c>
      <c r="H12" s="20" t="n">
        <v>3.75700874</v>
      </c>
      <c r="I12" s="18" t="n">
        <v>416.57263075</v>
      </c>
      <c r="J12" s="20" t="n">
        <v>7.57624</v>
      </c>
      <c r="K12" s="18" t="s">
        <v>404</v>
      </c>
      <c r="L12" s="20" t="s">
        <v>404</v>
      </c>
      <c r="M12" s="18" t="s">
        <v>404</v>
      </c>
      <c r="N12" s="20" t="s">
        <v>404</v>
      </c>
      <c r="O12" s="18" t="s">
        <v>404</v>
      </c>
      <c r="P12" s="20" t="s">
        <v>404</v>
      </c>
      <c r="Q12" s="18" t="n">
        <v>437.12136014</v>
      </c>
      <c r="R12" s="20" t="n">
        <v>10.3509407</v>
      </c>
    </row>
    <row r="13" spans="1:18">
      <c r="A13" s="15" t="s">
        <v>410</v>
      </c>
      <c r="B13" s="17" t="n">
        <v>7161</v>
      </c>
      <c r="C13" s="18">
        <f>(1175.0/B13*100)</f>
        <v/>
      </c>
      <c r="D13" s="19" t="n">
        <v>5986</v>
      </c>
      <c r="E13" s="18" t="n">
        <v>501.14586138</v>
      </c>
      <c r="F13" s="20" t="n">
        <v>2.88951334</v>
      </c>
      <c r="G13" s="18" t="n">
        <v>503.41347581</v>
      </c>
      <c r="H13" s="20" t="n">
        <v>6.46072796</v>
      </c>
      <c r="I13" s="18" t="n">
        <v>503.14653285</v>
      </c>
      <c r="J13" s="20" t="n">
        <v>6.92903392</v>
      </c>
      <c r="K13" s="18" t="s">
        <v>404</v>
      </c>
      <c r="L13" s="20" t="s">
        <v>404</v>
      </c>
      <c r="M13" s="18" t="s">
        <v>404</v>
      </c>
      <c r="N13" s="20" t="s">
        <v>404</v>
      </c>
      <c r="O13" s="18" t="s">
        <v>404</v>
      </c>
      <c r="P13" s="20" t="s">
        <v>404</v>
      </c>
      <c r="Q13" s="18" t="n">
        <v>502.33247345</v>
      </c>
      <c r="R13" s="20" t="n">
        <v>19.43611543</v>
      </c>
    </row>
    <row r="14" spans="1:18">
      <c r="A14" s="15" t="s">
        <v>411</v>
      </c>
      <c r="B14" s="17" t="n">
        <v>5587</v>
      </c>
      <c r="C14" s="18">
        <f>(285.0/B14*100)</f>
        <v/>
      </c>
      <c r="D14" s="19" t="n">
        <v>5302</v>
      </c>
      <c r="E14" s="18" t="n">
        <v>529.87560121</v>
      </c>
      <c r="F14" s="20" t="n">
        <v>3.04424258</v>
      </c>
      <c r="G14" s="18" t="n">
        <v>536.4225927</v>
      </c>
      <c r="H14" s="20" t="n">
        <v>3.71005006</v>
      </c>
      <c r="I14" s="18" t="n">
        <v>550.50670928</v>
      </c>
      <c r="J14" s="20" t="n">
        <v>14.05505107</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529.98018479</v>
      </c>
      <c r="F15" s="20" t="n">
        <v>3.50785327</v>
      </c>
      <c r="G15" s="18" t="n">
        <v>531.2144458499999</v>
      </c>
      <c r="H15" s="20" t="n">
        <v>3.72699502</v>
      </c>
      <c r="I15" s="18" t="n">
        <v>555.06352238</v>
      </c>
      <c r="J15" s="20" t="n">
        <v>23.56152746</v>
      </c>
      <c r="K15" s="18" t="s">
        <v>404</v>
      </c>
      <c r="L15" s="20" t="s">
        <v>404</v>
      </c>
      <c r="M15" s="18" t="s">
        <v>404</v>
      </c>
      <c r="N15" s="20" t="s">
        <v>404</v>
      </c>
      <c r="O15" s="18" t="s">
        <v>404</v>
      </c>
      <c r="P15" s="20" t="s">
        <v>404</v>
      </c>
      <c r="Q15" s="18" t="n">
        <v>523.45426661</v>
      </c>
      <c r="R15" s="20" t="n">
        <v>8.79624791</v>
      </c>
    </row>
    <row r="16" spans="1:18">
      <c r="A16" s="15" t="s">
        <v>413</v>
      </c>
      <c r="B16" s="17" t="n">
        <v>6108</v>
      </c>
      <c r="C16" s="18">
        <f>(495.0/B16*100)</f>
        <v/>
      </c>
      <c r="D16" s="19" t="n">
        <v>5613</v>
      </c>
      <c r="E16" s="18" t="n">
        <v>488.05699543</v>
      </c>
      <c r="F16" s="20" t="n">
        <v>6.25511399</v>
      </c>
      <c r="G16" s="18" t="n">
        <v>506.16034284</v>
      </c>
      <c r="H16" s="20" t="n">
        <v>6.67290199</v>
      </c>
      <c r="I16" s="18" t="n">
        <v>456.16067731</v>
      </c>
      <c r="J16" s="20" t="n">
        <v>20.69171144</v>
      </c>
      <c r="K16" s="18" t="s">
        <v>404</v>
      </c>
      <c r="L16" s="20" t="s">
        <v>404</v>
      </c>
      <c r="M16" s="18" t="s">
        <v>404</v>
      </c>
      <c r="N16" s="20" t="s">
        <v>404</v>
      </c>
      <c r="O16" s="18" t="s">
        <v>404</v>
      </c>
      <c r="P16" s="20" t="s">
        <v>404</v>
      </c>
      <c r="Q16" s="18" t="n">
        <v>516.49735636</v>
      </c>
      <c r="R16" s="20" t="n">
        <v>11.08039054</v>
      </c>
    </row>
    <row r="17" spans="1:18">
      <c r="A17" s="15" t="s">
        <v>414</v>
      </c>
      <c r="B17" s="17" t="n">
        <v>6504</v>
      </c>
      <c r="C17" s="18">
        <f>(1325.0/B17*100)</f>
        <v/>
      </c>
      <c r="D17" s="19" t="n">
        <v>5179</v>
      </c>
      <c r="E17" s="18" t="n">
        <v>503.91780166</v>
      </c>
      <c r="F17" s="20" t="n">
        <v>14.46657227</v>
      </c>
      <c r="G17" s="18" t="n">
        <v>505.91908574</v>
      </c>
      <c r="H17" s="20" t="n">
        <v>4.96032702</v>
      </c>
      <c r="I17" s="18" t="n">
        <v>559.2955306699999</v>
      </c>
      <c r="J17" s="20" t="n">
        <v>17.34577235</v>
      </c>
      <c r="K17" s="18" t="s">
        <v>404</v>
      </c>
      <c r="L17" s="20" t="s">
        <v>404</v>
      </c>
      <c r="M17" s="18" t="s">
        <v>404</v>
      </c>
      <c r="N17" s="20" t="s">
        <v>404</v>
      </c>
      <c r="O17" s="18" t="s">
        <v>404</v>
      </c>
      <c r="P17" s="20" t="s">
        <v>404</v>
      </c>
      <c r="Q17" s="18" t="n">
        <v>514.00894141</v>
      </c>
      <c r="R17" s="20" t="n">
        <v>9.869619459999999</v>
      </c>
    </row>
    <row r="18" spans="1:18">
      <c r="A18" s="15" t="s">
        <v>415</v>
      </c>
      <c r="B18" s="17" t="n">
        <v>5532</v>
      </c>
      <c r="C18" s="18">
        <f>(0.0/B18*100)</f>
        <v/>
      </c>
      <c r="D18" s="19" t="n">
        <v>5532</v>
      </c>
      <c r="E18" s="18" t="n">
        <v>460.28786014</v>
      </c>
      <c r="F18" s="20" t="n">
        <v>7.87797681</v>
      </c>
      <c r="G18" s="18" t="n">
        <v>456.07474078</v>
      </c>
      <c r="H18" s="20" t="n">
        <v>4.30330091</v>
      </c>
      <c r="I18" s="18" t="n">
        <v>433.95770205</v>
      </c>
      <c r="J18" s="20" t="n">
        <v>37.63026598</v>
      </c>
      <c r="K18" s="18" t="s">
        <v>404</v>
      </c>
      <c r="L18" s="20" t="s">
        <v>404</v>
      </c>
      <c r="M18" s="18" t="s">
        <v>404</v>
      </c>
      <c r="N18" s="20" t="s">
        <v>404</v>
      </c>
      <c r="O18" s="18" t="s">
        <v>404</v>
      </c>
      <c r="P18" s="20" t="s">
        <v>404</v>
      </c>
      <c r="Q18" s="18" t="n">
        <v>440.14870716</v>
      </c>
      <c r="R18" s="20" t="n">
        <v>10.22133064</v>
      </c>
    </row>
    <row r="19" spans="1:18">
      <c r="A19" s="15" t="s">
        <v>416</v>
      </c>
      <c r="B19" s="17" t="n">
        <v>5658</v>
      </c>
      <c r="C19" s="18">
        <f>(327.0/B19*100)</f>
        <v/>
      </c>
      <c r="D19" s="19" t="n">
        <v>5331</v>
      </c>
      <c r="E19" s="18" t="n">
        <v>474.72145158</v>
      </c>
      <c r="F19" s="20" t="n">
        <v>5.06471819</v>
      </c>
      <c r="G19" s="18" t="n">
        <v>482.23358998</v>
      </c>
      <c r="H19" s="20" t="n">
        <v>6.36659915</v>
      </c>
      <c r="I19" s="18" t="n">
        <v>504.12520975</v>
      </c>
      <c r="J19" s="20" t="n">
        <v>27.58960402</v>
      </c>
      <c r="K19" s="18" t="s">
        <v>404</v>
      </c>
      <c r="L19" s="20" t="s">
        <v>404</v>
      </c>
      <c r="M19" s="18" t="s">
        <v>404</v>
      </c>
      <c r="N19" s="20" t="s">
        <v>404</v>
      </c>
      <c r="O19" s="18" t="s">
        <v>404</v>
      </c>
      <c r="P19" s="20" t="s">
        <v>404</v>
      </c>
      <c r="Q19" s="18" t="n">
        <v>447.73728189</v>
      </c>
      <c r="R19" s="20" t="n">
        <v>35.27504843</v>
      </c>
    </row>
    <row r="20" spans="1:18">
      <c r="A20" s="15" t="s">
        <v>417</v>
      </c>
      <c r="B20" s="17" t="n">
        <v>3371</v>
      </c>
      <c r="C20" s="18">
        <f>(24.0/B20*100)</f>
        <v/>
      </c>
      <c r="D20" s="19" t="n">
        <v>3347</v>
      </c>
      <c r="E20" s="18" t="n">
        <v>475.10759189</v>
      </c>
      <c r="F20" s="20" t="n">
        <v>1.81030458</v>
      </c>
      <c r="G20" s="18" t="n">
        <v>469.5797568</v>
      </c>
      <c r="H20" s="20" t="n">
        <v>4.0957459</v>
      </c>
      <c r="I20" s="18" t="n">
        <v>423.43863297</v>
      </c>
      <c r="J20" s="20" t="n">
        <v>15.52136719</v>
      </c>
      <c r="K20" s="18" t="s">
        <v>404</v>
      </c>
      <c r="L20" s="20" t="s">
        <v>404</v>
      </c>
      <c r="M20" s="18" t="s">
        <v>404</v>
      </c>
      <c r="N20" s="20" t="s">
        <v>404</v>
      </c>
      <c r="O20" s="18" t="s">
        <v>404</v>
      </c>
      <c r="P20" s="20" t="s">
        <v>404</v>
      </c>
      <c r="Q20" s="18" t="n">
        <v>465.76709568</v>
      </c>
      <c r="R20" s="20" t="n">
        <v>5.91603483</v>
      </c>
    </row>
    <row r="21" spans="1:18">
      <c r="A21" s="15" t="s">
        <v>418</v>
      </c>
      <c r="B21" s="17" t="n">
        <v>5741</v>
      </c>
      <c r="C21" s="18">
        <f>(0.0/B21*100)</f>
        <v/>
      </c>
      <c r="D21" s="19" t="n">
        <v>5741</v>
      </c>
      <c r="E21" s="18" t="n">
        <v>501.01473721</v>
      </c>
      <c r="F21" s="20" t="n">
        <v>3.73127997</v>
      </c>
      <c r="G21" s="18" t="n">
        <v>504.89309721</v>
      </c>
      <c r="H21" s="20" t="n">
        <v>4.82669387</v>
      </c>
      <c r="I21" s="18" t="n">
        <v>493.27588236</v>
      </c>
      <c r="J21" s="20" t="n">
        <v>7.4894112</v>
      </c>
      <c r="K21" s="18" t="s">
        <v>404</v>
      </c>
      <c r="L21" s="20" t="s">
        <v>404</v>
      </c>
      <c r="M21" s="18" t="s">
        <v>404</v>
      </c>
      <c r="N21" s="20" t="s">
        <v>404</v>
      </c>
      <c r="O21" s="18" t="s">
        <v>404</v>
      </c>
      <c r="P21" s="20" t="s">
        <v>404</v>
      </c>
      <c r="Q21" s="18" t="n">
        <v>516.77288372</v>
      </c>
      <c r="R21" s="20" t="n">
        <v>8.01462686</v>
      </c>
    </row>
    <row r="22" spans="1:18">
      <c r="A22" s="15" t="s">
        <v>419</v>
      </c>
      <c r="B22" s="17" t="n">
        <v>6598</v>
      </c>
      <c r="C22" s="18">
        <f>(0.0/B22*100)</f>
        <v/>
      </c>
      <c r="D22" s="19" t="n">
        <v>6598</v>
      </c>
      <c r="E22" s="18" t="n">
        <v>458.41161269</v>
      </c>
      <c r="F22" s="20" t="n">
        <v>6.36519747</v>
      </c>
      <c r="G22" s="18" t="n">
        <v>485.94125684</v>
      </c>
      <c r="H22" s="20" t="n">
        <v>7.89700635</v>
      </c>
      <c r="I22" s="18" t="n">
        <v>489.71071537</v>
      </c>
      <c r="J22" s="20" t="n">
        <v>20.09285938</v>
      </c>
      <c r="K22" s="18" t="s">
        <v>404</v>
      </c>
      <c r="L22" s="20" t="s">
        <v>404</v>
      </c>
      <c r="M22" s="18" t="s">
        <v>404</v>
      </c>
      <c r="N22" s="20" t="s">
        <v>404</v>
      </c>
      <c r="O22" s="18" t="s">
        <v>404</v>
      </c>
      <c r="P22" s="20" t="s">
        <v>404</v>
      </c>
      <c r="Q22" s="18" t="n">
        <v>461.29121154</v>
      </c>
      <c r="R22" s="20" t="n">
        <v>10.65981216</v>
      </c>
    </row>
    <row r="23" spans="1:18">
      <c r="A23" s="15" t="s">
        <v>420</v>
      </c>
      <c r="B23" s="17" t="n">
        <v>11583</v>
      </c>
      <c r="C23" s="18">
        <f>(3185.0/B23*100)</f>
        <v/>
      </c>
      <c r="D23" s="19" t="n">
        <v>8398</v>
      </c>
      <c r="E23" s="18" t="n">
        <v>488.99577016</v>
      </c>
      <c r="F23" s="20" t="n">
        <v>4.01802858</v>
      </c>
      <c r="G23" s="18" t="n">
        <v>467.47616434</v>
      </c>
      <c r="H23" s="20" t="n">
        <v>14.89557647</v>
      </c>
      <c r="I23" s="18" t="n">
        <v>473.68571064</v>
      </c>
      <c r="J23" s="20" t="n">
        <v>25.16862423</v>
      </c>
      <c r="K23" s="18" t="s">
        <v>404</v>
      </c>
      <c r="L23" s="20" t="s">
        <v>404</v>
      </c>
      <c r="M23" s="18" t="s">
        <v>404</v>
      </c>
      <c r="N23" s="20" t="s">
        <v>404</v>
      </c>
      <c r="O23" s="18" t="s">
        <v>404</v>
      </c>
      <c r="P23" s="20" t="s">
        <v>404</v>
      </c>
      <c r="Q23" s="18" t="n">
        <v>471.47594059</v>
      </c>
      <c r="R23" s="20" t="n">
        <v>22.02289015</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538.3947510199999</v>
      </c>
      <c r="N24" s="20" t="n">
        <v>2.96617877</v>
      </c>
      <c r="O24" s="18" t="s">
        <v>404</v>
      </c>
      <c r="P24" s="20" t="s">
        <v>404</v>
      </c>
      <c r="Q24" s="18" t="s">
        <v>404</v>
      </c>
      <c r="R24" s="20" t="s">
        <v>404</v>
      </c>
    </row>
    <row r="25" spans="1:18">
      <c r="A25" s="15" t="s">
        <v>422</v>
      </c>
      <c r="B25" s="17" t="n">
        <v>5581</v>
      </c>
      <c r="C25" s="18">
        <f>(0.0/B25*100)</f>
        <v/>
      </c>
      <c r="D25" s="19" t="n">
        <v>5581</v>
      </c>
      <c r="E25" s="18" t="n">
        <v>524.06238539</v>
      </c>
      <c r="F25" s="20" t="n">
        <v>4.7892111</v>
      </c>
      <c r="G25" s="18" t="n">
        <v>507.73521268</v>
      </c>
      <c r="H25" s="20" t="n">
        <v>5.35770503</v>
      </c>
      <c r="I25" s="18" t="n">
        <v>431.91631915</v>
      </c>
      <c r="J25" s="20" t="n">
        <v>29.69779637</v>
      </c>
      <c r="K25" s="18" t="s">
        <v>404</v>
      </c>
      <c r="L25" s="20" t="s">
        <v>404</v>
      </c>
      <c r="M25" s="18" t="s">
        <v>404</v>
      </c>
      <c r="N25" s="20" t="s">
        <v>404</v>
      </c>
      <c r="O25" s="18" t="s">
        <v>404</v>
      </c>
      <c r="P25" s="20" t="s">
        <v>404</v>
      </c>
      <c r="Q25" s="18" t="n">
        <v>515.30901462</v>
      </c>
      <c r="R25" s="20" t="n">
        <v>18.36747959</v>
      </c>
    </row>
    <row r="26" spans="1:18">
      <c r="A26" s="15" t="s">
        <v>423</v>
      </c>
      <c r="B26" s="17" t="n">
        <v>4869</v>
      </c>
      <c r="C26" s="18">
        <f>(11.0/B26*100)</f>
        <v/>
      </c>
      <c r="D26" s="19" t="n">
        <v>4858</v>
      </c>
      <c r="E26" s="18" t="n">
        <v>490.51573885</v>
      </c>
      <c r="F26" s="20" t="n">
        <v>1.72801071</v>
      </c>
      <c r="G26" s="18" t="n">
        <v>491.48223893</v>
      </c>
      <c r="H26" s="20" t="n">
        <v>7.59081811</v>
      </c>
      <c r="I26" s="18" t="n">
        <v>467.30007132</v>
      </c>
      <c r="J26" s="20" t="n">
        <v>10.84737553</v>
      </c>
      <c r="K26" s="18" t="s">
        <v>404</v>
      </c>
      <c r="L26" s="20" t="s">
        <v>404</v>
      </c>
      <c r="M26" s="18" t="s">
        <v>404</v>
      </c>
      <c r="N26" s="20" t="s">
        <v>404</v>
      </c>
      <c r="O26" s="18" t="s">
        <v>404</v>
      </c>
      <c r="P26" s="20" t="s">
        <v>404</v>
      </c>
      <c r="Q26" s="18" t="n">
        <v>496.25975563</v>
      </c>
      <c r="R26" s="20" t="n">
        <v>18.23298133</v>
      </c>
    </row>
    <row r="27" spans="1:18">
      <c r="A27" s="15" t="s">
        <v>424</v>
      </c>
      <c r="B27" s="17" t="n">
        <v>5299</v>
      </c>
      <c r="C27" s="18">
        <f>(0.0/B27*100)</f>
        <v/>
      </c>
      <c r="D27" s="19" t="n">
        <v>5299</v>
      </c>
      <c r="E27" s="18" t="n">
        <v>475.44211937</v>
      </c>
      <c r="F27" s="20" t="n">
        <v>1.35303323</v>
      </c>
      <c r="G27" s="18" t="n">
        <v>484.3373984</v>
      </c>
      <c r="H27" s="20" t="n">
        <v>1.93603844</v>
      </c>
      <c r="I27" s="18" t="n">
        <v>435.41720695</v>
      </c>
      <c r="J27" s="20" t="n">
        <v>13.61266694</v>
      </c>
      <c r="K27" s="18" t="s">
        <v>404</v>
      </c>
      <c r="L27" s="20" t="s">
        <v>404</v>
      </c>
      <c r="M27" s="18" t="s">
        <v>404</v>
      </c>
      <c r="N27" s="20" t="s">
        <v>404</v>
      </c>
      <c r="O27" s="18" t="s">
        <v>404</v>
      </c>
      <c r="P27" s="20" t="s">
        <v>404</v>
      </c>
      <c r="Q27" s="18" t="n">
        <v>553.42460334</v>
      </c>
      <c r="R27" s="20" t="n">
        <v>4.22762475</v>
      </c>
    </row>
    <row r="28" spans="1:18">
      <c r="A28" s="15" t="s">
        <v>425</v>
      </c>
      <c r="B28" s="17" t="n">
        <v>7568</v>
      </c>
      <c r="C28" s="18">
        <f>(2385.0/B28*100)</f>
        <v/>
      </c>
      <c r="D28" s="19" t="n">
        <v>5183</v>
      </c>
      <c r="E28" s="18" t="n">
        <v>415.21796216</v>
      </c>
      <c r="F28" s="20" t="n">
        <v>3.7464622</v>
      </c>
      <c r="G28" s="18" t="n">
        <v>422.84370442</v>
      </c>
      <c r="H28" s="20" t="n">
        <v>6.45585366</v>
      </c>
      <c r="I28" s="18" t="n">
        <v>415.682224</v>
      </c>
      <c r="J28" s="20" t="n">
        <v>12.497991</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490.56594574</v>
      </c>
      <c r="F29" s="20" t="n">
        <v>10.87369879</v>
      </c>
      <c r="G29" s="18" t="n">
        <v>520.91257293</v>
      </c>
      <c r="H29" s="20" t="n">
        <v>8.385745500000001</v>
      </c>
      <c r="I29" s="18" t="n">
        <v>491.53952315</v>
      </c>
      <c r="J29" s="20" t="n">
        <v>11.52089114</v>
      </c>
      <c r="K29" s="18" t="s">
        <v>404</v>
      </c>
      <c r="L29" s="20" t="s">
        <v>404</v>
      </c>
      <c r="M29" s="18" t="s">
        <v>404</v>
      </c>
      <c r="N29" s="20" t="s">
        <v>404</v>
      </c>
      <c r="O29" s="18" t="s">
        <v>404</v>
      </c>
      <c r="P29" s="20" t="s">
        <v>404</v>
      </c>
      <c r="Q29" s="18" t="n">
        <v>567.85063714</v>
      </c>
      <c r="R29" s="20" t="n">
        <v>14.04203025</v>
      </c>
    </row>
    <row r="30" spans="1:18">
      <c r="A30" s="15" t="s">
        <v>427</v>
      </c>
      <c r="B30" s="17" t="n">
        <v>4520</v>
      </c>
      <c r="C30" s="18">
        <f>(1053.0/B30*100)</f>
        <v/>
      </c>
      <c r="D30" s="19" t="n">
        <v>3467</v>
      </c>
      <c r="E30" s="18" t="n">
        <v>514.40193521</v>
      </c>
      <c r="F30" s="20" t="n">
        <v>3.70221014</v>
      </c>
      <c r="G30" s="18" t="n">
        <v>522.35039623</v>
      </c>
      <c r="H30" s="20" t="n">
        <v>10.30108834</v>
      </c>
      <c r="I30" s="18" t="n">
        <v>476.25503978</v>
      </c>
      <c r="J30" s="20" t="n">
        <v>5.7818219</v>
      </c>
      <c r="K30" s="18" t="s">
        <v>404</v>
      </c>
      <c r="L30" s="20" t="s">
        <v>404</v>
      </c>
      <c r="M30" s="18" t="s">
        <v>404</v>
      </c>
      <c r="N30" s="20" t="s">
        <v>404</v>
      </c>
      <c r="O30" s="18" t="s">
        <v>404</v>
      </c>
      <c r="P30" s="20" t="s">
        <v>404</v>
      </c>
      <c r="Q30" s="18" t="n">
        <v>521.25196154</v>
      </c>
      <c r="R30" s="20" t="n">
        <v>28.59444945</v>
      </c>
    </row>
    <row r="31" spans="1:18">
      <c r="A31" s="15" t="s">
        <v>428</v>
      </c>
      <c r="B31" s="17" t="n">
        <v>5456</v>
      </c>
      <c r="C31" s="18">
        <f>(502.0/B31*100)</f>
        <v/>
      </c>
      <c r="D31" s="19" t="n">
        <v>4954</v>
      </c>
      <c r="E31" s="18" t="n">
        <v>498.79690701</v>
      </c>
      <c r="F31" s="20" t="n">
        <v>2.97074554</v>
      </c>
      <c r="G31" s="18" t="n">
        <v>500.54135739</v>
      </c>
      <c r="H31" s="20" t="n">
        <v>3.99198091</v>
      </c>
      <c r="I31" s="18" t="n">
        <v>494.17431044</v>
      </c>
      <c r="J31" s="20" t="n">
        <v>12.72172807</v>
      </c>
      <c r="K31" s="18" t="s">
        <v>404</v>
      </c>
      <c r="L31" s="20" t="s">
        <v>404</v>
      </c>
      <c r="M31" s="18" t="s">
        <v>404</v>
      </c>
      <c r="N31" s="20" t="s">
        <v>404</v>
      </c>
      <c r="O31" s="18" t="s">
        <v>404</v>
      </c>
      <c r="P31" s="20" t="s">
        <v>404</v>
      </c>
      <c r="Q31" s="18" t="n">
        <v>493.25964242</v>
      </c>
      <c r="R31" s="20" t="n">
        <v>7.22996085</v>
      </c>
    </row>
    <row r="32" spans="1:18">
      <c r="A32" s="15" t="s">
        <v>429</v>
      </c>
      <c r="B32" s="17" t="n">
        <v>4478</v>
      </c>
      <c r="C32" s="18">
        <f>(0.0/B32*100)</f>
        <v/>
      </c>
      <c r="D32" s="19" t="n">
        <v>4478</v>
      </c>
      <c r="E32" s="18" t="n">
        <v>500.82302417</v>
      </c>
      <c r="F32" s="20" t="n">
        <v>2.76727175</v>
      </c>
      <c r="G32" s="18" t="n">
        <v>499.52669549</v>
      </c>
      <c r="H32" s="20" t="n">
        <v>9.16463946</v>
      </c>
      <c r="I32" s="18" t="n">
        <v>532.87796712</v>
      </c>
      <c r="J32" s="20" t="n">
        <v>18.10816627</v>
      </c>
      <c r="K32" s="18" t="s">
        <v>404</v>
      </c>
      <c r="L32" s="20" t="s">
        <v>404</v>
      </c>
      <c r="M32" s="18" t="s">
        <v>404</v>
      </c>
      <c r="N32" s="20" t="s">
        <v>404</v>
      </c>
      <c r="O32" s="18" t="s">
        <v>404</v>
      </c>
      <c r="P32" s="20" t="s">
        <v>404</v>
      </c>
      <c r="Q32" s="18" t="n">
        <v>498.98623635</v>
      </c>
      <c r="R32" s="20" t="n">
        <v>12.58547509</v>
      </c>
    </row>
    <row r="33" spans="1:18">
      <c r="A33" s="15" t="s">
        <v>430</v>
      </c>
      <c r="B33" s="17" t="n">
        <v>7325</v>
      </c>
      <c r="C33" s="18">
        <f>(29.0/B33*100)</f>
        <v/>
      </c>
      <c r="D33" s="19" t="n">
        <v>7296</v>
      </c>
      <c r="E33" s="18" t="n">
        <v>510.545429</v>
      </c>
      <c r="F33" s="20" t="n">
        <v>3.79212171</v>
      </c>
      <c r="G33" s="18" t="n">
        <v>510.24925569</v>
      </c>
      <c r="H33" s="20" t="n">
        <v>5.56219499</v>
      </c>
      <c r="I33" s="18" t="n">
        <v>424.32624004</v>
      </c>
      <c r="J33" s="20" t="n">
        <v>3.78743885</v>
      </c>
      <c r="K33" s="18" t="s">
        <v>404</v>
      </c>
      <c r="L33" s="20" t="s">
        <v>404</v>
      </c>
      <c r="M33" s="18" t="s">
        <v>404</v>
      </c>
      <c r="N33" s="20" t="s">
        <v>404</v>
      </c>
      <c r="O33" s="18" t="s">
        <v>404</v>
      </c>
      <c r="P33" s="20" t="s">
        <v>404</v>
      </c>
      <c r="Q33" s="18" t="n">
        <v>520.62193875</v>
      </c>
      <c r="R33" s="20" t="n">
        <v>9.32139166</v>
      </c>
    </row>
    <row r="34" spans="1:18">
      <c r="A34" s="15" t="s">
        <v>431</v>
      </c>
      <c r="B34" s="17" t="n">
        <v>6350</v>
      </c>
      <c r="C34" s="18">
        <f>(0.0/B34*100)</f>
        <v/>
      </c>
      <c r="D34" s="19" t="n">
        <v>6350</v>
      </c>
      <c r="E34" s="18" t="n">
        <v>459.82758952</v>
      </c>
      <c r="F34" s="20" t="n">
        <v>6.45258452</v>
      </c>
      <c r="G34" s="18" t="n">
        <v>463.43873789</v>
      </c>
      <c r="H34" s="20" t="n">
        <v>4.53236057</v>
      </c>
      <c r="I34" s="18" t="n">
        <v>430.1874827</v>
      </c>
      <c r="J34" s="20" t="n">
        <v>41.52452324</v>
      </c>
      <c r="K34" s="18" t="s">
        <v>404</v>
      </c>
      <c r="L34" s="20" t="s">
        <v>404</v>
      </c>
      <c r="M34" s="18" t="s">
        <v>404</v>
      </c>
      <c r="N34" s="20" t="s">
        <v>404</v>
      </c>
      <c r="O34" s="18" t="s">
        <v>404</v>
      </c>
      <c r="P34" s="20" t="s">
        <v>404</v>
      </c>
      <c r="Q34" s="18" t="n">
        <v>444.78401085</v>
      </c>
      <c r="R34" s="20" t="n">
        <v>14.55288813</v>
      </c>
    </row>
    <row r="35" spans="1:18">
      <c r="A35" s="15" t="s">
        <v>432</v>
      </c>
      <c r="B35" s="17" t="n">
        <v>6406</v>
      </c>
      <c r="C35" s="18">
        <f>(450.0/B35*100)</f>
        <v/>
      </c>
      <c r="D35" s="19" t="n">
        <v>5956</v>
      </c>
      <c r="E35" s="18" t="n">
        <v>495.30955669</v>
      </c>
      <c r="F35" s="20" t="n">
        <v>2.99871262</v>
      </c>
      <c r="G35" s="18" t="n">
        <v>522.6630732</v>
      </c>
      <c r="H35" s="20" t="n">
        <v>1.81384974</v>
      </c>
      <c r="I35" s="18" t="n">
        <v>485.22069666</v>
      </c>
      <c r="J35" s="20" t="n">
        <v>3.84305046</v>
      </c>
      <c r="K35" s="18" t="s">
        <v>404</v>
      </c>
      <c r="L35" s="20" t="s">
        <v>404</v>
      </c>
      <c r="M35" s="18" t="s">
        <v>404</v>
      </c>
      <c r="N35" s="20" t="s">
        <v>404</v>
      </c>
      <c r="O35" s="18" t="s">
        <v>404</v>
      </c>
      <c r="P35" s="20" t="s">
        <v>404</v>
      </c>
      <c r="Q35" s="18" t="n">
        <v>502.71329944</v>
      </c>
      <c r="R35" s="20" t="n">
        <v>5.75669865</v>
      </c>
    </row>
    <row r="36" spans="1:18">
      <c r="A36" s="15" t="s">
        <v>433</v>
      </c>
      <c r="B36" s="17" t="n">
        <v>6736</v>
      </c>
      <c r="C36" s="18">
        <f>(596.0/B36*100)</f>
        <v/>
      </c>
      <c r="D36" s="19" t="n">
        <v>6140</v>
      </c>
      <c r="E36" s="18" t="n">
        <v>497.72283612</v>
      </c>
      <c r="F36" s="20" t="n">
        <v>3.63058934</v>
      </c>
      <c r="G36" s="18" t="n">
        <v>488.45409234</v>
      </c>
      <c r="H36" s="20" t="n">
        <v>3.12336043</v>
      </c>
      <c r="I36" s="18" t="n">
        <v>496.57603535</v>
      </c>
      <c r="J36" s="20" t="n">
        <v>5.27331059</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491.91740275</v>
      </c>
      <c r="F37" s="20" t="n">
        <v>3.77045213</v>
      </c>
      <c r="G37" s="18" t="n">
        <v>497.50485541</v>
      </c>
      <c r="H37" s="20" t="n">
        <v>6.91892652</v>
      </c>
      <c r="I37" s="18" t="n">
        <v>573.49619551</v>
      </c>
      <c r="J37" s="20" t="n">
        <v>8.56050449</v>
      </c>
      <c r="K37" s="18" t="s">
        <v>404</v>
      </c>
      <c r="L37" s="20" t="s">
        <v>404</v>
      </c>
      <c r="M37" s="18" t="s">
        <v>404</v>
      </c>
      <c r="N37" s="20" t="s">
        <v>404</v>
      </c>
      <c r="O37" s="18" t="s">
        <v>404</v>
      </c>
      <c r="P37" s="20" t="s">
        <v>404</v>
      </c>
      <c r="Q37" s="18" t="n">
        <v>432.40203165</v>
      </c>
      <c r="R37" s="20" t="n">
        <v>7.36901382</v>
      </c>
    </row>
    <row r="38" spans="1:18">
      <c r="A38" s="15" t="s">
        <v>435</v>
      </c>
      <c r="B38" s="17" t="n">
        <v>5860</v>
      </c>
      <c r="C38" s="18">
        <f>(268.0/B38*100)</f>
        <v/>
      </c>
      <c r="D38" s="19" t="n">
        <v>5592</v>
      </c>
      <c r="E38" s="18" t="n">
        <v>491.1803734</v>
      </c>
      <c r="F38" s="20" t="n">
        <v>7.76078429</v>
      </c>
      <c r="G38" s="18" t="n">
        <v>508.85670228</v>
      </c>
      <c r="H38" s="20" t="n">
        <v>5.15484157</v>
      </c>
      <c r="I38" s="18" t="n">
        <v>541.82640402</v>
      </c>
      <c r="J38" s="20" t="n">
        <v>10.58857167</v>
      </c>
      <c r="K38" s="18" t="s">
        <v>404</v>
      </c>
      <c r="L38" s="20" t="s">
        <v>404</v>
      </c>
      <c r="M38" s="18" t="s">
        <v>404</v>
      </c>
      <c r="N38" s="20" t="s">
        <v>404</v>
      </c>
      <c r="O38" s="18" t="s">
        <v>404</v>
      </c>
      <c r="P38" s="20" t="s">
        <v>404</v>
      </c>
      <c r="Q38" s="18" t="n">
        <v>507.29135802</v>
      </c>
      <c r="R38" s="20" t="n">
        <v>13.92253131</v>
      </c>
    </row>
    <row r="39" spans="1:18">
      <c r="A39" s="15" t="s">
        <v>436</v>
      </c>
      <c r="B39" s="17" t="n">
        <v>5895</v>
      </c>
      <c r="C39" s="18">
        <f>(0.0/B39*100)</f>
        <v/>
      </c>
      <c r="D39" s="19" t="n">
        <v>5895</v>
      </c>
      <c r="E39" s="18" t="n">
        <v>426.09053701</v>
      </c>
      <c r="F39" s="20" t="n">
        <v>6.10207046</v>
      </c>
      <c r="G39" s="18" t="n">
        <v>427.65537366</v>
      </c>
      <c r="H39" s="20" t="n">
        <v>8.68330416</v>
      </c>
      <c r="I39" s="18" t="n">
        <v>355.90234061</v>
      </c>
      <c r="J39" s="20" t="n">
        <v>15.76478125</v>
      </c>
      <c r="K39" s="18" t="s">
        <v>404</v>
      </c>
      <c r="L39" s="20" t="s">
        <v>404</v>
      </c>
      <c r="M39" s="18" t="s">
        <v>404</v>
      </c>
      <c r="N39" s="20" t="s">
        <v>404</v>
      </c>
      <c r="O39" s="18" t="s">
        <v>404</v>
      </c>
      <c r="P39" s="20" t="s">
        <v>404</v>
      </c>
      <c r="Q39" s="18" t="n">
        <v>401.15616286</v>
      </c>
      <c r="R39" s="20" t="n">
        <v>7.00894183</v>
      </c>
    </row>
    <row r="40" spans="1:18">
      <c r="A40" s="15" t="s">
        <v>437</v>
      </c>
      <c r="B40" s="17" t="n">
        <v>14157</v>
      </c>
      <c r="C40" s="18">
        <f>(2954.0/B40*100)</f>
        <v/>
      </c>
      <c r="D40" s="19" t="n">
        <v>11203</v>
      </c>
      <c r="E40" s="18" t="n">
        <v>509.63323955</v>
      </c>
      <c r="F40" s="20" t="n">
        <v>3.57445704</v>
      </c>
      <c r="G40" s="18" t="n">
        <v>518.32484563</v>
      </c>
      <c r="H40" s="20" t="n">
        <v>10.78763788</v>
      </c>
      <c r="I40" s="18" t="n">
        <v>495.78059134</v>
      </c>
      <c r="J40" s="20" t="n">
        <v>10.76866191</v>
      </c>
      <c r="K40" s="18" t="s">
        <v>404</v>
      </c>
      <c r="L40" s="20" t="s">
        <v>404</v>
      </c>
      <c r="M40" s="18" t="s">
        <v>404</v>
      </c>
      <c r="N40" s="20" t="s">
        <v>404</v>
      </c>
      <c r="O40" s="18" t="s">
        <v>404</v>
      </c>
      <c r="P40" s="20" t="s">
        <v>404</v>
      </c>
      <c r="Q40" s="18" t="n">
        <v>530.11263753</v>
      </c>
      <c r="R40" s="20" t="n">
        <v>18.79950402</v>
      </c>
    </row>
    <row r="41" spans="1:18">
      <c r="A41" s="15" t="s">
        <v>438</v>
      </c>
      <c r="B41" s="17" t="n">
        <v>5712</v>
      </c>
      <c r="C41" s="18">
        <f>(99.0/B41*100)</f>
        <v/>
      </c>
      <c r="D41" s="19" t="n">
        <v>5613</v>
      </c>
      <c r="E41" s="18" t="n">
        <v>494.34188684</v>
      </c>
      <c r="F41" s="20" t="n">
        <v>3.688431</v>
      </c>
      <c r="G41" s="18" t="n">
        <v>514.16914153</v>
      </c>
      <c r="H41" s="20" t="n">
        <v>8.890820400000001</v>
      </c>
      <c r="I41" s="18" t="n">
        <v>490.88643119</v>
      </c>
      <c r="J41" s="20" t="n">
        <v>22.86756783</v>
      </c>
      <c r="K41" s="18" t="s">
        <v>404</v>
      </c>
      <c r="L41" s="20" t="s">
        <v>404</v>
      </c>
      <c r="M41" s="18" t="s">
        <v>404</v>
      </c>
      <c r="N41" s="20" t="s">
        <v>404</v>
      </c>
      <c r="O41" s="18" t="s">
        <v>404</v>
      </c>
      <c r="P41" s="20" t="s">
        <v>404</v>
      </c>
      <c r="Q41" s="18" t="n">
        <v>491.13809026</v>
      </c>
      <c r="R41" s="20" t="n">
        <v>21.2085874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426.72065211</v>
      </c>
      <c r="F44" s="20" t="n">
        <v>4.06166889</v>
      </c>
      <c r="G44" s="18" t="n">
        <v>425.66800865</v>
      </c>
      <c r="H44" s="20" t="n">
        <v>6.37253384</v>
      </c>
      <c r="I44" s="18" t="s">
        <v>404</v>
      </c>
      <c r="J44" s="20" t="s">
        <v>404</v>
      </c>
      <c r="K44" s="18" t="s">
        <v>404</v>
      </c>
      <c r="L44" s="20" t="s">
        <v>404</v>
      </c>
      <c r="M44" s="18" t="s">
        <v>404</v>
      </c>
      <c r="N44" s="20" t="s">
        <v>404</v>
      </c>
      <c r="O44" s="18" t="s">
        <v>404</v>
      </c>
      <c r="P44" s="20" t="s">
        <v>404</v>
      </c>
      <c r="Q44" s="18" t="n">
        <v>430.68859887</v>
      </c>
      <c r="R44" s="20" t="n">
        <v>5.63018008</v>
      </c>
    </row>
    <row r="45" spans="1:18">
      <c r="A45" s="15" t="s">
        <v>442</v>
      </c>
      <c r="B45" s="17" t="n">
        <v>5519</v>
      </c>
      <c r="C45" s="18">
        <f>(0.0/B45*100)</f>
        <v/>
      </c>
      <c r="D45" s="19" t="n">
        <v>5519</v>
      </c>
      <c r="E45" s="18" t="n">
        <v>391.68757137</v>
      </c>
      <c r="F45" s="20" t="n">
        <v>6.95207285</v>
      </c>
      <c r="G45" s="18" t="n">
        <v>371.53212923</v>
      </c>
      <c r="H45" s="20" t="n">
        <v>3.17658754</v>
      </c>
      <c r="I45" s="18" t="s">
        <v>404</v>
      </c>
      <c r="J45" s="20" t="s">
        <v>404</v>
      </c>
      <c r="K45" s="18" t="s">
        <v>404</v>
      </c>
      <c r="L45" s="20" t="s">
        <v>404</v>
      </c>
      <c r="M45" s="18" t="s">
        <v>404</v>
      </c>
      <c r="N45" s="20" t="s">
        <v>404</v>
      </c>
      <c r="O45" s="18" t="s">
        <v>404</v>
      </c>
      <c r="P45" s="20" t="s">
        <v>404</v>
      </c>
      <c r="Q45" s="18" t="n">
        <v>358.24355864</v>
      </c>
      <c r="R45" s="20" t="n">
        <v>14.87374106</v>
      </c>
    </row>
    <row r="46" spans="1:18">
      <c r="A46" s="15" t="s">
        <v>443</v>
      </c>
      <c r="B46" s="17" t="n">
        <v>23141</v>
      </c>
      <c r="C46" s="18">
        <f>(5736.0/B46*100)</f>
        <v/>
      </c>
      <c r="D46" s="19" t="n">
        <v>17405</v>
      </c>
      <c r="E46" s="18" t="n">
        <v>409.20622826</v>
      </c>
      <c r="F46" s="20" t="n">
        <v>2.9670728</v>
      </c>
      <c r="G46" s="18" t="n">
        <v>413.90497762</v>
      </c>
      <c r="H46" s="20" t="n">
        <v>6.01141852</v>
      </c>
      <c r="I46" s="18" t="n">
        <v>355.9970873</v>
      </c>
      <c r="J46" s="20" t="n">
        <v>5.42411688</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444.52026927</v>
      </c>
      <c r="F47" s="20" t="n">
        <v>8.40668475</v>
      </c>
      <c r="G47" s="18" t="n">
        <v>448.37141473</v>
      </c>
      <c r="H47" s="20" t="n">
        <v>6.80787808</v>
      </c>
      <c r="I47" s="18" t="n">
        <v>449.80582793</v>
      </c>
      <c r="J47" s="20" t="n">
        <v>29.36456624</v>
      </c>
      <c r="K47" s="18" t="s">
        <v>404</v>
      </c>
      <c r="L47" s="20" t="s">
        <v>404</v>
      </c>
      <c r="M47" s="18" t="s">
        <v>404</v>
      </c>
      <c r="N47" s="20" t="s">
        <v>404</v>
      </c>
      <c r="O47" s="18" t="s">
        <v>404</v>
      </c>
      <c r="P47" s="20" t="s">
        <v>404</v>
      </c>
      <c r="Q47" s="18" t="n">
        <v>413.20512342</v>
      </c>
      <c r="R47" s="20" t="n">
        <v>37.36918771</v>
      </c>
    </row>
    <row r="48" spans="1:18">
      <c r="A48" s="15" t="s">
        <v>445</v>
      </c>
      <c r="B48" s="17" t="n">
        <v>9841</v>
      </c>
      <c r="C48" s="18">
        <f>(40.0/B48*100)</f>
        <v/>
      </c>
      <c r="D48" s="19" t="n">
        <v>9801</v>
      </c>
      <c r="E48" s="18" t="n">
        <v>518.43946165</v>
      </c>
      <c r="F48" s="20" t="n">
        <v>5.19928555</v>
      </c>
      <c r="G48" s="18" t="n">
        <v>511.96101655</v>
      </c>
      <c r="H48" s="20" t="n">
        <v>21.03311153</v>
      </c>
      <c r="I48" s="18" t="n">
        <v>426.17323264</v>
      </c>
      <c r="J48" s="20" t="n">
        <v>6.766915</v>
      </c>
      <c r="K48" s="18" t="s">
        <v>404</v>
      </c>
      <c r="L48" s="20" t="s">
        <v>404</v>
      </c>
      <c r="M48" s="18" t="s">
        <v>404</v>
      </c>
      <c r="N48" s="20" t="s">
        <v>404</v>
      </c>
      <c r="O48" s="18" t="s">
        <v>404</v>
      </c>
      <c r="P48" s="20" t="s">
        <v>404</v>
      </c>
      <c r="Q48" s="18" t="n">
        <v>526.37348258</v>
      </c>
      <c r="R48" s="20" t="n">
        <v>28.79347599</v>
      </c>
    </row>
    <row r="49" spans="1:18">
      <c r="A49" s="15" t="s">
        <v>446</v>
      </c>
      <c r="B49" s="17" t="n">
        <v>6349</v>
      </c>
      <c r="C49" s="18">
        <f>(52.0/B49*100)</f>
        <v/>
      </c>
      <c r="D49" s="19" t="n">
        <v>6297</v>
      </c>
      <c r="E49" s="18" t="n">
        <v>431.18796431</v>
      </c>
      <c r="F49" s="20" t="n">
        <v>4.94299357</v>
      </c>
      <c r="G49" s="18" t="n">
        <v>428.8696352</v>
      </c>
      <c r="H49" s="20" t="n">
        <v>5.89415541</v>
      </c>
      <c r="I49" s="18" t="s">
        <v>404</v>
      </c>
      <c r="J49" s="20" t="s">
        <v>404</v>
      </c>
      <c r="K49" s="18" t="s">
        <v>404</v>
      </c>
      <c r="L49" s="20" t="s">
        <v>404</v>
      </c>
      <c r="M49" s="18" t="s">
        <v>404</v>
      </c>
      <c r="N49" s="20" t="s">
        <v>404</v>
      </c>
      <c r="O49" s="18" t="s">
        <v>404</v>
      </c>
      <c r="P49" s="20" t="s">
        <v>404</v>
      </c>
      <c r="Q49" s="18" t="n">
        <v>435.54811565</v>
      </c>
      <c r="R49" s="20" t="n">
        <v>5.22422341</v>
      </c>
    </row>
    <row r="50" spans="1:18">
      <c r="A50" s="15" t="s">
        <v>447</v>
      </c>
      <c r="B50" s="17" t="n">
        <v>11795</v>
      </c>
      <c r="C50" s="18">
        <f>(1031.0/B50*100)</f>
        <v/>
      </c>
      <c r="D50" s="19" t="n">
        <v>10764</v>
      </c>
      <c r="E50" s="18" t="n">
        <v>419.553844</v>
      </c>
      <c r="F50" s="20" t="n">
        <v>3.09836891</v>
      </c>
      <c r="G50" s="18" t="n">
        <v>428.22791577</v>
      </c>
      <c r="H50" s="20" t="n">
        <v>9.87962793</v>
      </c>
      <c r="I50" s="18" t="n">
        <v>397.096902</v>
      </c>
      <c r="J50" s="20" t="n">
        <v>10.88842856</v>
      </c>
      <c r="K50" s="18" t="s">
        <v>404</v>
      </c>
      <c r="L50" s="20" t="s">
        <v>404</v>
      </c>
      <c r="M50" s="18" t="s">
        <v>404</v>
      </c>
      <c r="N50" s="20" t="s">
        <v>404</v>
      </c>
      <c r="O50" s="18" t="s">
        <v>404</v>
      </c>
      <c r="P50" s="20" t="s">
        <v>404</v>
      </c>
      <c r="Q50" s="18" t="n">
        <v>406.0857557</v>
      </c>
      <c r="R50" s="20" t="n">
        <v>8.773802999999999</v>
      </c>
    </row>
    <row r="51" spans="1:18">
      <c r="A51" s="15" t="s">
        <v>448</v>
      </c>
      <c r="B51" s="17" t="n">
        <v>6866</v>
      </c>
      <c r="C51" s="18">
        <f>(1221.0/B51*100)</f>
        <v/>
      </c>
      <c r="D51" s="19" t="n">
        <v>5645</v>
      </c>
      <c r="E51" s="18" t="n">
        <v>415.52359558</v>
      </c>
      <c r="F51" s="20" t="n">
        <v>5.69960021</v>
      </c>
      <c r="G51" s="18" t="n">
        <v>422.00883976</v>
      </c>
      <c r="H51" s="20" t="n">
        <v>3.19226225</v>
      </c>
      <c r="I51" s="18" t="n">
        <v>418.48637078</v>
      </c>
      <c r="J51" s="20" t="n">
        <v>15.58527852</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477.50105261</v>
      </c>
      <c r="F52" s="20" t="n">
        <v>7.75856711</v>
      </c>
      <c r="G52" s="18" t="n">
        <v>476.94196677</v>
      </c>
      <c r="H52" s="20" t="n">
        <v>4.23571868</v>
      </c>
      <c r="I52" s="18" t="n">
        <v>470.22022371</v>
      </c>
      <c r="J52" s="20" t="n">
        <v>14.9308577</v>
      </c>
      <c r="K52" s="18" t="s">
        <v>404</v>
      </c>
      <c r="L52" s="20" t="s">
        <v>404</v>
      </c>
      <c r="M52" s="18" t="s">
        <v>404</v>
      </c>
      <c r="N52" s="20" t="s">
        <v>404</v>
      </c>
      <c r="O52" s="18" t="s">
        <v>404</v>
      </c>
      <c r="P52" s="20" t="s">
        <v>404</v>
      </c>
      <c r="Q52" s="18" t="n">
        <v>457.94292603</v>
      </c>
      <c r="R52" s="20" t="n">
        <v>14.3747492</v>
      </c>
    </row>
    <row r="53" spans="1:18">
      <c r="A53" s="15" t="s">
        <v>450</v>
      </c>
      <c r="B53" s="17" t="n">
        <v>5571</v>
      </c>
      <c r="C53" s="18">
        <f>(0.0/B53*100)</f>
        <v/>
      </c>
      <c r="D53" s="19" t="n">
        <v>5571</v>
      </c>
      <c r="E53" s="18" t="n">
        <v>445.19723295</v>
      </c>
      <c r="F53" s="20" t="n">
        <v>2.27858104</v>
      </c>
      <c r="G53" s="18" t="n">
        <v>426.35475902</v>
      </c>
      <c r="H53" s="20" t="n">
        <v>1.82954675</v>
      </c>
      <c r="I53" s="18" t="n">
        <v>356.81296467</v>
      </c>
      <c r="J53" s="20" t="n">
        <v>7.27126105</v>
      </c>
      <c r="K53" s="18" t="s">
        <v>404</v>
      </c>
      <c r="L53" s="20" t="s">
        <v>404</v>
      </c>
      <c r="M53" s="18" t="s">
        <v>404</v>
      </c>
      <c r="N53" s="20" t="s">
        <v>404</v>
      </c>
      <c r="O53" s="18" t="s">
        <v>404</v>
      </c>
      <c r="P53" s="20" t="s">
        <v>404</v>
      </c>
      <c r="Q53" s="18" t="n">
        <v>429.96965018</v>
      </c>
      <c r="R53" s="20" t="n">
        <v>3.10917638</v>
      </c>
    </row>
    <row r="54" spans="1:18">
      <c r="A54" s="15" t="s">
        <v>451</v>
      </c>
      <c r="B54" s="17" t="n">
        <v>4740</v>
      </c>
      <c r="C54" s="18">
        <f>(199.0/B54*100)</f>
        <v/>
      </c>
      <c r="D54" s="19" t="n">
        <v>4541</v>
      </c>
      <c r="E54" s="18" t="n">
        <v>328.57194978</v>
      </c>
      <c r="F54" s="20" t="n">
        <v>4.16358632</v>
      </c>
      <c r="G54" s="18" t="n">
        <v>349.40685258</v>
      </c>
      <c r="H54" s="20" t="n">
        <v>9.09867476</v>
      </c>
      <c r="I54" s="18" t="n">
        <v>300.94433921</v>
      </c>
      <c r="J54" s="20" t="n">
        <v>5.56687527</v>
      </c>
      <c r="K54" s="18" t="s">
        <v>404</v>
      </c>
      <c r="L54" s="20" t="s">
        <v>404</v>
      </c>
      <c r="M54" s="18" t="s">
        <v>404</v>
      </c>
      <c r="N54" s="20" t="s">
        <v>404</v>
      </c>
      <c r="O54" s="18" t="s">
        <v>404</v>
      </c>
      <c r="P54" s="20" t="s">
        <v>404</v>
      </c>
      <c r="Q54" s="18" t="n">
        <v>339.9461618</v>
      </c>
      <c r="R54" s="20" t="n">
        <v>8.21054754</v>
      </c>
    </row>
    <row r="55" spans="1:18">
      <c r="A55" s="15" t="s">
        <v>452</v>
      </c>
      <c r="B55" s="17" t="n">
        <v>5316</v>
      </c>
      <c r="C55" s="18">
        <f>(43.0/B55*100)</f>
        <v/>
      </c>
      <c r="D55" s="19" t="n">
        <v>5273</v>
      </c>
      <c r="E55" s="18" t="n">
        <v>413.67165139</v>
      </c>
      <c r="F55" s="20" t="n">
        <v>3.88617197</v>
      </c>
      <c r="G55" s="18" t="n">
        <v>402.32211888</v>
      </c>
      <c r="H55" s="20" t="n">
        <v>6.84029101</v>
      </c>
      <c r="I55" s="18" t="s">
        <v>404</v>
      </c>
      <c r="J55" s="20" t="s">
        <v>404</v>
      </c>
      <c r="K55" s="18" t="s">
        <v>404</v>
      </c>
      <c r="L55" s="20" t="s">
        <v>404</v>
      </c>
      <c r="M55" s="18" t="s">
        <v>404</v>
      </c>
      <c r="N55" s="20" t="s">
        <v>404</v>
      </c>
      <c r="O55" s="18" t="s">
        <v>404</v>
      </c>
      <c r="P55" s="20" t="s">
        <v>404</v>
      </c>
      <c r="Q55" s="18" t="n">
        <v>409.6344113</v>
      </c>
      <c r="R55" s="20" t="n">
        <v>4.55814839</v>
      </c>
    </row>
    <row r="56" spans="1:18">
      <c r="A56" s="15" t="s">
        <v>453</v>
      </c>
      <c r="B56" s="17" t="n">
        <v>5359</v>
      </c>
      <c r="C56" s="18">
        <f>(0.0/B56*100)</f>
        <v/>
      </c>
      <c r="D56" s="19" t="n">
        <v>5359</v>
      </c>
      <c r="E56" s="18" t="n">
        <v>518.13807436</v>
      </c>
      <c r="F56" s="20" t="n">
        <v>3.9284528</v>
      </c>
      <c r="G56" s="18" t="n">
        <v>533.24365278</v>
      </c>
      <c r="H56" s="20" t="n">
        <v>5.98404098</v>
      </c>
      <c r="I56" s="18" t="n">
        <v>520.85506759</v>
      </c>
      <c r="J56" s="20" t="n">
        <v>16.36062732</v>
      </c>
      <c r="K56" s="18" t="s">
        <v>404</v>
      </c>
      <c r="L56" s="20" t="s">
        <v>404</v>
      </c>
      <c r="M56" s="18" t="s">
        <v>404</v>
      </c>
      <c r="N56" s="20" t="s">
        <v>404</v>
      </c>
      <c r="O56" s="18" t="s">
        <v>404</v>
      </c>
      <c r="P56" s="20" t="s">
        <v>404</v>
      </c>
      <c r="Q56" s="18" t="n">
        <v>516.15684952</v>
      </c>
      <c r="R56" s="20" t="n">
        <v>22.58028529</v>
      </c>
    </row>
    <row r="57" spans="1:18">
      <c r="A57" s="15" t="s">
        <v>454</v>
      </c>
      <c r="B57" s="17" t="n">
        <v>6513</v>
      </c>
      <c r="C57" s="18">
        <f>(0.0/B57*100)</f>
        <v/>
      </c>
      <c r="D57" s="19" t="n">
        <v>6513</v>
      </c>
      <c r="E57" s="18" t="n">
        <v>401.23133907</v>
      </c>
      <c r="F57" s="20" t="n">
        <v>3.03057812</v>
      </c>
      <c r="G57" s="18" t="n">
        <v>410.63788666</v>
      </c>
      <c r="H57" s="20" t="n">
        <v>12.37417262</v>
      </c>
      <c r="I57" s="18" t="s">
        <v>404</v>
      </c>
      <c r="J57" s="20" t="s">
        <v>404</v>
      </c>
      <c r="K57" s="18" t="s">
        <v>404</v>
      </c>
      <c r="L57" s="20" t="s">
        <v>404</v>
      </c>
      <c r="M57" s="18" t="s">
        <v>404</v>
      </c>
      <c r="N57" s="20" t="s">
        <v>404</v>
      </c>
      <c r="O57" s="18" t="s">
        <v>404</v>
      </c>
      <c r="P57" s="20" t="s">
        <v>404</v>
      </c>
      <c r="Q57" s="18" t="n">
        <v>408.93116385</v>
      </c>
      <c r="R57" s="20" t="n">
        <v>9.89612679</v>
      </c>
    </row>
    <row r="58" spans="1:18">
      <c r="A58" s="15" t="s">
        <v>455</v>
      </c>
      <c r="B58" s="17" t="n">
        <v>7267</v>
      </c>
      <c r="C58" s="18">
        <f>(0.0/B58*100)</f>
        <v/>
      </c>
      <c r="D58" s="19" t="n">
        <v>7267</v>
      </c>
      <c r="E58" s="18" t="n">
        <v>413.95572329</v>
      </c>
      <c r="F58" s="20" t="n">
        <v>4.509361</v>
      </c>
      <c r="G58" s="18" t="n">
        <v>394.26446141</v>
      </c>
      <c r="H58" s="20" t="n">
        <v>8.952202829999999</v>
      </c>
      <c r="I58" s="18" t="s">
        <v>404</v>
      </c>
      <c r="J58" s="20" t="s">
        <v>404</v>
      </c>
      <c r="K58" s="18" t="s">
        <v>404</v>
      </c>
      <c r="L58" s="20" t="s">
        <v>404</v>
      </c>
      <c r="M58" s="18" t="s">
        <v>404</v>
      </c>
      <c r="N58" s="20" t="s">
        <v>404</v>
      </c>
      <c r="O58" s="18" t="s">
        <v>404</v>
      </c>
      <c r="P58" s="20" t="s">
        <v>404</v>
      </c>
      <c r="Q58" s="18" t="n">
        <v>408.00630607</v>
      </c>
      <c r="R58" s="20" t="n">
        <v>5.13827138</v>
      </c>
    </row>
    <row r="59" spans="1:18">
      <c r="A59" s="15" t="s">
        <v>456</v>
      </c>
      <c r="B59" s="17" t="n">
        <v>4826</v>
      </c>
      <c r="C59" s="18">
        <f>(0.0/B59*100)</f>
        <v/>
      </c>
      <c r="D59" s="19" t="n">
        <v>4826</v>
      </c>
      <c r="E59" s="18" t="n">
        <v>370.94640518</v>
      </c>
      <c r="F59" s="20" t="n">
        <v>2.57049</v>
      </c>
      <c r="G59" s="18" t="n">
        <v>386.58503241</v>
      </c>
      <c r="H59" s="20" t="n">
        <v>2.59953952</v>
      </c>
      <c r="I59" s="18" t="s">
        <v>404</v>
      </c>
      <c r="J59" s="20" t="s">
        <v>404</v>
      </c>
      <c r="K59" s="18" t="s">
        <v>404</v>
      </c>
      <c r="L59" s="20" t="s">
        <v>404</v>
      </c>
      <c r="M59" s="18" t="s">
        <v>404</v>
      </c>
      <c r="N59" s="20" t="s">
        <v>404</v>
      </c>
      <c r="O59" s="18" t="s">
        <v>404</v>
      </c>
      <c r="P59" s="20" t="s">
        <v>404</v>
      </c>
      <c r="Q59" s="18" t="n">
        <v>381.01895966</v>
      </c>
      <c r="R59" s="20" t="n">
        <v>2.69443283</v>
      </c>
    </row>
    <row r="60" spans="1:18">
      <c r="A60" s="15" t="s">
        <v>457</v>
      </c>
      <c r="B60" s="17" t="n">
        <v>4546</v>
      </c>
      <c r="C60" s="18">
        <f>(0.0/B60*100)</f>
        <v/>
      </c>
      <c r="D60" s="19" t="n">
        <v>4546</v>
      </c>
      <c r="E60" s="18" t="n">
        <v>390.10739559</v>
      </c>
      <c r="F60" s="20" t="n">
        <v>5.76560183</v>
      </c>
      <c r="G60" s="18" t="n">
        <v>389.71289496</v>
      </c>
      <c r="H60" s="20" t="n">
        <v>13.60550723</v>
      </c>
      <c r="I60" s="18" t="s">
        <v>404</v>
      </c>
      <c r="J60" s="20" t="s">
        <v>404</v>
      </c>
      <c r="K60" s="18" t="s">
        <v>404</v>
      </c>
      <c r="L60" s="20" t="s">
        <v>404</v>
      </c>
      <c r="M60" s="18" t="s">
        <v>404</v>
      </c>
      <c r="N60" s="20" t="s">
        <v>404</v>
      </c>
      <c r="O60" s="18" t="s">
        <v>404</v>
      </c>
      <c r="P60" s="20" t="s">
        <v>404</v>
      </c>
      <c r="Q60" s="18" t="n">
        <v>382.71936637</v>
      </c>
      <c r="R60" s="20" t="n">
        <v>5.91225782</v>
      </c>
    </row>
    <row r="61" spans="1:18">
      <c r="A61" s="15" t="s">
        <v>458</v>
      </c>
      <c r="B61" s="17" t="n">
        <v>6525</v>
      </c>
      <c r="C61" s="18">
        <f>(0.0/B61*100)</f>
        <v/>
      </c>
      <c r="D61" s="19" t="n">
        <v>6525</v>
      </c>
      <c r="E61" s="18" t="n">
        <v>470.48856255</v>
      </c>
      <c r="F61" s="20" t="n">
        <v>3.82979022</v>
      </c>
      <c r="G61" s="18" t="n">
        <v>479.1464444</v>
      </c>
      <c r="H61" s="20" t="n">
        <v>4.76427816</v>
      </c>
      <c r="I61" s="18" t="n">
        <v>410.05668014</v>
      </c>
      <c r="J61" s="20" t="n">
        <v>16.13801857</v>
      </c>
      <c r="K61" s="18" t="s">
        <v>404</v>
      </c>
      <c r="L61" s="20" t="s">
        <v>404</v>
      </c>
      <c r="M61" s="18" t="s">
        <v>404</v>
      </c>
      <c r="N61" s="20" t="s">
        <v>404</v>
      </c>
      <c r="O61" s="18" t="s">
        <v>404</v>
      </c>
      <c r="P61" s="20" t="s">
        <v>404</v>
      </c>
      <c r="Q61" s="18" t="n">
        <v>491.43074007</v>
      </c>
      <c r="R61" s="20" t="n">
        <v>9.53513281</v>
      </c>
    </row>
    <row r="62" spans="1:18">
      <c r="A62" s="15" t="s">
        <v>459</v>
      </c>
      <c r="B62" s="17" t="n">
        <v>4476</v>
      </c>
      <c r="C62" s="18">
        <f>(0.0/B62*100)</f>
        <v/>
      </c>
      <c r="D62" s="19" t="n">
        <v>4476</v>
      </c>
      <c r="E62" s="18" t="n">
        <v>528.42010011</v>
      </c>
      <c r="F62" s="20" t="n">
        <v>1.53725692</v>
      </c>
      <c r="G62" s="18" t="n">
        <v>534.79194087</v>
      </c>
      <c r="H62" s="20" t="n">
        <v>1.86440747</v>
      </c>
      <c r="I62" s="18" t="n">
        <v>469.94698345</v>
      </c>
      <c r="J62" s="20" t="n">
        <v>17.32583546</v>
      </c>
      <c r="K62" s="18" t="s">
        <v>404</v>
      </c>
      <c r="L62" s="20" t="s">
        <v>404</v>
      </c>
      <c r="M62" s="18" t="s">
        <v>404</v>
      </c>
      <c r="N62" s="20" t="s">
        <v>404</v>
      </c>
      <c r="O62" s="18" t="s">
        <v>404</v>
      </c>
      <c r="P62" s="20" t="s">
        <v>404</v>
      </c>
      <c r="Q62" s="18" t="n">
        <v>516.11564865</v>
      </c>
      <c r="R62" s="20" t="n">
        <v>2.90227238</v>
      </c>
    </row>
    <row r="63" spans="1:18">
      <c r="A63" s="15" t="s">
        <v>460</v>
      </c>
      <c r="B63" s="17" t="n">
        <v>5324</v>
      </c>
      <c r="C63" s="18">
        <f>(0.0/B63*100)</f>
        <v/>
      </c>
      <c r="D63" s="19" t="n">
        <v>5324</v>
      </c>
      <c r="E63" s="18" t="n">
        <v>383.49965018</v>
      </c>
      <c r="F63" s="20" t="n">
        <v>1.75761822</v>
      </c>
      <c r="G63" s="18" t="n">
        <v>368.81118529</v>
      </c>
      <c r="H63" s="20" t="n">
        <v>2.66395668</v>
      </c>
      <c r="I63" s="18" t="s">
        <v>404</v>
      </c>
      <c r="J63" s="20" t="s">
        <v>404</v>
      </c>
      <c r="K63" s="18" t="s">
        <v>404</v>
      </c>
      <c r="L63" s="20" t="s">
        <v>404</v>
      </c>
      <c r="M63" s="18" t="s">
        <v>404</v>
      </c>
      <c r="N63" s="20" t="s">
        <v>404</v>
      </c>
      <c r="O63" s="18" t="s">
        <v>404</v>
      </c>
      <c r="P63" s="20" t="s">
        <v>404</v>
      </c>
      <c r="Q63" s="18" t="n">
        <v>391.24010662</v>
      </c>
      <c r="R63" s="20" t="n">
        <v>2.06390967</v>
      </c>
    </row>
    <row r="64" spans="1:18">
      <c r="A64" s="15" t="s">
        <v>461</v>
      </c>
      <c r="B64" s="17" t="n">
        <v>3634</v>
      </c>
      <c r="C64" s="18">
        <f>(27.0/B64*100)</f>
        <v/>
      </c>
      <c r="D64" s="19" t="n">
        <v>3607</v>
      </c>
      <c r="E64" s="18" t="n">
        <v>461.35243055</v>
      </c>
      <c r="F64" s="20" t="n">
        <v>2.18335104</v>
      </c>
      <c r="G64" s="18" t="n">
        <v>454.68088046</v>
      </c>
      <c r="H64" s="20" t="n">
        <v>3.55263762</v>
      </c>
      <c r="I64" s="18" t="s">
        <v>404</v>
      </c>
      <c r="J64" s="20" t="s">
        <v>404</v>
      </c>
      <c r="K64" s="18" t="s">
        <v>404</v>
      </c>
      <c r="L64" s="20" t="s">
        <v>404</v>
      </c>
      <c r="M64" s="18" t="s">
        <v>404</v>
      </c>
      <c r="N64" s="20" t="s">
        <v>404</v>
      </c>
      <c r="O64" s="18" t="s">
        <v>404</v>
      </c>
      <c r="P64" s="20" t="s">
        <v>404</v>
      </c>
      <c r="Q64" s="18" t="n">
        <v>492.59592044</v>
      </c>
      <c r="R64" s="20" t="n">
        <v>4.00177068</v>
      </c>
    </row>
    <row r="65" spans="1:18">
      <c r="A65" s="15" t="s">
        <v>462</v>
      </c>
      <c r="B65" s="17" t="n">
        <v>5325</v>
      </c>
      <c r="C65" s="18">
        <f>(0.0/B65*100)</f>
        <v/>
      </c>
      <c r="D65" s="19" t="n">
        <v>5325</v>
      </c>
      <c r="E65" s="18" t="n">
        <v>427.9957855</v>
      </c>
      <c r="F65" s="20" t="n">
        <v>2.26725234</v>
      </c>
      <c r="G65" s="18" t="n">
        <v>426.90327461</v>
      </c>
      <c r="H65" s="20" t="n">
        <v>10.19559877</v>
      </c>
      <c r="I65" s="18" t="s">
        <v>404</v>
      </c>
      <c r="J65" s="20" t="s">
        <v>404</v>
      </c>
      <c r="K65" s="18" t="s">
        <v>404</v>
      </c>
      <c r="L65" s="20" t="s">
        <v>404</v>
      </c>
      <c r="M65" s="18" t="s">
        <v>404</v>
      </c>
      <c r="N65" s="20" t="s">
        <v>404</v>
      </c>
      <c r="O65" s="18" t="s">
        <v>404</v>
      </c>
      <c r="P65" s="20" t="s">
        <v>404</v>
      </c>
      <c r="Q65" s="18" t="n">
        <v>429.65446301</v>
      </c>
      <c r="R65" s="20" t="n">
        <v>14.69606833</v>
      </c>
    </row>
    <row r="66" spans="1:18">
      <c r="A66" s="15" t="s">
        <v>463</v>
      </c>
      <c r="B66" s="17" t="n">
        <v>5665</v>
      </c>
      <c r="C66" s="18">
        <f>(0.0/B66*100)</f>
        <v/>
      </c>
      <c r="D66" s="19" t="n">
        <v>5665</v>
      </c>
      <c r="E66" s="18" t="n">
        <v>405.78759845</v>
      </c>
      <c r="F66" s="20" t="n">
        <v>1.76543398</v>
      </c>
      <c r="G66" s="18" t="n">
        <v>415.39946395</v>
      </c>
      <c r="H66" s="20" t="n">
        <v>1.44941854</v>
      </c>
      <c r="I66" s="18" t="n">
        <v>363.84393827</v>
      </c>
      <c r="J66" s="20" t="n">
        <v>8.81112766</v>
      </c>
      <c r="K66" s="18" t="s">
        <v>404</v>
      </c>
      <c r="L66" s="20" t="s">
        <v>404</v>
      </c>
      <c r="M66" s="18" t="s">
        <v>404</v>
      </c>
      <c r="N66" s="20" t="s">
        <v>404</v>
      </c>
      <c r="O66" s="18" t="s">
        <v>404</v>
      </c>
      <c r="P66" s="20" t="s">
        <v>404</v>
      </c>
      <c r="Q66" s="18" t="n">
        <v>411.52732926</v>
      </c>
      <c r="R66" s="20" t="n">
        <v>2.89084482</v>
      </c>
    </row>
    <row r="67" spans="1:18">
      <c r="A67" s="15" t="s">
        <v>464</v>
      </c>
      <c r="B67" s="17" t="n">
        <v>6971</v>
      </c>
      <c r="C67" s="18">
        <f>(0.0/B67*100)</f>
        <v/>
      </c>
      <c r="D67" s="19" t="n">
        <v>6971</v>
      </c>
      <c r="E67" s="18" t="n">
        <v>395.30903831</v>
      </c>
      <c r="F67" s="20" t="n">
        <v>3.58169533</v>
      </c>
      <c r="G67" s="18" t="n">
        <v>392.54088207</v>
      </c>
      <c r="H67" s="20" t="n">
        <v>6.38688984</v>
      </c>
      <c r="I67" s="18" t="n">
        <v>379.8153183</v>
      </c>
      <c r="J67" s="20" t="n">
        <v>6.79452788</v>
      </c>
      <c r="K67" s="18" t="s">
        <v>404</v>
      </c>
      <c r="L67" s="20" t="s">
        <v>404</v>
      </c>
      <c r="M67" s="18" t="s">
        <v>404</v>
      </c>
      <c r="N67" s="20" t="s">
        <v>404</v>
      </c>
      <c r="O67" s="18" t="s">
        <v>404</v>
      </c>
      <c r="P67" s="20" t="s">
        <v>404</v>
      </c>
      <c r="Q67" s="18" t="n">
        <v>405.72838293</v>
      </c>
      <c r="R67" s="20" t="n">
        <v>6.66112679</v>
      </c>
    </row>
    <row r="68" spans="1:18">
      <c r="A68" s="15" t="s">
        <v>465</v>
      </c>
      <c r="B68" s="17" t="n">
        <v>12083</v>
      </c>
      <c r="C68" s="18">
        <f>(0.0/B68*100)</f>
        <v/>
      </c>
      <c r="D68" s="19" t="n">
        <v>12083</v>
      </c>
      <c r="E68" s="18" t="n">
        <v>418.79733889</v>
      </c>
      <c r="F68" s="20" t="n">
        <v>0.99564886</v>
      </c>
      <c r="G68" s="18" t="n">
        <v>406.26070056</v>
      </c>
      <c r="H68" s="20" t="n">
        <v>2.4331796</v>
      </c>
      <c r="I68" s="18" t="n">
        <v>439.84475592</v>
      </c>
      <c r="J68" s="20" t="n">
        <v>12.49637931</v>
      </c>
      <c r="K68" s="18" t="s">
        <v>404</v>
      </c>
      <c r="L68" s="20" t="s">
        <v>404</v>
      </c>
      <c r="M68" s="18" t="s">
        <v>404</v>
      </c>
      <c r="N68" s="20" t="s">
        <v>404</v>
      </c>
      <c r="O68" s="18" t="s">
        <v>404</v>
      </c>
      <c r="P68" s="20" t="s">
        <v>404</v>
      </c>
      <c r="Q68" s="18" t="n">
        <v>443.66216725</v>
      </c>
      <c r="R68" s="20" t="n">
        <v>6.36686403</v>
      </c>
    </row>
    <row r="69" spans="1:18">
      <c r="A69" s="15" t="s">
        <v>466</v>
      </c>
      <c r="B69" s="17" t="n">
        <v>4876</v>
      </c>
      <c r="C69" s="18">
        <f>(0.0/B69*100)</f>
        <v/>
      </c>
      <c r="D69" s="19" t="n">
        <v>4876</v>
      </c>
      <c r="E69" s="18" t="n">
        <v>438.31914206</v>
      </c>
      <c r="F69" s="20" t="n">
        <v>3.76052811</v>
      </c>
      <c r="G69" s="18" t="n">
        <v>438.83874971</v>
      </c>
      <c r="H69" s="20" t="n">
        <v>9.80112813</v>
      </c>
      <c r="I69" s="18" t="s">
        <v>404</v>
      </c>
      <c r="J69" s="20" t="s">
        <v>404</v>
      </c>
      <c r="K69" s="18" t="s">
        <v>404</v>
      </c>
      <c r="L69" s="20" t="s">
        <v>404</v>
      </c>
      <c r="M69" s="18" t="s">
        <v>404</v>
      </c>
      <c r="N69" s="20" t="s">
        <v>404</v>
      </c>
      <c r="O69" s="18" t="s">
        <v>404</v>
      </c>
      <c r="P69" s="20" t="s">
        <v>404</v>
      </c>
      <c r="Q69" s="18" t="n">
        <v>401.754498</v>
      </c>
      <c r="R69" s="20" t="n">
        <v>9.866743019999999</v>
      </c>
    </row>
    <row r="70" spans="1:18">
      <c r="A70" s="15" t="s">
        <v>467</v>
      </c>
      <c r="B70" s="17" t="n">
        <v>6036</v>
      </c>
      <c r="C70" s="18">
        <f>(0.0/B70*100)</f>
        <v/>
      </c>
      <c r="D70" s="19" t="n">
        <v>6036</v>
      </c>
      <c r="E70" s="18" t="n">
        <v>486.37290073</v>
      </c>
      <c r="F70" s="20" t="n">
        <v>3.39693595</v>
      </c>
      <c r="G70" s="18" t="n">
        <v>486.64201791</v>
      </c>
      <c r="H70" s="20" t="n">
        <v>8.197312480000001</v>
      </c>
      <c r="I70" s="18" t="s">
        <v>404</v>
      </c>
      <c r="J70" s="20" t="s">
        <v>404</v>
      </c>
      <c r="K70" s="18" t="s">
        <v>404</v>
      </c>
      <c r="L70" s="20" t="s">
        <v>404</v>
      </c>
      <c r="M70" s="18" t="s">
        <v>404</v>
      </c>
      <c r="N70" s="20" t="s">
        <v>404</v>
      </c>
      <c r="O70" s="18" t="s">
        <v>404</v>
      </c>
      <c r="P70" s="20" t="s">
        <v>404</v>
      </c>
      <c r="Q70" s="18" t="n">
        <v>503.47778829</v>
      </c>
      <c r="R70" s="20" t="n">
        <v>10.31385078</v>
      </c>
    </row>
    <row r="71" spans="1:18">
      <c r="A71" s="15" t="s">
        <v>468</v>
      </c>
      <c r="B71" s="17" t="n">
        <v>6115</v>
      </c>
      <c r="C71" s="18">
        <f>(0.0/B71*100)</f>
        <v/>
      </c>
      <c r="D71" s="19" t="n">
        <v>6115</v>
      </c>
      <c r="E71" s="18" t="n">
        <v>555.58134638</v>
      </c>
      <c r="F71" s="20" t="n">
        <v>1.14787699</v>
      </c>
      <c r="G71" s="18" t="n">
        <v>561.6390473</v>
      </c>
      <c r="H71" s="20" t="n">
        <v>4.87883195</v>
      </c>
      <c r="I71" s="18" t="n">
        <v>496.28387474</v>
      </c>
      <c r="J71" s="20" t="n">
        <v>15.61464699</v>
      </c>
      <c r="K71" s="18" t="s">
        <v>404</v>
      </c>
      <c r="L71" s="20" t="s">
        <v>404</v>
      </c>
      <c r="M71" s="18" t="s">
        <v>404</v>
      </c>
      <c r="N71" s="20" t="s">
        <v>404</v>
      </c>
      <c r="O71" s="18" t="s">
        <v>404</v>
      </c>
      <c r="P71" s="20" t="s">
        <v>404</v>
      </c>
      <c r="Q71" s="18" t="n">
        <v>539.48284621</v>
      </c>
      <c r="R71" s="20" t="n">
        <v>20.53866143</v>
      </c>
    </row>
    <row r="72" spans="1:18">
      <c r="A72" s="15" t="s">
        <v>469</v>
      </c>
      <c r="B72" s="17" t="n">
        <v>7708</v>
      </c>
      <c r="C72" s="18">
        <f>(0.0/B72*100)</f>
        <v/>
      </c>
      <c r="D72" s="19" t="n">
        <v>7708</v>
      </c>
      <c r="E72" s="18" t="n">
        <v>528.56493787</v>
      </c>
      <c r="F72" s="20" t="n">
        <v>3.70237467</v>
      </c>
      <c r="G72" s="18" t="n">
        <v>550.8439729</v>
      </c>
      <c r="H72" s="20" t="n">
        <v>12.10152816</v>
      </c>
      <c r="I72" s="18" t="n">
        <v>458.99937447</v>
      </c>
      <c r="J72" s="20" t="n">
        <v>20.27311295</v>
      </c>
      <c r="K72" s="18" t="s">
        <v>404</v>
      </c>
      <c r="L72" s="20" t="s">
        <v>404</v>
      </c>
      <c r="M72" s="18" t="s">
        <v>404</v>
      </c>
      <c r="N72" s="20" t="s">
        <v>404</v>
      </c>
      <c r="O72" s="18" t="s">
        <v>404</v>
      </c>
      <c r="P72" s="20" t="s">
        <v>404</v>
      </c>
      <c r="Q72" s="18" t="n">
        <v>562.85793474</v>
      </c>
      <c r="R72" s="20" t="n">
        <v>6.92369472</v>
      </c>
    </row>
    <row r="73" spans="1:18">
      <c r="A73" s="15" t="s">
        <v>470</v>
      </c>
      <c r="B73" s="17" t="n">
        <v>8249</v>
      </c>
      <c r="C73" s="18">
        <f>(0.0/B73*100)</f>
        <v/>
      </c>
      <c r="D73" s="19" t="n">
        <v>8249</v>
      </c>
      <c r="E73" s="18" t="n">
        <v>422.55445498</v>
      </c>
      <c r="F73" s="20" t="n">
        <v>3.18893106</v>
      </c>
      <c r="G73" s="18" t="n">
        <v>429.40510068</v>
      </c>
      <c r="H73" s="20" t="n">
        <v>9.937479099999999</v>
      </c>
      <c r="I73" s="18" t="n">
        <v>410.81162287</v>
      </c>
      <c r="J73" s="20" t="n">
        <v>19.10949987</v>
      </c>
      <c r="K73" s="18" t="s">
        <v>404</v>
      </c>
      <c r="L73" s="20" t="s">
        <v>404</v>
      </c>
      <c r="M73" s="18" t="s">
        <v>404</v>
      </c>
      <c r="N73" s="20" t="s">
        <v>404</v>
      </c>
      <c r="O73" s="18" t="s">
        <v>404</v>
      </c>
      <c r="P73" s="20" t="s">
        <v>404</v>
      </c>
      <c r="Q73" s="18" t="n">
        <v>380.88315776</v>
      </c>
      <c r="R73" s="20" t="n">
        <v>10.15907345</v>
      </c>
    </row>
    <row r="74" spans="1:18">
      <c r="A74" s="15" t="s">
        <v>471</v>
      </c>
      <c r="B74" s="17" t="n">
        <v>4692</v>
      </c>
      <c r="C74" s="18">
        <f>(484.0/B74*100)</f>
        <v/>
      </c>
      <c r="D74" s="19" t="n">
        <v>4208</v>
      </c>
      <c r="E74" s="18" t="n">
        <v>423.81000795</v>
      </c>
      <c r="F74" s="20" t="n">
        <v>2.11170693</v>
      </c>
      <c r="G74" s="18" t="n">
        <v>417.94374776</v>
      </c>
      <c r="H74" s="20" t="n">
        <v>3.53858619</v>
      </c>
      <c r="I74" s="18" t="s">
        <v>404</v>
      </c>
      <c r="J74" s="20" t="s">
        <v>404</v>
      </c>
      <c r="K74" s="18" t="s">
        <v>404</v>
      </c>
      <c r="L74" s="20" t="s">
        <v>404</v>
      </c>
      <c r="M74" s="18" t="s">
        <v>404</v>
      </c>
      <c r="N74" s="20" t="s">
        <v>404</v>
      </c>
      <c r="O74" s="18" t="s">
        <v>404</v>
      </c>
      <c r="P74" s="20" t="s">
        <v>404</v>
      </c>
      <c r="Q74" s="18" t="n">
        <v>421.16605094</v>
      </c>
      <c r="R74" s="20" t="n">
        <v>2.80793288</v>
      </c>
    </row>
    <row r="75" spans="1:18">
      <c r="A75" s="15" t="s">
        <v>472</v>
      </c>
      <c r="B75" s="17" t="n">
        <v>5375</v>
      </c>
      <c r="C75" s="18">
        <f>(483.0/B75*100)</f>
        <v/>
      </c>
      <c r="D75" s="19" t="n">
        <v>4892</v>
      </c>
      <c r="E75" s="18" t="n">
        <v>383.25051069</v>
      </c>
      <c r="F75" s="20" t="n">
        <v>3.39709592</v>
      </c>
      <c r="G75" s="18" t="n">
        <v>391.80245592</v>
      </c>
      <c r="H75" s="20" t="n">
        <v>5.39779145</v>
      </c>
      <c r="I75" s="18" t="n">
        <v>382.90126591</v>
      </c>
      <c r="J75" s="20" t="n">
        <v>13.21533288</v>
      </c>
      <c r="K75" s="18" t="s">
        <v>404</v>
      </c>
      <c r="L75" s="20" t="s">
        <v>404</v>
      </c>
      <c r="M75" s="18" t="s">
        <v>404</v>
      </c>
      <c r="N75" s="20" t="s">
        <v>404</v>
      </c>
      <c r="O75" s="18" t="s">
        <v>404</v>
      </c>
      <c r="P75" s="20" t="s">
        <v>404</v>
      </c>
      <c r="Q75" s="18" t="n">
        <v>387.89255929</v>
      </c>
      <c r="R75" s="20" t="n">
        <v>10.96643198</v>
      </c>
    </row>
    <row r="76" spans="1:18">
      <c r="A76" s="15" t="s">
        <v>473</v>
      </c>
      <c r="B76" s="17" t="n">
        <v>14167</v>
      </c>
      <c r="C76" s="18">
        <f>(1400.0/B76*100)</f>
        <v/>
      </c>
      <c r="D76" s="19" t="n">
        <v>12767</v>
      </c>
      <c r="E76" s="18" t="n">
        <v>443.27832244</v>
      </c>
      <c r="F76" s="20" t="n">
        <v>3.23948632</v>
      </c>
      <c r="G76" s="18" t="n">
        <v>449.99742279</v>
      </c>
      <c r="H76" s="20" t="n">
        <v>7.96929388</v>
      </c>
      <c r="I76" s="18" t="n">
        <v>391.2856045</v>
      </c>
      <c r="J76" s="20" t="n">
        <v>11.40456447</v>
      </c>
      <c r="K76" s="18" t="s">
        <v>404</v>
      </c>
      <c r="L76" s="20" t="s">
        <v>404</v>
      </c>
      <c r="M76" s="18" t="s">
        <v>404</v>
      </c>
      <c r="N76" s="20" t="s">
        <v>404</v>
      </c>
      <c r="O76" s="18" t="s">
        <v>404</v>
      </c>
      <c r="P76" s="20" t="s">
        <v>404</v>
      </c>
      <c r="Q76" s="18" t="n">
        <v>420.57951252</v>
      </c>
      <c r="R76" s="20" t="n">
        <v>9.0017897</v>
      </c>
    </row>
    <row r="77" spans="1:18">
      <c r="A77" s="15" t="s">
        <v>474</v>
      </c>
      <c r="B77" s="17" t="n">
        <v>6062</v>
      </c>
      <c r="C77" s="18">
        <f>(0.0/B77*100)</f>
        <v/>
      </c>
      <c r="D77" s="19" t="n">
        <v>6062</v>
      </c>
      <c r="E77" s="18" t="n">
        <v>435.92170469</v>
      </c>
      <c r="F77" s="20" t="n">
        <v>6.50772094</v>
      </c>
      <c r="G77" s="18" t="n">
        <v>436.26786217</v>
      </c>
      <c r="H77" s="20" t="n">
        <v>4.99464516</v>
      </c>
      <c r="I77" s="18" t="n">
        <v>408.50614799</v>
      </c>
      <c r="J77" s="20" t="n">
        <v>14.00500674</v>
      </c>
      <c r="K77" s="18" t="s">
        <v>404</v>
      </c>
      <c r="L77" s="20" t="s">
        <v>404</v>
      </c>
      <c r="M77" s="18" t="s">
        <v>404</v>
      </c>
      <c r="N77" s="20" t="s">
        <v>404</v>
      </c>
      <c r="O77" s="18" t="s">
        <v>404</v>
      </c>
      <c r="P77" s="20" t="s">
        <v>404</v>
      </c>
      <c r="Q77" s="18" t="n">
        <v>437.35907893</v>
      </c>
      <c r="R77" s="20" t="n">
        <v>6.66013817</v>
      </c>
    </row>
    <row r="78" spans="1:18">
      <c r="A78" s="15" t="s">
        <v>475</v>
      </c>
      <c r="B78" s="17" t="n">
        <v>5826</v>
      </c>
      <c r="C78" s="18">
        <f>(0.0/B78*100)</f>
        <v/>
      </c>
      <c r="D78" s="19" t="n">
        <v>5826</v>
      </c>
      <c r="E78" s="18" t="n">
        <v>523.01625008</v>
      </c>
      <c r="F78" s="20" t="n">
        <v>5.24148663</v>
      </c>
      <c r="G78" s="18" t="n">
        <v>535.11846224</v>
      </c>
      <c r="H78" s="20" t="n">
        <v>13.47444404</v>
      </c>
      <c r="I78" s="18" t="s">
        <v>404</v>
      </c>
      <c r="J78" s="20" t="s">
        <v>404</v>
      </c>
      <c r="K78" s="18" t="s">
        <v>404</v>
      </c>
      <c r="L78" s="20" t="s">
        <v>404</v>
      </c>
      <c r="M78" s="18" t="s">
        <v>404</v>
      </c>
      <c r="N78" s="20" t="s">
        <v>404</v>
      </c>
      <c r="O78" s="18" t="s">
        <v>404</v>
      </c>
      <c r="P78" s="20" t="s">
        <v>404</v>
      </c>
      <c r="Q78" s="18" t="n">
        <v>524.8179093</v>
      </c>
      <c r="R78" s="20" t="n">
        <v>6.92271628</v>
      </c>
    </row>
    <row customHeight="1" ht="25" r="79" spans="1:18">
      <c r="A79" s="15" t="s">
        <v>476</v>
      </c>
      <c r="B79" s="17" t="n">
        <v>1657</v>
      </c>
      <c r="C79" s="18">
        <f>(21.0/B79*100)</f>
        <v/>
      </c>
      <c r="D79" s="19" t="n">
        <v>1636</v>
      </c>
      <c r="E79" s="18" t="n">
        <v>469.71179757</v>
      </c>
      <c r="F79" s="20" t="n">
        <v>7.58975018</v>
      </c>
      <c r="G79" s="18" t="n">
        <v>470.54861826</v>
      </c>
      <c r="H79" s="20" t="n">
        <v>10.92125327</v>
      </c>
      <c r="I79" s="18" t="s">
        <v>404</v>
      </c>
      <c r="J79" s="20" t="s">
        <v>404</v>
      </c>
      <c r="K79" s="18" t="s">
        <v>404</v>
      </c>
      <c r="L79" s="20" t="s">
        <v>404</v>
      </c>
      <c r="M79" s="18" t="s">
        <v>404</v>
      </c>
      <c r="N79" s="20" t="s">
        <v>404</v>
      </c>
      <c r="O79" s="18" t="s">
        <v>404</v>
      </c>
      <c r="P79" s="20" t="s">
        <v>404</v>
      </c>
      <c r="Q79" s="18" t="n">
        <v>486.77051635</v>
      </c>
      <c r="R79" s="20" t="n">
        <v>15.45780007</v>
      </c>
    </row>
    <row r="80" spans="1:18">
      <c r="A80" s="15" t="s">
        <v>477</v>
      </c>
      <c r="B80" s="17" t="n">
        <v>7841</v>
      </c>
      <c r="C80" s="18">
        <f>(0.0/B80*100)</f>
        <v/>
      </c>
      <c r="D80" s="19" t="n">
        <v>7841</v>
      </c>
      <c r="E80" s="18" t="n">
        <v>458.65276676</v>
      </c>
      <c r="F80" s="20" t="n">
        <v>3.87377147</v>
      </c>
      <c r="G80" s="18" t="n">
        <v>444.26423304</v>
      </c>
      <c r="H80" s="20" t="n">
        <v>8.32937304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(81.0/B81*100)</f>
        <v/>
      </c>
      <c r="D81" s="19" t="n">
        <v>8780</v>
      </c>
      <c r="E81" s="18" t="n">
        <v>441.51669714</v>
      </c>
      <c r="F81" s="20" t="n">
        <v>3.76803848</v>
      </c>
      <c r="G81" s="18" t="n">
        <v>447.16516149</v>
      </c>
      <c r="H81" s="20" t="n">
        <v>6.1816091</v>
      </c>
      <c r="I81" s="18" t="n">
        <v>523.4145175</v>
      </c>
      <c r="J81" s="20" t="n">
        <v>6.78576833</v>
      </c>
      <c r="K81" s="18" t="s">
        <v>404</v>
      </c>
      <c r="L81" s="20" t="s">
        <v>404</v>
      </c>
      <c r="M81" s="18" t="s">
        <v>404</v>
      </c>
      <c r="N81" s="20" t="s">
        <v>404</v>
      </c>
      <c r="O81" s="18" t="s">
        <v>404</v>
      </c>
      <c r="P81" s="20" t="s">
        <v>404</v>
      </c>
      <c r="Q81" s="18" t="n">
        <v>452.93889388</v>
      </c>
      <c r="R81" s="20" t="n">
        <v>12.71767378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666</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512.2361280600001</v>
      </c>
      <c r="F7" s="20" t="n">
        <v>1.91464054</v>
      </c>
      <c r="G7" s="18" t="n">
        <v>503.31080073</v>
      </c>
      <c r="H7" s="20" t="n">
        <v>4.94052762</v>
      </c>
      <c r="I7" s="18" t="s">
        <v>404</v>
      </c>
      <c r="J7" s="20" t="s">
        <v>404</v>
      </c>
      <c r="K7" s="18" t="s">
        <v>404</v>
      </c>
      <c r="L7" s="20" t="s">
        <v>404</v>
      </c>
      <c r="M7" s="18" t="s">
        <v>404</v>
      </c>
      <c r="N7" s="20" t="s">
        <v>404</v>
      </c>
      <c r="O7" s="18" t="s">
        <v>404</v>
      </c>
      <c r="P7" s="20" t="s">
        <v>404</v>
      </c>
      <c r="Q7" s="18" t="n">
        <v>502.16975295</v>
      </c>
      <c r="R7" s="20" t="n">
        <v>7.54821276</v>
      </c>
    </row>
    <row r="8" spans="1:18">
      <c r="A8" s="15" t="s">
        <v>405</v>
      </c>
      <c r="B8" s="17" t="n">
        <v>7007</v>
      </c>
      <c r="C8" s="18">
        <f>(0.0/B8*100)</f>
        <v/>
      </c>
      <c r="D8" s="19" t="n">
        <v>7007</v>
      </c>
      <c r="E8" s="18" t="n">
        <v>498.45046909</v>
      </c>
      <c r="F8" s="20" t="n">
        <v>5.91901416</v>
      </c>
      <c r="G8" s="18" t="n">
        <v>492.38968758</v>
      </c>
      <c r="H8" s="20" t="n">
        <v>5.32834752</v>
      </c>
      <c r="I8" s="18" t="n">
        <v>469.40647517</v>
      </c>
      <c r="J8" s="20" t="n">
        <v>23.11133693</v>
      </c>
      <c r="K8" s="18" t="s">
        <v>404</v>
      </c>
      <c r="L8" s="20" t="s">
        <v>404</v>
      </c>
      <c r="M8" s="18" t="s">
        <v>404</v>
      </c>
      <c r="N8" s="20" t="s">
        <v>404</v>
      </c>
      <c r="O8" s="18" t="s">
        <v>404</v>
      </c>
      <c r="P8" s="20" t="s">
        <v>404</v>
      </c>
      <c r="Q8" s="18" t="n">
        <v>503.36749511</v>
      </c>
      <c r="R8" s="20" t="n">
        <v>21.76501535</v>
      </c>
    </row>
    <row r="9" spans="1:18">
      <c r="A9" s="15" t="s">
        <v>406</v>
      </c>
      <c r="B9" s="17" t="n">
        <v>9651</v>
      </c>
      <c r="C9" s="18">
        <f>(575.0/B9*100)</f>
        <v/>
      </c>
      <c r="D9" s="19" t="n">
        <v>9076</v>
      </c>
      <c r="E9" s="18" t="n">
        <v>509.07241967</v>
      </c>
      <c r="F9" s="20" t="n">
        <v>3.67359826</v>
      </c>
      <c r="G9" s="18" t="n">
        <v>490.56215493</v>
      </c>
      <c r="H9" s="20" t="n">
        <v>8.89887251</v>
      </c>
      <c r="I9" s="18" t="n">
        <v>521.21150646</v>
      </c>
      <c r="J9" s="20" t="n">
        <v>24.42624586</v>
      </c>
      <c r="K9" s="18" t="s">
        <v>404</v>
      </c>
      <c r="L9" s="20" t="s">
        <v>404</v>
      </c>
      <c r="M9" s="18" t="s">
        <v>404</v>
      </c>
      <c r="N9" s="20" t="s">
        <v>404</v>
      </c>
      <c r="O9" s="18" t="s">
        <v>404</v>
      </c>
      <c r="P9" s="20" t="s">
        <v>404</v>
      </c>
      <c r="Q9" s="18" t="n">
        <v>525.1541926</v>
      </c>
      <c r="R9" s="20" t="n">
        <v>17.65061681</v>
      </c>
    </row>
    <row r="10" spans="1:18">
      <c r="A10" s="15" t="s">
        <v>407</v>
      </c>
      <c r="B10" s="17" t="n">
        <v>20058</v>
      </c>
      <c r="C10" s="18">
        <f>(3112.0/B10*100)</f>
        <v/>
      </c>
      <c r="D10" s="19" t="n">
        <v>16946</v>
      </c>
      <c r="E10" s="18" t="n">
        <v>528.64757802</v>
      </c>
      <c r="F10" s="20" t="n">
        <v>2.45431808</v>
      </c>
      <c r="G10" s="18" t="n">
        <v>526.469643</v>
      </c>
      <c r="H10" s="20" t="n">
        <v>4.63445843</v>
      </c>
      <c r="I10" s="18" t="n">
        <v>575.71642624</v>
      </c>
      <c r="J10" s="20" t="n">
        <v>12.10108029</v>
      </c>
      <c r="K10" s="18" t="s">
        <v>404</v>
      </c>
      <c r="L10" s="20" t="s">
        <v>404</v>
      </c>
      <c r="M10" s="18" t="s">
        <v>404</v>
      </c>
      <c r="N10" s="20" t="s">
        <v>404</v>
      </c>
      <c r="O10" s="18" t="s">
        <v>404</v>
      </c>
      <c r="P10" s="20" t="s">
        <v>404</v>
      </c>
      <c r="Q10" s="18" t="n">
        <v>514.50218611</v>
      </c>
      <c r="R10" s="20" t="n">
        <v>15.1640699</v>
      </c>
    </row>
    <row r="11" spans="1:18">
      <c r="A11" s="15" t="s">
        <v>408</v>
      </c>
      <c r="B11" s="17" t="n">
        <v>7053</v>
      </c>
      <c r="C11" s="18">
        <f>(137.0/B11*100)</f>
        <v/>
      </c>
      <c r="D11" s="19" t="n">
        <v>6916</v>
      </c>
      <c r="E11" s="18" t="n">
        <v>449.96853207</v>
      </c>
      <c r="F11" s="20" t="n">
        <v>2.87656027</v>
      </c>
      <c r="G11" s="18" t="n">
        <v>443.0091991</v>
      </c>
      <c r="H11" s="20" t="n">
        <v>12.63337561</v>
      </c>
      <c r="I11" s="18" t="n">
        <v>415.02447064</v>
      </c>
      <c r="J11" s="20" t="n">
        <v>18.84315794</v>
      </c>
      <c r="K11" s="18" t="s">
        <v>404</v>
      </c>
      <c r="L11" s="20" t="s">
        <v>404</v>
      </c>
      <c r="M11" s="18" t="s">
        <v>404</v>
      </c>
      <c r="N11" s="20" t="s">
        <v>404</v>
      </c>
      <c r="O11" s="18" t="s">
        <v>404</v>
      </c>
      <c r="P11" s="20" t="s">
        <v>404</v>
      </c>
      <c r="Q11" s="18" t="n">
        <v>427.48438311</v>
      </c>
      <c r="R11" s="20" t="n">
        <v>20.93393431</v>
      </c>
    </row>
    <row r="12" spans="1:18">
      <c r="A12" s="15" t="s">
        <v>409</v>
      </c>
      <c r="B12" s="17" t="n">
        <v>6894</v>
      </c>
      <c r="C12" s="18">
        <f>(106.0/B12*100)</f>
        <v/>
      </c>
      <c r="D12" s="19" t="n">
        <v>6788</v>
      </c>
      <c r="E12" s="18" t="n">
        <v>490.29650798</v>
      </c>
      <c r="F12" s="20" t="n">
        <v>4.46732921</v>
      </c>
      <c r="G12" s="18" t="n">
        <v>497.49635742</v>
      </c>
      <c r="H12" s="20" t="n">
        <v>4.86826176</v>
      </c>
      <c r="I12" s="18" t="n">
        <v>416.57263075</v>
      </c>
      <c r="J12" s="20" t="n">
        <v>7.57624</v>
      </c>
      <c r="K12" s="18" t="s">
        <v>404</v>
      </c>
      <c r="L12" s="20" t="s">
        <v>404</v>
      </c>
      <c r="M12" s="18" t="s">
        <v>404</v>
      </c>
      <c r="N12" s="20" t="s">
        <v>404</v>
      </c>
      <c r="O12" s="18" t="s">
        <v>404</v>
      </c>
      <c r="P12" s="20" t="s">
        <v>404</v>
      </c>
      <c r="Q12" s="18" t="n">
        <v>456.93787204</v>
      </c>
      <c r="R12" s="20" t="n">
        <v>18.19369559</v>
      </c>
    </row>
    <row r="13" spans="1:18">
      <c r="A13" s="15" t="s">
        <v>410</v>
      </c>
      <c r="B13" s="17" t="n">
        <v>7161</v>
      </c>
      <c r="C13" s="18">
        <f>(1175.0/B13*100)</f>
        <v/>
      </c>
      <c r="D13" s="19" t="n">
        <v>5986</v>
      </c>
      <c r="E13" s="18" t="n">
        <v>503.83475762</v>
      </c>
      <c r="F13" s="20" t="n">
        <v>2.68174835</v>
      </c>
      <c r="G13" s="18" t="n">
        <v>496.43306118</v>
      </c>
      <c r="H13" s="20" t="n">
        <v>8.73158501</v>
      </c>
      <c r="I13" s="18" t="n">
        <v>503.14653285</v>
      </c>
      <c r="J13" s="20" t="n">
        <v>6.92903392</v>
      </c>
      <c r="K13" s="18" t="s">
        <v>404</v>
      </c>
      <c r="L13" s="20" t="s">
        <v>404</v>
      </c>
      <c r="M13" s="18" t="s">
        <v>404</v>
      </c>
      <c r="N13" s="20" t="s">
        <v>404</v>
      </c>
      <c r="O13" s="18" t="s">
        <v>404</v>
      </c>
      <c r="P13" s="20" t="s">
        <v>404</v>
      </c>
      <c r="Q13" s="18" t="n">
        <v>486.36336821</v>
      </c>
      <c r="R13" s="20" t="n">
        <v>10.93072765</v>
      </c>
    </row>
    <row r="14" spans="1:18">
      <c r="A14" s="15" t="s">
        <v>411</v>
      </c>
      <c r="B14" s="17" t="n">
        <v>5587</v>
      </c>
      <c r="C14" s="18">
        <f>(233.0/B14*100)</f>
        <v/>
      </c>
      <c r="D14" s="19" t="n">
        <v>5354</v>
      </c>
      <c r="E14" s="18" t="n">
        <v>531.3405401799999</v>
      </c>
      <c r="F14" s="20" t="n">
        <v>2.66750013</v>
      </c>
      <c r="G14" s="18" t="n">
        <v>540.15135779</v>
      </c>
      <c r="H14" s="20" t="n">
        <v>4.12854829</v>
      </c>
      <c r="I14" s="18" t="n">
        <v>550.50670928</v>
      </c>
      <c r="J14" s="20" t="n">
        <v>14.05505107</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533.25189962</v>
      </c>
      <c r="F15" s="20" t="n">
        <v>3.42120605</v>
      </c>
      <c r="G15" s="18" t="n">
        <v>528.39630474</v>
      </c>
      <c r="H15" s="20" t="n">
        <v>3.41113235</v>
      </c>
      <c r="I15" s="18" t="n">
        <v>555.06352238</v>
      </c>
      <c r="J15" s="20" t="n">
        <v>23.56152746</v>
      </c>
      <c r="K15" s="18" t="s">
        <v>404</v>
      </c>
      <c r="L15" s="20" t="s">
        <v>404</v>
      </c>
      <c r="M15" s="18" t="s">
        <v>404</v>
      </c>
      <c r="N15" s="20" t="s">
        <v>404</v>
      </c>
      <c r="O15" s="18" t="s">
        <v>404</v>
      </c>
      <c r="P15" s="20" t="s">
        <v>404</v>
      </c>
      <c r="Q15" s="18" t="n">
        <v>520.33360018</v>
      </c>
      <c r="R15" s="20" t="n">
        <v>21.72489853</v>
      </c>
    </row>
    <row r="16" spans="1:18">
      <c r="A16" s="15" t="s">
        <v>413</v>
      </c>
      <c r="B16" s="17" t="n">
        <v>6108</v>
      </c>
      <c r="C16" s="18">
        <f>(495.0/B16*100)</f>
        <v/>
      </c>
      <c r="D16" s="19" t="n">
        <v>5613</v>
      </c>
      <c r="E16" s="18" t="n">
        <v>495.3829684</v>
      </c>
      <c r="F16" s="20" t="n">
        <v>4.59761426</v>
      </c>
      <c r="G16" s="18" t="n">
        <v>503.01860633</v>
      </c>
      <c r="H16" s="20" t="n">
        <v>6.46538096</v>
      </c>
      <c r="I16" s="18" t="n">
        <v>456.16067731</v>
      </c>
      <c r="J16" s="20" t="n">
        <v>20.69171144</v>
      </c>
      <c r="K16" s="18" t="s">
        <v>404</v>
      </c>
      <c r="L16" s="20" t="s">
        <v>404</v>
      </c>
      <c r="M16" s="18" t="s">
        <v>404</v>
      </c>
      <c r="N16" s="20" t="s">
        <v>404</v>
      </c>
      <c r="O16" s="18" t="s">
        <v>404</v>
      </c>
      <c r="P16" s="20" t="s">
        <v>404</v>
      </c>
      <c r="Q16" s="18" t="n">
        <v>539.0123657300001</v>
      </c>
      <c r="R16" s="20" t="n">
        <v>23.47458888</v>
      </c>
    </row>
    <row r="17" spans="1:18">
      <c r="A17" s="15" t="s">
        <v>414</v>
      </c>
      <c r="B17" s="17" t="n">
        <v>6504</v>
      </c>
      <c r="C17" s="18">
        <f>(1325.0/B17*100)</f>
        <v/>
      </c>
      <c r="D17" s="19" t="n">
        <v>5179</v>
      </c>
      <c r="E17" s="18" t="n">
        <v>503.81637824</v>
      </c>
      <c r="F17" s="20" t="n">
        <v>6.65464849</v>
      </c>
      <c r="G17" s="18" t="n">
        <v>507.92432098</v>
      </c>
      <c r="H17" s="20" t="n">
        <v>6.67606907</v>
      </c>
      <c r="I17" s="18" t="n">
        <v>559.2955306699999</v>
      </c>
      <c r="J17" s="20" t="n">
        <v>17.34577235</v>
      </c>
      <c r="K17" s="18" t="s">
        <v>404</v>
      </c>
      <c r="L17" s="20" t="s">
        <v>404</v>
      </c>
      <c r="M17" s="18" t="s">
        <v>404</v>
      </c>
      <c r="N17" s="20" t="s">
        <v>404</v>
      </c>
      <c r="O17" s="18" t="s">
        <v>404</v>
      </c>
      <c r="P17" s="20" t="s">
        <v>404</v>
      </c>
      <c r="Q17" s="18" t="n">
        <v>533.56679883</v>
      </c>
      <c r="R17" s="20" t="n">
        <v>19.66729897</v>
      </c>
    </row>
    <row r="18" spans="1:18">
      <c r="A18" s="15" t="s">
        <v>415</v>
      </c>
      <c r="B18" s="17" t="n">
        <v>5532</v>
      </c>
      <c r="C18" s="18">
        <f>(0.0/B18*100)</f>
        <v/>
      </c>
      <c r="D18" s="19" t="n">
        <v>5532</v>
      </c>
      <c r="E18" s="18" t="n">
        <v>453.47075877</v>
      </c>
      <c r="F18" s="20" t="n">
        <v>5.74227168</v>
      </c>
      <c r="G18" s="18" t="n">
        <v>461.19774396</v>
      </c>
      <c r="H18" s="20" t="n">
        <v>5.82694295</v>
      </c>
      <c r="I18" s="18" t="n">
        <v>433.95770205</v>
      </c>
      <c r="J18" s="20" t="n">
        <v>37.63026598</v>
      </c>
      <c r="K18" s="18" t="s">
        <v>404</v>
      </c>
      <c r="L18" s="20" t="s">
        <v>404</v>
      </c>
      <c r="M18" s="18" t="s">
        <v>404</v>
      </c>
      <c r="N18" s="20" t="s">
        <v>404</v>
      </c>
      <c r="O18" s="18" t="s">
        <v>404</v>
      </c>
      <c r="P18" s="20" t="s">
        <v>404</v>
      </c>
      <c r="Q18" s="18" t="n">
        <v>403.43107149</v>
      </c>
      <c r="R18" s="20" t="n">
        <v>27.65302178</v>
      </c>
    </row>
    <row r="19" spans="1:18">
      <c r="A19" s="15" t="s">
        <v>416</v>
      </c>
      <c r="B19" s="17" t="n">
        <v>5658</v>
      </c>
      <c r="C19" s="18">
        <f>(327.0/B19*100)</f>
        <v/>
      </c>
      <c r="D19" s="19" t="n">
        <v>5331</v>
      </c>
      <c r="E19" s="18" t="n">
        <v>474.66853969</v>
      </c>
      <c r="F19" s="20" t="n">
        <v>4.20707852</v>
      </c>
      <c r="G19" s="18" t="n">
        <v>491.13342026</v>
      </c>
      <c r="H19" s="20" t="n">
        <v>10.65513281</v>
      </c>
      <c r="I19" s="18" t="n">
        <v>504.12520975</v>
      </c>
      <c r="J19" s="20" t="n">
        <v>27.58960402</v>
      </c>
      <c r="K19" s="18" t="s">
        <v>404</v>
      </c>
      <c r="L19" s="20" t="s">
        <v>404</v>
      </c>
      <c r="M19" s="18" t="s">
        <v>404</v>
      </c>
      <c r="N19" s="20" t="s">
        <v>404</v>
      </c>
      <c r="O19" s="18" t="s">
        <v>404</v>
      </c>
      <c r="P19" s="20" t="s">
        <v>404</v>
      </c>
      <c r="Q19" s="18" t="n">
        <v>421.14259172</v>
      </c>
      <c r="R19" s="20" t="n">
        <v>20.32546202</v>
      </c>
    </row>
    <row r="20" spans="1:18">
      <c r="A20" s="15" t="s">
        <v>417</v>
      </c>
      <c r="B20" s="17" t="n">
        <v>3371</v>
      </c>
      <c r="C20" s="18">
        <f>(24.0/B20*100)</f>
        <v/>
      </c>
      <c r="D20" s="19" t="n">
        <v>3347</v>
      </c>
      <c r="E20" s="18" t="n">
        <v>472.52594243</v>
      </c>
      <c r="F20" s="20" t="n">
        <v>1.82202868</v>
      </c>
      <c r="G20" s="18" t="n">
        <v>480.62699752</v>
      </c>
      <c r="H20" s="20" t="n">
        <v>4.07424471</v>
      </c>
      <c r="I20" s="18" t="n">
        <v>423.43863297</v>
      </c>
      <c r="J20" s="20" t="n">
        <v>15.52136719</v>
      </c>
      <c r="K20" s="18" t="s">
        <v>404</v>
      </c>
      <c r="L20" s="20" t="s">
        <v>404</v>
      </c>
      <c r="M20" s="18" t="s">
        <v>404</v>
      </c>
      <c r="N20" s="20" t="s">
        <v>404</v>
      </c>
      <c r="O20" s="18" t="s">
        <v>404</v>
      </c>
      <c r="P20" s="20" t="s">
        <v>404</v>
      </c>
      <c r="Q20" s="18" t="n">
        <v>461.34992094</v>
      </c>
      <c r="R20" s="20" t="n">
        <v>8.13966658</v>
      </c>
    </row>
    <row r="21" spans="1:18">
      <c r="A21" s="15" t="s">
        <v>418</v>
      </c>
      <c r="B21" s="17" t="n">
        <v>5741</v>
      </c>
      <c r="C21" s="18">
        <f>(0.0/B21*100)</f>
        <v/>
      </c>
      <c r="D21" s="19" t="n">
        <v>5741</v>
      </c>
      <c r="E21" s="18" t="n">
        <v>501.11900018</v>
      </c>
      <c r="F21" s="20" t="n">
        <v>3.30247929</v>
      </c>
      <c r="G21" s="18" t="n">
        <v>510.56342755</v>
      </c>
      <c r="H21" s="20" t="n">
        <v>5.46665125</v>
      </c>
      <c r="I21" s="18" t="n">
        <v>493.27588236</v>
      </c>
      <c r="J21" s="20" t="n">
        <v>7.4894112</v>
      </c>
      <c r="K21" s="18" t="s">
        <v>404</v>
      </c>
      <c r="L21" s="20" t="s">
        <v>404</v>
      </c>
      <c r="M21" s="18" t="s">
        <v>404</v>
      </c>
      <c r="N21" s="20" t="s">
        <v>404</v>
      </c>
      <c r="O21" s="18" t="s">
        <v>404</v>
      </c>
      <c r="P21" s="20" t="s">
        <v>404</v>
      </c>
      <c r="Q21" s="18" t="n">
        <v>492.95136521</v>
      </c>
      <c r="R21" s="20" t="n">
        <v>12.50012718</v>
      </c>
    </row>
    <row r="22" spans="1:18">
      <c r="A22" s="15" t="s">
        <v>419</v>
      </c>
      <c r="B22" s="17" t="n">
        <v>6598</v>
      </c>
      <c r="C22" s="18">
        <f>(0.0/B22*100)</f>
        <v/>
      </c>
      <c r="D22" s="19" t="n">
        <v>6598</v>
      </c>
      <c r="E22" s="18" t="n">
        <v>464.36255523</v>
      </c>
      <c r="F22" s="20" t="n">
        <v>4.40512757</v>
      </c>
      <c r="G22" s="18" t="n">
        <v>470.94070008</v>
      </c>
      <c r="H22" s="20" t="n">
        <v>16.59695901</v>
      </c>
      <c r="I22" s="18" t="n">
        <v>489.71071537</v>
      </c>
      <c r="J22" s="20" t="n">
        <v>20.09285938</v>
      </c>
      <c r="K22" s="18" t="s">
        <v>404</v>
      </c>
      <c r="L22" s="20" t="s">
        <v>404</v>
      </c>
      <c r="M22" s="18" t="s">
        <v>404</v>
      </c>
      <c r="N22" s="20" t="s">
        <v>404</v>
      </c>
      <c r="O22" s="18" t="s">
        <v>404</v>
      </c>
      <c r="P22" s="20" t="s">
        <v>404</v>
      </c>
      <c r="Q22" s="18" t="n">
        <v>480.36439136</v>
      </c>
      <c r="R22" s="20" t="n">
        <v>26.63619729</v>
      </c>
    </row>
    <row r="23" spans="1:18">
      <c r="A23" s="15" t="s">
        <v>420</v>
      </c>
      <c r="B23" s="17" t="n">
        <v>11583</v>
      </c>
      <c r="C23" s="18">
        <f>(3185.0/B23*100)</f>
        <v/>
      </c>
      <c r="D23" s="19" t="n">
        <v>8398</v>
      </c>
      <c r="E23" s="18" t="n">
        <v>483.6558784</v>
      </c>
      <c r="F23" s="20" t="n">
        <v>4.44938998</v>
      </c>
      <c r="G23" s="18" t="n">
        <v>487.10222866</v>
      </c>
      <c r="H23" s="20" t="n">
        <v>13.21583284</v>
      </c>
      <c r="I23" s="18" t="n">
        <v>473.68571064</v>
      </c>
      <c r="J23" s="20" t="n">
        <v>25.16862423</v>
      </c>
      <c r="K23" s="18" t="s">
        <v>404</v>
      </c>
      <c r="L23" s="20" t="s">
        <v>404</v>
      </c>
      <c r="M23" s="18" t="s">
        <v>404</v>
      </c>
      <c r="N23" s="20" t="s">
        <v>404</v>
      </c>
      <c r="O23" s="18" t="s">
        <v>404</v>
      </c>
      <c r="P23" s="20" t="s">
        <v>404</v>
      </c>
      <c r="Q23" s="18" t="n">
        <v>496.97884262</v>
      </c>
      <c r="R23" s="20" t="n">
        <v>15.12344653</v>
      </c>
    </row>
    <row r="24" spans="1:18">
      <c r="A24" s="15" t="s">
        <v>421</v>
      </c>
      <c r="B24" s="17" t="n">
        <v>6647</v>
      </c>
      <c r="C24" s="18">
        <f>(0.0/B24*100)</f>
        <v/>
      </c>
      <c r="D24" s="19" t="n">
        <v>6647</v>
      </c>
      <c r="E24" s="18" t="n">
        <v>539.86082186</v>
      </c>
      <c r="F24" s="20" t="n">
        <v>3.89783739</v>
      </c>
      <c r="G24" s="18" t="n">
        <v>531.76025723</v>
      </c>
      <c r="H24" s="20" t="n">
        <v>9.07639839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521.90325563</v>
      </c>
      <c r="F25" s="20" t="n">
        <v>3.72476455</v>
      </c>
      <c r="G25" s="18" t="n">
        <v>504.75836968</v>
      </c>
      <c r="H25" s="20" t="n">
        <v>6.71828477</v>
      </c>
      <c r="I25" s="18" t="n">
        <v>431.91631915</v>
      </c>
      <c r="J25" s="20" t="n">
        <v>29.69779637</v>
      </c>
      <c r="K25" s="18" t="s">
        <v>404</v>
      </c>
      <c r="L25" s="20" t="s">
        <v>404</v>
      </c>
      <c r="M25" s="18" t="s">
        <v>404</v>
      </c>
      <c r="N25" s="20" t="s">
        <v>404</v>
      </c>
      <c r="O25" s="18" t="s">
        <v>404</v>
      </c>
      <c r="P25" s="20" t="s">
        <v>404</v>
      </c>
      <c r="Q25" s="18" t="n">
        <v>513.2391643</v>
      </c>
      <c r="R25" s="20" t="n">
        <v>21.94322116</v>
      </c>
    </row>
    <row r="26" spans="1:18">
      <c r="A26" s="15" t="s">
        <v>423</v>
      </c>
      <c r="B26" s="17" t="n">
        <v>4869</v>
      </c>
      <c r="C26" s="18">
        <f>(11.0/B26*100)</f>
        <v/>
      </c>
      <c r="D26" s="19" t="n">
        <v>4858</v>
      </c>
      <c r="E26" s="18" t="n">
        <v>490.55403193</v>
      </c>
      <c r="F26" s="20" t="n">
        <v>1.65897927</v>
      </c>
      <c r="G26" s="18" t="n">
        <v>495.46602244</v>
      </c>
      <c r="H26" s="20" t="n">
        <v>12.81950191</v>
      </c>
      <c r="I26" s="18" t="n">
        <v>467.30007132</v>
      </c>
      <c r="J26" s="20" t="n">
        <v>10.84737553</v>
      </c>
      <c r="K26" s="18" t="s">
        <v>404</v>
      </c>
      <c r="L26" s="20" t="s">
        <v>404</v>
      </c>
      <c r="M26" s="18" t="s">
        <v>404</v>
      </c>
      <c r="N26" s="20" t="s">
        <v>404</v>
      </c>
      <c r="O26" s="18" t="s">
        <v>404</v>
      </c>
      <c r="P26" s="20" t="s">
        <v>404</v>
      </c>
      <c r="Q26" s="18" t="n">
        <v>489.1668608</v>
      </c>
      <c r="R26" s="20" t="n">
        <v>16.23656773</v>
      </c>
    </row>
    <row r="27" spans="1:18">
      <c r="A27" s="15" t="s">
        <v>424</v>
      </c>
      <c r="B27" s="17" t="n">
        <v>5299</v>
      </c>
      <c r="C27" s="18">
        <f>(0.0/B27*100)</f>
        <v/>
      </c>
      <c r="D27" s="19" t="n">
        <v>5299</v>
      </c>
      <c r="E27" s="18" t="n">
        <v>478.53333484</v>
      </c>
      <c r="F27" s="20" t="n">
        <v>1.2379023</v>
      </c>
      <c r="G27" s="18" t="n">
        <v>487.38215074</v>
      </c>
      <c r="H27" s="20" t="n">
        <v>2.02903866</v>
      </c>
      <c r="I27" s="18" t="n">
        <v>435.41720695</v>
      </c>
      <c r="J27" s="20" t="n">
        <v>13.61266694</v>
      </c>
      <c r="K27" s="18" t="s">
        <v>404</v>
      </c>
      <c r="L27" s="20" t="s">
        <v>404</v>
      </c>
      <c r="M27" s="18" t="s">
        <v>404</v>
      </c>
      <c r="N27" s="20" t="s">
        <v>404</v>
      </c>
      <c r="O27" s="18" t="s">
        <v>404</v>
      </c>
      <c r="P27" s="20" t="s">
        <v>404</v>
      </c>
      <c r="Q27" s="18" t="n">
        <v>536.61398018</v>
      </c>
      <c r="R27" s="20" t="n">
        <v>5.42135347</v>
      </c>
    </row>
    <row r="28" spans="1:18">
      <c r="A28" s="15" t="s">
        <v>425</v>
      </c>
      <c r="B28" s="17" t="n">
        <v>7568</v>
      </c>
      <c r="C28" s="18">
        <f>(577.0/B28*100)</f>
        <v/>
      </c>
      <c r="D28" s="19" t="n">
        <v>6991</v>
      </c>
      <c r="E28" s="18" t="n">
        <v>417.14092615</v>
      </c>
      <c r="F28" s="20" t="n">
        <v>2.76126994</v>
      </c>
      <c r="G28" s="18" t="n">
        <v>413.73882107</v>
      </c>
      <c r="H28" s="20" t="n">
        <v>6.79292241</v>
      </c>
      <c r="I28" s="18" t="n">
        <v>415.682224</v>
      </c>
      <c r="J28" s="20" t="n">
        <v>12.497991</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511.90849438</v>
      </c>
      <c r="F29" s="20" t="n">
        <v>8.18302446</v>
      </c>
      <c r="G29" s="18" t="n">
        <v>510.49004535</v>
      </c>
      <c r="H29" s="20" t="n">
        <v>14.12152906</v>
      </c>
      <c r="I29" s="18" t="n">
        <v>491.53952315</v>
      </c>
      <c r="J29" s="20" t="n">
        <v>11.52089114</v>
      </c>
      <c r="K29" s="18" t="s">
        <v>404</v>
      </c>
      <c r="L29" s="20" t="s">
        <v>404</v>
      </c>
      <c r="M29" s="18" t="s">
        <v>404</v>
      </c>
      <c r="N29" s="20" t="s">
        <v>404</v>
      </c>
      <c r="O29" s="18" t="s">
        <v>404</v>
      </c>
      <c r="P29" s="20" t="s">
        <v>404</v>
      </c>
      <c r="Q29" s="18" t="n">
        <v>541.12280516</v>
      </c>
      <c r="R29" s="20" t="n">
        <v>37.3504013</v>
      </c>
    </row>
    <row r="30" spans="1:18">
      <c r="A30" s="15" t="s">
        <v>427</v>
      </c>
      <c r="B30" s="17" t="n">
        <v>4520</v>
      </c>
      <c r="C30" s="18">
        <f>(1053.0/B30*100)</f>
        <v/>
      </c>
      <c r="D30" s="19" t="n">
        <v>3467</v>
      </c>
      <c r="E30" s="18" t="n">
        <v>520.1303447499999</v>
      </c>
      <c r="F30" s="20" t="n">
        <v>3.42331245</v>
      </c>
      <c r="G30" s="18" t="n">
        <v>479.87471781</v>
      </c>
      <c r="H30" s="20" t="n">
        <v>14.45376233</v>
      </c>
      <c r="I30" s="18" t="n">
        <v>476.25503978</v>
      </c>
      <c r="J30" s="20" t="n">
        <v>5.7818219</v>
      </c>
      <c r="K30" s="18" t="s">
        <v>404</v>
      </c>
      <c r="L30" s="20" t="s">
        <v>404</v>
      </c>
      <c r="M30" s="18" t="s">
        <v>404</v>
      </c>
      <c r="N30" s="20" t="s">
        <v>404</v>
      </c>
      <c r="O30" s="18" t="s">
        <v>404</v>
      </c>
      <c r="P30" s="20" t="s">
        <v>404</v>
      </c>
      <c r="Q30" s="18" t="n">
        <v>492.54898199</v>
      </c>
      <c r="R30" s="20" t="n">
        <v>17.39062215</v>
      </c>
    </row>
    <row r="31" spans="1:18">
      <c r="A31" s="15" t="s">
        <v>428</v>
      </c>
      <c r="B31" s="17" t="n">
        <v>5456</v>
      </c>
      <c r="C31" s="18">
        <f>(502.0/B31*100)</f>
        <v/>
      </c>
      <c r="D31" s="19" t="n">
        <v>4954</v>
      </c>
      <c r="E31" s="18" t="n">
        <v>499.29790132</v>
      </c>
      <c r="F31" s="20" t="n">
        <v>2.63941048</v>
      </c>
      <c r="G31" s="18" t="n">
        <v>497.54701846</v>
      </c>
      <c r="H31" s="20" t="n">
        <v>4.73868628</v>
      </c>
      <c r="I31" s="18" t="n">
        <v>494.17431044</v>
      </c>
      <c r="J31" s="20" t="n">
        <v>12.72172807</v>
      </c>
      <c r="K31" s="18" t="s">
        <v>404</v>
      </c>
      <c r="L31" s="20" t="s">
        <v>404</v>
      </c>
      <c r="M31" s="18" t="s">
        <v>404</v>
      </c>
      <c r="N31" s="20" t="s">
        <v>404</v>
      </c>
      <c r="O31" s="18" t="s">
        <v>404</v>
      </c>
      <c r="P31" s="20" t="s">
        <v>404</v>
      </c>
      <c r="Q31" s="18" t="n">
        <v>504.37926031</v>
      </c>
      <c r="R31" s="20" t="n">
        <v>6.85149196</v>
      </c>
    </row>
    <row r="32" spans="1:18">
      <c r="A32" s="15" t="s">
        <v>429</v>
      </c>
      <c r="B32" s="17" t="n">
        <v>4478</v>
      </c>
      <c r="C32" s="18">
        <f>(0.0/B32*100)</f>
        <v/>
      </c>
      <c r="D32" s="19" t="n">
        <v>4478</v>
      </c>
      <c r="E32" s="18" t="n">
        <v>501.9002055</v>
      </c>
      <c r="F32" s="20" t="n">
        <v>2.79064971</v>
      </c>
      <c r="G32" s="18" t="n">
        <v>492.58600088</v>
      </c>
      <c r="H32" s="20" t="n">
        <v>9.519763360000001</v>
      </c>
      <c r="I32" s="18" t="n">
        <v>532.87796712</v>
      </c>
      <c r="J32" s="20" t="n">
        <v>18.10816627</v>
      </c>
      <c r="K32" s="18" t="s">
        <v>404</v>
      </c>
      <c r="L32" s="20" t="s">
        <v>404</v>
      </c>
      <c r="M32" s="18" t="s">
        <v>404</v>
      </c>
      <c r="N32" s="20" t="s">
        <v>404</v>
      </c>
      <c r="O32" s="18" t="s">
        <v>404</v>
      </c>
      <c r="P32" s="20" t="s">
        <v>404</v>
      </c>
      <c r="Q32" s="18" t="n">
        <v>477.43505063</v>
      </c>
      <c r="R32" s="20" t="n">
        <v>7.01840939</v>
      </c>
    </row>
    <row r="33" spans="1:18">
      <c r="A33" s="15" t="s">
        <v>430</v>
      </c>
      <c r="B33" s="17" t="n">
        <v>7325</v>
      </c>
      <c r="C33" s="18">
        <f>(29.0/B33*100)</f>
        <v/>
      </c>
      <c r="D33" s="19" t="n">
        <v>7296</v>
      </c>
      <c r="E33" s="18" t="n">
        <v>512.28627087</v>
      </c>
      <c r="F33" s="20" t="n">
        <v>3.14210566</v>
      </c>
      <c r="G33" s="18" t="n">
        <v>507.40971948</v>
      </c>
      <c r="H33" s="20" t="n">
        <v>7.36556381</v>
      </c>
      <c r="I33" s="18" t="n">
        <v>424.32624004</v>
      </c>
      <c r="J33" s="20" t="n">
        <v>3.78743885</v>
      </c>
      <c r="K33" s="18" t="s">
        <v>404</v>
      </c>
      <c r="L33" s="20" t="s">
        <v>404</v>
      </c>
      <c r="M33" s="18" t="s">
        <v>404</v>
      </c>
      <c r="N33" s="20" t="s">
        <v>404</v>
      </c>
      <c r="O33" s="18" t="s">
        <v>404</v>
      </c>
      <c r="P33" s="20" t="s">
        <v>404</v>
      </c>
      <c r="Q33" s="18" t="n">
        <v>519.5856191</v>
      </c>
      <c r="R33" s="20" t="n">
        <v>22.66974584</v>
      </c>
    </row>
    <row r="34" spans="1:18">
      <c r="A34" s="15" t="s">
        <v>431</v>
      </c>
      <c r="B34" s="17" t="n">
        <v>6350</v>
      </c>
      <c r="C34" s="18">
        <f>(0.0/B34*100)</f>
        <v/>
      </c>
      <c r="D34" s="19" t="n">
        <v>6350</v>
      </c>
      <c r="E34" s="18" t="n">
        <v>451.84818915</v>
      </c>
      <c r="F34" s="20" t="n">
        <v>5.1600741</v>
      </c>
      <c r="G34" s="18" t="n">
        <v>475.78067664</v>
      </c>
      <c r="H34" s="20" t="n">
        <v>6.1564633</v>
      </c>
      <c r="I34" s="18" t="n">
        <v>430.1874827</v>
      </c>
      <c r="J34" s="20" t="n">
        <v>41.52452324</v>
      </c>
      <c r="K34" s="18" t="s">
        <v>404</v>
      </c>
      <c r="L34" s="20" t="s">
        <v>404</v>
      </c>
      <c r="M34" s="18" t="s">
        <v>404</v>
      </c>
      <c r="N34" s="20" t="s">
        <v>404</v>
      </c>
      <c r="O34" s="18" t="s">
        <v>404</v>
      </c>
      <c r="P34" s="20" t="s">
        <v>404</v>
      </c>
      <c r="Q34" s="18" t="n">
        <v>459.67295161</v>
      </c>
      <c r="R34" s="20" t="n">
        <v>9.46405713</v>
      </c>
    </row>
    <row r="35" spans="1:18">
      <c r="A35" s="15" t="s">
        <v>432</v>
      </c>
      <c r="B35" s="17" t="n">
        <v>6406</v>
      </c>
      <c r="C35" s="18">
        <f>(450.0/B35*100)</f>
        <v/>
      </c>
      <c r="D35" s="19" t="n">
        <v>5956</v>
      </c>
      <c r="E35" s="18" t="n">
        <v>514.10155607</v>
      </c>
      <c r="F35" s="20" t="n">
        <v>2.1354422</v>
      </c>
      <c r="G35" s="18" t="n">
        <v>521.9299505</v>
      </c>
      <c r="H35" s="20" t="n">
        <v>2.26210967</v>
      </c>
      <c r="I35" s="18" t="n">
        <v>485.22069666</v>
      </c>
      <c r="J35" s="20" t="n">
        <v>3.84305046</v>
      </c>
      <c r="K35" s="18" t="s">
        <v>404</v>
      </c>
      <c r="L35" s="20" t="s">
        <v>404</v>
      </c>
      <c r="M35" s="18" t="s">
        <v>404</v>
      </c>
      <c r="N35" s="20" t="s">
        <v>404</v>
      </c>
      <c r="O35" s="18" t="s">
        <v>404</v>
      </c>
      <c r="P35" s="20" t="s">
        <v>404</v>
      </c>
      <c r="Q35" s="18" t="n">
        <v>498.02421745</v>
      </c>
      <c r="R35" s="20" t="n">
        <v>4.86625328</v>
      </c>
    </row>
    <row r="36" spans="1:18">
      <c r="A36" s="15" t="s">
        <v>433</v>
      </c>
      <c r="B36" s="17" t="n">
        <v>6736</v>
      </c>
      <c r="C36" s="18">
        <f>(195.0/B36*100)</f>
        <v/>
      </c>
      <c r="D36" s="19" t="n">
        <v>6541</v>
      </c>
      <c r="E36" s="18" t="n">
        <v>494.76274761</v>
      </c>
      <c r="F36" s="20" t="n">
        <v>2.70521676</v>
      </c>
      <c r="G36" s="18" t="n">
        <v>486.64336513</v>
      </c>
      <c r="H36" s="20" t="n">
        <v>5.60224921</v>
      </c>
      <c r="I36" s="18" t="n">
        <v>496.57603535</v>
      </c>
      <c r="J36" s="20" t="n">
        <v>5.27331059</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492.0299585</v>
      </c>
      <c r="F37" s="20" t="n">
        <v>4.3887907</v>
      </c>
      <c r="G37" s="18" t="n">
        <v>495.94419623</v>
      </c>
      <c r="H37" s="20" t="n">
        <v>5.95599611</v>
      </c>
      <c r="I37" s="18" t="n">
        <v>573.49619551</v>
      </c>
      <c r="J37" s="20" t="n">
        <v>8.56050449</v>
      </c>
      <c r="K37" s="18" t="s">
        <v>404</v>
      </c>
      <c r="L37" s="20" t="s">
        <v>404</v>
      </c>
      <c r="M37" s="18" t="s">
        <v>404</v>
      </c>
      <c r="N37" s="20" t="s">
        <v>404</v>
      </c>
      <c r="O37" s="18" t="s">
        <v>404</v>
      </c>
      <c r="P37" s="20" t="s">
        <v>404</v>
      </c>
      <c r="Q37" s="18" t="n">
        <v>464.22183088</v>
      </c>
      <c r="R37" s="20" t="n">
        <v>27.91186272</v>
      </c>
    </row>
    <row r="38" spans="1:18">
      <c r="A38" s="15" t="s">
        <v>435</v>
      </c>
      <c r="B38" s="17" t="n">
        <v>5860</v>
      </c>
      <c r="C38" s="18">
        <f>(268.0/B38*100)</f>
        <v/>
      </c>
      <c r="D38" s="19" t="n">
        <v>5592</v>
      </c>
      <c r="E38" s="18" t="n">
        <v>499.15408107</v>
      </c>
      <c r="F38" s="20" t="n">
        <v>5.63363938</v>
      </c>
      <c r="G38" s="18" t="n">
        <v>509.6106821</v>
      </c>
      <c r="H38" s="20" t="n">
        <v>6.31327296</v>
      </c>
      <c r="I38" s="18" t="n">
        <v>541.82640402</v>
      </c>
      <c r="J38" s="20" t="n">
        <v>10.58857167</v>
      </c>
      <c r="K38" s="18" t="s">
        <v>404</v>
      </c>
      <c r="L38" s="20" t="s">
        <v>404</v>
      </c>
      <c r="M38" s="18" t="s">
        <v>404</v>
      </c>
      <c r="N38" s="20" t="s">
        <v>404</v>
      </c>
      <c r="O38" s="18" t="s">
        <v>404</v>
      </c>
      <c r="P38" s="20" t="s">
        <v>404</v>
      </c>
      <c r="Q38" s="18" t="n">
        <v>479.00037467</v>
      </c>
      <c r="R38" s="20" t="n">
        <v>11.02215095</v>
      </c>
    </row>
    <row r="39" spans="1:18">
      <c r="A39" s="15" t="s">
        <v>436</v>
      </c>
      <c r="B39" s="17" t="n">
        <v>5895</v>
      </c>
      <c r="C39" s="18">
        <f>(0.0/B39*100)</f>
        <v/>
      </c>
      <c r="D39" s="19" t="n">
        <v>5895</v>
      </c>
      <c r="E39" s="18" t="n">
        <v>430.19851098</v>
      </c>
      <c r="F39" s="20" t="n">
        <v>5.83793279</v>
      </c>
      <c r="G39" s="18" t="n">
        <v>421.02336854</v>
      </c>
      <c r="H39" s="20" t="n">
        <v>7.53732206</v>
      </c>
      <c r="I39" s="18" t="n">
        <v>355.90234061</v>
      </c>
      <c r="J39" s="20" t="n">
        <v>15.76478125</v>
      </c>
      <c r="K39" s="18" t="s">
        <v>404</v>
      </c>
      <c r="L39" s="20" t="s">
        <v>404</v>
      </c>
      <c r="M39" s="18" t="s">
        <v>404</v>
      </c>
      <c r="N39" s="20" t="s">
        <v>404</v>
      </c>
      <c r="O39" s="18" t="s">
        <v>404</v>
      </c>
      <c r="P39" s="20" t="s">
        <v>404</v>
      </c>
      <c r="Q39" s="18" t="n">
        <v>411.06967103</v>
      </c>
      <c r="R39" s="20" t="n">
        <v>13.9309541</v>
      </c>
    </row>
    <row r="40" spans="1:18">
      <c r="A40" s="15" t="s">
        <v>437</v>
      </c>
      <c r="B40" s="17" t="n">
        <v>14157</v>
      </c>
      <c r="C40" s="18">
        <f>(2954.0/B40*100)</f>
        <v/>
      </c>
      <c r="D40" s="19" t="n">
        <v>11203</v>
      </c>
      <c r="E40" s="18" t="n">
        <v>510.50712033</v>
      </c>
      <c r="F40" s="20" t="n">
        <v>3.55388534</v>
      </c>
      <c r="G40" s="18" t="n">
        <v>518.13800153</v>
      </c>
      <c r="H40" s="20" t="n">
        <v>12.98678439</v>
      </c>
      <c r="I40" s="18" t="n">
        <v>495.78059134</v>
      </c>
      <c r="J40" s="20" t="n">
        <v>10.76866191</v>
      </c>
      <c r="K40" s="18" t="s">
        <v>404</v>
      </c>
      <c r="L40" s="20" t="s">
        <v>404</v>
      </c>
      <c r="M40" s="18" t="s">
        <v>404</v>
      </c>
      <c r="N40" s="20" t="s">
        <v>404</v>
      </c>
      <c r="O40" s="18" t="s">
        <v>404</v>
      </c>
      <c r="P40" s="20" t="s">
        <v>404</v>
      </c>
      <c r="Q40" s="18" t="n">
        <v>514.5000058099999</v>
      </c>
      <c r="R40" s="20" t="n">
        <v>11.87791677</v>
      </c>
    </row>
    <row r="41" spans="1:18">
      <c r="A41" s="15" t="s">
        <v>438</v>
      </c>
      <c r="B41" s="17" t="n">
        <v>5712</v>
      </c>
      <c r="C41" s="18">
        <f>(99.0/B41*100)</f>
        <v/>
      </c>
      <c r="D41" s="19" t="n">
        <v>5613</v>
      </c>
      <c r="E41" s="18" t="n">
        <v>498.59738027</v>
      </c>
      <c r="F41" s="20" t="n">
        <v>3.5127612</v>
      </c>
      <c r="G41" s="18" t="n">
        <v>480.79807661</v>
      </c>
      <c r="H41" s="20" t="n">
        <v>12.6933894</v>
      </c>
      <c r="I41" s="18" t="n">
        <v>490.88643119</v>
      </c>
      <c r="J41" s="20" t="n">
        <v>22.86756783</v>
      </c>
      <c r="K41" s="18" t="s">
        <v>404</v>
      </c>
      <c r="L41" s="20" t="s">
        <v>404</v>
      </c>
      <c r="M41" s="18" t="s">
        <v>404</v>
      </c>
      <c r="N41" s="20" t="s">
        <v>404</v>
      </c>
      <c r="O41" s="18" t="s">
        <v>404</v>
      </c>
      <c r="P41" s="20" t="s">
        <v>404</v>
      </c>
      <c r="Q41" s="18" t="n">
        <v>487.01786104</v>
      </c>
      <c r="R41" s="20" t="n">
        <v>17.02408457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428.19198077</v>
      </c>
      <c r="F44" s="20" t="n">
        <v>5.1595205</v>
      </c>
      <c r="G44" s="18" t="n">
        <v>428.38511735</v>
      </c>
      <c r="H44" s="20" t="n">
        <v>6.18337808</v>
      </c>
      <c r="I44" s="18" t="s">
        <v>404</v>
      </c>
      <c r="J44" s="20" t="s">
        <v>404</v>
      </c>
      <c r="K44" s="18" t="s">
        <v>404</v>
      </c>
      <c r="L44" s="20" t="s">
        <v>404</v>
      </c>
      <c r="M44" s="18" t="s">
        <v>404</v>
      </c>
      <c r="N44" s="20" t="s">
        <v>404</v>
      </c>
      <c r="O44" s="18" t="s">
        <v>404</v>
      </c>
      <c r="P44" s="20" t="s">
        <v>404</v>
      </c>
      <c r="Q44" s="18" t="n">
        <v>424.27437066</v>
      </c>
      <c r="R44" s="20" t="n">
        <v>4.94682849</v>
      </c>
    </row>
    <row r="45" spans="1:18">
      <c r="A45" s="15" t="s">
        <v>442</v>
      </c>
      <c r="B45" s="17" t="n">
        <v>5519</v>
      </c>
      <c r="C45" s="18">
        <f>(0.0/B45*100)</f>
        <v/>
      </c>
      <c r="D45" s="19" t="n">
        <v>5519</v>
      </c>
      <c r="E45" s="18" t="n">
        <v>391.13918694</v>
      </c>
      <c r="F45" s="20" t="n">
        <v>7.92265433</v>
      </c>
      <c r="G45" s="18" t="n">
        <v>376.32233631</v>
      </c>
      <c r="H45" s="20" t="n">
        <v>4.31196596</v>
      </c>
      <c r="I45" s="18" t="s">
        <v>404</v>
      </c>
      <c r="J45" s="20" t="s">
        <v>404</v>
      </c>
      <c r="K45" s="18" t="s">
        <v>404</v>
      </c>
      <c r="L45" s="20" t="s">
        <v>404</v>
      </c>
      <c r="M45" s="18" t="s">
        <v>404</v>
      </c>
      <c r="N45" s="20" t="s">
        <v>404</v>
      </c>
      <c r="O45" s="18" t="s">
        <v>404</v>
      </c>
      <c r="P45" s="20" t="s">
        <v>404</v>
      </c>
      <c r="Q45" s="18" t="n">
        <v>363.58069078</v>
      </c>
      <c r="R45" s="20" t="n">
        <v>5.58400883</v>
      </c>
    </row>
    <row r="46" spans="1:18">
      <c r="A46" s="15" t="s">
        <v>443</v>
      </c>
      <c r="B46" s="17" t="n">
        <v>23141</v>
      </c>
      <c r="C46" s="18">
        <f>(5024.0/B46*100)</f>
        <v/>
      </c>
      <c r="D46" s="19" t="n">
        <v>18117</v>
      </c>
      <c r="E46" s="18" t="n">
        <v>411.81134413</v>
      </c>
      <c r="F46" s="20" t="n">
        <v>3.26383747</v>
      </c>
      <c r="G46" s="18" t="n">
        <v>410.98331209</v>
      </c>
      <c r="H46" s="20" t="n">
        <v>6.71003875</v>
      </c>
      <c r="I46" s="18" t="n">
        <v>355.9970873</v>
      </c>
      <c r="J46" s="20" t="n">
        <v>5.42411688</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449.57471042</v>
      </c>
      <c r="F47" s="20" t="n">
        <v>9.71449825</v>
      </c>
      <c r="G47" s="18" t="n">
        <v>441.66901879</v>
      </c>
      <c r="H47" s="20" t="n">
        <v>6.60336193</v>
      </c>
      <c r="I47" s="18" t="n">
        <v>449.80582793</v>
      </c>
      <c r="J47" s="20" t="n">
        <v>29.36456624</v>
      </c>
      <c r="K47" s="18" t="s">
        <v>404</v>
      </c>
      <c r="L47" s="20" t="s">
        <v>404</v>
      </c>
      <c r="M47" s="18" t="s">
        <v>404</v>
      </c>
      <c r="N47" s="20" t="s">
        <v>404</v>
      </c>
      <c r="O47" s="18" t="s">
        <v>404</v>
      </c>
      <c r="P47" s="20" t="s">
        <v>404</v>
      </c>
      <c r="Q47" s="18" t="n">
        <v>453.00186392</v>
      </c>
      <c r="R47" s="20" t="n">
        <v>24.16047871</v>
      </c>
    </row>
    <row r="48" spans="1:18">
      <c r="A48" s="15" t="s">
        <v>445</v>
      </c>
      <c r="B48" s="17" t="n">
        <v>9841</v>
      </c>
      <c r="C48" s="18">
        <f>(40.0/B48*100)</f>
        <v/>
      </c>
      <c r="D48" s="19" t="n">
        <v>9801</v>
      </c>
      <c r="E48" s="18" t="n">
        <v>522.1513078</v>
      </c>
      <c r="F48" s="20" t="n">
        <v>5.33400072</v>
      </c>
      <c r="G48" s="18" t="n">
        <v>465.76775769</v>
      </c>
      <c r="H48" s="20" t="n">
        <v>18.89736969</v>
      </c>
      <c r="I48" s="18" t="n">
        <v>426.17323264</v>
      </c>
      <c r="J48" s="20" t="n">
        <v>6.766915</v>
      </c>
      <c r="K48" s="18" t="s">
        <v>404</v>
      </c>
      <c r="L48" s="20" t="s">
        <v>404</v>
      </c>
      <c r="M48" s="18" t="s">
        <v>404</v>
      </c>
      <c r="N48" s="20" t="s">
        <v>404</v>
      </c>
      <c r="O48" s="18" t="s">
        <v>404</v>
      </c>
      <c r="P48" s="20" t="s">
        <v>404</v>
      </c>
      <c r="Q48" s="18" t="n">
        <v>528.06178226</v>
      </c>
      <c r="R48" s="20" t="n">
        <v>46.25711542</v>
      </c>
    </row>
    <row r="49" spans="1:18">
      <c r="A49" s="15" t="s">
        <v>446</v>
      </c>
      <c r="B49" s="17" t="n">
        <v>6349</v>
      </c>
      <c r="C49" s="18">
        <f>(52.0/B49*100)</f>
        <v/>
      </c>
      <c r="D49" s="19" t="n">
        <v>6297</v>
      </c>
      <c r="E49" s="18" t="n">
        <v>433.97720201</v>
      </c>
      <c r="F49" s="20" t="n">
        <v>3.68299032</v>
      </c>
      <c r="G49" s="18" t="n">
        <v>425.39544524</v>
      </c>
      <c r="H49" s="20" t="n">
        <v>7.44967899</v>
      </c>
      <c r="I49" s="18" t="s">
        <v>404</v>
      </c>
      <c r="J49" s="20" t="s">
        <v>404</v>
      </c>
      <c r="K49" s="18" t="s">
        <v>404</v>
      </c>
      <c r="L49" s="20" t="s">
        <v>404</v>
      </c>
      <c r="M49" s="18" t="s">
        <v>404</v>
      </c>
      <c r="N49" s="20" t="s">
        <v>404</v>
      </c>
      <c r="O49" s="18" t="s">
        <v>404</v>
      </c>
      <c r="P49" s="20" t="s">
        <v>404</v>
      </c>
      <c r="Q49" s="18" t="n">
        <v>425.14842031</v>
      </c>
      <c r="R49" s="20" t="n">
        <v>8.67712371</v>
      </c>
    </row>
    <row r="50" spans="1:18">
      <c r="A50" s="15" t="s">
        <v>447</v>
      </c>
      <c r="B50" s="17" t="n">
        <v>11795</v>
      </c>
      <c r="C50" s="18">
        <f>(1031.0/B50*100)</f>
        <v/>
      </c>
      <c r="D50" s="19" t="n">
        <v>10764</v>
      </c>
      <c r="E50" s="18" t="n">
        <v>419.85098462</v>
      </c>
      <c r="F50" s="20" t="n">
        <v>3.15426675</v>
      </c>
      <c r="G50" s="18" t="n">
        <v>424.64074229</v>
      </c>
      <c r="H50" s="20" t="n">
        <v>7.69198725</v>
      </c>
      <c r="I50" s="18" t="n">
        <v>397.096902</v>
      </c>
      <c r="J50" s="20" t="n">
        <v>10.88842856</v>
      </c>
      <c r="K50" s="18" t="s">
        <v>404</v>
      </c>
      <c r="L50" s="20" t="s">
        <v>404</v>
      </c>
      <c r="M50" s="18" t="s">
        <v>404</v>
      </c>
      <c r="N50" s="20" t="s">
        <v>404</v>
      </c>
      <c r="O50" s="18" t="s">
        <v>404</v>
      </c>
      <c r="P50" s="20" t="s">
        <v>404</v>
      </c>
      <c r="Q50" s="18" t="n">
        <v>407.88732874</v>
      </c>
      <c r="R50" s="20" t="n">
        <v>12.21494376</v>
      </c>
    </row>
    <row r="51" spans="1:18">
      <c r="A51" s="15" t="s">
        <v>448</v>
      </c>
      <c r="B51" s="17" t="n">
        <v>6866</v>
      </c>
      <c r="C51" s="18">
        <f>(93.0/B51*100)</f>
        <v/>
      </c>
      <c r="D51" s="19" t="n">
        <v>6773</v>
      </c>
      <c r="E51" s="18" t="n">
        <v>419.27507587</v>
      </c>
      <c r="F51" s="20" t="n">
        <v>2.82751663</v>
      </c>
      <c r="G51" s="18" t="n">
        <v>420.71018568</v>
      </c>
      <c r="H51" s="20" t="n">
        <v>6.28396751</v>
      </c>
      <c r="I51" s="18" t="n">
        <v>418.48637078</v>
      </c>
      <c r="J51" s="20" t="n">
        <v>15.58527852</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469.74469833</v>
      </c>
      <c r="F52" s="20" t="n">
        <v>4.93015079</v>
      </c>
      <c r="G52" s="18" t="n">
        <v>479.78513071</v>
      </c>
      <c r="H52" s="20" t="n">
        <v>5.19563957</v>
      </c>
      <c r="I52" s="18" t="n">
        <v>470.22022371</v>
      </c>
      <c r="J52" s="20" t="n">
        <v>14.9308577</v>
      </c>
      <c r="K52" s="18" t="s">
        <v>404</v>
      </c>
      <c r="L52" s="20" t="s">
        <v>404</v>
      </c>
      <c r="M52" s="18" t="s">
        <v>404</v>
      </c>
      <c r="N52" s="20" t="s">
        <v>404</v>
      </c>
      <c r="O52" s="18" t="s">
        <v>404</v>
      </c>
      <c r="P52" s="20" t="s">
        <v>404</v>
      </c>
      <c r="Q52" s="18" t="n">
        <v>518.97057345</v>
      </c>
      <c r="R52" s="20" t="n">
        <v>12.16598794</v>
      </c>
    </row>
    <row r="53" spans="1:18">
      <c r="A53" s="15" t="s">
        <v>450</v>
      </c>
      <c r="B53" s="17" t="n">
        <v>5571</v>
      </c>
      <c r="C53" s="18">
        <f>(0.0/B53*100)</f>
        <v/>
      </c>
      <c r="D53" s="19" t="n">
        <v>5571</v>
      </c>
      <c r="E53" s="18" t="n">
        <v>437.64509464</v>
      </c>
      <c r="F53" s="20" t="n">
        <v>1.77097119</v>
      </c>
      <c r="G53" s="18" t="n">
        <v>428.91099482</v>
      </c>
      <c r="H53" s="20" t="n">
        <v>1.93645996</v>
      </c>
      <c r="I53" s="18" t="n">
        <v>356.81296467</v>
      </c>
      <c r="J53" s="20" t="n">
        <v>7.27126105</v>
      </c>
      <c r="K53" s="18" t="s">
        <v>404</v>
      </c>
      <c r="L53" s="20" t="s">
        <v>404</v>
      </c>
      <c r="M53" s="18" t="s">
        <v>404</v>
      </c>
      <c r="N53" s="20" t="s">
        <v>404</v>
      </c>
      <c r="O53" s="18" t="s">
        <v>404</v>
      </c>
      <c r="P53" s="20" t="s">
        <v>404</v>
      </c>
      <c r="Q53" s="18" t="n">
        <v>403.67053045</v>
      </c>
      <c r="R53" s="20" t="n">
        <v>6.69106013</v>
      </c>
    </row>
    <row r="54" spans="1:18">
      <c r="A54" s="15" t="s">
        <v>451</v>
      </c>
      <c r="B54" s="17" t="n">
        <v>4740</v>
      </c>
      <c r="C54" s="18">
        <f>(199.0/B54*100)</f>
        <v/>
      </c>
      <c r="D54" s="19" t="n">
        <v>4541</v>
      </c>
      <c r="E54" s="18" t="n">
        <v>344.17665217</v>
      </c>
      <c r="F54" s="20" t="n">
        <v>5.49895934</v>
      </c>
      <c r="G54" s="18" t="n">
        <v>332.23041268</v>
      </c>
      <c r="H54" s="20" t="n">
        <v>5.22507693</v>
      </c>
      <c r="I54" s="18" t="n">
        <v>300.94433921</v>
      </c>
      <c r="J54" s="20" t="n">
        <v>5.56687527</v>
      </c>
      <c r="K54" s="18" t="s">
        <v>404</v>
      </c>
      <c r="L54" s="20" t="s">
        <v>404</v>
      </c>
      <c r="M54" s="18" t="s">
        <v>404</v>
      </c>
      <c r="N54" s="20" t="s">
        <v>404</v>
      </c>
      <c r="O54" s="18" t="s">
        <v>404</v>
      </c>
      <c r="P54" s="20" t="s">
        <v>404</v>
      </c>
      <c r="Q54" s="18" t="n">
        <v>321.87624375</v>
      </c>
      <c r="R54" s="20" t="n">
        <v>6.73457393</v>
      </c>
    </row>
    <row r="55" spans="1:18">
      <c r="A55" s="15" t="s">
        <v>452</v>
      </c>
      <c r="B55" s="17" t="n">
        <v>5316</v>
      </c>
      <c r="C55" s="18">
        <f>(43.0/B55*100)</f>
        <v/>
      </c>
      <c r="D55" s="19" t="n">
        <v>5273</v>
      </c>
      <c r="E55" s="18" t="n">
        <v>416.66529595</v>
      </c>
      <c r="F55" s="20" t="n">
        <v>3.12091004</v>
      </c>
      <c r="G55" s="18" t="n">
        <v>395.97420606</v>
      </c>
      <c r="H55" s="20" t="n">
        <v>5.48321164</v>
      </c>
      <c r="I55" s="18" t="s">
        <v>404</v>
      </c>
      <c r="J55" s="20" t="s">
        <v>404</v>
      </c>
      <c r="K55" s="18" t="s">
        <v>404</v>
      </c>
      <c r="L55" s="20" t="s">
        <v>404</v>
      </c>
      <c r="M55" s="18" t="s">
        <v>404</v>
      </c>
      <c r="N55" s="20" t="s">
        <v>404</v>
      </c>
      <c r="O55" s="18" t="s">
        <v>404</v>
      </c>
      <c r="P55" s="20" t="s">
        <v>404</v>
      </c>
      <c r="Q55" s="18" t="n">
        <v>392.84376791</v>
      </c>
      <c r="R55" s="20" t="n">
        <v>10.03414546</v>
      </c>
    </row>
    <row r="56" spans="1:18">
      <c r="A56" s="15" t="s">
        <v>453</v>
      </c>
      <c r="B56" s="17" t="n">
        <v>5359</v>
      </c>
      <c r="C56" s="18">
        <f>(0.0/B56*100)</f>
        <v/>
      </c>
      <c r="D56" s="19" t="n">
        <v>5359</v>
      </c>
      <c r="E56" s="18" t="n">
        <v>523.26645629</v>
      </c>
      <c r="F56" s="20" t="n">
        <v>2.93986101</v>
      </c>
      <c r="G56" s="18" t="n">
        <v>516.62562566</v>
      </c>
      <c r="H56" s="20" t="n">
        <v>11.87335076</v>
      </c>
      <c r="I56" s="18" t="n">
        <v>520.85506759</v>
      </c>
      <c r="J56" s="20" t="n">
        <v>16.36062732</v>
      </c>
      <c r="K56" s="18" t="s">
        <v>404</v>
      </c>
      <c r="L56" s="20" t="s">
        <v>404</v>
      </c>
      <c r="M56" s="18" t="s">
        <v>404</v>
      </c>
      <c r="N56" s="20" t="s">
        <v>404</v>
      </c>
      <c r="O56" s="18" t="s">
        <v>404</v>
      </c>
      <c r="P56" s="20" t="s">
        <v>404</v>
      </c>
      <c r="Q56" s="18" t="n">
        <v>541.23441253</v>
      </c>
      <c r="R56" s="20" t="n">
        <v>36.10888626</v>
      </c>
    </row>
    <row r="57" spans="1:18">
      <c r="A57" s="15" t="s">
        <v>454</v>
      </c>
      <c r="B57" s="17" t="n">
        <v>6513</v>
      </c>
      <c r="C57" s="18">
        <f>(0.0/B57*100)</f>
        <v/>
      </c>
      <c r="D57" s="19" t="n">
        <v>6513</v>
      </c>
      <c r="E57" s="18" t="n">
        <v>404.42265137</v>
      </c>
      <c r="F57" s="20" t="n">
        <v>3.14786766</v>
      </c>
      <c r="G57" s="18" t="n">
        <v>398.14321771</v>
      </c>
      <c r="H57" s="20" t="n">
        <v>6.6197331</v>
      </c>
      <c r="I57" s="18" t="s">
        <v>404</v>
      </c>
      <c r="J57" s="20" t="s">
        <v>404</v>
      </c>
      <c r="K57" s="18" t="s">
        <v>404</v>
      </c>
      <c r="L57" s="20" t="s">
        <v>404</v>
      </c>
      <c r="M57" s="18" t="s">
        <v>404</v>
      </c>
      <c r="N57" s="20" t="s">
        <v>404</v>
      </c>
      <c r="O57" s="18" t="s">
        <v>404</v>
      </c>
      <c r="P57" s="20" t="s">
        <v>404</v>
      </c>
      <c r="Q57" s="18" t="n">
        <v>397.23901802</v>
      </c>
      <c r="R57" s="20" t="n">
        <v>11.72125815</v>
      </c>
    </row>
    <row r="58" spans="1:18">
      <c r="A58" s="15" t="s">
        <v>455</v>
      </c>
      <c r="B58" s="17" t="n">
        <v>7267</v>
      </c>
      <c r="C58" s="18">
        <f>(0.0/B58*100)</f>
        <v/>
      </c>
      <c r="D58" s="19" t="n">
        <v>7267</v>
      </c>
      <c r="E58" s="18" t="n">
        <v>414.58604164</v>
      </c>
      <c r="F58" s="20" t="n">
        <v>3.67694118</v>
      </c>
      <c r="G58" s="18" t="n">
        <v>391.92362441</v>
      </c>
      <c r="H58" s="20" t="n">
        <v>10.96954329</v>
      </c>
      <c r="I58" s="18" t="s">
        <v>404</v>
      </c>
      <c r="J58" s="20" t="s">
        <v>404</v>
      </c>
      <c r="K58" s="18" t="s">
        <v>404</v>
      </c>
      <c r="L58" s="20" t="s">
        <v>404</v>
      </c>
      <c r="M58" s="18" t="s">
        <v>404</v>
      </c>
      <c r="N58" s="20" t="s">
        <v>404</v>
      </c>
      <c r="O58" s="18" t="s">
        <v>404</v>
      </c>
      <c r="P58" s="20" t="s">
        <v>404</v>
      </c>
      <c r="Q58" s="18" t="n">
        <v>405.66726508</v>
      </c>
      <c r="R58" s="20" t="n">
        <v>5.26619509</v>
      </c>
    </row>
    <row r="59" spans="1:18">
      <c r="A59" s="15" t="s">
        <v>456</v>
      </c>
      <c r="B59" s="17" t="n">
        <v>4826</v>
      </c>
      <c r="C59" s="18">
        <f>(0.0/B59*100)</f>
        <v/>
      </c>
      <c r="D59" s="19" t="n">
        <v>4826</v>
      </c>
      <c r="E59" s="18" t="n">
        <v>375.38880511</v>
      </c>
      <c r="F59" s="20" t="n">
        <v>2.41026113</v>
      </c>
      <c r="G59" s="18" t="n">
        <v>378.71337707</v>
      </c>
      <c r="H59" s="20" t="n">
        <v>2.74462333</v>
      </c>
      <c r="I59" s="18" t="s">
        <v>404</v>
      </c>
      <c r="J59" s="20" t="s">
        <v>404</v>
      </c>
      <c r="K59" s="18" t="s">
        <v>404</v>
      </c>
      <c r="L59" s="20" t="s">
        <v>404</v>
      </c>
      <c r="M59" s="18" t="s">
        <v>404</v>
      </c>
      <c r="N59" s="20" t="s">
        <v>404</v>
      </c>
      <c r="O59" s="18" t="s">
        <v>404</v>
      </c>
      <c r="P59" s="20" t="s">
        <v>404</v>
      </c>
      <c r="Q59" s="18" t="n">
        <v>382.40287732</v>
      </c>
      <c r="R59" s="20" t="n">
        <v>2.58199278</v>
      </c>
    </row>
    <row r="60" spans="1:18">
      <c r="A60" s="15" t="s">
        <v>457</v>
      </c>
      <c r="B60" s="17" t="n">
        <v>4546</v>
      </c>
      <c r="C60" s="18">
        <f>(0.0/B60*100)</f>
        <v/>
      </c>
      <c r="D60" s="19" t="n">
        <v>4546</v>
      </c>
      <c r="E60" s="18" t="n">
        <v>403.30898689</v>
      </c>
      <c r="F60" s="20" t="n">
        <v>5.31035019</v>
      </c>
      <c r="G60" s="18" t="n">
        <v>390.46425391</v>
      </c>
      <c r="H60" s="20" t="n">
        <v>13.69772176</v>
      </c>
      <c r="I60" s="18" t="s">
        <v>404</v>
      </c>
      <c r="J60" s="20" t="s">
        <v>404</v>
      </c>
      <c r="K60" s="18" t="s">
        <v>404</v>
      </c>
      <c r="L60" s="20" t="s">
        <v>404</v>
      </c>
      <c r="M60" s="18" t="s">
        <v>404</v>
      </c>
      <c r="N60" s="20" t="s">
        <v>404</v>
      </c>
      <c r="O60" s="18" t="s">
        <v>404</v>
      </c>
      <c r="P60" s="20" t="s">
        <v>404</v>
      </c>
      <c r="Q60" s="18" t="n">
        <v>353.59245847</v>
      </c>
      <c r="R60" s="20" t="n">
        <v>6.88509811</v>
      </c>
    </row>
    <row r="61" spans="1:18">
      <c r="A61" s="15" t="s">
        <v>458</v>
      </c>
      <c r="B61" s="17" t="n">
        <v>6525</v>
      </c>
      <c r="C61" s="18">
        <f>(0.0/B61*100)</f>
        <v/>
      </c>
      <c r="D61" s="19" t="n">
        <v>6525</v>
      </c>
      <c r="E61" s="18" t="n">
        <v>475.97817032</v>
      </c>
      <c r="F61" s="20" t="n">
        <v>3.20862471</v>
      </c>
      <c r="G61" s="18" t="n">
        <v>478.24728757</v>
      </c>
      <c r="H61" s="20" t="n">
        <v>10.12712931</v>
      </c>
      <c r="I61" s="18" t="n">
        <v>410.05668014</v>
      </c>
      <c r="J61" s="20" t="n">
        <v>16.13801857</v>
      </c>
      <c r="K61" s="18" t="s">
        <v>404</v>
      </c>
      <c r="L61" s="20" t="s">
        <v>404</v>
      </c>
      <c r="M61" s="18" t="s">
        <v>404</v>
      </c>
      <c r="N61" s="20" t="s">
        <v>404</v>
      </c>
      <c r="O61" s="18" t="s">
        <v>404</v>
      </c>
      <c r="P61" s="20" t="s">
        <v>404</v>
      </c>
      <c r="Q61" s="18" t="n">
        <v>466.2743816</v>
      </c>
      <c r="R61" s="20" t="n">
        <v>34.76284008</v>
      </c>
    </row>
    <row r="62" spans="1:18">
      <c r="A62" s="15" t="s">
        <v>459</v>
      </c>
      <c r="B62" s="17" t="n">
        <v>4476</v>
      </c>
      <c r="C62" s="18">
        <f>(0.0/B62*100)</f>
        <v/>
      </c>
      <c r="D62" s="19" t="n">
        <v>4476</v>
      </c>
      <c r="E62" s="18" t="n">
        <v>530.31680436</v>
      </c>
      <c r="F62" s="20" t="n">
        <v>1.13918776</v>
      </c>
      <c r="G62" s="18" t="n">
        <v>474.66505753</v>
      </c>
      <c r="H62" s="20" t="n">
        <v>5.13032608</v>
      </c>
      <c r="I62" s="18" t="n">
        <v>469.94698345</v>
      </c>
      <c r="J62" s="20" t="n">
        <v>17.32583546</v>
      </c>
      <c r="K62" s="18" t="s">
        <v>404</v>
      </c>
      <c r="L62" s="20" t="s">
        <v>404</v>
      </c>
      <c r="M62" s="18" t="s">
        <v>404</v>
      </c>
      <c r="N62" s="20" t="s">
        <v>404</v>
      </c>
      <c r="O62" s="18" t="s">
        <v>404</v>
      </c>
      <c r="P62" s="20" t="s">
        <v>404</v>
      </c>
      <c r="Q62" s="18" t="n">
        <v>550.46884713</v>
      </c>
      <c r="R62" s="20" t="n">
        <v>5.73789828</v>
      </c>
    </row>
    <row r="63" spans="1:18">
      <c r="A63" s="15" t="s">
        <v>460</v>
      </c>
      <c r="B63" s="17" t="n">
        <v>5324</v>
      </c>
      <c r="C63" s="18">
        <f>(0.0/B63*100)</f>
        <v/>
      </c>
      <c r="D63" s="19" t="n">
        <v>5324</v>
      </c>
      <c r="E63" s="18" t="n">
        <v>386.59801157</v>
      </c>
      <c r="F63" s="20" t="n">
        <v>1.56707943</v>
      </c>
      <c r="G63" s="18" t="n">
        <v>376.50458718</v>
      </c>
      <c r="H63" s="20" t="n">
        <v>2.68690358</v>
      </c>
      <c r="I63" s="18" t="s">
        <v>404</v>
      </c>
      <c r="J63" s="20" t="s">
        <v>404</v>
      </c>
      <c r="K63" s="18" t="s">
        <v>404</v>
      </c>
      <c r="L63" s="20" t="s">
        <v>404</v>
      </c>
      <c r="M63" s="18" t="s">
        <v>404</v>
      </c>
      <c r="N63" s="20" t="s">
        <v>404</v>
      </c>
      <c r="O63" s="18" t="s">
        <v>404</v>
      </c>
      <c r="P63" s="20" t="s">
        <v>404</v>
      </c>
      <c r="Q63" s="18" t="n">
        <v>380.71022484</v>
      </c>
      <c r="R63" s="20" t="n">
        <v>2.8739144</v>
      </c>
    </row>
    <row r="64" spans="1:18">
      <c r="A64" s="15" t="s">
        <v>461</v>
      </c>
      <c r="B64" s="17" t="n">
        <v>3634</v>
      </c>
      <c r="C64" s="18">
        <f>(27.0/B64*100)</f>
        <v/>
      </c>
      <c r="D64" s="19" t="n">
        <v>3607</v>
      </c>
      <c r="E64" s="18" t="n">
        <v>462.25869678</v>
      </c>
      <c r="F64" s="20" t="n">
        <v>1.95133933</v>
      </c>
      <c r="G64" s="18" t="n">
        <v>467.22315499</v>
      </c>
      <c r="H64" s="20" t="n">
        <v>3.28089408</v>
      </c>
      <c r="I64" s="18" t="s">
        <v>404</v>
      </c>
      <c r="J64" s="20" t="s">
        <v>404</v>
      </c>
      <c r="K64" s="18" t="s">
        <v>404</v>
      </c>
      <c r="L64" s="20" t="s">
        <v>404</v>
      </c>
      <c r="M64" s="18" t="s">
        <v>404</v>
      </c>
      <c r="N64" s="20" t="s">
        <v>404</v>
      </c>
      <c r="O64" s="18" t="s">
        <v>404</v>
      </c>
      <c r="P64" s="20" t="s">
        <v>404</v>
      </c>
      <c r="Q64" s="18" t="n">
        <v>506.60066286</v>
      </c>
      <c r="R64" s="20" t="n">
        <v>11.02332115</v>
      </c>
    </row>
    <row r="65" spans="1:18">
      <c r="A65" s="15" t="s">
        <v>462</v>
      </c>
      <c r="B65" s="17" t="n">
        <v>5325</v>
      </c>
      <c r="C65" s="18">
        <f>(0.0/B65*100)</f>
        <v/>
      </c>
      <c r="D65" s="19" t="n">
        <v>5325</v>
      </c>
      <c r="E65" s="18" t="n">
        <v>428.35735458</v>
      </c>
      <c r="F65" s="20" t="n">
        <v>2.18633182</v>
      </c>
      <c r="G65" s="18" t="n">
        <v>422.30101157</v>
      </c>
      <c r="H65" s="20" t="n">
        <v>9.59620389</v>
      </c>
      <c r="I65" s="18" t="s">
        <v>404</v>
      </c>
      <c r="J65" s="20" t="s">
        <v>404</v>
      </c>
      <c r="K65" s="18" t="s">
        <v>404</v>
      </c>
      <c r="L65" s="20" t="s">
        <v>404</v>
      </c>
      <c r="M65" s="18" t="s">
        <v>404</v>
      </c>
      <c r="N65" s="20" t="s">
        <v>404</v>
      </c>
      <c r="O65" s="18" t="s">
        <v>404</v>
      </c>
      <c r="P65" s="20" t="s">
        <v>404</v>
      </c>
      <c r="Q65" s="18" t="n">
        <v>430.15936649</v>
      </c>
      <c r="R65" s="20" t="n">
        <v>10.08408977</v>
      </c>
    </row>
    <row r="66" spans="1:18">
      <c r="A66" s="15" t="s">
        <v>463</v>
      </c>
      <c r="B66" s="17" t="n">
        <v>5665</v>
      </c>
      <c r="C66" s="18">
        <f>(0.0/B66*100)</f>
        <v/>
      </c>
      <c r="D66" s="19" t="n">
        <v>5665</v>
      </c>
      <c r="E66" s="18" t="n">
        <v>410.64469736</v>
      </c>
      <c r="F66" s="20" t="n">
        <v>1.40733663</v>
      </c>
      <c r="G66" s="18" t="n">
        <v>415.61884127</v>
      </c>
      <c r="H66" s="20" t="n">
        <v>1.64625854</v>
      </c>
      <c r="I66" s="18" t="n">
        <v>363.84393827</v>
      </c>
      <c r="J66" s="20" t="n">
        <v>8.81112766</v>
      </c>
      <c r="K66" s="18" t="s">
        <v>404</v>
      </c>
      <c r="L66" s="20" t="s">
        <v>404</v>
      </c>
      <c r="M66" s="18" t="s">
        <v>404</v>
      </c>
      <c r="N66" s="20" t="s">
        <v>404</v>
      </c>
      <c r="O66" s="18" t="s">
        <v>404</v>
      </c>
      <c r="P66" s="20" t="s">
        <v>404</v>
      </c>
      <c r="Q66" s="18" t="n">
        <v>390.55120752</v>
      </c>
      <c r="R66" s="20" t="n">
        <v>4.48179819</v>
      </c>
    </row>
    <row r="67" spans="1:18">
      <c r="A67" s="15" t="s">
        <v>464</v>
      </c>
      <c r="B67" s="17" t="n">
        <v>6971</v>
      </c>
      <c r="C67" s="18">
        <f>(0.0/B67*100)</f>
        <v/>
      </c>
      <c r="D67" s="19" t="n">
        <v>6971</v>
      </c>
      <c r="E67" s="18" t="n">
        <v>399.17960663</v>
      </c>
      <c r="F67" s="20" t="n">
        <v>2.96483296</v>
      </c>
      <c r="G67" s="18" t="n">
        <v>386.0310288</v>
      </c>
      <c r="H67" s="20" t="n">
        <v>8.73223814</v>
      </c>
      <c r="I67" s="18" t="n">
        <v>379.8153183</v>
      </c>
      <c r="J67" s="20" t="n">
        <v>6.79452788</v>
      </c>
      <c r="K67" s="18" t="s">
        <v>404</v>
      </c>
      <c r="L67" s="20" t="s">
        <v>404</v>
      </c>
      <c r="M67" s="18" t="s">
        <v>404</v>
      </c>
      <c r="N67" s="20" t="s">
        <v>404</v>
      </c>
      <c r="O67" s="18" t="s">
        <v>404</v>
      </c>
      <c r="P67" s="20" t="s">
        <v>404</v>
      </c>
      <c r="Q67" s="18" t="n">
        <v>382.32022501</v>
      </c>
      <c r="R67" s="20" t="n">
        <v>11.9563885</v>
      </c>
    </row>
    <row r="68" spans="1:18">
      <c r="A68" s="15" t="s">
        <v>465</v>
      </c>
      <c r="B68" s="17" t="n">
        <v>12083</v>
      </c>
      <c r="C68" s="18">
        <f>(0.0/B68*100)</f>
        <v/>
      </c>
      <c r="D68" s="19" t="n">
        <v>12083</v>
      </c>
      <c r="E68" s="18" t="n">
        <v>418.28726929</v>
      </c>
      <c r="F68" s="20" t="n">
        <v>1.05639911</v>
      </c>
      <c r="G68" s="18" t="n">
        <v>414.72828414</v>
      </c>
      <c r="H68" s="20" t="n">
        <v>2.06039225</v>
      </c>
      <c r="I68" s="18" t="n">
        <v>439.84475592</v>
      </c>
      <c r="J68" s="20" t="n">
        <v>12.49637931</v>
      </c>
      <c r="K68" s="18" t="s">
        <v>404</v>
      </c>
      <c r="L68" s="20" t="s">
        <v>404</v>
      </c>
      <c r="M68" s="18" t="s">
        <v>404</v>
      </c>
      <c r="N68" s="20" t="s">
        <v>404</v>
      </c>
      <c r="O68" s="18" t="s">
        <v>404</v>
      </c>
      <c r="P68" s="20" t="s">
        <v>404</v>
      </c>
      <c r="Q68" s="18" t="n">
        <v>413.7292501</v>
      </c>
      <c r="R68" s="20" t="n">
        <v>3.47597614</v>
      </c>
    </row>
    <row r="69" spans="1:18">
      <c r="A69" s="15" t="s">
        <v>466</v>
      </c>
      <c r="B69" s="17" t="n">
        <v>4876</v>
      </c>
      <c r="C69" s="18">
        <f>(0.0/B69*100)</f>
        <v/>
      </c>
      <c r="D69" s="19" t="n">
        <v>4876</v>
      </c>
      <c r="E69" s="18" t="n">
        <v>436.68332516</v>
      </c>
      <c r="F69" s="20" t="n">
        <v>3.9545901</v>
      </c>
      <c r="G69" s="18" t="n">
        <v>432.73322176</v>
      </c>
      <c r="H69" s="20" t="n">
        <v>7.13284812</v>
      </c>
      <c r="I69" s="18" t="s">
        <v>404</v>
      </c>
      <c r="J69" s="20" t="s">
        <v>404</v>
      </c>
      <c r="K69" s="18" t="s">
        <v>404</v>
      </c>
      <c r="L69" s="20" t="s">
        <v>404</v>
      </c>
      <c r="M69" s="18" t="s">
        <v>404</v>
      </c>
      <c r="N69" s="20" t="s">
        <v>404</v>
      </c>
      <c r="O69" s="18" t="s">
        <v>404</v>
      </c>
      <c r="P69" s="20" t="s">
        <v>404</v>
      </c>
      <c r="Q69" s="18" t="n">
        <v>408.24375616</v>
      </c>
      <c r="R69" s="20" t="n">
        <v>22.66509552</v>
      </c>
    </row>
    <row r="70" spans="1:18">
      <c r="A70" s="15" t="s">
        <v>467</v>
      </c>
      <c r="B70" s="17" t="n">
        <v>6036</v>
      </c>
      <c r="C70" s="18">
        <f>(0.0/B70*100)</f>
        <v/>
      </c>
      <c r="D70" s="19" t="n">
        <v>6036</v>
      </c>
      <c r="E70" s="18" t="n">
        <v>488.23846981</v>
      </c>
      <c r="F70" s="20" t="n">
        <v>3.43814374</v>
      </c>
      <c r="G70" s="18" t="n">
        <v>488.55043151</v>
      </c>
      <c r="H70" s="20" t="n">
        <v>5.86398091</v>
      </c>
      <c r="I70" s="18" t="s">
        <v>404</v>
      </c>
      <c r="J70" s="20" t="s">
        <v>404</v>
      </c>
      <c r="K70" s="18" t="s">
        <v>404</v>
      </c>
      <c r="L70" s="20" t="s">
        <v>404</v>
      </c>
      <c r="M70" s="18" t="s">
        <v>404</v>
      </c>
      <c r="N70" s="20" t="s">
        <v>404</v>
      </c>
      <c r="O70" s="18" t="s">
        <v>404</v>
      </c>
      <c r="P70" s="20" t="s">
        <v>404</v>
      </c>
      <c r="Q70" s="18" t="n">
        <v>449.93933101</v>
      </c>
      <c r="R70" s="20" t="n">
        <v>11.81284629</v>
      </c>
    </row>
    <row r="71" spans="1:18">
      <c r="A71" s="15" t="s">
        <v>468</v>
      </c>
      <c r="B71" s="17" t="n">
        <v>6115</v>
      </c>
      <c r="C71" s="18">
        <f>(0.0/B71*100)</f>
        <v/>
      </c>
      <c r="D71" s="19" t="n">
        <v>6115</v>
      </c>
      <c r="E71" s="18" t="n">
        <v>555.67906418</v>
      </c>
      <c r="F71" s="20" t="n">
        <v>1.31954436</v>
      </c>
      <c r="G71" s="18" t="n">
        <v>584.88601704</v>
      </c>
      <c r="H71" s="20" t="n">
        <v>6.2026236</v>
      </c>
      <c r="I71" s="18" t="n">
        <v>496.28387474</v>
      </c>
      <c r="J71" s="20" t="n">
        <v>15.61464699</v>
      </c>
      <c r="K71" s="18" t="s">
        <v>404</v>
      </c>
      <c r="L71" s="20" t="s">
        <v>404</v>
      </c>
      <c r="M71" s="18" t="s">
        <v>404</v>
      </c>
      <c r="N71" s="20" t="s">
        <v>404</v>
      </c>
      <c r="O71" s="18" t="s">
        <v>404</v>
      </c>
      <c r="P71" s="20" t="s">
        <v>404</v>
      </c>
      <c r="Q71" s="18" t="n">
        <v>492.26353658</v>
      </c>
      <c r="R71" s="20" t="n">
        <v>7.68599761</v>
      </c>
    </row>
    <row r="72" spans="1:18">
      <c r="A72" s="15" t="s">
        <v>469</v>
      </c>
      <c r="B72" s="17" t="n">
        <v>7708</v>
      </c>
      <c r="C72" s="18">
        <f>(0.0/B72*100)</f>
        <v/>
      </c>
      <c r="D72" s="19" t="n">
        <v>7708</v>
      </c>
      <c r="E72" s="18" t="n">
        <v>532.8979045999999</v>
      </c>
      <c r="F72" s="20" t="n">
        <v>3.55499667</v>
      </c>
      <c r="G72" s="18" t="n">
        <v>539.73453326</v>
      </c>
      <c r="H72" s="20" t="n">
        <v>12.85758157</v>
      </c>
      <c r="I72" s="18" t="n">
        <v>458.99937447</v>
      </c>
      <c r="J72" s="20" t="n">
        <v>20.27311295</v>
      </c>
      <c r="K72" s="18" t="s">
        <v>404</v>
      </c>
      <c r="L72" s="20" t="s">
        <v>404</v>
      </c>
      <c r="M72" s="18" t="s">
        <v>404</v>
      </c>
      <c r="N72" s="20" t="s">
        <v>404</v>
      </c>
      <c r="O72" s="18" t="s">
        <v>404</v>
      </c>
      <c r="P72" s="20" t="s">
        <v>404</v>
      </c>
      <c r="Q72" s="18" t="n">
        <v>537.03369106</v>
      </c>
      <c r="R72" s="20" t="n">
        <v>47.04997645</v>
      </c>
    </row>
    <row r="73" spans="1:18">
      <c r="A73" s="15" t="s">
        <v>470</v>
      </c>
      <c r="B73" s="17" t="n">
        <v>8249</v>
      </c>
      <c r="C73" s="18">
        <f>(0.0/B73*100)</f>
        <v/>
      </c>
      <c r="D73" s="19" t="n">
        <v>8249</v>
      </c>
      <c r="E73" s="18" t="n">
        <v>418.85377877</v>
      </c>
      <c r="F73" s="20" t="n">
        <v>3.42675336</v>
      </c>
      <c r="G73" s="18" t="n">
        <v>439.96401301</v>
      </c>
      <c r="H73" s="20" t="n">
        <v>8.42387136</v>
      </c>
      <c r="I73" s="18" t="n">
        <v>410.81162287</v>
      </c>
      <c r="J73" s="20" t="n">
        <v>19.10949987</v>
      </c>
      <c r="K73" s="18" t="s">
        <v>404</v>
      </c>
      <c r="L73" s="20" t="s">
        <v>404</v>
      </c>
      <c r="M73" s="18" t="s">
        <v>404</v>
      </c>
      <c r="N73" s="20" t="s">
        <v>404</v>
      </c>
      <c r="O73" s="18" t="s">
        <v>404</v>
      </c>
      <c r="P73" s="20" t="s">
        <v>404</v>
      </c>
      <c r="Q73" s="18" t="n">
        <v>423.24620102</v>
      </c>
      <c r="R73" s="20" t="n">
        <v>13.39835245</v>
      </c>
    </row>
    <row r="74" spans="1:18">
      <c r="A74" s="15" t="s">
        <v>471</v>
      </c>
      <c r="B74" s="17" t="n">
        <v>4692</v>
      </c>
      <c r="C74" s="18">
        <f>(484.0/B74*100)</f>
        <v/>
      </c>
      <c r="D74" s="19" t="n">
        <v>4208</v>
      </c>
      <c r="E74" s="18" t="n">
        <v>421.19100411</v>
      </c>
      <c r="F74" s="20" t="n">
        <v>1.52241858</v>
      </c>
      <c r="G74" s="18" t="n">
        <v>441.58950488</v>
      </c>
      <c r="H74" s="20" t="n">
        <v>4.47504052</v>
      </c>
      <c r="I74" s="18" t="s">
        <v>404</v>
      </c>
      <c r="J74" s="20" t="s">
        <v>404</v>
      </c>
      <c r="K74" s="18" t="s">
        <v>404</v>
      </c>
      <c r="L74" s="20" t="s">
        <v>404</v>
      </c>
      <c r="M74" s="18" t="s">
        <v>404</v>
      </c>
      <c r="N74" s="20" t="s">
        <v>404</v>
      </c>
      <c r="O74" s="18" t="s">
        <v>404</v>
      </c>
      <c r="P74" s="20" t="s">
        <v>404</v>
      </c>
      <c r="Q74" s="18" t="n">
        <v>397.60179423</v>
      </c>
      <c r="R74" s="20" t="n">
        <v>5.07823863</v>
      </c>
    </row>
    <row r="75" spans="1:18">
      <c r="A75" s="15" t="s">
        <v>472</v>
      </c>
      <c r="B75" s="17" t="n">
        <v>5375</v>
      </c>
      <c r="C75" s="18">
        <f>(483.0/B75*100)</f>
        <v/>
      </c>
      <c r="D75" s="19" t="n">
        <v>4892</v>
      </c>
      <c r="E75" s="18" t="n">
        <v>387.55057681</v>
      </c>
      <c r="F75" s="20" t="n">
        <v>4.65279945</v>
      </c>
      <c r="G75" s="18" t="n">
        <v>388.37103509</v>
      </c>
      <c r="H75" s="20" t="n">
        <v>5.4902503</v>
      </c>
      <c r="I75" s="18" t="n">
        <v>382.90126591</v>
      </c>
      <c r="J75" s="20" t="n">
        <v>13.21533288</v>
      </c>
      <c r="K75" s="18" t="s">
        <v>404</v>
      </c>
      <c r="L75" s="20" t="s">
        <v>404</v>
      </c>
      <c r="M75" s="18" t="s">
        <v>404</v>
      </c>
      <c r="N75" s="20" t="s">
        <v>404</v>
      </c>
      <c r="O75" s="18" t="s">
        <v>404</v>
      </c>
      <c r="P75" s="20" t="s">
        <v>404</v>
      </c>
      <c r="Q75" s="18" t="n">
        <v>383.9052733</v>
      </c>
      <c r="R75" s="20" t="n">
        <v>5.78299719</v>
      </c>
    </row>
    <row r="76" spans="1:18">
      <c r="A76" s="15" t="s">
        <v>473</v>
      </c>
      <c r="B76" s="17" t="n">
        <v>14167</v>
      </c>
      <c r="C76" s="18">
        <f>(1400.0/B76*100)</f>
        <v/>
      </c>
      <c r="D76" s="19" t="n">
        <v>12767</v>
      </c>
      <c r="E76" s="18" t="n">
        <v>446.61067186</v>
      </c>
      <c r="F76" s="20" t="n">
        <v>3.25779066</v>
      </c>
      <c r="G76" s="18" t="n">
        <v>433.46236423</v>
      </c>
      <c r="H76" s="20" t="n">
        <v>11.27593708</v>
      </c>
      <c r="I76" s="18" t="n">
        <v>391.2856045</v>
      </c>
      <c r="J76" s="20" t="n">
        <v>11.40456447</v>
      </c>
      <c r="K76" s="18" t="s">
        <v>404</v>
      </c>
      <c r="L76" s="20" t="s">
        <v>404</v>
      </c>
      <c r="M76" s="18" t="s">
        <v>404</v>
      </c>
      <c r="N76" s="20" t="s">
        <v>404</v>
      </c>
      <c r="O76" s="18" t="s">
        <v>404</v>
      </c>
      <c r="P76" s="20" t="s">
        <v>404</v>
      </c>
      <c r="Q76" s="18" t="n">
        <v>423.48416865</v>
      </c>
      <c r="R76" s="20" t="n">
        <v>12.14886709</v>
      </c>
    </row>
    <row r="77" spans="1:18">
      <c r="A77" s="15" t="s">
        <v>474</v>
      </c>
      <c r="B77" s="17" t="n">
        <v>6062</v>
      </c>
      <c r="C77" s="18">
        <f>(0.0/B77*100)</f>
        <v/>
      </c>
      <c r="D77" s="19" t="n">
        <v>6062</v>
      </c>
      <c r="E77" s="18" t="n">
        <v>435.53285674</v>
      </c>
      <c r="F77" s="20" t="n">
        <v>2.7027661</v>
      </c>
      <c r="G77" s="18" t="n">
        <v>443.99715506</v>
      </c>
      <c r="H77" s="20" t="n">
        <v>9.86079567</v>
      </c>
      <c r="I77" s="18" t="n">
        <v>408.50614799</v>
      </c>
      <c r="J77" s="20" t="n">
        <v>14.00500674</v>
      </c>
      <c r="K77" s="18" t="s">
        <v>404</v>
      </c>
      <c r="L77" s="20" t="s">
        <v>404</v>
      </c>
      <c r="M77" s="18" t="s">
        <v>404</v>
      </c>
      <c r="N77" s="20" t="s">
        <v>404</v>
      </c>
      <c r="O77" s="18" t="s">
        <v>404</v>
      </c>
      <c r="P77" s="20" t="s">
        <v>404</v>
      </c>
      <c r="Q77" s="18" t="n">
        <v>425.91425269</v>
      </c>
      <c r="R77" s="20" t="n">
        <v>15.96495464</v>
      </c>
    </row>
    <row r="78" spans="1:18">
      <c r="A78" s="15" t="s">
        <v>475</v>
      </c>
      <c r="B78" s="17" t="n">
        <v>5826</v>
      </c>
      <c r="C78" s="18">
        <f>(0.0/B78*100)</f>
        <v/>
      </c>
      <c r="D78" s="19" t="n">
        <v>5826</v>
      </c>
      <c r="E78" s="18" t="n">
        <v>527.38467588</v>
      </c>
      <c r="F78" s="20" t="n">
        <v>4.19673267</v>
      </c>
      <c r="G78" s="18" t="n">
        <v>493.76109449</v>
      </c>
      <c r="H78" s="20" t="n">
        <v>8.847422679999999</v>
      </c>
      <c r="I78" s="18" t="s">
        <v>404</v>
      </c>
      <c r="J78" s="20" t="s">
        <v>404</v>
      </c>
      <c r="K78" s="18" t="s">
        <v>404</v>
      </c>
      <c r="L78" s="20" t="s">
        <v>404</v>
      </c>
      <c r="M78" s="18" t="s">
        <v>404</v>
      </c>
      <c r="N78" s="20" t="s">
        <v>404</v>
      </c>
      <c r="O78" s="18" t="s">
        <v>404</v>
      </c>
      <c r="P78" s="20" t="s">
        <v>404</v>
      </c>
      <c r="Q78" s="18" t="n">
        <v>512.39620683</v>
      </c>
      <c r="R78" s="20" t="n">
        <v>13.70628326</v>
      </c>
    </row>
    <row customHeight="1" ht="25" r="79" spans="1:18">
      <c r="A79" s="15" t="s">
        <v>476</v>
      </c>
      <c r="B79" s="17" t="n">
        <v>1657</v>
      </c>
      <c r="C79" s="18">
        <f>(21.0/B79*100)</f>
        <v/>
      </c>
      <c r="D79" s="19" t="n">
        <v>1636</v>
      </c>
      <c r="E79" s="18" t="n">
        <v>474.56747085</v>
      </c>
      <c r="F79" s="20" t="n">
        <v>6.70374954</v>
      </c>
      <c r="G79" s="18" t="n">
        <v>491.54138373</v>
      </c>
      <c r="H79" s="20" t="n">
        <v>24.92962019</v>
      </c>
      <c r="I79" s="18" t="s">
        <v>404</v>
      </c>
      <c r="J79" s="20" t="s">
        <v>404</v>
      </c>
      <c r="K79" s="18" t="s">
        <v>404</v>
      </c>
      <c r="L79" s="20" t="s">
        <v>404</v>
      </c>
      <c r="M79" s="18" t="s">
        <v>404</v>
      </c>
      <c r="N79" s="20" t="s">
        <v>404</v>
      </c>
      <c r="O79" s="18" t="s">
        <v>404</v>
      </c>
      <c r="P79" s="20" t="s">
        <v>404</v>
      </c>
      <c r="Q79" s="18" t="n">
        <v>456.96967197</v>
      </c>
      <c r="R79" s="20" t="n">
        <v>24.87290641</v>
      </c>
    </row>
    <row r="80" spans="1:18">
      <c r="A80" s="15" t="s">
        <v>477</v>
      </c>
      <c r="B80" s="17" t="n">
        <v>7841</v>
      </c>
      <c r="C80" s="18">
        <f>(0.0/B80*100)</f>
        <v/>
      </c>
      <c r="D80" s="19" t="n">
        <v>7841</v>
      </c>
      <c r="E80" s="18" t="n">
        <v>456.71099788</v>
      </c>
      <c r="F80" s="20" t="n">
        <v>4.07440139</v>
      </c>
      <c r="G80" s="18" t="n">
        <v>454.67357599</v>
      </c>
      <c r="H80" s="20" t="n">
        <v>8.277141820000001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443.58008303</v>
      </c>
      <c r="F81" s="20" t="n">
        <v>3.38746295</v>
      </c>
      <c r="G81" s="18" t="n">
        <v>439.46125394</v>
      </c>
      <c r="H81" s="20" t="n">
        <v>8.981213159999999</v>
      </c>
      <c r="I81" s="18" t="n">
        <v>523.4145175</v>
      </c>
      <c r="J81" s="20" t="n">
        <v>6.78576833</v>
      </c>
      <c r="K81" s="18" t="s">
        <v>404</v>
      </c>
      <c r="L81" s="20" t="s">
        <v>404</v>
      </c>
      <c r="M81" s="18" t="s">
        <v>404</v>
      </c>
      <c r="N81" s="20" t="s">
        <v>404</v>
      </c>
      <c r="O81" s="18" t="s">
        <v>404</v>
      </c>
      <c r="P81" s="20" t="s">
        <v>404</v>
      </c>
      <c r="Q81" s="18" t="n">
        <v>424.73170228</v>
      </c>
      <c r="R81" s="20" t="n">
        <v>14.58055774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667</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509.5124483</v>
      </c>
      <c r="F7" s="20" t="n">
        <v>3.21764658</v>
      </c>
      <c r="G7" s="18" t="n">
        <v>513.2685805900001</v>
      </c>
      <c r="H7" s="20" t="n">
        <v>3.36819435</v>
      </c>
      <c r="I7" s="18" t="s">
        <v>404</v>
      </c>
      <c r="J7" s="20" t="s">
        <v>404</v>
      </c>
      <c r="K7" s="18" t="s">
        <v>404</v>
      </c>
      <c r="L7" s="20" t="s">
        <v>404</v>
      </c>
      <c r="M7" s="18" t="s">
        <v>404</v>
      </c>
      <c r="N7" s="20" t="s">
        <v>404</v>
      </c>
      <c r="O7" s="18" t="s">
        <v>404</v>
      </c>
      <c r="P7" s="20" t="s">
        <v>404</v>
      </c>
      <c r="Q7" s="18" t="n">
        <v>502.36467809</v>
      </c>
      <c r="R7" s="20" t="n">
        <v>6.01046743</v>
      </c>
    </row>
    <row r="8" spans="1:18">
      <c r="A8" s="15" t="s">
        <v>405</v>
      </c>
      <c r="B8" s="17" t="n">
        <v>7007</v>
      </c>
      <c r="C8" s="18">
        <f>(0.0/B8*100)</f>
        <v/>
      </c>
      <c r="D8" s="19" t="n">
        <v>7007</v>
      </c>
      <c r="E8" s="18" t="n">
        <v>493.85493008</v>
      </c>
      <c r="F8" s="20" t="n">
        <v>8.5577767</v>
      </c>
      <c r="G8" s="18" t="n">
        <v>490.92193917</v>
      </c>
      <c r="H8" s="20" t="n">
        <v>5.33205739</v>
      </c>
      <c r="I8" s="18" t="n">
        <v>469.40647517</v>
      </c>
      <c r="J8" s="20" t="n">
        <v>23.11133693</v>
      </c>
      <c r="K8" s="18" t="s">
        <v>404</v>
      </c>
      <c r="L8" s="20" t="s">
        <v>404</v>
      </c>
      <c r="M8" s="18" t="s">
        <v>404</v>
      </c>
      <c r="N8" s="20" t="s">
        <v>404</v>
      </c>
      <c r="O8" s="18" t="s">
        <v>404</v>
      </c>
      <c r="P8" s="20" t="s">
        <v>404</v>
      </c>
      <c r="Q8" s="18" t="n">
        <v>506.60207198</v>
      </c>
      <c r="R8" s="20" t="n">
        <v>8.68619271</v>
      </c>
    </row>
    <row r="9" spans="1:18">
      <c r="A9" s="15" t="s">
        <v>406</v>
      </c>
      <c r="B9" s="17" t="n">
        <v>9651</v>
      </c>
      <c r="C9" s="18">
        <f>(575.0/B9*100)</f>
        <v/>
      </c>
      <c r="D9" s="19" t="n">
        <v>9076</v>
      </c>
      <c r="E9" s="18" t="n">
        <v>493.96570263</v>
      </c>
      <c r="F9" s="20" t="n">
        <v>7.10037368</v>
      </c>
      <c r="G9" s="18" t="n">
        <v>511.51374278</v>
      </c>
      <c r="H9" s="20" t="n">
        <v>5.36273458</v>
      </c>
      <c r="I9" s="18" t="n">
        <v>521.21150646</v>
      </c>
      <c r="J9" s="20" t="n">
        <v>24.42624586</v>
      </c>
      <c r="K9" s="18" t="s">
        <v>404</v>
      </c>
      <c r="L9" s="20" t="s">
        <v>404</v>
      </c>
      <c r="M9" s="18" t="s">
        <v>404</v>
      </c>
      <c r="N9" s="20" t="s">
        <v>404</v>
      </c>
      <c r="O9" s="18" t="s">
        <v>404</v>
      </c>
      <c r="P9" s="20" t="s">
        <v>404</v>
      </c>
      <c r="Q9" s="18" t="n">
        <v>507.41520803</v>
      </c>
      <c r="R9" s="20" t="n">
        <v>6.67177212</v>
      </c>
    </row>
    <row r="10" spans="1:18">
      <c r="A10" s="15" t="s">
        <v>407</v>
      </c>
      <c r="B10" s="17" t="n">
        <v>20058</v>
      </c>
      <c r="C10" s="18">
        <f>(3112.0/B10*100)</f>
        <v/>
      </c>
      <c r="D10" s="19" t="n">
        <v>16946</v>
      </c>
      <c r="E10" s="18" t="n">
        <v>524.7916100899999</v>
      </c>
      <c r="F10" s="20" t="n">
        <v>3.47225167</v>
      </c>
      <c r="G10" s="18" t="n">
        <v>530.44466479</v>
      </c>
      <c r="H10" s="20" t="n">
        <v>3.27425694</v>
      </c>
      <c r="I10" s="18" t="n">
        <v>575.71642624</v>
      </c>
      <c r="J10" s="20" t="n">
        <v>12.10108029</v>
      </c>
      <c r="K10" s="18" t="s">
        <v>404</v>
      </c>
      <c r="L10" s="20" t="s">
        <v>404</v>
      </c>
      <c r="M10" s="18" t="s">
        <v>404</v>
      </c>
      <c r="N10" s="20" t="s">
        <v>404</v>
      </c>
      <c r="O10" s="18" t="s">
        <v>404</v>
      </c>
      <c r="P10" s="20" t="s">
        <v>404</v>
      </c>
      <c r="Q10" s="18" t="n">
        <v>536.53855256</v>
      </c>
      <c r="R10" s="20" t="n">
        <v>10.03528389</v>
      </c>
    </row>
    <row r="11" spans="1:18">
      <c r="A11" s="15" t="s">
        <v>408</v>
      </c>
      <c r="B11" s="17" t="n">
        <v>7053</v>
      </c>
      <c r="C11" s="18">
        <f>(137.0/B11*100)</f>
        <v/>
      </c>
      <c r="D11" s="19" t="n">
        <v>6916</v>
      </c>
      <c r="E11" s="18" t="n">
        <v>450.3777063</v>
      </c>
      <c r="F11" s="20" t="n">
        <v>4.55621117</v>
      </c>
      <c r="G11" s="18" t="n">
        <v>449.61421149</v>
      </c>
      <c r="H11" s="20" t="n">
        <v>5.79268066</v>
      </c>
      <c r="I11" s="18" t="n">
        <v>415.02447064</v>
      </c>
      <c r="J11" s="20" t="n">
        <v>18.84315794</v>
      </c>
      <c r="K11" s="18" t="s">
        <v>404</v>
      </c>
      <c r="L11" s="20" t="s">
        <v>404</v>
      </c>
      <c r="M11" s="18" t="s">
        <v>404</v>
      </c>
      <c r="N11" s="20" t="s">
        <v>404</v>
      </c>
      <c r="O11" s="18" t="s">
        <v>404</v>
      </c>
      <c r="P11" s="20" t="s">
        <v>404</v>
      </c>
      <c r="Q11" s="18" t="n">
        <v>418.67970142</v>
      </c>
      <c r="R11" s="20" t="n">
        <v>13.97614191</v>
      </c>
    </row>
    <row r="12" spans="1:18">
      <c r="A12" s="15" t="s">
        <v>409</v>
      </c>
      <c r="B12" s="17" t="n">
        <v>6894</v>
      </c>
      <c r="C12" s="18">
        <f>(106.0/B12*100)</f>
        <v/>
      </c>
      <c r="D12" s="19" t="n">
        <v>6788</v>
      </c>
      <c r="E12" s="18" t="n">
        <v>484.34769158</v>
      </c>
      <c r="F12" s="20" t="n">
        <v>6.88871813</v>
      </c>
      <c r="G12" s="18" t="n">
        <v>498.23903233</v>
      </c>
      <c r="H12" s="20" t="n">
        <v>2.9539098</v>
      </c>
      <c r="I12" s="18" t="n">
        <v>416.57263075</v>
      </c>
      <c r="J12" s="20" t="n">
        <v>7.57624</v>
      </c>
      <c r="K12" s="18" t="s">
        <v>404</v>
      </c>
      <c r="L12" s="20" t="s">
        <v>404</v>
      </c>
      <c r="M12" s="18" t="s">
        <v>404</v>
      </c>
      <c r="N12" s="20" t="s">
        <v>404</v>
      </c>
      <c r="O12" s="18" t="s">
        <v>404</v>
      </c>
      <c r="P12" s="20" t="s">
        <v>404</v>
      </c>
      <c r="Q12" s="18" t="n">
        <v>452.7408239</v>
      </c>
      <c r="R12" s="20" t="n">
        <v>9.09924395</v>
      </c>
    </row>
    <row r="13" spans="1:18">
      <c r="A13" s="15" t="s">
        <v>410</v>
      </c>
      <c r="B13" s="17" t="n">
        <v>7161</v>
      </c>
      <c r="C13" s="18">
        <f>(1175.0/B13*100)</f>
        <v/>
      </c>
      <c r="D13" s="19" t="n">
        <v>5986</v>
      </c>
      <c r="E13" s="18" t="n">
        <v>501.01731552</v>
      </c>
      <c r="F13" s="20" t="n">
        <v>2.65416836</v>
      </c>
      <c r="G13" s="18" t="n">
        <v>501.74647777</v>
      </c>
      <c r="H13" s="20" t="n">
        <v>7.00356491</v>
      </c>
      <c r="I13" s="18" t="n">
        <v>503.14653285</v>
      </c>
      <c r="J13" s="20" t="n">
        <v>6.92903392</v>
      </c>
      <c r="K13" s="18" t="s">
        <v>404</v>
      </c>
      <c r="L13" s="20" t="s">
        <v>404</v>
      </c>
      <c r="M13" s="18" t="s">
        <v>404</v>
      </c>
      <c r="N13" s="20" t="s">
        <v>404</v>
      </c>
      <c r="O13" s="18" t="s">
        <v>404</v>
      </c>
      <c r="P13" s="20" t="s">
        <v>404</v>
      </c>
      <c r="Q13" s="18" t="n">
        <v>527.14532888</v>
      </c>
      <c r="R13" s="20" t="n">
        <v>11.09330884</v>
      </c>
    </row>
    <row r="14" spans="1:18">
      <c r="A14" s="15" t="s">
        <v>411</v>
      </c>
      <c r="B14" s="17" t="n">
        <v>5587</v>
      </c>
      <c r="C14" s="18">
        <f>(301.0/B14*100)</f>
        <v/>
      </c>
      <c r="D14" s="19" t="n">
        <v>5286</v>
      </c>
      <c r="E14" s="18" t="n">
        <v>528.02635532</v>
      </c>
      <c r="F14" s="20" t="n">
        <v>3.390564</v>
      </c>
      <c r="G14" s="18" t="n">
        <v>537.03520976</v>
      </c>
      <c r="H14" s="20" t="n">
        <v>3.13002561</v>
      </c>
      <c r="I14" s="18" t="n">
        <v>550.50670928</v>
      </c>
      <c r="J14" s="20" t="n">
        <v>14.05505107</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527.29034308</v>
      </c>
      <c r="F15" s="20" t="n">
        <v>4.29972269</v>
      </c>
      <c r="G15" s="18" t="n">
        <v>534.09427112</v>
      </c>
      <c r="H15" s="20" t="n">
        <v>2.84352715</v>
      </c>
      <c r="I15" s="18" t="n">
        <v>555.06352238</v>
      </c>
      <c r="J15" s="20" t="n">
        <v>23.56152746</v>
      </c>
      <c r="K15" s="18" t="s">
        <v>404</v>
      </c>
      <c r="L15" s="20" t="s">
        <v>404</v>
      </c>
      <c r="M15" s="18" t="s">
        <v>404</v>
      </c>
      <c r="N15" s="20" t="s">
        <v>404</v>
      </c>
      <c r="O15" s="18" t="s">
        <v>404</v>
      </c>
      <c r="P15" s="20" t="s">
        <v>404</v>
      </c>
      <c r="Q15" s="18" t="n">
        <v>521.08252482</v>
      </c>
      <c r="R15" s="20" t="n">
        <v>8.189797110000001</v>
      </c>
    </row>
    <row r="16" spans="1:18">
      <c r="A16" s="15" t="s">
        <v>413</v>
      </c>
      <c r="B16" s="17" t="n">
        <v>6108</v>
      </c>
      <c r="C16" s="18">
        <f>(495.0/B16*100)</f>
        <v/>
      </c>
      <c r="D16" s="19" t="n">
        <v>5613</v>
      </c>
      <c r="E16" s="18" t="n">
        <v>483.88782881</v>
      </c>
      <c r="F16" s="20" t="n">
        <v>6.3030595</v>
      </c>
      <c r="G16" s="18" t="n">
        <v>511.55020295</v>
      </c>
      <c r="H16" s="20" t="n">
        <v>6.39186052</v>
      </c>
      <c r="I16" s="18" t="n">
        <v>456.16067731</v>
      </c>
      <c r="J16" s="20" t="n">
        <v>20.69171144</v>
      </c>
      <c r="K16" s="18" t="s">
        <v>404</v>
      </c>
      <c r="L16" s="20" t="s">
        <v>404</v>
      </c>
      <c r="M16" s="18" t="s">
        <v>404</v>
      </c>
      <c r="N16" s="20" t="s">
        <v>404</v>
      </c>
      <c r="O16" s="18" t="s">
        <v>404</v>
      </c>
      <c r="P16" s="20" t="s">
        <v>404</v>
      </c>
      <c r="Q16" s="18" t="n">
        <v>519.88583743</v>
      </c>
      <c r="R16" s="20" t="n">
        <v>11.11738451</v>
      </c>
    </row>
    <row r="17" spans="1:18">
      <c r="A17" s="15" t="s">
        <v>414</v>
      </c>
      <c r="B17" s="17" t="n">
        <v>6504</v>
      </c>
      <c r="C17" s="18">
        <f>(1325.0/B17*100)</f>
        <v/>
      </c>
      <c r="D17" s="19" t="n">
        <v>5179</v>
      </c>
      <c r="E17" s="18" t="n">
        <v>478.60976512</v>
      </c>
      <c r="F17" s="20" t="n">
        <v>15.07833892</v>
      </c>
      <c r="G17" s="18" t="n">
        <v>508.8898362</v>
      </c>
      <c r="H17" s="20" t="n">
        <v>5.0623845</v>
      </c>
      <c r="I17" s="18" t="n">
        <v>559.2955306699999</v>
      </c>
      <c r="J17" s="20" t="n">
        <v>17.34577235</v>
      </c>
      <c r="K17" s="18" t="s">
        <v>404</v>
      </c>
      <c r="L17" s="20" t="s">
        <v>404</v>
      </c>
      <c r="M17" s="18" t="s">
        <v>404</v>
      </c>
      <c r="N17" s="20" t="s">
        <v>404</v>
      </c>
      <c r="O17" s="18" t="s">
        <v>404</v>
      </c>
      <c r="P17" s="20" t="s">
        <v>404</v>
      </c>
      <c r="Q17" s="18" t="n">
        <v>517.91865415</v>
      </c>
      <c r="R17" s="20" t="n">
        <v>9.21222326</v>
      </c>
    </row>
    <row r="18" spans="1:18">
      <c r="A18" s="15" t="s">
        <v>415</v>
      </c>
      <c r="B18" s="17" t="n">
        <v>5532</v>
      </c>
      <c r="C18" s="18">
        <f>(0.0/B18*100)</f>
        <v/>
      </c>
      <c r="D18" s="19" t="n">
        <v>5532</v>
      </c>
      <c r="E18" s="18" t="n">
        <v>457.61067454</v>
      </c>
      <c r="F18" s="20" t="n">
        <v>5.75339477</v>
      </c>
      <c r="G18" s="18" t="n">
        <v>458.29217125</v>
      </c>
      <c r="H18" s="20" t="n">
        <v>6.69337676</v>
      </c>
      <c r="I18" s="18" t="n">
        <v>433.95770205</v>
      </c>
      <c r="J18" s="20" t="n">
        <v>37.63026598</v>
      </c>
      <c r="K18" s="18" t="s">
        <v>404</v>
      </c>
      <c r="L18" s="20" t="s">
        <v>404</v>
      </c>
      <c r="M18" s="18" t="s">
        <v>404</v>
      </c>
      <c r="N18" s="20" t="s">
        <v>404</v>
      </c>
      <c r="O18" s="18" t="s">
        <v>404</v>
      </c>
      <c r="P18" s="20" t="s">
        <v>404</v>
      </c>
      <c r="Q18" s="18" t="n">
        <v>441.16538916</v>
      </c>
      <c r="R18" s="20" t="n">
        <v>10.83077764</v>
      </c>
    </row>
    <row r="19" spans="1:18">
      <c r="A19" s="15" t="s">
        <v>416</v>
      </c>
      <c r="B19" s="17" t="n">
        <v>5658</v>
      </c>
      <c r="C19" s="18">
        <f>(327.0/B19*100)</f>
        <v/>
      </c>
      <c r="D19" s="19" t="n">
        <v>5331</v>
      </c>
      <c r="E19" s="18" t="n">
        <v>475.63091183</v>
      </c>
      <c r="F19" s="20" t="n">
        <v>7.19726536</v>
      </c>
      <c r="G19" s="18" t="n">
        <v>477.99813211</v>
      </c>
      <c r="H19" s="20" t="n">
        <v>5.10177448</v>
      </c>
      <c r="I19" s="18" t="n">
        <v>504.12520975</v>
      </c>
      <c r="J19" s="20" t="n">
        <v>27.58960402</v>
      </c>
      <c r="K19" s="18" t="s">
        <v>404</v>
      </c>
      <c r="L19" s="20" t="s">
        <v>404</v>
      </c>
      <c r="M19" s="18" t="s">
        <v>404</v>
      </c>
      <c r="N19" s="20" t="s">
        <v>404</v>
      </c>
      <c r="O19" s="18" t="s">
        <v>404</v>
      </c>
      <c r="P19" s="20" t="s">
        <v>404</v>
      </c>
      <c r="Q19" s="18" t="n">
        <v>468.55036154</v>
      </c>
      <c r="R19" s="20" t="n">
        <v>34.97419973</v>
      </c>
    </row>
    <row r="20" spans="1:18">
      <c r="A20" s="15" t="s">
        <v>417</v>
      </c>
      <c r="B20" s="17" t="n">
        <v>3371</v>
      </c>
      <c r="C20" s="18">
        <f>(24.0/B20*100)</f>
        <v/>
      </c>
      <c r="D20" s="19" t="n">
        <v>3347</v>
      </c>
      <c r="E20" s="18" t="n">
        <v>476.07081174</v>
      </c>
      <c r="F20" s="20" t="n">
        <v>2.00785769</v>
      </c>
      <c r="G20" s="18" t="n">
        <v>470.12416964</v>
      </c>
      <c r="H20" s="20" t="n">
        <v>3.29793412</v>
      </c>
      <c r="I20" s="18" t="n">
        <v>423.43863297</v>
      </c>
      <c r="J20" s="20" t="n">
        <v>15.52136719</v>
      </c>
      <c r="K20" s="18" t="s">
        <v>404</v>
      </c>
      <c r="L20" s="20" t="s">
        <v>404</v>
      </c>
      <c r="M20" s="18" t="s">
        <v>404</v>
      </c>
      <c r="N20" s="20" t="s">
        <v>404</v>
      </c>
      <c r="O20" s="18" t="s">
        <v>404</v>
      </c>
      <c r="P20" s="20" t="s">
        <v>404</v>
      </c>
      <c r="Q20" s="18" t="n">
        <v>465.65468737</v>
      </c>
      <c r="R20" s="20" t="n">
        <v>5.67209801</v>
      </c>
    </row>
    <row r="21" spans="1:18">
      <c r="A21" s="15" t="s">
        <v>418</v>
      </c>
      <c r="B21" s="17" t="n">
        <v>5741</v>
      </c>
      <c r="C21" s="18">
        <f>(0.0/B21*100)</f>
        <v/>
      </c>
      <c r="D21" s="19" t="n">
        <v>5741</v>
      </c>
      <c r="E21" s="18" t="n">
        <v>500.47528218</v>
      </c>
      <c r="F21" s="20" t="n">
        <v>4.13125382</v>
      </c>
      <c r="G21" s="18" t="n">
        <v>506.63457278</v>
      </c>
      <c r="H21" s="20" t="n">
        <v>4.00692719</v>
      </c>
      <c r="I21" s="18" t="n">
        <v>493.27588236</v>
      </c>
      <c r="J21" s="20" t="n">
        <v>7.4894112</v>
      </c>
      <c r="K21" s="18" t="s">
        <v>404</v>
      </c>
      <c r="L21" s="20" t="s">
        <v>404</v>
      </c>
      <c r="M21" s="18" t="s">
        <v>404</v>
      </c>
      <c r="N21" s="20" t="s">
        <v>404</v>
      </c>
      <c r="O21" s="18" t="s">
        <v>404</v>
      </c>
      <c r="P21" s="20" t="s">
        <v>404</v>
      </c>
      <c r="Q21" s="18" t="n">
        <v>512.78538399</v>
      </c>
      <c r="R21" s="20" t="n">
        <v>8.282385639999999</v>
      </c>
    </row>
    <row r="22" spans="1:18">
      <c r="A22" s="15" t="s">
        <v>419</v>
      </c>
      <c r="B22" s="17" t="n">
        <v>6598</v>
      </c>
      <c r="C22" s="18">
        <f>(0.0/B22*100)</f>
        <v/>
      </c>
      <c r="D22" s="19" t="n">
        <v>6598</v>
      </c>
      <c r="E22" s="18" t="n">
        <v>462.96873528</v>
      </c>
      <c r="F22" s="20" t="n">
        <v>6.23952986</v>
      </c>
      <c r="G22" s="18" t="n">
        <v>473.66072796</v>
      </c>
      <c r="H22" s="20" t="n">
        <v>8.46471996</v>
      </c>
      <c r="I22" s="18" t="n">
        <v>489.71071537</v>
      </c>
      <c r="J22" s="20" t="n">
        <v>20.09285938</v>
      </c>
      <c r="K22" s="18" t="s">
        <v>404</v>
      </c>
      <c r="L22" s="20" t="s">
        <v>404</v>
      </c>
      <c r="M22" s="18" t="s">
        <v>404</v>
      </c>
      <c r="N22" s="20" t="s">
        <v>404</v>
      </c>
      <c r="O22" s="18" t="s">
        <v>404</v>
      </c>
      <c r="P22" s="20" t="s">
        <v>404</v>
      </c>
      <c r="Q22" s="18" t="n">
        <v>462.60191809</v>
      </c>
      <c r="R22" s="20" t="n">
        <v>10.70288393</v>
      </c>
    </row>
    <row r="23" spans="1:18">
      <c r="A23" s="15" t="s">
        <v>420</v>
      </c>
      <c r="B23" s="17" t="n">
        <v>11583</v>
      </c>
      <c r="C23" s="18">
        <f>(3185.0/B23*100)</f>
        <v/>
      </c>
      <c r="D23" s="19" t="n">
        <v>8398</v>
      </c>
      <c r="E23" s="18" t="n">
        <v>475.29986453</v>
      </c>
      <c r="F23" s="20" t="n">
        <v>5.08639391</v>
      </c>
      <c r="G23" s="18" t="n">
        <v>496.78388725</v>
      </c>
      <c r="H23" s="20" t="n">
        <v>6.80857176</v>
      </c>
      <c r="I23" s="18" t="n">
        <v>473.68571064</v>
      </c>
      <c r="J23" s="20" t="n">
        <v>25.16862423</v>
      </c>
      <c r="K23" s="18" t="s">
        <v>404</v>
      </c>
      <c r="L23" s="20" t="s">
        <v>404</v>
      </c>
      <c r="M23" s="18" t="s">
        <v>404</v>
      </c>
      <c r="N23" s="20" t="s">
        <v>404</v>
      </c>
      <c r="O23" s="18" t="s">
        <v>404</v>
      </c>
      <c r="P23" s="20" t="s">
        <v>404</v>
      </c>
      <c r="Q23" s="18" t="n">
        <v>475.30860533</v>
      </c>
      <c r="R23" s="20" t="n">
        <v>16.88544122</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538.3947510199999</v>
      </c>
      <c r="N24" s="20" t="n">
        <v>2.96617877</v>
      </c>
      <c r="O24" s="18" t="s">
        <v>404</v>
      </c>
      <c r="P24" s="20" t="s">
        <v>404</v>
      </c>
      <c r="Q24" s="18" t="s">
        <v>404</v>
      </c>
      <c r="R24" s="20" t="s">
        <v>404</v>
      </c>
    </row>
    <row r="25" spans="1:18">
      <c r="A25" s="15" t="s">
        <v>422</v>
      </c>
      <c r="B25" s="17" t="n">
        <v>5581</v>
      </c>
      <c r="C25" s="18">
        <f>(0.0/B25*100)</f>
        <v/>
      </c>
      <c r="D25" s="19" t="n">
        <v>5581</v>
      </c>
      <c r="E25" s="18" t="n">
        <v>524.4853835</v>
      </c>
      <c r="F25" s="20" t="n">
        <v>5.55472448</v>
      </c>
      <c r="G25" s="18" t="n">
        <v>512.41962639</v>
      </c>
      <c r="H25" s="20" t="n">
        <v>4.71300613</v>
      </c>
      <c r="I25" s="18" t="n">
        <v>431.91631915</v>
      </c>
      <c r="J25" s="20" t="n">
        <v>29.69779637</v>
      </c>
      <c r="K25" s="18" t="s">
        <v>404</v>
      </c>
      <c r="L25" s="20" t="s">
        <v>404</v>
      </c>
      <c r="M25" s="18" t="s">
        <v>404</v>
      </c>
      <c r="N25" s="20" t="s">
        <v>404</v>
      </c>
      <c r="O25" s="18" t="s">
        <v>404</v>
      </c>
      <c r="P25" s="20" t="s">
        <v>404</v>
      </c>
      <c r="Q25" s="18" t="n">
        <v>509.88301746</v>
      </c>
      <c r="R25" s="20" t="n">
        <v>15.24780147</v>
      </c>
    </row>
    <row r="26" spans="1:18">
      <c r="A26" s="15" t="s">
        <v>423</v>
      </c>
      <c r="B26" s="17" t="n">
        <v>4869</v>
      </c>
      <c r="C26" s="18">
        <f>(11.0/B26*100)</f>
        <v/>
      </c>
      <c r="D26" s="19" t="n">
        <v>4858</v>
      </c>
      <c r="E26" s="18" t="n">
        <v>485.72323276</v>
      </c>
      <c r="F26" s="20" t="n">
        <v>2.37171464</v>
      </c>
      <c r="G26" s="18" t="n">
        <v>499.67983708</v>
      </c>
      <c r="H26" s="20" t="n">
        <v>3.37569083</v>
      </c>
      <c r="I26" s="18" t="n">
        <v>467.30007132</v>
      </c>
      <c r="J26" s="20" t="n">
        <v>10.84737553</v>
      </c>
      <c r="K26" s="18" t="s">
        <v>404</v>
      </c>
      <c r="L26" s="20" t="s">
        <v>404</v>
      </c>
      <c r="M26" s="18" t="s">
        <v>404</v>
      </c>
      <c r="N26" s="20" t="s">
        <v>404</v>
      </c>
      <c r="O26" s="18" t="s">
        <v>404</v>
      </c>
      <c r="P26" s="20" t="s">
        <v>404</v>
      </c>
      <c r="Q26" s="18" t="n">
        <v>485.6441042</v>
      </c>
      <c r="R26" s="20" t="n">
        <v>13.5628161</v>
      </c>
    </row>
    <row r="27" spans="1:18">
      <c r="A27" s="15" t="s">
        <v>424</v>
      </c>
      <c r="B27" s="17" t="n">
        <v>5299</v>
      </c>
      <c r="C27" s="18">
        <f>(0.0/B27*100)</f>
        <v/>
      </c>
      <c r="D27" s="19" t="n">
        <v>5299</v>
      </c>
      <c r="E27" s="18" t="n">
        <v>468.43794123</v>
      </c>
      <c r="F27" s="20" t="n">
        <v>2.24498049</v>
      </c>
      <c r="G27" s="18" t="n">
        <v>485.19597706</v>
      </c>
      <c r="H27" s="20" t="n">
        <v>1.42208114</v>
      </c>
      <c r="I27" s="18" t="n">
        <v>435.41720695</v>
      </c>
      <c r="J27" s="20" t="n">
        <v>13.61266694</v>
      </c>
      <c r="K27" s="18" t="s">
        <v>404</v>
      </c>
      <c r="L27" s="20" t="s">
        <v>404</v>
      </c>
      <c r="M27" s="18" t="s">
        <v>404</v>
      </c>
      <c r="N27" s="20" t="s">
        <v>404</v>
      </c>
      <c r="O27" s="18" t="s">
        <v>404</v>
      </c>
      <c r="P27" s="20" t="s">
        <v>404</v>
      </c>
      <c r="Q27" s="18" t="n">
        <v>567.37867556</v>
      </c>
      <c r="R27" s="20" t="n">
        <v>7.22477931</v>
      </c>
    </row>
    <row r="28" spans="1:18">
      <c r="A28" s="15" t="s">
        <v>425</v>
      </c>
      <c r="B28" s="17" t="n">
        <v>7568</v>
      </c>
      <c r="C28" s="18">
        <f>(2560.0/B28*100)</f>
        <v/>
      </c>
      <c r="D28" s="19" t="n">
        <v>5008</v>
      </c>
      <c r="E28" s="18" t="n">
        <v>415.2887916</v>
      </c>
      <c r="F28" s="20" t="n">
        <v>4.50085379</v>
      </c>
      <c r="G28" s="18" t="n">
        <v>422.81588467</v>
      </c>
      <c r="H28" s="20" t="n">
        <v>5.29168475</v>
      </c>
      <c r="I28" s="18" t="n">
        <v>415.682224</v>
      </c>
      <c r="J28" s="20" t="n">
        <v>12.497991</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485.24746454</v>
      </c>
      <c r="F29" s="20" t="n">
        <v>9.807814349999999</v>
      </c>
      <c r="G29" s="18" t="n">
        <v>526.02573072</v>
      </c>
      <c r="H29" s="20" t="n">
        <v>9.118783929999999</v>
      </c>
      <c r="I29" s="18" t="n">
        <v>491.53952315</v>
      </c>
      <c r="J29" s="20" t="n">
        <v>11.52089114</v>
      </c>
      <c r="K29" s="18" t="s">
        <v>404</v>
      </c>
      <c r="L29" s="20" t="s">
        <v>404</v>
      </c>
      <c r="M29" s="18" t="s">
        <v>404</v>
      </c>
      <c r="N29" s="20" t="s">
        <v>404</v>
      </c>
      <c r="O29" s="18" t="s">
        <v>404</v>
      </c>
      <c r="P29" s="20" t="s">
        <v>404</v>
      </c>
      <c r="Q29" s="18" t="n">
        <v>569.8558468799999</v>
      </c>
      <c r="R29" s="20" t="n">
        <v>12.65967732</v>
      </c>
    </row>
    <row r="30" spans="1:18">
      <c r="A30" s="15" t="s">
        <v>427</v>
      </c>
      <c r="B30" s="17" t="n">
        <v>4520</v>
      </c>
      <c r="C30" s="18">
        <f>(1053.0/B30*100)</f>
        <v/>
      </c>
      <c r="D30" s="19" t="n">
        <v>3467</v>
      </c>
      <c r="E30" s="18" t="n">
        <v>514.2804274</v>
      </c>
      <c r="F30" s="20" t="n">
        <v>3.95262265</v>
      </c>
      <c r="G30" s="18" t="n">
        <v>520.59474544</v>
      </c>
      <c r="H30" s="20" t="n">
        <v>8.47343322</v>
      </c>
      <c r="I30" s="18" t="n">
        <v>476.25503978</v>
      </c>
      <c r="J30" s="20" t="n">
        <v>5.7818219</v>
      </c>
      <c r="K30" s="18" t="s">
        <v>404</v>
      </c>
      <c r="L30" s="20" t="s">
        <v>404</v>
      </c>
      <c r="M30" s="18" t="s">
        <v>404</v>
      </c>
      <c r="N30" s="20" t="s">
        <v>404</v>
      </c>
      <c r="O30" s="18" t="s">
        <v>404</v>
      </c>
      <c r="P30" s="20" t="s">
        <v>404</v>
      </c>
      <c r="Q30" s="18" t="n">
        <v>521.25196154</v>
      </c>
      <c r="R30" s="20" t="n">
        <v>28.59444945</v>
      </c>
    </row>
    <row r="31" spans="1:18">
      <c r="A31" s="15" t="s">
        <v>428</v>
      </c>
      <c r="B31" s="17" t="n">
        <v>5456</v>
      </c>
      <c r="C31" s="18">
        <f>(502.0/B31*100)</f>
        <v/>
      </c>
      <c r="D31" s="19" t="n">
        <v>4954</v>
      </c>
      <c r="E31" s="18" t="n">
        <v>500.06632547</v>
      </c>
      <c r="F31" s="20" t="n">
        <v>2.65423927</v>
      </c>
      <c r="G31" s="18" t="n">
        <v>498.98317034</v>
      </c>
      <c r="H31" s="20" t="n">
        <v>5.07891068</v>
      </c>
      <c r="I31" s="18" t="n">
        <v>494.17431044</v>
      </c>
      <c r="J31" s="20" t="n">
        <v>12.72172807</v>
      </c>
      <c r="K31" s="18" t="s">
        <v>404</v>
      </c>
      <c r="L31" s="20" t="s">
        <v>404</v>
      </c>
      <c r="M31" s="18" t="s">
        <v>404</v>
      </c>
      <c r="N31" s="20" t="s">
        <v>404</v>
      </c>
      <c r="O31" s="18" t="s">
        <v>404</v>
      </c>
      <c r="P31" s="20" t="s">
        <v>404</v>
      </c>
      <c r="Q31" s="18" t="n">
        <v>491.27199188</v>
      </c>
      <c r="R31" s="20" t="n">
        <v>7.57059624</v>
      </c>
    </row>
    <row r="32" spans="1:18">
      <c r="A32" s="15" t="s">
        <v>429</v>
      </c>
      <c r="B32" s="17" t="n">
        <v>4478</v>
      </c>
      <c r="C32" s="18">
        <f>(0.0/B32*100)</f>
        <v/>
      </c>
      <c r="D32" s="19" t="n">
        <v>4478</v>
      </c>
      <c r="E32" s="18" t="n">
        <v>501.74651906</v>
      </c>
      <c r="F32" s="20" t="n">
        <v>2.83272628</v>
      </c>
      <c r="G32" s="18" t="n">
        <v>493.72473203</v>
      </c>
      <c r="H32" s="20" t="n">
        <v>8.070160270000001</v>
      </c>
      <c r="I32" s="18" t="n">
        <v>532.87796712</v>
      </c>
      <c r="J32" s="20" t="n">
        <v>18.10816627</v>
      </c>
      <c r="K32" s="18" t="s">
        <v>404</v>
      </c>
      <c r="L32" s="20" t="s">
        <v>404</v>
      </c>
      <c r="M32" s="18" t="s">
        <v>404</v>
      </c>
      <c r="N32" s="20" t="s">
        <v>404</v>
      </c>
      <c r="O32" s="18" t="s">
        <v>404</v>
      </c>
      <c r="P32" s="20" t="s">
        <v>404</v>
      </c>
      <c r="Q32" s="18" t="n">
        <v>500.30395599</v>
      </c>
      <c r="R32" s="20" t="n">
        <v>9.091125229999999</v>
      </c>
    </row>
    <row r="33" spans="1:18">
      <c r="A33" s="15" t="s">
        <v>430</v>
      </c>
      <c r="B33" s="17" t="n">
        <v>7325</v>
      </c>
      <c r="C33" s="18">
        <f>(29.0/B33*100)</f>
        <v/>
      </c>
      <c r="D33" s="19" t="n">
        <v>7296</v>
      </c>
      <c r="E33" s="18" t="n">
        <v>505.59644355</v>
      </c>
      <c r="F33" s="20" t="n">
        <v>4.43131335</v>
      </c>
      <c r="G33" s="18" t="n">
        <v>515.07551389</v>
      </c>
      <c r="H33" s="20" t="n">
        <v>4.64540582</v>
      </c>
      <c r="I33" s="18" t="n">
        <v>424.32624004</v>
      </c>
      <c r="J33" s="20" t="n">
        <v>3.78743885</v>
      </c>
      <c r="K33" s="18" t="s">
        <v>404</v>
      </c>
      <c r="L33" s="20" t="s">
        <v>404</v>
      </c>
      <c r="M33" s="18" t="s">
        <v>404</v>
      </c>
      <c r="N33" s="20" t="s">
        <v>404</v>
      </c>
      <c r="O33" s="18" t="s">
        <v>404</v>
      </c>
      <c r="P33" s="20" t="s">
        <v>404</v>
      </c>
      <c r="Q33" s="18" t="n">
        <v>520.4561924</v>
      </c>
      <c r="R33" s="20" t="n">
        <v>8.49633974</v>
      </c>
    </row>
    <row r="34" spans="1:18">
      <c r="A34" s="15" t="s">
        <v>431</v>
      </c>
      <c r="B34" s="17" t="n">
        <v>6350</v>
      </c>
      <c r="C34" s="18">
        <f>(0.0/B34*100)</f>
        <v/>
      </c>
      <c r="D34" s="19" t="n">
        <v>6350</v>
      </c>
      <c r="E34" s="18" t="n">
        <v>462.21086584</v>
      </c>
      <c r="F34" s="20" t="n">
        <v>6.74407835</v>
      </c>
      <c r="G34" s="18" t="n">
        <v>461.76943805</v>
      </c>
      <c r="H34" s="20" t="n">
        <v>4.62080629</v>
      </c>
      <c r="I34" s="18" t="n">
        <v>430.1874827</v>
      </c>
      <c r="J34" s="20" t="n">
        <v>41.52452324</v>
      </c>
      <c r="K34" s="18" t="s">
        <v>404</v>
      </c>
      <c r="L34" s="20" t="s">
        <v>404</v>
      </c>
      <c r="M34" s="18" t="s">
        <v>404</v>
      </c>
      <c r="N34" s="20" t="s">
        <v>404</v>
      </c>
      <c r="O34" s="18" t="s">
        <v>404</v>
      </c>
      <c r="P34" s="20" t="s">
        <v>404</v>
      </c>
      <c r="Q34" s="18" t="n">
        <v>446.44694129</v>
      </c>
      <c r="R34" s="20" t="n">
        <v>14.73173741</v>
      </c>
    </row>
    <row r="35" spans="1:18">
      <c r="A35" s="15" t="s">
        <v>432</v>
      </c>
      <c r="B35" s="17" t="n">
        <v>6406</v>
      </c>
      <c r="C35" s="18">
        <f>(450.0/B35*100)</f>
        <v/>
      </c>
      <c r="D35" s="19" t="n">
        <v>5956</v>
      </c>
      <c r="E35" s="18" t="n">
        <v>487.02559753</v>
      </c>
      <c r="F35" s="20" t="n">
        <v>3.56827634</v>
      </c>
      <c r="G35" s="18" t="n">
        <v>526.12542397</v>
      </c>
      <c r="H35" s="20" t="n">
        <v>1.7273194</v>
      </c>
      <c r="I35" s="18" t="n">
        <v>485.22069666</v>
      </c>
      <c r="J35" s="20" t="n">
        <v>3.84305046</v>
      </c>
      <c r="K35" s="18" t="s">
        <v>404</v>
      </c>
      <c r="L35" s="20" t="s">
        <v>404</v>
      </c>
      <c r="M35" s="18" t="s">
        <v>404</v>
      </c>
      <c r="N35" s="20" t="s">
        <v>404</v>
      </c>
      <c r="O35" s="18" t="s">
        <v>404</v>
      </c>
      <c r="P35" s="20" t="s">
        <v>404</v>
      </c>
      <c r="Q35" s="18" t="n">
        <v>502.41401063</v>
      </c>
      <c r="R35" s="20" t="n">
        <v>5.60835717</v>
      </c>
    </row>
    <row r="36" spans="1:18">
      <c r="A36" s="15" t="s">
        <v>433</v>
      </c>
      <c r="B36" s="17" t="n">
        <v>6736</v>
      </c>
      <c r="C36" s="18">
        <f>(674.0/B36*100)</f>
        <v/>
      </c>
      <c r="D36" s="19" t="n">
        <v>6062</v>
      </c>
      <c r="E36" s="18" t="n">
        <v>496.20162371</v>
      </c>
      <c r="F36" s="20" t="n">
        <v>3.92396031</v>
      </c>
      <c r="G36" s="18" t="n">
        <v>491.17789928</v>
      </c>
      <c r="H36" s="20" t="n">
        <v>3.09578399</v>
      </c>
      <c r="I36" s="18" t="n">
        <v>496.57603535</v>
      </c>
      <c r="J36" s="20" t="n">
        <v>5.27331059</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489.90562872</v>
      </c>
      <c r="F37" s="20" t="n">
        <v>4.23181145</v>
      </c>
      <c r="G37" s="18" t="n">
        <v>498.30240323</v>
      </c>
      <c r="H37" s="20" t="n">
        <v>5.98177959</v>
      </c>
      <c r="I37" s="18" t="n">
        <v>573.49619551</v>
      </c>
      <c r="J37" s="20" t="n">
        <v>8.56050449</v>
      </c>
      <c r="K37" s="18" t="s">
        <v>404</v>
      </c>
      <c r="L37" s="20" t="s">
        <v>404</v>
      </c>
      <c r="M37" s="18" t="s">
        <v>404</v>
      </c>
      <c r="N37" s="20" t="s">
        <v>404</v>
      </c>
      <c r="O37" s="18" t="s">
        <v>404</v>
      </c>
      <c r="P37" s="20" t="s">
        <v>404</v>
      </c>
      <c r="Q37" s="18" t="n">
        <v>432.40203165</v>
      </c>
      <c r="R37" s="20" t="n">
        <v>7.36901382</v>
      </c>
    </row>
    <row r="38" spans="1:18">
      <c r="A38" s="15" t="s">
        <v>435</v>
      </c>
      <c r="B38" s="17" t="n">
        <v>5860</v>
      </c>
      <c r="C38" s="18">
        <f>(268.0/B38*100)</f>
        <v/>
      </c>
      <c r="D38" s="19" t="n">
        <v>5592</v>
      </c>
      <c r="E38" s="18" t="n">
        <v>485.9635683</v>
      </c>
      <c r="F38" s="20" t="n">
        <v>6.83056217</v>
      </c>
      <c r="G38" s="18" t="n">
        <v>511.63428242</v>
      </c>
      <c r="H38" s="20" t="n">
        <v>5.0419967</v>
      </c>
      <c r="I38" s="18" t="n">
        <v>541.82640402</v>
      </c>
      <c r="J38" s="20" t="n">
        <v>10.58857167</v>
      </c>
      <c r="K38" s="18" t="s">
        <v>404</v>
      </c>
      <c r="L38" s="20" t="s">
        <v>404</v>
      </c>
      <c r="M38" s="18" t="s">
        <v>404</v>
      </c>
      <c r="N38" s="20" t="s">
        <v>404</v>
      </c>
      <c r="O38" s="18" t="s">
        <v>404</v>
      </c>
      <c r="P38" s="20" t="s">
        <v>404</v>
      </c>
      <c r="Q38" s="18" t="n">
        <v>506.13540394</v>
      </c>
      <c r="R38" s="20" t="n">
        <v>14.00736494</v>
      </c>
    </row>
    <row r="39" spans="1:18">
      <c r="A39" s="15" t="s">
        <v>436</v>
      </c>
      <c r="B39" s="17" t="n">
        <v>5895</v>
      </c>
      <c r="C39" s="18">
        <f>(0.0/B39*100)</f>
        <v/>
      </c>
      <c r="D39" s="19" t="n">
        <v>5895</v>
      </c>
      <c r="E39" s="18" t="n">
        <v>428.49779404</v>
      </c>
      <c r="F39" s="20" t="n">
        <v>6.06056254</v>
      </c>
      <c r="G39" s="18" t="n">
        <v>424.14965507</v>
      </c>
      <c r="H39" s="20" t="n">
        <v>8.703191350000001</v>
      </c>
      <c r="I39" s="18" t="n">
        <v>355.90234061</v>
      </c>
      <c r="J39" s="20" t="n">
        <v>15.76478125</v>
      </c>
      <c r="K39" s="18" t="s">
        <v>404</v>
      </c>
      <c r="L39" s="20" t="s">
        <v>404</v>
      </c>
      <c r="M39" s="18" t="s">
        <v>404</v>
      </c>
      <c r="N39" s="20" t="s">
        <v>404</v>
      </c>
      <c r="O39" s="18" t="s">
        <v>404</v>
      </c>
      <c r="P39" s="20" t="s">
        <v>404</v>
      </c>
      <c r="Q39" s="18" t="n">
        <v>401.15616286</v>
      </c>
      <c r="R39" s="20" t="n">
        <v>7.00894183</v>
      </c>
    </row>
    <row r="40" spans="1:18">
      <c r="A40" s="15" t="s">
        <v>437</v>
      </c>
      <c r="B40" s="17" t="n">
        <v>14157</v>
      </c>
      <c r="C40" s="18">
        <f>(2954.0/B40*100)</f>
        <v/>
      </c>
      <c r="D40" s="19" t="n">
        <v>11203</v>
      </c>
      <c r="E40" s="18" t="n">
        <v>507.24404514</v>
      </c>
      <c r="F40" s="20" t="n">
        <v>3.65843207</v>
      </c>
      <c r="G40" s="18" t="n">
        <v>529.74736644</v>
      </c>
      <c r="H40" s="20" t="n">
        <v>9.813076000000001</v>
      </c>
      <c r="I40" s="18" t="n">
        <v>495.78059134</v>
      </c>
      <c r="J40" s="20" t="n">
        <v>10.76866191</v>
      </c>
      <c r="K40" s="18" t="s">
        <v>404</v>
      </c>
      <c r="L40" s="20" t="s">
        <v>404</v>
      </c>
      <c r="M40" s="18" t="s">
        <v>404</v>
      </c>
      <c r="N40" s="20" t="s">
        <v>404</v>
      </c>
      <c r="O40" s="18" t="s">
        <v>404</v>
      </c>
      <c r="P40" s="20" t="s">
        <v>404</v>
      </c>
      <c r="Q40" s="18" t="n">
        <v>526.36237159</v>
      </c>
      <c r="R40" s="20" t="n">
        <v>17.69894226</v>
      </c>
    </row>
    <row r="41" spans="1:18">
      <c r="A41" s="15" t="s">
        <v>438</v>
      </c>
      <c r="B41" s="17" t="n">
        <v>5712</v>
      </c>
      <c r="C41" s="18">
        <f>(99.0/B41*100)</f>
        <v/>
      </c>
      <c r="D41" s="19" t="n">
        <v>5613</v>
      </c>
      <c r="E41" s="18" t="n">
        <v>494.12845077</v>
      </c>
      <c r="F41" s="20" t="n">
        <v>4.28607917</v>
      </c>
      <c r="G41" s="18" t="n">
        <v>504.83012951</v>
      </c>
      <c r="H41" s="20" t="n">
        <v>7.03586384</v>
      </c>
      <c r="I41" s="18" t="n">
        <v>490.88643119</v>
      </c>
      <c r="J41" s="20" t="n">
        <v>22.86756783</v>
      </c>
      <c r="K41" s="18" t="s">
        <v>404</v>
      </c>
      <c r="L41" s="20" t="s">
        <v>404</v>
      </c>
      <c r="M41" s="18" t="s">
        <v>404</v>
      </c>
      <c r="N41" s="20" t="s">
        <v>404</v>
      </c>
      <c r="O41" s="18" t="s">
        <v>404</v>
      </c>
      <c r="P41" s="20" t="s">
        <v>404</v>
      </c>
      <c r="Q41" s="18" t="n">
        <v>488.20382222</v>
      </c>
      <c r="R41" s="20" t="n">
        <v>17.70646374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424.20282559</v>
      </c>
      <c r="F44" s="20" t="n">
        <v>5.79842871</v>
      </c>
      <c r="G44" s="18" t="n">
        <v>437.06454059</v>
      </c>
      <c r="H44" s="20" t="n">
        <v>5.83159175</v>
      </c>
      <c r="I44" s="18" t="s">
        <v>404</v>
      </c>
      <c r="J44" s="20" t="s">
        <v>404</v>
      </c>
      <c r="K44" s="18" t="s">
        <v>404</v>
      </c>
      <c r="L44" s="20" t="s">
        <v>404</v>
      </c>
      <c r="M44" s="18" t="s">
        <v>404</v>
      </c>
      <c r="N44" s="20" t="s">
        <v>404</v>
      </c>
      <c r="O44" s="18" t="s">
        <v>404</v>
      </c>
      <c r="P44" s="20" t="s">
        <v>404</v>
      </c>
      <c r="Q44" s="18" t="n">
        <v>424.33191829</v>
      </c>
      <c r="R44" s="20" t="n">
        <v>4.98550219</v>
      </c>
    </row>
    <row r="45" spans="1:18">
      <c r="A45" s="15" t="s">
        <v>442</v>
      </c>
      <c r="B45" s="17" t="n">
        <v>5519</v>
      </c>
      <c r="C45" s="18">
        <f>(0.0/B45*100)</f>
        <v/>
      </c>
      <c r="D45" s="19" t="n">
        <v>5519</v>
      </c>
      <c r="E45" s="18" t="n">
        <v>377.06840246</v>
      </c>
      <c r="F45" s="20" t="n">
        <v>6.47931429</v>
      </c>
      <c r="G45" s="18" t="n">
        <v>376.82250636</v>
      </c>
      <c r="H45" s="20" t="n">
        <v>3.78130069</v>
      </c>
      <c r="I45" s="18" t="s">
        <v>404</v>
      </c>
      <c r="J45" s="20" t="s">
        <v>404</v>
      </c>
      <c r="K45" s="18" t="s">
        <v>404</v>
      </c>
      <c r="L45" s="20" t="s">
        <v>404</v>
      </c>
      <c r="M45" s="18" t="s">
        <v>404</v>
      </c>
      <c r="N45" s="20" t="s">
        <v>404</v>
      </c>
      <c r="O45" s="18" t="s">
        <v>404</v>
      </c>
      <c r="P45" s="20" t="s">
        <v>404</v>
      </c>
      <c r="Q45" s="18" t="n">
        <v>360.64470525</v>
      </c>
      <c r="R45" s="20" t="n">
        <v>14.41954334</v>
      </c>
    </row>
    <row r="46" spans="1:18">
      <c r="A46" s="15" t="s">
        <v>443</v>
      </c>
      <c r="B46" s="17" t="n">
        <v>23141</v>
      </c>
      <c r="C46" s="18">
        <f>(5978.0/B46*100)</f>
        <v/>
      </c>
      <c r="D46" s="19" t="n">
        <v>17163</v>
      </c>
      <c r="E46" s="18" t="n">
        <v>407.91240715</v>
      </c>
      <c r="F46" s="20" t="n">
        <v>3.07438273</v>
      </c>
      <c r="G46" s="18" t="n">
        <v>416.13418008</v>
      </c>
      <c r="H46" s="20" t="n">
        <v>5.69098579</v>
      </c>
      <c r="I46" s="18" t="n">
        <v>355.9970873</v>
      </c>
      <c r="J46" s="20" t="n">
        <v>5.42411688</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452.91157109</v>
      </c>
      <c r="F47" s="20" t="n">
        <v>8.638875580000001</v>
      </c>
      <c r="G47" s="18" t="n">
        <v>445.25012828</v>
      </c>
      <c r="H47" s="20" t="n">
        <v>6.84282097</v>
      </c>
      <c r="I47" s="18" t="n">
        <v>449.80582793</v>
      </c>
      <c r="J47" s="20" t="n">
        <v>29.36456624</v>
      </c>
      <c r="K47" s="18" t="s">
        <v>404</v>
      </c>
      <c r="L47" s="20" t="s">
        <v>404</v>
      </c>
      <c r="M47" s="18" t="s">
        <v>404</v>
      </c>
      <c r="N47" s="20" t="s">
        <v>404</v>
      </c>
      <c r="O47" s="18" t="s">
        <v>404</v>
      </c>
      <c r="P47" s="20" t="s">
        <v>404</v>
      </c>
      <c r="Q47" s="18" t="n">
        <v>405.67969112</v>
      </c>
      <c r="R47" s="20" t="n">
        <v>24.7202412</v>
      </c>
    </row>
    <row r="48" spans="1:18">
      <c r="A48" s="15" t="s">
        <v>445</v>
      </c>
      <c r="B48" s="17" t="n">
        <v>9841</v>
      </c>
      <c r="C48" s="18">
        <f>(40.0/B48*100)</f>
        <v/>
      </c>
      <c r="D48" s="19" t="n">
        <v>9801</v>
      </c>
      <c r="E48" s="18" t="n">
        <v>518.22371058</v>
      </c>
      <c r="F48" s="20" t="n">
        <v>5.1220786</v>
      </c>
      <c r="G48" s="18" t="n">
        <v>516.08126178</v>
      </c>
      <c r="H48" s="20" t="n">
        <v>16.5017775</v>
      </c>
      <c r="I48" s="18" t="n">
        <v>426.17323264</v>
      </c>
      <c r="J48" s="20" t="n">
        <v>6.766915</v>
      </c>
      <c r="K48" s="18" t="s">
        <v>404</v>
      </c>
      <c r="L48" s="20" t="s">
        <v>404</v>
      </c>
      <c r="M48" s="18" t="s">
        <v>404</v>
      </c>
      <c r="N48" s="20" t="s">
        <v>404</v>
      </c>
      <c r="O48" s="18" t="s">
        <v>404</v>
      </c>
      <c r="P48" s="20" t="s">
        <v>404</v>
      </c>
      <c r="Q48" s="18" t="n">
        <v>523.55555083</v>
      </c>
      <c r="R48" s="20" t="n">
        <v>32.30977684</v>
      </c>
    </row>
    <row r="49" spans="1:18">
      <c r="A49" s="15" t="s">
        <v>446</v>
      </c>
      <c r="B49" s="17" t="n">
        <v>6349</v>
      </c>
      <c r="C49" s="18">
        <f>(52.0/B49*100)</f>
        <v/>
      </c>
      <c r="D49" s="19" t="n">
        <v>6297</v>
      </c>
      <c r="E49" s="18" t="n">
        <v>428.44081863</v>
      </c>
      <c r="F49" s="20" t="n">
        <v>5.37729214</v>
      </c>
      <c r="G49" s="18" t="n">
        <v>431.20731582</v>
      </c>
      <c r="H49" s="20" t="n">
        <v>5.48578686</v>
      </c>
      <c r="I49" s="18" t="s">
        <v>404</v>
      </c>
      <c r="J49" s="20" t="s">
        <v>404</v>
      </c>
      <c r="K49" s="18" t="s">
        <v>404</v>
      </c>
      <c r="L49" s="20" t="s">
        <v>404</v>
      </c>
      <c r="M49" s="18" t="s">
        <v>404</v>
      </c>
      <c r="N49" s="20" t="s">
        <v>404</v>
      </c>
      <c r="O49" s="18" t="s">
        <v>404</v>
      </c>
      <c r="P49" s="20" t="s">
        <v>404</v>
      </c>
      <c r="Q49" s="18" t="n">
        <v>435.64477099</v>
      </c>
      <c r="R49" s="20" t="n">
        <v>5.31804334</v>
      </c>
    </row>
    <row r="50" spans="1:18">
      <c r="A50" s="15" t="s">
        <v>447</v>
      </c>
      <c r="B50" s="17" t="n">
        <v>11795</v>
      </c>
      <c r="C50" s="18">
        <f>(1031.0/B50*100)</f>
        <v/>
      </c>
      <c r="D50" s="19" t="n">
        <v>10764</v>
      </c>
      <c r="E50" s="18" t="n">
        <v>420.65922046</v>
      </c>
      <c r="F50" s="20" t="n">
        <v>3.6027046</v>
      </c>
      <c r="G50" s="18" t="n">
        <v>419.99712544</v>
      </c>
      <c r="H50" s="20" t="n">
        <v>6.52600723</v>
      </c>
      <c r="I50" s="18" t="n">
        <v>397.096902</v>
      </c>
      <c r="J50" s="20" t="n">
        <v>10.88842856</v>
      </c>
      <c r="K50" s="18" t="s">
        <v>404</v>
      </c>
      <c r="L50" s="20" t="s">
        <v>404</v>
      </c>
      <c r="M50" s="18" t="s">
        <v>404</v>
      </c>
      <c r="N50" s="20" t="s">
        <v>404</v>
      </c>
      <c r="O50" s="18" t="s">
        <v>404</v>
      </c>
      <c r="P50" s="20" t="s">
        <v>404</v>
      </c>
      <c r="Q50" s="18" t="n">
        <v>412.45775994</v>
      </c>
      <c r="R50" s="20" t="n">
        <v>9.394706129999999</v>
      </c>
    </row>
    <row r="51" spans="1:18">
      <c r="A51" s="15" t="s">
        <v>448</v>
      </c>
      <c r="B51" s="17" t="n">
        <v>6866</v>
      </c>
      <c r="C51" s="18">
        <f>(1221.0/B51*100)</f>
        <v/>
      </c>
      <c r="D51" s="19" t="n">
        <v>5645</v>
      </c>
      <c r="E51" s="18" t="n">
        <v>417.72842641</v>
      </c>
      <c r="F51" s="20" t="n">
        <v>8.84578653</v>
      </c>
      <c r="G51" s="18" t="n">
        <v>420.73691444</v>
      </c>
      <c r="H51" s="20" t="n">
        <v>2.82317783</v>
      </c>
      <c r="I51" s="18" t="n">
        <v>418.48637078</v>
      </c>
      <c r="J51" s="20" t="n">
        <v>15.58527852</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480.53101789</v>
      </c>
      <c r="F52" s="20" t="n">
        <v>7.3432525</v>
      </c>
      <c r="G52" s="18" t="n">
        <v>474.4606715</v>
      </c>
      <c r="H52" s="20" t="n">
        <v>3.88000167</v>
      </c>
      <c r="I52" s="18" t="n">
        <v>470.22022371</v>
      </c>
      <c r="J52" s="20" t="n">
        <v>14.9308577</v>
      </c>
      <c r="K52" s="18" t="s">
        <v>404</v>
      </c>
      <c r="L52" s="20" t="s">
        <v>404</v>
      </c>
      <c r="M52" s="18" t="s">
        <v>404</v>
      </c>
      <c r="N52" s="20" t="s">
        <v>404</v>
      </c>
      <c r="O52" s="18" t="s">
        <v>404</v>
      </c>
      <c r="P52" s="20" t="s">
        <v>404</v>
      </c>
      <c r="Q52" s="18" t="n">
        <v>466.21969659</v>
      </c>
      <c r="R52" s="20" t="n">
        <v>13.69627257</v>
      </c>
    </row>
    <row r="53" spans="1:18">
      <c r="A53" s="15" t="s">
        <v>450</v>
      </c>
      <c r="B53" s="17" t="n">
        <v>5571</v>
      </c>
      <c r="C53" s="18">
        <f>(0.0/B53*100)</f>
        <v/>
      </c>
      <c r="D53" s="19" t="n">
        <v>5571</v>
      </c>
      <c r="E53" s="18" t="n">
        <v>434.63129284</v>
      </c>
      <c r="F53" s="20" t="n">
        <v>1.87138084</v>
      </c>
      <c r="G53" s="18" t="n">
        <v>430.95685921</v>
      </c>
      <c r="H53" s="20" t="n">
        <v>2.00958829</v>
      </c>
      <c r="I53" s="18" t="n">
        <v>356.81296467</v>
      </c>
      <c r="J53" s="20" t="n">
        <v>7.27126105</v>
      </c>
      <c r="K53" s="18" t="s">
        <v>404</v>
      </c>
      <c r="L53" s="20" t="s">
        <v>404</v>
      </c>
      <c r="M53" s="18" t="s">
        <v>404</v>
      </c>
      <c r="N53" s="20" t="s">
        <v>404</v>
      </c>
      <c r="O53" s="18" t="s">
        <v>404</v>
      </c>
      <c r="P53" s="20" t="s">
        <v>404</v>
      </c>
      <c r="Q53" s="18" t="n">
        <v>436.28502692</v>
      </c>
      <c r="R53" s="20" t="n">
        <v>3.500928</v>
      </c>
    </row>
    <row r="54" spans="1:18">
      <c r="A54" s="15" t="s">
        <v>451</v>
      </c>
      <c r="B54" s="17" t="n">
        <v>4740</v>
      </c>
      <c r="C54" s="18">
        <f>(199.0/B54*100)</f>
        <v/>
      </c>
      <c r="D54" s="19" t="n">
        <v>4541</v>
      </c>
      <c r="E54" s="18" t="n">
        <v>325.35439183</v>
      </c>
      <c r="F54" s="20" t="n">
        <v>5.66482324</v>
      </c>
      <c r="G54" s="18" t="n">
        <v>343.01085031</v>
      </c>
      <c r="H54" s="20" t="n">
        <v>8.63926114</v>
      </c>
      <c r="I54" s="18" t="n">
        <v>300.94433921</v>
      </c>
      <c r="J54" s="20" t="n">
        <v>5.56687527</v>
      </c>
      <c r="K54" s="18" t="s">
        <v>404</v>
      </c>
      <c r="L54" s="20" t="s">
        <v>404</v>
      </c>
      <c r="M54" s="18" t="s">
        <v>404</v>
      </c>
      <c r="N54" s="20" t="s">
        <v>404</v>
      </c>
      <c r="O54" s="18" t="s">
        <v>404</v>
      </c>
      <c r="P54" s="20" t="s">
        <v>404</v>
      </c>
      <c r="Q54" s="18" t="n">
        <v>340.69671071</v>
      </c>
      <c r="R54" s="20" t="n">
        <v>6.2843975</v>
      </c>
    </row>
    <row r="55" spans="1:18">
      <c r="A55" s="15" t="s">
        <v>452</v>
      </c>
      <c r="B55" s="17" t="n">
        <v>5316</v>
      </c>
      <c r="C55" s="18">
        <f>(43.0/B55*100)</f>
        <v/>
      </c>
      <c r="D55" s="19" t="n">
        <v>5273</v>
      </c>
      <c r="E55" s="18" t="n">
        <v>409.81551564</v>
      </c>
      <c r="F55" s="20" t="n">
        <v>3.59931067</v>
      </c>
      <c r="G55" s="18" t="n">
        <v>422.57494957</v>
      </c>
      <c r="H55" s="20" t="n">
        <v>11.14362327</v>
      </c>
      <c r="I55" s="18" t="s">
        <v>404</v>
      </c>
      <c r="J55" s="20" t="s">
        <v>404</v>
      </c>
      <c r="K55" s="18" t="s">
        <v>404</v>
      </c>
      <c r="L55" s="20" t="s">
        <v>404</v>
      </c>
      <c r="M55" s="18" t="s">
        <v>404</v>
      </c>
      <c r="N55" s="20" t="s">
        <v>404</v>
      </c>
      <c r="O55" s="18" t="s">
        <v>404</v>
      </c>
      <c r="P55" s="20" t="s">
        <v>404</v>
      </c>
      <c r="Q55" s="18" t="n">
        <v>410.15343279</v>
      </c>
      <c r="R55" s="20" t="n">
        <v>4.4855472</v>
      </c>
    </row>
    <row r="56" spans="1:18">
      <c r="A56" s="15" t="s">
        <v>453</v>
      </c>
      <c r="B56" s="17" t="n">
        <v>5359</v>
      </c>
      <c r="C56" s="18">
        <f>(0.0/B56*100)</f>
        <v/>
      </c>
      <c r="D56" s="19" t="n">
        <v>5359</v>
      </c>
      <c r="E56" s="18" t="n">
        <v>517.1134657600001</v>
      </c>
      <c r="F56" s="20" t="n">
        <v>3.81925863</v>
      </c>
      <c r="G56" s="18" t="n">
        <v>534.72579932</v>
      </c>
      <c r="H56" s="20" t="n">
        <v>5.87896795</v>
      </c>
      <c r="I56" s="18" t="n">
        <v>520.85506759</v>
      </c>
      <c r="J56" s="20" t="n">
        <v>16.36062732</v>
      </c>
      <c r="K56" s="18" t="s">
        <v>404</v>
      </c>
      <c r="L56" s="20" t="s">
        <v>404</v>
      </c>
      <c r="M56" s="18" t="s">
        <v>404</v>
      </c>
      <c r="N56" s="20" t="s">
        <v>404</v>
      </c>
      <c r="O56" s="18" t="s">
        <v>404</v>
      </c>
      <c r="P56" s="20" t="s">
        <v>404</v>
      </c>
      <c r="Q56" s="18" t="n">
        <v>516.15684952</v>
      </c>
      <c r="R56" s="20" t="n">
        <v>22.58028529</v>
      </c>
    </row>
    <row r="57" spans="1:18">
      <c r="A57" s="15" t="s">
        <v>454</v>
      </c>
      <c r="B57" s="17" t="n">
        <v>6513</v>
      </c>
      <c r="C57" s="18">
        <f>(0.0/B57*100)</f>
        <v/>
      </c>
      <c r="D57" s="19" t="n">
        <v>6513</v>
      </c>
      <c r="E57" s="18" t="n">
        <v>402.52362876</v>
      </c>
      <c r="F57" s="20" t="n">
        <v>3.11125979</v>
      </c>
      <c r="G57" s="18" t="n">
        <v>404.842576</v>
      </c>
      <c r="H57" s="20" t="n">
        <v>11.76587534</v>
      </c>
      <c r="I57" s="18" t="s">
        <v>404</v>
      </c>
      <c r="J57" s="20" t="s">
        <v>404</v>
      </c>
      <c r="K57" s="18" t="s">
        <v>404</v>
      </c>
      <c r="L57" s="20" t="s">
        <v>404</v>
      </c>
      <c r="M57" s="18" t="s">
        <v>404</v>
      </c>
      <c r="N57" s="20" t="s">
        <v>404</v>
      </c>
      <c r="O57" s="18" t="s">
        <v>404</v>
      </c>
      <c r="P57" s="20" t="s">
        <v>404</v>
      </c>
      <c r="Q57" s="18" t="n">
        <v>404.45172325</v>
      </c>
      <c r="R57" s="20" t="n">
        <v>7.15714751</v>
      </c>
    </row>
    <row r="58" spans="1:18">
      <c r="A58" s="15" t="s">
        <v>455</v>
      </c>
      <c r="B58" s="17" t="n">
        <v>7267</v>
      </c>
      <c r="C58" s="18">
        <f>(0.0/B58*100)</f>
        <v/>
      </c>
      <c r="D58" s="19" t="n">
        <v>7267</v>
      </c>
      <c r="E58" s="18" t="n">
        <v>415.84862478</v>
      </c>
      <c r="F58" s="20" t="n">
        <v>4.71335387</v>
      </c>
      <c r="G58" s="18" t="n">
        <v>403.53645712</v>
      </c>
      <c r="H58" s="20" t="n">
        <v>8.641102439999999</v>
      </c>
      <c r="I58" s="18" t="s">
        <v>404</v>
      </c>
      <c r="J58" s="20" t="s">
        <v>404</v>
      </c>
      <c r="K58" s="18" t="s">
        <v>404</v>
      </c>
      <c r="L58" s="20" t="s">
        <v>404</v>
      </c>
      <c r="M58" s="18" t="s">
        <v>404</v>
      </c>
      <c r="N58" s="20" t="s">
        <v>404</v>
      </c>
      <c r="O58" s="18" t="s">
        <v>404</v>
      </c>
      <c r="P58" s="20" t="s">
        <v>404</v>
      </c>
      <c r="Q58" s="18" t="n">
        <v>404.82314359</v>
      </c>
      <c r="R58" s="20" t="n">
        <v>4.28723855</v>
      </c>
    </row>
    <row r="59" spans="1:18">
      <c r="A59" s="15" t="s">
        <v>456</v>
      </c>
      <c r="B59" s="17" t="n">
        <v>4826</v>
      </c>
      <c r="C59" s="18">
        <f>(0.0/B59*100)</f>
        <v/>
      </c>
      <c r="D59" s="19" t="n">
        <v>4826</v>
      </c>
      <c r="E59" s="18" t="n">
        <v>374.76261113</v>
      </c>
      <c r="F59" s="20" t="n">
        <v>2.77741764</v>
      </c>
      <c r="G59" s="18" t="n">
        <v>384.68662692</v>
      </c>
      <c r="H59" s="20" t="n">
        <v>2.69413649</v>
      </c>
      <c r="I59" s="18" t="s">
        <v>404</v>
      </c>
      <c r="J59" s="20" t="s">
        <v>404</v>
      </c>
      <c r="K59" s="18" t="s">
        <v>404</v>
      </c>
      <c r="L59" s="20" t="s">
        <v>404</v>
      </c>
      <c r="M59" s="18" t="s">
        <v>404</v>
      </c>
      <c r="N59" s="20" t="s">
        <v>404</v>
      </c>
      <c r="O59" s="18" t="s">
        <v>404</v>
      </c>
      <c r="P59" s="20" t="s">
        <v>404</v>
      </c>
      <c r="Q59" s="18" t="n">
        <v>377.79915065</v>
      </c>
      <c r="R59" s="20" t="n">
        <v>2.60707409</v>
      </c>
    </row>
    <row r="60" spans="1:18">
      <c r="A60" s="15" t="s">
        <v>457</v>
      </c>
      <c r="B60" s="17" t="n">
        <v>4546</v>
      </c>
      <c r="C60" s="18">
        <f>(0.0/B60*100)</f>
        <v/>
      </c>
      <c r="D60" s="19" t="n">
        <v>4546</v>
      </c>
      <c r="E60" s="18" t="n">
        <v>390.44296366</v>
      </c>
      <c r="F60" s="20" t="n">
        <v>6.58088184</v>
      </c>
      <c r="G60" s="18" t="n">
        <v>388.7495311</v>
      </c>
      <c r="H60" s="20" t="n">
        <v>12.61101896</v>
      </c>
      <c r="I60" s="18" t="s">
        <v>404</v>
      </c>
      <c r="J60" s="20" t="s">
        <v>404</v>
      </c>
      <c r="K60" s="18" t="s">
        <v>404</v>
      </c>
      <c r="L60" s="20" t="s">
        <v>404</v>
      </c>
      <c r="M60" s="18" t="s">
        <v>404</v>
      </c>
      <c r="N60" s="20" t="s">
        <v>404</v>
      </c>
      <c r="O60" s="18" t="s">
        <v>404</v>
      </c>
      <c r="P60" s="20" t="s">
        <v>404</v>
      </c>
      <c r="Q60" s="18" t="n">
        <v>383.10576587</v>
      </c>
      <c r="R60" s="20" t="n">
        <v>5.9160775</v>
      </c>
    </row>
    <row r="61" spans="1:18">
      <c r="A61" s="15" t="s">
        <v>458</v>
      </c>
      <c r="B61" s="17" t="n">
        <v>6525</v>
      </c>
      <c r="C61" s="18">
        <f>(0.0/B61*100)</f>
        <v/>
      </c>
      <c r="D61" s="19" t="n">
        <v>6525</v>
      </c>
      <c r="E61" s="18" t="n">
        <v>468.0469943</v>
      </c>
      <c r="F61" s="20" t="n">
        <v>4.28151346</v>
      </c>
      <c r="G61" s="18" t="n">
        <v>480.19198902</v>
      </c>
      <c r="H61" s="20" t="n">
        <v>4.30637334</v>
      </c>
      <c r="I61" s="18" t="n">
        <v>410.05668014</v>
      </c>
      <c r="J61" s="20" t="n">
        <v>16.13801857</v>
      </c>
      <c r="K61" s="18" t="s">
        <v>404</v>
      </c>
      <c r="L61" s="20" t="s">
        <v>404</v>
      </c>
      <c r="M61" s="18" t="s">
        <v>404</v>
      </c>
      <c r="N61" s="20" t="s">
        <v>404</v>
      </c>
      <c r="O61" s="18" t="s">
        <v>404</v>
      </c>
      <c r="P61" s="20" t="s">
        <v>404</v>
      </c>
      <c r="Q61" s="18" t="n">
        <v>491.15585557</v>
      </c>
      <c r="R61" s="20" t="n">
        <v>9.05144621</v>
      </c>
    </row>
    <row r="62" spans="1:18">
      <c r="A62" s="15" t="s">
        <v>459</v>
      </c>
      <c r="B62" s="17" t="n">
        <v>4476</v>
      </c>
      <c r="C62" s="18">
        <f>(0.0/B62*100)</f>
        <v/>
      </c>
      <c r="D62" s="19" t="n">
        <v>4476</v>
      </c>
      <c r="E62" s="18" t="n">
        <v>526.0837970600001</v>
      </c>
      <c r="F62" s="20" t="n">
        <v>1.65003013</v>
      </c>
      <c r="G62" s="18" t="n">
        <v>535.88502762</v>
      </c>
      <c r="H62" s="20" t="n">
        <v>1.49145637</v>
      </c>
      <c r="I62" s="18" t="n">
        <v>469.94698345</v>
      </c>
      <c r="J62" s="20" t="n">
        <v>17.32583546</v>
      </c>
      <c r="K62" s="18" t="s">
        <v>404</v>
      </c>
      <c r="L62" s="20" t="s">
        <v>404</v>
      </c>
      <c r="M62" s="18" t="s">
        <v>404</v>
      </c>
      <c r="N62" s="20" t="s">
        <v>404</v>
      </c>
      <c r="O62" s="18" t="s">
        <v>404</v>
      </c>
      <c r="P62" s="20" t="s">
        <v>404</v>
      </c>
      <c r="Q62" s="18" t="n">
        <v>516.11564865</v>
      </c>
      <c r="R62" s="20" t="n">
        <v>2.90227238</v>
      </c>
    </row>
    <row r="63" spans="1:18">
      <c r="A63" s="15" t="s">
        <v>460</v>
      </c>
      <c r="B63" s="17" t="n">
        <v>5324</v>
      </c>
      <c r="C63" s="18">
        <f>(0.0/B63*100)</f>
        <v/>
      </c>
      <c r="D63" s="19" t="n">
        <v>5324</v>
      </c>
      <c r="E63" s="18" t="n">
        <v>378.42692155</v>
      </c>
      <c r="F63" s="20" t="n">
        <v>1.63199456</v>
      </c>
      <c r="G63" s="18" t="n">
        <v>394.33389914</v>
      </c>
      <c r="H63" s="20" t="n">
        <v>3.1007835</v>
      </c>
      <c r="I63" s="18" t="s">
        <v>404</v>
      </c>
      <c r="J63" s="20" t="s">
        <v>404</v>
      </c>
      <c r="K63" s="18" t="s">
        <v>404</v>
      </c>
      <c r="L63" s="20" t="s">
        <v>404</v>
      </c>
      <c r="M63" s="18" t="s">
        <v>404</v>
      </c>
      <c r="N63" s="20" t="s">
        <v>404</v>
      </c>
      <c r="O63" s="18" t="s">
        <v>404</v>
      </c>
      <c r="P63" s="20" t="s">
        <v>404</v>
      </c>
      <c r="Q63" s="18" t="n">
        <v>388.1746586</v>
      </c>
      <c r="R63" s="20" t="n">
        <v>2.10154117</v>
      </c>
    </row>
    <row r="64" spans="1:18">
      <c r="A64" s="15" t="s">
        <v>461</v>
      </c>
      <c r="B64" s="17" t="n">
        <v>3634</v>
      </c>
      <c r="C64" s="18">
        <f>(27.0/B64*100)</f>
        <v/>
      </c>
      <c r="D64" s="19" t="n">
        <v>3607</v>
      </c>
      <c r="E64" s="18" t="n">
        <v>473.27375559</v>
      </c>
      <c r="F64" s="20" t="n">
        <v>2.17004473</v>
      </c>
      <c r="G64" s="18" t="n">
        <v>435.62535949</v>
      </c>
      <c r="H64" s="20" t="n">
        <v>3.0241972</v>
      </c>
      <c r="I64" s="18" t="s">
        <v>404</v>
      </c>
      <c r="J64" s="20" t="s">
        <v>404</v>
      </c>
      <c r="K64" s="18" t="s">
        <v>404</v>
      </c>
      <c r="L64" s="20" t="s">
        <v>404</v>
      </c>
      <c r="M64" s="18" t="s">
        <v>404</v>
      </c>
      <c r="N64" s="20" t="s">
        <v>404</v>
      </c>
      <c r="O64" s="18" t="s">
        <v>404</v>
      </c>
      <c r="P64" s="20" t="s">
        <v>404</v>
      </c>
      <c r="Q64" s="18" t="n">
        <v>474.52706141</v>
      </c>
      <c r="R64" s="20" t="n">
        <v>3.63862418</v>
      </c>
    </row>
    <row r="65" spans="1:18">
      <c r="A65" s="15" t="s">
        <v>462</v>
      </c>
      <c r="B65" s="17" t="n">
        <v>5325</v>
      </c>
      <c r="C65" s="18">
        <f>(0.0/B65*100)</f>
        <v/>
      </c>
      <c r="D65" s="19" t="n">
        <v>5325</v>
      </c>
      <c r="E65" s="18" t="n">
        <v>426.50560773</v>
      </c>
      <c r="F65" s="20" t="n">
        <v>2.87452588</v>
      </c>
      <c r="G65" s="18" t="n">
        <v>430.49200789</v>
      </c>
      <c r="H65" s="20" t="n">
        <v>8.891050910000001</v>
      </c>
      <c r="I65" s="18" t="s">
        <v>404</v>
      </c>
      <c r="J65" s="20" t="s">
        <v>404</v>
      </c>
      <c r="K65" s="18" t="s">
        <v>404</v>
      </c>
      <c r="L65" s="20" t="s">
        <v>404</v>
      </c>
      <c r="M65" s="18" t="s">
        <v>404</v>
      </c>
      <c r="N65" s="20" t="s">
        <v>404</v>
      </c>
      <c r="O65" s="18" t="s">
        <v>404</v>
      </c>
      <c r="P65" s="20" t="s">
        <v>404</v>
      </c>
      <c r="Q65" s="18" t="n">
        <v>436.28171898</v>
      </c>
      <c r="R65" s="20" t="n">
        <v>10.90671926</v>
      </c>
    </row>
    <row r="66" spans="1:18">
      <c r="A66" s="15" t="s">
        <v>463</v>
      </c>
      <c r="B66" s="17" t="n">
        <v>5665</v>
      </c>
      <c r="C66" s="18">
        <f>(0.0/B66*100)</f>
        <v/>
      </c>
      <c r="D66" s="19" t="n">
        <v>5665</v>
      </c>
      <c r="E66" s="18" t="n">
        <v>404.99329849</v>
      </c>
      <c r="F66" s="20" t="n">
        <v>1.69918124</v>
      </c>
      <c r="G66" s="18" t="n">
        <v>416.13320088</v>
      </c>
      <c r="H66" s="20" t="n">
        <v>1.48509417</v>
      </c>
      <c r="I66" s="18" t="n">
        <v>363.84393827</v>
      </c>
      <c r="J66" s="20" t="n">
        <v>8.81112766</v>
      </c>
      <c r="K66" s="18" t="s">
        <v>404</v>
      </c>
      <c r="L66" s="20" t="s">
        <v>404</v>
      </c>
      <c r="M66" s="18" t="s">
        <v>404</v>
      </c>
      <c r="N66" s="20" t="s">
        <v>404</v>
      </c>
      <c r="O66" s="18" t="s">
        <v>404</v>
      </c>
      <c r="P66" s="20" t="s">
        <v>404</v>
      </c>
      <c r="Q66" s="18" t="n">
        <v>411.52732926</v>
      </c>
      <c r="R66" s="20" t="n">
        <v>2.89084482</v>
      </c>
    </row>
    <row r="67" spans="1:18">
      <c r="A67" s="15" t="s">
        <v>464</v>
      </c>
      <c r="B67" s="17" t="n">
        <v>6971</v>
      </c>
      <c r="C67" s="18">
        <f>(0.0/B67*100)</f>
        <v/>
      </c>
      <c r="D67" s="19" t="n">
        <v>6971</v>
      </c>
      <c r="E67" s="18" t="n">
        <v>398.13313165</v>
      </c>
      <c r="F67" s="20" t="n">
        <v>4.14219159</v>
      </c>
      <c r="G67" s="18" t="n">
        <v>389.50227405</v>
      </c>
      <c r="H67" s="20" t="n">
        <v>5.40357389</v>
      </c>
      <c r="I67" s="18" t="n">
        <v>379.8153183</v>
      </c>
      <c r="J67" s="20" t="n">
        <v>6.79452788</v>
      </c>
      <c r="K67" s="18" t="s">
        <v>404</v>
      </c>
      <c r="L67" s="20" t="s">
        <v>404</v>
      </c>
      <c r="M67" s="18" t="s">
        <v>404</v>
      </c>
      <c r="N67" s="20" t="s">
        <v>404</v>
      </c>
      <c r="O67" s="18" t="s">
        <v>404</v>
      </c>
      <c r="P67" s="20" t="s">
        <v>404</v>
      </c>
      <c r="Q67" s="18" t="n">
        <v>403.11192091</v>
      </c>
      <c r="R67" s="20" t="n">
        <v>5.74642031</v>
      </c>
    </row>
    <row r="68" spans="1:18">
      <c r="A68" s="15" t="s">
        <v>465</v>
      </c>
      <c r="B68" s="17" t="n">
        <v>12083</v>
      </c>
      <c r="C68" s="18">
        <f>(0.0/B68*100)</f>
        <v/>
      </c>
      <c r="D68" s="19" t="n">
        <v>12083</v>
      </c>
      <c r="E68" s="18" t="n">
        <v>417.7816479</v>
      </c>
      <c r="F68" s="20" t="n">
        <v>0.99080764</v>
      </c>
      <c r="G68" s="18" t="n">
        <v>411.11655963</v>
      </c>
      <c r="H68" s="20" t="n">
        <v>1.97300822</v>
      </c>
      <c r="I68" s="18" t="n">
        <v>439.84475592</v>
      </c>
      <c r="J68" s="20" t="n">
        <v>12.49637931</v>
      </c>
      <c r="K68" s="18" t="s">
        <v>404</v>
      </c>
      <c r="L68" s="20" t="s">
        <v>404</v>
      </c>
      <c r="M68" s="18" t="s">
        <v>404</v>
      </c>
      <c r="N68" s="20" t="s">
        <v>404</v>
      </c>
      <c r="O68" s="18" t="s">
        <v>404</v>
      </c>
      <c r="P68" s="20" t="s">
        <v>404</v>
      </c>
      <c r="Q68" s="18" t="n">
        <v>434.69891922</v>
      </c>
      <c r="R68" s="20" t="n">
        <v>4.43141101</v>
      </c>
    </row>
    <row r="69" spans="1:18">
      <c r="A69" s="15" t="s">
        <v>466</v>
      </c>
      <c r="B69" s="17" t="n">
        <v>4876</v>
      </c>
      <c r="C69" s="18">
        <f>(0.0/B69*100)</f>
        <v/>
      </c>
      <c r="D69" s="19" t="n">
        <v>4876</v>
      </c>
      <c r="E69" s="18" t="n">
        <v>437.80283415</v>
      </c>
      <c r="F69" s="20" t="n">
        <v>3.87797514</v>
      </c>
      <c r="G69" s="18" t="n">
        <v>434.92835184</v>
      </c>
      <c r="H69" s="20" t="n">
        <v>8.30850508</v>
      </c>
      <c r="I69" s="18" t="s">
        <v>404</v>
      </c>
      <c r="J69" s="20" t="s">
        <v>404</v>
      </c>
      <c r="K69" s="18" t="s">
        <v>404</v>
      </c>
      <c r="L69" s="20" t="s">
        <v>404</v>
      </c>
      <c r="M69" s="18" t="s">
        <v>404</v>
      </c>
      <c r="N69" s="20" t="s">
        <v>404</v>
      </c>
      <c r="O69" s="18" t="s">
        <v>404</v>
      </c>
      <c r="P69" s="20" t="s">
        <v>404</v>
      </c>
      <c r="Q69" s="18" t="n">
        <v>411.6208207</v>
      </c>
      <c r="R69" s="20" t="n">
        <v>11.11105827</v>
      </c>
    </row>
    <row r="70" spans="1:18">
      <c r="A70" s="15" t="s">
        <v>467</v>
      </c>
      <c r="B70" s="17" t="n">
        <v>6036</v>
      </c>
      <c r="C70" s="18">
        <f>(0.0/B70*100)</f>
        <v/>
      </c>
      <c r="D70" s="19" t="n">
        <v>6036</v>
      </c>
      <c r="E70" s="18" t="n">
        <v>484.967718</v>
      </c>
      <c r="F70" s="20" t="n">
        <v>3.46823069</v>
      </c>
      <c r="G70" s="18" t="n">
        <v>490.99661047</v>
      </c>
      <c r="H70" s="20" t="n">
        <v>5.96871573</v>
      </c>
      <c r="I70" s="18" t="s">
        <v>404</v>
      </c>
      <c r="J70" s="20" t="s">
        <v>404</v>
      </c>
      <c r="K70" s="18" t="s">
        <v>404</v>
      </c>
      <c r="L70" s="20" t="s">
        <v>404</v>
      </c>
      <c r="M70" s="18" t="s">
        <v>404</v>
      </c>
      <c r="N70" s="20" t="s">
        <v>404</v>
      </c>
      <c r="O70" s="18" t="s">
        <v>404</v>
      </c>
      <c r="P70" s="20" t="s">
        <v>404</v>
      </c>
      <c r="Q70" s="18" t="n">
        <v>493.31603933</v>
      </c>
      <c r="R70" s="20" t="n">
        <v>15.60607125</v>
      </c>
    </row>
    <row r="71" spans="1:18">
      <c r="A71" s="15" t="s">
        <v>468</v>
      </c>
      <c r="B71" s="17" t="n">
        <v>6115</v>
      </c>
      <c r="C71" s="18">
        <f>(0.0/B71*100)</f>
        <v/>
      </c>
      <c r="D71" s="19" t="n">
        <v>6115</v>
      </c>
      <c r="E71" s="18" t="n">
        <v>553.77865558</v>
      </c>
      <c r="F71" s="20" t="n">
        <v>1.09477715</v>
      </c>
      <c r="G71" s="18" t="n">
        <v>571.06177897</v>
      </c>
      <c r="H71" s="20" t="n">
        <v>5.46650558</v>
      </c>
      <c r="I71" s="18" t="n">
        <v>496.28387474</v>
      </c>
      <c r="J71" s="20" t="n">
        <v>15.61464699</v>
      </c>
      <c r="K71" s="18" t="s">
        <v>404</v>
      </c>
      <c r="L71" s="20" t="s">
        <v>404</v>
      </c>
      <c r="M71" s="18" t="s">
        <v>404</v>
      </c>
      <c r="N71" s="20" t="s">
        <v>404</v>
      </c>
      <c r="O71" s="18" t="s">
        <v>404</v>
      </c>
      <c r="P71" s="20" t="s">
        <v>404</v>
      </c>
      <c r="Q71" s="18" t="n">
        <v>527.17114969</v>
      </c>
      <c r="R71" s="20" t="n">
        <v>12.19988155</v>
      </c>
    </row>
    <row r="72" spans="1:18">
      <c r="A72" s="15" t="s">
        <v>469</v>
      </c>
      <c r="B72" s="17" t="n">
        <v>7708</v>
      </c>
      <c r="C72" s="18">
        <f>(0.0/B72*100)</f>
        <v/>
      </c>
      <c r="D72" s="19" t="n">
        <v>7708</v>
      </c>
      <c r="E72" s="18" t="n">
        <v>531.15490558</v>
      </c>
      <c r="F72" s="20" t="n">
        <v>3.74710899</v>
      </c>
      <c r="G72" s="18" t="n">
        <v>538.81151894</v>
      </c>
      <c r="H72" s="20" t="n">
        <v>10.78728924</v>
      </c>
      <c r="I72" s="18" t="n">
        <v>458.99937447</v>
      </c>
      <c r="J72" s="20" t="n">
        <v>20.27311295</v>
      </c>
      <c r="K72" s="18" t="s">
        <v>404</v>
      </c>
      <c r="L72" s="20" t="s">
        <v>404</v>
      </c>
      <c r="M72" s="18" t="s">
        <v>404</v>
      </c>
      <c r="N72" s="20" t="s">
        <v>404</v>
      </c>
      <c r="O72" s="18" t="s">
        <v>404</v>
      </c>
      <c r="P72" s="20" t="s">
        <v>404</v>
      </c>
      <c r="Q72" s="18" t="n">
        <v>562.85793474</v>
      </c>
      <c r="R72" s="20" t="n">
        <v>6.92369472</v>
      </c>
    </row>
    <row r="73" spans="1:18">
      <c r="A73" s="15" t="s">
        <v>470</v>
      </c>
      <c r="B73" s="17" t="n">
        <v>8249</v>
      </c>
      <c r="C73" s="18">
        <f>(0.0/B73*100)</f>
        <v/>
      </c>
      <c r="D73" s="19" t="n">
        <v>8249</v>
      </c>
      <c r="E73" s="18" t="n">
        <v>422.05784497</v>
      </c>
      <c r="F73" s="20" t="n">
        <v>3.60854486</v>
      </c>
      <c r="G73" s="18" t="n">
        <v>424.44786207</v>
      </c>
      <c r="H73" s="20" t="n">
        <v>5.5671248</v>
      </c>
      <c r="I73" s="18" t="n">
        <v>410.81162287</v>
      </c>
      <c r="J73" s="20" t="n">
        <v>19.10949987</v>
      </c>
      <c r="K73" s="18" t="s">
        <v>404</v>
      </c>
      <c r="L73" s="20" t="s">
        <v>404</v>
      </c>
      <c r="M73" s="18" t="s">
        <v>404</v>
      </c>
      <c r="N73" s="20" t="s">
        <v>404</v>
      </c>
      <c r="O73" s="18" t="s">
        <v>404</v>
      </c>
      <c r="P73" s="20" t="s">
        <v>404</v>
      </c>
      <c r="Q73" s="18" t="n">
        <v>406.47378596</v>
      </c>
      <c r="R73" s="20" t="n">
        <v>17.07945188</v>
      </c>
    </row>
    <row r="74" spans="1:18">
      <c r="A74" s="15" t="s">
        <v>471</v>
      </c>
      <c r="B74" s="17" t="n">
        <v>4692</v>
      </c>
      <c r="C74" s="18">
        <f>(484.0/B74*100)</f>
        <v/>
      </c>
      <c r="D74" s="19" t="n">
        <v>4208</v>
      </c>
      <c r="E74" s="18" t="n">
        <v>427.08857014</v>
      </c>
      <c r="F74" s="20" t="n">
        <v>2.21454381</v>
      </c>
      <c r="G74" s="18" t="n">
        <v>413.52741234</v>
      </c>
      <c r="H74" s="20" t="n">
        <v>2.84344542</v>
      </c>
      <c r="I74" s="18" t="s">
        <v>404</v>
      </c>
      <c r="J74" s="20" t="s">
        <v>404</v>
      </c>
      <c r="K74" s="18" t="s">
        <v>404</v>
      </c>
      <c r="L74" s="20" t="s">
        <v>404</v>
      </c>
      <c r="M74" s="18" t="s">
        <v>404</v>
      </c>
      <c r="N74" s="20" t="s">
        <v>404</v>
      </c>
      <c r="O74" s="18" t="s">
        <v>404</v>
      </c>
      <c r="P74" s="20" t="s">
        <v>404</v>
      </c>
      <c r="Q74" s="18" t="n">
        <v>420.63661582</v>
      </c>
      <c r="R74" s="20" t="n">
        <v>2.83110095</v>
      </c>
    </row>
    <row r="75" spans="1:18">
      <c r="A75" s="15" t="s">
        <v>472</v>
      </c>
      <c r="B75" s="17" t="n">
        <v>5375</v>
      </c>
      <c r="C75" s="18">
        <f>(483.0/B75*100)</f>
        <v/>
      </c>
      <c r="D75" s="19" t="n">
        <v>4892</v>
      </c>
      <c r="E75" s="18" t="n">
        <v>383.0470783</v>
      </c>
      <c r="F75" s="20" t="n">
        <v>3.89989071</v>
      </c>
      <c r="G75" s="18" t="n">
        <v>388.36274939</v>
      </c>
      <c r="H75" s="20" t="n">
        <v>5.31553822</v>
      </c>
      <c r="I75" s="18" t="n">
        <v>382.90126591</v>
      </c>
      <c r="J75" s="20" t="n">
        <v>13.21533288</v>
      </c>
      <c r="K75" s="18" t="s">
        <v>404</v>
      </c>
      <c r="L75" s="20" t="s">
        <v>404</v>
      </c>
      <c r="M75" s="18" t="s">
        <v>404</v>
      </c>
      <c r="N75" s="20" t="s">
        <v>404</v>
      </c>
      <c r="O75" s="18" t="s">
        <v>404</v>
      </c>
      <c r="P75" s="20" t="s">
        <v>404</v>
      </c>
      <c r="Q75" s="18" t="n">
        <v>395.93797351</v>
      </c>
      <c r="R75" s="20" t="n">
        <v>7.61410429</v>
      </c>
    </row>
    <row r="76" spans="1:18">
      <c r="A76" s="15" t="s">
        <v>473</v>
      </c>
      <c r="B76" s="17" t="n">
        <v>14167</v>
      </c>
      <c r="C76" s="18">
        <f>(1400.0/B76*100)</f>
        <v/>
      </c>
      <c r="D76" s="19" t="n">
        <v>12767</v>
      </c>
      <c r="E76" s="18" t="n">
        <v>444.1064621</v>
      </c>
      <c r="F76" s="20" t="n">
        <v>3.60591936</v>
      </c>
      <c r="G76" s="18" t="n">
        <v>451.51705929</v>
      </c>
      <c r="H76" s="20" t="n">
        <v>5.87889979</v>
      </c>
      <c r="I76" s="18" t="n">
        <v>391.2856045</v>
      </c>
      <c r="J76" s="20" t="n">
        <v>11.40456447</v>
      </c>
      <c r="K76" s="18" t="s">
        <v>404</v>
      </c>
      <c r="L76" s="20" t="s">
        <v>404</v>
      </c>
      <c r="M76" s="18" t="s">
        <v>404</v>
      </c>
      <c r="N76" s="20" t="s">
        <v>404</v>
      </c>
      <c r="O76" s="18" t="s">
        <v>404</v>
      </c>
      <c r="P76" s="20" t="s">
        <v>404</v>
      </c>
      <c r="Q76" s="18" t="n">
        <v>418.11284796</v>
      </c>
      <c r="R76" s="20" t="n">
        <v>5.94148841</v>
      </c>
    </row>
    <row r="77" spans="1:18">
      <c r="A77" s="15" t="s">
        <v>474</v>
      </c>
      <c r="B77" s="17" t="n">
        <v>6062</v>
      </c>
      <c r="C77" s="18">
        <f>(0.0/B77*100)</f>
        <v/>
      </c>
      <c r="D77" s="19" t="n">
        <v>6062</v>
      </c>
      <c r="E77" s="18" t="n">
        <v>436.75295371</v>
      </c>
      <c r="F77" s="20" t="n">
        <v>6.43495358</v>
      </c>
      <c r="G77" s="18" t="n">
        <v>437.61052038</v>
      </c>
      <c r="H77" s="20" t="n">
        <v>4.97107279</v>
      </c>
      <c r="I77" s="18" t="n">
        <v>408.50614799</v>
      </c>
      <c r="J77" s="20" t="n">
        <v>14.00500674</v>
      </c>
      <c r="K77" s="18" t="s">
        <v>404</v>
      </c>
      <c r="L77" s="20" t="s">
        <v>404</v>
      </c>
      <c r="M77" s="18" t="s">
        <v>404</v>
      </c>
      <c r="N77" s="20" t="s">
        <v>404</v>
      </c>
      <c r="O77" s="18" t="s">
        <v>404</v>
      </c>
      <c r="P77" s="20" t="s">
        <v>404</v>
      </c>
      <c r="Q77" s="18" t="n">
        <v>434.79011395</v>
      </c>
      <c r="R77" s="20" t="n">
        <v>6.73259961</v>
      </c>
    </row>
    <row r="78" spans="1:18">
      <c r="A78" s="15" t="s">
        <v>475</v>
      </c>
      <c r="B78" s="17" t="n">
        <v>5826</v>
      </c>
      <c r="C78" s="18">
        <f>(0.0/B78*100)</f>
        <v/>
      </c>
      <c r="D78" s="19" t="n">
        <v>5826</v>
      </c>
      <c r="E78" s="18" t="n">
        <v>524.52090495</v>
      </c>
      <c r="F78" s="20" t="n">
        <v>5.30721943</v>
      </c>
      <c r="G78" s="18" t="n">
        <v>519.16122195</v>
      </c>
      <c r="H78" s="20" t="n">
        <v>14.96268733</v>
      </c>
      <c r="I78" s="18" t="s">
        <v>404</v>
      </c>
      <c r="J78" s="20" t="s">
        <v>404</v>
      </c>
      <c r="K78" s="18" t="s">
        <v>404</v>
      </c>
      <c r="L78" s="20" t="s">
        <v>404</v>
      </c>
      <c r="M78" s="18" t="s">
        <v>404</v>
      </c>
      <c r="N78" s="20" t="s">
        <v>404</v>
      </c>
      <c r="O78" s="18" t="s">
        <v>404</v>
      </c>
      <c r="P78" s="20" t="s">
        <v>404</v>
      </c>
      <c r="Q78" s="18" t="n">
        <v>526.1679046199999</v>
      </c>
      <c r="R78" s="20" t="n">
        <v>6.80467234</v>
      </c>
    </row>
    <row customHeight="1" ht="25" r="79" spans="1:18">
      <c r="A79" s="15" t="s">
        <v>476</v>
      </c>
      <c r="B79" s="17" t="n">
        <v>1657</v>
      </c>
      <c r="C79" s="18">
        <f>(21.0/B79*100)</f>
        <v/>
      </c>
      <c r="D79" s="19" t="n">
        <v>1636</v>
      </c>
      <c r="E79" s="18" t="n">
        <v>464.02787393</v>
      </c>
      <c r="F79" s="20" t="n">
        <v>13.59616269</v>
      </c>
      <c r="G79" s="18" t="n">
        <v>474.59250804</v>
      </c>
      <c r="H79" s="20" t="n">
        <v>6.83494022</v>
      </c>
      <c r="I79" s="18" t="s">
        <v>404</v>
      </c>
      <c r="J79" s="20" t="s">
        <v>404</v>
      </c>
      <c r="K79" s="18" t="s">
        <v>404</v>
      </c>
      <c r="L79" s="20" t="s">
        <v>404</v>
      </c>
      <c r="M79" s="18" t="s">
        <v>404</v>
      </c>
      <c r="N79" s="20" t="s">
        <v>404</v>
      </c>
      <c r="O79" s="18" t="s">
        <v>404</v>
      </c>
      <c r="P79" s="20" t="s">
        <v>404</v>
      </c>
      <c r="Q79" s="18" t="n">
        <v>483.143147</v>
      </c>
      <c r="R79" s="20" t="n">
        <v>15.07370167</v>
      </c>
    </row>
    <row r="80" spans="1:18">
      <c r="A80" s="15" t="s">
        <v>477</v>
      </c>
      <c r="B80" s="17" t="n">
        <v>7841</v>
      </c>
      <c r="C80" s="18">
        <f>(0.0/B80*100)</f>
        <v/>
      </c>
      <c r="D80" s="19" t="n">
        <v>7841</v>
      </c>
      <c r="E80" s="18" t="n">
        <v>458.24377181</v>
      </c>
      <c r="F80" s="20" t="n">
        <v>3.96631333</v>
      </c>
      <c r="G80" s="18" t="n">
        <v>446.45437108</v>
      </c>
      <c r="H80" s="20" t="n">
        <v>8.145222560000001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(121.0/B81*100)</f>
        <v/>
      </c>
      <c r="D81" s="19" t="n">
        <v>8740</v>
      </c>
      <c r="E81" s="18" t="n">
        <v>442.64543698</v>
      </c>
      <c r="F81" s="20" t="n">
        <v>3.97332932</v>
      </c>
      <c r="G81" s="18" t="n">
        <v>441.76999283</v>
      </c>
      <c r="H81" s="20" t="n">
        <v>4.47633963</v>
      </c>
      <c r="I81" s="18" t="n">
        <v>523.4145175</v>
      </c>
      <c r="J81" s="20" t="n">
        <v>6.78576833</v>
      </c>
      <c r="K81" s="18" t="s">
        <v>404</v>
      </c>
      <c r="L81" s="20" t="s">
        <v>404</v>
      </c>
      <c r="M81" s="18" t="s">
        <v>404</v>
      </c>
      <c r="N81" s="20" t="s">
        <v>404</v>
      </c>
      <c r="O81" s="18" t="s">
        <v>404</v>
      </c>
      <c r="P81" s="20" t="s">
        <v>404</v>
      </c>
      <c r="Q81" s="18" t="n">
        <v>449.17522894</v>
      </c>
      <c r="R81" s="20" t="n">
        <v>11.16525337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510.62813778</v>
      </c>
      <c r="F7" s="20" t="n">
        <v>1.95402966</v>
      </c>
      <c r="G7" s="18" t="n">
        <v>516.26431443</v>
      </c>
      <c r="H7" s="20" t="n">
        <v>7.3699386</v>
      </c>
      <c r="I7" s="18" t="s">
        <v>404</v>
      </c>
      <c r="J7" s="20" t="s">
        <v>404</v>
      </c>
      <c r="K7" s="18" t="s">
        <v>404</v>
      </c>
      <c r="L7" s="20" t="s">
        <v>404</v>
      </c>
      <c r="M7" s="18" t="s">
        <v>404</v>
      </c>
      <c r="N7" s="20" t="s">
        <v>404</v>
      </c>
      <c r="O7" s="18" t="s">
        <v>404</v>
      </c>
      <c r="P7" s="20" t="s">
        <v>404</v>
      </c>
      <c r="Q7" s="18" t="n">
        <v>503.41949983</v>
      </c>
      <c r="R7" s="20" t="n">
        <v>7.80616206</v>
      </c>
    </row>
    <row r="8" spans="1:18">
      <c r="A8" s="15" t="s">
        <v>405</v>
      </c>
      <c r="B8" s="17" t="n">
        <v>7007</v>
      </c>
      <c r="C8" s="18">
        <f>(0.0/B8*100)</f>
        <v/>
      </c>
      <c r="D8" s="19" t="n">
        <v>7007</v>
      </c>
      <c r="E8" s="18" t="n">
        <v>490.97467457</v>
      </c>
      <c r="F8" s="20" t="n">
        <v>4.31912667</v>
      </c>
      <c r="G8" s="18" t="n">
        <v>502.79980921</v>
      </c>
      <c r="H8" s="20" t="n">
        <v>7.63218279</v>
      </c>
      <c r="I8" s="18" t="n">
        <v>469.40647517</v>
      </c>
      <c r="J8" s="20" t="n">
        <v>23.11133693</v>
      </c>
      <c r="K8" s="18" t="s">
        <v>404</v>
      </c>
      <c r="L8" s="20" t="s">
        <v>404</v>
      </c>
      <c r="M8" s="18" t="s">
        <v>404</v>
      </c>
      <c r="N8" s="20" t="s">
        <v>404</v>
      </c>
      <c r="O8" s="18" t="s">
        <v>404</v>
      </c>
      <c r="P8" s="20" t="s">
        <v>404</v>
      </c>
      <c r="Q8" s="18" t="n">
        <v>512.91822639</v>
      </c>
      <c r="R8" s="20" t="n">
        <v>15.50924653</v>
      </c>
    </row>
    <row r="9" spans="1:18">
      <c r="A9" s="15" t="s">
        <v>406</v>
      </c>
      <c r="B9" s="17" t="n">
        <v>9651</v>
      </c>
      <c r="C9" s="18">
        <f>(575.0/B9*100)</f>
        <v/>
      </c>
      <c r="D9" s="19" t="n">
        <v>9076</v>
      </c>
      <c r="E9" s="18" t="n">
        <v>499.71601152</v>
      </c>
      <c r="F9" s="20" t="n">
        <v>2.87834236</v>
      </c>
      <c r="G9" s="18" t="n">
        <v>535.030985</v>
      </c>
      <c r="H9" s="20" t="n">
        <v>11.21575858</v>
      </c>
      <c r="I9" s="18" t="n">
        <v>521.21150646</v>
      </c>
      <c r="J9" s="20" t="n">
        <v>24.42624586</v>
      </c>
      <c r="K9" s="18" t="s">
        <v>404</v>
      </c>
      <c r="L9" s="20" t="s">
        <v>404</v>
      </c>
      <c r="M9" s="18" t="s">
        <v>404</v>
      </c>
      <c r="N9" s="20" t="s">
        <v>404</v>
      </c>
      <c r="O9" s="18" t="s">
        <v>404</v>
      </c>
      <c r="P9" s="20" t="s">
        <v>404</v>
      </c>
      <c r="Q9" s="18" t="n">
        <v>530.70974875</v>
      </c>
      <c r="R9" s="20" t="n">
        <v>19.22916809</v>
      </c>
    </row>
    <row r="10" spans="1:18">
      <c r="A10" s="15" t="s">
        <v>407</v>
      </c>
      <c r="B10" s="17" t="n">
        <v>20058</v>
      </c>
      <c r="C10" s="18">
        <f>(3112.0/B10*100)</f>
        <v/>
      </c>
      <c r="D10" s="19" t="n">
        <v>16946</v>
      </c>
      <c r="E10" s="18" t="n">
        <v>528.57720467</v>
      </c>
      <c r="F10" s="20" t="n">
        <v>2.24767223</v>
      </c>
      <c r="G10" s="18" t="n">
        <v>518.44841277</v>
      </c>
      <c r="H10" s="20" t="n">
        <v>8.751115950000001</v>
      </c>
      <c r="I10" s="18" t="n">
        <v>575.71642624</v>
      </c>
      <c r="J10" s="20" t="n">
        <v>12.10108029</v>
      </c>
      <c r="K10" s="18" t="s">
        <v>404</v>
      </c>
      <c r="L10" s="20" t="s">
        <v>404</v>
      </c>
      <c r="M10" s="18" t="s">
        <v>404</v>
      </c>
      <c r="N10" s="20" t="s">
        <v>404</v>
      </c>
      <c r="O10" s="18" t="s">
        <v>404</v>
      </c>
      <c r="P10" s="20" t="s">
        <v>404</v>
      </c>
      <c r="Q10" s="18" t="n">
        <v>513.69873544</v>
      </c>
      <c r="R10" s="20" t="n">
        <v>23.08526861</v>
      </c>
    </row>
    <row r="11" spans="1:18">
      <c r="A11" s="15" t="s">
        <v>408</v>
      </c>
      <c r="B11" s="17" t="n">
        <v>7053</v>
      </c>
      <c r="C11" s="18">
        <f>(137.0/B11*100)</f>
        <v/>
      </c>
      <c r="D11" s="19" t="n">
        <v>6916</v>
      </c>
      <c r="E11" s="18" t="n">
        <v>449.00085372</v>
      </c>
      <c r="F11" s="20" t="n">
        <v>2.87810322</v>
      </c>
      <c r="G11" s="18" t="n">
        <v>450.69784561</v>
      </c>
      <c r="H11" s="20" t="n">
        <v>10.20455488</v>
      </c>
      <c r="I11" s="18" t="n">
        <v>415.02447064</v>
      </c>
      <c r="J11" s="20" t="n">
        <v>18.84315794</v>
      </c>
      <c r="K11" s="18" t="s">
        <v>404</v>
      </c>
      <c r="L11" s="20" t="s">
        <v>404</v>
      </c>
      <c r="M11" s="18" t="s">
        <v>404</v>
      </c>
      <c r="N11" s="20" t="s">
        <v>404</v>
      </c>
      <c r="O11" s="18" t="s">
        <v>404</v>
      </c>
      <c r="P11" s="20" t="s">
        <v>404</v>
      </c>
      <c r="Q11" s="18" t="n">
        <v>418.82879071</v>
      </c>
      <c r="R11" s="20" t="n">
        <v>30.21169121</v>
      </c>
    </row>
    <row r="12" spans="1:18">
      <c r="A12" s="15" t="s">
        <v>409</v>
      </c>
      <c r="B12" s="17" t="n">
        <v>6894</v>
      </c>
      <c r="C12" s="18">
        <f>(106.0/B12*100)</f>
        <v/>
      </c>
      <c r="D12" s="19" t="n">
        <v>6788</v>
      </c>
      <c r="E12" s="18" t="n">
        <v>489.38004837</v>
      </c>
      <c r="F12" s="20" t="n">
        <v>3.50801328</v>
      </c>
      <c r="G12" s="18" t="n">
        <v>504.81039502</v>
      </c>
      <c r="H12" s="20" t="n">
        <v>6.29357099</v>
      </c>
      <c r="I12" s="18" t="n">
        <v>416.57263075</v>
      </c>
      <c r="J12" s="20" t="n">
        <v>7.57624</v>
      </c>
      <c r="K12" s="18" t="s">
        <v>404</v>
      </c>
      <c r="L12" s="20" t="s">
        <v>404</v>
      </c>
      <c r="M12" s="18" t="s">
        <v>404</v>
      </c>
      <c r="N12" s="20" t="s">
        <v>404</v>
      </c>
      <c r="O12" s="18" t="s">
        <v>404</v>
      </c>
      <c r="P12" s="20" t="s">
        <v>404</v>
      </c>
      <c r="Q12" s="18" t="n">
        <v>475.49721421</v>
      </c>
      <c r="R12" s="20" t="n">
        <v>14.02581024</v>
      </c>
    </row>
    <row r="13" spans="1:18">
      <c r="A13" s="15" t="s">
        <v>410</v>
      </c>
      <c r="B13" s="17" t="n">
        <v>7161</v>
      </c>
      <c r="C13" s="18">
        <f>(1175.0/B13*100)</f>
        <v/>
      </c>
      <c r="D13" s="19" t="n">
        <v>5986</v>
      </c>
      <c r="E13" s="18" t="n">
        <v>501.68642887</v>
      </c>
      <c r="F13" s="20" t="n">
        <v>2.86558858</v>
      </c>
      <c r="G13" s="18" t="n">
        <v>509.33630069</v>
      </c>
      <c r="H13" s="20" t="n">
        <v>13.54809698</v>
      </c>
      <c r="I13" s="18" t="n">
        <v>503.14653285</v>
      </c>
      <c r="J13" s="20" t="n">
        <v>6.92903392</v>
      </c>
      <c r="K13" s="18" t="s">
        <v>404</v>
      </c>
      <c r="L13" s="20" t="s">
        <v>404</v>
      </c>
      <c r="M13" s="18" t="s">
        <v>404</v>
      </c>
      <c r="N13" s="20" t="s">
        <v>404</v>
      </c>
      <c r="O13" s="18" t="s">
        <v>404</v>
      </c>
      <c r="P13" s="20" t="s">
        <v>404</v>
      </c>
      <c r="Q13" s="18" t="n">
        <v>493.21807793</v>
      </c>
      <c r="R13" s="20" t="n">
        <v>11.36624534</v>
      </c>
    </row>
    <row r="14" spans="1:18">
      <c r="A14" s="15" t="s">
        <v>411</v>
      </c>
      <c r="B14" s="17" t="n">
        <v>5587</v>
      </c>
      <c r="C14" s="18">
        <f>(114.0/B14*100)</f>
        <v/>
      </c>
      <c r="D14" s="19" t="n">
        <v>5473</v>
      </c>
      <c r="E14" s="18" t="n">
        <v>534.99348207</v>
      </c>
      <c r="F14" s="20" t="n">
        <v>2.28165695</v>
      </c>
      <c r="G14" s="18" t="n">
        <v>529.10406113</v>
      </c>
      <c r="H14" s="20" t="n">
        <v>4.86704195</v>
      </c>
      <c r="I14" s="18" t="n">
        <v>550.50670928</v>
      </c>
      <c r="J14" s="20" t="n">
        <v>14.05505107</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528.60174953</v>
      </c>
      <c r="F15" s="20" t="n">
        <v>2.54834877</v>
      </c>
      <c r="G15" s="18" t="n">
        <v>549.0781874199999</v>
      </c>
      <c r="H15" s="20" t="n">
        <v>7.89280925</v>
      </c>
      <c r="I15" s="18" t="n">
        <v>555.06352238</v>
      </c>
      <c r="J15" s="20" t="n">
        <v>23.56152746</v>
      </c>
      <c r="K15" s="18" t="s">
        <v>404</v>
      </c>
      <c r="L15" s="20" t="s">
        <v>404</v>
      </c>
      <c r="M15" s="18" t="s">
        <v>404</v>
      </c>
      <c r="N15" s="20" t="s">
        <v>404</v>
      </c>
      <c r="O15" s="18" t="s">
        <v>404</v>
      </c>
      <c r="P15" s="20" t="s">
        <v>404</v>
      </c>
      <c r="Q15" s="18" t="n">
        <v>527.54357461</v>
      </c>
      <c r="R15" s="20" t="n">
        <v>12.71888495</v>
      </c>
    </row>
    <row r="16" spans="1:18">
      <c r="A16" s="15" t="s">
        <v>413</v>
      </c>
      <c r="B16" s="17" t="n">
        <v>6108</v>
      </c>
      <c r="C16" s="18">
        <f>(495.0/B16*100)</f>
        <v/>
      </c>
      <c r="D16" s="19" t="n">
        <v>5613</v>
      </c>
      <c r="E16" s="18" t="n">
        <v>495.17882984</v>
      </c>
      <c r="F16" s="20" t="n">
        <v>2.94620006</v>
      </c>
      <c r="G16" s="18" t="n">
        <v>533.94251351</v>
      </c>
      <c r="H16" s="20" t="n">
        <v>8.54141645</v>
      </c>
      <c r="I16" s="18" t="n">
        <v>456.16067731</v>
      </c>
      <c r="J16" s="20" t="n">
        <v>20.69171144</v>
      </c>
      <c r="K16" s="18" t="s">
        <v>404</v>
      </c>
      <c r="L16" s="20" t="s">
        <v>404</v>
      </c>
      <c r="M16" s="18" t="s">
        <v>404</v>
      </c>
      <c r="N16" s="20" t="s">
        <v>404</v>
      </c>
      <c r="O16" s="18" t="s">
        <v>404</v>
      </c>
      <c r="P16" s="20" t="s">
        <v>404</v>
      </c>
      <c r="Q16" s="18" t="n">
        <v>527.63455231</v>
      </c>
      <c r="R16" s="20" t="n">
        <v>23.94217373</v>
      </c>
    </row>
    <row r="17" spans="1:18">
      <c r="A17" s="15" t="s">
        <v>414</v>
      </c>
      <c r="B17" s="17" t="n">
        <v>6504</v>
      </c>
      <c r="C17" s="18">
        <f>(1325.0/B17*100)</f>
        <v/>
      </c>
      <c r="D17" s="19" t="n">
        <v>5179</v>
      </c>
      <c r="E17" s="18" t="n">
        <v>500.75427717</v>
      </c>
      <c r="F17" s="20" t="n">
        <v>5.90149933</v>
      </c>
      <c r="G17" s="18" t="n">
        <v>513.63716002</v>
      </c>
      <c r="H17" s="20" t="n">
        <v>8.39365596</v>
      </c>
      <c r="I17" s="18" t="n">
        <v>559.2955306699999</v>
      </c>
      <c r="J17" s="20" t="n">
        <v>17.34577235</v>
      </c>
      <c r="K17" s="18" t="s">
        <v>404</v>
      </c>
      <c r="L17" s="20" t="s">
        <v>404</v>
      </c>
      <c r="M17" s="18" t="s">
        <v>404</v>
      </c>
      <c r="N17" s="20" t="s">
        <v>404</v>
      </c>
      <c r="O17" s="18" t="s">
        <v>404</v>
      </c>
      <c r="P17" s="20" t="s">
        <v>404</v>
      </c>
      <c r="Q17" s="18" t="n">
        <v>541.10448652</v>
      </c>
      <c r="R17" s="20" t="n">
        <v>18.70221815</v>
      </c>
    </row>
    <row r="18" spans="1:18">
      <c r="A18" s="15" t="s">
        <v>415</v>
      </c>
      <c r="B18" s="17" t="n">
        <v>5532</v>
      </c>
      <c r="C18" s="18">
        <f>(0.0/B18*100)</f>
        <v/>
      </c>
      <c r="D18" s="19" t="n">
        <v>5532</v>
      </c>
      <c r="E18" s="18" t="n">
        <v>455.84764461</v>
      </c>
      <c r="F18" s="20" t="n">
        <v>4.35976529</v>
      </c>
      <c r="G18" s="18" t="n">
        <v>458.70797496</v>
      </c>
      <c r="H18" s="20" t="n">
        <v>12.94756586</v>
      </c>
      <c r="I18" s="18" t="n">
        <v>433.95770205</v>
      </c>
      <c r="J18" s="20" t="n">
        <v>37.63026598</v>
      </c>
      <c r="K18" s="18" t="s">
        <v>404</v>
      </c>
      <c r="L18" s="20" t="s">
        <v>404</v>
      </c>
      <c r="M18" s="18" t="s">
        <v>404</v>
      </c>
      <c r="N18" s="20" t="s">
        <v>404</v>
      </c>
      <c r="O18" s="18" t="s">
        <v>404</v>
      </c>
      <c r="P18" s="20" t="s">
        <v>404</v>
      </c>
      <c r="Q18" s="18" t="n">
        <v>403.76598349</v>
      </c>
      <c r="R18" s="20" t="n">
        <v>28.63693211</v>
      </c>
    </row>
    <row r="19" spans="1:18">
      <c r="A19" s="15" t="s">
        <v>416</v>
      </c>
      <c r="B19" s="17" t="n">
        <v>5658</v>
      </c>
      <c r="C19" s="18">
        <f>(327.0/B19*100)</f>
        <v/>
      </c>
      <c r="D19" s="19" t="n">
        <v>5331</v>
      </c>
      <c r="E19" s="18" t="n">
        <v>478.83818108</v>
      </c>
      <c r="F19" s="20" t="n">
        <v>3.92017754</v>
      </c>
      <c r="G19" s="18" t="n">
        <v>474.73523181</v>
      </c>
      <c r="H19" s="20" t="n">
        <v>11.91452123</v>
      </c>
      <c r="I19" s="18" t="n">
        <v>504.12520975</v>
      </c>
      <c r="J19" s="20" t="n">
        <v>27.58960402</v>
      </c>
      <c r="K19" s="18" t="s">
        <v>404</v>
      </c>
      <c r="L19" s="20" t="s">
        <v>404</v>
      </c>
      <c r="M19" s="18" t="s">
        <v>404</v>
      </c>
      <c r="N19" s="20" t="s">
        <v>404</v>
      </c>
      <c r="O19" s="18" t="s">
        <v>404</v>
      </c>
      <c r="P19" s="20" t="s">
        <v>404</v>
      </c>
      <c r="Q19" s="18" t="n">
        <v>444.33153386</v>
      </c>
      <c r="R19" s="20" t="n">
        <v>31.50186929</v>
      </c>
    </row>
    <row r="20" spans="1:18">
      <c r="A20" s="15" t="s">
        <v>417</v>
      </c>
      <c r="B20" s="17" t="n">
        <v>3371</v>
      </c>
      <c r="C20" s="18">
        <f>(24.0/B20*100)</f>
        <v/>
      </c>
      <c r="D20" s="19" t="n">
        <v>3347</v>
      </c>
      <c r="E20" s="18" t="n">
        <v>474.38153431</v>
      </c>
      <c r="F20" s="20" t="n">
        <v>1.75786766</v>
      </c>
      <c r="G20" s="18" t="n">
        <v>471.38679806</v>
      </c>
      <c r="H20" s="20" t="n">
        <v>5.35256593</v>
      </c>
      <c r="I20" s="18" t="n">
        <v>423.43863297</v>
      </c>
      <c r="J20" s="20" t="n">
        <v>15.52136719</v>
      </c>
      <c r="K20" s="18" t="s">
        <v>404</v>
      </c>
      <c r="L20" s="20" t="s">
        <v>404</v>
      </c>
      <c r="M20" s="18" t="s">
        <v>404</v>
      </c>
      <c r="N20" s="20" t="s">
        <v>404</v>
      </c>
      <c r="O20" s="18" t="s">
        <v>404</v>
      </c>
      <c r="P20" s="20" t="s">
        <v>404</v>
      </c>
      <c r="Q20" s="18" t="n">
        <v>461.17576045</v>
      </c>
      <c r="R20" s="20" t="n">
        <v>7.89950582</v>
      </c>
    </row>
    <row r="21" spans="1:18">
      <c r="A21" s="15" t="s">
        <v>418</v>
      </c>
      <c r="B21" s="17" t="n">
        <v>5741</v>
      </c>
      <c r="C21" s="18">
        <f>(0.0/B21*100)</f>
        <v/>
      </c>
      <c r="D21" s="19" t="n">
        <v>5741</v>
      </c>
      <c r="E21" s="18" t="n">
        <v>502.92778962</v>
      </c>
      <c r="F21" s="20" t="n">
        <v>3.02430425</v>
      </c>
      <c r="G21" s="18" t="n">
        <v>508.73256693</v>
      </c>
      <c r="H21" s="20" t="n">
        <v>7.32631609</v>
      </c>
      <c r="I21" s="18" t="n">
        <v>493.27588236</v>
      </c>
      <c r="J21" s="20" t="n">
        <v>7.4894112</v>
      </c>
      <c r="K21" s="18" t="s">
        <v>404</v>
      </c>
      <c r="L21" s="20" t="s">
        <v>404</v>
      </c>
      <c r="M21" s="18" t="s">
        <v>404</v>
      </c>
      <c r="N21" s="20" t="s">
        <v>404</v>
      </c>
      <c r="O21" s="18" t="s">
        <v>404</v>
      </c>
      <c r="P21" s="20" t="s">
        <v>404</v>
      </c>
      <c r="Q21" s="18" t="n">
        <v>487.87294985</v>
      </c>
      <c r="R21" s="20" t="n">
        <v>15.63151568</v>
      </c>
    </row>
    <row r="22" spans="1:18">
      <c r="A22" s="15" t="s">
        <v>419</v>
      </c>
      <c r="B22" s="17" t="n">
        <v>6598</v>
      </c>
      <c r="C22" s="18">
        <f>(0.0/B22*100)</f>
        <v/>
      </c>
      <c r="D22" s="19" t="n">
        <v>6598</v>
      </c>
      <c r="E22" s="18" t="n">
        <v>462.41728772</v>
      </c>
      <c r="F22" s="20" t="n">
        <v>4.59444966</v>
      </c>
      <c r="G22" s="18" t="n">
        <v>487.93938287</v>
      </c>
      <c r="H22" s="20" t="n">
        <v>13.06856227</v>
      </c>
      <c r="I22" s="18" t="n">
        <v>489.71071537</v>
      </c>
      <c r="J22" s="20" t="n">
        <v>20.09285938</v>
      </c>
      <c r="K22" s="18" t="s">
        <v>404</v>
      </c>
      <c r="L22" s="20" t="s">
        <v>404</v>
      </c>
      <c r="M22" s="18" t="s">
        <v>404</v>
      </c>
      <c r="N22" s="20" t="s">
        <v>404</v>
      </c>
      <c r="O22" s="18" t="s">
        <v>404</v>
      </c>
      <c r="P22" s="20" t="s">
        <v>404</v>
      </c>
      <c r="Q22" s="18" t="n">
        <v>481.22827943</v>
      </c>
      <c r="R22" s="20" t="n">
        <v>21.90855081</v>
      </c>
    </row>
    <row r="23" spans="1:18">
      <c r="A23" s="15" t="s">
        <v>420</v>
      </c>
      <c r="B23" s="17" t="n">
        <v>11583</v>
      </c>
      <c r="C23" s="18">
        <f>(3185.0/B23*100)</f>
        <v/>
      </c>
      <c r="D23" s="19" t="n">
        <v>8398</v>
      </c>
      <c r="E23" s="18" t="n">
        <v>481.31665406</v>
      </c>
      <c r="F23" s="20" t="n">
        <v>3.66151355</v>
      </c>
      <c r="G23" s="18" t="n">
        <v>515.53061303</v>
      </c>
      <c r="H23" s="20" t="n">
        <v>16.30953403</v>
      </c>
      <c r="I23" s="18" t="n">
        <v>473.68571064</v>
      </c>
      <c r="J23" s="20" t="n">
        <v>25.16862423</v>
      </c>
      <c r="K23" s="18" t="s">
        <v>404</v>
      </c>
      <c r="L23" s="20" t="s">
        <v>404</v>
      </c>
      <c r="M23" s="18" t="s">
        <v>404</v>
      </c>
      <c r="N23" s="20" t="s">
        <v>404</v>
      </c>
      <c r="O23" s="18" t="s">
        <v>404</v>
      </c>
      <c r="P23" s="20" t="s">
        <v>404</v>
      </c>
      <c r="Q23" s="18" t="n">
        <v>511.68632978</v>
      </c>
      <c r="R23" s="20" t="n">
        <v>12.13684853</v>
      </c>
    </row>
    <row r="24" spans="1:18">
      <c r="A24" s="15" t="s">
        <v>421</v>
      </c>
      <c r="B24" s="17" t="n">
        <v>6647</v>
      </c>
      <c r="C24" s="18">
        <f>(0.0/B24*100)</f>
        <v/>
      </c>
      <c r="D24" s="19" t="n">
        <v>6647</v>
      </c>
      <c r="E24" s="18" t="n">
        <v>538.24250606</v>
      </c>
      <c r="F24" s="20" t="n">
        <v>4.18533307</v>
      </c>
      <c r="G24" s="18" t="n">
        <v>538.86493394</v>
      </c>
      <c r="H24" s="20" t="n">
        <v>7.47279789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520.35039669</v>
      </c>
      <c r="F25" s="20" t="n">
        <v>3.74770011</v>
      </c>
      <c r="G25" s="18" t="n">
        <v>508.76398176</v>
      </c>
      <c r="H25" s="20" t="n">
        <v>6.89015855</v>
      </c>
      <c r="I25" s="18" t="n">
        <v>431.91631915</v>
      </c>
      <c r="J25" s="20" t="n">
        <v>29.69779637</v>
      </c>
      <c r="K25" s="18" t="s">
        <v>404</v>
      </c>
      <c r="L25" s="20" t="s">
        <v>404</v>
      </c>
      <c r="M25" s="18" t="s">
        <v>404</v>
      </c>
      <c r="N25" s="20" t="s">
        <v>404</v>
      </c>
      <c r="O25" s="18" t="s">
        <v>404</v>
      </c>
      <c r="P25" s="20" t="s">
        <v>404</v>
      </c>
      <c r="Q25" s="18" t="n">
        <v>529.81017088</v>
      </c>
      <c r="R25" s="20" t="n">
        <v>26.03126725</v>
      </c>
    </row>
    <row r="26" spans="1:18">
      <c r="A26" s="15" t="s">
        <v>423</v>
      </c>
      <c r="B26" s="17" t="n">
        <v>4869</v>
      </c>
      <c r="C26" s="18">
        <f>(11.0/B26*100)</f>
        <v/>
      </c>
      <c r="D26" s="19" t="n">
        <v>4858</v>
      </c>
      <c r="E26" s="18" t="n">
        <v>490.15004275</v>
      </c>
      <c r="F26" s="20" t="n">
        <v>1.68933414</v>
      </c>
      <c r="G26" s="18" t="n">
        <v>504.48693683</v>
      </c>
      <c r="H26" s="20" t="n">
        <v>10.05602721</v>
      </c>
      <c r="I26" s="18" t="n">
        <v>467.30007132</v>
      </c>
      <c r="J26" s="20" t="n">
        <v>10.84737553</v>
      </c>
      <c r="K26" s="18" t="s">
        <v>404</v>
      </c>
      <c r="L26" s="20" t="s">
        <v>404</v>
      </c>
      <c r="M26" s="18" t="s">
        <v>404</v>
      </c>
      <c r="N26" s="20" t="s">
        <v>404</v>
      </c>
      <c r="O26" s="18" t="s">
        <v>404</v>
      </c>
      <c r="P26" s="20" t="s">
        <v>404</v>
      </c>
      <c r="Q26" s="18" t="n">
        <v>489.57818324</v>
      </c>
      <c r="R26" s="20" t="n">
        <v>19.03504498</v>
      </c>
    </row>
    <row r="27" spans="1:18">
      <c r="A27" s="15" t="s">
        <v>424</v>
      </c>
      <c r="B27" s="17" t="n">
        <v>5299</v>
      </c>
      <c r="C27" s="18">
        <f>(0.0/B27*100)</f>
        <v/>
      </c>
      <c r="D27" s="19" t="n">
        <v>5299</v>
      </c>
      <c r="E27" s="18" t="n">
        <v>473.82420363</v>
      </c>
      <c r="F27" s="20" t="n">
        <v>1.19326901</v>
      </c>
      <c r="G27" s="18" t="n">
        <v>512.42378768</v>
      </c>
      <c r="H27" s="20" t="n">
        <v>2.2907804</v>
      </c>
      <c r="I27" s="18" t="n">
        <v>435.41720695</v>
      </c>
      <c r="J27" s="20" t="n">
        <v>13.61266694</v>
      </c>
      <c r="K27" s="18" t="s">
        <v>404</v>
      </c>
      <c r="L27" s="20" t="s">
        <v>404</v>
      </c>
      <c r="M27" s="18" t="s">
        <v>404</v>
      </c>
      <c r="N27" s="20" t="s">
        <v>404</v>
      </c>
      <c r="O27" s="18" t="s">
        <v>404</v>
      </c>
      <c r="P27" s="20" t="s">
        <v>404</v>
      </c>
      <c r="Q27" s="18" t="n">
        <v>460.40997821</v>
      </c>
      <c r="R27" s="20" t="n">
        <v>29.69276754</v>
      </c>
    </row>
    <row r="28" spans="1:18">
      <c r="A28" s="15" t="s">
        <v>425</v>
      </c>
      <c r="B28" s="17" t="n">
        <v>7568</v>
      </c>
      <c r="C28" s="18">
        <f>(532.0/B28*100)</f>
        <v/>
      </c>
      <c r="D28" s="19" t="n">
        <v>7036</v>
      </c>
      <c r="E28" s="18" t="n">
        <v>415.67987753</v>
      </c>
      <c r="F28" s="20" t="n">
        <v>2.73036611</v>
      </c>
      <c r="G28" s="18" t="n">
        <v>419.92892357</v>
      </c>
      <c r="H28" s="20" t="n">
        <v>8.628264830000001</v>
      </c>
      <c r="I28" s="18" t="n">
        <v>415.682224</v>
      </c>
      <c r="J28" s="20" t="n">
        <v>12.497991</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507.18110989</v>
      </c>
      <c r="F29" s="20" t="n">
        <v>7.71459751</v>
      </c>
      <c r="G29" s="18" t="n">
        <v>524.23452262</v>
      </c>
      <c r="H29" s="20" t="n">
        <v>14.70261049</v>
      </c>
      <c r="I29" s="18" t="n">
        <v>491.53952315</v>
      </c>
      <c r="J29" s="20" t="n">
        <v>11.52089114</v>
      </c>
      <c r="K29" s="18" t="s">
        <v>404</v>
      </c>
      <c r="L29" s="20" t="s">
        <v>404</v>
      </c>
      <c r="M29" s="18" t="s">
        <v>404</v>
      </c>
      <c r="N29" s="20" t="s">
        <v>404</v>
      </c>
      <c r="O29" s="18" t="s">
        <v>404</v>
      </c>
      <c r="P29" s="20" t="s">
        <v>404</v>
      </c>
      <c r="Q29" s="18" t="n">
        <v>541.12280516</v>
      </c>
      <c r="R29" s="20" t="n">
        <v>37.3504013</v>
      </c>
    </row>
    <row r="30" spans="1:18">
      <c r="A30" s="15" t="s">
        <v>427</v>
      </c>
      <c r="B30" s="17" t="n">
        <v>4520</v>
      </c>
      <c r="C30" s="18">
        <f>(1053.0/B30*100)</f>
        <v/>
      </c>
      <c r="D30" s="19" t="n">
        <v>3467</v>
      </c>
      <c r="E30" s="18" t="n">
        <v>518.77836073</v>
      </c>
      <c r="F30" s="20" t="n">
        <v>3.35378078</v>
      </c>
      <c r="G30" s="18" t="n">
        <v>497.18965289</v>
      </c>
      <c r="H30" s="20" t="n">
        <v>31.82455172</v>
      </c>
      <c r="I30" s="18" t="n">
        <v>476.25503978</v>
      </c>
      <c r="J30" s="20" t="n">
        <v>5.7818219</v>
      </c>
      <c r="K30" s="18" t="s">
        <v>404</v>
      </c>
      <c r="L30" s="20" t="s">
        <v>404</v>
      </c>
      <c r="M30" s="18" t="s">
        <v>404</v>
      </c>
      <c r="N30" s="20" t="s">
        <v>404</v>
      </c>
      <c r="O30" s="18" t="s">
        <v>404</v>
      </c>
      <c r="P30" s="20" t="s">
        <v>404</v>
      </c>
      <c r="Q30" s="18" t="n">
        <v>437.89095641</v>
      </c>
      <c r="R30" s="20" t="n">
        <v>19.22684799</v>
      </c>
    </row>
    <row r="31" spans="1:18">
      <c r="A31" s="15" t="s">
        <v>428</v>
      </c>
      <c r="B31" s="17" t="n">
        <v>5456</v>
      </c>
      <c r="C31" s="18">
        <f>(502.0/B31*100)</f>
        <v/>
      </c>
      <c r="D31" s="19" t="n">
        <v>4954</v>
      </c>
      <c r="E31" s="18" t="n">
        <v>497.56790173</v>
      </c>
      <c r="F31" s="20" t="n">
        <v>2.38118566</v>
      </c>
      <c r="G31" s="18" t="n">
        <v>515.86120541</v>
      </c>
      <c r="H31" s="20" t="n">
        <v>10.25047952</v>
      </c>
      <c r="I31" s="18" t="n">
        <v>494.17431044</v>
      </c>
      <c r="J31" s="20" t="n">
        <v>12.72172807</v>
      </c>
      <c r="K31" s="18" t="s">
        <v>404</v>
      </c>
      <c r="L31" s="20" t="s">
        <v>404</v>
      </c>
      <c r="M31" s="18" t="s">
        <v>404</v>
      </c>
      <c r="N31" s="20" t="s">
        <v>404</v>
      </c>
      <c r="O31" s="18" t="s">
        <v>404</v>
      </c>
      <c r="P31" s="20" t="s">
        <v>404</v>
      </c>
      <c r="Q31" s="18" t="n">
        <v>502.0759855</v>
      </c>
      <c r="R31" s="20" t="n">
        <v>7.30965725</v>
      </c>
    </row>
    <row r="32" spans="1:18">
      <c r="A32" s="15" t="s">
        <v>429</v>
      </c>
      <c r="B32" s="17" t="n">
        <v>4478</v>
      </c>
      <c r="C32" s="18">
        <f>(0.0/B32*100)</f>
        <v/>
      </c>
      <c r="D32" s="19" t="n">
        <v>4478</v>
      </c>
      <c r="E32" s="18" t="n">
        <v>501.46011754</v>
      </c>
      <c r="F32" s="20" t="n">
        <v>2.63825561</v>
      </c>
      <c r="G32" s="18" t="n">
        <v>482.99260955</v>
      </c>
      <c r="H32" s="20" t="n">
        <v>9.9011487</v>
      </c>
      <c r="I32" s="18" t="n">
        <v>532.87796712</v>
      </c>
      <c r="J32" s="20" t="n">
        <v>18.10816627</v>
      </c>
      <c r="K32" s="18" t="s">
        <v>404</v>
      </c>
      <c r="L32" s="20" t="s">
        <v>404</v>
      </c>
      <c r="M32" s="18" t="s">
        <v>404</v>
      </c>
      <c r="N32" s="20" t="s">
        <v>404</v>
      </c>
      <c r="O32" s="18" t="s">
        <v>404</v>
      </c>
      <c r="P32" s="20" t="s">
        <v>404</v>
      </c>
      <c r="Q32" s="18" t="n">
        <v>477.43505063</v>
      </c>
      <c r="R32" s="20" t="n">
        <v>7.01840939</v>
      </c>
    </row>
    <row r="33" spans="1:18">
      <c r="A33" s="15" t="s">
        <v>430</v>
      </c>
      <c r="B33" s="17" t="n">
        <v>7325</v>
      </c>
      <c r="C33" s="18">
        <f>(29.0/B33*100)</f>
        <v/>
      </c>
      <c r="D33" s="19" t="n">
        <v>7296</v>
      </c>
      <c r="E33" s="18" t="n">
        <v>512.22747443</v>
      </c>
      <c r="F33" s="20" t="n">
        <v>2.75145088</v>
      </c>
      <c r="G33" s="18" t="n">
        <v>503.78800638</v>
      </c>
      <c r="H33" s="20" t="n">
        <v>12.58378028</v>
      </c>
      <c r="I33" s="18" t="n">
        <v>424.32624004</v>
      </c>
      <c r="J33" s="20" t="n">
        <v>3.78743885</v>
      </c>
      <c r="K33" s="18" t="s">
        <v>404</v>
      </c>
      <c r="L33" s="20" t="s">
        <v>404</v>
      </c>
      <c r="M33" s="18" t="s">
        <v>404</v>
      </c>
      <c r="N33" s="20" t="s">
        <v>404</v>
      </c>
      <c r="O33" s="18" t="s">
        <v>404</v>
      </c>
      <c r="P33" s="20" t="s">
        <v>404</v>
      </c>
      <c r="Q33" s="18" t="n">
        <v>534.40185345</v>
      </c>
      <c r="R33" s="20" t="n">
        <v>27.14428518</v>
      </c>
    </row>
    <row r="34" spans="1:18">
      <c r="A34" s="15" t="s">
        <v>431</v>
      </c>
      <c r="B34" s="17" t="n">
        <v>6350</v>
      </c>
      <c r="C34" s="18">
        <f>(0.0/B34*100)</f>
        <v/>
      </c>
      <c r="D34" s="19" t="n">
        <v>6350</v>
      </c>
      <c r="E34" s="18" t="n">
        <v>453.36052293</v>
      </c>
      <c r="F34" s="20" t="n">
        <v>3.46739985</v>
      </c>
      <c r="G34" s="18" t="n">
        <v>489.22870143</v>
      </c>
      <c r="H34" s="20" t="n">
        <v>7.29012668</v>
      </c>
      <c r="I34" s="18" t="n">
        <v>430.1874827</v>
      </c>
      <c r="J34" s="20" t="n">
        <v>41.52452324</v>
      </c>
      <c r="K34" s="18" t="s">
        <v>404</v>
      </c>
      <c r="L34" s="20" t="s">
        <v>404</v>
      </c>
      <c r="M34" s="18" t="s">
        <v>404</v>
      </c>
      <c r="N34" s="20" t="s">
        <v>404</v>
      </c>
      <c r="O34" s="18" t="s">
        <v>404</v>
      </c>
      <c r="P34" s="20" t="s">
        <v>404</v>
      </c>
      <c r="Q34" s="18" t="n">
        <v>474.16797299</v>
      </c>
      <c r="R34" s="20" t="n">
        <v>11.22867251</v>
      </c>
    </row>
    <row r="35" spans="1:18">
      <c r="A35" s="15" t="s">
        <v>432</v>
      </c>
      <c r="B35" s="17" t="n">
        <v>6406</v>
      </c>
      <c r="C35" s="18">
        <f>(450.0/B35*100)</f>
        <v/>
      </c>
      <c r="D35" s="19" t="n">
        <v>5956</v>
      </c>
      <c r="E35" s="18" t="n">
        <v>515.26803011</v>
      </c>
      <c r="F35" s="20" t="n">
        <v>1.78028775</v>
      </c>
      <c r="G35" s="18" t="n">
        <v>523.33474542</v>
      </c>
      <c r="H35" s="20" t="n">
        <v>3.21218093</v>
      </c>
      <c r="I35" s="18" t="n">
        <v>485.22069666</v>
      </c>
      <c r="J35" s="20" t="n">
        <v>3.84305046</v>
      </c>
      <c r="K35" s="18" t="s">
        <v>404</v>
      </c>
      <c r="L35" s="20" t="s">
        <v>404</v>
      </c>
      <c r="M35" s="18" t="s">
        <v>404</v>
      </c>
      <c r="N35" s="20" t="s">
        <v>404</v>
      </c>
      <c r="O35" s="18" t="s">
        <v>404</v>
      </c>
      <c r="P35" s="20" t="s">
        <v>404</v>
      </c>
      <c r="Q35" s="18" t="n">
        <v>492.24848381</v>
      </c>
      <c r="R35" s="20" t="n">
        <v>4.87953448</v>
      </c>
    </row>
    <row r="36" spans="1:18">
      <c r="A36" s="15" t="s">
        <v>433</v>
      </c>
      <c r="B36" s="17" t="n">
        <v>6736</v>
      </c>
      <c r="C36" s="18">
        <f>(114.0/B36*100)</f>
        <v/>
      </c>
      <c r="D36" s="19" t="n">
        <v>6622</v>
      </c>
      <c r="E36" s="18" t="n">
        <v>492.73533217</v>
      </c>
      <c r="F36" s="20" t="n">
        <v>2.19206576</v>
      </c>
      <c r="G36" s="18" t="n">
        <v>496.44202148</v>
      </c>
      <c r="H36" s="20" t="n">
        <v>12.07429854</v>
      </c>
      <c r="I36" s="18" t="n">
        <v>496.57603535</v>
      </c>
      <c r="J36" s="20" t="n">
        <v>5.27331059</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493.56326663</v>
      </c>
      <c r="F37" s="20" t="n">
        <v>3.69604697</v>
      </c>
      <c r="G37" s="18" t="n">
        <v>491.38657477</v>
      </c>
      <c r="H37" s="20" t="n">
        <v>10.83496605</v>
      </c>
      <c r="I37" s="18" t="n">
        <v>573.49619551</v>
      </c>
      <c r="J37" s="20" t="n">
        <v>8.56050449</v>
      </c>
      <c r="K37" s="18" t="s">
        <v>404</v>
      </c>
      <c r="L37" s="20" t="s">
        <v>404</v>
      </c>
      <c r="M37" s="18" t="s">
        <v>404</v>
      </c>
      <c r="N37" s="20" t="s">
        <v>404</v>
      </c>
      <c r="O37" s="18" t="s">
        <v>404</v>
      </c>
      <c r="P37" s="20" t="s">
        <v>404</v>
      </c>
      <c r="Q37" s="18" t="n">
        <v>432.40203165</v>
      </c>
      <c r="R37" s="20" t="n">
        <v>7.36901382</v>
      </c>
    </row>
    <row r="38" spans="1:18">
      <c r="A38" s="15" t="s">
        <v>435</v>
      </c>
      <c r="B38" s="17" t="n">
        <v>5860</v>
      </c>
      <c r="C38" s="18">
        <f>(268.0/B38*100)</f>
        <v/>
      </c>
      <c r="D38" s="19" t="n">
        <v>5592</v>
      </c>
      <c r="E38" s="18" t="n">
        <v>499.65872478</v>
      </c>
      <c r="F38" s="20" t="n">
        <v>4.26583948</v>
      </c>
      <c r="G38" s="18" t="n">
        <v>518.1832532</v>
      </c>
      <c r="H38" s="20" t="n">
        <v>8.984703120000001</v>
      </c>
      <c r="I38" s="18" t="n">
        <v>541.82640402</v>
      </c>
      <c r="J38" s="20" t="n">
        <v>10.58857167</v>
      </c>
      <c r="K38" s="18" t="s">
        <v>404</v>
      </c>
      <c r="L38" s="20" t="s">
        <v>404</v>
      </c>
      <c r="M38" s="18" t="s">
        <v>404</v>
      </c>
      <c r="N38" s="20" t="s">
        <v>404</v>
      </c>
      <c r="O38" s="18" t="s">
        <v>404</v>
      </c>
      <c r="P38" s="20" t="s">
        <v>404</v>
      </c>
      <c r="Q38" s="18" t="n">
        <v>464.37280006</v>
      </c>
      <c r="R38" s="20" t="n">
        <v>5.80705097</v>
      </c>
    </row>
    <row r="39" spans="1:18">
      <c r="A39" s="15" t="s">
        <v>436</v>
      </c>
      <c r="B39" s="17" t="n">
        <v>5895</v>
      </c>
      <c r="C39" s="18">
        <f>(0.0/B39*100)</f>
        <v/>
      </c>
      <c r="D39" s="19" t="n">
        <v>5895</v>
      </c>
      <c r="E39" s="18" t="n">
        <v>429.6267216</v>
      </c>
      <c r="F39" s="20" t="n">
        <v>4.57930301</v>
      </c>
      <c r="G39" s="18" t="n">
        <v>415.4581931</v>
      </c>
      <c r="H39" s="20" t="n">
        <v>7.94231708</v>
      </c>
      <c r="I39" s="18" t="n">
        <v>355.90234061</v>
      </c>
      <c r="J39" s="20" t="n">
        <v>15.76478125</v>
      </c>
      <c r="K39" s="18" t="s">
        <v>404</v>
      </c>
      <c r="L39" s="20" t="s">
        <v>404</v>
      </c>
      <c r="M39" s="18" t="s">
        <v>404</v>
      </c>
      <c r="N39" s="20" t="s">
        <v>404</v>
      </c>
      <c r="O39" s="18" t="s">
        <v>404</v>
      </c>
      <c r="P39" s="20" t="s">
        <v>404</v>
      </c>
      <c r="Q39" s="18" t="n">
        <v>411.06967103</v>
      </c>
      <c r="R39" s="20" t="n">
        <v>13.9309541</v>
      </c>
    </row>
    <row r="40" spans="1:18">
      <c r="A40" s="15" t="s">
        <v>437</v>
      </c>
      <c r="B40" s="17" t="n">
        <v>14157</v>
      </c>
      <c r="C40" s="18">
        <f>(2954.0/B40*100)</f>
        <v/>
      </c>
      <c r="D40" s="19" t="n">
        <v>11203</v>
      </c>
      <c r="E40" s="18" t="n">
        <v>511.27576734</v>
      </c>
      <c r="F40" s="20" t="n">
        <v>3.42499745</v>
      </c>
      <c r="G40" s="18" t="n">
        <v>512.65369334</v>
      </c>
      <c r="H40" s="20" t="n">
        <v>20.25161996</v>
      </c>
      <c r="I40" s="18" t="n">
        <v>495.78059134</v>
      </c>
      <c r="J40" s="20" t="n">
        <v>10.76866191</v>
      </c>
      <c r="K40" s="18" t="s">
        <v>404</v>
      </c>
      <c r="L40" s="20" t="s">
        <v>404</v>
      </c>
      <c r="M40" s="18" t="s">
        <v>404</v>
      </c>
      <c r="N40" s="20" t="s">
        <v>404</v>
      </c>
      <c r="O40" s="18" t="s">
        <v>404</v>
      </c>
      <c r="P40" s="20" t="s">
        <v>404</v>
      </c>
      <c r="Q40" s="18" t="n">
        <v>514.5000058099999</v>
      </c>
      <c r="R40" s="20" t="n">
        <v>11.87791677</v>
      </c>
    </row>
    <row r="41" spans="1:18">
      <c r="A41" s="15" t="s">
        <v>438</v>
      </c>
      <c r="B41" s="17" t="n">
        <v>5712</v>
      </c>
      <c r="C41" s="18">
        <f>(99.0/B41*100)</f>
        <v/>
      </c>
      <c r="D41" s="19" t="n">
        <v>5613</v>
      </c>
      <c r="E41" s="18" t="n">
        <v>497.6196116</v>
      </c>
      <c r="F41" s="20" t="n">
        <v>3.25803876</v>
      </c>
      <c r="G41" s="18" t="n">
        <v>459.0088662</v>
      </c>
      <c r="H41" s="20" t="n">
        <v>17.08498738</v>
      </c>
      <c r="I41" s="18" t="n">
        <v>490.88643119</v>
      </c>
      <c r="J41" s="20" t="n">
        <v>22.86756783</v>
      </c>
      <c r="K41" s="18" t="s">
        <v>404</v>
      </c>
      <c r="L41" s="20" t="s">
        <v>404</v>
      </c>
      <c r="M41" s="18" t="s">
        <v>404</v>
      </c>
      <c r="N41" s="20" t="s">
        <v>404</v>
      </c>
      <c r="O41" s="18" t="s">
        <v>404</v>
      </c>
      <c r="P41" s="20" t="s">
        <v>404</v>
      </c>
      <c r="Q41" s="18" t="n">
        <v>489.18169495</v>
      </c>
      <c r="R41" s="20" t="n">
        <v>20.09431258</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428.96005406</v>
      </c>
      <c r="F44" s="20" t="n">
        <v>3.57908487</v>
      </c>
      <c r="G44" s="18" t="n">
        <v>409.79095637</v>
      </c>
      <c r="H44" s="20" t="n">
        <v>7.14968061</v>
      </c>
      <c r="I44" s="18" t="s">
        <v>404</v>
      </c>
      <c r="J44" s="20" t="s">
        <v>404</v>
      </c>
      <c r="K44" s="18" t="s">
        <v>404</v>
      </c>
      <c r="L44" s="20" t="s">
        <v>404</v>
      </c>
      <c r="M44" s="18" t="s">
        <v>404</v>
      </c>
      <c r="N44" s="20" t="s">
        <v>404</v>
      </c>
      <c r="O44" s="18" t="s">
        <v>404</v>
      </c>
      <c r="P44" s="20" t="s">
        <v>404</v>
      </c>
      <c r="Q44" s="18" t="n">
        <v>423.96803449</v>
      </c>
      <c r="R44" s="20" t="n">
        <v>7.80042457</v>
      </c>
    </row>
    <row r="45" spans="1:18">
      <c r="A45" s="15" t="s">
        <v>442</v>
      </c>
      <c r="B45" s="17" t="n">
        <v>5519</v>
      </c>
      <c r="C45" s="18">
        <f>(0.0/B45*100)</f>
        <v/>
      </c>
      <c r="D45" s="19" t="n">
        <v>5519</v>
      </c>
      <c r="E45" s="18" t="n">
        <v>387.40903656</v>
      </c>
      <c r="F45" s="20" t="n">
        <v>7.02493723</v>
      </c>
      <c r="G45" s="18" t="n">
        <v>377.68225929</v>
      </c>
      <c r="H45" s="20" t="n">
        <v>4.64925005</v>
      </c>
      <c r="I45" s="18" t="s">
        <v>404</v>
      </c>
      <c r="J45" s="20" t="s">
        <v>404</v>
      </c>
      <c r="K45" s="18" t="s">
        <v>404</v>
      </c>
      <c r="L45" s="20" t="s">
        <v>404</v>
      </c>
      <c r="M45" s="18" t="s">
        <v>404</v>
      </c>
      <c r="N45" s="20" t="s">
        <v>404</v>
      </c>
      <c r="O45" s="18" t="s">
        <v>404</v>
      </c>
      <c r="P45" s="20" t="s">
        <v>404</v>
      </c>
      <c r="Q45" s="18" t="n">
        <v>363.86867844</v>
      </c>
      <c r="R45" s="20" t="n">
        <v>5.17892698</v>
      </c>
    </row>
    <row r="46" spans="1:18">
      <c r="A46" s="15" t="s">
        <v>443</v>
      </c>
      <c r="B46" s="17" t="n">
        <v>23141</v>
      </c>
      <c r="C46" s="18">
        <f>(4658.0/B46*100)</f>
        <v/>
      </c>
      <c r="D46" s="19" t="n">
        <v>18483</v>
      </c>
      <c r="E46" s="18" t="n">
        <v>412.0087316</v>
      </c>
      <c r="F46" s="20" t="n">
        <v>2.93559457</v>
      </c>
      <c r="G46" s="18" t="n">
        <v>412.45095235</v>
      </c>
      <c r="H46" s="20" t="n">
        <v>12.87286735</v>
      </c>
      <c r="I46" s="18" t="n">
        <v>355.9970873</v>
      </c>
      <c r="J46" s="20" t="n">
        <v>5.42411688</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443.6199167</v>
      </c>
      <c r="F47" s="20" t="n">
        <v>5.5695973</v>
      </c>
      <c r="G47" s="18" t="n">
        <v>443.99575985</v>
      </c>
      <c r="H47" s="20" t="n">
        <v>10.0315792</v>
      </c>
      <c r="I47" s="18" t="n">
        <v>449.80582793</v>
      </c>
      <c r="J47" s="20" t="n">
        <v>29.36456624</v>
      </c>
      <c r="K47" s="18" t="s">
        <v>404</v>
      </c>
      <c r="L47" s="20" t="s">
        <v>404</v>
      </c>
      <c r="M47" s="18" t="s">
        <v>404</v>
      </c>
      <c r="N47" s="20" t="s">
        <v>404</v>
      </c>
      <c r="O47" s="18" t="s">
        <v>404</v>
      </c>
      <c r="P47" s="20" t="s">
        <v>404</v>
      </c>
      <c r="Q47" s="18" t="n">
        <v>470.89943204</v>
      </c>
      <c r="R47" s="20" t="n">
        <v>23.3728737</v>
      </c>
    </row>
    <row r="48" spans="1:18">
      <c r="A48" s="15" t="s">
        <v>445</v>
      </c>
      <c r="B48" s="17" t="n">
        <v>9841</v>
      </c>
      <c r="C48" s="18">
        <f>(40.0/B48*100)</f>
        <v/>
      </c>
      <c r="D48" s="19" t="n">
        <v>9801</v>
      </c>
      <c r="E48" s="18" t="n">
        <v>521.3346819</v>
      </c>
      <c r="F48" s="20" t="n">
        <v>5.1190345</v>
      </c>
      <c r="G48" s="18" t="n">
        <v>433.65775504</v>
      </c>
      <c r="H48" s="20" t="n">
        <v>12.96251278</v>
      </c>
      <c r="I48" s="18" t="n">
        <v>426.17323264</v>
      </c>
      <c r="J48" s="20" t="n">
        <v>6.766915</v>
      </c>
      <c r="K48" s="18" t="s">
        <v>404</v>
      </c>
      <c r="L48" s="20" t="s">
        <v>404</v>
      </c>
      <c r="M48" s="18" t="s">
        <v>404</v>
      </c>
      <c r="N48" s="20" t="s">
        <v>404</v>
      </c>
      <c r="O48" s="18" t="s">
        <v>404</v>
      </c>
      <c r="P48" s="20" t="s">
        <v>404</v>
      </c>
      <c r="Q48" s="18" t="n">
        <v>557.89158739</v>
      </c>
      <c r="R48" s="20" t="n">
        <v>37.46110384</v>
      </c>
    </row>
    <row r="49" spans="1:18">
      <c r="A49" s="15" t="s">
        <v>446</v>
      </c>
      <c r="B49" s="17" t="n">
        <v>6349</v>
      </c>
      <c r="C49" s="18">
        <f>(52.0/B49*100)</f>
        <v/>
      </c>
      <c r="D49" s="19" t="n">
        <v>6297</v>
      </c>
      <c r="E49" s="18" t="n">
        <v>432.64439499</v>
      </c>
      <c r="F49" s="20" t="n">
        <v>3.39225062</v>
      </c>
      <c r="G49" s="18" t="n">
        <v>431.07686636</v>
      </c>
      <c r="H49" s="20" t="n">
        <v>12.27424986</v>
      </c>
      <c r="I49" s="18" t="s">
        <v>404</v>
      </c>
      <c r="J49" s="20" t="s">
        <v>404</v>
      </c>
      <c r="K49" s="18" t="s">
        <v>404</v>
      </c>
      <c r="L49" s="20" t="s">
        <v>404</v>
      </c>
      <c r="M49" s="18" t="s">
        <v>404</v>
      </c>
      <c r="N49" s="20" t="s">
        <v>404</v>
      </c>
      <c r="O49" s="18" t="s">
        <v>404</v>
      </c>
      <c r="P49" s="20" t="s">
        <v>404</v>
      </c>
      <c r="Q49" s="18" t="n">
        <v>426.58416638</v>
      </c>
      <c r="R49" s="20" t="n">
        <v>11.26075707</v>
      </c>
    </row>
    <row r="50" spans="1:18">
      <c r="A50" s="15" t="s">
        <v>447</v>
      </c>
      <c r="B50" s="17" t="n">
        <v>11795</v>
      </c>
      <c r="C50" s="18">
        <f>(1031.0/B50*100)</f>
        <v/>
      </c>
      <c r="D50" s="19" t="n">
        <v>10764</v>
      </c>
      <c r="E50" s="18" t="n">
        <v>418.38923264</v>
      </c>
      <c r="F50" s="20" t="n">
        <v>3.12635332</v>
      </c>
      <c r="G50" s="18" t="n">
        <v>430.97502613</v>
      </c>
      <c r="H50" s="20" t="n">
        <v>12.95721361</v>
      </c>
      <c r="I50" s="18" t="n">
        <v>397.096902</v>
      </c>
      <c r="J50" s="20" t="n">
        <v>10.88842856</v>
      </c>
      <c r="K50" s="18" t="s">
        <v>404</v>
      </c>
      <c r="L50" s="20" t="s">
        <v>404</v>
      </c>
      <c r="M50" s="18" t="s">
        <v>404</v>
      </c>
      <c r="N50" s="20" t="s">
        <v>404</v>
      </c>
      <c r="O50" s="18" t="s">
        <v>404</v>
      </c>
      <c r="P50" s="20" t="s">
        <v>404</v>
      </c>
      <c r="Q50" s="18" t="n">
        <v>416.01121972</v>
      </c>
      <c r="R50" s="20" t="n">
        <v>12.25833316</v>
      </c>
    </row>
    <row r="51" spans="1:18">
      <c r="A51" s="15" t="s">
        <v>448</v>
      </c>
      <c r="B51" s="17" t="n">
        <v>6866</v>
      </c>
      <c r="C51" s="18">
        <f>(79.0/B51*100)</f>
        <v/>
      </c>
      <c r="D51" s="19" t="n">
        <v>6787</v>
      </c>
      <c r="E51" s="18" t="n">
        <v>420.51400067</v>
      </c>
      <c r="F51" s="20" t="n">
        <v>2.39825245</v>
      </c>
      <c r="G51" s="18" t="n">
        <v>411.57112388</v>
      </c>
      <c r="H51" s="20" t="n">
        <v>6.36240406</v>
      </c>
      <c r="I51" s="18" t="n">
        <v>418.48637078</v>
      </c>
      <c r="J51" s="20" t="n">
        <v>15.58527852</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469.1326215</v>
      </c>
      <c r="F52" s="20" t="n">
        <v>3.24883448</v>
      </c>
      <c r="G52" s="18" t="n">
        <v>499.53287334</v>
      </c>
      <c r="H52" s="20" t="n">
        <v>8.91462291</v>
      </c>
      <c r="I52" s="18" t="n">
        <v>470.22022371</v>
      </c>
      <c r="J52" s="20" t="n">
        <v>14.9308577</v>
      </c>
      <c r="K52" s="18" t="s">
        <v>404</v>
      </c>
      <c r="L52" s="20" t="s">
        <v>404</v>
      </c>
      <c r="M52" s="18" t="s">
        <v>404</v>
      </c>
      <c r="N52" s="20" t="s">
        <v>404</v>
      </c>
      <c r="O52" s="18" t="s">
        <v>404</v>
      </c>
      <c r="P52" s="20" t="s">
        <v>404</v>
      </c>
      <c r="Q52" s="18" t="n">
        <v>509.43431294</v>
      </c>
      <c r="R52" s="20" t="n">
        <v>23.31390355</v>
      </c>
    </row>
    <row r="53" spans="1:18">
      <c r="A53" s="15" t="s">
        <v>450</v>
      </c>
      <c r="B53" s="17" t="n">
        <v>5571</v>
      </c>
      <c r="C53" s="18">
        <f>(0.0/B53*100)</f>
        <v/>
      </c>
      <c r="D53" s="19" t="n">
        <v>5571</v>
      </c>
      <c r="E53" s="18" t="n">
        <v>433.11555693</v>
      </c>
      <c r="F53" s="20" t="n">
        <v>1.45317201</v>
      </c>
      <c r="G53" s="18" t="n">
        <v>446.95085455</v>
      </c>
      <c r="H53" s="20" t="n">
        <v>3.09118785</v>
      </c>
      <c r="I53" s="18" t="n">
        <v>356.81296467</v>
      </c>
      <c r="J53" s="20" t="n">
        <v>7.27126105</v>
      </c>
      <c r="K53" s="18" t="s">
        <v>404</v>
      </c>
      <c r="L53" s="20" t="s">
        <v>404</v>
      </c>
      <c r="M53" s="18" t="s">
        <v>404</v>
      </c>
      <c r="N53" s="20" t="s">
        <v>404</v>
      </c>
      <c r="O53" s="18" t="s">
        <v>404</v>
      </c>
      <c r="P53" s="20" t="s">
        <v>404</v>
      </c>
      <c r="Q53" s="18" t="n">
        <v>356.50438082</v>
      </c>
      <c r="R53" s="20" t="n">
        <v>7.11621096</v>
      </c>
    </row>
    <row r="54" spans="1:18">
      <c r="A54" s="15" t="s">
        <v>451</v>
      </c>
      <c r="B54" s="17" t="n">
        <v>4740</v>
      </c>
      <c r="C54" s="18">
        <f>(199.0/B54*100)</f>
        <v/>
      </c>
      <c r="D54" s="19" t="n">
        <v>4541</v>
      </c>
      <c r="E54" s="18" t="n">
        <v>338.3684081</v>
      </c>
      <c r="F54" s="20" t="n">
        <v>3.59029187</v>
      </c>
      <c r="G54" s="18" t="n">
        <v>341.49092173</v>
      </c>
      <c r="H54" s="20" t="n">
        <v>12.23319692</v>
      </c>
      <c r="I54" s="18" t="n">
        <v>300.94433921</v>
      </c>
      <c r="J54" s="20" t="n">
        <v>5.56687527</v>
      </c>
      <c r="K54" s="18" t="s">
        <v>404</v>
      </c>
      <c r="L54" s="20" t="s">
        <v>404</v>
      </c>
      <c r="M54" s="18" t="s">
        <v>404</v>
      </c>
      <c r="N54" s="20" t="s">
        <v>404</v>
      </c>
      <c r="O54" s="18" t="s">
        <v>404</v>
      </c>
      <c r="P54" s="20" t="s">
        <v>404</v>
      </c>
      <c r="Q54" s="18" t="n">
        <v>298.52324367</v>
      </c>
      <c r="R54" s="20" t="n">
        <v>8.80282688</v>
      </c>
    </row>
    <row r="55" spans="1:18">
      <c r="A55" s="15" t="s">
        <v>452</v>
      </c>
      <c r="B55" s="17" t="n">
        <v>5316</v>
      </c>
      <c r="C55" s="18">
        <f>(43.0/B55*100)</f>
        <v/>
      </c>
      <c r="D55" s="19" t="n">
        <v>5273</v>
      </c>
      <c r="E55" s="18" t="n">
        <v>412.96786297</v>
      </c>
      <c r="F55" s="20" t="n">
        <v>2.6858847</v>
      </c>
      <c r="G55" s="18" t="n">
        <v>387.39872454</v>
      </c>
      <c r="H55" s="20" t="n">
        <v>14.20328502</v>
      </c>
      <c r="I55" s="18" t="s">
        <v>404</v>
      </c>
      <c r="J55" s="20" t="s">
        <v>404</v>
      </c>
      <c r="K55" s="18" t="s">
        <v>404</v>
      </c>
      <c r="L55" s="20" t="s">
        <v>404</v>
      </c>
      <c r="M55" s="18" t="s">
        <v>404</v>
      </c>
      <c r="N55" s="20" t="s">
        <v>404</v>
      </c>
      <c r="O55" s="18" t="n">
        <v>377.80549595</v>
      </c>
      <c r="P55" s="20" t="n">
        <v>16.76018898</v>
      </c>
      <c r="Q55" s="18" t="n">
        <v>406.31387232</v>
      </c>
      <c r="R55" s="20" t="n">
        <v>12.29552574</v>
      </c>
    </row>
    <row r="56" spans="1:18">
      <c r="A56" s="15" t="s">
        <v>453</v>
      </c>
      <c r="B56" s="17" t="n">
        <v>5359</v>
      </c>
      <c r="C56" s="18">
        <f>(0.0/B56*100)</f>
        <v/>
      </c>
      <c r="D56" s="19" t="n">
        <v>5359</v>
      </c>
      <c r="E56" s="18" t="n">
        <v>523.22657721</v>
      </c>
      <c r="F56" s="20" t="n">
        <v>2.93663938</v>
      </c>
      <c r="G56" s="18" t="n">
        <v>501.75704734</v>
      </c>
      <c r="H56" s="20" t="n">
        <v>37.01103023</v>
      </c>
      <c r="I56" s="18" t="n">
        <v>520.85506759</v>
      </c>
      <c r="J56" s="20" t="n">
        <v>16.36062732</v>
      </c>
      <c r="K56" s="18" t="s">
        <v>404</v>
      </c>
      <c r="L56" s="20" t="s">
        <v>404</v>
      </c>
      <c r="M56" s="18" t="s">
        <v>404</v>
      </c>
      <c r="N56" s="20" t="s">
        <v>404</v>
      </c>
      <c r="O56" s="18" t="s">
        <v>404</v>
      </c>
      <c r="P56" s="20" t="s">
        <v>404</v>
      </c>
      <c r="Q56" s="18" t="n">
        <v>541.23441253</v>
      </c>
      <c r="R56" s="20" t="n">
        <v>36.10888626</v>
      </c>
    </row>
    <row r="57" spans="1:18">
      <c r="A57" s="15" t="s">
        <v>454</v>
      </c>
      <c r="B57" s="17" t="n">
        <v>6513</v>
      </c>
      <c r="C57" s="18">
        <f>(0.0/B57*100)</f>
        <v/>
      </c>
      <c r="D57" s="19" t="n">
        <v>6513</v>
      </c>
      <c r="E57" s="18" t="n">
        <v>404.07047752</v>
      </c>
      <c r="F57" s="20" t="n">
        <v>2.81694482</v>
      </c>
      <c r="G57" s="18" t="n">
        <v>392.89229646</v>
      </c>
      <c r="H57" s="20" t="n">
        <v>7.61280197</v>
      </c>
      <c r="I57" s="18" t="s">
        <v>404</v>
      </c>
      <c r="J57" s="20" t="s">
        <v>404</v>
      </c>
      <c r="K57" s="18" t="s">
        <v>404</v>
      </c>
      <c r="L57" s="20" t="s">
        <v>404</v>
      </c>
      <c r="M57" s="18" t="s">
        <v>404</v>
      </c>
      <c r="N57" s="20" t="s">
        <v>404</v>
      </c>
      <c r="O57" s="18" t="s">
        <v>404</v>
      </c>
      <c r="P57" s="20" t="s">
        <v>404</v>
      </c>
      <c r="Q57" s="18" t="n">
        <v>395.87168632</v>
      </c>
      <c r="R57" s="20" t="n">
        <v>17.28788982</v>
      </c>
    </row>
    <row r="58" spans="1:18">
      <c r="A58" s="15" t="s">
        <v>455</v>
      </c>
      <c r="B58" s="17" t="n">
        <v>7267</v>
      </c>
      <c r="C58" s="18">
        <f>(0.0/B58*100)</f>
        <v/>
      </c>
      <c r="D58" s="19" t="n">
        <v>7267</v>
      </c>
      <c r="E58" s="18" t="n">
        <v>412.74819985</v>
      </c>
      <c r="F58" s="20" t="n">
        <v>3.49489098</v>
      </c>
      <c r="G58" s="18" t="n">
        <v>391.989495</v>
      </c>
      <c r="H58" s="20" t="n">
        <v>9.51128774</v>
      </c>
      <c r="I58" s="18" t="s">
        <v>404</v>
      </c>
      <c r="J58" s="20" t="s">
        <v>404</v>
      </c>
      <c r="K58" s="18" t="s">
        <v>404</v>
      </c>
      <c r="L58" s="20" t="s">
        <v>404</v>
      </c>
      <c r="M58" s="18" t="s">
        <v>404</v>
      </c>
      <c r="N58" s="20" t="s">
        <v>404</v>
      </c>
      <c r="O58" s="18" t="s">
        <v>404</v>
      </c>
      <c r="P58" s="20" t="s">
        <v>404</v>
      </c>
      <c r="Q58" s="18" t="n">
        <v>409.58442986</v>
      </c>
      <c r="R58" s="20" t="n">
        <v>6.08953144</v>
      </c>
    </row>
    <row r="59" spans="1:18">
      <c r="A59" s="15" t="s">
        <v>456</v>
      </c>
      <c r="B59" s="17" t="n">
        <v>4826</v>
      </c>
      <c r="C59" s="18">
        <f>(0.0/B59*100)</f>
        <v/>
      </c>
      <c r="D59" s="19" t="n">
        <v>4826</v>
      </c>
      <c r="E59" s="18" t="n">
        <v>378.03228592</v>
      </c>
      <c r="F59" s="20" t="n">
        <v>1.88675983</v>
      </c>
      <c r="G59" s="18" t="n">
        <v>361.43613648</v>
      </c>
      <c r="H59" s="20" t="n">
        <v>4.09581821</v>
      </c>
      <c r="I59" s="18" t="s">
        <v>404</v>
      </c>
      <c r="J59" s="20" t="s">
        <v>404</v>
      </c>
      <c r="K59" s="18" t="s">
        <v>404</v>
      </c>
      <c r="L59" s="20" t="s">
        <v>404</v>
      </c>
      <c r="M59" s="18" t="s">
        <v>404</v>
      </c>
      <c r="N59" s="20" t="s">
        <v>404</v>
      </c>
      <c r="O59" s="18" t="s">
        <v>404</v>
      </c>
      <c r="P59" s="20" t="s">
        <v>404</v>
      </c>
      <c r="Q59" s="18" t="n">
        <v>386.70034726</v>
      </c>
      <c r="R59" s="20" t="n">
        <v>3.24264251</v>
      </c>
    </row>
    <row r="60" spans="1:18">
      <c r="A60" s="15" t="s">
        <v>457</v>
      </c>
      <c r="B60" s="17" t="n">
        <v>4546</v>
      </c>
      <c r="C60" s="18">
        <f>(0.0/B60*100)</f>
        <v/>
      </c>
      <c r="D60" s="19" t="n">
        <v>4546</v>
      </c>
      <c r="E60" s="18" t="n">
        <v>400.11133168</v>
      </c>
      <c r="F60" s="20" t="n">
        <v>5.07391598</v>
      </c>
      <c r="G60" s="18" t="n">
        <v>411.83601112</v>
      </c>
      <c r="H60" s="20" t="n">
        <v>10.654636</v>
      </c>
      <c r="I60" s="18" t="s">
        <v>404</v>
      </c>
      <c r="J60" s="20" t="s">
        <v>404</v>
      </c>
      <c r="K60" s="18" t="s">
        <v>404</v>
      </c>
      <c r="L60" s="20" t="s">
        <v>404</v>
      </c>
      <c r="M60" s="18" t="s">
        <v>404</v>
      </c>
      <c r="N60" s="20" t="s">
        <v>404</v>
      </c>
      <c r="O60" s="18" t="s">
        <v>404</v>
      </c>
      <c r="P60" s="20" t="s">
        <v>404</v>
      </c>
      <c r="Q60" s="18" t="n">
        <v>352.39419807</v>
      </c>
      <c r="R60" s="20" t="n">
        <v>7.17431742</v>
      </c>
    </row>
    <row r="61" spans="1:18">
      <c r="A61" s="15" t="s">
        <v>458</v>
      </c>
      <c r="B61" s="17" t="n">
        <v>6525</v>
      </c>
      <c r="C61" s="18">
        <f>(0.0/B61*100)</f>
        <v/>
      </c>
      <c r="D61" s="19" t="n">
        <v>6525</v>
      </c>
      <c r="E61" s="18" t="n">
        <v>476.65556521</v>
      </c>
      <c r="F61" s="20" t="n">
        <v>2.72846968</v>
      </c>
      <c r="G61" s="18" t="n">
        <v>472.24271464</v>
      </c>
      <c r="H61" s="20" t="n">
        <v>12.59342923</v>
      </c>
      <c r="I61" s="18" t="n">
        <v>410.05668014</v>
      </c>
      <c r="J61" s="20" t="n">
        <v>16.13801857</v>
      </c>
      <c r="K61" s="18" t="s">
        <v>404</v>
      </c>
      <c r="L61" s="20" t="s">
        <v>404</v>
      </c>
      <c r="M61" s="18" t="s">
        <v>404</v>
      </c>
      <c r="N61" s="20" t="s">
        <v>404</v>
      </c>
      <c r="O61" s="18" t="s">
        <v>404</v>
      </c>
      <c r="P61" s="20" t="s">
        <v>404</v>
      </c>
      <c r="Q61" s="18" t="n">
        <v>424.83592063</v>
      </c>
      <c r="R61" s="20" t="n">
        <v>6.49518602</v>
      </c>
    </row>
    <row r="62" spans="1:18">
      <c r="A62" s="15" t="s">
        <v>459</v>
      </c>
      <c r="B62" s="17" t="n">
        <v>4476</v>
      </c>
      <c r="C62" s="18">
        <f>(0.0/B62*100)</f>
        <v/>
      </c>
      <c r="D62" s="19" t="n">
        <v>4476</v>
      </c>
      <c r="E62" s="18" t="n">
        <v>528.5557321</v>
      </c>
      <c r="F62" s="20" t="n">
        <v>1.14310645</v>
      </c>
      <c r="G62" s="18" t="n">
        <v>521.61425564</v>
      </c>
      <c r="H62" s="20" t="n">
        <v>4.49895195</v>
      </c>
      <c r="I62" s="18" t="n">
        <v>469.94698345</v>
      </c>
      <c r="J62" s="20" t="n">
        <v>17.32583546</v>
      </c>
      <c r="K62" s="18" t="s">
        <v>404</v>
      </c>
      <c r="L62" s="20" t="s">
        <v>404</v>
      </c>
      <c r="M62" s="18" t="s">
        <v>404</v>
      </c>
      <c r="N62" s="20" t="s">
        <v>404</v>
      </c>
      <c r="O62" s="18" t="s">
        <v>404</v>
      </c>
      <c r="P62" s="20" t="s">
        <v>404</v>
      </c>
      <c r="Q62" s="18" t="n">
        <v>550.46884713</v>
      </c>
      <c r="R62" s="20" t="n">
        <v>5.73789828</v>
      </c>
    </row>
    <row r="63" spans="1:18">
      <c r="A63" s="15" t="s">
        <v>460</v>
      </c>
      <c r="B63" s="17" t="n">
        <v>5324</v>
      </c>
      <c r="C63" s="18">
        <f>(0.0/B63*100)</f>
        <v/>
      </c>
      <c r="D63" s="19" t="n">
        <v>5324</v>
      </c>
      <c r="E63" s="18" t="n">
        <v>384.46959213</v>
      </c>
      <c r="F63" s="20" t="n">
        <v>1.35764274</v>
      </c>
      <c r="G63" s="18" t="n">
        <v>371.32001913</v>
      </c>
      <c r="H63" s="20" t="n">
        <v>2.97257917</v>
      </c>
      <c r="I63" s="18" t="s">
        <v>404</v>
      </c>
      <c r="J63" s="20" t="s">
        <v>404</v>
      </c>
      <c r="K63" s="18" t="s">
        <v>404</v>
      </c>
      <c r="L63" s="20" t="s">
        <v>404</v>
      </c>
      <c r="M63" s="18" t="s">
        <v>404</v>
      </c>
      <c r="N63" s="20" t="s">
        <v>404</v>
      </c>
      <c r="O63" s="18" t="s">
        <v>404</v>
      </c>
      <c r="P63" s="20" t="s">
        <v>404</v>
      </c>
      <c r="Q63" s="18" t="n">
        <v>393.73033875</v>
      </c>
      <c r="R63" s="20" t="n">
        <v>3.37641218</v>
      </c>
    </row>
    <row r="64" spans="1:18">
      <c r="A64" s="15" t="s">
        <v>461</v>
      </c>
      <c r="B64" s="17" t="n">
        <v>3634</v>
      </c>
      <c r="C64" s="18">
        <f>(27.0/B64*100)</f>
        <v/>
      </c>
      <c r="D64" s="19" t="n">
        <v>3607</v>
      </c>
      <c r="E64" s="18" t="n">
        <v>473.53940001</v>
      </c>
      <c r="F64" s="20" t="n">
        <v>1.85086125</v>
      </c>
      <c r="G64" s="18" t="n">
        <v>438.31352517</v>
      </c>
      <c r="H64" s="20" t="n">
        <v>3.20953693</v>
      </c>
      <c r="I64" s="18" t="s">
        <v>404</v>
      </c>
      <c r="J64" s="20" t="s">
        <v>404</v>
      </c>
      <c r="K64" s="18" t="s">
        <v>404</v>
      </c>
      <c r="L64" s="20" t="s">
        <v>404</v>
      </c>
      <c r="M64" s="18" t="s">
        <v>404</v>
      </c>
      <c r="N64" s="20" t="s">
        <v>404</v>
      </c>
      <c r="O64" s="18" t="s">
        <v>404</v>
      </c>
      <c r="P64" s="20" t="s">
        <v>404</v>
      </c>
      <c r="Q64" s="18" t="n">
        <v>440.17236447</v>
      </c>
      <c r="R64" s="20" t="n">
        <v>6.27623441</v>
      </c>
    </row>
    <row r="65" spans="1:18">
      <c r="A65" s="15" t="s">
        <v>462</v>
      </c>
      <c r="B65" s="17" t="n">
        <v>5325</v>
      </c>
      <c r="C65" s="18">
        <f>(0.0/B65*100)</f>
        <v/>
      </c>
      <c r="D65" s="19" t="n">
        <v>5325</v>
      </c>
      <c r="E65" s="18" t="n">
        <v>429.09632076</v>
      </c>
      <c r="F65" s="20" t="n">
        <v>2.12946439</v>
      </c>
      <c r="G65" s="18" t="n">
        <v>411.84926786</v>
      </c>
      <c r="H65" s="20" t="n">
        <v>10.53774917</v>
      </c>
      <c r="I65" s="18" t="s">
        <v>404</v>
      </c>
      <c r="J65" s="20" t="s">
        <v>404</v>
      </c>
      <c r="K65" s="18" t="s">
        <v>404</v>
      </c>
      <c r="L65" s="20" t="s">
        <v>404</v>
      </c>
      <c r="M65" s="18" t="s">
        <v>404</v>
      </c>
      <c r="N65" s="20" t="s">
        <v>404</v>
      </c>
      <c r="O65" s="18" t="s">
        <v>404</v>
      </c>
      <c r="P65" s="20" t="s">
        <v>404</v>
      </c>
      <c r="Q65" s="18" t="n">
        <v>419.93694522</v>
      </c>
      <c r="R65" s="20" t="n">
        <v>14.61050536</v>
      </c>
    </row>
    <row r="66" spans="1:18">
      <c r="A66" s="15" t="s">
        <v>463</v>
      </c>
      <c r="B66" s="17" t="n">
        <v>5665</v>
      </c>
      <c r="C66" s="18">
        <f>(0.0/B66*100)</f>
        <v/>
      </c>
      <c r="D66" s="19" t="n">
        <v>5665</v>
      </c>
      <c r="E66" s="18" t="n">
        <v>415.80962119</v>
      </c>
      <c r="F66" s="20" t="n">
        <v>1.2137071</v>
      </c>
      <c r="G66" s="18" t="n">
        <v>400.9854341</v>
      </c>
      <c r="H66" s="20" t="n">
        <v>2.82510577</v>
      </c>
      <c r="I66" s="18" t="n">
        <v>363.84393827</v>
      </c>
      <c r="J66" s="20" t="n">
        <v>8.81112766</v>
      </c>
      <c r="K66" s="18" t="s">
        <v>404</v>
      </c>
      <c r="L66" s="20" t="s">
        <v>404</v>
      </c>
      <c r="M66" s="18" t="s">
        <v>404</v>
      </c>
      <c r="N66" s="20" t="s">
        <v>404</v>
      </c>
      <c r="O66" s="18" t="s">
        <v>404</v>
      </c>
      <c r="P66" s="20" t="s">
        <v>404</v>
      </c>
      <c r="Q66" s="18" t="n">
        <v>390.79421722</v>
      </c>
      <c r="R66" s="20" t="n">
        <v>4.43593522</v>
      </c>
    </row>
    <row r="67" spans="1:18">
      <c r="A67" s="15" t="s">
        <v>464</v>
      </c>
      <c r="B67" s="17" t="n">
        <v>6971</v>
      </c>
      <c r="C67" s="18">
        <f>(0.0/B67*100)</f>
        <v/>
      </c>
      <c r="D67" s="19" t="n">
        <v>6971</v>
      </c>
      <c r="E67" s="18" t="n">
        <v>396.98907462</v>
      </c>
      <c r="F67" s="20" t="n">
        <v>2.66117303</v>
      </c>
      <c r="G67" s="18" t="n">
        <v>406.00743294</v>
      </c>
      <c r="H67" s="20" t="n">
        <v>11.90235425</v>
      </c>
      <c r="I67" s="18" t="n">
        <v>379.8153183</v>
      </c>
      <c r="J67" s="20" t="n">
        <v>6.79452788</v>
      </c>
      <c r="K67" s="18" t="s">
        <v>404</v>
      </c>
      <c r="L67" s="20" t="s">
        <v>404</v>
      </c>
      <c r="M67" s="18" t="s">
        <v>404</v>
      </c>
      <c r="N67" s="20" t="s">
        <v>404</v>
      </c>
      <c r="O67" s="18" t="s">
        <v>404</v>
      </c>
      <c r="P67" s="20" t="s">
        <v>404</v>
      </c>
      <c r="Q67" s="18" t="n">
        <v>376.22998061</v>
      </c>
      <c r="R67" s="20" t="n">
        <v>8.26989934</v>
      </c>
    </row>
    <row r="68" spans="1:18">
      <c r="A68" s="15" t="s">
        <v>465</v>
      </c>
      <c r="B68" s="17" t="n">
        <v>12083</v>
      </c>
      <c r="C68" s="18">
        <f>(0.0/B68*100)</f>
        <v/>
      </c>
      <c r="D68" s="19" t="n">
        <v>12083</v>
      </c>
      <c r="E68" s="18" t="n">
        <v>419.26731068</v>
      </c>
      <c r="F68" s="20" t="n">
        <v>1.09164003</v>
      </c>
      <c r="G68" s="18" t="n">
        <v>409.53635817</v>
      </c>
      <c r="H68" s="20" t="n">
        <v>2.02716396</v>
      </c>
      <c r="I68" s="18" t="n">
        <v>439.84475592</v>
      </c>
      <c r="J68" s="20" t="n">
        <v>12.49637931</v>
      </c>
      <c r="K68" s="18" t="s">
        <v>404</v>
      </c>
      <c r="L68" s="20" t="s">
        <v>404</v>
      </c>
      <c r="M68" s="18" t="s">
        <v>404</v>
      </c>
      <c r="N68" s="20" t="s">
        <v>404</v>
      </c>
      <c r="O68" s="18" t="s">
        <v>404</v>
      </c>
      <c r="P68" s="20" t="s">
        <v>404</v>
      </c>
      <c r="Q68" s="18" t="n">
        <v>397.79894675</v>
      </c>
      <c r="R68" s="20" t="n">
        <v>5.0822674</v>
      </c>
    </row>
    <row r="69" spans="1:18">
      <c r="A69" s="15" t="s">
        <v>466</v>
      </c>
      <c r="B69" s="17" t="n">
        <v>4876</v>
      </c>
      <c r="C69" s="18">
        <f>(0.0/B69*100)</f>
        <v/>
      </c>
      <c r="D69" s="19" t="n">
        <v>4876</v>
      </c>
      <c r="E69" s="18" t="n">
        <v>437.35921877</v>
      </c>
      <c r="F69" s="20" t="n">
        <v>3.57506122</v>
      </c>
      <c r="G69" s="18" t="n">
        <v>420.54298543</v>
      </c>
      <c r="H69" s="20" t="n">
        <v>11.72923333</v>
      </c>
      <c r="I69" s="18" t="s">
        <v>404</v>
      </c>
      <c r="J69" s="20" t="s">
        <v>404</v>
      </c>
      <c r="K69" s="18" t="s">
        <v>404</v>
      </c>
      <c r="L69" s="20" t="s">
        <v>404</v>
      </c>
      <c r="M69" s="18" t="s">
        <v>404</v>
      </c>
      <c r="N69" s="20" t="s">
        <v>404</v>
      </c>
      <c r="O69" s="18" t="s">
        <v>404</v>
      </c>
      <c r="P69" s="20" t="s">
        <v>404</v>
      </c>
      <c r="Q69" s="18" t="n">
        <v>384.67469744</v>
      </c>
      <c r="R69" s="20" t="n">
        <v>7.67150135</v>
      </c>
    </row>
    <row r="70" spans="1:18">
      <c r="A70" s="15" t="s">
        <v>467</v>
      </c>
      <c r="B70" s="17" t="n">
        <v>6036</v>
      </c>
      <c r="C70" s="18">
        <f>(0.0/B70*100)</f>
        <v/>
      </c>
      <c r="D70" s="19" t="n">
        <v>6036</v>
      </c>
      <c r="E70" s="18" t="n">
        <v>488.33501028</v>
      </c>
      <c r="F70" s="20" t="n">
        <v>3.39173229</v>
      </c>
      <c r="G70" s="18" t="n">
        <v>483.71215939</v>
      </c>
      <c r="H70" s="20" t="n">
        <v>8.146318750000001</v>
      </c>
      <c r="I70" s="18" t="s">
        <v>404</v>
      </c>
      <c r="J70" s="20" t="s">
        <v>404</v>
      </c>
      <c r="K70" s="18" t="s">
        <v>404</v>
      </c>
      <c r="L70" s="20" t="s">
        <v>404</v>
      </c>
      <c r="M70" s="18" t="s">
        <v>404</v>
      </c>
      <c r="N70" s="20" t="s">
        <v>404</v>
      </c>
      <c r="O70" s="18" t="s">
        <v>404</v>
      </c>
      <c r="P70" s="20" t="s">
        <v>404</v>
      </c>
      <c r="Q70" s="18" t="n">
        <v>454.19126715</v>
      </c>
      <c r="R70" s="20" t="n">
        <v>13.4679633</v>
      </c>
    </row>
    <row r="71" spans="1:18">
      <c r="A71" s="15" t="s">
        <v>468</v>
      </c>
      <c r="B71" s="17" t="n">
        <v>6115</v>
      </c>
      <c r="C71" s="18">
        <f>(0.0/B71*100)</f>
        <v/>
      </c>
      <c r="D71" s="19" t="n">
        <v>6115</v>
      </c>
      <c r="E71" s="18" t="n">
        <v>556.05877731</v>
      </c>
      <c r="F71" s="20" t="n">
        <v>1.3284553</v>
      </c>
      <c r="G71" s="18" t="n">
        <v>619.9689319399999</v>
      </c>
      <c r="H71" s="20" t="n">
        <v>9.38878469</v>
      </c>
      <c r="I71" s="18" t="n">
        <v>496.28387474</v>
      </c>
      <c r="J71" s="20" t="n">
        <v>15.61464699</v>
      </c>
      <c r="K71" s="18" t="s">
        <v>404</v>
      </c>
      <c r="L71" s="20" t="s">
        <v>404</v>
      </c>
      <c r="M71" s="18" t="s">
        <v>404</v>
      </c>
      <c r="N71" s="20" t="s">
        <v>404</v>
      </c>
      <c r="O71" s="18" t="s">
        <v>404</v>
      </c>
      <c r="P71" s="20" t="s">
        <v>404</v>
      </c>
      <c r="Q71" s="18" t="n">
        <v>503.69836754</v>
      </c>
      <c r="R71" s="20" t="n">
        <v>8.15051879</v>
      </c>
    </row>
    <row r="72" spans="1:18">
      <c r="A72" s="15" t="s">
        <v>469</v>
      </c>
      <c r="B72" s="17" t="n">
        <v>7708</v>
      </c>
      <c r="C72" s="18">
        <f>(0.0/B72*100)</f>
        <v/>
      </c>
      <c r="D72" s="19" t="n">
        <v>7708</v>
      </c>
      <c r="E72" s="18" t="n">
        <v>532.42795887</v>
      </c>
      <c r="F72" s="20" t="n">
        <v>3.24165325</v>
      </c>
      <c r="G72" s="18" t="n">
        <v>548.54232991</v>
      </c>
      <c r="H72" s="20" t="n">
        <v>20.1976291</v>
      </c>
      <c r="I72" s="18" t="n">
        <v>458.99937447</v>
      </c>
      <c r="J72" s="20" t="n">
        <v>20.27311295</v>
      </c>
      <c r="K72" s="18" t="s">
        <v>404</v>
      </c>
      <c r="L72" s="20" t="s">
        <v>404</v>
      </c>
      <c r="M72" s="18" t="s">
        <v>404</v>
      </c>
      <c r="N72" s="20" t="s">
        <v>404</v>
      </c>
      <c r="O72" s="18" t="s">
        <v>404</v>
      </c>
      <c r="P72" s="20" t="s">
        <v>404</v>
      </c>
      <c r="Q72" s="18" t="n">
        <v>565.94993749</v>
      </c>
      <c r="R72" s="20" t="n">
        <v>46.37706796</v>
      </c>
    </row>
    <row r="73" spans="1:18">
      <c r="A73" s="15" t="s">
        <v>470</v>
      </c>
      <c r="B73" s="17" t="n">
        <v>8249</v>
      </c>
      <c r="C73" s="18">
        <f>(0.0/B73*100)</f>
        <v/>
      </c>
      <c r="D73" s="19" t="n">
        <v>8249</v>
      </c>
      <c r="E73" s="18" t="n">
        <v>420.71055724</v>
      </c>
      <c r="F73" s="20" t="n">
        <v>3.24053909</v>
      </c>
      <c r="G73" s="18" t="n">
        <v>440.99621772</v>
      </c>
      <c r="H73" s="20" t="n">
        <v>11.61477422</v>
      </c>
      <c r="I73" s="18" t="n">
        <v>410.81162287</v>
      </c>
      <c r="J73" s="20" t="n">
        <v>19.10949987</v>
      </c>
      <c r="K73" s="18" t="s">
        <v>404</v>
      </c>
      <c r="L73" s="20" t="s">
        <v>404</v>
      </c>
      <c r="M73" s="18" t="s">
        <v>404</v>
      </c>
      <c r="N73" s="20" t="s">
        <v>404</v>
      </c>
      <c r="O73" s="18" t="s">
        <v>404</v>
      </c>
      <c r="P73" s="20" t="s">
        <v>404</v>
      </c>
      <c r="Q73" s="18" t="n">
        <v>407.80463089</v>
      </c>
      <c r="R73" s="20" t="n">
        <v>13.76306337</v>
      </c>
    </row>
    <row r="74" spans="1:18">
      <c r="A74" s="15" t="s">
        <v>471</v>
      </c>
      <c r="B74" s="17" t="n">
        <v>4692</v>
      </c>
      <c r="C74" s="18">
        <f>(484.0/B74*100)</f>
        <v/>
      </c>
      <c r="D74" s="19" t="n">
        <v>4208</v>
      </c>
      <c r="E74" s="18" t="n">
        <v>428.11119412</v>
      </c>
      <c r="F74" s="20" t="n">
        <v>1.5915278</v>
      </c>
      <c r="G74" s="18" t="n">
        <v>380.77982989</v>
      </c>
      <c r="H74" s="20" t="n">
        <v>4.93689904</v>
      </c>
      <c r="I74" s="18" t="s">
        <v>404</v>
      </c>
      <c r="J74" s="20" t="s">
        <v>404</v>
      </c>
      <c r="K74" s="18" t="s">
        <v>404</v>
      </c>
      <c r="L74" s="20" t="s">
        <v>404</v>
      </c>
      <c r="M74" s="18" t="s">
        <v>404</v>
      </c>
      <c r="N74" s="20" t="s">
        <v>404</v>
      </c>
      <c r="O74" s="18" t="s">
        <v>404</v>
      </c>
      <c r="P74" s="20" t="s">
        <v>404</v>
      </c>
      <c r="Q74" s="18" t="n">
        <v>396.12691307</v>
      </c>
      <c r="R74" s="20" t="n">
        <v>4.82062674</v>
      </c>
    </row>
    <row r="75" spans="1:18">
      <c r="A75" s="15" t="s">
        <v>472</v>
      </c>
      <c r="B75" s="17" t="n">
        <v>5375</v>
      </c>
      <c r="C75" s="18">
        <f>(483.0/B75*100)</f>
        <v/>
      </c>
      <c r="D75" s="19" t="n">
        <v>4892</v>
      </c>
      <c r="E75" s="18" t="n">
        <v>388.33677287</v>
      </c>
      <c r="F75" s="20" t="n">
        <v>3.95062312</v>
      </c>
      <c r="G75" s="18" t="n">
        <v>386.37771324</v>
      </c>
      <c r="H75" s="20" t="n">
        <v>5.44679574</v>
      </c>
      <c r="I75" s="18" t="n">
        <v>382.90126591</v>
      </c>
      <c r="J75" s="20" t="n">
        <v>13.21533288</v>
      </c>
      <c r="K75" s="18" t="s">
        <v>404</v>
      </c>
      <c r="L75" s="20" t="s">
        <v>404</v>
      </c>
      <c r="M75" s="18" t="s">
        <v>404</v>
      </c>
      <c r="N75" s="20" t="s">
        <v>404</v>
      </c>
      <c r="O75" s="18" t="s">
        <v>404</v>
      </c>
      <c r="P75" s="20" t="s">
        <v>404</v>
      </c>
      <c r="Q75" s="18" t="n">
        <v>385.17058275</v>
      </c>
      <c r="R75" s="20" t="n">
        <v>6.64154504</v>
      </c>
    </row>
    <row r="76" spans="1:18">
      <c r="A76" s="15" t="s">
        <v>473</v>
      </c>
      <c r="B76" s="17" t="n">
        <v>14167</v>
      </c>
      <c r="C76" s="18">
        <f>(1400.0/B76*100)</f>
        <v/>
      </c>
      <c r="D76" s="19" t="n">
        <v>12767</v>
      </c>
      <c r="E76" s="18" t="n">
        <v>445.60140142</v>
      </c>
      <c r="F76" s="20" t="n">
        <v>2.87397089</v>
      </c>
      <c r="G76" s="18" t="n">
        <v>415.66490722</v>
      </c>
      <c r="H76" s="20" t="n">
        <v>12.78019869</v>
      </c>
      <c r="I76" s="18" t="n">
        <v>391.2856045</v>
      </c>
      <c r="J76" s="20" t="n">
        <v>11.40456447</v>
      </c>
      <c r="K76" s="18" t="s">
        <v>404</v>
      </c>
      <c r="L76" s="20" t="s">
        <v>404</v>
      </c>
      <c r="M76" s="18" t="s">
        <v>404</v>
      </c>
      <c r="N76" s="20" t="s">
        <v>404</v>
      </c>
      <c r="O76" s="18" t="s">
        <v>404</v>
      </c>
      <c r="P76" s="20" t="s">
        <v>404</v>
      </c>
      <c r="Q76" s="18" t="n">
        <v>426.94081463</v>
      </c>
      <c r="R76" s="20" t="n">
        <v>16.31414601</v>
      </c>
    </row>
    <row r="77" spans="1:18">
      <c r="A77" s="15" t="s">
        <v>474</v>
      </c>
      <c r="B77" s="17" t="n">
        <v>6062</v>
      </c>
      <c r="C77" s="18">
        <f>(0.0/B77*100)</f>
        <v/>
      </c>
      <c r="D77" s="19" t="n">
        <v>6062</v>
      </c>
      <c r="E77" s="18" t="n">
        <v>436.42527904</v>
      </c>
      <c r="F77" s="20" t="n">
        <v>2.62093349</v>
      </c>
      <c r="G77" s="18" t="n">
        <v>432.62139437</v>
      </c>
      <c r="H77" s="20" t="n">
        <v>10.71021699</v>
      </c>
      <c r="I77" s="18" t="n">
        <v>408.50614799</v>
      </c>
      <c r="J77" s="20" t="n">
        <v>14.00500674</v>
      </c>
      <c r="K77" s="18" t="s">
        <v>404</v>
      </c>
      <c r="L77" s="20" t="s">
        <v>404</v>
      </c>
      <c r="M77" s="18" t="s">
        <v>404</v>
      </c>
      <c r="N77" s="20" t="s">
        <v>404</v>
      </c>
      <c r="O77" s="18" t="s">
        <v>404</v>
      </c>
      <c r="P77" s="20" t="s">
        <v>404</v>
      </c>
      <c r="Q77" s="18" t="n">
        <v>446.08220691</v>
      </c>
      <c r="R77" s="20" t="n">
        <v>15.29806711</v>
      </c>
    </row>
    <row r="78" spans="1:18">
      <c r="A78" s="15" t="s">
        <v>475</v>
      </c>
      <c r="B78" s="17" t="n">
        <v>5826</v>
      </c>
      <c r="C78" s="18">
        <f>(0.0/B78*100)</f>
        <v/>
      </c>
      <c r="D78" s="19" t="n">
        <v>5826</v>
      </c>
      <c r="E78" s="18" t="n">
        <v>525.86154503</v>
      </c>
      <c r="F78" s="20" t="n">
        <v>3.96793779</v>
      </c>
      <c r="G78" s="18" t="n">
        <v>521.03776598</v>
      </c>
      <c r="H78" s="20" t="n">
        <v>22.74816283</v>
      </c>
      <c r="I78" s="18" t="s">
        <v>404</v>
      </c>
      <c r="J78" s="20" t="s">
        <v>404</v>
      </c>
      <c r="K78" s="18" t="s">
        <v>404</v>
      </c>
      <c r="L78" s="20" t="s">
        <v>404</v>
      </c>
      <c r="M78" s="18" t="s">
        <v>404</v>
      </c>
      <c r="N78" s="20" t="s">
        <v>404</v>
      </c>
      <c r="O78" s="18" t="s">
        <v>404</v>
      </c>
      <c r="P78" s="20" t="s">
        <v>404</v>
      </c>
      <c r="Q78" s="18" t="n">
        <v>496.73549476</v>
      </c>
      <c r="R78" s="20" t="n">
        <v>15.25604762</v>
      </c>
    </row>
    <row customHeight="1" ht="25" r="79" spans="1:18">
      <c r="A79" s="15" t="s">
        <v>476</v>
      </c>
      <c r="B79" s="17" t="n">
        <v>1657</v>
      </c>
      <c r="C79" s="18">
        <f>(21.0/B79*100)</f>
        <v/>
      </c>
      <c r="D79" s="19" t="n">
        <v>1636</v>
      </c>
      <c r="E79" s="18" t="n">
        <v>476.6771015</v>
      </c>
      <c r="F79" s="20" t="n">
        <v>6.75053772</v>
      </c>
      <c r="G79" s="18" t="n">
        <v>465.40545124</v>
      </c>
      <c r="H79" s="20" t="n">
        <v>10.25102752</v>
      </c>
      <c r="I79" s="18" t="s">
        <v>404</v>
      </c>
      <c r="J79" s="20" t="s">
        <v>404</v>
      </c>
      <c r="K79" s="18" t="s">
        <v>404</v>
      </c>
      <c r="L79" s="20" t="s">
        <v>404</v>
      </c>
      <c r="M79" s="18" t="s">
        <v>404</v>
      </c>
      <c r="N79" s="20" t="s">
        <v>404</v>
      </c>
      <c r="O79" s="18" t="s">
        <v>404</v>
      </c>
      <c r="P79" s="20" t="s">
        <v>404</v>
      </c>
      <c r="Q79" s="18" t="n">
        <v>456.96967197</v>
      </c>
      <c r="R79" s="20" t="n">
        <v>24.87290641</v>
      </c>
    </row>
    <row r="80" spans="1:18">
      <c r="A80" s="15" t="s">
        <v>477</v>
      </c>
      <c r="B80" s="17" t="n">
        <v>7841</v>
      </c>
      <c r="C80" s="18">
        <f>(0.0/B80*100)</f>
        <v/>
      </c>
      <c r="D80" s="19" t="n">
        <v>7841</v>
      </c>
      <c r="E80" s="18" t="n">
        <v>456.36809845</v>
      </c>
      <c r="F80" s="20" t="n">
        <v>3.92925599</v>
      </c>
      <c r="G80" s="18" t="n">
        <v>457.88808359</v>
      </c>
      <c r="H80" s="20" t="n">
        <v>10.63525378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443.31459888</v>
      </c>
      <c r="F81" s="20" t="n">
        <v>3.40390164</v>
      </c>
      <c r="G81" s="18" t="n">
        <v>442.55596097</v>
      </c>
      <c r="H81" s="20" t="n">
        <v>9.344473989999999</v>
      </c>
      <c r="I81" s="18" t="n">
        <v>523.4145175</v>
      </c>
      <c r="J81" s="20" t="n">
        <v>6.78576833</v>
      </c>
      <c r="K81" s="18" t="s">
        <v>404</v>
      </c>
      <c r="L81" s="20" t="s">
        <v>404</v>
      </c>
      <c r="M81" s="18" t="s">
        <v>404</v>
      </c>
      <c r="N81" s="20" t="s">
        <v>404</v>
      </c>
      <c r="O81" s="18" t="s">
        <v>404</v>
      </c>
      <c r="P81" s="20" t="s">
        <v>404</v>
      </c>
      <c r="Q81" s="18" t="n">
        <v>422.61934713</v>
      </c>
      <c r="R81" s="20" t="n">
        <v>14.5776269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514.54688755</v>
      </c>
      <c r="F7" s="20" t="n">
        <v>2.86655966</v>
      </c>
      <c r="G7" s="18" t="n">
        <v>508.94231314</v>
      </c>
      <c r="H7" s="20" t="n">
        <v>2.86291999</v>
      </c>
      <c r="I7" s="18" t="s">
        <v>404</v>
      </c>
      <c r="J7" s="20" t="s">
        <v>404</v>
      </c>
      <c r="K7" s="18" t="s">
        <v>404</v>
      </c>
      <c r="L7" s="20" t="s">
        <v>404</v>
      </c>
      <c r="M7" s="18" t="s">
        <v>404</v>
      </c>
      <c r="N7" s="20" t="s">
        <v>404</v>
      </c>
      <c r="O7" s="18" t="s">
        <v>404</v>
      </c>
      <c r="P7" s="20" t="s">
        <v>404</v>
      </c>
      <c r="Q7" s="18" t="n">
        <v>499.3613759</v>
      </c>
      <c r="R7" s="20" t="n">
        <v>6.71863924</v>
      </c>
    </row>
    <row r="8" spans="1:18">
      <c r="A8" s="15" t="s">
        <v>405</v>
      </c>
      <c r="B8" s="17" t="n">
        <v>7007</v>
      </c>
      <c r="C8" s="18">
        <f>(0.0/B8*100)</f>
        <v/>
      </c>
      <c r="D8" s="19" t="n">
        <v>7007</v>
      </c>
      <c r="E8" s="18" t="n">
        <v>482.25240812</v>
      </c>
      <c r="F8" s="20" t="n">
        <v>11.82860285</v>
      </c>
      <c r="G8" s="18" t="n">
        <v>492.73460152</v>
      </c>
      <c r="H8" s="20" t="n">
        <v>5.1489724</v>
      </c>
      <c r="I8" s="18" t="n">
        <v>469.40647517</v>
      </c>
      <c r="J8" s="20" t="n">
        <v>23.11133693</v>
      </c>
      <c r="K8" s="18" t="s">
        <v>404</v>
      </c>
      <c r="L8" s="20" t="s">
        <v>404</v>
      </c>
      <c r="M8" s="18" t="s">
        <v>404</v>
      </c>
      <c r="N8" s="20" t="s">
        <v>404</v>
      </c>
      <c r="O8" s="18" t="s">
        <v>404</v>
      </c>
      <c r="P8" s="20" t="s">
        <v>404</v>
      </c>
      <c r="Q8" s="18" t="n">
        <v>508.87411605</v>
      </c>
      <c r="R8" s="20" t="n">
        <v>8.88748195</v>
      </c>
    </row>
    <row r="9" spans="1:18">
      <c r="A9" s="15" t="s">
        <v>406</v>
      </c>
      <c r="B9" s="17" t="n">
        <v>9651</v>
      </c>
      <c r="C9" s="18">
        <f>(575.0/B9*100)</f>
        <v/>
      </c>
      <c r="D9" s="19" t="n">
        <v>9076</v>
      </c>
      <c r="E9" s="18" t="n">
        <v>523.64887217</v>
      </c>
      <c r="F9" s="20" t="n">
        <v>7.5700669</v>
      </c>
      <c r="G9" s="18" t="n">
        <v>495.38405076</v>
      </c>
      <c r="H9" s="20" t="n">
        <v>5.51831191</v>
      </c>
      <c r="I9" s="18" t="n">
        <v>521.21150646</v>
      </c>
      <c r="J9" s="20" t="n">
        <v>24.42624586</v>
      </c>
      <c r="K9" s="18" t="s">
        <v>404</v>
      </c>
      <c r="L9" s="20" t="s">
        <v>404</v>
      </c>
      <c r="M9" s="18" t="s">
        <v>404</v>
      </c>
      <c r="N9" s="20" t="s">
        <v>404</v>
      </c>
      <c r="O9" s="18" t="s">
        <v>404</v>
      </c>
      <c r="P9" s="20" t="s">
        <v>404</v>
      </c>
      <c r="Q9" s="18" t="n">
        <v>507.17599774</v>
      </c>
      <c r="R9" s="20" t="n">
        <v>6.50547995</v>
      </c>
    </row>
    <row r="10" spans="1:18">
      <c r="A10" s="15" t="s">
        <v>407</v>
      </c>
      <c r="B10" s="17" t="n">
        <v>20058</v>
      </c>
      <c r="C10" s="18">
        <f>(3112.0/B10*100)</f>
        <v/>
      </c>
      <c r="D10" s="19" t="n">
        <v>16946</v>
      </c>
      <c r="E10" s="18" t="n">
        <v>524.75367067</v>
      </c>
      <c r="F10" s="20" t="n">
        <v>2.62961686</v>
      </c>
      <c r="G10" s="18" t="n">
        <v>536.6881273499999</v>
      </c>
      <c r="H10" s="20" t="n">
        <v>3.80447827</v>
      </c>
      <c r="I10" s="18" t="n">
        <v>575.71642624</v>
      </c>
      <c r="J10" s="20" t="n">
        <v>12.10108029</v>
      </c>
      <c r="K10" s="18" t="s">
        <v>404</v>
      </c>
      <c r="L10" s="20" t="s">
        <v>404</v>
      </c>
      <c r="M10" s="18" t="s">
        <v>404</v>
      </c>
      <c r="N10" s="20" t="s">
        <v>404</v>
      </c>
      <c r="O10" s="18" t="s">
        <v>404</v>
      </c>
      <c r="P10" s="20" t="s">
        <v>404</v>
      </c>
      <c r="Q10" s="18" t="n">
        <v>529.59698688</v>
      </c>
      <c r="R10" s="20" t="n">
        <v>9.182917489999999</v>
      </c>
    </row>
    <row r="11" spans="1:18">
      <c r="A11" s="15" t="s">
        <v>408</v>
      </c>
      <c r="B11" s="17" t="n">
        <v>7053</v>
      </c>
      <c r="C11" s="18">
        <f>(137.0/B11*100)</f>
        <v/>
      </c>
      <c r="D11" s="19" t="n">
        <v>6916</v>
      </c>
      <c r="E11" s="18" t="n">
        <v>454.64835148</v>
      </c>
      <c r="F11" s="20" t="n">
        <v>4.61794897</v>
      </c>
      <c r="G11" s="18" t="n">
        <v>443.35035494</v>
      </c>
      <c r="H11" s="20" t="n">
        <v>4.66183067</v>
      </c>
      <c r="I11" s="18" t="n">
        <v>415.02447064</v>
      </c>
      <c r="J11" s="20" t="n">
        <v>18.84315794</v>
      </c>
      <c r="K11" s="18" t="s">
        <v>404</v>
      </c>
      <c r="L11" s="20" t="s">
        <v>404</v>
      </c>
      <c r="M11" s="18" t="s">
        <v>404</v>
      </c>
      <c r="N11" s="20" t="s">
        <v>404</v>
      </c>
      <c r="O11" s="18" t="s">
        <v>404</v>
      </c>
      <c r="P11" s="20" t="s">
        <v>404</v>
      </c>
      <c r="Q11" s="18" t="n">
        <v>427.22897748</v>
      </c>
      <c r="R11" s="20" t="n">
        <v>21.91604576</v>
      </c>
    </row>
    <row r="12" spans="1:18">
      <c r="A12" s="15" t="s">
        <v>409</v>
      </c>
      <c r="B12" s="17" t="n">
        <v>6894</v>
      </c>
      <c r="C12" s="18">
        <f>(128.0/B12*100)</f>
        <v/>
      </c>
      <c r="D12" s="19" t="n">
        <v>6766</v>
      </c>
      <c r="E12" s="18" t="n">
        <v>503.07996775</v>
      </c>
      <c r="F12" s="20" t="n">
        <v>3.02418021</v>
      </c>
      <c r="G12" s="18" t="n">
        <v>482.08984658</v>
      </c>
      <c r="H12" s="20" t="n">
        <v>6.06386624</v>
      </c>
      <c r="I12" s="18" t="n">
        <v>416.57263075</v>
      </c>
      <c r="J12" s="20" t="n">
        <v>7.57624</v>
      </c>
      <c r="K12" s="18" t="s">
        <v>404</v>
      </c>
      <c r="L12" s="20" t="s">
        <v>404</v>
      </c>
      <c r="M12" s="18" t="s">
        <v>404</v>
      </c>
      <c r="N12" s="20" t="s">
        <v>404</v>
      </c>
      <c r="O12" s="18" t="s">
        <v>404</v>
      </c>
      <c r="P12" s="20" t="s">
        <v>404</v>
      </c>
      <c r="Q12" s="18" t="n">
        <v>450.97482983</v>
      </c>
      <c r="R12" s="20" t="n">
        <v>13.95299002</v>
      </c>
    </row>
    <row r="13" spans="1:18">
      <c r="A13" s="15" t="s">
        <v>410</v>
      </c>
      <c r="B13" s="17" t="n">
        <v>7161</v>
      </c>
      <c r="C13" s="18">
        <f>(1175.0/B13*100)</f>
        <v/>
      </c>
      <c r="D13" s="19" t="n">
        <v>5986</v>
      </c>
      <c r="E13" s="18" t="n">
        <v>505.15669268</v>
      </c>
      <c r="F13" s="20" t="n">
        <v>3.22069034</v>
      </c>
      <c r="G13" s="18" t="n">
        <v>496.78521449</v>
      </c>
      <c r="H13" s="20" t="n">
        <v>4.59930563</v>
      </c>
      <c r="I13" s="18" t="n">
        <v>503.14653285</v>
      </c>
      <c r="J13" s="20" t="n">
        <v>6.92903392</v>
      </c>
      <c r="K13" s="18" t="s">
        <v>404</v>
      </c>
      <c r="L13" s="20" t="s">
        <v>404</v>
      </c>
      <c r="M13" s="18" t="s">
        <v>404</v>
      </c>
      <c r="N13" s="20" t="s">
        <v>404</v>
      </c>
      <c r="O13" s="18" t="s">
        <v>404</v>
      </c>
      <c r="P13" s="20" t="s">
        <v>404</v>
      </c>
      <c r="Q13" s="18" t="n">
        <v>491.12929184</v>
      </c>
      <c r="R13" s="20" t="n">
        <v>23.47118801</v>
      </c>
    </row>
    <row r="14" spans="1:18">
      <c r="A14" s="15" t="s">
        <v>411</v>
      </c>
      <c r="B14" s="17" t="n">
        <v>5587</v>
      </c>
      <c r="C14" s="18">
        <f>(156.0/B14*100)</f>
        <v/>
      </c>
      <c r="D14" s="19" t="n">
        <v>5431</v>
      </c>
      <c r="E14" s="18" t="n">
        <v>534.94642982</v>
      </c>
      <c r="F14" s="20" t="n">
        <v>3.09715941</v>
      </c>
      <c r="G14" s="18" t="n">
        <v>530.7544755</v>
      </c>
      <c r="H14" s="20" t="n">
        <v>3.87279522</v>
      </c>
      <c r="I14" s="18" t="n">
        <v>550.50670928</v>
      </c>
      <c r="J14" s="20" t="n">
        <v>14.05505107</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530.44132628</v>
      </c>
      <c r="F15" s="20" t="n">
        <v>3.53447955</v>
      </c>
      <c r="G15" s="18" t="n">
        <v>530.5053554</v>
      </c>
      <c r="H15" s="20" t="n">
        <v>4.07937327</v>
      </c>
      <c r="I15" s="18" t="n">
        <v>555.06352238</v>
      </c>
      <c r="J15" s="20" t="n">
        <v>23.56152746</v>
      </c>
      <c r="K15" s="18" t="s">
        <v>404</v>
      </c>
      <c r="L15" s="20" t="s">
        <v>404</v>
      </c>
      <c r="M15" s="18" t="s">
        <v>404</v>
      </c>
      <c r="N15" s="20" t="s">
        <v>404</v>
      </c>
      <c r="O15" s="18" t="s">
        <v>404</v>
      </c>
      <c r="P15" s="20" t="s">
        <v>404</v>
      </c>
      <c r="Q15" s="18" t="n">
        <v>525.53757182</v>
      </c>
      <c r="R15" s="20" t="n">
        <v>10.15218657</v>
      </c>
    </row>
    <row r="16" spans="1:18">
      <c r="A16" s="15" t="s">
        <v>413</v>
      </c>
      <c r="B16" s="17" t="n">
        <v>6108</v>
      </c>
      <c r="C16" s="18">
        <f>(495.0/B16*100)</f>
        <v/>
      </c>
      <c r="D16" s="19" t="n">
        <v>5613</v>
      </c>
      <c r="E16" s="18" t="n">
        <v>480.97706307</v>
      </c>
      <c r="F16" s="20" t="n">
        <v>7.33002117</v>
      </c>
      <c r="G16" s="18" t="n">
        <v>508.39620493</v>
      </c>
      <c r="H16" s="20" t="n">
        <v>5.20367683</v>
      </c>
      <c r="I16" s="18" t="n">
        <v>456.16067731</v>
      </c>
      <c r="J16" s="20" t="n">
        <v>20.69171144</v>
      </c>
      <c r="K16" s="18" t="s">
        <v>404</v>
      </c>
      <c r="L16" s="20" t="s">
        <v>404</v>
      </c>
      <c r="M16" s="18" t="s">
        <v>404</v>
      </c>
      <c r="N16" s="20" t="s">
        <v>404</v>
      </c>
      <c r="O16" s="18" t="s">
        <v>404</v>
      </c>
      <c r="P16" s="20" t="s">
        <v>404</v>
      </c>
      <c r="Q16" s="18" t="n">
        <v>517.0880127</v>
      </c>
      <c r="R16" s="20" t="n">
        <v>11.09518044</v>
      </c>
    </row>
    <row r="17" spans="1:18">
      <c r="A17" s="15" t="s">
        <v>414</v>
      </c>
      <c r="B17" s="17" t="n">
        <v>6504</v>
      </c>
      <c r="C17" s="18">
        <f>(1325.0/B17*100)</f>
        <v/>
      </c>
      <c r="D17" s="19" t="n">
        <v>5179</v>
      </c>
      <c r="E17" s="18" t="n">
        <v>491.80579715</v>
      </c>
      <c r="F17" s="20" t="n">
        <v>9.04920074</v>
      </c>
      <c r="G17" s="18" t="n">
        <v>509.13044731</v>
      </c>
      <c r="H17" s="20" t="n">
        <v>5.5545993</v>
      </c>
      <c r="I17" s="18" t="n">
        <v>559.2955306699999</v>
      </c>
      <c r="J17" s="20" t="n">
        <v>17.34577235</v>
      </c>
      <c r="K17" s="18" t="s">
        <v>404</v>
      </c>
      <c r="L17" s="20" t="s">
        <v>404</v>
      </c>
      <c r="M17" s="18" t="s">
        <v>404</v>
      </c>
      <c r="N17" s="20" t="s">
        <v>404</v>
      </c>
      <c r="O17" s="18" t="s">
        <v>404</v>
      </c>
      <c r="P17" s="20" t="s">
        <v>404</v>
      </c>
      <c r="Q17" s="18" t="n">
        <v>518.31449042</v>
      </c>
      <c r="R17" s="20" t="n">
        <v>9.85366893</v>
      </c>
    </row>
    <row r="18" spans="1:18">
      <c r="A18" s="15" t="s">
        <v>415</v>
      </c>
      <c r="B18" s="17" t="n">
        <v>5532</v>
      </c>
      <c r="C18" s="18">
        <f>(0.0/B18*100)</f>
        <v/>
      </c>
      <c r="D18" s="19" t="n">
        <v>5532</v>
      </c>
      <c r="E18" s="18" t="n">
        <v>482.59721827</v>
      </c>
      <c r="F18" s="20" t="n">
        <v>11.27905093</v>
      </c>
      <c r="G18" s="18" t="n">
        <v>454.73509869</v>
      </c>
      <c r="H18" s="20" t="n">
        <v>4.50023117</v>
      </c>
      <c r="I18" s="18" t="n">
        <v>433.95770205</v>
      </c>
      <c r="J18" s="20" t="n">
        <v>37.63026598</v>
      </c>
      <c r="K18" s="18" t="s">
        <v>404</v>
      </c>
      <c r="L18" s="20" t="s">
        <v>404</v>
      </c>
      <c r="M18" s="18" t="s">
        <v>404</v>
      </c>
      <c r="N18" s="20" t="s">
        <v>404</v>
      </c>
      <c r="O18" s="18" t="s">
        <v>404</v>
      </c>
      <c r="P18" s="20" t="s">
        <v>404</v>
      </c>
      <c r="Q18" s="18" t="n">
        <v>436.62317926</v>
      </c>
      <c r="R18" s="20" t="n">
        <v>11.30127373</v>
      </c>
    </row>
    <row r="19" spans="1:18">
      <c r="A19" s="15" t="s">
        <v>416</v>
      </c>
      <c r="B19" s="17" t="n">
        <v>5658</v>
      </c>
      <c r="C19" s="18">
        <f>(327.0/B19*100)</f>
        <v/>
      </c>
      <c r="D19" s="19" t="n">
        <v>5331</v>
      </c>
      <c r="E19" s="18" t="n">
        <v>476.26635138</v>
      </c>
      <c r="F19" s="20" t="n">
        <v>4.61918262</v>
      </c>
      <c r="G19" s="18" t="n">
        <v>478.94196981</v>
      </c>
      <c r="H19" s="20" t="n">
        <v>9.644129639999999</v>
      </c>
      <c r="I19" s="18" t="n">
        <v>504.12520975</v>
      </c>
      <c r="J19" s="20" t="n">
        <v>27.58960402</v>
      </c>
      <c r="K19" s="18" t="s">
        <v>404</v>
      </c>
      <c r="L19" s="20" t="s">
        <v>404</v>
      </c>
      <c r="M19" s="18" t="s">
        <v>404</v>
      </c>
      <c r="N19" s="20" t="s">
        <v>404</v>
      </c>
      <c r="O19" s="18" t="s">
        <v>404</v>
      </c>
      <c r="P19" s="20" t="s">
        <v>404</v>
      </c>
      <c r="Q19" s="18" t="n">
        <v>470.5070984</v>
      </c>
      <c r="R19" s="20" t="n">
        <v>30.33772395</v>
      </c>
    </row>
    <row r="20" spans="1:18">
      <c r="A20" s="15" t="s">
        <v>417</v>
      </c>
      <c r="B20" s="17" t="n">
        <v>3371</v>
      </c>
      <c r="C20" s="18">
        <f>(24.0/B20*100)</f>
        <v/>
      </c>
      <c r="D20" s="19" t="n">
        <v>3347</v>
      </c>
      <c r="E20" s="18" t="n">
        <v>474.54611143</v>
      </c>
      <c r="F20" s="20" t="n">
        <v>1.824982</v>
      </c>
      <c r="G20" s="18" t="n">
        <v>473.78936991</v>
      </c>
      <c r="H20" s="20" t="n">
        <v>6.37496102</v>
      </c>
      <c r="I20" s="18" t="n">
        <v>423.43863297</v>
      </c>
      <c r="J20" s="20" t="n">
        <v>15.52136719</v>
      </c>
      <c r="K20" s="18" t="s">
        <v>404</v>
      </c>
      <c r="L20" s="20" t="s">
        <v>404</v>
      </c>
      <c r="M20" s="18" t="s">
        <v>404</v>
      </c>
      <c r="N20" s="20" t="s">
        <v>404</v>
      </c>
      <c r="O20" s="18" t="s">
        <v>404</v>
      </c>
      <c r="P20" s="20" t="s">
        <v>404</v>
      </c>
      <c r="Q20" s="18" t="n">
        <v>462.7918729</v>
      </c>
      <c r="R20" s="20" t="n">
        <v>5.73581371</v>
      </c>
    </row>
    <row r="21" spans="1:18">
      <c r="A21" s="15" t="s">
        <v>418</v>
      </c>
      <c r="B21" s="17" t="n">
        <v>5741</v>
      </c>
      <c r="C21" s="18">
        <f>(0.0/B21*100)</f>
        <v/>
      </c>
      <c r="D21" s="19" t="n">
        <v>5741</v>
      </c>
      <c r="E21" s="18" t="n">
        <v>500.23945737</v>
      </c>
      <c r="F21" s="20" t="n">
        <v>3.75260263</v>
      </c>
      <c r="G21" s="18" t="n">
        <v>506.7839217</v>
      </c>
      <c r="H21" s="20" t="n">
        <v>4.87422572</v>
      </c>
      <c r="I21" s="18" t="n">
        <v>493.27588236</v>
      </c>
      <c r="J21" s="20" t="n">
        <v>7.4894112</v>
      </c>
      <c r="K21" s="18" t="s">
        <v>404</v>
      </c>
      <c r="L21" s="20" t="s">
        <v>404</v>
      </c>
      <c r="M21" s="18" t="s">
        <v>404</v>
      </c>
      <c r="N21" s="20" t="s">
        <v>404</v>
      </c>
      <c r="O21" s="18" t="s">
        <v>404</v>
      </c>
      <c r="P21" s="20" t="s">
        <v>404</v>
      </c>
      <c r="Q21" s="18" t="n">
        <v>499.26318929</v>
      </c>
      <c r="R21" s="20" t="n">
        <v>12.75060864</v>
      </c>
    </row>
    <row r="22" spans="1:18">
      <c r="A22" s="15" t="s">
        <v>419</v>
      </c>
      <c r="B22" s="17" t="n">
        <v>6598</v>
      </c>
      <c r="C22" s="18">
        <f>(0.0/B22*100)</f>
        <v/>
      </c>
      <c r="D22" s="19" t="n">
        <v>6598</v>
      </c>
      <c r="E22" s="18" t="n">
        <v>466.1062538</v>
      </c>
      <c r="F22" s="20" t="n">
        <v>6.16394098</v>
      </c>
      <c r="G22" s="18" t="n">
        <v>468.36492047</v>
      </c>
      <c r="H22" s="20" t="n">
        <v>8.03112245</v>
      </c>
      <c r="I22" s="18" t="n">
        <v>489.71071537</v>
      </c>
      <c r="J22" s="20" t="n">
        <v>20.09285938</v>
      </c>
      <c r="K22" s="18" t="s">
        <v>404</v>
      </c>
      <c r="L22" s="20" t="s">
        <v>404</v>
      </c>
      <c r="M22" s="18" t="s">
        <v>404</v>
      </c>
      <c r="N22" s="20" t="s">
        <v>404</v>
      </c>
      <c r="O22" s="18" t="s">
        <v>404</v>
      </c>
      <c r="P22" s="20" t="s">
        <v>404</v>
      </c>
      <c r="Q22" s="18" t="n">
        <v>461.01857818</v>
      </c>
      <c r="R22" s="20" t="n">
        <v>11.15700307</v>
      </c>
    </row>
    <row r="23" spans="1:18">
      <c r="A23" s="15" t="s">
        <v>420</v>
      </c>
      <c r="B23" s="17" t="n">
        <v>11583</v>
      </c>
      <c r="C23" s="18">
        <f>(3185.0/B23*100)</f>
        <v/>
      </c>
      <c r="D23" s="19" t="n">
        <v>8398</v>
      </c>
      <c r="E23" s="18" t="n">
        <v>490.47832364</v>
      </c>
      <c r="F23" s="20" t="n">
        <v>4.38020675</v>
      </c>
      <c r="G23" s="18" t="n">
        <v>474.01337133</v>
      </c>
      <c r="H23" s="20" t="n">
        <v>9.385303739999999</v>
      </c>
      <c r="I23" s="18" t="n">
        <v>473.68571064</v>
      </c>
      <c r="J23" s="20" t="n">
        <v>25.16862423</v>
      </c>
      <c r="K23" s="18" t="s">
        <v>404</v>
      </c>
      <c r="L23" s="20" t="s">
        <v>404</v>
      </c>
      <c r="M23" s="18" t="s">
        <v>404</v>
      </c>
      <c r="N23" s="20" t="s">
        <v>404</v>
      </c>
      <c r="O23" s="18" t="s">
        <v>404</v>
      </c>
      <c r="P23" s="20" t="s">
        <v>404</v>
      </c>
      <c r="Q23" s="18" t="n">
        <v>457.03403194</v>
      </c>
      <c r="R23" s="20" t="n">
        <v>27.25343045</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538.3947510199999</v>
      </c>
      <c r="N24" s="20" t="n">
        <v>2.96617877</v>
      </c>
      <c r="O24" s="18" t="s">
        <v>404</v>
      </c>
      <c r="P24" s="20" t="s">
        <v>404</v>
      </c>
      <c r="Q24" s="18" t="s">
        <v>404</v>
      </c>
      <c r="R24" s="20" t="s">
        <v>404</v>
      </c>
    </row>
    <row r="25" spans="1:18">
      <c r="A25" s="15" t="s">
        <v>422</v>
      </c>
      <c r="B25" s="17" t="n">
        <v>5581</v>
      </c>
      <c r="C25" s="18">
        <f>(0.0/B25*100)</f>
        <v/>
      </c>
      <c r="D25" s="19" t="n">
        <v>5581</v>
      </c>
      <c r="E25" s="18" t="n">
        <v>527.5804226400001</v>
      </c>
      <c r="F25" s="20" t="n">
        <v>5.47569372</v>
      </c>
      <c r="G25" s="18" t="n">
        <v>505.9983769</v>
      </c>
      <c r="H25" s="20" t="n">
        <v>4.54435155</v>
      </c>
      <c r="I25" s="18" t="n">
        <v>431.91631915</v>
      </c>
      <c r="J25" s="20" t="n">
        <v>29.69779637</v>
      </c>
      <c r="K25" s="18" t="s">
        <v>404</v>
      </c>
      <c r="L25" s="20" t="s">
        <v>404</v>
      </c>
      <c r="M25" s="18" t="s">
        <v>404</v>
      </c>
      <c r="N25" s="20" t="s">
        <v>404</v>
      </c>
      <c r="O25" s="18" t="s">
        <v>404</v>
      </c>
      <c r="P25" s="20" t="s">
        <v>404</v>
      </c>
      <c r="Q25" s="18" t="n">
        <v>519.00040809</v>
      </c>
      <c r="R25" s="20" t="n">
        <v>20.24612572</v>
      </c>
    </row>
    <row r="26" spans="1:18">
      <c r="A26" s="15" t="s">
        <v>423</v>
      </c>
      <c r="B26" s="17" t="n">
        <v>4869</v>
      </c>
      <c r="C26" s="18">
        <f>(11.0/B26*100)</f>
        <v/>
      </c>
      <c r="D26" s="19" t="n">
        <v>4858</v>
      </c>
      <c r="E26" s="18" t="n">
        <v>491.21348768</v>
      </c>
      <c r="F26" s="20" t="n">
        <v>1.96206707</v>
      </c>
      <c r="G26" s="18" t="n">
        <v>490.01422255</v>
      </c>
      <c r="H26" s="20" t="n">
        <v>5.44344365</v>
      </c>
      <c r="I26" s="18" t="n">
        <v>467.30007132</v>
      </c>
      <c r="J26" s="20" t="n">
        <v>10.84737553</v>
      </c>
      <c r="K26" s="18" t="s">
        <v>404</v>
      </c>
      <c r="L26" s="20" t="s">
        <v>404</v>
      </c>
      <c r="M26" s="18" t="s">
        <v>404</v>
      </c>
      <c r="N26" s="20" t="s">
        <v>404</v>
      </c>
      <c r="O26" s="18" t="s">
        <v>404</v>
      </c>
      <c r="P26" s="20" t="s">
        <v>404</v>
      </c>
      <c r="Q26" s="18" t="n">
        <v>468.5372254</v>
      </c>
      <c r="R26" s="20" t="n">
        <v>12.52727344</v>
      </c>
    </row>
    <row r="27" spans="1:18">
      <c r="A27" s="15" t="s">
        <v>424</v>
      </c>
      <c r="B27" s="17" t="n">
        <v>5299</v>
      </c>
      <c r="C27" s="18">
        <f>(0.0/B27*100)</f>
        <v/>
      </c>
      <c r="D27" s="19" t="n">
        <v>5299</v>
      </c>
      <c r="E27" s="18" t="n">
        <v>469.19814778</v>
      </c>
      <c r="F27" s="20" t="n">
        <v>1.48002256</v>
      </c>
      <c r="G27" s="18" t="n">
        <v>504.56730987</v>
      </c>
      <c r="H27" s="20" t="n">
        <v>1.87063685</v>
      </c>
      <c r="I27" s="18" t="n">
        <v>435.41720695</v>
      </c>
      <c r="J27" s="20" t="n">
        <v>13.61266694</v>
      </c>
      <c r="K27" s="18" t="s">
        <v>404</v>
      </c>
      <c r="L27" s="20" t="s">
        <v>404</v>
      </c>
      <c r="M27" s="18" t="s">
        <v>404</v>
      </c>
      <c r="N27" s="20" t="s">
        <v>404</v>
      </c>
      <c r="O27" s="18" t="s">
        <v>404</v>
      </c>
      <c r="P27" s="20" t="s">
        <v>404</v>
      </c>
      <c r="Q27" s="18" t="n">
        <v>567.37867556</v>
      </c>
      <c r="R27" s="20" t="n">
        <v>7.22477931</v>
      </c>
    </row>
    <row r="28" spans="1:18">
      <c r="A28" s="15" t="s">
        <v>425</v>
      </c>
      <c r="B28" s="17" t="n">
        <v>7568</v>
      </c>
      <c r="C28" s="18">
        <f>(1768.0/B28*100)</f>
        <v/>
      </c>
      <c r="D28" s="19" t="n">
        <v>5800</v>
      </c>
      <c r="E28" s="18" t="n">
        <v>418.30584554</v>
      </c>
      <c r="F28" s="20" t="n">
        <v>3.19850852</v>
      </c>
      <c r="G28" s="18" t="n">
        <v>421.83970965</v>
      </c>
      <c r="H28" s="20" t="n">
        <v>6.51088127</v>
      </c>
      <c r="I28" s="18" t="n">
        <v>415.682224</v>
      </c>
      <c r="J28" s="20" t="n">
        <v>12.497991</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502.41337757</v>
      </c>
      <c r="F29" s="20" t="n">
        <v>7.68409535</v>
      </c>
      <c r="G29" s="18" t="n">
        <v>517.44526606</v>
      </c>
      <c r="H29" s="20" t="n">
        <v>10.9669184</v>
      </c>
      <c r="I29" s="18" t="n">
        <v>491.53952315</v>
      </c>
      <c r="J29" s="20" t="n">
        <v>11.52089114</v>
      </c>
      <c r="K29" s="18" t="s">
        <v>404</v>
      </c>
      <c r="L29" s="20" t="s">
        <v>404</v>
      </c>
      <c r="M29" s="18" t="s">
        <v>404</v>
      </c>
      <c r="N29" s="20" t="s">
        <v>404</v>
      </c>
      <c r="O29" s="18" t="s">
        <v>404</v>
      </c>
      <c r="P29" s="20" t="s">
        <v>404</v>
      </c>
      <c r="Q29" s="18" t="n">
        <v>567.85063714</v>
      </c>
      <c r="R29" s="20" t="n">
        <v>14.04203025</v>
      </c>
    </row>
    <row r="30" spans="1:18">
      <c r="A30" s="15" t="s">
        <v>427</v>
      </c>
      <c r="B30" s="17" t="n">
        <v>4520</v>
      </c>
      <c r="C30" s="18">
        <f>(1053.0/B30*100)</f>
        <v/>
      </c>
      <c r="D30" s="19" t="n">
        <v>3467</v>
      </c>
      <c r="E30" s="18" t="n">
        <v>516.29988201</v>
      </c>
      <c r="F30" s="20" t="n">
        <v>3.78036597</v>
      </c>
      <c r="G30" s="18" t="n">
        <v>509.84026622</v>
      </c>
      <c r="H30" s="20" t="n">
        <v>10.11228893</v>
      </c>
      <c r="I30" s="18" t="n">
        <v>476.25503978</v>
      </c>
      <c r="J30" s="20" t="n">
        <v>5.7818219</v>
      </c>
      <c r="K30" s="18" t="s">
        <v>404</v>
      </c>
      <c r="L30" s="20" t="s">
        <v>404</v>
      </c>
      <c r="M30" s="18" t="s">
        <v>404</v>
      </c>
      <c r="N30" s="20" t="s">
        <v>404</v>
      </c>
      <c r="O30" s="18" t="s">
        <v>404</v>
      </c>
      <c r="P30" s="20" t="s">
        <v>404</v>
      </c>
      <c r="Q30" s="18" t="n">
        <v>539.91945279</v>
      </c>
      <c r="R30" s="20" t="n">
        <v>31.14279527</v>
      </c>
    </row>
    <row r="31" spans="1:18">
      <c r="A31" s="15" t="s">
        <v>428</v>
      </c>
      <c r="B31" s="17" t="n">
        <v>5456</v>
      </c>
      <c r="C31" s="18">
        <f>(502.0/B31*100)</f>
        <v/>
      </c>
      <c r="D31" s="19" t="n">
        <v>4954</v>
      </c>
      <c r="E31" s="18" t="n">
        <v>503.69751251</v>
      </c>
      <c r="F31" s="20" t="n">
        <v>3.06179337</v>
      </c>
      <c r="G31" s="18" t="n">
        <v>495.47446625</v>
      </c>
      <c r="H31" s="20" t="n">
        <v>3.82177275</v>
      </c>
      <c r="I31" s="18" t="n">
        <v>494.17431044</v>
      </c>
      <c r="J31" s="20" t="n">
        <v>12.72172807</v>
      </c>
      <c r="K31" s="18" t="s">
        <v>404</v>
      </c>
      <c r="L31" s="20" t="s">
        <v>404</v>
      </c>
      <c r="M31" s="18" t="s">
        <v>404</v>
      </c>
      <c r="N31" s="20" t="s">
        <v>404</v>
      </c>
      <c r="O31" s="18" t="s">
        <v>404</v>
      </c>
      <c r="P31" s="20" t="s">
        <v>404</v>
      </c>
      <c r="Q31" s="18" t="n">
        <v>490.43605743</v>
      </c>
      <c r="R31" s="20" t="n">
        <v>7.07291921</v>
      </c>
    </row>
    <row r="32" spans="1:18">
      <c r="A32" s="15" t="s">
        <v>429</v>
      </c>
      <c r="B32" s="17" t="n">
        <v>4478</v>
      </c>
      <c r="C32" s="18">
        <f>(0.0/B32*100)</f>
        <v/>
      </c>
      <c r="D32" s="19" t="n">
        <v>4478</v>
      </c>
      <c r="E32" s="18" t="n">
        <v>501.13494469</v>
      </c>
      <c r="F32" s="20" t="n">
        <v>2.83414818</v>
      </c>
      <c r="G32" s="18" t="n">
        <v>496.17497094</v>
      </c>
      <c r="H32" s="20" t="n">
        <v>6.87173891</v>
      </c>
      <c r="I32" s="18" t="n">
        <v>532.87796712</v>
      </c>
      <c r="J32" s="20" t="n">
        <v>18.10816627</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509.2027359</v>
      </c>
      <c r="F33" s="20" t="n">
        <v>3.59600863</v>
      </c>
      <c r="G33" s="18" t="n">
        <v>516.29134081</v>
      </c>
      <c r="H33" s="20" t="n">
        <v>7.35721024</v>
      </c>
      <c r="I33" s="18" t="n">
        <v>424.32624004</v>
      </c>
      <c r="J33" s="20" t="n">
        <v>3.78743885</v>
      </c>
      <c r="K33" s="18" t="s">
        <v>404</v>
      </c>
      <c r="L33" s="20" t="s">
        <v>404</v>
      </c>
      <c r="M33" s="18" t="s">
        <v>404</v>
      </c>
      <c r="N33" s="20" t="s">
        <v>404</v>
      </c>
      <c r="O33" s="18" t="s">
        <v>404</v>
      </c>
      <c r="P33" s="20" t="s">
        <v>404</v>
      </c>
      <c r="Q33" s="18" t="n">
        <v>516.48575973</v>
      </c>
      <c r="R33" s="20" t="n">
        <v>8.906107840000001</v>
      </c>
    </row>
    <row r="34" spans="1:18">
      <c r="A34" s="15" t="s">
        <v>431</v>
      </c>
      <c r="B34" s="17" t="n">
        <v>6350</v>
      </c>
      <c r="C34" s="18">
        <f>(0.0/B34*100)</f>
        <v/>
      </c>
      <c r="D34" s="19" t="n">
        <v>6350</v>
      </c>
      <c r="E34" s="18" t="n">
        <v>458.6862784</v>
      </c>
      <c r="F34" s="20" t="n">
        <v>4.5635367</v>
      </c>
      <c r="G34" s="18" t="n">
        <v>464.62382677</v>
      </c>
      <c r="H34" s="20" t="n">
        <v>5.60619574</v>
      </c>
      <c r="I34" s="18" t="n">
        <v>430.1874827</v>
      </c>
      <c r="J34" s="20" t="n">
        <v>41.52452324</v>
      </c>
      <c r="K34" s="18" t="s">
        <v>404</v>
      </c>
      <c r="L34" s="20" t="s">
        <v>404</v>
      </c>
      <c r="M34" s="18" t="s">
        <v>404</v>
      </c>
      <c r="N34" s="20" t="s">
        <v>404</v>
      </c>
      <c r="O34" s="18" t="s">
        <v>404</v>
      </c>
      <c r="P34" s="20" t="s">
        <v>404</v>
      </c>
      <c r="Q34" s="18" t="n">
        <v>455.55421938</v>
      </c>
      <c r="R34" s="20" t="n">
        <v>16.51853476</v>
      </c>
    </row>
    <row r="35" spans="1:18">
      <c r="A35" s="15" t="s">
        <v>432</v>
      </c>
      <c r="B35" s="17" t="n">
        <v>6406</v>
      </c>
      <c r="C35" s="18">
        <f>(450.0/B35*100)</f>
        <v/>
      </c>
      <c r="D35" s="19" t="n">
        <v>5956</v>
      </c>
      <c r="E35" s="18" t="n">
        <v>511.69003135</v>
      </c>
      <c r="F35" s="20" t="n">
        <v>2.33001966</v>
      </c>
      <c r="G35" s="18" t="n">
        <v>519.71748715</v>
      </c>
      <c r="H35" s="20" t="n">
        <v>1.98369268</v>
      </c>
      <c r="I35" s="18" t="n">
        <v>485.22069666</v>
      </c>
      <c r="J35" s="20" t="n">
        <v>3.84305046</v>
      </c>
      <c r="K35" s="18" t="s">
        <v>404</v>
      </c>
      <c r="L35" s="20" t="s">
        <v>404</v>
      </c>
      <c r="M35" s="18" t="s">
        <v>404</v>
      </c>
      <c r="N35" s="20" t="s">
        <v>404</v>
      </c>
      <c r="O35" s="18" t="s">
        <v>404</v>
      </c>
      <c r="P35" s="20" t="s">
        <v>404</v>
      </c>
      <c r="Q35" s="18" t="n">
        <v>496.45883199</v>
      </c>
      <c r="R35" s="20" t="n">
        <v>7.23850769</v>
      </c>
    </row>
    <row r="36" spans="1:18">
      <c r="A36" s="15" t="s">
        <v>433</v>
      </c>
      <c r="B36" s="17" t="n">
        <v>6736</v>
      </c>
      <c r="C36" s="18">
        <f>(595.0/B36*100)</f>
        <v/>
      </c>
      <c r="D36" s="19" t="n">
        <v>6141</v>
      </c>
      <c r="E36" s="18" t="n">
        <v>495.50346947</v>
      </c>
      <c r="F36" s="20" t="n">
        <v>3.98719682</v>
      </c>
      <c r="G36" s="18" t="n">
        <v>491.85526803</v>
      </c>
      <c r="H36" s="20" t="n">
        <v>2.90320433</v>
      </c>
      <c r="I36" s="18" t="n">
        <v>496.57603535</v>
      </c>
      <c r="J36" s="20" t="n">
        <v>5.27331059</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493.69305497</v>
      </c>
      <c r="F37" s="20" t="n">
        <v>3.98641691</v>
      </c>
      <c r="G37" s="18" t="n">
        <v>491.31132026</v>
      </c>
      <c r="H37" s="20" t="n">
        <v>5.98834947</v>
      </c>
      <c r="I37" s="18" t="n">
        <v>573.49619551</v>
      </c>
      <c r="J37" s="20" t="n">
        <v>8.56050449</v>
      </c>
      <c r="K37" s="18" t="s">
        <v>404</v>
      </c>
      <c r="L37" s="20" t="s">
        <v>404</v>
      </c>
      <c r="M37" s="18" t="s">
        <v>404</v>
      </c>
      <c r="N37" s="20" t="s">
        <v>404</v>
      </c>
      <c r="O37" s="18" t="s">
        <v>404</v>
      </c>
      <c r="P37" s="20" t="s">
        <v>404</v>
      </c>
      <c r="Q37" s="18" t="n">
        <v>432.40203165</v>
      </c>
      <c r="R37" s="20" t="n">
        <v>7.36901382</v>
      </c>
    </row>
    <row r="38" spans="1:18">
      <c r="A38" s="15" t="s">
        <v>435</v>
      </c>
      <c r="B38" s="17" t="n">
        <v>5860</v>
      </c>
      <c r="C38" s="18">
        <f>(268.0/B38*100)</f>
        <v/>
      </c>
      <c r="D38" s="19" t="n">
        <v>5592</v>
      </c>
      <c r="E38" s="18" t="n">
        <v>488.25718292</v>
      </c>
      <c r="F38" s="20" t="n">
        <v>8.09859344</v>
      </c>
      <c r="G38" s="18" t="n">
        <v>509.04063467</v>
      </c>
      <c r="H38" s="20" t="n">
        <v>4.74182864</v>
      </c>
      <c r="I38" s="18" t="n">
        <v>541.82640402</v>
      </c>
      <c r="J38" s="20" t="n">
        <v>10.58857167</v>
      </c>
      <c r="K38" s="18" t="s">
        <v>404</v>
      </c>
      <c r="L38" s="20" t="s">
        <v>404</v>
      </c>
      <c r="M38" s="18" t="s">
        <v>404</v>
      </c>
      <c r="N38" s="20" t="s">
        <v>404</v>
      </c>
      <c r="O38" s="18" t="s">
        <v>404</v>
      </c>
      <c r="P38" s="20" t="s">
        <v>404</v>
      </c>
      <c r="Q38" s="18" t="n">
        <v>511.42305694</v>
      </c>
      <c r="R38" s="20" t="n">
        <v>16.46374451</v>
      </c>
    </row>
    <row r="39" spans="1:18">
      <c r="A39" s="15" t="s">
        <v>436</v>
      </c>
      <c r="B39" s="17" t="n">
        <v>5895</v>
      </c>
      <c r="C39" s="18">
        <f>(0.0/B39*100)</f>
        <v/>
      </c>
      <c r="D39" s="19" t="n">
        <v>5895</v>
      </c>
      <c r="E39" s="18" t="n">
        <v>429.30958692</v>
      </c>
      <c r="F39" s="20" t="n">
        <v>5.36211604</v>
      </c>
      <c r="G39" s="18" t="n">
        <v>418.61502554</v>
      </c>
      <c r="H39" s="20" t="n">
        <v>8.979618520000001</v>
      </c>
      <c r="I39" s="18" t="n">
        <v>355.90234061</v>
      </c>
      <c r="J39" s="20" t="n">
        <v>15.76478125</v>
      </c>
      <c r="K39" s="18" t="s">
        <v>404</v>
      </c>
      <c r="L39" s="20" t="s">
        <v>404</v>
      </c>
      <c r="M39" s="18" t="s">
        <v>404</v>
      </c>
      <c r="N39" s="20" t="s">
        <v>404</v>
      </c>
      <c r="O39" s="18" t="s">
        <v>404</v>
      </c>
      <c r="P39" s="20" t="s">
        <v>404</v>
      </c>
      <c r="Q39" s="18" t="n">
        <v>402.68006433</v>
      </c>
      <c r="R39" s="20" t="n">
        <v>6.92868443</v>
      </c>
    </row>
    <row r="40" spans="1:18">
      <c r="A40" s="15" t="s">
        <v>437</v>
      </c>
      <c r="B40" s="17" t="n">
        <v>14157</v>
      </c>
      <c r="C40" s="18">
        <f>(2954.0/B40*100)</f>
        <v/>
      </c>
      <c r="D40" s="19" t="n">
        <v>11203</v>
      </c>
      <c r="E40" s="18" t="n">
        <v>510.32082002</v>
      </c>
      <c r="F40" s="20" t="n">
        <v>3.72513658</v>
      </c>
      <c r="G40" s="18" t="n">
        <v>514.76203908</v>
      </c>
      <c r="H40" s="20" t="n">
        <v>7.64023615</v>
      </c>
      <c r="I40" s="18" t="n">
        <v>495.78059134</v>
      </c>
      <c r="J40" s="20" t="n">
        <v>10.76866191</v>
      </c>
      <c r="K40" s="18" t="s">
        <v>404</v>
      </c>
      <c r="L40" s="20" t="s">
        <v>404</v>
      </c>
      <c r="M40" s="18" t="s">
        <v>404</v>
      </c>
      <c r="N40" s="20" t="s">
        <v>404</v>
      </c>
      <c r="O40" s="18" t="s">
        <v>404</v>
      </c>
      <c r="P40" s="20" t="s">
        <v>404</v>
      </c>
      <c r="Q40" s="18" t="n">
        <v>535.55239063</v>
      </c>
      <c r="R40" s="20" t="n">
        <v>21.37238661</v>
      </c>
    </row>
    <row r="41" spans="1:18">
      <c r="A41" s="15" t="s">
        <v>438</v>
      </c>
      <c r="B41" s="17" t="n">
        <v>5712</v>
      </c>
      <c r="C41" s="18">
        <f>(99.0/B41*100)</f>
        <v/>
      </c>
      <c r="D41" s="19" t="n">
        <v>5613</v>
      </c>
      <c r="E41" s="18" t="n">
        <v>495.47389519</v>
      </c>
      <c r="F41" s="20" t="n">
        <v>3.33587496</v>
      </c>
      <c r="G41" s="18" t="n">
        <v>523.15139958</v>
      </c>
      <c r="H41" s="20" t="n">
        <v>12.44247501</v>
      </c>
      <c r="I41" s="18" t="n">
        <v>490.88643119</v>
      </c>
      <c r="J41" s="20" t="n">
        <v>22.86756783</v>
      </c>
      <c r="K41" s="18" t="s">
        <v>404</v>
      </c>
      <c r="L41" s="20" t="s">
        <v>404</v>
      </c>
      <c r="M41" s="18" t="s">
        <v>404</v>
      </c>
      <c r="N41" s="20" t="s">
        <v>404</v>
      </c>
      <c r="O41" s="18" t="s">
        <v>404</v>
      </c>
      <c r="P41" s="20" t="s">
        <v>404</v>
      </c>
      <c r="Q41" s="18" t="n">
        <v>485.90154774</v>
      </c>
      <c r="R41" s="20" t="n">
        <v>18.33760399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424.84557441</v>
      </c>
      <c r="F44" s="20" t="n">
        <v>4.46919758</v>
      </c>
      <c r="G44" s="18" t="n">
        <v>428.17642767</v>
      </c>
      <c r="H44" s="20" t="n">
        <v>4.84482939</v>
      </c>
      <c r="I44" s="18" t="s">
        <v>404</v>
      </c>
      <c r="J44" s="20" t="s">
        <v>404</v>
      </c>
      <c r="K44" s="18" t="s">
        <v>404</v>
      </c>
      <c r="L44" s="20" t="s">
        <v>404</v>
      </c>
      <c r="M44" s="18" t="s">
        <v>404</v>
      </c>
      <c r="N44" s="20" t="s">
        <v>404</v>
      </c>
      <c r="O44" s="18" t="s">
        <v>404</v>
      </c>
      <c r="P44" s="20" t="s">
        <v>404</v>
      </c>
      <c r="Q44" s="18" t="n">
        <v>439.37243797</v>
      </c>
      <c r="R44" s="20" t="n">
        <v>6.30639708</v>
      </c>
    </row>
    <row r="45" spans="1:18">
      <c r="A45" s="15" t="s">
        <v>442</v>
      </c>
      <c r="B45" s="17" t="n">
        <v>5519</v>
      </c>
      <c r="C45" s="18">
        <f>(0.0/B45*100)</f>
        <v/>
      </c>
      <c r="D45" s="19" t="n">
        <v>5519</v>
      </c>
      <c r="E45" s="18" t="n">
        <v>372.31561158</v>
      </c>
      <c r="F45" s="20" t="n">
        <v>3.33744324</v>
      </c>
      <c r="G45" s="18" t="n">
        <v>384.01853343</v>
      </c>
      <c r="H45" s="20" t="n">
        <v>5.87780992</v>
      </c>
      <c r="I45" s="18" t="s">
        <v>404</v>
      </c>
      <c r="J45" s="20" t="s">
        <v>404</v>
      </c>
      <c r="K45" s="18" t="s">
        <v>404</v>
      </c>
      <c r="L45" s="20" t="s">
        <v>404</v>
      </c>
      <c r="M45" s="18" t="s">
        <v>404</v>
      </c>
      <c r="N45" s="20" t="s">
        <v>404</v>
      </c>
      <c r="O45" s="18" t="s">
        <v>404</v>
      </c>
      <c r="P45" s="20" t="s">
        <v>404</v>
      </c>
      <c r="Q45" s="18" t="n">
        <v>374.72787253</v>
      </c>
      <c r="R45" s="20" t="n">
        <v>21.47715788</v>
      </c>
    </row>
    <row r="46" spans="1:18">
      <c r="A46" s="15" t="s">
        <v>443</v>
      </c>
      <c r="B46" s="17" t="n">
        <v>23141</v>
      </c>
      <c r="C46" s="18">
        <f>(5517.0/B46*100)</f>
        <v/>
      </c>
      <c r="D46" s="19" t="n">
        <v>17624</v>
      </c>
      <c r="E46" s="18" t="n">
        <v>407.45965317</v>
      </c>
      <c r="F46" s="20" t="n">
        <v>3.13214716</v>
      </c>
      <c r="G46" s="18" t="n">
        <v>416.4906166</v>
      </c>
      <c r="H46" s="20" t="n">
        <v>4.51246342</v>
      </c>
      <c r="I46" s="18" t="n">
        <v>355.9970873</v>
      </c>
      <c r="J46" s="20" t="n">
        <v>5.42411688</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444.07435767</v>
      </c>
      <c r="F47" s="20" t="n">
        <v>6.36708244</v>
      </c>
      <c r="G47" s="18" t="n">
        <v>448.58181216</v>
      </c>
      <c r="H47" s="20" t="n">
        <v>7.52157369</v>
      </c>
      <c r="I47" s="18" t="n">
        <v>449.80582793</v>
      </c>
      <c r="J47" s="20" t="n">
        <v>29.36456624</v>
      </c>
      <c r="K47" s="18" t="s">
        <v>404</v>
      </c>
      <c r="L47" s="20" t="s">
        <v>404</v>
      </c>
      <c r="M47" s="18" t="s">
        <v>404</v>
      </c>
      <c r="N47" s="20" t="s">
        <v>404</v>
      </c>
      <c r="O47" s="18" t="s">
        <v>404</v>
      </c>
      <c r="P47" s="20" t="s">
        <v>404</v>
      </c>
      <c r="Q47" s="18" t="n">
        <v>438.64707738</v>
      </c>
      <c r="R47" s="20" t="n">
        <v>42.97043549</v>
      </c>
    </row>
    <row r="48" spans="1:18">
      <c r="A48" s="15" t="s">
        <v>445</v>
      </c>
      <c r="B48" s="17" t="n">
        <v>9841</v>
      </c>
      <c r="C48" s="18">
        <f>(40.0/B48*100)</f>
        <v/>
      </c>
      <c r="D48" s="19" t="n">
        <v>9801</v>
      </c>
      <c r="E48" s="18" t="n">
        <v>521.10115899</v>
      </c>
      <c r="F48" s="20" t="n">
        <v>5.86946114</v>
      </c>
      <c r="G48" s="18" t="n">
        <v>513.17197874</v>
      </c>
      <c r="H48" s="20" t="n">
        <v>11.88548189</v>
      </c>
      <c r="I48" s="18" t="n">
        <v>426.17323264</v>
      </c>
      <c r="J48" s="20" t="n">
        <v>6.766915</v>
      </c>
      <c r="K48" s="18" t="s">
        <v>404</v>
      </c>
      <c r="L48" s="20" t="s">
        <v>404</v>
      </c>
      <c r="M48" s="18" t="s">
        <v>404</v>
      </c>
      <c r="N48" s="20" t="s">
        <v>404</v>
      </c>
      <c r="O48" s="18" t="s">
        <v>404</v>
      </c>
      <c r="P48" s="20" t="s">
        <v>404</v>
      </c>
      <c r="Q48" s="18" t="n">
        <v>482.2243486</v>
      </c>
      <c r="R48" s="20" t="n">
        <v>25.27220039</v>
      </c>
    </row>
    <row r="49" spans="1:18">
      <c r="A49" s="15" t="s">
        <v>446</v>
      </c>
      <c r="B49" s="17" t="n">
        <v>6349</v>
      </c>
      <c r="C49" s="18">
        <f>(52.0/B49*100)</f>
        <v/>
      </c>
      <c r="D49" s="19" t="n">
        <v>6297</v>
      </c>
      <c r="E49" s="18" t="n">
        <v>429.58126752</v>
      </c>
      <c r="F49" s="20" t="n">
        <v>4.84588352</v>
      </c>
      <c r="G49" s="18" t="n">
        <v>430.73018476</v>
      </c>
      <c r="H49" s="20" t="n">
        <v>4.92732424</v>
      </c>
      <c r="I49" s="18" t="s">
        <v>404</v>
      </c>
      <c r="J49" s="20" t="s">
        <v>404</v>
      </c>
      <c r="K49" s="18" t="s">
        <v>404</v>
      </c>
      <c r="L49" s="20" t="s">
        <v>404</v>
      </c>
      <c r="M49" s="18" t="s">
        <v>404</v>
      </c>
      <c r="N49" s="20" t="s">
        <v>404</v>
      </c>
      <c r="O49" s="18" t="s">
        <v>404</v>
      </c>
      <c r="P49" s="20" t="s">
        <v>404</v>
      </c>
      <c r="Q49" s="18" t="n">
        <v>435.95695565</v>
      </c>
      <c r="R49" s="20" t="n">
        <v>5.70951964</v>
      </c>
    </row>
    <row r="50" spans="1:18">
      <c r="A50" s="15" t="s">
        <v>447</v>
      </c>
      <c r="B50" s="17" t="n">
        <v>11795</v>
      </c>
      <c r="C50" s="18">
        <f>(1031.0/B50*100)</f>
        <v/>
      </c>
      <c r="D50" s="19" t="n">
        <v>10764</v>
      </c>
      <c r="E50" s="18" t="n">
        <v>418.83860599</v>
      </c>
      <c r="F50" s="20" t="n">
        <v>3.17681638</v>
      </c>
      <c r="G50" s="18" t="n">
        <v>425.24497502</v>
      </c>
      <c r="H50" s="20" t="n">
        <v>7.80290277</v>
      </c>
      <c r="I50" s="18" t="n">
        <v>397.096902</v>
      </c>
      <c r="J50" s="20" t="n">
        <v>10.88842856</v>
      </c>
      <c r="K50" s="18" t="s">
        <v>404</v>
      </c>
      <c r="L50" s="20" t="s">
        <v>404</v>
      </c>
      <c r="M50" s="18" t="s">
        <v>404</v>
      </c>
      <c r="N50" s="20" t="s">
        <v>404</v>
      </c>
      <c r="O50" s="18" t="s">
        <v>404</v>
      </c>
      <c r="P50" s="20" t="s">
        <v>404</v>
      </c>
      <c r="Q50" s="18" t="n">
        <v>406.24282914</v>
      </c>
      <c r="R50" s="20" t="n">
        <v>13.22075385</v>
      </c>
    </row>
    <row r="51" spans="1:18">
      <c r="A51" s="15" t="s">
        <v>448</v>
      </c>
      <c r="B51" s="17" t="n">
        <v>6866</v>
      </c>
      <c r="C51" s="18">
        <f>(1113.0/B51*100)</f>
        <v/>
      </c>
      <c r="D51" s="19" t="n">
        <v>5753</v>
      </c>
      <c r="E51" s="18" t="n">
        <v>422.11149521</v>
      </c>
      <c r="F51" s="20" t="n">
        <v>7.48744135</v>
      </c>
      <c r="G51" s="18" t="n">
        <v>420.4258125</v>
      </c>
      <c r="H51" s="20" t="n">
        <v>3.08508793</v>
      </c>
      <c r="I51" s="18" t="n">
        <v>418.48637078</v>
      </c>
      <c r="J51" s="20" t="n">
        <v>15.58527852</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476.93444846</v>
      </c>
      <c r="F52" s="20" t="n">
        <v>6.57112867</v>
      </c>
      <c r="G52" s="18" t="n">
        <v>476.90085051</v>
      </c>
      <c r="H52" s="20" t="n">
        <v>4.30238201</v>
      </c>
      <c r="I52" s="18" t="n">
        <v>470.22022371</v>
      </c>
      <c r="J52" s="20" t="n">
        <v>14.9308577</v>
      </c>
      <c r="K52" s="18" t="s">
        <v>404</v>
      </c>
      <c r="L52" s="20" t="s">
        <v>404</v>
      </c>
      <c r="M52" s="18" t="s">
        <v>404</v>
      </c>
      <c r="N52" s="20" t="s">
        <v>404</v>
      </c>
      <c r="O52" s="18" t="s">
        <v>404</v>
      </c>
      <c r="P52" s="20" t="s">
        <v>404</v>
      </c>
      <c r="Q52" s="18" t="n">
        <v>458.63290249</v>
      </c>
      <c r="R52" s="20" t="n">
        <v>15.49115699</v>
      </c>
    </row>
    <row r="53" spans="1:18">
      <c r="A53" s="15" t="s">
        <v>450</v>
      </c>
      <c r="B53" s="17" t="n">
        <v>5571</v>
      </c>
      <c r="C53" s="18">
        <f>(0.0/B53*100)</f>
        <v/>
      </c>
      <c r="D53" s="19" t="n">
        <v>5571</v>
      </c>
      <c r="E53" s="18" t="n">
        <v>460.04983407</v>
      </c>
      <c r="F53" s="20" t="n">
        <v>3.30887853</v>
      </c>
      <c r="G53" s="18" t="n">
        <v>429.41151847</v>
      </c>
      <c r="H53" s="20" t="n">
        <v>1.59330844</v>
      </c>
      <c r="I53" s="18" t="n">
        <v>356.81296467</v>
      </c>
      <c r="J53" s="20" t="n">
        <v>7.27126105</v>
      </c>
      <c r="K53" s="18" t="s">
        <v>404</v>
      </c>
      <c r="L53" s="20" t="s">
        <v>404</v>
      </c>
      <c r="M53" s="18" t="s">
        <v>404</v>
      </c>
      <c r="N53" s="20" t="s">
        <v>404</v>
      </c>
      <c r="O53" s="18" t="s">
        <v>404</v>
      </c>
      <c r="P53" s="20" t="s">
        <v>404</v>
      </c>
      <c r="Q53" s="18" t="n">
        <v>428.2635763</v>
      </c>
      <c r="R53" s="20" t="n">
        <v>3.28242206</v>
      </c>
    </row>
    <row r="54" spans="1:18">
      <c r="A54" s="15" t="s">
        <v>451</v>
      </c>
      <c r="B54" s="17" t="n">
        <v>4740</v>
      </c>
      <c r="C54" s="18">
        <f>(199.0/B54*100)</f>
        <v/>
      </c>
      <c r="D54" s="19" t="n">
        <v>4541</v>
      </c>
      <c r="E54" s="18" t="n">
        <v>329.00572025</v>
      </c>
      <c r="F54" s="20" t="n">
        <v>5.99436529</v>
      </c>
      <c r="G54" s="18" t="n">
        <v>341.38273981</v>
      </c>
      <c r="H54" s="20" t="n">
        <v>6.8203109</v>
      </c>
      <c r="I54" s="18" t="n">
        <v>300.94433921</v>
      </c>
      <c r="J54" s="20" t="n">
        <v>5.56687527</v>
      </c>
      <c r="K54" s="18" t="s">
        <v>404</v>
      </c>
      <c r="L54" s="20" t="s">
        <v>404</v>
      </c>
      <c r="M54" s="18" t="s">
        <v>404</v>
      </c>
      <c r="N54" s="20" t="s">
        <v>404</v>
      </c>
      <c r="O54" s="18" t="s">
        <v>404</v>
      </c>
      <c r="P54" s="20" t="s">
        <v>404</v>
      </c>
      <c r="Q54" s="18" t="n">
        <v>339.57982692</v>
      </c>
      <c r="R54" s="20" t="n">
        <v>7.51987843</v>
      </c>
    </row>
    <row r="55" spans="1:18">
      <c r="A55" s="15" t="s">
        <v>452</v>
      </c>
      <c r="B55" s="17" t="n">
        <v>5316</v>
      </c>
      <c r="C55" s="18">
        <f>(43.0/B55*100)</f>
        <v/>
      </c>
      <c r="D55" s="19" t="n">
        <v>5273</v>
      </c>
      <c r="E55" s="18" t="n">
        <v>405.49807864</v>
      </c>
      <c r="F55" s="20" t="n">
        <v>4.98816355</v>
      </c>
      <c r="G55" s="18" t="n">
        <v>421.30020497</v>
      </c>
      <c r="H55" s="20" t="n">
        <v>5.23878036</v>
      </c>
      <c r="I55" s="18" t="s">
        <v>404</v>
      </c>
      <c r="J55" s="20" t="s">
        <v>404</v>
      </c>
      <c r="K55" s="18" t="s">
        <v>404</v>
      </c>
      <c r="L55" s="20" t="s">
        <v>404</v>
      </c>
      <c r="M55" s="18" t="s">
        <v>404</v>
      </c>
      <c r="N55" s="20" t="s">
        <v>404</v>
      </c>
      <c r="O55" s="18" t="s">
        <v>404</v>
      </c>
      <c r="P55" s="20" t="s">
        <v>404</v>
      </c>
      <c r="Q55" s="18" t="n">
        <v>410.24956506</v>
      </c>
      <c r="R55" s="20" t="n">
        <v>4.4553739</v>
      </c>
    </row>
    <row r="56" spans="1:18">
      <c r="A56" s="15" t="s">
        <v>453</v>
      </c>
      <c r="B56" s="17" t="n">
        <v>5359</v>
      </c>
      <c r="C56" s="18">
        <f>(0.0/B56*100)</f>
        <v/>
      </c>
      <c r="D56" s="19" t="n">
        <v>5359</v>
      </c>
      <c r="E56" s="18" t="n">
        <v>519.76085904</v>
      </c>
      <c r="F56" s="20" t="n">
        <v>4.59832827</v>
      </c>
      <c r="G56" s="18" t="n">
        <v>528.44648979</v>
      </c>
      <c r="H56" s="20" t="n">
        <v>4.79128328</v>
      </c>
      <c r="I56" s="18" t="n">
        <v>520.85506759</v>
      </c>
      <c r="J56" s="20" t="n">
        <v>16.36062732</v>
      </c>
      <c r="K56" s="18" t="s">
        <v>404</v>
      </c>
      <c r="L56" s="20" t="s">
        <v>404</v>
      </c>
      <c r="M56" s="18" t="s">
        <v>404</v>
      </c>
      <c r="N56" s="20" t="s">
        <v>404</v>
      </c>
      <c r="O56" s="18" t="s">
        <v>404</v>
      </c>
      <c r="P56" s="20" t="s">
        <v>404</v>
      </c>
      <c r="Q56" s="18" t="n">
        <v>513.70205635</v>
      </c>
      <c r="R56" s="20" t="n">
        <v>25.55760842</v>
      </c>
    </row>
    <row r="57" spans="1:18">
      <c r="A57" s="15" t="s">
        <v>454</v>
      </c>
      <c r="B57" s="17" t="n">
        <v>6513</v>
      </c>
      <c r="C57" s="18">
        <f>(0.0/B57*100)</f>
        <v/>
      </c>
      <c r="D57" s="19" t="n">
        <v>6513</v>
      </c>
      <c r="E57" s="18" t="n">
        <v>406.96728925</v>
      </c>
      <c r="F57" s="20" t="n">
        <v>3.5280193</v>
      </c>
      <c r="G57" s="18" t="n">
        <v>396.03387402</v>
      </c>
      <c r="H57" s="20" t="n">
        <v>6.28003504</v>
      </c>
      <c r="I57" s="18" t="s">
        <v>404</v>
      </c>
      <c r="J57" s="20" t="s">
        <v>404</v>
      </c>
      <c r="K57" s="18" t="s">
        <v>404</v>
      </c>
      <c r="L57" s="20" t="s">
        <v>404</v>
      </c>
      <c r="M57" s="18" t="s">
        <v>404</v>
      </c>
      <c r="N57" s="20" t="s">
        <v>404</v>
      </c>
      <c r="O57" s="18" t="s">
        <v>404</v>
      </c>
      <c r="P57" s="20" t="s">
        <v>404</v>
      </c>
      <c r="Q57" s="18" t="n">
        <v>402.43505992</v>
      </c>
      <c r="R57" s="20" t="n">
        <v>12.51398994</v>
      </c>
    </row>
    <row r="58" spans="1:18">
      <c r="A58" s="15" t="s">
        <v>455</v>
      </c>
      <c r="B58" s="17" t="n">
        <v>7267</v>
      </c>
      <c r="C58" s="18">
        <f>(0.0/B58*100)</f>
        <v/>
      </c>
      <c r="D58" s="19" t="n">
        <v>7267</v>
      </c>
      <c r="E58" s="18" t="n">
        <v>414.82507661</v>
      </c>
      <c r="F58" s="20" t="n">
        <v>4.3592599</v>
      </c>
      <c r="G58" s="18" t="n">
        <v>400.50685817</v>
      </c>
      <c r="H58" s="20" t="n">
        <v>6.80379079</v>
      </c>
      <c r="I58" s="18" t="s">
        <v>404</v>
      </c>
      <c r="J58" s="20" t="s">
        <v>404</v>
      </c>
      <c r="K58" s="18" t="s">
        <v>404</v>
      </c>
      <c r="L58" s="20" t="s">
        <v>404</v>
      </c>
      <c r="M58" s="18" t="s">
        <v>404</v>
      </c>
      <c r="N58" s="20" t="s">
        <v>404</v>
      </c>
      <c r="O58" s="18" t="s">
        <v>404</v>
      </c>
      <c r="P58" s="20" t="s">
        <v>404</v>
      </c>
      <c r="Q58" s="18" t="n">
        <v>404.34787227</v>
      </c>
      <c r="R58" s="20" t="n">
        <v>5.11156932</v>
      </c>
    </row>
    <row r="59" spans="1:18">
      <c r="A59" s="15" t="s">
        <v>456</v>
      </c>
      <c r="B59" s="17" t="n">
        <v>4826</v>
      </c>
      <c r="C59" s="18">
        <f>(0.0/B59*100)</f>
        <v/>
      </c>
      <c r="D59" s="19" t="n">
        <v>4826</v>
      </c>
      <c r="E59" s="18" t="n">
        <v>367.66062342</v>
      </c>
      <c r="F59" s="20" t="n">
        <v>2.80386843</v>
      </c>
      <c r="G59" s="18" t="n">
        <v>385.8014188</v>
      </c>
      <c r="H59" s="20" t="n">
        <v>2.7136879</v>
      </c>
      <c r="I59" s="18" t="s">
        <v>404</v>
      </c>
      <c r="J59" s="20" t="s">
        <v>404</v>
      </c>
      <c r="K59" s="18" t="s">
        <v>404</v>
      </c>
      <c r="L59" s="20" t="s">
        <v>404</v>
      </c>
      <c r="M59" s="18" t="s">
        <v>404</v>
      </c>
      <c r="N59" s="20" t="s">
        <v>404</v>
      </c>
      <c r="O59" s="18" t="s">
        <v>404</v>
      </c>
      <c r="P59" s="20" t="s">
        <v>404</v>
      </c>
      <c r="Q59" s="18" t="n">
        <v>383.67973821</v>
      </c>
      <c r="R59" s="20" t="n">
        <v>2.73827704</v>
      </c>
    </row>
    <row r="60" spans="1:18">
      <c r="A60" s="15" t="s">
        <v>457</v>
      </c>
      <c r="B60" s="17" t="n">
        <v>4546</v>
      </c>
      <c r="C60" s="18">
        <f>(0.0/B60*100)</f>
        <v/>
      </c>
      <c r="D60" s="19" t="n">
        <v>4546</v>
      </c>
      <c r="E60" s="18" t="n">
        <v>387.28860665</v>
      </c>
      <c r="F60" s="20" t="n">
        <v>8.21896276</v>
      </c>
      <c r="G60" s="18" t="n">
        <v>397.03515179</v>
      </c>
      <c r="H60" s="20" t="n">
        <v>7.46137305</v>
      </c>
      <c r="I60" s="18" t="s">
        <v>404</v>
      </c>
      <c r="J60" s="20" t="s">
        <v>404</v>
      </c>
      <c r="K60" s="18" t="s">
        <v>404</v>
      </c>
      <c r="L60" s="20" t="s">
        <v>404</v>
      </c>
      <c r="M60" s="18" t="s">
        <v>404</v>
      </c>
      <c r="N60" s="20" t="s">
        <v>404</v>
      </c>
      <c r="O60" s="18" t="s">
        <v>404</v>
      </c>
      <c r="P60" s="20" t="s">
        <v>404</v>
      </c>
      <c r="Q60" s="18" t="n">
        <v>381.12447037</v>
      </c>
      <c r="R60" s="20" t="n">
        <v>5.98559138</v>
      </c>
    </row>
    <row r="61" spans="1:18">
      <c r="A61" s="15" t="s">
        <v>458</v>
      </c>
      <c r="B61" s="17" t="n">
        <v>6525</v>
      </c>
      <c r="C61" s="18">
        <f>(0.0/B61*100)</f>
        <v/>
      </c>
      <c r="D61" s="19" t="n">
        <v>6525</v>
      </c>
      <c r="E61" s="18" t="n">
        <v>469.7873787</v>
      </c>
      <c r="F61" s="20" t="n">
        <v>2.82840692</v>
      </c>
      <c r="G61" s="18" t="n">
        <v>480.55157572</v>
      </c>
      <c r="H61" s="20" t="n">
        <v>6.54959828</v>
      </c>
      <c r="I61" s="18" t="n">
        <v>410.05668014</v>
      </c>
      <c r="J61" s="20" t="n">
        <v>16.13801857</v>
      </c>
      <c r="K61" s="18" t="s">
        <v>404</v>
      </c>
      <c r="L61" s="20" t="s">
        <v>404</v>
      </c>
      <c r="M61" s="18" t="s">
        <v>404</v>
      </c>
      <c r="N61" s="20" t="s">
        <v>404</v>
      </c>
      <c r="O61" s="18" t="s">
        <v>404</v>
      </c>
      <c r="P61" s="20" t="s">
        <v>404</v>
      </c>
      <c r="Q61" s="18" t="n">
        <v>492.58650606</v>
      </c>
      <c r="R61" s="20" t="n">
        <v>9.91620221</v>
      </c>
    </row>
    <row r="62" spans="1:18">
      <c r="A62" s="15" t="s">
        <v>459</v>
      </c>
      <c r="B62" s="17" t="n">
        <v>4476</v>
      </c>
      <c r="C62" s="18">
        <f>(0.0/B62*100)</f>
        <v/>
      </c>
      <c r="D62" s="19" t="n">
        <v>4476</v>
      </c>
      <c r="E62" s="18" t="n">
        <v>523.4922616600001</v>
      </c>
      <c r="F62" s="20" t="n">
        <v>2.15760546</v>
      </c>
      <c r="G62" s="18" t="n">
        <v>528.97844658</v>
      </c>
      <c r="H62" s="20" t="n">
        <v>1.27414426</v>
      </c>
      <c r="I62" s="18" t="n">
        <v>469.94698345</v>
      </c>
      <c r="J62" s="20" t="n">
        <v>17.32583546</v>
      </c>
      <c r="K62" s="18" t="s">
        <v>404</v>
      </c>
      <c r="L62" s="20" t="s">
        <v>404</v>
      </c>
      <c r="M62" s="18" t="s">
        <v>404</v>
      </c>
      <c r="N62" s="20" t="s">
        <v>404</v>
      </c>
      <c r="O62" s="18" t="s">
        <v>404</v>
      </c>
      <c r="P62" s="20" t="s">
        <v>404</v>
      </c>
      <c r="Q62" s="18" t="n">
        <v>553.45415471</v>
      </c>
      <c r="R62" s="20" t="n">
        <v>4.44332294</v>
      </c>
    </row>
    <row r="63" spans="1:18">
      <c r="A63" s="15" t="s">
        <v>460</v>
      </c>
      <c r="B63" s="17" t="n">
        <v>5324</v>
      </c>
      <c r="C63" s="18">
        <f>(0.0/B63*100)</f>
        <v/>
      </c>
      <c r="D63" s="19" t="n">
        <v>5324</v>
      </c>
      <c r="E63" s="18" t="n">
        <v>379.1466156</v>
      </c>
      <c r="F63" s="20" t="n">
        <v>1.8901183</v>
      </c>
      <c r="G63" s="18" t="n">
        <v>387.25983923</v>
      </c>
      <c r="H63" s="20" t="n">
        <v>2.11778288</v>
      </c>
      <c r="I63" s="18" t="s">
        <v>404</v>
      </c>
      <c r="J63" s="20" t="s">
        <v>404</v>
      </c>
      <c r="K63" s="18" t="s">
        <v>404</v>
      </c>
      <c r="L63" s="20" t="s">
        <v>404</v>
      </c>
      <c r="M63" s="18" t="s">
        <v>404</v>
      </c>
      <c r="N63" s="20" t="s">
        <v>404</v>
      </c>
      <c r="O63" s="18" t="s">
        <v>404</v>
      </c>
      <c r="P63" s="20" t="s">
        <v>404</v>
      </c>
      <c r="Q63" s="18" t="n">
        <v>386.13793688</v>
      </c>
      <c r="R63" s="20" t="n">
        <v>2.52018922</v>
      </c>
    </row>
    <row r="64" spans="1:18">
      <c r="A64" s="15" t="s">
        <v>461</v>
      </c>
      <c r="B64" s="17" t="n">
        <v>3634</v>
      </c>
      <c r="C64" s="18">
        <f>(27.0/B64*100)</f>
        <v/>
      </c>
      <c r="D64" s="19" t="n">
        <v>3607</v>
      </c>
      <c r="E64" s="18" t="n">
        <v>470.00945483</v>
      </c>
      <c r="F64" s="20" t="n">
        <v>2.63761515</v>
      </c>
      <c r="G64" s="18" t="n">
        <v>449.06257253</v>
      </c>
      <c r="H64" s="20" t="n">
        <v>2.36745082</v>
      </c>
      <c r="I64" s="18" t="s">
        <v>404</v>
      </c>
      <c r="J64" s="20" t="s">
        <v>404</v>
      </c>
      <c r="K64" s="18" t="s">
        <v>404</v>
      </c>
      <c r="L64" s="20" t="s">
        <v>404</v>
      </c>
      <c r="M64" s="18" t="s">
        <v>404</v>
      </c>
      <c r="N64" s="20" t="s">
        <v>404</v>
      </c>
      <c r="O64" s="18" t="s">
        <v>404</v>
      </c>
      <c r="P64" s="20" t="s">
        <v>404</v>
      </c>
      <c r="Q64" s="18" t="n">
        <v>501.03542453</v>
      </c>
      <c r="R64" s="20" t="n">
        <v>4.76231305</v>
      </c>
    </row>
    <row r="65" spans="1:18">
      <c r="A65" s="15" t="s">
        <v>462</v>
      </c>
      <c r="B65" s="17" t="n">
        <v>5325</v>
      </c>
      <c r="C65" s="18">
        <f>(0.0/B65*100)</f>
        <v/>
      </c>
      <c r="D65" s="19" t="n">
        <v>5325</v>
      </c>
      <c r="E65" s="18" t="n">
        <v>426.70670703</v>
      </c>
      <c r="F65" s="20" t="n">
        <v>2.93656283</v>
      </c>
      <c r="G65" s="18" t="n">
        <v>428.14399049</v>
      </c>
      <c r="H65" s="20" t="n">
        <v>4.37714579</v>
      </c>
      <c r="I65" s="18" t="s">
        <v>404</v>
      </c>
      <c r="J65" s="20" t="s">
        <v>404</v>
      </c>
      <c r="K65" s="18" t="s">
        <v>404</v>
      </c>
      <c r="L65" s="20" t="s">
        <v>404</v>
      </c>
      <c r="M65" s="18" t="s">
        <v>404</v>
      </c>
      <c r="N65" s="20" t="s">
        <v>404</v>
      </c>
      <c r="O65" s="18" t="s">
        <v>404</v>
      </c>
      <c r="P65" s="20" t="s">
        <v>404</v>
      </c>
      <c r="Q65" s="18" t="n">
        <v>460.25472975</v>
      </c>
      <c r="R65" s="20" t="n">
        <v>24.2663076</v>
      </c>
    </row>
    <row r="66" spans="1:18">
      <c r="A66" s="15" t="s">
        <v>463</v>
      </c>
      <c r="B66" s="17" t="n">
        <v>5665</v>
      </c>
      <c r="C66" s="18">
        <f>(0.0/B66*100)</f>
        <v/>
      </c>
      <c r="D66" s="19" t="n">
        <v>5665</v>
      </c>
      <c r="E66" s="18" t="n">
        <v>402.47967777</v>
      </c>
      <c r="F66" s="20" t="n">
        <v>1.72813117</v>
      </c>
      <c r="G66" s="18" t="n">
        <v>418.14619071</v>
      </c>
      <c r="H66" s="20" t="n">
        <v>1.51582851</v>
      </c>
      <c r="I66" s="18" t="n">
        <v>363.84393827</v>
      </c>
      <c r="J66" s="20" t="n">
        <v>8.81112766</v>
      </c>
      <c r="K66" s="18" t="s">
        <v>404</v>
      </c>
      <c r="L66" s="20" t="s">
        <v>404</v>
      </c>
      <c r="M66" s="18" t="s">
        <v>404</v>
      </c>
      <c r="N66" s="20" t="s">
        <v>404</v>
      </c>
      <c r="O66" s="18" t="s">
        <v>404</v>
      </c>
      <c r="P66" s="20" t="s">
        <v>404</v>
      </c>
      <c r="Q66" s="18" t="n">
        <v>411.52732926</v>
      </c>
      <c r="R66" s="20" t="n">
        <v>2.89084482</v>
      </c>
    </row>
    <row r="67" spans="1:18">
      <c r="A67" s="15" t="s">
        <v>464</v>
      </c>
      <c r="B67" s="17" t="n">
        <v>6971</v>
      </c>
      <c r="C67" s="18">
        <f>(0.0/B67*100)</f>
        <v/>
      </c>
      <c r="D67" s="19" t="n">
        <v>6971</v>
      </c>
      <c r="E67" s="18" t="n">
        <v>392.64600199</v>
      </c>
      <c r="F67" s="20" t="n">
        <v>4.42775712</v>
      </c>
      <c r="G67" s="18" t="n">
        <v>397.85550644</v>
      </c>
      <c r="H67" s="20" t="n">
        <v>4.04321973</v>
      </c>
      <c r="I67" s="18" t="n">
        <v>379.8153183</v>
      </c>
      <c r="J67" s="20" t="n">
        <v>6.79452788</v>
      </c>
      <c r="K67" s="18" t="s">
        <v>404</v>
      </c>
      <c r="L67" s="20" t="s">
        <v>404</v>
      </c>
      <c r="M67" s="18" t="s">
        <v>404</v>
      </c>
      <c r="N67" s="20" t="s">
        <v>404</v>
      </c>
      <c r="O67" s="18" t="s">
        <v>404</v>
      </c>
      <c r="P67" s="20" t="s">
        <v>404</v>
      </c>
      <c r="Q67" s="18" t="n">
        <v>404.12283682</v>
      </c>
      <c r="R67" s="20" t="n">
        <v>6.74089201</v>
      </c>
    </row>
    <row r="68" spans="1:18">
      <c r="A68" s="15" t="s">
        <v>465</v>
      </c>
      <c r="B68" s="17" t="n">
        <v>12083</v>
      </c>
      <c r="C68" s="18">
        <f>(0.0/B68*100)</f>
        <v/>
      </c>
      <c r="D68" s="19" t="n">
        <v>12083</v>
      </c>
      <c r="E68" s="18" t="n">
        <v>411.61519526</v>
      </c>
      <c r="F68" s="20" t="n">
        <v>1.11396241</v>
      </c>
      <c r="G68" s="18" t="n">
        <v>436.4055971</v>
      </c>
      <c r="H68" s="20" t="n">
        <v>1.88523286</v>
      </c>
      <c r="I68" s="18" t="n">
        <v>439.84475592</v>
      </c>
      <c r="J68" s="20" t="n">
        <v>12.49637931</v>
      </c>
      <c r="K68" s="18" t="s">
        <v>404</v>
      </c>
      <c r="L68" s="20" t="s">
        <v>404</v>
      </c>
      <c r="M68" s="18" t="s">
        <v>404</v>
      </c>
      <c r="N68" s="20" t="s">
        <v>404</v>
      </c>
      <c r="O68" s="18" t="s">
        <v>404</v>
      </c>
      <c r="P68" s="20" t="s">
        <v>404</v>
      </c>
      <c r="Q68" s="18" t="n">
        <v>446.11080657</v>
      </c>
      <c r="R68" s="20" t="n">
        <v>7.77363708</v>
      </c>
    </row>
    <row r="69" spans="1:18">
      <c r="A69" s="15" t="s">
        <v>466</v>
      </c>
      <c r="B69" s="17" t="n">
        <v>4876</v>
      </c>
      <c r="C69" s="18">
        <f>(0.0/B69*100)</f>
        <v/>
      </c>
      <c r="D69" s="19" t="n">
        <v>4876</v>
      </c>
      <c r="E69" s="18" t="n">
        <v>436.54246347</v>
      </c>
      <c r="F69" s="20" t="n">
        <v>3.76352549</v>
      </c>
      <c r="G69" s="18" t="n">
        <v>438.39185891</v>
      </c>
      <c r="H69" s="20" t="n">
        <v>8.19753723</v>
      </c>
      <c r="I69" s="18" t="s">
        <v>404</v>
      </c>
      <c r="J69" s="20" t="s">
        <v>404</v>
      </c>
      <c r="K69" s="18" t="s">
        <v>404</v>
      </c>
      <c r="L69" s="20" t="s">
        <v>404</v>
      </c>
      <c r="M69" s="18" t="s">
        <v>404</v>
      </c>
      <c r="N69" s="20" t="s">
        <v>404</v>
      </c>
      <c r="O69" s="18" t="s">
        <v>404</v>
      </c>
      <c r="P69" s="20" t="s">
        <v>404</v>
      </c>
      <c r="Q69" s="18" t="n">
        <v>412.90253938</v>
      </c>
      <c r="R69" s="20" t="n">
        <v>11.69835441</v>
      </c>
    </row>
    <row r="70" spans="1:18">
      <c r="A70" s="15" t="s">
        <v>467</v>
      </c>
      <c r="B70" s="17" t="n">
        <v>6036</v>
      </c>
      <c r="C70" s="18">
        <f>(0.0/B70*100)</f>
        <v/>
      </c>
      <c r="D70" s="19" t="n">
        <v>6036</v>
      </c>
      <c r="E70" s="18" t="n">
        <v>487.4804331</v>
      </c>
      <c r="F70" s="20" t="n">
        <v>3.11659474</v>
      </c>
      <c r="G70" s="18" t="n">
        <v>477.41398287</v>
      </c>
      <c r="H70" s="20" t="n">
        <v>10.32266542</v>
      </c>
      <c r="I70" s="18" t="s">
        <v>404</v>
      </c>
      <c r="J70" s="20" t="s">
        <v>404</v>
      </c>
      <c r="K70" s="18" t="s">
        <v>404</v>
      </c>
      <c r="L70" s="20" t="s">
        <v>404</v>
      </c>
      <c r="M70" s="18" t="s">
        <v>404</v>
      </c>
      <c r="N70" s="20" t="s">
        <v>404</v>
      </c>
      <c r="O70" s="18" t="s">
        <v>404</v>
      </c>
      <c r="P70" s="20" t="s">
        <v>404</v>
      </c>
      <c r="Q70" s="18" t="n">
        <v>470.40271641</v>
      </c>
      <c r="R70" s="20" t="n">
        <v>21.67509316</v>
      </c>
    </row>
    <row r="71" spans="1:18">
      <c r="A71" s="15" t="s">
        <v>468</v>
      </c>
      <c r="B71" s="17" t="n">
        <v>6115</v>
      </c>
      <c r="C71" s="18">
        <f>(0.0/B71*100)</f>
        <v/>
      </c>
      <c r="D71" s="19" t="n">
        <v>6115</v>
      </c>
      <c r="E71" s="18" t="n">
        <v>555.09323455</v>
      </c>
      <c r="F71" s="20" t="n">
        <v>1.22266095</v>
      </c>
      <c r="G71" s="18" t="n">
        <v>570.69265684</v>
      </c>
      <c r="H71" s="20" t="n">
        <v>3.7374377</v>
      </c>
      <c r="I71" s="18" t="n">
        <v>496.28387474</v>
      </c>
      <c r="J71" s="20" t="n">
        <v>15.61464699</v>
      </c>
      <c r="K71" s="18" t="s">
        <v>404</v>
      </c>
      <c r="L71" s="20" t="s">
        <v>404</v>
      </c>
      <c r="M71" s="18" t="s">
        <v>404</v>
      </c>
      <c r="N71" s="20" t="s">
        <v>404</v>
      </c>
      <c r="O71" s="18" t="s">
        <v>404</v>
      </c>
      <c r="P71" s="20" t="s">
        <v>404</v>
      </c>
      <c r="Q71" s="18" t="n">
        <v>511.47496687</v>
      </c>
      <c r="R71" s="20" t="n">
        <v>9.3119616</v>
      </c>
    </row>
    <row r="72" spans="1:18">
      <c r="A72" s="15" t="s">
        <v>469</v>
      </c>
      <c r="B72" s="17" t="n">
        <v>7708</v>
      </c>
      <c r="C72" s="18">
        <f>(0.0/B72*100)</f>
        <v/>
      </c>
      <c r="D72" s="19" t="n">
        <v>7708</v>
      </c>
      <c r="E72" s="18" t="n">
        <v>531.1893336000001</v>
      </c>
      <c r="F72" s="20" t="n">
        <v>4.95506401</v>
      </c>
      <c r="G72" s="18" t="n">
        <v>535.23698577</v>
      </c>
      <c r="H72" s="20" t="n">
        <v>6.16133783</v>
      </c>
      <c r="I72" s="18" t="n">
        <v>458.99937447</v>
      </c>
      <c r="J72" s="20" t="n">
        <v>20.27311295</v>
      </c>
      <c r="K72" s="18" t="s">
        <v>404</v>
      </c>
      <c r="L72" s="20" t="s">
        <v>404</v>
      </c>
      <c r="M72" s="18" t="s">
        <v>404</v>
      </c>
      <c r="N72" s="20" t="s">
        <v>404</v>
      </c>
      <c r="O72" s="18" t="s">
        <v>404</v>
      </c>
      <c r="P72" s="20" t="s">
        <v>404</v>
      </c>
      <c r="Q72" s="18" t="n">
        <v>567.05667998</v>
      </c>
      <c r="R72" s="20" t="n">
        <v>5.88208049</v>
      </c>
    </row>
    <row r="73" spans="1:18">
      <c r="A73" s="15" t="s">
        <v>470</v>
      </c>
      <c r="B73" s="17" t="n">
        <v>8249</v>
      </c>
      <c r="C73" s="18">
        <f>(0.0/B73*100)</f>
        <v/>
      </c>
      <c r="D73" s="19" t="n">
        <v>8249</v>
      </c>
      <c r="E73" s="18" t="n">
        <v>425.36980754</v>
      </c>
      <c r="F73" s="20" t="n">
        <v>3.47817249</v>
      </c>
      <c r="G73" s="18" t="n">
        <v>411.87507236</v>
      </c>
      <c r="H73" s="20" t="n">
        <v>6.10012455</v>
      </c>
      <c r="I73" s="18" t="n">
        <v>410.81162287</v>
      </c>
      <c r="J73" s="20" t="n">
        <v>19.10949987</v>
      </c>
      <c r="K73" s="18" t="s">
        <v>404</v>
      </c>
      <c r="L73" s="20" t="s">
        <v>404</v>
      </c>
      <c r="M73" s="18" t="s">
        <v>404</v>
      </c>
      <c r="N73" s="20" t="s">
        <v>404</v>
      </c>
      <c r="O73" s="18" t="s">
        <v>404</v>
      </c>
      <c r="P73" s="20" t="s">
        <v>404</v>
      </c>
      <c r="Q73" s="18" t="n">
        <v>359.12848264</v>
      </c>
      <c r="R73" s="20" t="n">
        <v>10.05601129</v>
      </c>
    </row>
    <row r="74" spans="1:18">
      <c r="A74" s="15" t="s">
        <v>471</v>
      </c>
      <c r="B74" s="17" t="n">
        <v>4692</v>
      </c>
      <c r="C74" s="18">
        <f>(484.0/B74*100)</f>
        <v/>
      </c>
      <c r="D74" s="19" t="n">
        <v>4208</v>
      </c>
      <c r="E74" s="18" t="n">
        <v>418.51651817</v>
      </c>
      <c r="F74" s="20" t="n">
        <v>2.24709138</v>
      </c>
      <c r="G74" s="18" t="n">
        <v>424.84038777</v>
      </c>
      <c r="H74" s="20" t="n">
        <v>2.48347676</v>
      </c>
      <c r="I74" s="18" t="s">
        <v>404</v>
      </c>
      <c r="J74" s="20" t="s">
        <v>404</v>
      </c>
      <c r="K74" s="18" t="s">
        <v>404</v>
      </c>
      <c r="L74" s="20" t="s">
        <v>404</v>
      </c>
      <c r="M74" s="18" t="s">
        <v>404</v>
      </c>
      <c r="N74" s="20" t="s">
        <v>404</v>
      </c>
      <c r="O74" s="18" t="s">
        <v>404</v>
      </c>
      <c r="P74" s="20" t="s">
        <v>404</v>
      </c>
      <c r="Q74" s="18" t="n">
        <v>422.4195101</v>
      </c>
      <c r="R74" s="20" t="n">
        <v>2.96133051</v>
      </c>
    </row>
    <row r="75" spans="1:18">
      <c r="A75" s="15" t="s">
        <v>472</v>
      </c>
      <c r="B75" s="17" t="n">
        <v>5375</v>
      </c>
      <c r="C75" s="18">
        <f>(483.0/B75*100)</f>
        <v/>
      </c>
      <c r="D75" s="19" t="n">
        <v>4892</v>
      </c>
      <c r="E75" s="18" t="n">
        <v>384.43261299</v>
      </c>
      <c r="F75" s="20" t="n">
        <v>3.55931648</v>
      </c>
      <c r="G75" s="18" t="n">
        <v>391.10982025</v>
      </c>
      <c r="H75" s="20" t="n">
        <v>5.02510941</v>
      </c>
      <c r="I75" s="18" t="n">
        <v>382.90126591</v>
      </c>
      <c r="J75" s="20" t="n">
        <v>13.21533288</v>
      </c>
      <c r="K75" s="18" t="s">
        <v>404</v>
      </c>
      <c r="L75" s="20" t="s">
        <v>404</v>
      </c>
      <c r="M75" s="18" t="s">
        <v>404</v>
      </c>
      <c r="N75" s="20" t="s">
        <v>404</v>
      </c>
      <c r="O75" s="18" t="s">
        <v>404</v>
      </c>
      <c r="P75" s="20" t="s">
        <v>404</v>
      </c>
      <c r="Q75" s="18" t="n">
        <v>382.62813756</v>
      </c>
      <c r="R75" s="20" t="n">
        <v>10.62208734</v>
      </c>
    </row>
    <row r="76" spans="1:18">
      <c r="A76" s="15" t="s">
        <v>473</v>
      </c>
      <c r="B76" s="17" t="n">
        <v>14167</v>
      </c>
      <c r="C76" s="18">
        <f>(1400.0/B76*100)</f>
        <v/>
      </c>
      <c r="D76" s="19" t="n">
        <v>12767</v>
      </c>
      <c r="E76" s="18" t="n">
        <v>442.66854095</v>
      </c>
      <c r="F76" s="20" t="n">
        <v>2.89698142</v>
      </c>
      <c r="G76" s="18" t="n">
        <v>449.43531014</v>
      </c>
      <c r="H76" s="20" t="n">
        <v>8.82904549</v>
      </c>
      <c r="I76" s="18" t="n">
        <v>391.2856045</v>
      </c>
      <c r="J76" s="20" t="n">
        <v>11.40456447</v>
      </c>
      <c r="K76" s="18" t="s">
        <v>404</v>
      </c>
      <c r="L76" s="20" t="s">
        <v>404</v>
      </c>
      <c r="M76" s="18" t="s">
        <v>404</v>
      </c>
      <c r="N76" s="20" t="s">
        <v>404</v>
      </c>
      <c r="O76" s="18" t="s">
        <v>404</v>
      </c>
      <c r="P76" s="20" t="s">
        <v>404</v>
      </c>
      <c r="Q76" s="18" t="n">
        <v>418.5646315</v>
      </c>
      <c r="R76" s="20" t="n">
        <v>7.83098524</v>
      </c>
    </row>
    <row r="77" spans="1:18">
      <c r="A77" s="15" t="s">
        <v>474</v>
      </c>
      <c r="B77" s="17" t="n">
        <v>6062</v>
      </c>
      <c r="C77" s="18">
        <f>(0.0/B77*100)</f>
        <v/>
      </c>
      <c r="D77" s="19" t="n">
        <v>6062</v>
      </c>
      <c r="E77" s="18" t="n">
        <v>419.79421026</v>
      </c>
      <c r="F77" s="20" t="n">
        <v>8.03012519</v>
      </c>
      <c r="G77" s="18" t="n">
        <v>440.22670793</v>
      </c>
      <c r="H77" s="20" t="n">
        <v>4.3429278</v>
      </c>
      <c r="I77" s="18" t="n">
        <v>408.50614799</v>
      </c>
      <c r="J77" s="20" t="n">
        <v>14.00500674</v>
      </c>
      <c r="K77" s="18" t="s">
        <v>404</v>
      </c>
      <c r="L77" s="20" t="s">
        <v>404</v>
      </c>
      <c r="M77" s="18" t="s">
        <v>404</v>
      </c>
      <c r="N77" s="20" t="s">
        <v>404</v>
      </c>
      <c r="O77" s="18" t="s">
        <v>404</v>
      </c>
      <c r="P77" s="20" t="s">
        <v>404</v>
      </c>
      <c r="Q77" s="18" t="n">
        <v>437.92276733</v>
      </c>
      <c r="R77" s="20" t="n">
        <v>6.74786935</v>
      </c>
    </row>
    <row r="78" spans="1:18">
      <c r="A78" s="15" t="s">
        <v>475</v>
      </c>
      <c r="B78" s="17" t="n">
        <v>5826</v>
      </c>
      <c r="C78" s="18">
        <f>(0.0/B78*100)</f>
        <v/>
      </c>
      <c r="D78" s="19" t="n">
        <v>5826</v>
      </c>
      <c r="E78" s="18" t="n">
        <v>523.5010411</v>
      </c>
      <c r="F78" s="20" t="n">
        <v>5.34903847</v>
      </c>
      <c r="G78" s="18" t="n">
        <v>516.88996164</v>
      </c>
      <c r="H78" s="20" t="n">
        <v>12.36197148</v>
      </c>
      <c r="I78" s="18" t="s">
        <v>404</v>
      </c>
      <c r="J78" s="20" t="s">
        <v>404</v>
      </c>
      <c r="K78" s="18" t="s">
        <v>404</v>
      </c>
      <c r="L78" s="20" t="s">
        <v>404</v>
      </c>
      <c r="M78" s="18" t="s">
        <v>404</v>
      </c>
      <c r="N78" s="20" t="s">
        <v>404</v>
      </c>
      <c r="O78" s="18" t="s">
        <v>404</v>
      </c>
      <c r="P78" s="20" t="s">
        <v>404</v>
      </c>
      <c r="Q78" s="18" t="n">
        <v>529.53381352</v>
      </c>
      <c r="R78" s="20" t="n">
        <v>6.53453029</v>
      </c>
    </row>
    <row customHeight="1" ht="25" r="79" spans="1:18">
      <c r="A79" s="15" t="s">
        <v>476</v>
      </c>
      <c r="B79" s="17" t="n">
        <v>1657</v>
      </c>
      <c r="C79" s="18">
        <f>(21.0/B79*100)</f>
        <v/>
      </c>
      <c r="D79" s="19" t="n">
        <v>1636</v>
      </c>
      <c r="E79" s="18" t="n">
        <v>472.8008934</v>
      </c>
      <c r="F79" s="20" t="n">
        <v>9.96078337</v>
      </c>
      <c r="G79" s="18" t="n">
        <v>472.36409326</v>
      </c>
      <c r="H79" s="20" t="n">
        <v>9.95814375</v>
      </c>
      <c r="I79" s="18" t="s">
        <v>404</v>
      </c>
      <c r="J79" s="20" t="s">
        <v>404</v>
      </c>
      <c r="K79" s="18" t="s">
        <v>404</v>
      </c>
      <c r="L79" s="20" t="s">
        <v>404</v>
      </c>
      <c r="M79" s="18" t="s">
        <v>404</v>
      </c>
      <c r="N79" s="20" t="s">
        <v>404</v>
      </c>
      <c r="O79" s="18" t="s">
        <v>404</v>
      </c>
      <c r="P79" s="20" t="s">
        <v>404</v>
      </c>
      <c r="Q79" s="18" t="n">
        <v>483.00194331</v>
      </c>
      <c r="R79" s="20" t="n">
        <v>16.55541147</v>
      </c>
    </row>
    <row r="80" spans="1:18">
      <c r="A80" s="15" t="s">
        <v>477</v>
      </c>
      <c r="B80" s="17" t="n">
        <v>7841</v>
      </c>
      <c r="C80" s="18">
        <f>(0.0/B80*100)</f>
        <v/>
      </c>
      <c r="D80" s="19" t="n">
        <v>7841</v>
      </c>
      <c r="E80" s="18" t="n">
        <v>458.56680471</v>
      </c>
      <c r="F80" s="20" t="n">
        <v>3.9097841</v>
      </c>
      <c r="G80" s="18" t="n">
        <v>443.83755476</v>
      </c>
      <c r="H80" s="20" t="n">
        <v>7.89687622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440.38403472</v>
      </c>
      <c r="F81" s="20" t="n">
        <v>3.55566599</v>
      </c>
      <c r="G81" s="18" t="n">
        <v>448.52741096</v>
      </c>
      <c r="H81" s="20" t="n">
        <v>5.74971304</v>
      </c>
      <c r="I81" s="18" t="n">
        <v>523.4145175</v>
      </c>
      <c r="J81" s="20" t="n">
        <v>6.78576833</v>
      </c>
      <c r="K81" s="18" t="s">
        <v>404</v>
      </c>
      <c r="L81" s="20" t="s">
        <v>404</v>
      </c>
      <c r="M81" s="18" t="s">
        <v>404</v>
      </c>
      <c r="N81" s="20" t="s">
        <v>404</v>
      </c>
      <c r="O81" s="18" t="s">
        <v>404</v>
      </c>
      <c r="P81" s="20" t="s">
        <v>404</v>
      </c>
      <c r="Q81" s="18" t="n">
        <v>462.74545903</v>
      </c>
      <c r="R81" s="20" t="n">
        <v>17.35567593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504.17392044</v>
      </c>
      <c r="F7" s="20" t="n">
        <v>4.063812</v>
      </c>
      <c r="G7" s="18" t="n">
        <v>513.33965011</v>
      </c>
      <c r="H7" s="20" t="n">
        <v>2.22755767</v>
      </c>
      <c r="I7" s="18" t="s">
        <v>404</v>
      </c>
      <c r="J7" s="20" t="s">
        <v>404</v>
      </c>
      <c r="K7" s="18" t="s">
        <v>404</v>
      </c>
      <c r="L7" s="20" t="s">
        <v>404</v>
      </c>
      <c r="M7" s="18" t="s">
        <v>404</v>
      </c>
      <c r="N7" s="20" t="s">
        <v>404</v>
      </c>
      <c r="O7" s="18" t="s">
        <v>404</v>
      </c>
      <c r="P7" s="20" t="s">
        <v>404</v>
      </c>
      <c r="Q7" s="18" t="n">
        <v>497.4547449</v>
      </c>
      <c r="R7" s="20" t="n">
        <v>6.94640044</v>
      </c>
    </row>
    <row r="8" spans="1:18">
      <c r="A8" s="15" t="s">
        <v>405</v>
      </c>
      <c r="B8" s="17" t="n">
        <v>7007</v>
      </c>
      <c r="C8" s="18">
        <f>(0.0/B8*100)</f>
        <v/>
      </c>
      <c r="D8" s="19" t="n">
        <v>7007</v>
      </c>
      <c r="E8" s="18" t="n">
        <v>479.89788951</v>
      </c>
      <c r="F8" s="20" t="n">
        <v>17.60474755</v>
      </c>
      <c r="G8" s="18" t="n">
        <v>495.78913862</v>
      </c>
      <c r="H8" s="20" t="n">
        <v>3.45333674</v>
      </c>
      <c r="I8" s="18" t="n">
        <v>469.40647517</v>
      </c>
      <c r="J8" s="20" t="n">
        <v>23.11133693</v>
      </c>
      <c r="K8" s="18" t="s">
        <v>404</v>
      </c>
      <c r="L8" s="20" t="s">
        <v>404</v>
      </c>
      <c r="M8" s="18" t="s">
        <v>404</v>
      </c>
      <c r="N8" s="20" t="s">
        <v>404</v>
      </c>
      <c r="O8" s="18" t="s">
        <v>404</v>
      </c>
      <c r="P8" s="20" t="s">
        <v>404</v>
      </c>
      <c r="Q8" s="18" t="n">
        <v>505.75526914</v>
      </c>
      <c r="R8" s="20" t="n">
        <v>19.81098246</v>
      </c>
    </row>
    <row r="9" spans="1:18">
      <c r="A9" s="15" t="s">
        <v>406</v>
      </c>
      <c r="B9" s="17" t="n">
        <v>9651</v>
      </c>
      <c r="C9" s="18">
        <f>(575.0/B9*100)</f>
        <v/>
      </c>
      <c r="D9" s="19" t="n">
        <v>9076</v>
      </c>
      <c r="E9" s="18" t="n">
        <v>513.99400703</v>
      </c>
      <c r="F9" s="20" t="n">
        <v>7.98776116</v>
      </c>
      <c r="G9" s="18" t="n">
        <v>501.89173353</v>
      </c>
      <c r="H9" s="20" t="n">
        <v>4.0705579</v>
      </c>
      <c r="I9" s="18" t="n">
        <v>521.21150646</v>
      </c>
      <c r="J9" s="20" t="n">
        <v>24.42624586</v>
      </c>
      <c r="K9" s="18" t="s">
        <v>404</v>
      </c>
      <c r="L9" s="20" t="s">
        <v>404</v>
      </c>
      <c r="M9" s="18" t="s">
        <v>404</v>
      </c>
      <c r="N9" s="20" t="s">
        <v>404</v>
      </c>
      <c r="O9" s="18" t="s">
        <v>404</v>
      </c>
      <c r="P9" s="20" t="s">
        <v>404</v>
      </c>
      <c r="Q9" s="18" t="n">
        <v>527.50975318</v>
      </c>
      <c r="R9" s="20" t="n">
        <v>17.89727075</v>
      </c>
    </row>
    <row r="10" spans="1:18">
      <c r="A10" s="15" t="s">
        <v>407</v>
      </c>
      <c r="B10" s="17" t="n">
        <v>20058</v>
      </c>
      <c r="C10" s="18">
        <f>(3112.0/B10*100)</f>
        <v/>
      </c>
      <c r="D10" s="19" t="n">
        <v>16946</v>
      </c>
      <c r="E10" s="18" t="n">
        <v>528.63274009</v>
      </c>
      <c r="F10" s="20" t="n">
        <v>6.26204613</v>
      </c>
      <c r="G10" s="18" t="n">
        <v>527.85277938</v>
      </c>
      <c r="H10" s="20" t="n">
        <v>2.38128727</v>
      </c>
      <c r="I10" s="18" t="n">
        <v>575.71642624</v>
      </c>
      <c r="J10" s="20" t="n">
        <v>12.10108029</v>
      </c>
      <c r="K10" s="18" t="s">
        <v>404</v>
      </c>
      <c r="L10" s="20" t="s">
        <v>404</v>
      </c>
      <c r="M10" s="18" t="s">
        <v>404</v>
      </c>
      <c r="N10" s="20" t="s">
        <v>404</v>
      </c>
      <c r="O10" s="18" t="s">
        <v>404</v>
      </c>
      <c r="P10" s="20" t="s">
        <v>404</v>
      </c>
      <c r="Q10" s="18" t="n">
        <v>528.87052277</v>
      </c>
      <c r="R10" s="20" t="n">
        <v>8.789833379999999</v>
      </c>
    </row>
    <row r="11" spans="1:18">
      <c r="A11" s="15" t="s">
        <v>408</v>
      </c>
      <c r="B11" s="17" t="n">
        <v>7053</v>
      </c>
      <c r="C11" s="18">
        <f>(137.0/B11*100)</f>
        <v/>
      </c>
      <c r="D11" s="19" t="n">
        <v>6916</v>
      </c>
      <c r="E11" s="18" t="n">
        <v>452.57803721</v>
      </c>
      <c r="F11" s="20" t="n">
        <v>12.47171672</v>
      </c>
      <c r="G11" s="18" t="n">
        <v>449.70076509</v>
      </c>
      <c r="H11" s="20" t="n">
        <v>3.08306575</v>
      </c>
      <c r="I11" s="18" t="n">
        <v>415.02447064</v>
      </c>
      <c r="J11" s="20" t="n">
        <v>18.84315794</v>
      </c>
      <c r="K11" s="18" t="s">
        <v>404</v>
      </c>
      <c r="L11" s="20" t="s">
        <v>404</v>
      </c>
      <c r="M11" s="18" t="s">
        <v>404</v>
      </c>
      <c r="N11" s="20" t="s">
        <v>404</v>
      </c>
      <c r="O11" s="18" t="s">
        <v>404</v>
      </c>
      <c r="P11" s="20" t="s">
        <v>404</v>
      </c>
      <c r="Q11" s="18" t="n">
        <v>413.48313045</v>
      </c>
      <c r="R11" s="20" t="n">
        <v>15.01547105</v>
      </c>
    </row>
    <row r="12" spans="1:18">
      <c r="A12" s="15" t="s">
        <v>409</v>
      </c>
      <c r="B12" s="17" t="n">
        <v>6894</v>
      </c>
      <c r="C12" s="18">
        <f>(106.0/B12*100)</f>
        <v/>
      </c>
      <c r="D12" s="19" t="n">
        <v>6788</v>
      </c>
      <c r="E12" s="18" t="n">
        <v>478.40011521</v>
      </c>
      <c r="F12" s="20" t="n">
        <v>10.79525494</v>
      </c>
      <c r="G12" s="18" t="n">
        <v>496.86054666</v>
      </c>
      <c r="H12" s="20" t="n">
        <v>2.75121493</v>
      </c>
      <c r="I12" s="18" t="n">
        <v>416.57263075</v>
      </c>
      <c r="J12" s="20" t="n">
        <v>7.57624</v>
      </c>
      <c r="K12" s="18" t="s">
        <v>404</v>
      </c>
      <c r="L12" s="20" t="s">
        <v>404</v>
      </c>
      <c r="M12" s="18" t="s">
        <v>404</v>
      </c>
      <c r="N12" s="20" t="s">
        <v>404</v>
      </c>
      <c r="O12" s="18" t="s">
        <v>404</v>
      </c>
      <c r="P12" s="20" t="s">
        <v>404</v>
      </c>
      <c r="Q12" s="18" t="n">
        <v>458.46472037</v>
      </c>
      <c r="R12" s="20" t="n">
        <v>11.99454144</v>
      </c>
    </row>
    <row r="13" spans="1:18">
      <c r="A13" s="15" t="s">
        <v>410</v>
      </c>
      <c r="B13" s="17" t="n">
        <v>7161</v>
      </c>
      <c r="C13" s="18">
        <f>(1175.0/B13*100)</f>
        <v/>
      </c>
      <c r="D13" s="19" t="n">
        <v>5986</v>
      </c>
      <c r="E13" s="18" t="n">
        <v>492.85581797</v>
      </c>
      <c r="F13" s="20" t="n">
        <v>6.43132543</v>
      </c>
      <c r="G13" s="18" t="n">
        <v>503.09492069</v>
      </c>
      <c r="H13" s="20" t="n">
        <v>2.83465618</v>
      </c>
      <c r="I13" s="18" t="n">
        <v>503.14653285</v>
      </c>
      <c r="J13" s="20" t="n">
        <v>6.92903392</v>
      </c>
      <c r="K13" s="18" t="s">
        <v>404</v>
      </c>
      <c r="L13" s="20" t="s">
        <v>404</v>
      </c>
      <c r="M13" s="18" t="s">
        <v>404</v>
      </c>
      <c r="N13" s="20" t="s">
        <v>404</v>
      </c>
      <c r="O13" s="18" t="s">
        <v>404</v>
      </c>
      <c r="P13" s="20" t="s">
        <v>404</v>
      </c>
      <c r="Q13" s="18" t="n">
        <v>490.59048768</v>
      </c>
      <c r="R13" s="20" t="n">
        <v>9.603214339999999</v>
      </c>
    </row>
    <row r="14" spans="1:18">
      <c r="A14" s="15" t="s">
        <v>411</v>
      </c>
      <c r="B14" s="17" t="n">
        <v>5587</v>
      </c>
      <c r="C14" s="18">
        <f>(387.0/B14*100)</f>
        <v/>
      </c>
      <c r="D14" s="19" t="n">
        <v>5200</v>
      </c>
      <c r="E14" s="18" t="n">
        <v>519.6217253999999</v>
      </c>
      <c r="F14" s="20" t="n">
        <v>5.48699403</v>
      </c>
      <c r="G14" s="18" t="n">
        <v>537.24611627</v>
      </c>
      <c r="H14" s="20" t="n">
        <v>2.56173119</v>
      </c>
      <c r="I14" s="18" t="n">
        <v>550.50670928</v>
      </c>
      <c r="J14" s="20" t="n">
        <v>14.05505107</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521.18961328</v>
      </c>
      <c r="F15" s="20" t="n">
        <v>8.50572908</v>
      </c>
      <c r="G15" s="18" t="n">
        <v>531.21382582</v>
      </c>
      <c r="H15" s="20" t="n">
        <v>2.41678354</v>
      </c>
      <c r="I15" s="18" t="n">
        <v>555.06352238</v>
      </c>
      <c r="J15" s="20" t="n">
        <v>23.56152746</v>
      </c>
      <c r="K15" s="18" t="s">
        <v>404</v>
      </c>
      <c r="L15" s="20" t="s">
        <v>404</v>
      </c>
      <c r="M15" s="18" t="s">
        <v>404</v>
      </c>
      <c r="N15" s="20" t="s">
        <v>404</v>
      </c>
      <c r="O15" s="18" t="s">
        <v>404</v>
      </c>
      <c r="P15" s="20" t="s">
        <v>404</v>
      </c>
      <c r="Q15" s="18" t="n">
        <v>529.30931151</v>
      </c>
      <c r="R15" s="20" t="n">
        <v>11.26788695</v>
      </c>
    </row>
    <row r="16" spans="1:18">
      <c r="A16" s="15" t="s">
        <v>413</v>
      </c>
      <c r="B16" s="17" t="n">
        <v>6108</v>
      </c>
      <c r="C16" s="18">
        <f>(495.0/B16*100)</f>
        <v/>
      </c>
      <c r="D16" s="19" t="n">
        <v>5613</v>
      </c>
      <c r="E16" s="18" t="n">
        <v>484.33297125</v>
      </c>
      <c r="F16" s="20" t="n">
        <v>13.58133741</v>
      </c>
      <c r="G16" s="18" t="n">
        <v>500.10545884</v>
      </c>
      <c r="H16" s="20" t="n">
        <v>3.5965408</v>
      </c>
      <c r="I16" s="18" t="n">
        <v>456.16067731</v>
      </c>
      <c r="J16" s="20" t="n">
        <v>20.69171144</v>
      </c>
      <c r="K16" s="18" t="s">
        <v>404</v>
      </c>
      <c r="L16" s="20" t="s">
        <v>404</v>
      </c>
      <c r="M16" s="18" t="s">
        <v>404</v>
      </c>
      <c r="N16" s="20" t="s">
        <v>404</v>
      </c>
      <c r="O16" s="18" t="s">
        <v>404</v>
      </c>
      <c r="P16" s="20" t="s">
        <v>404</v>
      </c>
      <c r="Q16" s="18" t="n">
        <v>542.58765188</v>
      </c>
      <c r="R16" s="20" t="n">
        <v>18.63084817</v>
      </c>
    </row>
    <row r="17" spans="1:18">
      <c r="A17" s="15" t="s">
        <v>414</v>
      </c>
      <c r="B17" s="17" t="n">
        <v>6504</v>
      </c>
      <c r="C17" s="18">
        <f>(1325.0/B17*100)</f>
        <v/>
      </c>
      <c r="D17" s="19" t="n">
        <v>5179</v>
      </c>
      <c r="E17" s="18" t="n">
        <v>502.46907758</v>
      </c>
      <c r="F17" s="20" t="n">
        <v>15.52429838</v>
      </c>
      <c r="G17" s="18" t="n">
        <v>506.89138568</v>
      </c>
      <c r="H17" s="20" t="n">
        <v>4.29588328</v>
      </c>
      <c r="I17" s="18" t="n">
        <v>559.2955306699999</v>
      </c>
      <c r="J17" s="20" t="n">
        <v>17.34577235</v>
      </c>
      <c r="K17" s="18" t="s">
        <v>404</v>
      </c>
      <c r="L17" s="20" t="s">
        <v>404</v>
      </c>
      <c r="M17" s="18" t="s">
        <v>404</v>
      </c>
      <c r="N17" s="20" t="s">
        <v>404</v>
      </c>
      <c r="O17" s="18" t="s">
        <v>404</v>
      </c>
      <c r="P17" s="20" t="s">
        <v>404</v>
      </c>
      <c r="Q17" s="18" t="n">
        <v>517.33624004</v>
      </c>
      <c r="R17" s="20" t="n">
        <v>22.59878661</v>
      </c>
    </row>
    <row r="18" spans="1:18">
      <c r="A18" s="15" t="s">
        <v>415</v>
      </c>
      <c r="B18" s="17" t="n">
        <v>5532</v>
      </c>
      <c r="C18" s="18">
        <f>(0.0/B18*100)</f>
        <v/>
      </c>
      <c r="D18" s="19" t="n">
        <v>5532</v>
      </c>
      <c r="E18" s="18" t="n">
        <v>482.09527157</v>
      </c>
      <c r="F18" s="20" t="n">
        <v>13.06037041</v>
      </c>
      <c r="G18" s="18" t="n">
        <v>452.46135902</v>
      </c>
      <c r="H18" s="20" t="n">
        <v>4.23977841</v>
      </c>
      <c r="I18" s="18" t="n">
        <v>433.95770205</v>
      </c>
      <c r="J18" s="20" t="n">
        <v>37.63026598</v>
      </c>
      <c r="K18" s="18" t="s">
        <v>404</v>
      </c>
      <c r="L18" s="20" t="s">
        <v>404</v>
      </c>
      <c r="M18" s="18" t="s">
        <v>404</v>
      </c>
      <c r="N18" s="20" t="s">
        <v>404</v>
      </c>
      <c r="O18" s="18" t="s">
        <v>404</v>
      </c>
      <c r="P18" s="20" t="s">
        <v>404</v>
      </c>
      <c r="Q18" s="18" t="n">
        <v>436.83828705</v>
      </c>
      <c r="R18" s="20" t="n">
        <v>21.74743058</v>
      </c>
    </row>
    <row r="19" spans="1:18">
      <c r="A19" s="15" t="s">
        <v>416</v>
      </c>
      <c r="B19" s="17" t="n">
        <v>5658</v>
      </c>
      <c r="C19" s="18">
        <f>(327.0/B19*100)</f>
        <v/>
      </c>
      <c r="D19" s="19" t="n">
        <v>5331</v>
      </c>
      <c r="E19" s="18" t="n">
        <v>484.99576104</v>
      </c>
      <c r="F19" s="20" t="n">
        <v>11.02222257</v>
      </c>
      <c r="G19" s="18" t="n">
        <v>477.14908955</v>
      </c>
      <c r="H19" s="20" t="n">
        <v>3.70839923</v>
      </c>
      <c r="I19" s="18" t="n">
        <v>504.12520975</v>
      </c>
      <c r="J19" s="20" t="n">
        <v>27.58960402</v>
      </c>
      <c r="K19" s="18" t="s">
        <v>404</v>
      </c>
      <c r="L19" s="20" t="s">
        <v>404</v>
      </c>
      <c r="M19" s="18" t="s">
        <v>404</v>
      </c>
      <c r="N19" s="20" t="s">
        <v>404</v>
      </c>
      <c r="O19" s="18" t="s">
        <v>404</v>
      </c>
      <c r="P19" s="20" t="s">
        <v>404</v>
      </c>
      <c r="Q19" s="18" t="n">
        <v>447.15378718</v>
      </c>
      <c r="R19" s="20" t="n">
        <v>20.18845527</v>
      </c>
    </row>
    <row r="20" spans="1:18">
      <c r="A20" s="15" t="s">
        <v>417</v>
      </c>
      <c r="B20" s="17" t="n">
        <v>3371</v>
      </c>
      <c r="C20" s="18">
        <f>(24.0/B20*100)</f>
        <v/>
      </c>
      <c r="D20" s="19" t="n">
        <v>3347</v>
      </c>
      <c r="E20" s="18" t="n">
        <v>458.89378309</v>
      </c>
      <c r="F20" s="20" t="n">
        <v>5.23388628</v>
      </c>
      <c r="G20" s="18" t="n">
        <v>475.16780709</v>
      </c>
      <c r="H20" s="20" t="n">
        <v>1.82105731</v>
      </c>
      <c r="I20" s="18" t="n">
        <v>423.43863297</v>
      </c>
      <c r="J20" s="20" t="n">
        <v>15.52136719</v>
      </c>
      <c r="K20" s="18" t="s">
        <v>404</v>
      </c>
      <c r="L20" s="20" t="s">
        <v>404</v>
      </c>
      <c r="M20" s="18" t="s">
        <v>404</v>
      </c>
      <c r="N20" s="20" t="s">
        <v>404</v>
      </c>
      <c r="O20" s="18" t="s">
        <v>404</v>
      </c>
      <c r="P20" s="20" t="s">
        <v>404</v>
      </c>
      <c r="Q20" s="18" t="n">
        <v>466.99574668</v>
      </c>
      <c r="R20" s="20" t="n">
        <v>7.43629071</v>
      </c>
    </row>
    <row r="21" spans="1:18">
      <c r="A21" s="15" t="s">
        <v>418</v>
      </c>
      <c r="B21" s="17" t="n">
        <v>5741</v>
      </c>
      <c r="C21" s="18">
        <f>(0.0/B21*100)</f>
        <v/>
      </c>
      <c r="D21" s="19" t="n">
        <v>5741</v>
      </c>
      <c r="E21" s="18" t="n">
        <v>501.83508546</v>
      </c>
      <c r="F21" s="20" t="n">
        <v>7.57556596</v>
      </c>
      <c r="G21" s="18" t="n">
        <v>504.57394363</v>
      </c>
      <c r="H21" s="20" t="n">
        <v>3.03531336</v>
      </c>
      <c r="I21" s="18" t="n">
        <v>493.27588236</v>
      </c>
      <c r="J21" s="20" t="n">
        <v>7.4894112</v>
      </c>
      <c r="K21" s="18" t="s">
        <v>404</v>
      </c>
      <c r="L21" s="20" t="s">
        <v>404</v>
      </c>
      <c r="M21" s="18" t="s">
        <v>404</v>
      </c>
      <c r="N21" s="20" t="s">
        <v>404</v>
      </c>
      <c r="O21" s="18" t="s">
        <v>404</v>
      </c>
      <c r="P21" s="20" t="s">
        <v>404</v>
      </c>
      <c r="Q21" s="18" t="n">
        <v>492.06406113</v>
      </c>
      <c r="R21" s="20" t="n">
        <v>13.03148506</v>
      </c>
    </row>
    <row r="22" spans="1:18">
      <c r="A22" s="15" t="s">
        <v>419</v>
      </c>
      <c r="B22" s="17" t="n">
        <v>6598</v>
      </c>
      <c r="C22" s="18">
        <f>(0.0/B22*100)</f>
        <v/>
      </c>
      <c r="D22" s="19" t="n">
        <v>6598</v>
      </c>
      <c r="E22" s="18" t="n">
        <v>462.7387263</v>
      </c>
      <c r="F22" s="20" t="n">
        <v>10.8107208</v>
      </c>
      <c r="G22" s="18" t="n">
        <v>466.9704126</v>
      </c>
      <c r="H22" s="20" t="n">
        <v>5.3378643</v>
      </c>
      <c r="I22" s="18" t="n">
        <v>489.71071537</v>
      </c>
      <c r="J22" s="20" t="n">
        <v>20.09285938</v>
      </c>
      <c r="K22" s="18" t="s">
        <v>404</v>
      </c>
      <c r="L22" s="20" t="s">
        <v>404</v>
      </c>
      <c r="M22" s="18" t="s">
        <v>404</v>
      </c>
      <c r="N22" s="20" t="s">
        <v>404</v>
      </c>
      <c r="O22" s="18" t="s">
        <v>404</v>
      </c>
      <c r="P22" s="20" t="s">
        <v>404</v>
      </c>
      <c r="Q22" s="18" t="n">
        <v>471.42417532</v>
      </c>
      <c r="R22" s="20" t="n">
        <v>17.64103427</v>
      </c>
    </row>
    <row r="23" spans="1:18">
      <c r="A23" s="15" t="s">
        <v>420</v>
      </c>
      <c r="B23" s="17" t="n">
        <v>11583</v>
      </c>
      <c r="C23" s="18">
        <f>(3185.0/B23*100)</f>
        <v/>
      </c>
      <c r="D23" s="19" t="n">
        <v>8398</v>
      </c>
      <c r="E23" s="18" t="n">
        <v>464.81618433</v>
      </c>
      <c r="F23" s="20" t="n">
        <v>9.59358632</v>
      </c>
      <c r="G23" s="18" t="n">
        <v>487.80236928</v>
      </c>
      <c r="H23" s="20" t="n">
        <v>4.06323755</v>
      </c>
      <c r="I23" s="18" t="n">
        <v>473.68571064</v>
      </c>
      <c r="J23" s="20" t="n">
        <v>25.16862423</v>
      </c>
      <c r="K23" s="18" t="s">
        <v>404</v>
      </c>
      <c r="L23" s="20" t="s">
        <v>404</v>
      </c>
      <c r="M23" s="18" t="s">
        <v>404</v>
      </c>
      <c r="N23" s="20" t="s">
        <v>404</v>
      </c>
      <c r="O23" s="18" t="s">
        <v>404</v>
      </c>
      <c r="P23" s="20" t="s">
        <v>404</v>
      </c>
      <c r="Q23" s="18" t="n">
        <v>506.3223814</v>
      </c>
      <c r="R23" s="20" t="n">
        <v>8.53597592</v>
      </c>
    </row>
    <row r="24" spans="1:18">
      <c r="A24" s="15" t="s">
        <v>421</v>
      </c>
      <c r="B24" s="17" t="n">
        <v>6647</v>
      </c>
      <c r="C24" s="18">
        <f>(0.0/B24*100)</f>
        <v/>
      </c>
      <c r="D24" s="19" t="n">
        <v>6647</v>
      </c>
      <c r="E24" s="18" t="n">
        <v>558.21066086</v>
      </c>
      <c r="F24" s="20" t="n">
        <v>13.34773578</v>
      </c>
      <c r="G24" s="18" t="n">
        <v>536.6418273100001</v>
      </c>
      <c r="H24" s="20" t="n">
        <v>3.22558369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529.7861828600001</v>
      </c>
      <c r="F25" s="20" t="n">
        <v>7.71543832</v>
      </c>
      <c r="G25" s="18" t="n">
        <v>513.40022392</v>
      </c>
      <c r="H25" s="20" t="n">
        <v>3.83649515</v>
      </c>
      <c r="I25" s="18" t="n">
        <v>431.91631915</v>
      </c>
      <c r="J25" s="20" t="n">
        <v>29.69779637</v>
      </c>
      <c r="K25" s="18" t="s">
        <v>404</v>
      </c>
      <c r="L25" s="20" t="s">
        <v>404</v>
      </c>
      <c r="M25" s="18" t="s">
        <v>404</v>
      </c>
      <c r="N25" s="20" t="s">
        <v>404</v>
      </c>
      <c r="O25" s="18" t="s">
        <v>404</v>
      </c>
      <c r="P25" s="20" t="s">
        <v>404</v>
      </c>
      <c r="Q25" s="18" t="n">
        <v>514.1119879399999</v>
      </c>
      <c r="R25" s="20" t="n">
        <v>22.09900502</v>
      </c>
    </row>
    <row r="26" spans="1:18">
      <c r="A26" s="15" t="s">
        <v>423</v>
      </c>
      <c r="B26" s="17" t="n">
        <v>4869</v>
      </c>
      <c r="C26" s="18">
        <f>(11.0/B26*100)</f>
        <v/>
      </c>
      <c r="D26" s="19" t="n">
        <v>4858</v>
      </c>
      <c r="E26" s="18" t="n">
        <v>480.63653456</v>
      </c>
      <c r="F26" s="20" t="n">
        <v>4.32058071</v>
      </c>
      <c r="G26" s="18" t="n">
        <v>492.51321276</v>
      </c>
      <c r="H26" s="20" t="n">
        <v>2.08966565</v>
      </c>
      <c r="I26" s="18" t="n">
        <v>467.30007132</v>
      </c>
      <c r="J26" s="20" t="n">
        <v>10.84737553</v>
      </c>
      <c r="K26" s="18" t="s">
        <v>404</v>
      </c>
      <c r="L26" s="20" t="s">
        <v>404</v>
      </c>
      <c r="M26" s="18" t="s">
        <v>404</v>
      </c>
      <c r="N26" s="20" t="s">
        <v>404</v>
      </c>
      <c r="O26" s="18" t="s">
        <v>404</v>
      </c>
      <c r="P26" s="20" t="s">
        <v>404</v>
      </c>
      <c r="Q26" s="18" t="n">
        <v>488.53314395</v>
      </c>
      <c r="R26" s="20" t="n">
        <v>14.26488124</v>
      </c>
    </row>
    <row r="27" spans="1:18">
      <c r="A27" s="15" t="s">
        <v>424</v>
      </c>
      <c r="B27" s="17" t="n">
        <v>5299</v>
      </c>
      <c r="C27" s="18">
        <f>(0.0/B27*100)</f>
        <v/>
      </c>
      <c r="D27" s="19" t="n">
        <v>5299</v>
      </c>
      <c r="E27" s="18" t="n">
        <v>443.93848479</v>
      </c>
      <c r="F27" s="20" t="n">
        <v>3.69946893</v>
      </c>
      <c r="G27" s="18" t="n">
        <v>487.88877423</v>
      </c>
      <c r="H27" s="20" t="n">
        <v>1.13062631</v>
      </c>
      <c r="I27" s="18" t="n">
        <v>435.41720695</v>
      </c>
      <c r="J27" s="20" t="n">
        <v>13.61266694</v>
      </c>
      <c r="K27" s="18" t="s">
        <v>404</v>
      </c>
      <c r="L27" s="20" t="s">
        <v>404</v>
      </c>
      <c r="M27" s="18" t="s">
        <v>404</v>
      </c>
      <c r="N27" s="20" t="s">
        <v>404</v>
      </c>
      <c r="O27" s="18" t="s">
        <v>404</v>
      </c>
      <c r="P27" s="20" t="s">
        <v>404</v>
      </c>
      <c r="Q27" s="18" t="n">
        <v>460.40997821</v>
      </c>
      <c r="R27" s="20" t="n">
        <v>29.69276754</v>
      </c>
    </row>
    <row r="28" spans="1:18">
      <c r="A28" s="15" t="s">
        <v>425</v>
      </c>
      <c r="B28" s="17" t="n">
        <v>7568</v>
      </c>
      <c r="C28" s="18">
        <f>(1179.0/B28*100)</f>
        <v/>
      </c>
      <c r="D28" s="19" t="n">
        <v>6389</v>
      </c>
      <c r="E28" s="18" t="n">
        <v>409.83741882</v>
      </c>
      <c r="F28" s="20" t="n">
        <v>4.8846048</v>
      </c>
      <c r="G28" s="18" t="n">
        <v>418.10028764</v>
      </c>
      <c r="H28" s="20" t="n">
        <v>3.15437188</v>
      </c>
      <c r="I28" s="18" t="n">
        <v>415.682224</v>
      </c>
      <c r="J28" s="20" t="n">
        <v>12.497991</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493.53617153</v>
      </c>
      <c r="F29" s="20" t="n">
        <v>23.26090698</v>
      </c>
      <c r="G29" s="18" t="n">
        <v>512.62883095</v>
      </c>
      <c r="H29" s="20" t="n">
        <v>5.92860965</v>
      </c>
      <c r="I29" s="18" t="n">
        <v>491.53952315</v>
      </c>
      <c r="J29" s="20" t="n">
        <v>11.52089114</v>
      </c>
      <c r="K29" s="18" t="s">
        <v>404</v>
      </c>
      <c r="L29" s="20" t="s">
        <v>404</v>
      </c>
      <c r="M29" s="18" t="s">
        <v>404</v>
      </c>
      <c r="N29" s="20" t="s">
        <v>404</v>
      </c>
      <c r="O29" s="18" t="s">
        <v>404</v>
      </c>
      <c r="P29" s="20" t="s">
        <v>404</v>
      </c>
      <c r="Q29" s="18" t="n">
        <v>550.53532975</v>
      </c>
      <c r="R29" s="20" t="n">
        <v>21.78443868</v>
      </c>
    </row>
    <row r="30" spans="1:18">
      <c r="A30" s="15" t="s">
        <v>427</v>
      </c>
      <c r="B30" s="17" t="n">
        <v>4520</v>
      </c>
      <c r="C30" s="18">
        <f>(1053.0/B30*100)</f>
        <v/>
      </c>
      <c r="D30" s="19" t="n">
        <v>3467</v>
      </c>
      <c r="E30" s="18" t="n">
        <v>514.99119604</v>
      </c>
      <c r="F30" s="20" t="n">
        <v>9.29760269</v>
      </c>
      <c r="G30" s="18" t="n">
        <v>518.958288</v>
      </c>
      <c r="H30" s="20" t="n">
        <v>4.31025603</v>
      </c>
      <c r="I30" s="18" t="n">
        <v>476.25503978</v>
      </c>
      <c r="J30" s="20" t="n">
        <v>5.7818219</v>
      </c>
      <c r="K30" s="18" t="s">
        <v>404</v>
      </c>
      <c r="L30" s="20" t="s">
        <v>404</v>
      </c>
      <c r="M30" s="18" t="s">
        <v>404</v>
      </c>
      <c r="N30" s="20" t="s">
        <v>404</v>
      </c>
      <c r="O30" s="18" t="s">
        <v>404</v>
      </c>
      <c r="P30" s="20" t="s">
        <v>404</v>
      </c>
      <c r="Q30" s="18" t="n">
        <v>450.99205819</v>
      </c>
      <c r="R30" s="20" t="n">
        <v>18.78630177</v>
      </c>
    </row>
    <row r="31" spans="1:18">
      <c r="A31" s="15" t="s">
        <v>428</v>
      </c>
      <c r="B31" s="17" t="n">
        <v>5456</v>
      </c>
      <c r="C31" s="18">
        <f>(502.0/B31*100)</f>
        <v/>
      </c>
      <c r="D31" s="19" t="n">
        <v>4954</v>
      </c>
      <c r="E31" s="18" t="n">
        <v>499.49804044</v>
      </c>
      <c r="F31" s="20" t="n">
        <v>8.470160460000001</v>
      </c>
      <c r="G31" s="18" t="n">
        <v>498.52700836</v>
      </c>
      <c r="H31" s="20" t="n">
        <v>2.45429881</v>
      </c>
      <c r="I31" s="18" t="n">
        <v>494.17431044</v>
      </c>
      <c r="J31" s="20" t="n">
        <v>12.72172807</v>
      </c>
      <c r="K31" s="18" t="s">
        <v>404</v>
      </c>
      <c r="L31" s="20" t="s">
        <v>404</v>
      </c>
      <c r="M31" s="18" t="s">
        <v>404</v>
      </c>
      <c r="N31" s="20" t="s">
        <v>404</v>
      </c>
      <c r="O31" s="18" t="s">
        <v>404</v>
      </c>
      <c r="P31" s="20" t="s">
        <v>404</v>
      </c>
      <c r="Q31" s="18" t="n">
        <v>507.83803509</v>
      </c>
      <c r="R31" s="20" t="n">
        <v>7.04517389</v>
      </c>
    </row>
    <row r="32" spans="1:18">
      <c r="A32" s="15" t="s">
        <v>429</v>
      </c>
      <c r="B32" s="17" t="n">
        <v>4478</v>
      </c>
      <c r="C32" s="18">
        <f>(0.0/B32*100)</f>
        <v/>
      </c>
      <c r="D32" s="19" t="n">
        <v>4478</v>
      </c>
      <c r="E32" s="18" t="n">
        <v>503.80613526</v>
      </c>
      <c r="F32" s="20" t="n">
        <v>6.2473576</v>
      </c>
      <c r="G32" s="18" t="n">
        <v>500.26970979</v>
      </c>
      <c r="H32" s="20" t="n">
        <v>3.12651424</v>
      </c>
      <c r="I32" s="18" t="n">
        <v>532.87796712</v>
      </c>
      <c r="J32" s="20" t="n">
        <v>18.10816627</v>
      </c>
      <c r="K32" s="18" t="s">
        <v>404</v>
      </c>
      <c r="L32" s="20" t="s">
        <v>404</v>
      </c>
      <c r="M32" s="18" t="s">
        <v>404</v>
      </c>
      <c r="N32" s="20" t="s">
        <v>404</v>
      </c>
      <c r="O32" s="18" t="s">
        <v>404</v>
      </c>
      <c r="P32" s="20" t="s">
        <v>404</v>
      </c>
      <c r="Q32" s="18" t="n">
        <v>491.44388681</v>
      </c>
      <c r="R32" s="20" t="n">
        <v>8.45426114</v>
      </c>
    </row>
    <row r="33" spans="1:18">
      <c r="A33" s="15" t="s">
        <v>430</v>
      </c>
      <c r="B33" s="17" t="n">
        <v>7325</v>
      </c>
      <c r="C33" s="18">
        <f>(29.0/B33*100)</f>
        <v/>
      </c>
      <c r="D33" s="19" t="n">
        <v>7296</v>
      </c>
      <c r="E33" s="18" t="n">
        <v>511.40682113</v>
      </c>
      <c r="F33" s="20" t="n">
        <v>6.96652842</v>
      </c>
      <c r="G33" s="18" t="n">
        <v>511.56629372</v>
      </c>
      <c r="H33" s="20" t="n">
        <v>3.18935983</v>
      </c>
      <c r="I33" s="18" t="n">
        <v>424.32624004</v>
      </c>
      <c r="J33" s="20" t="n">
        <v>3.78743885</v>
      </c>
      <c r="K33" s="18" t="s">
        <v>404</v>
      </c>
      <c r="L33" s="20" t="s">
        <v>404</v>
      </c>
      <c r="M33" s="18" t="s">
        <v>404</v>
      </c>
      <c r="N33" s="20" t="s">
        <v>404</v>
      </c>
      <c r="O33" s="18" t="s">
        <v>404</v>
      </c>
      <c r="P33" s="20" t="s">
        <v>404</v>
      </c>
      <c r="Q33" s="18" t="n">
        <v>516.93551716</v>
      </c>
      <c r="R33" s="20" t="n">
        <v>13.29959503</v>
      </c>
    </row>
    <row r="34" spans="1:18">
      <c r="A34" s="15" t="s">
        <v>431</v>
      </c>
      <c r="B34" s="17" t="n">
        <v>6350</v>
      </c>
      <c r="C34" s="18">
        <f>(0.0/B34*100)</f>
        <v/>
      </c>
      <c r="D34" s="19" t="n">
        <v>6350</v>
      </c>
      <c r="E34" s="18" t="n">
        <v>445.19099088</v>
      </c>
      <c r="F34" s="20" t="n">
        <v>10.4800315</v>
      </c>
      <c r="G34" s="18" t="n">
        <v>463.4612918</v>
      </c>
      <c r="H34" s="20" t="n">
        <v>2.91218291</v>
      </c>
      <c r="I34" s="18" t="n">
        <v>430.1874827</v>
      </c>
      <c r="J34" s="20" t="n">
        <v>41.52452324</v>
      </c>
      <c r="K34" s="18" t="s">
        <v>404</v>
      </c>
      <c r="L34" s="20" t="s">
        <v>404</v>
      </c>
      <c r="M34" s="18" t="s">
        <v>404</v>
      </c>
      <c r="N34" s="20" t="s">
        <v>404</v>
      </c>
      <c r="O34" s="18" t="s">
        <v>404</v>
      </c>
      <c r="P34" s="20" t="s">
        <v>404</v>
      </c>
      <c r="Q34" s="18" t="n">
        <v>465.27522847</v>
      </c>
      <c r="R34" s="20" t="n">
        <v>10.56702219</v>
      </c>
    </row>
    <row r="35" spans="1:18">
      <c r="A35" s="15" t="s">
        <v>432</v>
      </c>
      <c r="B35" s="17" t="n">
        <v>6406</v>
      </c>
      <c r="C35" s="18">
        <f>(450.0/B35*100)</f>
        <v/>
      </c>
      <c r="D35" s="19" t="n">
        <v>5956</v>
      </c>
      <c r="E35" s="18" t="n">
        <v>513.9527667</v>
      </c>
      <c r="F35" s="20" t="n">
        <v>2.68510688</v>
      </c>
      <c r="G35" s="18" t="n">
        <v>518.8031097</v>
      </c>
      <c r="H35" s="20" t="n">
        <v>1.82479788</v>
      </c>
      <c r="I35" s="18" t="n">
        <v>485.22069666</v>
      </c>
      <c r="J35" s="20" t="n">
        <v>3.84305046</v>
      </c>
      <c r="K35" s="18" t="s">
        <v>404</v>
      </c>
      <c r="L35" s="20" t="s">
        <v>404</v>
      </c>
      <c r="M35" s="18" t="s">
        <v>404</v>
      </c>
      <c r="N35" s="20" t="s">
        <v>404</v>
      </c>
      <c r="O35" s="18" t="s">
        <v>404</v>
      </c>
      <c r="P35" s="20" t="s">
        <v>404</v>
      </c>
      <c r="Q35" s="18" t="n">
        <v>501.03547085</v>
      </c>
      <c r="R35" s="20" t="n">
        <v>4.1225251</v>
      </c>
    </row>
    <row r="36" spans="1:18">
      <c r="A36" s="15" t="s">
        <v>433</v>
      </c>
      <c r="B36" s="17" t="n">
        <v>6736</v>
      </c>
      <c r="C36" s="18">
        <f>(195.0/B36*100)</f>
        <v/>
      </c>
      <c r="D36" s="19" t="n">
        <v>6541</v>
      </c>
      <c r="E36" s="18" t="n">
        <v>500.94148609</v>
      </c>
      <c r="F36" s="20" t="n">
        <v>6.52817482</v>
      </c>
      <c r="G36" s="18" t="n">
        <v>490.94557039</v>
      </c>
      <c r="H36" s="20" t="n">
        <v>2.42129725</v>
      </c>
      <c r="I36" s="18" t="n">
        <v>496.57603535</v>
      </c>
      <c r="J36" s="20" t="n">
        <v>5.27331059</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488.2360064</v>
      </c>
      <c r="F37" s="20" t="n">
        <v>10.73963783</v>
      </c>
      <c r="G37" s="18" t="n">
        <v>493.94263632</v>
      </c>
      <c r="H37" s="20" t="n">
        <v>3.73899723</v>
      </c>
      <c r="I37" s="18" t="n">
        <v>573.49619551</v>
      </c>
      <c r="J37" s="20" t="n">
        <v>8.56050449</v>
      </c>
      <c r="K37" s="18" t="s">
        <v>404</v>
      </c>
      <c r="L37" s="20" t="s">
        <v>404</v>
      </c>
      <c r="M37" s="18" t="s">
        <v>404</v>
      </c>
      <c r="N37" s="20" t="s">
        <v>404</v>
      </c>
      <c r="O37" s="18" t="s">
        <v>404</v>
      </c>
      <c r="P37" s="20" t="s">
        <v>404</v>
      </c>
      <c r="Q37" s="18" t="n">
        <v>432.40203165</v>
      </c>
      <c r="R37" s="20" t="n">
        <v>7.36901382</v>
      </c>
    </row>
    <row r="38" spans="1:18">
      <c r="A38" s="15" t="s">
        <v>435</v>
      </c>
      <c r="B38" s="17" t="n">
        <v>5860</v>
      </c>
      <c r="C38" s="18">
        <f>(268.0/B38*100)</f>
        <v/>
      </c>
      <c r="D38" s="19" t="n">
        <v>5592</v>
      </c>
      <c r="E38" s="18" t="n">
        <v>491.82146816</v>
      </c>
      <c r="F38" s="20" t="n">
        <v>18.76907713</v>
      </c>
      <c r="G38" s="18" t="n">
        <v>505.64420624</v>
      </c>
      <c r="H38" s="20" t="n">
        <v>3.35084244</v>
      </c>
      <c r="I38" s="18" t="n">
        <v>541.82640402</v>
      </c>
      <c r="J38" s="20" t="n">
        <v>10.58857167</v>
      </c>
      <c r="K38" s="18" t="s">
        <v>404</v>
      </c>
      <c r="L38" s="20" t="s">
        <v>404</v>
      </c>
      <c r="M38" s="18" t="s">
        <v>404</v>
      </c>
      <c r="N38" s="20" t="s">
        <v>404</v>
      </c>
      <c r="O38" s="18" t="s">
        <v>404</v>
      </c>
      <c r="P38" s="20" t="s">
        <v>404</v>
      </c>
      <c r="Q38" s="18" t="n">
        <v>472.0129732</v>
      </c>
      <c r="R38" s="20" t="n">
        <v>13.21618808</v>
      </c>
    </row>
    <row r="39" spans="1:18">
      <c r="A39" s="15" t="s">
        <v>436</v>
      </c>
      <c r="B39" s="17" t="n">
        <v>5895</v>
      </c>
      <c r="C39" s="18">
        <f>(0.0/B39*100)</f>
        <v/>
      </c>
      <c r="D39" s="19" t="n">
        <v>5895</v>
      </c>
      <c r="E39" s="18" t="n">
        <v>427.32527993</v>
      </c>
      <c r="F39" s="20" t="n">
        <v>7.77532772</v>
      </c>
      <c r="G39" s="18" t="n">
        <v>425.43070015</v>
      </c>
      <c r="H39" s="20" t="n">
        <v>6.78259374</v>
      </c>
      <c r="I39" s="18" t="n">
        <v>355.90234061</v>
      </c>
      <c r="J39" s="20" t="n">
        <v>15.76478125</v>
      </c>
      <c r="K39" s="18" t="s">
        <v>404</v>
      </c>
      <c r="L39" s="20" t="s">
        <v>404</v>
      </c>
      <c r="M39" s="18" t="s">
        <v>404</v>
      </c>
      <c r="N39" s="20" t="s">
        <v>404</v>
      </c>
      <c r="O39" s="18" t="s">
        <v>404</v>
      </c>
      <c r="P39" s="20" t="s">
        <v>404</v>
      </c>
      <c r="Q39" s="18" t="n">
        <v>404.48790232</v>
      </c>
      <c r="R39" s="20" t="n">
        <v>13.37609729</v>
      </c>
    </row>
    <row r="40" spans="1:18">
      <c r="A40" s="15" t="s">
        <v>437</v>
      </c>
      <c r="B40" s="17" t="n">
        <v>14157</v>
      </c>
      <c r="C40" s="18">
        <f>(2954.0/B40*100)</f>
        <v/>
      </c>
      <c r="D40" s="19" t="n">
        <v>11203</v>
      </c>
      <c r="E40" s="18" t="n">
        <v>509.65119637</v>
      </c>
      <c r="F40" s="20" t="n">
        <v>7.20780415</v>
      </c>
      <c r="G40" s="18" t="n">
        <v>511.90150751</v>
      </c>
      <c r="H40" s="20" t="n">
        <v>4.0931363</v>
      </c>
      <c r="I40" s="18" t="n">
        <v>495.78059134</v>
      </c>
      <c r="J40" s="20" t="n">
        <v>10.76866191</v>
      </c>
      <c r="K40" s="18" t="s">
        <v>404</v>
      </c>
      <c r="L40" s="20" t="s">
        <v>404</v>
      </c>
      <c r="M40" s="18" t="s">
        <v>404</v>
      </c>
      <c r="N40" s="20" t="s">
        <v>404</v>
      </c>
      <c r="O40" s="18" t="s">
        <v>404</v>
      </c>
      <c r="P40" s="20" t="s">
        <v>404</v>
      </c>
      <c r="Q40" s="18" t="n">
        <v>514.5000058099999</v>
      </c>
      <c r="R40" s="20" t="n">
        <v>11.87791677</v>
      </c>
    </row>
    <row r="41" spans="1:18">
      <c r="A41" s="15" t="s">
        <v>438</v>
      </c>
      <c r="B41" s="17" t="n">
        <v>5712</v>
      </c>
      <c r="C41" s="18">
        <f>(99.0/B41*100)</f>
        <v/>
      </c>
      <c r="D41" s="19" t="n">
        <v>5613</v>
      </c>
      <c r="E41" s="18" t="n">
        <v>479.255571</v>
      </c>
      <c r="F41" s="20" t="n">
        <v>6.28981116</v>
      </c>
      <c r="G41" s="18" t="n">
        <v>504.11073838</v>
      </c>
      <c r="H41" s="20" t="n">
        <v>4.33173353</v>
      </c>
      <c r="I41" s="18" t="n">
        <v>490.88643119</v>
      </c>
      <c r="J41" s="20" t="n">
        <v>22.86756783</v>
      </c>
      <c r="K41" s="18" t="s">
        <v>404</v>
      </c>
      <c r="L41" s="20" t="s">
        <v>404</v>
      </c>
      <c r="M41" s="18" t="s">
        <v>404</v>
      </c>
      <c r="N41" s="20" t="s">
        <v>404</v>
      </c>
      <c r="O41" s="18" t="s">
        <v>404</v>
      </c>
      <c r="P41" s="20" t="s">
        <v>404</v>
      </c>
      <c r="Q41" s="18" t="n">
        <v>483.81252118</v>
      </c>
      <c r="R41" s="20" t="n">
        <v>13.45436806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443.51638637</v>
      </c>
      <c r="F44" s="20" t="n">
        <v>10.09862471</v>
      </c>
      <c r="G44" s="18" t="n">
        <v>422.10021825</v>
      </c>
      <c r="H44" s="20" t="n">
        <v>4.04274941</v>
      </c>
      <c r="I44" s="18" t="s">
        <v>404</v>
      </c>
      <c r="J44" s="20" t="s">
        <v>404</v>
      </c>
      <c r="K44" s="18" t="s">
        <v>404</v>
      </c>
      <c r="L44" s="20" t="s">
        <v>404</v>
      </c>
      <c r="M44" s="18" t="s">
        <v>404</v>
      </c>
      <c r="N44" s="20" t="s">
        <v>404</v>
      </c>
      <c r="O44" s="18" t="s">
        <v>404</v>
      </c>
      <c r="P44" s="20" t="s">
        <v>404</v>
      </c>
      <c r="Q44" s="18" t="n">
        <v>424.71671069</v>
      </c>
      <c r="R44" s="20" t="n">
        <v>4.42915099</v>
      </c>
    </row>
    <row r="45" spans="1:18">
      <c r="A45" s="15" t="s">
        <v>442</v>
      </c>
      <c r="B45" s="17" t="n">
        <v>5519</v>
      </c>
      <c r="C45" s="18">
        <f>(0.0/B45*100)</f>
        <v/>
      </c>
      <c r="D45" s="19" t="n">
        <v>5519</v>
      </c>
      <c r="E45" s="18" t="n">
        <v>376.39692914</v>
      </c>
      <c r="F45" s="20" t="n">
        <v>4.76276247</v>
      </c>
      <c r="G45" s="18" t="n">
        <v>387.03729591</v>
      </c>
      <c r="H45" s="20" t="n">
        <v>7.00394388</v>
      </c>
      <c r="I45" s="18" t="s">
        <v>404</v>
      </c>
      <c r="J45" s="20" t="s">
        <v>404</v>
      </c>
      <c r="K45" s="18" t="s">
        <v>404</v>
      </c>
      <c r="L45" s="20" t="s">
        <v>404</v>
      </c>
      <c r="M45" s="18" t="s">
        <v>404</v>
      </c>
      <c r="N45" s="20" t="s">
        <v>404</v>
      </c>
      <c r="O45" s="18" t="s">
        <v>404</v>
      </c>
      <c r="P45" s="20" t="s">
        <v>404</v>
      </c>
      <c r="Q45" s="18" t="n">
        <v>364.75990167</v>
      </c>
      <c r="R45" s="20" t="n">
        <v>5.52961268</v>
      </c>
    </row>
    <row r="46" spans="1:18">
      <c r="A46" s="15" t="s">
        <v>443</v>
      </c>
      <c r="B46" s="17" t="n">
        <v>23141</v>
      </c>
      <c r="C46" s="18">
        <f>(5165.0/B46*100)</f>
        <v/>
      </c>
      <c r="D46" s="19" t="n">
        <v>17976</v>
      </c>
      <c r="E46" s="18" t="n">
        <v>401.47201775</v>
      </c>
      <c r="F46" s="20" t="n">
        <v>5.14894482</v>
      </c>
      <c r="G46" s="18" t="n">
        <v>415.04424702</v>
      </c>
      <c r="H46" s="20" t="n">
        <v>3.49175277</v>
      </c>
      <c r="I46" s="18" t="n">
        <v>355.9970873</v>
      </c>
      <c r="J46" s="20" t="n">
        <v>5.42411688</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441.17761787</v>
      </c>
      <c r="F47" s="20" t="n">
        <v>11.16330792</v>
      </c>
      <c r="G47" s="18" t="n">
        <v>448.13304957</v>
      </c>
      <c r="H47" s="20" t="n">
        <v>7.09457452</v>
      </c>
      <c r="I47" s="18" t="n">
        <v>449.80582793</v>
      </c>
      <c r="J47" s="20" t="n">
        <v>29.36456624</v>
      </c>
      <c r="K47" s="18" t="s">
        <v>404</v>
      </c>
      <c r="L47" s="20" t="s">
        <v>404</v>
      </c>
      <c r="M47" s="18" t="s">
        <v>404</v>
      </c>
      <c r="N47" s="20" t="s">
        <v>404</v>
      </c>
      <c r="O47" s="18" t="s">
        <v>404</v>
      </c>
      <c r="P47" s="20" t="s">
        <v>404</v>
      </c>
      <c r="Q47" s="18" t="n">
        <v>440.18435255</v>
      </c>
      <c r="R47" s="20" t="n">
        <v>18.89357526</v>
      </c>
    </row>
    <row r="48" spans="1:18">
      <c r="A48" s="15" t="s">
        <v>445</v>
      </c>
      <c r="B48" s="17" t="n">
        <v>9841</v>
      </c>
      <c r="C48" s="18">
        <f>(40.0/B48*100)</f>
        <v/>
      </c>
      <c r="D48" s="19" t="n">
        <v>9801</v>
      </c>
      <c r="E48" s="18" t="n">
        <v>498.74694808</v>
      </c>
      <c r="F48" s="20" t="n">
        <v>7.57956383</v>
      </c>
      <c r="G48" s="18" t="n">
        <v>527.7878529</v>
      </c>
      <c r="H48" s="20" t="n">
        <v>7.54405788</v>
      </c>
      <c r="I48" s="18" t="n">
        <v>426.17323264</v>
      </c>
      <c r="J48" s="20" t="n">
        <v>6.766915</v>
      </c>
      <c r="K48" s="18" t="s">
        <v>404</v>
      </c>
      <c r="L48" s="20" t="s">
        <v>404</v>
      </c>
      <c r="M48" s="18" t="s">
        <v>404</v>
      </c>
      <c r="N48" s="20" t="s">
        <v>404</v>
      </c>
      <c r="O48" s="18" t="s">
        <v>404</v>
      </c>
      <c r="P48" s="20" t="s">
        <v>404</v>
      </c>
      <c r="Q48" s="18" t="n">
        <v>518.15211417</v>
      </c>
      <c r="R48" s="20" t="n">
        <v>45.21314713</v>
      </c>
    </row>
    <row r="49" spans="1:18">
      <c r="A49" s="15" t="s">
        <v>446</v>
      </c>
      <c r="B49" s="17" t="n">
        <v>6349</v>
      </c>
      <c r="C49" s="18">
        <f>(52.0/B49*100)</f>
        <v/>
      </c>
      <c r="D49" s="19" t="n">
        <v>6297</v>
      </c>
      <c r="E49" s="18" t="n">
        <v>421.85737728</v>
      </c>
      <c r="F49" s="20" t="n">
        <v>9.248539389999999</v>
      </c>
      <c r="G49" s="18" t="n">
        <v>433.25918001</v>
      </c>
      <c r="H49" s="20" t="n">
        <v>3.50034736</v>
      </c>
      <c r="I49" s="18" t="s">
        <v>404</v>
      </c>
      <c r="J49" s="20" t="s">
        <v>404</v>
      </c>
      <c r="K49" s="18" t="s">
        <v>404</v>
      </c>
      <c r="L49" s="20" t="s">
        <v>404</v>
      </c>
      <c r="M49" s="18" t="s">
        <v>404</v>
      </c>
      <c r="N49" s="20" t="s">
        <v>404</v>
      </c>
      <c r="O49" s="18" t="s">
        <v>404</v>
      </c>
      <c r="P49" s="20" t="s">
        <v>404</v>
      </c>
      <c r="Q49" s="18" t="n">
        <v>431.51904381</v>
      </c>
      <c r="R49" s="20" t="n">
        <v>9.20025525</v>
      </c>
    </row>
    <row r="50" spans="1:18">
      <c r="A50" s="15" t="s">
        <v>447</v>
      </c>
      <c r="B50" s="17" t="n">
        <v>11795</v>
      </c>
      <c r="C50" s="18">
        <f>(1031.0/B50*100)</f>
        <v/>
      </c>
      <c r="D50" s="19" t="n">
        <v>10764</v>
      </c>
      <c r="E50" s="18" t="n">
        <v>416.15671785</v>
      </c>
      <c r="F50" s="20" t="n">
        <v>5.34009369</v>
      </c>
      <c r="G50" s="18" t="n">
        <v>421.66914021</v>
      </c>
      <c r="H50" s="20" t="n">
        <v>3.95673044</v>
      </c>
      <c r="I50" s="18" t="n">
        <v>397.096902</v>
      </c>
      <c r="J50" s="20" t="n">
        <v>10.88842856</v>
      </c>
      <c r="K50" s="18" t="s">
        <v>404</v>
      </c>
      <c r="L50" s="20" t="s">
        <v>404</v>
      </c>
      <c r="M50" s="18" t="s">
        <v>404</v>
      </c>
      <c r="N50" s="20" t="s">
        <v>404</v>
      </c>
      <c r="O50" s="18" t="s">
        <v>404</v>
      </c>
      <c r="P50" s="20" t="s">
        <v>404</v>
      </c>
      <c r="Q50" s="18" t="n">
        <v>417.39102988</v>
      </c>
      <c r="R50" s="20" t="n">
        <v>11.66002846</v>
      </c>
    </row>
    <row r="51" spans="1:18">
      <c r="A51" s="15" t="s">
        <v>448</v>
      </c>
      <c r="B51" s="17" t="n">
        <v>6866</v>
      </c>
      <c r="C51" s="18">
        <f>(173.0/B51*100)</f>
        <v/>
      </c>
      <c r="D51" s="19" t="n">
        <v>6693</v>
      </c>
      <c r="E51" s="18" t="n">
        <v>416.59737332</v>
      </c>
      <c r="F51" s="20" t="n">
        <v>5.92053719</v>
      </c>
      <c r="G51" s="18" t="n">
        <v>419.66039647</v>
      </c>
      <c r="H51" s="20" t="n">
        <v>2.91099736</v>
      </c>
      <c r="I51" s="18" t="n">
        <v>418.48637078</v>
      </c>
      <c r="J51" s="20" t="n">
        <v>15.58527852</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467.51173108</v>
      </c>
      <c r="F52" s="20" t="n">
        <v>11.64250498</v>
      </c>
      <c r="G52" s="18" t="n">
        <v>475.65652423</v>
      </c>
      <c r="H52" s="20" t="n">
        <v>3.31087037</v>
      </c>
      <c r="I52" s="18" t="n">
        <v>470.22022371</v>
      </c>
      <c r="J52" s="20" t="n">
        <v>14.9308577</v>
      </c>
      <c r="K52" s="18" t="s">
        <v>404</v>
      </c>
      <c r="L52" s="20" t="s">
        <v>404</v>
      </c>
      <c r="M52" s="18" t="s">
        <v>404</v>
      </c>
      <c r="N52" s="20" t="s">
        <v>404</v>
      </c>
      <c r="O52" s="18" t="s">
        <v>404</v>
      </c>
      <c r="P52" s="20" t="s">
        <v>404</v>
      </c>
      <c r="Q52" s="18" t="n">
        <v>502.08961241</v>
      </c>
      <c r="R52" s="20" t="n">
        <v>18.75482128</v>
      </c>
    </row>
    <row r="53" spans="1:18">
      <c r="A53" s="15" t="s">
        <v>450</v>
      </c>
      <c r="B53" s="17" t="n">
        <v>5571</v>
      </c>
      <c r="C53" s="18">
        <f>(0.0/B53*100)</f>
        <v/>
      </c>
      <c r="D53" s="19" t="n">
        <v>5571</v>
      </c>
      <c r="E53" s="18" t="n">
        <v>447.71490595</v>
      </c>
      <c r="F53" s="20" t="n">
        <v>3.89202139</v>
      </c>
      <c r="G53" s="18" t="n">
        <v>434.46846075</v>
      </c>
      <c r="H53" s="20" t="n">
        <v>1.3964256</v>
      </c>
      <c r="I53" s="18" t="n">
        <v>356.81296467</v>
      </c>
      <c r="J53" s="20" t="n">
        <v>7.27126105</v>
      </c>
      <c r="K53" s="18" t="s">
        <v>404</v>
      </c>
      <c r="L53" s="20" t="s">
        <v>404</v>
      </c>
      <c r="M53" s="18" t="s">
        <v>404</v>
      </c>
      <c r="N53" s="20" t="s">
        <v>404</v>
      </c>
      <c r="O53" s="18" t="s">
        <v>404</v>
      </c>
      <c r="P53" s="20" t="s">
        <v>404</v>
      </c>
      <c r="Q53" s="18" t="n">
        <v>348.10660197</v>
      </c>
      <c r="R53" s="20" t="n">
        <v>5.90129257</v>
      </c>
    </row>
    <row r="54" spans="1:18">
      <c r="A54" s="15" t="s">
        <v>451</v>
      </c>
      <c r="B54" s="17" t="n">
        <v>4740</v>
      </c>
      <c r="C54" s="18">
        <f>(199.0/B54*100)</f>
        <v/>
      </c>
      <c r="D54" s="19" t="n">
        <v>4541</v>
      </c>
      <c r="E54" s="18" t="n">
        <v>336.62907735</v>
      </c>
      <c r="F54" s="20" t="n">
        <v>9.11216823</v>
      </c>
      <c r="G54" s="18" t="n">
        <v>339.06135076</v>
      </c>
      <c r="H54" s="20" t="n">
        <v>4.87642808</v>
      </c>
      <c r="I54" s="18" t="n">
        <v>300.94433921</v>
      </c>
      <c r="J54" s="20" t="n">
        <v>5.56687527</v>
      </c>
      <c r="K54" s="18" t="s">
        <v>404</v>
      </c>
      <c r="L54" s="20" t="s">
        <v>404</v>
      </c>
      <c r="M54" s="18" t="s">
        <v>404</v>
      </c>
      <c r="N54" s="20" t="s">
        <v>404</v>
      </c>
      <c r="O54" s="18" t="s">
        <v>404</v>
      </c>
      <c r="P54" s="20" t="s">
        <v>404</v>
      </c>
      <c r="Q54" s="18" t="n">
        <v>328.89928443</v>
      </c>
      <c r="R54" s="20" t="n">
        <v>8.405823850000001</v>
      </c>
    </row>
    <row r="55" spans="1:18">
      <c r="A55" s="15" t="s">
        <v>452</v>
      </c>
      <c r="B55" s="17" t="n">
        <v>5316</v>
      </c>
      <c r="C55" s="18">
        <f>(43.0/B55*100)</f>
        <v/>
      </c>
      <c r="D55" s="19" t="n">
        <v>5273</v>
      </c>
      <c r="E55" s="18" t="n">
        <v>396.40134358</v>
      </c>
      <c r="F55" s="20" t="n">
        <v>5.26985371</v>
      </c>
      <c r="G55" s="18" t="n">
        <v>419.6924517</v>
      </c>
      <c r="H55" s="20" t="n">
        <v>3.59761749</v>
      </c>
      <c r="I55" s="18" t="s">
        <v>404</v>
      </c>
      <c r="J55" s="20" t="s">
        <v>404</v>
      </c>
      <c r="K55" s="18" t="s">
        <v>404</v>
      </c>
      <c r="L55" s="20" t="s">
        <v>404</v>
      </c>
      <c r="M55" s="18" t="s">
        <v>404</v>
      </c>
      <c r="N55" s="20" t="s">
        <v>404</v>
      </c>
      <c r="O55" s="18" t="n">
        <v>419.2653496</v>
      </c>
      <c r="P55" s="20" t="n">
        <v>7.78453483</v>
      </c>
      <c r="Q55" s="18" t="n">
        <v>410.21557025</v>
      </c>
      <c r="R55" s="20" t="n">
        <v>9.781275689999999</v>
      </c>
    </row>
    <row r="56" spans="1:18">
      <c r="A56" s="15" t="s">
        <v>453</v>
      </c>
      <c r="B56" s="17" t="n">
        <v>5359</v>
      </c>
      <c r="C56" s="18">
        <f>(0.0/B56*100)</f>
        <v/>
      </c>
      <c r="D56" s="19" t="n">
        <v>5359</v>
      </c>
      <c r="E56" s="18" t="n">
        <v>523.96016361</v>
      </c>
      <c r="F56" s="20" t="n">
        <v>7.2280623</v>
      </c>
      <c r="G56" s="18" t="n">
        <v>523.0581688</v>
      </c>
      <c r="H56" s="20" t="n">
        <v>3.47598437</v>
      </c>
      <c r="I56" s="18" t="n">
        <v>520.85506759</v>
      </c>
      <c r="J56" s="20" t="n">
        <v>16.36062732</v>
      </c>
      <c r="K56" s="18" t="s">
        <v>404</v>
      </c>
      <c r="L56" s="20" t="s">
        <v>404</v>
      </c>
      <c r="M56" s="18" t="s">
        <v>404</v>
      </c>
      <c r="N56" s="20" t="s">
        <v>404</v>
      </c>
      <c r="O56" s="18" t="s">
        <v>404</v>
      </c>
      <c r="P56" s="20" t="s">
        <v>404</v>
      </c>
      <c r="Q56" s="18" t="n">
        <v>526.73693445</v>
      </c>
      <c r="R56" s="20" t="n">
        <v>28.91070123</v>
      </c>
    </row>
    <row r="57" spans="1:18">
      <c r="A57" s="15" t="s">
        <v>454</v>
      </c>
      <c r="B57" s="17" t="n">
        <v>6513</v>
      </c>
      <c r="C57" s="18">
        <f>(0.0/B57*100)</f>
        <v/>
      </c>
      <c r="D57" s="19" t="n">
        <v>6513</v>
      </c>
      <c r="E57" s="18" t="n">
        <v>406.71412457</v>
      </c>
      <c r="F57" s="20" t="n">
        <v>5.12554754</v>
      </c>
      <c r="G57" s="18" t="n">
        <v>400.33108627</v>
      </c>
      <c r="H57" s="20" t="n">
        <v>4.99706887</v>
      </c>
      <c r="I57" s="18" t="s">
        <v>404</v>
      </c>
      <c r="J57" s="20" t="s">
        <v>404</v>
      </c>
      <c r="K57" s="18" t="s">
        <v>404</v>
      </c>
      <c r="L57" s="20" t="s">
        <v>404</v>
      </c>
      <c r="M57" s="18" t="s">
        <v>404</v>
      </c>
      <c r="N57" s="20" t="s">
        <v>404</v>
      </c>
      <c r="O57" s="18" t="s">
        <v>404</v>
      </c>
      <c r="P57" s="20" t="s">
        <v>404</v>
      </c>
      <c r="Q57" s="18" t="n">
        <v>401.88047895</v>
      </c>
      <c r="R57" s="20" t="n">
        <v>7.86695987</v>
      </c>
    </row>
    <row r="58" spans="1:18">
      <c r="A58" s="15" t="s">
        <v>455</v>
      </c>
      <c r="B58" s="17" t="n">
        <v>7267</v>
      </c>
      <c r="C58" s="18">
        <f>(0.0/B58*100)</f>
        <v/>
      </c>
      <c r="D58" s="19" t="n">
        <v>7267</v>
      </c>
      <c r="E58" s="18" t="n">
        <v>413.71575205</v>
      </c>
      <c r="F58" s="20" t="n">
        <v>4.88680062</v>
      </c>
      <c r="G58" s="18" t="n">
        <v>403.20012137</v>
      </c>
      <c r="H58" s="20" t="n">
        <v>6.68034355</v>
      </c>
      <c r="I58" s="18" t="s">
        <v>404</v>
      </c>
      <c r="J58" s="20" t="s">
        <v>404</v>
      </c>
      <c r="K58" s="18" t="s">
        <v>404</v>
      </c>
      <c r="L58" s="20" t="s">
        <v>404</v>
      </c>
      <c r="M58" s="18" t="s">
        <v>404</v>
      </c>
      <c r="N58" s="20" t="s">
        <v>404</v>
      </c>
      <c r="O58" s="18" t="s">
        <v>404</v>
      </c>
      <c r="P58" s="20" t="s">
        <v>404</v>
      </c>
      <c r="Q58" s="18" t="n">
        <v>407.179568</v>
      </c>
      <c r="R58" s="20" t="n">
        <v>5.09641426</v>
      </c>
    </row>
    <row r="59" spans="1:18">
      <c r="A59" s="15" t="s">
        <v>456</v>
      </c>
      <c r="B59" s="17" t="n">
        <v>4826</v>
      </c>
      <c r="C59" s="18">
        <f>(0.0/B59*100)</f>
        <v/>
      </c>
      <c r="D59" s="19" t="n">
        <v>4826</v>
      </c>
      <c r="E59" s="18" t="n">
        <v>365.44592732</v>
      </c>
      <c r="F59" s="20" t="n">
        <v>2.90721593</v>
      </c>
      <c r="G59" s="18" t="n">
        <v>383.28570145</v>
      </c>
      <c r="H59" s="20" t="n">
        <v>2.45828458</v>
      </c>
      <c r="I59" s="18" t="s">
        <v>404</v>
      </c>
      <c r="J59" s="20" t="s">
        <v>404</v>
      </c>
      <c r="K59" s="18" t="s">
        <v>404</v>
      </c>
      <c r="L59" s="20" t="s">
        <v>404</v>
      </c>
      <c r="M59" s="18" t="s">
        <v>404</v>
      </c>
      <c r="N59" s="20" t="s">
        <v>404</v>
      </c>
      <c r="O59" s="18" t="s">
        <v>404</v>
      </c>
      <c r="P59" s="20" t="s">
        <v>404</v>
      </c>
      <c r="Q59" s="18" t="n">
        <v>382.52239294</v>
      </c>
      <c r="R59" s="20" t="n">
        <v>2.78453262</v>
      </c>
    </row>
    <row r="60" spans="1:18">
      <c r="A60" s="15" t="s">
        <v>457</v>
      </c>
      <c r="B60" s="17" t="n">
        <v>4546</v>
      </c>
      <c r="C60" s="18">
        <f>(0.0/B60*100)</f>
        <v/>
      </c>
      <c r="D60" s="19" t="n">
        <v>4546</v>
      </c>
      <c r="E60" s="18" t="n">
        <v>398.11649318</v>
      </c>
      <c r="F60" s="20" t="n">
        <v>7.31099435</v>
      </c>
      <c r="G60" s="18" t="n">
        <v>406.80672069</v>
      </c>
      <c r="H60" s="20" t="n">
        <v>6.88298554</v>
      </c>
      <c r="I60" s="18" t="s">
        <v>404</v>
      </c>
      <c r="J60" s="20" t="s">
        <v>404</v>
      </c>
      <c r="K60" s="18" t="s">
        <v>404</v>
      </c>
      <c r="L60" s="20" t="s">
        <v>404</v>
      </c>
      <c r="M60" s="18" t="s">
        <v>404</v>
      </c>
      <c r="N60" s="20" t="s">
        <v>404</v>
      </c>
      <c r="O60" s="18" t="s">
        <v>404</v>
      </c>
      <c r="P60" s="20" t="s">
        <v>404</v>
      </c>
      <c r="Q60" s="18" t="n">
        <v>354.09176429</v>
      </c>
      <c r="R60" s="20" t="n">
        <v>6.58163449</v>
      </c>
    </row>
    <row r="61" spans="1:18">
      <c r="A61" s="15" t="s">
        <v>458</v>
      </c>
      <c r="B61" s="17" t="n">
        <v>6525</v>
      </c>
      <c r="C61" s="18">
        <f>(0.0/B61*100)</f>
        <v/>
      </c>
      <c r="D61" s="19" t="n">
        <v>6525</v>
      </c>
      <c r="E61" s="18" t="n">
        <v>476.50053099</v>
      </c>
      <c r="F61" s="20" t="n">
        <v>7.43570888</v>
      </c>
      <c r="G61" s="18" t="n">
        <v>476.44881539</v>
      </c>
      <c r="H61" s="20" t="n">
        <v>3.33061636</v>
      </c>
      <c r="I61" s="18" t="n">
        <v>410.05668014</v>
      </c>
      <c r="J61" s="20" t="n">
        <v>16.13801857</v>
      </c>
      <c r="K61" s="18" t="s">
        <v>404</v>
      </c>
      <c r="L61" s="20" t="s">
        <v>404</v>
      </c>
      <c r="M61" s="18" t="s">
        <v>404</v>
      </c>
      <c r="N61" s="20" t="s">
        <v>404</v>
      </c>
      <c r="O61" s="18" t="s">
        <v>404</v>
      </c>
      <c r="P61" s="20" t="s">
        <v>404</v>
      </c>
      <c r="Q61" s="18" t="n">
        <v>464.11425099</v>
      </c>
      <c r="R61" s="20" t="n">
        <v>18.67226881</v>
      </c>
    </row>
    <row r="62" spans="1:18">
      <c r="A62" s="15" t="s">
        <v>459</v>
      </c>
      <c r="B62" s="17" t="n">
        <v>4476</v>
      </c>
      <c r="C62" s="18">
        <f>(0.0/B62*100)</f>
        <v/>
      </c>
      <c r="D62" s="19" t="n">
        <v>4476</v>
      </c>
      <c r="E62" s="18" t="n">
        <v>534.80300325</v>
      </c>
      <c r="F62" s="20" t="n">
        <v>2.21499718</v>
      </c>
      <c r="G62" s="18" t="n">
        <v>526.56692964</v>
      </c>
      <c r="H62" s="20" t="n">
        <v>1.29711115</v>
      </c>
      <c r="I62" s="18" t="n">
        <v>469.94698345</v>
      </c>
      <c r="J62" s="20" t="n">
        <v>17.32583546</v>
      </c>
      <c r="K62" s="18" t="s">
        <v>404</v>
      </c>
      <c r="L62" s="20" t="s">
        <v>404</v>
      </c>
      <c r="M62" s="18" t="s">
        <v>404</v>
      </c>
      <c r="N62" s="20" t="s">
        <v>404</v>
      </c>
      <c r="O62" s="18" t="s">
        <v>404</v>
      </c>
      <c r="P62" s="20" t="s">
        <v>404</v>
      </c>
      <c r="Q62" s="18" t="n">
        <v>550.46884713</v>
      </c>
      <c r="R62" s="20" t="n">
        <v>5.73789828</v>
      </c>
    </row>
    <row r="63" spans="1:18">
      <c r="A63" s="15" t="s">
        <v>460</v>
      </c>
      <c r="B63" s="17" t="n">
        <v>5324</v>
      </c>
      <c r="C63" s="18">
        <f>(0.0/B63*100)</f>
        <v/>
      </c>
      <c r="D63" s="19" t="n">
        <v>5324</v>
      </c>
      <c r="E63" s="18" t="n">
        <v>383.21807368</v>
      </c>
      <c r="F63" s="20" t="n">
        <v>2.13864003</v>
      </c>
      <c r="G63" s="18" t="n">
        <v>380.63772091</v>
      </c>
      <c r="H63" s="20" t="n">
        <v>1.68702756</v>
      </c>
      <c r="I63" s="18" t="s">
        <v>404</v>
      </c>
      <c r="J63" s="20" t="s">
        <v>404</v>
      </c>
      <c r="K63" s="18" t="s">
        <v>404</v>
      </c>
      <c r="L63" s="20" t="s">
        <v>404</v>
      </c>
      <c r="M63" s="18" t="s">
        <v>404</v>
      </c>
      <c r="N63" s="20" t="s">
        <v>404</v>
      </c>
      <c r="O63" s="18" t="s">
        <v>404</v>
      </c>
      <c r="P63" s="20" t="s">
        <v>404</v>
      </c>
      <c r="Q63" s="18" t="n">
        <v>391.77125756</v>
      </c>
      <c r="R63" s="20" t="n">
        <v>3.06249447</v>
      </c>
    </row>
    <row r="64" spans="1:18">
      <c r="A64" s="15" t="s">
        <v>461</v>
      </c>
      <c r="B64" s="17" t="n">
        <v>3634</v>
      </c>
      <c r="C64" s="18">
        <f>(27.0/B64*100)</f>
        <v/>
      </c>
      <c r="D64" s="19" t="n">
        <v>3607</v>
      </c>
      <c r="E64" s="18" t="n">
        <v>482.1227531</v>
      </c>
      <c r="F64" s="20" t="n">
        <v>5.75827436</v>
      </c>
      <c r="G64" s="18" t="n">
        <v>460.75325546</v>
      </c>
      <c r="H64" s="20" t="n">
        <v>1.80921969</v>
      </c>
      <c r="I64" s="18" t="s">
        <v>404</v>
      </c>
      <c r="J64" s="20" t="s">
        <v>404</v>
      </c>
      <c r="K64" s="18" t="s">
        <v>404</v>
      </c>
      <c r="L64" s="20" t="s">
        <v>404</v>
      </c>
      <c r="M64" s="18" t="s">
        <v>404</v>
      </c>
      <c r="N64" s="20" t="s">
        <v>404</v>
      </c>
      <c r="O64" s="18" t="s">
        <v>404</v>
      </c>
      <c r="P64" s="20" t="s">
        <v>404</v>
      </c>
      <c r="Q64" s="18" t="n">
        <v>485.11562409</v>
      </c>
      <c r="R64" s="20" t="n">
        <v>5.28198396</v>
      </c>
    </row>
    <row r="65" spans="1:18">
      <c r="A65" s="15" t="s">
        <v>462</v>
      </c>
      <c r="B65" s="17" t="n">
        <v>5325</v>
      </c>
      <c r="C65" s="18">
        <f>(0.0/B65*100)</f>
        <v/>
      </c>
      <c r="D65" s="19" t="n">
        <v>5325</v>
      </c>
      <c r="E65" s="18" t="n">
        <v>426.72213455</v>
      </c>
      <c r="F65" s="20" t="n">
        <v>5.54373824</v>
      </c>
      <c r="G65" s="18" t="n">
        <v>429.57251275</v>
      </c>
      <c r="H65" s="20" t="n">
        <v>3.21617209</v>
      </c>
      <c r="I65" s="18" t="s">
        <v>404</v>
      </c>
      <c r="J65" s="20" t="s">
        <v>404</v>
      </c>
      <c r="K65" s="18" t="s">
        <v>404</v>
      </c>
      <c r="L65" s="20" t="s">
        <v>404</v>
      </c>
      <c r="M65" s="18" t="s">
        <v>404</v>
      </c>
      <c r="N65" s="20" t="s">
        <v>404</v>
      </c>
      <c r="O65" s="18" t="s">
        <v>404</v>
      </c>
      <c r="P65" s="20" t="s">
        <v>404</v>
      </c>
      <c r="Q65" s="18" t="n">
        <v>422.18869295</v>
      </c>
      <c r="R65" s="20" t="n">
        <v>10.30433133</v>
      </c>
    </row>
    <row r="66" spans="1:18">
      <c r="A66" s="15" t="s">
        <v>463</v>
      </c>
      <c r="B66" s="17" t="n">
        <v>5665</v>
      </c>
      <c r="C66" s="18">
        <f>(0.0/B66*100)</f>
        <v/>
      </c>
      <c r="D66" s="19" t="n">
        <v>5665</v>
      </c>
      <c r="E66" s="18" t="n">
        <v>402.0275929</v>
      </c>
      <c r="F66" s="20" t="n">
        <v>1.50007919</v>
      </c>
      <c r="G66" s="18" t="n">
        <v>421.04490666</v>
      </c>
      <c r="H66" s="20" t="n">
        <v>1.56446457</v>
      </c>
      <c r="I66" s="18" t="n">
        <v>363.84393827</v>
      </c>
      <c r="J66" s="20" t="n">
        <v>8.81112766</v>
      </c>
      <c r="K66" s="18" t="s">
        <v>404</v>
      </c>
      <c r="L66" s="20" t="s">
        <v>404</v>
      </c>
      <c r="M66" s="18" t="s">
        <v>404</v>
      </c>
      <c r="N66" s="20" t="s">
        <v>404</v>
      </c>
      <c r="O66" s="18" t="s">
        <v>404</v>
      </c>
      <c r="P66" s="20" t="s">
        <v>404</v>
      </c>
      <c r="Q66" s="18" t="n">
        <v>390.55120752</v>
      </c>
      <c r="R66" s="20" t="n">
        <v>4.48179819</v>
      </c>
    </row>
    <row r="67" spans="1:18">
      <c r="A67" s="15" t="s">
        <v>464</v>
      </c>
      <c r="B67" s="17" t="n">
        <v>6971</v>
      </c>
      <c r="C67" s="18">
        <f>(0.0/B67*100)</f>
        <v/>
      </c>
      <c r="D67" s="19" t="n">
        <v>6971</v>
      </c>
      <c r="E67" s="18" t="n">
        <v>393.36049542</v>
      </c>
      <c r="F67" s="20" t="n">
        <v>5.4617106</v>
      </c>
      <c r="G67" s="18" t="n">
        <v>399.00057753</v>
      </c>
      <c r="H67" s="20" t="n">
        <v>3.07056069</v>
      </c>
      <c r="I67" s="18" t="n">
        <v>379.8153183</v>
      </c>
      <c r="J67" s="20" t="n">
        <v>6.79452788</v>
      </c>
      <c r="K67" s="18" t="s">
        <v>404</v>
      </c>
      <c r="L67" s="20" t="s">
        <v>404</v>
      </c>
      <c r="M67" s="18" t="s">
        <v>404</v>
      </c>
      <c r="N67" s="20" t="s">
        <v>404</v>
      </c>
      <c r="O67" s="18" t="s">
        <v>404</v>
      </c>
      <c r="P67" s="20" t="s">
        <v>404</v>
      </c>
      <c r="Q67" s="18" t="n">
        <v>391.75615654</v>
      </c>
      <c r="R67" s="20" t="n">
        <v>11.52441673</v>
      </c>
    </row>
    <row r="68" spans="1:18">
      <c r="A68" s="15" t="s">
        <v>465</v>
      </c>
      <c r="B68" s="17" t="n">
        <v>12083</v>
      </c>
      <c r="C68" s="18">
        <f>(0.0/B68*100)</f>
        <v/>
      </c>
      <c r="D68" s="19" t="n">
        <v>12083</v>
      </c>
      <c r="E68" s="18" t="n">
        <v>394.14182985</v>
      </c>
      <c r="F68" s="20" t="n">
        <v>1.446793</v>
      </c>
      <c r="G68" s="18" t="n">
        <v>430.6244667</v>
      </c>
      <c r="H68" s="20" t="n">
        <v>1.04144828</v>
      </c>
      <c r="I68" s="18" t="n">
        <v>439.84475592</v>
      </c>
      <c r="J68" s="20" t="n">
        <v>12.49637931</v>
      </c>
      <c r="K68" s="18" t="s">
        <v>404</v>
      </c>
      <c r="L68" s="20" t="s">
        <v>404</v>
      </c>
      <c r="M68" s="18" t="s">
        <v>404</v>
      </c>
      <c r="N68" s="20" t="s">
        <v>404</v>
      </c>
      <c r="O68" s="18" t="s">
        <v>404</v>
      </c>
      <c r="P68" s="20" t="s">
        <v>404</v>
      </c>
      <c r="Q68" s="18" t="n">
        <v>415.48991471</v>
      </c>
      <c r="R68" s="20" t="n">
        <v>3.16411769</v>
      </c>
    </row>
    <row r="69" spans="1:18">
      <c r="A69" s="15" t="s">
        <v>466</v>
      </c>
      <c r="B69" s="17" t="n">
        <v>4876</v>
      </c>
      <c r="C69" s="18">
        <f>(0.0/B69*100)</f>
        <v/>
      </c>
      <c r="D69" s="19" t="n">
        <v>4876</v>
      </c>
      <c r="E69" s="18" t="n">
        <v>439.34296204</v>
      </c>
      <c r="F69" s="20" t="n">
        <v>5.42503576</v>
      </c>
      <c r="G69" s="18" t="n">
        <v>431.50903491</v>
      </c>
      <c r="H69" s="20" t="n">
        <v>5.74261809</v>
      </c>
      <c r="I69" s="18" t="s">
        <v>404</v>
      </c>
      <c r="J69" s="20" t="s">
        <v>404</v>
      </c>
      <c r="K69" s="18" t="s">
        <v>404</v>
      </c>
      <c r="L69" s="20" t="s">
        <v>404</v>
      </c>
      <c r="M69" s="18" t="s">
        <v>404</v>
      </c>
      <c r="N69" s="20" t="s">
        <v>404</v>
      </c>
      <c r="O69" s="18" t="s">
        <v>404</v>
      </c>
      <c r="P69" s="20" t="s">
        <v>404</v>
      </c>
      <c r="Q69" s="18" t="n">
        <v>412.27417562</v>
      </c>
      <c r="R69" s="20" t="n">
        <v>12.51854822</v>
      </c>
    </row>
    <row r="70" spans="1:18">
      <c r="A70" s="15" t="s">
        <v>467</v>
      </c>
      <c r="B70" s="17" t="n">
        <v>6036</v>
      </c>
      <c r="C70" s="18">
        <f>(0.0/B70*100)</f>
        <v/>
      </c>
      <c r="D70" s="19" t="n">
        <v>6036</v>
      </c>
      <c r="E70" s="18" t="n">
        <v>478.95711267</v>
      </c>
      <c r="F70" s="20" t="n">
        <v>5.2057352</v>
      </c>
      <c r="G70" s="18" t="n">
        <v>491.18735893</v>
      </c>
      <c r="H70" s="20" t="n">
        <v>3.85413338</v>
      </c>
      <c r="I70" s="18" t="s">
        <v>404</v>
      </c>
      <c r="J70" s="20" t="s">
        <v>404</v>
      </c>
      <c r="K70" s="18" t="s">
        <v>404</v>
      </c>
      <c r="L70" s="20" t="s">
        <v>404</v>
      </c>
      <c r="M70" s="18" t="s">
        <v>404</v>
      </c>
      <c r="N70" s="20" t="s">
        <v>404</v>
      </c>
      <c r="O70" s="18" t="s">
        <v>404</v>
      </c>
      <c r="P70" s="20" t="s">
        <v>404</v>
      </c>
      <c r="Q70" s="18" t="n">
        <v>463.8164394</v>
      </c>
      <c r="R70" s="20" t="n">
        <v>11.07436124</v>
      </c>
    </row>
    <row r="71" spans="1:18">
      <c r="A71" s="15" t="s">
        <v>468</v>
      </c>
      <c r="B71" s="17" t="n">
        <v>6115</v>
      </c>
      <c r="C71" s="18">
        <f>(0.0/B71*100)</f>
        <v/>
      </c>
      <c r="D71" s="19" t="n">
        <v>6115</v>
      </c>
      <c r="E71" s="18" t="n">
        <v>542.14092226</v>
      </c>
      <c r="F71" s="20" t="n">
        <v>2.16348815</v>
      </c>
      <c r="G71" s="18" t="n">
        <v>562.04865693</v>
      </c>
      <c r="H71" s="20" t="n">
        <v>1.47696286</v>
      </c>
      <c r="I71" s="18" t="n">
        <v>496.28387474</v>
      </c>
      <c r="J71" s="20" t="n">
        <v>15.61464699</v>
      </c>
      <c r="K71" s="18" t="s">
        <v>404</v>
      </c>
      <c r="L71" s="20" t="s">
        <v>404</v>
      </c>
      <c r="M71" s="18" t="s">
        <v>404</v>
      </c>
      <c r="N71" s="20" t="s">
        <v>404</v>
      </c>
      <c r="O71" s="18" t="s">
        <v>404</v>
      </c>
      <c r="P71" s="20" t="s">
        <v>404</v>
      </c>
      <c r="Q71" s="18" t="n">
        <v>497.50655968</v>
      </c>
      <c r="R71" s="20" t="n">
        <v>7.24912168</v>
      </c>
    </row>
    <row r="72" spans="1:18">
      <c r="A72" s="15" t="s">
        <v>469</v>
      </c>
      <c r="B72" s="17" t="n">
        <v>7708</v>
      </c>
      <c r="C72" s="18">
        <f>(0.0/B72*100)</f>
        <v/>
      </c>
      <c r="D72" s="19" t="n">
        <v>7708</v>
      </c>
      <c r="E72" s="18" t="n">
        <v>524.9240751900001</v>
      </c>
      <c r="F72" s="20" t="n">
        <v>7.80588441</v>
      </c>
      <c r="G72" s="18" t="n">
        <v>536.24639074</v>
      </c>
      <c r="H72" s="20" t="n">
        <v>4.45466999</v>
      </c>
      <c r="I72" s="18" t="n">
        <v>458.99937447</v>
      </c>
      <c r="J72" s="20" t="n">
        <v>20.27311295</v>
      </c>
      <c r="K72" s="18" t="s">
        <v>404</v>
      </c>
      <c r="L72" s="20" t="s">
        <v>404</v>
      </c>
      <c r="M72" s="18" t="s">
        <v>404</v>
      </c>
      <c r="N72" s="20" t="s">
        <v>404</v>
      </c>
      <c r="O72" s="18" t="s">
        <v>404</v>
      </c>
      <c r="P72" s="20" t="s">
        <v>404</v>
      </c>
      <c r="Q72" s="18" t="n">
        <v>559.17567373</v>
      </c>
      <c r="R72" s="20" t="n">
        <v>37.85096085</v>
      </c>
    </row>
    <row r="73" spans="1:18">
      <c r="A73" s="15" t="s">
        <v>470</v>
      </c>
      <c r="B73" s="17" t="n">
        <v>8249</v>
      </c>
      <c r="C73" s="18">
        <f>(0.0/B73*100)</f>
        <v/>
      </c>
      <c r="D73" s="19" t="n">
        <v>8249</v>
      </c>
      <c r="E73" s="18" t="n">
        <v>419.60084837</v>
      </c>
      <c r="F73" s="20" t="n">
        <v>5.22625923</v>
      </c>
      <c r="G73" s="18" t="n">
        <v>423.74770723</v>
      </c>
      <c r="H73" s="20" t="n">
        <v>4.62732816</v>
      </c>
      <c r="I73" s="18" t="n">
        <v>410.81162287</v>
      </c>
      <c r="J73" s="20" t="n">
        <v>19.10949987</v>
      </c>
      <c r="K73" s="18" t="s">
        <v>404</v>
      </c>
      <c r="L73" s="20" t="s">
        <v>404</v>
      </c>
      <c r="M73" s="18" t="s">
        <v>404</v>
      </c>
      <c r="N73" s="20" t="s">
        <v>404</v>
      </c>
      <c r="O73" s="18" t="s">
        <v>404</v>
      </c>
      <c r="P73" s="20" t="s">
        <v>404</v>
      </c>
      <c r="Q73" s="18" t="n">
        <v>421.43044506</v>
      </c>
      <c r="R73" s="20" t="n">
        <v>11.20723808</v>
      </c>
    </row>
    <row r="74" spans="1:18">
      <c r="A74" s="15" t="s">
        <v>471</v>
      </c>
      <c r="B74" s="17" t="n">
        <v>4692</v>
      </c>
      <c r="C74" s="18">
        <f>(484.0/B74*100)</f>
        <v/>
      </c>
      <c r="D74" s="19" t="n">
        <v>4208</v>
      </c>
      <c r="E74" s="18" t="n">
        <v>395.71369689</v>
      </c>
      <c r="F74" s="20" t="n">
        <v>2.83272891</v>
      </c>
      <c r="G74" s="18" t="n">
        <v>430.57052652</v>
      </c>
      <c r="H74" s="20" t="n">
        <v>1.99772137</v>
      </c>
      <c r="I74" s="18" t="s">
        <v>404</v>
      </c>
      <c r="J74" s="20" t="s">
        <v>404</v>
      </c>
      <c r="K74" s="18" t="s">
        <v>404</v>
      </c>
      <c r="L74" s="20" t="s">
        <v>404</v>
      </c>
      <c r="M74" s="18" t="s">
        <v>404</v>
      </c>
      <c r="N74" s="20" t="s">
        <v>404</v>
      </c>
      <c r="O74" s="18" t="s">
        <v>404</v>
      </c>
      <c r="P74" s="20" t="s">
        <v>404</v>
      </c>
      <c r="Q74" s="18" t="n">
        <v>425.79621511</v>
      </c>
      <c r="R74" s="20" t="n">
        <v>4.03441048</v>
      </c>
    </row>
    <row r="75" spans="1:18">
      <c r="A75" s="15" t="s">
        <v>472</v>
      </c>
      <c r="B75" s="17" t="n">
        <v>5375</v>
      </c>
      <c r="C75" s="18">
        <f>(483.0/B75*100)</f>
        <v/>
      </c>
      <c r="D75" s="19" t="n">
        <v>4892</v>
      </c>
      <c r="E75" s="18" t="n">
        <v>386.69891974</v>
      </c>
      <c r="F75" s="20" t="n">
        <v>4.54348034</v>
      </c>
      <c r="G75" s="18" t="n">
        <v>387.48079354</v>
      </c>
      <c r="H75" s="20" t="n">
        <v>5.03420442</v>
      </c>
      <c r="I75" s="18" t="n">
        <v>382.90126591</v>
      </c>
      <c r="J75" s="20" t="n">
        <v>13.21533288</v>
      </c>
      <c r="K75" s="18" t="s">
        <v>404</v>
      </c>
      <c r="L75" s="20" t="s">
        <v>404</v>
      </c>
      <c r="M75" s="18" t="s">
        <v>404</v>
      </c>
      <c r="N75" s="20" t="s">
        <v>404</v>
      </c>
      <c r="O75" s="18" t="s">
        <v>404</v>
      </c>
      <c r="P75" s="20" t="s">
        <v>404</v>
      </c>
      <c r="Q75" s="18" t="n">
        <v>387.49924068</v>
      </c>
      <c r="R75" s="20" t="n">
        <v>5.62661232</v>
      </c>
    </row>
    <row r="76" spans="1:18">
      <c r="A76" s="15" t="s">
        <v>473</v>
      </c>
      <c r="B76" s="17" t="n">
        <v>14167</v>
      </c>
      <c r="C76" s="18">
        <f>(1400.0/B76*100)</f>
        <v/>
      </c>
      <c r="D76" s="19" t="n">
        <v>12767</v>
      </c>
      <c r="E76" s="18" t="n">
        <v>440.30621528</v>
      </c>
      <c r="F76" s="20" t="n">
        <v>3.84590222</v>
      </c>
      <c r="G76" s="18" t="n">
        <v>453.91214988</v>
      </c>
      <c r="H76" s="20" t="n">
        <v>5.69337022</v>
      </c>
      <c r="I76" s="18" t="n">
        <v>391.2856045</v>
      </c>
      <c r="J76" s="20" t="n">
        <v>11.40456447</v>
      </c>
      <c r="K76" s="18" t="s">
        <v>404</v>
      </c>
      <c r="L76" s="20" t="s">
        <v>404</v>
      </c>
      <c r="M76" s="18" t="s">
        <v>404</v>
      </c>
      <c r="N76" s="20" t="s">
        <v>404</v>
      </c>
      <c r="O76" s="18" t="s">
        <v>404</v>
      </c>
      <c r="P76" s="20" t="s">
        <v>404</v>
      </c>
      <c r="Q76" s="18" t="n">
        <v>418.67836838</v>
      </c>
      <c r="R76" s="20" t="n">
        <v>11.59380465</v>
      </c>
    </row>
    <row r="77" spans="1:18">
      <c r="A77" s="15" t="s">
        <v>474</v>
      </c>
      <c r="B77" s="17" t="n">
        <v>6062</v>
      </c>
      <c r="C77" s="18">
        <f>(0.0/B77*100)</f>
        <v/>
      </c>
      <c r="D77" s="19" t="n">
        <v>6062</v>
      </c>
      <c r="E77" s="18" t="n">
        <v>418.80728034</v>
      </c>
      <c r="F77" s="20" t="n">
        <v>6.92167199</v>
      </c>
      <c r="G77" s="18" t="n">
        <v>439.82333053</v>
      </c>
      <c r="H77" s="20" t="n">
        <v>2.9018655</v>
      </c>
      <c r="I77" s="18" t="n">
        <v>408.50614799</v>
      </c>
      <c r="J77" s="20" t="n">
        <v>14.00500674</v>
      </c>
      <c r="K77" s="18" t="s">
        <v>404</v>
      </c>
      <c r="L77" s="20" t="s">
        <v>404</v>
      </c>
      <c r="M77" s="18" t="s">
        <v>404</v>
      </c>
      <c r="N77" s="20" t="s">
        <v>404</v>
      </c>
      <c r="O77" s="18" t="s">
        <v>404</v>
      </c>
      <c r="P77" s="20" t="s">
        <v>404</v>
      </c>
      <c r="Q77" s="18" t="n">
        <v>439.34802136</v>
      </c>
      <c r="R77" s="20" t="n">
        <v>15.82878362</v>
      </c>
    </row>
    <row r="78" spans="1:18">
      <c r="A78" s="15" t="s">
        <v>475</v>
      </c>
      <c r="B78" s="17" t="n">
        <v>5826</v>
      </c>
      <c r="C78" s="18">
        <f>(0.0/B78*100)</f>
        <v/>
      </c>
      <c r="D78" s="19" t="n">
        <v>5826</v>
      </c>
      <c r="E78" s="18" t="n">
        <v>529.7532300300001</v>
      </c>
      <c r="F78" s="20" t="n">
        <v>4.58906766</v>
      </c>
      <c r="G78" s="18" t="n">
        <v>517.17137652</v>
      </c>
      <c r="H78" s="20" t="n">
        <v>9.63135477</v>
      </c>
      <c r="I78" s="18" t="s">
        <v>404</v>
      </c>
      <c r="J78" s="20" t="s">
        <v>404</v>
      </c>
      <c r="K78" s="18" t="s">
        <v>404</v>
      </c>
      <c r="L78" s="20" t="s">
        <v>404</v>
      </c>
      <c r="M78" s="18" t="s">
        <v>404</v>
      </c>
      <c r="N78" s="20" t="s">
        <v>404</v>
      </c>
      <c r="O78" s="18" t="s">
        <v>404</v>
      </c>
      <c r="P78" s="20" t="s">
        <v>404</v>
      </c>
      <c r="Q78" s="18" t="n">
        <v>502.1637209</v>
      </c>
      <c r="R78" s="20" t="n">
        <v>14.40366723</v>
      </c>
    </row>
    <row customHeight="1" ht="25" r="79" spans="1:18">
      <c r="A79" s="15" t="s">
        <v>476</v>
      </c>
      <c r="B79" s="17" t="n">
        <v>1657</v>
      </c>
      <c r="C79" s="18">
        <f>(21.0/B79*100)</f>
        <v/>
      </c>
      <c r="D79" s="19" t="n">
        <v>1636</v>
      </c>
      <c r="E79" s="18" t="n">
        <v>518.45343843</v>
      </c>
      <c r="F79" s="20" t="n">
        <v>18.70273682</v>
      </c>
      <c r="G79" s="18" t="n">
        <v>474.42025153</v>
      </c>
      <c r="H79" s="20" t="n">
        <v>6.65432872</v>
      </c>
      <c r="I79" s="18" t="s">
        <v>404</v>
      </c>
      <c r="J79" s="20" t="s">
        <v>404</v>
      </c>
      <c r="K79" s="18" t="s">
        <v>404</v>
      </c>
      <c r="L79" s="20" t="s">
        <v>404</v>
      </c>
      <c r="M79" s="18" t="s">
        <v>404</v>
      </c>
      <c r="N79" s="20" t="s">
        <v>404</v>
      </c>
      <c r="O79" s="18" t="s">
        <v>404</v>
      </c>
      <c r="P79" s="20" t="s">
        <v>404</v>
      </c>
      <c r="Q79" s="18" t="n">
        <v>466.33139372</v>
      </c>
      <c r="R79" s="20" t="n">
        <v>30.52633917</v>
      </c>
    </row>
    <row r="80" spans="1:18">
      <c r="A80" s="15" t="s">
        <v>477</v>
      </c>
      <c r="B80" s="17" t="n">
        <v>7841</v>
      </c>
      <c r="C80" s="18">
        <f>(0.0/B80*100)</f>
        <v/>
      </c>
      <c r="D80" s="19" t="n">
        <v>7841</v>
      </c>
      <c r="E80" s="18" t="n">
        <v>456.53976479</v>
      </c>
      <c r="F80" s="20" t="n">
        <v>4.99582642</v>
      </c>
      <c r="G80" s="18" t="n">
        <v>456.39617092</v>
      </c>
      <c r="H80" s="20" t="n">
        <v>4.87361446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(81.0/B81*100)</f>
        <v/>
      </c>
      <c r="D81" s="19" t="n">
        <v>8780</v>
      </c>
      <c r="E81" s="18" t="n">
        <v>439.43197407</v>
      </c>
      <c r="F81" s="20" t="n">
        <v>4.74288314</v>
      </c>
      <c r="G81" s="18" t="n">
        <v>446.27977967</v>
      </c>
      <c r="H81" s="20" t="n">
        <v>4.35823865</v>
      </c>
      <c r="I81" s="18" t="n">
        <v>523.4145175</v>
      </c>
      <c r="J81" s="20" t="n">
        <v>6.78576833</v>
      </c>
      <c r="K81" s="18" t="s">
        <v>404</v>
      </c>
      <c r="L81" s="20" t="s">
        <v>404</v>
      </c>
      <c r="M81" s="18" t="s">
        <v>404</v>
      </c>
      <c r="N81" s="20" t="s">
        <v>404</v>
      </c>
      <c r="O81" s="18" t="s">
        <v>404</v>
      </c>
      <c r="P81" s="20" t="s">
        <v>404</v>
      </c>
      <c r="Q81" s="18" t="n">
        <v>434.09716014</v>
      </c>
      <c r="R81" s="20" t="n">
        <v>8.00575398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515.34110351</v>
      </c>
      <c r="F7" s="20" t="n">
        <v>3.46586506</v>
      </c>
      <c r="G7" s="18" t="n">
        <v>510.13436723</v>
      </c>
      <c r="H7" s="20" t="n">
        <v>2.78780831</v>
      </c>
      <c r="I7" s="18" t="s">
        <v>404</v>
      </c>
      <c r="J7" s="20" t="s">
        <v>404</v>
      </c>
      <c r="K7" s="18" t="s">
        <v>404</v>
      </c>
      <c r="L7" s="20" t="s">
        <v>404</v>
      </c>
      <c r="M7" s="18" t="s">
        <v>404</v>
      </c>
      <c r="N7" s="20" t="s">
        <v>404</v>
      </c>
      <c r="O7" s="18" t="s">
        <v>404</v>
      </c>
      <c r="P7" s="20" t="s">
        <v>404</v>
      </c>
      <c r="Q7" s="18" t="n">
        <v>497.256081</v>
      </c>
      <c r="R7" s="20" t="n">
        <v>6.41205483</v>
      </c>
    </row>
    <row r="8" spans="1:18">
      <c r="A8" s="15" t="s">
        <v>405</v>
      </c>
      <c r="B8" s="17" t="n">
        <v>7007</v>
      </c>
      <c r="C8" s="18">
        <f>(0.0/B8*100)</f>
        <v/>
      </c>
      <c r="D8" s="19" t="n">
        <v>7007</v>
      </c>
      <c r="E8" s="18" t="n">
        <v>478.19979633</v>
      </c>
      <c r="F8" s="20" t="n">
        <v>12.19082771</v>
      </c>
      <c r="G8" s="18" t="n">
        <v>494.81088767</v>
      </c>
      <c r="H8" s="20" t="n">
        <v>4.72125014</v>
      </c>
      <c r="I8" s="18" t="n">
        <v>469.40647517</v>
      </c>
      <c r="J8" s="20" t="n">
        <v>23.11133693</v>
      </c>
      <c r="K8" s="18" t="s">
        <v>404</v>
      </c>
      <c r="L8" s="20" t="s">
        <v>404</v>
      </c>
      <c r="M8" s="18" t="s">
        <v>404</v>
      </c>
      <c r="N8" s="20" t="s">
        <v>404</v>
      </c>
      <c r="O8" s="18" t="s">
        <v>404</v>
      </c>
      <c r="P8" s="20" t="s">
        <v>404</v>
      </c>
      <c r="Q8" s="18" t="n">
        <v>503.82990979</v>
      </c>
      <c r="R8" s="20" t="n">
        <v>7.49828419</v>
      </c>
    </row>
    <row r="9" spans="1:18">
      <c r="A9" s="15" t="s">
        <v>406</v>
      </c>
      <c r="B9" s="17" t="n">
        <v>9651</v>
      </c>
      <c r="C9" s="18">
        <f>(575.0/B9*100)</f>
        <v/>
      </c>
      <c r="D9" s="19" t="n">
        <v>9076</v>
      </c>
      <c r="E9" s="18" t="n">
        <v>492.72631127</v>
      </c>
      <c r="F9" s="20" t="n">
        <v>8.72078164</v>
      </c>
      <c r="G9" s="18" t="n">
        <v>506.93319716</v>
      </c>
      <c r="H9" s="20" t="n">
        <v>4.79100927</v>
      </c>
      <c r="I9" s="18" t="n">
        <v>521.21150646</v>
      </c>
      <c r="J9" s="20" t="n">
        <v>24.42624586</v>
      </c>
      <c r="K9" s="18" t="s">
        <v>404</v>
      </c>
      <c r="L9" s="20" t="s">
        <v>404</v>
      </c>
      <c r="M9" s="18" t="s">
        <v>404</v>
      </c>
      <c r="N9" s="20" t="s">
        <v>404</v>
      </c>
      <c r="O9" s="18" t="s">
        <v>404</v>
      </c>
      <c r="P9" s="20" t="s">
        <v>404</v>
      </c>
      <c r="Q9" s="18" t="n">
        <v>509.98586214</v>
      </c>
      <c r="R9" s="20" t="n">
        <v>6.43638707</v>
      </c>
    </row>
    <row r="10" spans="1:18">
      <c r="A10" s="15" t="s">
        <v>407</v>
      </c>
      <c r="B10" s="17" t="n">
        <v>20058</v>
      </c>
      <c r="C10" s="18">
        <f>(3112.0/B10*100)</f>
        <v/>
      </c>
      <c r="D10" s="19" t="n">
        <v>16946</v>
      </c>
      <c r="E10" s="18" t="n">
        <v>527.86462883</v>
      </c>
      <c r="F10" s="20" t="n">
        <v>4.94808948</v>
      </c>
      <c r="G10" s="18" t="n">
        <v>527.39584188</v>
      </c>
      <c r="H10" s="20" t="n">
        <v>2.58687448</v>
      </c>
      <c r="I10" s="18" t="n">
        <v>575.71642624</v>
      </c>
      <c r="J10" s="20" t="n">
        <v>12.10108029</v>
      </c>
      <c r="K10" s="18" t="s">
        <v>404</v>
      </c>
      <c r="L10" s="20" t="s">
        <v>404</v>
      </c>
      <c r="M10" s="18" t="s">
        <v>404</v>
      </c>
      <c r="N10" s="20" t="s">
        <v>404</v>
      </c>
      <c r="O10" s="18" t="s">
        <v>404</v>
      </c>
      <c r="P10" s="20" t="s">
        <v>404</v>
      </c>
      <c r="Q10" s="18" t="n">
        <v>536.4937463700001</v>
      </c>
      <c r="R10" s="20" t="n">
        <v>9.28757571</v>
      </c>
    </row>
    <row r="11" spans="1:18">
      <c r="A11" s="15" t="s">
        <v>408</v>
      </c>
      <c r="B11" s="17" t="n">
        <v>7053</v>
      </c>
      <c r="C11" s="18">
        <f>(137.0/B11*100)</f>
        <v/>
      </c>
      <c r="D11" s="19" t="n">
        <v>6916</v>
      </c>
      <c r="E11" s="18" t="n">
        <v>461.18137906</v>
      </c>
      <c r="F11" s="20" t="n">
        <v>8.86384934</v>
      </c>
      <c r="G11" s="18" t="n">
        <v>446.97841711</v>
      </c>
      <c r="H11" s="20" t="n">
        <v>3.27928956</v>
      </c>
      <c r="I11" s="18" t="n">
        <v>415.02447064</v>
      </c>
      <c r="J11" s="20" t="n">
        <v>18.84315794</v>
      </c>
      <c r="K11" s="18" t="s">
        <v>404</v>
      </c>
      <c r="L11" s="20" t="s">
        <v>404</v>
      </c>
      <c r="M11" s="18" t="s">
        <v>404</v>
      </c>
      <c r="N11" s="20" t="s">
        <v>404</v>
      </c>
      <c r="O11" s="18" t="s">
        <v>404</v>
      </c>
      <c r="P11" s="20" t="s">
        <v>404</v>
      </c>
      <c r="Q11" s="18" t="n">
        <v>418.67970142</v>
      </c>
      <c r="R11" s="20" t="n">
        <v>13.97614191</v>
      </c>
    </row>
    <row r="12" spans="1:18">
      <c r="A12" s="15" t="s">
        <v>409</v>
      </c>
      <c r="B12" s="17" t="n">
        <v>6894</v>
      </c>
      <c r="C12" s="18">
        <f>(106.0/B12*100)</f>
        <v/>
      </c>
      <c r="D12" s="19" t="n">
        <v>6788</v>
      </c>
      <c r="E12" s="18" t="n">
        <v>498.40251742</v>
      </c>
      <c r="F12" s="20" t="n">
        <v>6.11047012</v>
      </c>
      <c r="G12" s="18" t="n">
        <v>494.45783603</v>
      </c>
      <c r="H12" s="20" t="n">
        <v>3.24989651</v>
      </c>
      <c r="I12" s="18" t="n">
        <v>416.57263075</v>
      </c>
      <c r="J12" s="20" t="n">
        <v>7.57624</v>
      </c>
      <c r="K12" s="18" t="s">
        <v>404</v>
      </c>
      <c r="L12" s="20" t="s">
        <v>404</v>
      </c>
      <c r="M12" s="18" t="s">
        <v>404</v>
      </c>
      <c r="N12" s="20" t="s">
        <v>404</v>
      </c>
      <c r="O12" s="18" t="s">
        <v>404</v>
      </c>
      <c r="P12" s="20" t="s">
        <v>404</v>
      </c>
      <c r="Q12" s="18" t="n">
        <v>446.59676016</v>
      </c>
      <c r="R12" s="20" t="n">
        <v>10.17842002</v>
      </c>
    </row>
    <row r="13" spans="1:18">
      <c r="A13" s="15" t="s">
        <v>410</v>
      </c>
      <c r="B13" s="17" t="n">
        <v>7161</v>
      </c>
      <c r="C13" s="18">
        <f>(1175.0/B13*100)</f>
        <v/>
      </c>
      <c r="D13" s="19" t="n">
        <v>5986</v>
      </c>
      <c r="E13" s="18" t="n">
        <v>503.34410512</v>
      </c>
      <c r="F13" s="20" t="n">
        <v>2.8949119</v>
      </c>
      <c r="G13" s="18" t="n">
        <v>487.0419684</v>
      </c>
      <c r="H13" s="20" t="n">
        <v>6.84984352</v>
      </c>
      <c r="I13" s="18" t="n">
        <v>503.14653285</v>
      </c>
      <c r="J13" s="20" t="n">
        <v>6.92903392</v>
      </c>
      <c r="K13" s="18" t="s">
        <v>404</v>
      </c>
      <c r="L13" s="20" t="s">
        <v>404</v>
      </c>
      <c r="M13" s="18" t="s">
        <v>404</v>
      </c>
      <c r="N13" s="20" t="s">
        <v>404</v>
      </c>
      <c r="O13" s="18" t="s">
        <v>404</v>
      </c>
      <c r="P13" s="20" t="s">
        <v>404</v>
      </c>
      <c r="Q13" s="18" t="n">
        <v>511.62380032</v>
      </c>
      <c r="R13" s="20" t="n">
        <v>8.434580609999999</v>
      </c>
    </row>
    <row r="14" spans="1:18">
      <c r="A14" s="15" t="s">
        <v>411</v>
      </c>
      <c r="B14" s="17" t="n">
        <v>5587</v>
      </c>
      <c r="C14" s="18">
        <f>(386.0/B14*100)</f>
        <v/>
      </c>
      <c r="D14" s="19" t="n">
        <v>5201</v>
      </c>
      <c r="E14" s="18" t="n">
        <v>533.04511755</v>
      </c>
      <c r="F14" s="20" t="n">
        <v>2.74271573</v>
      </c>
      <c r="G14" s="18" t="n">
        <v>531.69184626</v>
      </c>
      <c r="H14" s="20" t="n">
        <v>4.18245257</v>
      </c>
      <c r="I14" s="18" t="n">
        <v>550.50670928</v>
      </c>
      <c r="J14" s="20" t="n">
        <v>14.05505107</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530.54828327</v>
      </c>
      <c r="F15" s="20" t="n">
        <v>3.12817088</v>
      </c>
      <c r="G15" s="18" t="n">
        <v>531.91842486</v>
      </c>
      <c r="H15" s="20" t="n">
        <v>3.71174008</v>
      </c>
      <c r="I15" s="18" t="n">
        <v>555.06352238</v>
      </c>
      <c r="J15" s="20" t="n">
        <v>23.56152746</v>
      </c>
      <c r="K15" s="18" t="s">
        <v>404</v>
      </c>
      <c r="L15" s="20" t="s">
        <v>404</v>
      </c>
      <c r="M15" s="18" t="s">
        <v>404</v>
      </c>
      <c r="N15" s="20" t="s">
        <v>404</v>
      </c>
      <c r="O15" s="18" t="s">
        <v>404</v>
      </c>
      <c r="P15" s="20" t="s">
        <v>404</v>
      </c>
      <c r="Q15" s="18" t="n">
        <v>516.68820955</v>
      </c>
      <c r="R15" s="20" t="n">
        <v>15.06929912</v>
      </c>
    </row>
    <row r="16" spans="1:18">
      <c r="A16" s="15" t="s">
        <v>413</v>
      </c>
      <c r="B16" s="17" t="n">
        <v>6108</v>
      </c>
      <c r="C16" s="18">
        <f>(495.0/B16*100)</f>
        <v/>
      </c>
      <c r="D16" s="19" t="n">
        <v>5613</v>
      </c>
      <c r="E16" s="18" t="n">
        <v>479.95809691</v>
      </c>
      <c r="F16" s="20" t="n">
        <v>6.11751422</v>
      </c>
      <c r="G16" s="18" t="n">
        <v>515.90020208</v>
      </c>
      <c r="H16" s="20" t="n">
        <v>5.89935906</v>
      </c>
      <c r="I16" s="18" t="n">
        <v>456.16067731</v>
      </c>
      <c r="J16" s="20" t="n">
        <v>20.69171144</v>
      </c>
      <c r="K16" s="18" t="s">
        <v>404</v>
      </c>
      <c r="L16" s="20" t="s">
        <v>404</v>
      </c>
      <c r="M16" s="18" t="s">
        <v>404</v>
      </c>
      <c r="N16" s="20" t="s">
        <v>404</v>
      </c>
      <c r="O16" s="18" t="s">
        <v>404</v>
      </c>
      <c r="P16" s="20" t="s">
        <v>404</v>
      </c>
      <c r="Q16" s="18" t="n">
        <v>517.30201458</v>
      </c>
      <c r="R16" s="20" t="n">
        <v>11.46080697</v>
      </c>
    </row>
    <row r="17" spans="1:18">
      <c r="A17" s="15" t="s">
        <v>414</v>
      </c>
      <c r="B17" s="17" t="n">
        <v>6504</v>
      </c>
      <c r="C17" s="18">
        <f>(1325.0/B17*100)</f>
        <v/>
      </c>
      <c r="D17" s="19" t="n">
        <v>5179</v>
      </c>
      <c r="E17" s="18" t="n">
        <v>483.11535246</v>
      </c>
      <c r="F17" s="20" t="n">
        <v>11.94246766</v>
      </c>
      <c r="G17" s="18" t="n">
        <v>510.3662974</v>
      </c>
      <c r="H17" s="20" t="n">
        <v>4.75513288</v>
      </c>
      <c r="I17" s="18" t="n">
        <v>559.2955306699999</v>
      </c>
      <c r="J17" s="20" t="n">
        <v>17.34577235</v>
      </c>
      <c r="K17" s="18" t="s">
        <v>404</v>
      </c>
      <c r="L17" s="20" t="s">
        <v>404</v>
      </c>
      <c r="M17" s="18" t="s">
        <v>404</v>
      </c>
      <c r="N17" s="20" t="s">
        <v>404</v>
      </c>
      <c r="O17" s="18" t="s">
        <v>404</v>
      </c>
      <c r="P17" s="20" t="s">
        <v>404</v>
      </c>
      <c r="Q17" s="18" t="n">
        <v>516.7206383</v>
      </c>
      <c r="R17" s="20" t="n">
        <v>8.897773129999999</v>
      </c>
    </row>
    <row r="18" spans="1:18">
      <c r="A18" s="15" t="s">
        <v>415</v>
      </c>
      <c r="B18" s="17" t="n">
        <v>5532</v>
      </c>
      <c r="C18" s="18">
        <f>(0.0/B18*100)</f>
        <v/>
      </c>
      <c r="D18" s="19" t="n">
        <v>5532</v>
      </c>
      <c r="E18" s="18" t="n">
        <v>460.15800055</v>
      </c>
      <c r="F18" s="20" t="n">
        <v>7.76666206</v>
      </c>
      <c r="G18" s="18" t="n">
        <v>458.18908606</v>
      </c>
      <c r="H18" s="20" t="n">
        <v>5.52686691</v>
      </c>
      <c r="I18" s="18" t="n">
        <v>433.95770205</v>
      </c>
      <c r="J18" s="20" t="n">
        <v>37.63026598</v>
      </c>
      <c r="K18" s="18" t="s">
        <v>404</v>
      </c>
      <c r="L18" s="20" t="s">
        <v>404</v>
      </c>
      <c r="M18" s="18" t="s">
        <v>404</v>
      </c>
      <c r="N18" s="20" t="s">
        <v>404</v>
      </c>
      <c r="O18" s="18" t="s">
        <v>404</v>
      </c>
      <c r="P18" s="20" t="s">
        <v>404</v>
      </c>
      <c r="Q18" s="18" t="n">
        <v>436.95339826</v>
      </c>
      <c r="R18" s="20" t="n">
        <v>10.90748977</v>
      </c>
    </row>
    <row r="19" spans="1:18">
      <c r="A19" s="15" t="s">
        <v>416</v>
      </c>
      <c r="B19" s="17" t="n">
        <v>5658</v>
      </c>
      <c r="C19" s="18">
        <f>(327.0/B19*100)</f>
        <v/>
      </c>
      <c r="D19" s="19" t="n">
        <v>5331</v>
      </c>
      <c r="E19" s="18" t="n">
        <v>485.63561328</v>
      </c>
      <c r="F19" s="20" t="n">
        <v>8.78195534</v>
      </c>
      <c r="G19" s="18" t="n">
        <v>476.27635742</v>
      </c>
      <c r="H19" s="20" t="n">
        <v>3.74477546</v>
      </c>
      <c r="I19" s="18" t="n">
        <v>504.12520975</v>
      </c>
      <c r="J19" s="20" t="n">
        <v>27.58960402</v>
      </c>
      <c r="K19" s="18" t="s">
        <v>404</v>
      </c>
      <c r="L19" s="20" t="s">
        <v>404</v>
      </c>
      <c r="M19" s="18" t="s">
        <v>404</v>
      </c>
      <c r="N19" s="20" t="s">
        <v>404</v>
      </c>
      <c r="O19" s="18" t="s">
        <v>404</v>
      </c>
      <c r="P19" s="20" t="s">
        <v>404</v>
      </c>
      <c r="Q19" s="18" t="n">
        <v>449.55785228</v>
      </c>
      <c r="R19" s="20" t="n">
        <v>31.77135403</v>
      </c>
    </row>
    <row r="20" spans="1:18">
      <c r="A20" s="15" t="s">
        <v>417</v>
      </c>
      <c r="B20" s="17" t="n">
        <v>3371</v>
      </c>
      <c r="C20" s="18">
        <f>(24.0/B20*100)</f>
        <v/>
      </c>
      <c r="D20" s="19" t="n">
        <v>3347</v>
      </c>
      <c r="E20" s="18" t="n">
        <v>463.31082858</v>
      </c>
      <c r="F20" s="20" t="n">
        <v>3.34097099</v>
      </c>
      <c r="G20" s="18" t="n">
        <v>477.995301</v>
      </c>
      <c r="H20" s="20" t="n">
        <v>2.07422558</v>
      </c>
      <c r="I20" s="18" t="n">
        <v>423.43863297</v>
      </c>
      <c r="J20" s="20" t="n">
        <v>15.52136719</v>
      </c>
      <c r="K20" s="18" t="s">
        <v>404</v>
      </c>
      <c r="L20" s="20" t="s">
        <v>404</v>
      </c>
      <c r="M20" s="18" t="s">
        <v>404</v>
      </c>
      <c r="N20" s="20" t="s">
        <v>404</v>
      </c>
      <c r="O20" s="18" t="s">
        <v>404</v>
      </c>
      <c r="P20" s="20" t="s">
        <v>404</v>
      </c>
      <c r="Q20" s="18" t="n">
        <v>470.16443108</v>
      </c>
      <c r="R20" s="20" t="n">
        <v>5.08480516</v>
      </c>
    </row>
    <row r="21" spans="1:18">
      <c r="A21" s="15" t="s">
        <v>418</v>
      </c>
      <c r="B21" s="17" t="n">
        <v>5741</v>
      </c>
      <c r="C21" s="18">
        <f>(0.0/B21*100)</f>
        <v/>
      </c>
      <c r="D21" s="19" t="n">
        <v>5741</v>
      </c>
      <c r="E21" s="18" t="n">
        <v>499.38802406</v>
      </c>
      <c r="F21" s="20" t="n">
        <v>3.18215128</v>
      </c>
      <c r="G21" s="18" t="n">
        <v>511.92262398</v>
      </c>
      <c r="H21" s="20" t="n">
        <v>6.51550458</v>
      </c>
      <c r="I21" s="18" t="n">
        <v>493.27588236</v>
      </c>
      <c r="J21" s="20" t="n">
        <v>7.4894112</v>
      </c>
      <c r="K21" s="18" t="s">
        <v>404</v>
      </c>
      <c r="L21" s="20" t="s">
        <v>404</v>
      </c>
      <c r="M21" s="18" t="s">
        <v>404</v>
      </c>
      <c r="N21" s="20" t="s">
        <v>404</v>
      </c>
      <c r="O21" s="18" t="s">
        <v>404</v>
      </c>
      <c r="P21" s="20" t="s">
        <v>404</v>
      </c>
      <c r="Q21" s="18" t="n">
        <v>507.28724133</v>
      </c>
      <c r="R21" s="20" t="n">
        <v>9.62550031</v>
      </c>
    </row>
    <row r="22" spans="1:18">
      <c r="A22" s="15" t="s">
        <v>419</v>
      </c>
      <c r="B22" s="17" t="n">
        <v>6598</v>
      </c>
      <c r="C22" s="18">
        <f>(0.0/B22*100)</f>
        <v/>
      </c>
      <c r="D22" s="19" t="n">
        <v>6598</v>
      </c>
      <c r="E22" s="18" t="n">
        <v>467.9909367</v>
      </c>
      <c r="F22" s="20" t="n">
        <v>6.78672723</v>
      </c>
      <c r="G22" s="18" t="n">
        <v>462.55707309</v>
      </c>
      <c r="H22" s="20" t="n">
        <v>8.4227881</v>
      </c>
      <c r="I22" s="18" t="n">
        <v>489.71071537</v>
      </c>
      <c r="J22" s="20" t="n">
        <v>20.09285938</v>
      </c>
      <c r="K22" s="18" t="s">
        <v>404</v>
      </c>
      <c r="L22" s="20" t="s">
        <v>404</v>
      </c>
      <c r="M22" s="18" t="s">
        <v>404</v>
      </c>
      <c r="N22" s="20" t="s">
        <v>404</v>
      </c>
      <c r="O22" s="18" t="s">
        <v>404</v>
      </c>
      <c r="P22" s="20" t="s">
        <v>404</v>
      </c>
      <c r="Q22" s="18" t="n">
        <v>466.93612444</v>
      </c>
      <c r="R22" s="20" t="n">
        <v>9.993923649999999</v>
      </c>
    </row>
    <row r="23" spans="1:18">
      <c r="A23" s="15" t="s">
        <v>420</v>
      </c>
      <c r="B23" s="17" t="n">
        <v>11583</v>
      </c>
      <c r="C23" s="18">
        <f>(3185.0/B23*100)</f>
        <v/>
      </c>
      <c r="D23" s="19" t="n">
        <v>8398</v>
      </c>
      <c r="E23" s="18" t="n">
        <v>457.4933779</v>
      </c>
      <c r="F23" s="20" t="n">
        <v>7.63789985</v>
      </c>
      <c r="G23" s="18" t="n">
        <v>495.74790129</v>
      </c>
      <c r="H23" s="20" t="n">
        <v>4.4250415</v>
      </c>
      <c r="I23" s="18" t="n">
        <v>473.68571064</v>
      </c>
      <c r="J23" s="20" t="n">
        <v>25.16862423</v>
      </c>
      <c r="K23" s="18" t="s">
        <v>404</v>
      </c>
      <c r="L23" s="20" t="s">
        <v>404</v>
      </c>
      <c r="M23" s="18" t="s">
        <v>404</v>
      </c>
      <c r="N23" s="20" t="s">
        <v>404</v>
      </c>
      <c r="O23" s="18" t="s">
        <v>404</v>
      </c>
      <c r="P23" s="20" t="s">
        <v>404</v>
      </c>
      <c r="Q23" s="18" t="n">
        <v>472.59706701</v>
      </c>
      <c r="R23" s="20" t="n">
        <v>21.60940131</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538.3947510199999</v>
      </c>
      <c r="N24" s="20" t="n">
        <v>2.96617877</v>
      </c>
      <c r="O24" s="18" t="s">
        <v>404</v>
      </c>
      <c r="P24" s="20" t="s">
        <v>404</v>
      </c>
      <c r="Q24" s="18" t="s">
        <v>404</v>
      </c>
      <c r="R24" s="20" t="s">
        <v>404</v>
      </c>
    </row>
    <row r="25" spans="1:18">
      <c r="A25" s="15" t="s">
        <v>422</v>
      </c>
      <c r="B25" s="17" t="n">
        <v>5581</v>
      </c>
      <c r="C25" s="18">
        <f>(0.0/B25*100)</f>
        <v/>
      </c>
      <c r="D25" s="19" t="n">
        <v>5581</v>
      </c>
      <c r="E25" s="18" t="n">
        <v>530.14514261</v>
      </c>
      <c r="F25" s="20" t="n">
        <v>9.361103440000001</v>
      </c>
      <c r="G25" s="18" t="n">
        <v>513.24554784</v>
      </c>
      <c r="H25" s="20" t="n">
        <v>3.57572305</v>
      </c>
      <c r="I25" s="18" t="n">
        <v>431.91631915</v>
      </c>
      <c r="J25" s="20" t="n">
        <v>29.69779637</v>
      </c>
      <c r="K25" s="18" t="s">
        <v>404</v>
      </c>
      <c r="L25" s="20" t="s">
        <v>404</v>
      </c>
      <c r="M25" s="18" t="s">
        <v>404</v>
      </c>
      <c r="N25" s="20" t="s">
        <v>404</v>
      </c>
      <c r="O25" s="18" t="s">
        <v>404</v>
      </c>
      <c r="P25" s="20" t="s">
        <v>404</v>
      </c>
      <c r="Q25" s="18" t="n">
        <v>525.45074167</v>
      </c>
      <c r="R25" s="20" t="n">
        <v>18.50655146</v>
      </c>
    </row>
    <row r="26" spans="1:18">
      <c r="A26" s="15" t="s">
        <v>423</v>
      </c>
      <c r="B26" s="17" t="n">
        <v>4869</v>
      </c>
      <c r="C26" s="18">
        <f>(11.0/B26*100)</f>
        <v/>
      </c>
      <c r="D26" s="19" t="n">
        <v>4858</v>
      </c>
      <c r="E26" s="18" t="n">
        <v>495.86035059</v>
      </c>
      <c r="F26" s="20" t="n">
        <v>2.5586521</v>
      </c>
      <c r="G26" s="18" t="n">
        <v>484.44777762</v>
      </c>
      <c r="H26" s="20" t="n">
        <v>3.13424634</v>
      </c>
      <c r="I26" s="18" t="n">
        <v>467.30007132</v>
      </c>
      <c r="J26" s="20" t="n">
        <v>10.84737553</v>
      </c>
      <c r="K26" s="18" t="s">
        <v>404</v>
      </c>
      <c r="L26" s="20" t="s">
        <v>404</v>
      </c>
      <c r="M26" s="18" t="s">
        <v>404</v>
      </c>
      <c r="N26" s="20" t="s">
        <v>404</v>
      </c>
      <c r="O26" s="18" t="s">
        <v>404</v>
      </c>
      <c r="P26" s="20" t="s">
        <v>404</v>
      </c>
      <c r="Q26" s="18" t="n">
        <v>468.5372254</v>
      </c>
      <c r="R26" s="20" t="n">
        <v>12.52727344</v>
      </c>
    </row>
    <row r="27" spans="1:18">
      <c r="A27" s="15" t="s">
        <v>424</v>
      </c>
      <c r="B27" s="17" t="n">
        <v>5299</v>
      </c>
      <c r="C27" s="18">
        <f>(0.0/B27*100)</f>
        <v/>
      </c>
      <c r="D27" s="19" t="n">
        <v>5299</v>
      </c>
      <c r="E27" s="18" t="n">
        <v>555.81658139</v>
      </c>
      <c r="F27" s="20" t="n">
        <v>3.28299135</v>
      </c>
      <c r="G27" s="18" t="n">
        <v>473.69781022</v>
      </c>
      <c r="H27" s="20" t="n">
        <v>1.20935417</v>
      </c>
      <c r="I27" s="18" t="n">
        <v>435.41720695</v>
      </c>
      <c r="J27" s="20" t="n">
        <v>13.61266694</v>
      </c>
      <c r="K27" s="18" t="s">
        <v>404</v>
      </c>
      <c r="L27" s="20" t="s">
        <v>404</v>
      </c>
      <c r="M27" s="18" t="s">
        <v>404</v>
      </c>
      <c r="N27" s="20" t="s">
        <v>404</v>
      </c>
      <c r="O27" s="18" t="s">
        <v>404</v>
      </c>
      <c r="P27" s="20" t="s">
        <v>404</v>
      </c>
      <c r="Q27" s="18" t="n">
        <v>567.37867556</v>
      </c>
      <c r="R27" s="20" t="n">
        <v>7.22477931</v>
      </c>
    </row>
    <row r="28" spans="1:18">
      <c r="A28" s="15" t="s">
        <v>425</v>
      </c>
      <c r="B28" s="17" t="n">
        <v>7568</v>
      </c>
      <c r="C28" s="18">
        <f>(2746.0/B28*100)</f>
        <v/>
      </c>
      <c r="D28" s="19" t="n">
        <v>4822</v>
      </c>
      <c r="E28" s="18" t="n">
        <v>417.45070698</v>
      </c>
      <c r="F28" s="20" t="n">
        <v>6.42631013</v>
      </c>
      <c r="G28" s="18" t="n">
        <v>419.11469837</v>
      </c>
      <c r="H28" s="20" t="n">
        <v>4.20820883</v>
      </c>
      <c r="I28" s="18" t="n">
        <v>415.682224</v>
      </c>
      <c r="J28" s="20" t="n">
        <v>12.497991</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497.15115234</v>
      </c>
      <c r="F29" s="20" t="n">
        <v>12.3570409</v>
      </c>
      <c r="G29" s="18" t="n">
        <v>513.45935577</v>
      </c>
      <c r="H29" s="20" t="n">
        <v>8.135474260000001</v>
      </c>
      <c r="I29" s="18" t="n">
        <v>491.53952315</v>
      </c>
      <c r="J29" s="20" t="n">
        <v>11.52089114</v>
      </c>
      <c r="K29" s="18" t="s">
        <v>404</v>
      </c>
      <c r="L29" s="20" t="s">
        <v>404</v>
      </c>
      <c r="M29" s="18" t="s">
        <v>404</v>
      </c>
      <c r="N29" s="20" t="s">
        <v>404</v>
      </c>
      <c r="O29" s="18" t="s">
        <v>404</v>
      </c>
      <c r="P29" s="20" t="s">
        <v>404</v>
      </c>
      <c r="Q29" s="18" t="n">
        <v>567.85063714</v>
      </c>
      <c r="R29" s="20" t="n">
        <v>14.04203025</v>
      </c>
    </row>
    <row r="30" spans="1:18">
      <c r="A30" s="15" t="s">
        <v>427</v>
      </c>
      <c r="B30" s="17" t="n">
        <v>4520</v>
      </c>
      <c r="C30" s="18">
        <f>(1053.0/B30*100)</f>
        <v/>
      </c>
      <c r="D30" s="19" t="n">
        <v>3467</v>
      </c>
      <c r="E30" s="18" t="n">
        <v>517.68558469</v>
      </c>
      <c r="F30" s="20" t="n">
        <v>3.78221393</v>
      </c>
      <c r="G30" s="18" t="n">
        <v>506.1800593</v>
      </c>
      <c r="H30" s="20" t="n">
        <v>7.67349338</v>
      </c>
      <c r="I30" s="18" t="n">
        <v>476.25503978</v>
      </c>
      <c r="J30" s="20" t="n">
        <v>5.7818219</v>
      </c>
      <c r="K30" s="18" t="s">
        <v>404</v>
      </c>
      <c r="L30" s="20" t="s">
        <v>404</v>
      </c>
      <c r="M30" s="18" t="s">
        <v>404</v>
      </c>
      <c r="N30" s="20" t="s">
        <v>404</v>
      </c>
      <c r="O30" s="18" t="s">
        <v>404</v>
      </c>
      <c r="P30" s="20" t="s">
        <v>404</v>
      </c>
      <c r="Q30" s="18" t="n">
        <v>539.91945279</v>
      </c>
      <c r="R30" s="20" t="n">
        <v>31.14279527</v>
      </c>
    </row>
    <row r="31" spans="1:18">
      <c r="A31" s="15" t="s">
        <v>428</v>
      </c>
      <c r="B31" s="17" t="n">
        <v>5456</v>
      </c>
      <c r="C31" s="18">
        <f>(502.0/B31*100)</f>
        <v/>
      </c>
      <c r="D31" s="19" t="n">
        <v>4954</v>
      </c>
      <c r="E31" s="18" t="n">
        <v>501.5452369</v>
      </c>
      <c r="F31" s="20" t="n">
        <v>3.08838198</v>
      </c>
      <c r="G31" s="18" t="n">
        <v>497.10684787</v>
      </c>
      <c r="H31" s="20" t="n">
        <v>3.48273037</v>
      </c>
      <c r="I31" s="18" t="n">
        <v>494.17431044</v>
      </c>
      <c r="J31" s="20" t="n">
        <v>12.72172807</v>
      </c>
      <c r="K31" s="18" t="s">
        <v>404</v>
      </c>
      <c r="L31" s="20" t="s">
        <v>404</v>
      </c>
      <c r="M31" s="18" t="s">
        <v>404</v>
      </c>
      <c r="N31" s="20" t="s">
        <v>404</v>
      </c>
      <c r="O31" s="18" t="s">
        <v>404</v>
      </c>
      <c r="P31" s="20" t="s">
        <v>404</v>
      </c>
      <c r="Q31" s="18" t="n">
        <v>495.92053692</v>
      </c>
      <c r="R31" s="20" t="n">
        <v>7.40471068</v>
      </c>
    </row>
    <row r="32" spans="1:18">
      <c r="A32" s="15" t="s">
        <v>429</v>
      </c>
      <c r="B32" s="17" t="n">
        <v>4478</v>
      </c>
      <c r="C32" s="18">
        <f>(0.0/B32*100)</f>
        <v/>
      </c>
      <c r="D32" s="19" t="n">
        <v>4478</v>
      </c>
      <c r="E32" s="18" t="n">
        <v>514.00579903</v>
      </c>
      <c r="F32" s="20" t="n">
        <v>5.40686427</v>
      </c>
      <c r="G32" s="18" t="n">
        <v>494.80951658</v>
      </c>
      <c r="H32" s="20" t="n">
        <v>3.0834463</v>
      </c>
      <c r="I32" s="18" t="n">
        <v>532.87796712</v>
      </c>
      <c r="J32" s="20" t="n">
        <v>18.10816627</v>
      </c>
      <c r="K32" s="18" t="s">
        <v>404</v>
      </c>
      <c r="L32" s="20" t="s">
        <v>404</v>
      </c>
      <c r="M32" s="18" t="s">
        <v>404</v>
      </c>
      <c r="N32" s="20" t="s">
        <v>404</v>
      </c>
      <c r="O32" s="18" t="s">
        <v>404</v>
      </c>
      <c r="P32" s="20" t="s">
        <v>404</v>
      </c>
      <c r="Q32" s="18" t="n">
        <v>493.06285455</v>
      </c>
      <c r="R32" s="20" t="n">
        <v>8.4980981</v>
      </c>
    </row>
    <row r="33" spans="1:18">
      <c r="A33" s="15" t="s">
        <v>430</v>
      </c>
      <c r="B33" s="17" t="n">
        <v>7325</v>
      </c>
      <c r="C33" s="18">
        <f>(29.0/B33*100)</f>
        <v/>
      </c>
      <c r="D33" s="19" t="n">
        <v>7296</v>
      </c>
      <c r="E33" s="18" t="n">
        <v>511.43875714</v>
      </c>
      <c r="F33" s="20" t="n">
        <v>4.51275023</v>
      </c>
      <c r="G33" s="18" t="n">
        <v>509.65934536</v>
      </c>
      <c r="H33" s="20" t="n">
        <v>4.64546006</v>
      </c>
      <c r="I33" s="18" t="n">
        <v>424.32624004</v>
      </c>
      <c r="J33" s="20" t="n">
        <v>3.78743885</v>
      </c>
      <c r="K33" s="18" t="s">
        <v>404</v>
      </c>
      <c r="L33" s="20" t="s">
        <v>404</v>
      </c>
      <c r="M33" s="18" t="s">
        <v>404</v>
      </c>
      <c r="N33" s="20" t="s">
        <v>404</v>
      </c>
      <c r="O33" s="18" t="s">
        <v>404</v>
      </c>
      <c r="P33" s="20" t="s">
        <v>404</v>
      </c>
      <c r="Q33" s="18" t="n">
        <v>518.23267677</v>
      </c>
      <c r="R33" s="20" t="n">
        <v>8.438031329999999</v>
      </c>
    </row>
    <row r="34" spans="1:18">
      <c r="A34" s="15" t="s">
        <v>431</v>
      </c>
      <c r="B34" s="17" t="n">
        <v>6350</v>
      </c>
      <c r="C34" s="18">
        <f>(0.0/B34*100)</f>
        <v/>
      </c>
      <c r="D34" s="19" t="n">
        <v>6350</v>
      </c>
      <c r="E34" s="18" t="n">
        <v>452.13174021</v>
      </c>
      <c r="F34" s="20" t="n">
        <v>8.861162439999999</v>
      </c>
      <c r="G34" s="18" t="n">
        <v>464.13233099</v>
      </c>
      <c r="H34" s="20" t="n">
        <v>3.66587751</v>
      </c>
      <c r="I34" s="18" t="n">
        <v>430.1874827</v>
      </c>
      <c r="J34" s="20" t="n">
        <v>41.52452324</v>
      </c>
      <c r="K34" s="18" t="s">
        <v>404</v>
      </c>
      <c r="L34" s="20" t="s">
        <v>404</v>
      </c>
      <c r="M34" s="18" t="s">
        <v>404</v>
      </c>
      <c r="N34" s="20" t="s">
        <v>404</v>
      </c>
      <c r="O34" s="18" t="s">
        <v>404</v>
      </c>
      <c r="P34" s="20" t="s">
        <v>404</v>
      </c>
      <c r="Q34" s="18" t="n">
        <v>456.17619556</v>
      </c>
      <c r="R34" s="20" t="n">
        <v>16.10481421</v>
      </c>
    </row>
    <row r="35" spans="1:18">
      <c r="A35" s="15" t="s">
        <v>432</v>
      </c>
      <c r="B35" s="17" t="n">
        <v>6406</v>
      </c>
      <c r="C35" s="18">
        <f>(450.0/B35*100)</f>
        <v/>
      </c>
      <c r="D35" s="19" t="n">
        <v>5956</v>
      </c>
      <c r="E35" s="18" t="n">
        <v>503.707129</v>
      </c>
      <c r="F35" s="20" t="n">
        <v>2.36848798</v>
      </c>
      <c r="G35" s="18" t="n">
        <v>525.547809</v>
      </c>
      <c r="H35" s="20" t="n">
        <v>2.05988044</v>
      </c>
      <c r="I35" s="18" t="n">
        <v>485.22069666</v>
      </c>
      <c r="J35" s="20" t="n">
        <v>3.84305046</v>
      </c>
      <c r="K35" s="18" t="s">
        <v>404</v>
      </c>
      <c r="L35" s="20" t="s">
        <v>404</v>
      </c>
      <c r="M35" s="18" t="s">
        <v>404</v>
      </c>
      <c r="N35" s="20" t="s">
        <v>404</v>
      </c>
      <c r="O35" s="18" t="s">
        <v>404</v>
      </c>
      <c r="P35" s="20" t="s">
        <v>404</v>
      </c>
      <c r="Q35" s="18" t="n">
        <v>506.93731668</v>
      </c>
      <c r="R35" s="20" t="n">
        <v>6.6118254</v>
      </c>
    </row>
    <row r="36" spans="1:18">
      <c r="A36" s="15" t="s">
        <v>433</v>
      </c>
      <c r="B36" s="17" t="n">
        <v>6736</v>
      </c>
      <c r="C36" s="18">
        <f>(636.0/B36*100)</f>
        <v/>
      </c>
      <c r="D36" s="19" t="n">
        <v>6100</v>
      </c>
      <c r="E36" s="18" t="n">
        <v>503.46684667</v>
      </c>
      <c r="F36" s="20" t="n">
        <v>5.14082119</v>
      </c>
      <c r="G36" s="18" t="n">
        <v>490.03009093</v>
      </c>
      <c r="H36" s="20" t="n">
        <v>2.73358599</v>
      </c>
      <c r="I36" s="18" t="n">
        <v>496.57603535</v>
      </c>
      <c r="J36" s="20" t="n">
        <v>5.27331059</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492.85052173</v>
      </c>
      <c r="F37" s="20" t="n">
        <v>6.91542266</v>
      </c>
      <c r="G37" s="18" t="n">
        <v>493.44448075</v>
      </c>
      <c r="H37" s="20" t="n">
        <v>3.90024115</v>
      </c>
      <c r="I37" s="18" t="n">
        <v>573.49619551</v>
      </c>
      <c r="J37" s="20" t="n">
        <v>8.56050449</v>
      </c>
      <c r="K37" s="18" t="s">
        <v>404</v>
      </c>
      <c r="L37" s="20" t="s">
        <v>404</v>
      </c>
      <c r="M37" s="18" t="s">
        <v>404</v>
      </c>
      <c r="N37" s="20" t="s">
        <v>404</v>
      </c>
      <c r="O37" s="18" t="s">
        <v>404</v>
      </c>
      <c r="P37" s="20" t="s">
        <v>404</v>
      </c>
      <c r="Q37" s="18" t="n">
        <v>432.40203165</v>
      </c>
      <c r="R37" s="20" t="n">
        <v>7.36901382</v>
      </c>
    </row>
    <row r="38" spans="1:18">
      <c r="A38" s="15" t="s">
        <v>435</v>
      </c>
      <c r="B38" s="17" t="n">
        <v>5860</v>
      </c>
      <c r="C38" s="18">
        <f>(268.0/B38*100)</f>
        <v/>
      </c>
      <c r="D38" s="19" t="n">
        <v>5592</v>
      </c>
      <c r="E38" s="18" t="n">
        <v>497.64571066</v>
      </c>
      <c r="F38" s="20" t="n">
        <v>9.384278439999999</v>
      </c>
      <c r="G38" s="18" t="n">
        <v>504.72621163</v>
      </c>
      <c r="H38" s="20" t="n">
        <v>4.90574045</v>
      </c>
      <c r="I38" s="18" t="n">
        <v>541.82640402</v>
      </c>
      <c r="J38" s="20" t="n">
        <v>10.58857167</v>
      </c>
      <c r="K38" s="18" t="s">
        <v>404</v>
      </c>
      <c r="L38" s="20" t="s">
        <v>404</v>
      </c>
      <c r="M38" s="18" t="s">
        <v>404</v>
      </c>
      <c r="N38" s="20" t="s">
        <v>404</v>
      </c>
      <c r="O38" s="18" t="s">
        <v>404</v>
      </c>
      <c r="P38" s="20" t="s">
        <v>404</v>
      </c>
      <c r="Q38" s="18" t="n">
        <v>515.68402565</v>
      </c>
      <c r="R38" s="20" t="n">
        <v>15.73339255</v>
      </c>
    </row>
    <row r="39" spans="1:18">
      <c r="A39" s="15" t="s">
        <v>436</v>
      </c>
      <c r="B39" s="17" t="n">
        <v>5895</v>
      </c>
      <c r="C39" s="18">
        <f>(0.0/B39*100)</f>
        <v/>
      </c>
      <c r="D39" s="19" t="n">
        <v>5895</v>
      </c>
      <c r="E39" s="18" t="n">
        <v>428.02234563</v>
      </c>
      <c r="F39" s="20" t="n">
        <v>7.14990786</v>
      </c>
      <c r="G39" s="18" t="n">
        <v>425.52369989</v>
      </c>
      <c r="H39" s="20" t="n">
        <v>7.43820493</v>
      </c>
      <c r="I39" s="18" t="n">
        <v>355.90234061</v>
      </c>
      <c r="J39" s="20" t="n">
        <v>15.76478125</v>
      </c>
      <c r="K39" s="18" t="s">
        <v>404</v>
      </c>
      <c r="L39" s="20" t="s">
        <v>404</v>
      </c>
      <c r="M39" s="18" t="s">
        <v>404</v>
      </c>
      <c r="N39" s="20" t="s">
        <v>404</v>
      </c>
      <c r="O39" s="18" t="s">
        <v>404</v>
      </c>
      <c r="P39" s="20" t="s">
        <v>404</v>
      </c>
      <c r="Q39" s="18" t="n">
        <v>398.30149391</v>
      </c>
      <c r="R39" s="20" t="n">
        <v>7.36004246</v>
      </c>
    </row>
    <row r="40" spans="1:18">
      <c r="A40" s="15" t="s">
        <v>437</v>
      </c>
      <c r="B40" s="17" t="n">
        <v>14157</v>
      </c>
      <c r="C40" s="18">
        <f>(2954.0/B40*100)</f>
        <v/>
      </c>
      <c r="D40" s="19" t="n">
        <v>11203</v>
      </c>
      <c r="E40" s="18" t="n">
        <v>509.75598684</v>
      </c>
      <c r="F40" s="20" t="n">
        <v>3.85162349</v>
      </c>
      <c r="G40" s="18" t="n">
        <v>515.7880040700001</v>
      </c>
      <c r="H40" s="20" t="n">
        <v>8.227516960000001</v>
      </c>
      <c r="I40" s="18" t="n">
        <v>495.78059134</v>
      </c>
      <c r="J40" s="20" t="n">
        <v>10.76866191</v>
      </c>
      <c r="K40" s="18" t="s">
        <v>404</v>
      </c>
      <c r="L40" s="20" t="s">
        <v>404</v>
      </c>
      <c r="M40" s="18" t="s">
        <v>404</v>
      </c>
      <c r="N40" s="20" t="s">
        <v>404</v>
      </c>
      <c r="O40" s="18" t="s">
        <v>404</v>
      </c>
      <c r="P40" s="20" t="s">
        <v>404</v>
      </c>
      <c r="Q40" s="18" t="n">
        <v>535.55239063</v>
      </c>
      <c r="R40" s="20" t="n">
        <v>21.37238661</v>
      </c>
    </row>
    <row r="41" spans="1:18">
      <c r="A41" s="15" t="s">
        <v>438</v>
      </c>
      <c r="B41" s="17" t="n">
        <v>5712</v>
      </c>
      <c r="C41" s="18">
        <f>(99.0/B41*100)</f>
        <v/>
      </c>
      <c r="D41" s="19" t="n">
        <v>5613</v>
      </c>
      <c r="E41" s="18" t="n">
        <v>489.14976894</v>
      </c>
      <c r="F41" s="20" t="n">
        <v>4.89080349</v>
      </c>
      <c r="G41" s="18" t="n">
        <v>504.35852049</v>
      </c>
      <c r="H41" s="20" t="n">
        <v>4.85336124</v>
      </c>
      <c r="I41" s="18" t="n">
        <v>490.88643119</v>
      </c>
      <c r="J41" s="20" t="n">
        <v>22.86756783</v>
      </c>
      <c r="K41" s="18" t="s">
        <v>404</v>
      </c>
      <c r="L41" s="20" t="s">
        <v>404</v>
      </c>
      <c r="M41" s="18" t="s">
        <v>404</v>
      </c>
      <c r="N41" s="20" t="s">
        <v>404</v>
      </c>
      <c r="O41" s="18" t="s">
        <v>404</v>
      </c>
      <c r="P41" s="20" t="s">
        <v>404</v>
      </c>
      <c r="Q41" s="18" t="n">
        <v>488.20382222</v>
      </c>
      <c r="R41" s="20" t="n">
        <v>17.70646374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425.1323846</v>
      </c>
      <c r="F44" s="20" t="n">
        <v>5.38170559</v>
      </c>
      <c r="G44" s="18" t="n">
        <v>428.30604988</v>
      </c>
      <c r="H44" s="20" t="n">
        <v>5.13748294</v>
      </c>
      <c r="I44" s="18" t="s">
        <v>404</v>
      </c>
      <c r="J44" s="20" t="s">
        <v>404</v>
      </c>
      <c r="K44" s="18" t="s">
        <v>404</v>
      </c>
      <c r="L44" s="20" t="s">
        <v>404</v>
      </c>
      <c r="M44" s="18" t="s">
        <v>404</v>
      </c>
      <c r="N44" s="20" t="s">
        <v>404</v>
      </c>
      <c r="O44" s="18" t="s">
        <v>404</v>
      </c>
      <c r="P44" s="20" t="s">
        <v>404</v>
      </c>
      <c r="Q44" s="18" t="n">
        <v>432.01025434</v>
      </c>
      <c r="R44" s="20" t="n">
        <v>5.95165385</v>
      </c>
    </row>
    <row r="45" spans="1:18">
      <c r="A45" s="15" t="s">
        <v>442</v>
      </c>
      <c r="B45" s="17" t="n">
        <v>5519</v>
      </c>
      <c r="C45" s="18">
        <f>(0.0/B45*100)</f>
        <v/>
      </c>
      <c r="D45" s="19" t="n">
        <v>5519</v>
      </c>
      <c r="E45" s="18" t="n">
        <v>372.04141228</v>
      </c>
      <c r="F45" s="20" t="n">
        <v>3.30734718</v>
      </c>
      <c r="G45" s="18" t="n">
        <v>397.20531299</v>
      </c>
      <c r="H45" s="20" t="n">
        <v>8.75501472</v>
      </c>
      <c r="I45" s="18" t="s">
        <v>404</v>
      </c>
      <c r="J45" s="20" t="s">
        <v>404</v>
      </c>
      <c r="K45" s="18" t="s">
        <v>404</v>
      </c>
      <c r="L45" s="20" t="s">
        <v>404</v>
      </c>
      <c r="M45" s="18" t="s">
        <v>404</v>
      </c>
      <c r="N45" s="20" t="s">
        <v>404</v>
      </c>
      <c r="O45" s="18" t="s">
        <v>404</v>
      </c>
      <c r="P45" s="20" t="s">
        <v>404</v>
      </c>
      <c r="Q45" s="18" t="n">
        <v>382.72182375</v>
      </c>
      <c r="R45" s="20" t="n">
        <v>20.62095975</v>
      </c>
    </row>
    <row r="46" spans="1:18">
      <c r="A46" s="15" t="s">
        <v>443</v>
      </c>
      <c r="B46" s="17" t="n">
        <v>23141</v>
      </c>
      <c r="C46" s="18">
        <f>(5878.0/B46*100)</f>
        <v/>
      </c>
      <c r="D46" s="19" t="n">
        <v>17263</v>
      </c>
      <c r="E46" s="18" t="n">
        <v>400.70186337</v>
      </c>
      <c r="F46" s="20" t="n">
        <v>3.63741868</v>
      </c>
      <c r="G46" s="18" t="n">
        <v>416.71622105</v>
      </c>
      <c r="H46" s="20" t="n">
        <v>3.63283491</v>
      </c>
      <c r="I46" s="18" t="n">
        <v>355.9970873</v>
      </c>
      <c r="J46" s="20" t="n">
        <v>5.42411688</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442.06398241</v>
      </c>
      <c r="F47" s="20" t="n">
        <v>9.40774351</v>
      </c>
      <c r="G47" s="18" t="n">
        <v>448.93916322</v>
      </c>
      <c r="H47" s="20" t="n">
        <v>6.20033862</v>
      </c>
      <c r="I47" s="18" t="n">
        <v>449.80582793</v>
      </c>
      <c r="J47" s="20" t="n">
        <v>29.36456624</v>
      </c>
      <c r="K47" s="18" t="s">
        <v>404</v>
      </c>
      <c r="L47" s="20" t="s">
        <v>404</v>
      </c>
      <c r="M47" s="18" t="s">
        <v>404</v>
      </c>
      <c r="N47" s="20" t="s">
        <v>404</v>
      </c>
      <c r="O47" s="18" t="s">
        <v>404</v>
      </c>
      <c r="P47" s="20" t="s">
        <v>404</v>
      </c>
      <c r="Q47" s="18" t="n">
        <v>419.13826695</v>
      </c>
      <c r="R47" s="20" t="n">
        <v>51.25386452</v>
      </c>
    </row>
    <row r="48" spans="1:18">
      <c r="A48" s="15" t="s">
        <v>445</v>
      </c>
      <c r="B48" s="17" t="n">
        <v>9841</v>
      </c>
      <c r="C48" s="18">
        <f>(40.0/B48*100)</f>
        <v/>
      </c>
      <c r="D48" s="19" t="n">
        <v>9801</v>
      </c>
      <c r="E48" s="18" t="n">
        <v>528.3117706</v>
      </c>
      <c r="F48" s="20" t="n">
        <v>9.0165664</v>
      </c>
      <c r="G48" s="18" t="n">
        <v>511.56088596</v>
      </c>
      <c r="H48" s="20" t="n">
        <v>7.5800275</v>
      </c>
      <c r="I48" s="18" t="n">
        <v>426.17323264</v>
      </c>
      <c r="J48" s="20" t="n">
        <v>6.766915</v>
      </c>
      <c r="K48" s="18" t="s">
        <v>404</v>
      </c>
      <c r="L48" s="20" t="s">
        <v>404</v>
      </c>
      <c r="M48" s="18" t="s">
        <v>404</v>
      </c>
      <c r="N48" s="20" t="s">
        <v>404</v>
      </c>
      <c r="O48" s="18" t="s">
        <v>404</v>
      </c>
      <c r="P48" s="20" t="s">
        <v>404</v>
      </c>
      <c r="Q48" s="18" t="n">
        <v>482.2243486</v>
      </c>
      <c r="R48" s="20" t="n">
        <v>25.27220039</v>
      </c>
    </row>
    <row r="49" spans="1:18">
      <c r="A49" s="15" t="s">
        <v>446</v>
      </c>
      <c r="B49" s="17" t="n">
        <v>6349</v>
      </c>
      <c r="C49" s="18">
        <f>(52.0/B49*100)</f>
        <v/>
      </c>
      <c r="D49" s="19" t="n">
        <v>6297</v>
      </c>
      <c r="E49" s="18" t="n">
        <v>424.6739598</v>
      </c>
      <c r="F49" s="20" t="n">
        <v>7.88502524</v>
      </c>
      <c r="G49" s="18" t="n">
        <v>431.64479488</v>
      </c>
      <c r="H49" s="20" t="n">
        <v>4.22410203</v>
      </c>
      <c r="I49" s="18" t="s">
        <v>404</v>
      </c>
      <c r="J49" s="20" t="s">
        <v>404</v>
      </c>
      <c r="K49" s="18" t="s">
        <v>404</v>
      </c>
      <c r="L49" s="20" t="s">
        <v>404</v>
      </c>
      <c r="M49" s="18" t="s">
        <v>404</v>
      </c>
      <c r="N49" s="20" t="s">
        <v>404</v>
      </c>
      <c r="O49" s="18" t="s">
        <v>404</v>
      </c>
      <c r="P49" s="20" t="s">
        <v>404</v>
      </c>
      <c r="Q49" s="18" t="n">
        <v>434.79911828</v>
      </c>
      <c r="R49" s="20" t="n">
        <v>5.25398174</v>
      </c>
    </row>
    <row r="50" spans="1:18">
      <c r="A50" s="15" t="s">
        <v>447</v>
      </c>
      <c r="B50" s="17" t="n">
        <v>11795</v>
      </c>
      <c r="C50" s="18">
        <f>(1031.0/B50*100)</f>
        <v/>
      </c>
      <c r="D50" s="19" t="n">
        <v>10764</v>
      </c>
      <c r="E50" s="18" t="n">
        <v>419.27238218</v>
      </c>
      <c r="F50" s="20" t="n">
        <v>3.75829672</v>
      </c>
      <c r="G50" s="18" t="n">
        <v>424.24491896</v>
      </c>
      <c r="H50" s="20" t="n">
        <v>5.92730708</v>
      </c>
      <c r="I50" s="18" t="n">
        <v>397.096902</v>
      </c>
      <c r="J50" s="20" t="n">
        <v>10.88842856</v>
      </c>
      <c r="K50" s="18" t="s">
        <v>404</v>
      </c>
      <c r="L50" s="20" t="s">
        <v>404</v>
      </c>
      <c r="M50" s="18" t="s">
        <v>404</v>
      </c>
      <c r="N50" s="20" t="s">
        <v>404</v>
      </c>
      <c r="O50" s="18" t="s">
        <v>404</v>
      </c>
      <c r="P50" s="20" t="s">
        <v>404</v>
      </c>
      <c r="Q50" s="18" t="n">
        <v>403.63350573</v>
      </c>
      <c r="R50" s="20" t="n">
        <v>9.15966354</v>
      </c>
    </row>
    <row r="51" spans="1:18">
      <c r="A51" s="15" t="s">
        <v>448</v>
      </c>
      <c r="B51" s="17" t="n">
        <v>6866</v>
      </c>
      <c r="C51" s="18">
        <f>(1218.0/B51*100)</f>
        <v/>
      </c>
      <c r="D51" s="19" t="n">
        <v>5648</v>
      </c>
      <c r="E51" s="18" t="n">
        <v>407.15656079</v>
      </c>
      <c r="F51" s="20" t="n">
        <v>5.13224372</v>
      </c>
      <c r="G51" s="18" t="n">
        <v>423.80677318</v>
      </c>
      <c r="H51" s="20" t="n">
        <v>3.17941133</v>
      </c>
      <c r="I51" s="18" t="n">
        <v>418.48637078</v>
      </c>
      <c r="J51" s="20" t="n">
        <v>15.58527852</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476.06709727</v>
      </c>
      <c r="F52" s="20" t="n">
        <v>6.79689835</v>
      </c>
      <c r="G52" s="18" t="n">
        <v>476.90227732</v>
      </c>
      <c r="H52" s="20" t="n">
        <v>3.87734385</v>
      </c>
      <c r="I52" s="18" t="n">
        <v>470.22022371</v>
      </c>
      <c r="J52" s="20" t="n">
        <v>14.9308577</v>
      </c>
      <c r="K52" s="18" t="s">
        <v>404</v>
      </c>
      <c r="L52" s="20" t="s">
        <v>404</v>
      </c>
      <c r="M52" s="18" t="s">
        <v>404</v>
      </c>
      <c r="N52" s="20" t="s">
        <v>404</v>
      </c>
      <c r="O52" s="18" t="s">
        <v>404</v>
      </c>
      <c r="P52" s="20" t="s">
        <v>404</v>
      </c>
      <c r="Q52" s="18" t="n">
        <v>461.23718809</v>
      </c>
      <c r="R52" s="20" t="n">
        <v>15.55729799</v>
      </c>
    </row>
    <row r="53" spans="1:18">
      <c r="A53" s="15" t="s">
        <v>450</v>
      </c>
      <c r="B53" s="17" t="n">
        <v>5571</v>
      </c>
      <c r="C53" s="18">
        <f>(0.0/B53*100)</f>
        <v/>
      </c>
      <c r="D53" s="19" t="n">
        <v>5571</v>
      </c>
      <c r="E53" s="18" t="n">
        <v>451.91762355</v>
      </c>
      <c r="F53" s="20" t="n">
        <v>2.28035858</v>
      </c>
      <c r="G53" s="18" t="n">
        <v>422.49762598</v>
      </c>
      <c r="H53" s="20" t="n">
        <v>1.79631149</v>
      </c>
      <c r="I53" s="18" t="n">
        <v>356.81296467</v>
      </c>
      <c r="J53" s="20" t="n">
        <v>7.27126105</v>
      </c>
      <c r="K53" s="18" t="s">
        <v>404</v>
      </c>
      <c r="L53" s="20" t="s">
        <v>404</v>
      </c>
      <c r="M53" s="18" t="s">
        <v>404</v>
      </c>
      <c r="N53" s="20" t="s">
        <v>404</v>
      </c>
      <c r="O53" s="18" t="s">
        <v>404</v>
      </c>
      <c r="P53" s="20" t="s">
        <v>404</v>
      </c>
      <c r="Q53" s="18" t="n">
        <v>436.28502692</v>
      </c>
      <c r="R53" s="20" t="n">
        <v>3.500928</v>
      </c>
    </row>
    <row r="54" spans="1:18">
      <c r="A54" s="15" t="s">
        <v>451</v>
      </c>
      <c r="B54" s="17" t="n">
        <v>4740</v>
      </c>
      <c r="C54" s="18">
        <f>(199.0/B54*100)</f>
        <v/>
      </c>
      <c r="D54" s="19" t="n">
        <v>4541</v>
      </c>
      <c r="E54" s="18" t="n">
        <v>327.57708474</v>
      </c>
      <c r="F54" s="20" t="n">
        <v>5.2820198</v>
      </c>
      <c r="G54" s="18" t="n">
        <v>339.54481475</v>
      </c>
      <c r="H54" s="20" t="n">
        <v>7.05777154</v>
      </c>
      <c r="I54" s="18" t="n">
        <v>300.94433921</v>
      </c>
      <c r="J54" s="20" t="n">
        <v>5.56687527</v>
      </c>
      <c r="K54" s="18" t="s">
        <v>404</v>
      </c>
      <c r="L54" s="20" t="s">
        <v>404</v>
      </c>
      <c r="M54" s="18" t="s">
        <v>404</v>
      </c>
      <c r="N54" s="20" t="s">
        <v>404</v>
      </c>
      <c r="O54" s="18" t="s">
        <v>404</v>
      </c>
      <c r="P54" s="20" t="s">
        <v>404</v>
      </c>
      <c r="Q54" s="18" t="n">
        <v>342.25785659</v>
      </c>
      <c r="R54" s="20" t="n">
        <v>6.70487085</v>
      </c>
    </row>
    <row r="55" spans="1:18">
      <c r="A55" s="15" t="s">
        <v>452</v>
      </c>
      <c r="B55" s="17" t="n">
        <v>5316</v>
      </c>
      <c r="C55" s="18">
        <f>(43.0/B55*100)</f>
        <v/>
      </c>
      <c r="D55" s="19" t="n">
        <v>5273</v>
      </c>
      <c r="E55" s="18" t="n">
        <v>408.60355963</v>
      </c>
      <c r="F55" s="20" t="n">
        <v>4.90367323</v>
      </c>
      <c r="G55" s="18" t="n">
        <v>409.94186979</v>
      </c>
      <c r="H55" s="20" t="n">
        <v>4.00156524</v>
      </c>
      <c r="I55" s="18" t="s">
        <v>404</v>
      </c>
      <c r="J55" s="20" t="s">
        <v>404</v>
      </c>
      <c r="K55" s="18" t="s">
        <v>404</v>
      </c>
      <c r="L55" s="20" t="s">
        <v>404</v>
      </c>
      <c r="M55" s="18" t="s">
        <v>404</v>
      </c>
      <c r="N55" s="20" t="s">
        <v>404</v>
      </c>
      <c r="O55" s="18" t="s">
        <v>404</v>
      </c>
      <c r="P55" s="20" t="s">
        <v>404</v>
      </c>
      <c r="Q55" s="18" t="n">
        <v>414.74152565</v>
      </c>
      <c r="R55" s="20" t="n">
        <v>4.74590642</v>
      </c>
    </row>
    <row r="56" spans="1:18">
      <c r="A56" s="15" t="s">
        <v>453</v>
      </c>
      <c r="B56" s="17" t="n">
        <v>5359</v>
      </c>
      <c r="C56" s="18">
        <f>(0.0/B56*100)</f>
        <v/>
      </c>
      <c r="D56" s="19" t="n">
        <v>5359</v>
      </c>
      <c r="E56" s="18" t="n">
        <v>527.00439238</v>
      </c>
      <c r="F56" s="20" t="n">
        <v>4.55769371</v>
      </c>
      <c r="G56" s="18" t="n">
        <v>521.3874805299999</v>
      </c>
      <c r="H56" s="20" t="n">
        <v>4.90120599</v>
      </c>
      <c r="I56" s="18" t="n">
        <v>520.85506759</v>
      </c>
      <c r="J56" s="20" t="n">
        <v>16.36062732</v>
      </c>
      <c r="K56" s="18" t="s">
        <v>404</v>
      </c>
      <c r="L56" s="20" t="s">
        <v>404</v>
      </c>
      <c r="M56" s="18" t="s">
        <v>404</v>
      </c>
      <c r="N56" s="20" t="s">
        <v>404</v>
      </c>
      <c r="O56" s="18" t="s">
        <v>404</v>
      </c>
      <c r="P56" s="20" t="s">
        <v>404</v>
      </c>
      <c r="Q56" s="18" t="n">
        <v>513.70205635</v>
      </c>
      <c r="R56" s="20" t="n">
        <v>25.55760842</v>
      </c>
    </row>
    <row r="57" spans="1:18">
      <c r="A57" s="15" t="s">
        <v>454</v>
      </c>
      <c r="B57" s="17" t="n">
        <v>6513</v>
      </c>
      <c r="C57" s="18">
        <f>(0.0/B57*100)</f>
        <v/>
      </c>
      <c r="D57" s="19" t="n">
        <v>6513</v>
      </c>
      <c r="E57" s="18" t="n">
        <v>400.51372339</v>
      </c>
      <c r="F57" s="20" t="n">
        <v>3.48067285</v>
      </c>
      <c r="G57" s="18" t="n">
        <v>408.99135522</v>
      </c>
      <c r="H57" s="20" t="n">
        <v>6.26065467</v>
      </c>
      <c r="I57" s="18" t="s">
        <v>404</v>
      </c>
      <c r="J57" s="20" t="s">
        <v>404</v>
      </c>
      <c r="K57" s="18" t="s">
        <v>404</v>
      </c>
      <c r="L57" s="20" t="s">
        <v>404</v>
      </c>
      <c r="M57" s="18" t="s">
        <v>404</v>
      </c>
      <c r="N57" s="20" t="s">
        <v>404</v>
      </c>
      <c r="O57" s="18" t="s">
        <v>404</v>
      </c>
      <c r="P57" s="20" t="s">
        <v>404</v>
      </c>
      <c r="Q57" s="18" t="n">
        <v>405.01563706</v>
      </c>
      <c r="R57" s="20" t="n">
        <v>8.46550347</v>
      </c>
    </row>
    <row r="58" spans="1:18">
      <c r="A58" s="15" t="s">
        <v>455</v>
      </c>
      <c r="B58" s="17" t="n">
        <v>7267</v>
      </c>
      <c r="C58" s="18">
        <f>(0.0/B58*100)</f>
        <v/>
      </c>
      <c r="D58" s="19" t="n">
        <v>7267</v>
      </c>
      <c r="E58" s="18" t="n">
        <v>418.28626425</v>
      </c>
      <c r="F58" s="20" t="n">
        <v>6.17946454</v>
      </c>
      <c r="G58" s="18" t="n">
        <v>395.43483875</v>
      </c>
      <c r="H58" s="20" t="n">
        <v>9.636587430000001</v>
      </c>
      <c r="I58" s="18" t="s">
        <v>404</v>
      </c>
      <c r="J58" s="20" t="s">
        <v>404</v>
      </c>
      <c r="K58" s="18" t="s">
        <v>404</v>
      </c>
      <c r="L58" s="20" t="s">
        <v>404</v>
      </c>
      <c r="M58" s="18" t="s">
        <v>404</v>
      </c>
      <c r="N58" s="20" t="s">
        <v>404</v>
      </c>
      <c r="O58" s="18" t="s">
        <v>404</v>
      </c>
      <c r="P58" s="20" t="s">
        <v>404</v>
      </c>
      <c r="Q58" s="18" t="n">
        <v>407.59102084</v>
      </c>
      <c r="R58" s="20" t="n">
        <v>3.8049141</v>
      </c>
    </row>
    <row r="59" spans="1:18">
      <c r="A59" s="15" t="s">
        <v>456</v>
      </c>
      <c r="B59" s="17" t="n">
        <v>4826</v>
      </c>
      <c r="C59" s="18">
        <f>(0.0/B59*100)</f>
        <v/>
      </c>
      <c r="D59" s="19" t="n">
        <v>4826</v>
      </c>
      <c r="E59" s="18" t="n">
        <v>370.91323532</v>
      </c>
      <c r="F59" s="20" t="n">
        <v>2.5009198</v>
      </c>
      <c r="G59" s="18" t="n">
        <v>383.28806132</v>
      </c>
      <c r="H59" s="20" t="n">
        <v>2.92281945</v>
      </c>
      <c r="I59" s="18" t="s">
        <v>404</v>
      </c>
      <c r="J59" s="20" t="s">
        <v>404</v>
      </c>
      <c r="K59" s="18" t="s">
        <v>404</v>
      </c>
      <c r="L59" s="20" t="s">
        <v>404</v>
      </c>
      <c r="M59" s="18" t="s">
        <v>404</v>
      </c>
      <c r="N59" s="20" t="s">
        <v>404</v>
      </c>
      <c r="O59" s="18" t="n">
        <v>346.71073448</v>
      </c>
      <c r="P59" s="20" t="n">
        <v>9.51866581</v>
      </c>
      <c r="Q59" s="18" t="n">
        <v>382.89906698</v>
      </c>
      <c r="R59" s="20" t="n">
        <v>2.76232579</v>
      </c>
    </row>
    <row r="60" spans="1:18">
      <c r="A60" s="15" t="s">
        <v>457</v>
      </c>
      <c r="B60" s="17" t="n">
        <v>4546</v>
      </c>
      <c r="C60" s="18">
        <f>(0.0/B60*100)</f>
        <v/>
      </c>
      <c r="D60" s="19" t="n">
        <v>4546</v>
      </c>
      <c r="E60" s="18" t="n">
        <v>385.10328425</v>
      </c>
      <c r="F60" s="20" t="n">
        <v>6.18056149</v>
      </c>
      <c r="G60" s="18" t="n">
        <v>397.19730926</v>
      </c>
      <c r="H60" s="20" t="n">
        <v>13.53596172</v>
      </c>
      <c r="I60" s="18" t="s">
        <v>404</v>
      </c>
      <c r="J60" s="20" t="s">
        <v>404</v>
      </c>
      <c r="K60" s="18" t="s">
        <v>404</v>
      </c>
      <c r="L60" s="20" t="s">
        <v>404</v>
      </c>
      <c r="M60" s="18" t="s">
        <v>404</v>
      </c>
      <c r="N60" s="20" t="s">
        <v>404</v>
      </c>
      <c r="O60" s="18" t="s">
        <v>404</v>
      </c>
      <c r="P60" s="20" t="s">
        <v>404</v>
      </c>
      <c r="Q60" s="18" t="n">
        <v>384.56565908</v>
      </c>
      <c r="R60" s="20" t="n">
        <v>5.86703489</v>
      </c>
    </row>
    <row r="61" spans="1:18">
      <c r="A61" s="15" t="s">
        <v>458</v>
      </c>
      <c r="B61" s="17" t="n">
        <v>6525</v>
      </c>
      <c r="C61" s="18">
        <f>(0.0/B61*100)</f>
        <v/>
      </c>
      <c r="D61" s="19" t="n">
        <v>6525</v>
      </c>
      <c r="E61" s="18" t="n">
        <v>464.06482462</v>
      </c>
      <c r="F61" s="20" t="n">
        <v>7.14767712</v>
      </c>
      <c r="G61" s="18" t="n">
        <v>476.64121453</v>
      </c>
      <c r="H61" s="20" t="n">
        <v>3.24884525</v>
      </c>
      <c r="I61" s="18" t="n">
        <v>410.05668014</v>
      </c>
      <c r="J61" s="20" t="n">
        <v>16.13801857</v>
      </c>
      <c r="K61" s="18" t="s">
        <v>404</v>
      </c>
      <c r="L61" s="20" t="s">
        <v>404</v>
      </c>
      <c r="M61" s="18" t="s">
        <v>404</v>
      </c>
      <c r="N61" s="20" t="s">
        <v>404</v>
      </c>
      <c r="O61" s="18" t="s">
        <v>404</v>
      </c>
      <c r="P61" s="20" t="s">
        <v>404</v>
      </c>
      <c r="Q61" s="18" t="n">
        <v>488.57052074</v>
      </c>
      <c r="R61" s="20" t="n">
        <v>9.301830150000001</v>
      </c>
    </row>
    <row r="62" spans="1:18">
      <c r="A62" s="15" t="s">
        <v>459</v>
      </c>
      <c r="B62" s="17" t="n">
        <v>4476</v>
      </c>
      <c r="C62" s="18">
        <f>(0.0/B62*100)</f>
        <v/>
      </c>
      <c r="D62" s="19" t="n">
        <v>4476</v>
      </c>
      <c r="E62" s="18" t="n">
        <v>528.13814331</v>
      </c>
      <c r="F62" s="20" t="n">
        <v>1.72069406</v>
      </c>
      <c r="G62" s="18" t="n">
        <v>533.4188907</v>
      </c>
      <c r="H62" s="20" t="n">
        <v>1.58817047</v>
      </c>
      <c r="I62" s="18" t="n">
        <v>469.94698345</v>
      </c>
      <c r="J62" s="20" t="n">
        <v>17.32583546</v>
      </c>
      <c r="K62" s="18" t="s">
        <v>404</v>
      </c>
      <c r="L62" s="20" t="s">
        <v>404</v>
      </c>
      <c r="M62" s="18" t="s">
        <v>404</v>
      </c>
      <c r="N62" s="20" t="s">
        <v>404</v>
      </c>
      <c r="O62" s="18" t="s">
        <v>404</v>
      </c>
      <c r="P62" s="20" t="s">
        <v>404</v>
      </c>
      <c r="Q62" s="18" t="n">
        <v>508.26107955</v>
      </c>
      <c r="R62" s="20" t="n">
        <v>3.44748567</v>
      </c>
    </row>
    <row r="63" spans="1:18">
      <c r="A63" s="15" t="s">
        <v>460</v>
      </c>
      <c r="B63" s="17" t="n">
        <v>5324</v>
      </c>
      <c r="C63" s="18">
        <f>(0.0/B63*100)</f>
        <v/>
      </c>
      <c r="D63" s="19" t="n">
        <v>5324</v>
      </c>
      <c r="E63" s="18" t="n">
        <v>380.1929855</v>
      </c>
      <c r="F63" s="20" t="n">
        <v>1.83689372</v>
      </c>
      <c r="G63" s="18" t="n">
        <v>395.58402029</v>
      </c>
      <c r="H63" s="20" t="n">
        <v>2.35735506</v>
      </c>
      <c r="I63" s="18" t="s">
        <v>404</v>
      </c>
      <c r="J63" s="20" t="s">
        <v>404</v>
      </c>
      <c r="K63" s="18" t="s">
        <v>404</v>
      </c>
      <c r="L63" s="20" t="s">
        <v>404</v>
      </c>
      <c r="M63" s="18" t="s">
        <v>404</v>
      </c>
      <c r="N63" s="20" t="s">
        <v>404</v>
      </c>
      <c r="O63" s="18" t="s">
        <v>404</v>
      </c>
      <c r="P63" s="20" t="s">
        <v>404</v>
      </c>
      <c r="Q63" s="18" t="n">
        <v>379.43945172</v>
      </c>
      <c r="R63" s="20" t="n">
        <v>2.43827376</v>
      </c>
    </row>
    <row r="64" spans="1:18">
      <c r="A64" s="15" t="s">
        <v>461</v>
      </c>
      <c r="B64" s="17" t="n">
        <v>3634</v>
      </c>
      <c r="C64" s="18">
        <f>(27.0/B64*100)</f>
        <v/>
      </c>
      <c r="D64" s="19" t="n">
        <v>3607</v>
      </c>
      <c r="E64" s="18" t="n">
        <v>459.97637398</v>
      </c>
      <c r="F64" s="20" t="n">
        <v>2.19859666</v>
      </c>
      <c r="G64" s="18" t="n">
        <v>458.55003259</v>
      </c>
      <c r="H64" s="20" t="n">
        <v>3.26572762</v>
      </c>
      <c r="I64" s="18" t="s">
        <v>404</v>
      </c>
      <c r="J64" s="20" t="s">
        <v>404</v>
      </c>
      <c r="K64" s="18" t="s">
        <v>404</v>
      </c>
      <c r="L64" s="20" t="s">
        <v>404</v>
      </c>
      <c r="M64" s="18" t="s">
        <v>404</v>
      </c>
      <c r="N64" s="20" t="s">
        <v>404</v>
      </c>
      <c r="O64" s="18" t="s">
        <v>404</v>
      </c>
      <c r="P64" s="20" t="s">
        <v>404</v>
      </c>
      <c r="Q64" s="18" t="n">
        <v>492.59592044</v>
      </c>
      <c r="R64" s="20" t="n">
        <v>4.00177068</v>
      </c>
    </row>
    <row r="65" spans="1:18">
      <c r="A65" s="15" t="s">
        <v>462</v>
      </c>
      <c r="B65" s="17" t="n">
        <v>5325</v>
      </c>
      <c r="C65" s="18">
        <f>(0.0/B65*100)</f>
        <v/>
      </c>
      <c r="D65" s="19" t="n">
        <v>5325</v>
      </c>
      <c r="E65" s="18" t="n">
        <v>428.23016717</v>
      </c>
      <c r="F65" s="20" t="n">
        <v>2.67494133</v>
      </c>
      <c r="G65" s="18" t="n">
        <v>424.25088806</v>
      </c>
      <c r="H65" s="20" t="n">
        <v>4.53533938</v>
      </c>
      <c r="I65" s="18" t="s">
        <v>404</v>
      </c>
      <c r="J65" s="20" t="s">
        <v>404</v>
      </c>
      <c r="K65" s="18" t="s">
        <v>404</v>
      </c>
      <c r="L65" s="20" t="s">
        <v>404</v>
      </c>
      <c r="M65" s="18" t="s">
        <v>404</v>
      </c>
      <c r="N65" s="20" t="s">
        <v>404</v>
      </c>
      <c r="O65" s="18" t="s">
        <v>404</v>
      </c>
      <c r="P65" s="20" t="s">
        <v>404</v>
      </c>
      <c r="Q65" s="18" t="n">
        <v>460.17803759</v>
      </c>
      <c r="R65" s="20" t="n">
        <v>19.61131223</v>
      </c>
    </row>
    <row r="66" spans="1:18">
      <c r="A66" s="15" t="s">
        <v>463</v>
      </c>
      <c r="B66" s="17" t="n">
        <v>5665</v>
      </c>
      <c r="C66" s="18">
        <f>(0.0/B66*100)</f>
        <v/>
      </c>
      <c r="D66" s="19" t="n">
        <v>5665</v>
      </c>
      <c r="E66" s="18" t="n">
        <v>411.52772499</v>
      </c>
      <c r="F66" s="20" t="n">
        <v>1.6986822</v>
      </c>
      <c r="G66" s="18" t="n">
        <v>412.05103805</v>
      </c>
      <c r="H66" s="20" t="n">
        <v>1.4835703</v>
      </c>
      <c r="I66" s="18" t="n">
        <v>363.84393827</v>
      </c>
      <c r="J66" s="20" t="n">
        <v>8.81112766</v>
      </c>
      <c r="K66" s="18" t="s">
        <v>404</v>
      </c>
      <c r="L66" s="20" t="s">
        <v>404</v>
      </c>
      <c r="M66" s="18" t="s">
        <v>404</v>
      </c>
      <c r="N66" s="20" t="s">
        <v>404</v>
      </c>
      <c r="O66" s="18" t="s">
        <v>404</v>
      </c>
      <c r="P66" s="20" t="s">
        <v>404</v>
      </c>
      <c r="Q66" s="18" t="n">
        <v>411.52732926</v>
      </c>
      <c r="R66" s="20" t="n">
        <v>2.89084482</v>
      </c>
    </row>
    <row r="67" spans="1:18">
      <c r="A67" s="15" t="s">
        <v>464</v>
      </c>
      <c r="B67" s="17" t="n">
        <v>6971</v>
      </c>
      <c r="C67" s="18">
        <f>(0.0/B67*100)</f>
        <v/>
      </c>
      <c r="D67" s="19" t="n">
        <v>6971</v>
      </c>
      <c r="E67" s="18" t="n">
        <v>393.69210525</v>
      </c>
      <c r="F67" s="20" t="n">
        <v>4.6895527</v>
      </c>
      <c r="G67" s="18" t="n">
        <v>397.98857658</v>
      </c>
      <c r="H67" s="20" t="n">
        <v>4.97997862</v>
      </c>
      <c r="I67" s="18" t="n">
        <v>379.8153183</v>
      </c>
      <c r="J67" s="20" t="n">
        <v>6.79452788</v>
      </c>
      <c r="K67" s="18" t="s">
        <v>404</v>
      </c>
      <c r="L67" s="20" t="s">
        <v>404</v>
      </c>
      <c r="M67" s="18" t="s">
        <v>404</v>
      </c>
      <c r="N67" s="20" t="s">
        <v>404</v>
      </c>
      <c r="O67" s="18" t="s">
        <v>404</v>
      </c>
      <c r="P67" s="20" t="s">
        <v>404</v>
      </c>
      <c r="Q67" s="18" t="n">
        <v>400.03591085</v>
      </c>
      <c r="R67" s="20" t="n">
        <v>6.09872705</v>
      </c>
    </row>
    <row r="68" spans="1:18">
      <c r="A68" s="15" t="s">
        <v>465</v>
      </c>
      <c r="B68" s="17" t="n">
        <v>12083</v>
      </c>
      <c r="C68" s="18">
        <f>(0.0/B68*100)</f>
        <v/>
      </c>
      <c r="D68" s="19" t="n">
        <v>12083</v>
      </c>
      <c r="E68" s="18" t="n">
        <v>414.83501542</v>
      </c>
      <c r="F68" s="20" t="n">
        <v>1.0421373</v>
      </c>
      <c r="G68" s="18" t="n">
        <v>425.75100042</v>
      </c>
      <c r="H68" s="20" t="n">
        <v>2.1458132</v>
      </c>
      <c r="I68" s="18" t="n">
        <v>439.84475592</v>
      </c>
      <c r="J68" s="20" t="n">
        <v>12.49637931</v>
      </c>
      <c r="K68" s="18" t="s">
        <v>404</v>
      </c>
      <c r="L68" s="20" t="s">
        <v>404</v>
      </c>
      <c r="M68" s="18" t="s">
        <v>404</v>
      </c>
      <c r="N68" s="20" t="s">
        <v>404</v>
      </c>
      <c r="O68" s="18" t="s">
        <v>404</v>
      </c>
      <c r="P68" s="20" t="s">
        <v>404</v>
      </c>
      <c r="Q68" s="18" t="n">
        <v>428.59550413</v>
      </c>
      <c r="R68" s="20" t="n">
        <v>3.46016642</v>
      </c>
    </row>
    <row r="69" spans="1:18">
      <c r="A69" s="15" t="s">
        <v>466</v>
      </c>
      <c r="B69" s="17" t="n">
        <v>4876</v>
      </c>
      <c r="C69" s="18">
        <f>(0.0/B69*100)</f>
        <v/>
      </c>
      <c r="D69" s="19" t="n">
        <v>4876</v>
      </c>
      <c r="E69" s="18" t="n">
        <v>439.4815817</v>
      </c>
      <c r="F69" s="20" t="n">
        <v>4.25726311</v>
      </c>
      <c r="G69" s="18" t="n">
        <v>433.18011682</v>
      </c>
      <c r="H69" s="20" t="n">
        <v>7.43375375</v>
      </c>
      <c r="I69" s="18" t="s">
        <v>404</v>
      </c>
      <c r="J69" s="20" t="s">
        <v>404</v>
      </c>
      <c r="K69" s="18" t="s">
        <v>404</v>
      </c>
      <c r="L69" s="20" t="s">
        <v>404</v>
      </c>
      <c r="M69" s="18" t="s">
        <v>404</v>
      </c>
      <c r="N69" s="20" t="s">
        <v>404</v>
      </c>
      <c r="O69" s="18" t="s">
        <v>404</v>
      </c>
      <c r="P69" s="20" t="s">
        <v>404</v>
      </c>
      <c r="Q69" s="18" t="n">
        <v>403.32671042</v>
      </c>
      <c r="R69" s="20" t="n">
        <v>13.54960543</v>
      </c>
    </row>
    <row r="70" spans="1:18">
      <c r="A70" s="15" t="s">
        <v>467</v>
      </c>
      <c r="B70" s="17" t="n">
        <v>6036</v>
      </c>
      <c r="C70" s="18">
        <f>(0.0/B70*100)</f>
        <v/>
      </c>
      <c r="D70" s="19" t="n">
        <v>6036</v>
      </c>
      <c r="E70" s="18" t="n">
        <v>486.15252126</v>
      </c>
      <c r="F70" s="20" t="n">
        <v>3.05503785</v>
      </c>
      <c r="G70" s="18" t="n">
        <v>493.33513662</v>
      </c>
      <c r="H70" s="20" t="n">
        <v>11.6289412</v>
      </c>
      <c r="I70" s="18" t="s">
        <v>404</v>
      </c>
      <c r="J70" s="20" t="s">
        <v>404</v>
      </c>
      <c r="K70" s="18" t="s">
        <v>404</v>
      </c>
      <c r="L70" s="20" t="s">
        <v>404</v>
      </c>
      <c r="M70" s="18" t="s">
        <v>404</v>
      </c>
      <c r="N70" s="20" t="s">
        <v>404</v>
      </c>
      <c r="O70" s="18" t="s">
        <v>404</v>
      </c>
      <c r="P70" s="20" t="s">
        <v>404</v>
      </c>
      <c r="Q70" s="18" t="n">
        <v>501.88639032</v>
      </c>
      <c r="R70" s="20" t="n">
        <v>8.568869080000001</v>
      </c>
    </row>
    <row r="71" spans="1:18">
      <c r="A71" s="15" t="s">
        <v>468</v>
      </c>
      <c r="B71" s="17" t="n">
        <v>6115</v>
      </c>
      <c r="C71" s="18">
        <f>(0.0/B71*100)</f>
        <v/>
      </c>
      <c r="D71" s="19" t="n">
        <v>6115</v>
      </c>
      <c r="E71" s="18" t="n">
        <v>555.59910582</v>
      </c>
      <c r="F71" s="20" t="n">
        <v>1.22170019</v>
      </c>
      <c r="G71" s="18" t="n">
        <v>556.23988854</v>
      </c>
      <c r="H71" s="20" t="n">
        <v>4.67814669</v>
      </c>
      <c r="I71" s="18" t="n">
        <v>496.28387474</v>
      </c>
      <c r="J71" s="20" t="n">
        <v>15.61464699</v>
      </c>
      <c r="K71" s="18" t="s">
        <v>404</v>
      </c>
      <c r="L71" s="20" t="s">
        <v>404</v>
      </c>
      <c r="M71" s="18" t="s">
        <v>404</v>
      </c>
      <c r="N71" s="20" t="s">
        <v>404</v>
      </c>
      <c r="O71" s="18" t="s">
        <v>404</v>
      </c>
      <c r="P71" s="20" t="s">
        <v>404</v>
      </c>
      <c r="Q71" s="18" t="n">
        <v>572.35480018</v>
      </c>
      <c r="R71" s="20" t="n">
        <v>8.841648319999999</v>
      </c>
    </row>
    <row r="72" spans="1:18">
      <c r="A72" s="15" t="s">
        <v>469</v>
      </c>
      <c r="B72" s="17" t="n">
        <v>7708</v>
      </c>
      <c r="C72" s="18">
        <f>(0.0/B72*100)</f>
        <v/>
      </c>
      <c r="D72" s="19" t="n">
        <v>7708</v>
      </c>
      <c r="E72" s="18" t="n">
        <v>529.14660584</v>
      </c>
      <c r="F72" s="20" t="n">
        <v>4.43688148</v>
      </c>
      <c r="G72" s="18" t="n">
        <v>539.6051737400001</v>
      </c>
      <c r="H72" s="20" t="n">
        <v>5.91172114</v>
      </c>
      <c r="I72" s="18" t="n">
        <v>458.99937447</v>
      </c>
      <c r="J72" s="20" t="n">
        <v>20.27311295</v>
      </c>
      <c r="K72" s="18" t="s">
        <v>404</v>
      </c>
      <c r="L72" s="20" t="s">
        <v>404</v>
      </c>
      <c r="M72" s="18" t="s">
        <v>404</v>
      </c>
      <c r="N72" s="20" t="s">
        <v>404</v>
      </c>
      <c r="O72" s="18" t="s">
        <v>404</v>
      </c>
      <c r="P72" s="20" t="s">
        <v>404</v>
      </c>
      <c r="Q72" s="18" t="n">
        <v>562.12209606</v>
      </c>
      <c r="R72" s="20" t="n">
        <v>8.315756</v>
      </c>
    </row>
    <row r="73" spans="1:18">
      <c r="A73" s="15" t="s">
        <v>470</v>
      </c>
      <c r="B73" s="17" t="n">
        <v>8249</v>
      </c>
      <c r="C73" s="18">
        <f>(0.0/B73*100)</f>
        <v/>
      </c>
      <c r="D73" s="19" t="n">
        <v>8249</v>
      </c>
      <c r="E73" s="18" t="n">
        <v>420.37757409</v>
      </c>
      <c r="F73" s="20" t="n">
        <v>4.15397291</v>
      </c>
      <c r="G73" s="18" t="n">
        <v>426.87719545</v>
      </c>
      <c r="H73" s="20" t="n">
        <v>5.8008467</v>
      </c>
      <c r="I73" s="18" t="n">
        <v>410.81162287</v>
      </c>
      <c r="J73" s="20" t="n">
        <v>19.10949987</v>
      </c>
      <c r="K73" s="18" t="s">
        <v>404</v>
      </c>
      <c r="L73" s="20" t="s">
        <v>404</v>
      </c>
      <c r="M73" s="18" t="s">
        <v>404</v>
      </c>
      <c r="N73" s="20" t="s">
        <v>404</v>
      </c>
      <c r="O73" s="18" t="s">
        <v>404</v>
      </c>
      <c r="P73" s="20" t="s">
        <v>404</v>
      </c>
      <c r="Q73" s="18" t="n">
        <v>409.99674142</v>
      </c>
      <c r="R73" s="20" t="n">
        <v>16.42254581</v>
      </c>
    </row>
    <row r="74" spans="1:18">
      <c r="A74" s="15" t="s">
        <v>471</v>
      </c>
      <c r="B74" s="17" t="n">
        <v>4692</v>
      </c>
      <c r="C74" s="18">
        <f>(484.0/B74*100)</f>
        <v/>
      </c>
      <c r="D74" s="19" t="n">
        <v>4208</v>
      </c>
      <c r="E74" s="18" t="n">
        <v>419.65366222</v>
      </c>
      <c r="F74" s="20" t="n">
        <v>1.95702688</v>
      </c>
      <c r="G74" s="18" t="n">
        <v>429.14073929</v>
      </c>
      <c r="H74" s="20" t="n">
        <v>3.30677861</v>
      </c>
      <c r="I74" s="18" t="s">
        <v>404</v>
      </c>
      <c r="J74" s="20" t="s">
        <v>404</v>
      </c>
      <c r="K74" s="18" t="s">
        <v>404</v>
      </c>
      <c r="L74" s="20" t="s">
        <v>404</v>
      </c>
      <c r="M74" s="18" t="s">
        <v>404</v>
      </c>
      <c r="N74" s="20" t="s">
        <v>404</v>
      </c>
      <c r="O74" s="18" t="s">
        <v>404</v>
      </c>
      <c r="P74" s="20" t="s">
        <v>404</v>
      </c>
      <c r="Q74" s="18" t="n">
        <v>423.1585148</v>
      </c>
      <c r="R74" s="20" t="n">
        <v>2.98264596</v>
      </c>
    </row>
    <row r="75" spans="1:18">
      <c r="A75" s="15" t="s">
        <v>472</v>
      </c>
      <c r="B75" s="17" t="n">
        <v>5375</v>
      </c>
      <c r="C75" s="18">
        <f>(483.0/B75*100)</f>
        <v/>
      </c>
      <c r="D75" s="19" t="n">
        <v>4892</v>
      </c>
      <c r="E75" s="18" t="n">
        <v>384.8336211</v>
      </c>
      <c r="F75" s="20" t="n">
        <v>3.38980358</v>
      </c>
      <c r="G75" s="18" t="n">
        <v>397.40700506</v>
      </c>
      <c r="H75" s="20" t="n">
        <v>7.86716775</v>
      </c>
      <c r="I75" s="18" t="n">
        <v>382.90126591</v>
      </c>
      <c r="J75" s="20" t="n">
        <v>13.21533288</v>
      </c>
      <c r="K75" s="18" t="s">
        <v>404</v>
      </c>
      <c r="L75" s="20" t="s">
        <v>404</v>
      </c>
      <c r="M75" s="18" t="s">
        <v>404</v>
      </c>
      <c r="N75" s="20" t="s">
        <v>404</v>
      </c>
      <c r="O75" s="18" t="s">
        <v>404</v>
      </c>
      <c r="P75" s="20" t="s">
        <v>404</v>
      </c>
      <c r="Q75" s="18" t="n">
        <v>386.83159873</v>
      </c>
      <c r="R75" s="20" t="n">
        <v>8.62246362</v>
      </c>
    </row>
    <row r="76" spans="1:18">
      <c r="A76" s="15" t="s">
        <v>473</v>
      </c>
      <c r="B76" s="17" t="n">
        <v>14167</v>
      </c>
      <c r="C76" s="18">
        <f>(1400.0/B76*100)</f>
        <v/>
      </c>
      <c r="D76" s="19" t="n">
        <v>12767</v>
      </c>
      <c r="E76" s="18" t="n">
        <v>439.63436031</v>
      </c>
      <c r="F76" s="20" t="n">
        <v>3.34048697</v>
      </c>
      <c r="G76" s="18" t="n">
        <v>465.99101865</v>
      </c>
      <c r="H76" s="20" t="n">
        <v>8.540396299999999</v>
      </c>
      <c r="I76" s="18" t="n">
        <v>391.2856045</v>
      </c>
      <c r="J76" s="20" t="n">
        <v>11.40456447</v>
      </c>
      <c r="K76" s="18" t="s">
        <v>404</v>
      </c>
      <c r="L76" s="20" t="s">
        <v>404</v>
      </c>
      <c r="M76" s="18" t="s">
        <v>404</v>
      </c>
      <c r="N76" s="20" t="s">
        <v>404</v>
      </c>
      <c r="O76" s="18" t="s">
        <v>404</v>
      </c>
      <c r="P76" s="20" t="s">
        <v>404</v>
      </c>
      <c r="Q76" s="18" t="n">
        <v>416.63353193</v>
      </c>
      <c r="R76" s="20" t="n">
        <v>10.88081995</v>
      </c>
    </row>
    <row r="77" spans="1:18">
      <c r="A77" s="15" t="s">
        <v>474</v>
      </c>
      <c r="B77" s="17" t="n">
        <v>6062</v>
      </c>
      <c r="C77" s="18">
        <f>(0.0/B77*100)</f>
        <v/>
      </c>
      <c r="D77" s="19" t="n">
        <v>6062</v>
      </c>
      <c r="E77" s="18" t="n">
        <v>444.54099724</v>
      </c>
      <c r="F77" s="20" t="n">
        <v>8.83379015</v>
      </c>
      <c r="G77" s="18" t="n">
        <v>432.67782036</v>
      </c>
      <c r="H77" s="20" t="n">
        <v>3.81932911</v>
      </c>
      <c r="I77" s="18" t="n">
        <v>408.50614799</v>
      </c>
      <c r="J77" s="20" t="n">
        <v>14.00500674</v>
      </c>
      <c r="K77" s="18" t="s">
        <v>404</v>
      </c>
      <c r="L77" s="20" t="s">
        <v>404</v>
      </c>
      <c r="M77" s="18" t="s">
        <v>404</v>
      </c>
      <c r="N77" s="20" t="s">
        <v>404</v>
      </c>
      <c r="O77" s="18" t="s">
        <v>404</v>
      </c>
      <c r="P77" s="20" t="s">
        <v>404</v>
      </c>
      <c r="Q77" s="18" t="n">
        <v>438.35357651</v>
      </c>
      <c r="R77" s="20" t="n">
        <v>6.57254739</v>
      </c>
    </row>
    <row r="78" spans="1:18">
      <c r="A78" s="15" t="s">
        <v>475</v>
      </c>
      <c r="B78" s="17" t="n">
        <v>5826</v>
      </c>
      <c r="C78" s="18">
        <f>(0.0/B78*100)</f>
        <v/>
      </c>
      <c r="D78" s="19" t="n">
        <v>5826</v>
      </c>
      <c r="E78" s="18" t="n">
        <v>521.3277421499999</v>
      </c>
      <c r="F78" s="20" t="n">
        <v>5.46317521</v>
      </c>
      <c r="G78" s="18" t="n">
        <v>526.44659073</v>
      </c>
      <c r="H78" s="20" t="n">
        <v>9.77435494</v>
      </c>
      <c r="I78" s="18" t="s">
        <v>404</v>
      </c>
      <c r="J78" s="20" t="s">
        <v>404</v>
      </c>
      <c r="K78" s="18" t="s">
        <v>404</v>
      </c>
      <c r="L78" s="20" t="s">
        <v>404</v>
      </c>
      <c r="M78" s="18" t="s">
        <v>404</v>
      </c>
      <c r="N78" s="20" t="s">
        <v>404</v>
      </c>
      <c r="O78" s="18" t="s">
        <v>404</v>
      </c>
      <c r="P78" s="20" t="s">
        <v>404</v>
      </c>
      <c r="Q78" s="18" t="n">
        <v>529.29241144</v>
      </c>
      <c r="R78" s="20" t="n">
        <v>6.52862784</v>
      </c>
    </row>
    <row customHeight="1" ht="25" r="79" spans="1:18">
      <c r="A79" s="15" t="s">
        <v>476</v>
      </c>
      <c r="B79" s="17" t="n">
        <v>1657</v>
      </c>
      <c r="C79" s="18">
        <f>(21.0/B79*100)</f>
        <v/>
      </c>
      <c r="D79" s="19" t="n">
        <v>1636</v>
      </c>
      <c r="E79" s="18" t="n">
        <v>486.88175919</v>
      </c>
      <c r="F79" s="20" t="n">
        <v>18.67719446</v>
      </c>
      <c r="G79" s="18" t="n">
        <v>469.25320481</v>
      </c>
      <c r="H79" s="20" t="n">
        <v>6.33869336</v>
      </c>
      <c r="I79" s="18" t="s">
        <v>404</v>
      </c>
      <c r="J79" s="20" t="s">
        <v>404</v>
      </c>
      <c r="K79" s="18" t="s">
        <v>404</v>
      </c>
      <c r="L79" s="20" t="s">
        <v>404</v>
      </c>
      <c r="M79" s="18" t="s">
        <v>404</v>
      </c>
      <c r="N79" s="20" t="s">
        <v>404</v>
      </c>
      <c r="O79" s="18" t="s">
        <v>404</v>
      </c>
      <c r="P79" s="20" t="s">
        <v>404</v>
      </c>
      <c r="Q79" s="18" t="n">
        <v>483.143147</v>
      </c>
      <c r="R79" s="20" t="n">
        <v>15.07370167</v>
      </c>
    </row>
    <row r="80" spans="1:18">
      <c r="A80" s="15" t="s">
        <v>477</v>
      </c>
      <c r="B80" s="17" t="n">
        <v>7841</v>
      </c>
      <c r="C80" s="18">
        <f>(0.0/B80*100)</f>
        <v/>
      </c>
      <c r="D80" s="19" t="n">
        <v>7841</v>
      </c>
      <c r="E80" s="18" t="n">
        <v>457.53684631</v>
      </c>
      <c r="F80" s="20" t="n">
        <v>4.81198949</v>
      </c>
      <c r="G80" s="18" t="n">
        <v>454.37902206</v>
      </c>
      <c r="H80" s="20" t="n">
        <v>6.24195464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441.34011665</v>
      </c>
      <c r="F81" s="20" t="n">
        <v>3.5195027</v>
      </c>
      <c r="G81" s="18" t="n">
        <v>449.28149042</v>
      </c>
      <c r="H81" s="20" t="n">
        <v>8.26096882</v>
      </c>
      <c r="I81" s="18" t="n">
        <v>523.4145175</v>
      </c>
      <c r="J81" s="20" t="n">
        <v>6.78576833</v>
      </c>
      <c r="K81" s="18" t="s">
        <v>404</v>
      </c>
      <c r="L81" s="20" t="s">
        <v>404</v>
      </c>
      <c r="M81" s="18" t="s">
        <v>404</v>
      </c>
      <c r="N81" s="20" t="s">
        <v>404</v>
      </c>
      <c r="O81" s="18" t="s">
        <v>404</v>
      </c>
      <c r="P81" s="20" t="s">
        <v>404</v>
      </c>
      <c r="Q81" s="18" t="n">
        <v>457.3740011</v>
      </c>
      <c r="R81" s="20" t="n">
        <v>11.75720747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511.34387965</v>
      </c>
      <c r="F7" s="20" t="n">
        <v>2.06518108</v>
      </c>
      <c r="G7" s="18" t="n">
        <v>510.67355434</v>
      </c>
      <c r="H7" s="20" t="n">
        <v>4.40463967</v>
      </c>
      <c r="I7" s="18" t="s">
        <v>404</v>
      </c>
      <c r="J7" s="20" t="s">
        <v>404</v>
      </c>
      <c r="K7" s="18" t="s">
        <v>404</v>
      </c>
      <c r="L7" s="20" t="s">
        <v>404</v>
      </c>
      <c r="M7" s="18" t="s">
        <v>404</v>
      </c>
      <c r="N7" s="20" t="s">
        <v>404</v>
      </c>
      <c r="O7" s="18" t="s">
        <v>404</v>
      </c>
      <c r="P7" s="20" t="s">
        <v>404</v>
      </c>
      <c r="Q7" s="18" t="n">
        <v>500.51864277</v>
      </c>
      <c r="R7" s="20" t="n">
        <v>7.43416009</v>
      </c>
    </row>
    <row r="8" spans="1:18">
      <c r="A8" s="15" t="s">
        <v>405</v>
      </c>
      <c r="B8" s="17" t="n">
        <v>7007</v>
      </c>
      <c r="C8" s="18">
        <f>(0.0/B8*100)</f>
        <v/>
      </c>
      <c r="D8" s="19" t="n">
        <v>7007</v>
      </c>
      <c r="E8" s="18" t="n">
        <v>500.17643698</v>
      </c>
      <c r="F8" s="20" t="n">
        <v>3.55698865</v>
      </c>
      <c r="G8" s="18" t="n">
        <v>461.46847549</v>
      </c>
      <c r="H8" s="20" t="n">
        <v>10.21345629</v>
      </c>
      <c r="I8" s="18" t="n">
        <v>469.40647517</v>
      </c>
      <c r="J8" s="20" t="n">
        <v>23.11133693</v>
      </c>
      <c r="K8" s="18" t="s">
        <v>404</v>
      </c>
      <c r="L8" s="20" t="s">
        <v>404</v>
      </c>
      <c r="M8" s="18" t="s">
        <v>404</v>
      </c>
      <c r="N8" s="20" t="s">
        <v>404</v>
      </c>
      <c r="O8" s="18" t="s">
        <v>404</v>
      </c>
      <c r="P8" s="20" t="s">
        <v>404</v>
      </c>
      <c r="Q8" s="18" t="n">
        <v>524.18465652</v>
      </c>
      <c r="R8" s="20" t="n">
        <v>15.7517144</v>
      </c>
    </row>
    <row r="9" spans="1:18">
      <c r="A9" s="15" t="s">
        <v>406</v>
      </c>
      <c r="B9" s="17" t="n">
        <v>9651</v>
      </c>
      <c r="C9" s="18">
        <f>(575.0/B9*100)</f>
        <v/>
      </c>
      <c r="D9" s="19" t="n">
        <v>9076</v>
      </c>
      <c r="E9" s="18" t="n">
        <v>505.96880702</v>
      </c>
      <c r="F9" s="20" t="n">
        <v>3.80819271</v>
      </c>
      <c r="G9" s="18" t="n">
        <v>500.01695516</v>
      </c>
      <c r="H9" s="20" t="n">
        <v>11.41314727</v>
      </c>
      <c r="I9" s="18" t="n">
        <v>521.21150646</v>
      </c>
      <c r="J9" s="20" t="n">
        <v>24.42624586</v>
      </c>
      <c r="K9" s="18" t="s">
        <v>404</v>
      </c>
      <c r="L9" s="20" t="s">
        <v>404</v>
      </c>
      <c r="M9" s="18" t="s">
        <v>404</v>
      </c>
      <c r="N9" s="20" t="s">
        <v>404</v>
      </c>
      <c r="O9" s="18" t="s">
        <v>404</v>
      </c>
      <c r="P9" s="20" t="s">
        <v>404</v>
      </c>
      <c r="Q9" s="18" t="n">
        <v>511.54520437</v>
      </c>
      <c r="R9" s="20" t="n">
        <v>19.99353322</v>
      </c>
    </row>
    <row r="10" spans="1:18">
      <c r="A10" s="15" t="s">
        <v>407</v>
      </c>
      <c r="B10" s="17" t="n">
        <v>20058</v>
      </c>
      <c r="C10" s="18">
        <f>(3112.0/B10*100)</f>
        <v/>
      </c>
      <c r="D10" s="19" t="n">
        <v>16946</v>
      </c>
      <c r="E10" s="18" t="n">
        <v>531.32988746</v>
      </c>
      <c r="F10" s="20" t="n">
        <v>3.12581619</v>
      </c>
      <c r="G10" s="18" t="n">
        <v>522.48682005</v>
      </c>
      <c r="H10" s="20" t="n">
        <v>3.32580153</v>
      </c>
      <c r="I10" s="18" t="n">
        <v>575.71642624</v>
      </c>
      <c r="J10" s="20" t="n">
        <v>12.10108029</v>
      </c>
      <c r="K10" s="18" t="s">
        <v>404</v>
      </c>
      <c r="L10" s="20" t="s">
        <v>404</v>
      </c>
      <c r="M10" s="18" t="s">
        <v>404</v>
      </c>
      <c r="N10" s="20" t="s">
        <v>404</v>
      </c>
      <c r="O10" s="18" t="s">
        <v>404</v>
      </c>
      <c r="P10" s="20" t="s">
        <v>404</v>
      </c>
      <c r="Q10" s="18" t="n">
        <v>522.69867318</v>
      </c>
      <c r="R10" s="20" t="n">
        <v>15.98011496</v>
      </c>
    </row>
    <row r="11" spans="1:18">
      <c r="A11" s="15" t="s">
        <v>408</v>
      </c>
      <c r="B11" s="17" t="n">
        <v>7053</v>
      </c>
      <c r="C11" s="18">
        <f>(137.0/B11*100)</f>
        <v/>
      </c>
      <c r="D11" s="19" t="n">
        <v>6916</v>
      </c>
      <c r="E11" s="18" t="n">
        <v>448.59297743</v>
      </c>
      <c r="F11" s="20" t="n">
        <v>4.33244019</v>
      </c>
      <c r="G11" s="18" t="n">
        <v>449.7818021</v>
      </c>
      <c r="H11" s="20" t="n">
        <v>5.1208131</v>
      </c>
      <c r="I11" s="18" t="n">
        <v>415.02447064</v>
      </c>
      <c r="J11" s="20" t="n">
        <v>18.84315794</v>
      </c>
      <c r="K11" s="18" t="s">
        <v>404</v>
      </c>
      <c r="L11" s="20" t="s">
        <v>404</v>
      </c>
      <c r="M11" s="18" t="s">
        <v>404</v>
      </c>
      <c r="N11" s="20" t="s">
        <v>404</v>
      </c>
      <c r="O11" s="18" t="s">
        <v>404</v>
      </c>
      <c r="P11" s="20" t="s">
        <v>404</v>
      </c>
      <c r="Q11" s="18" t="n">
        <v>418.82879071</v>
      </c>
      <c r="R11" s="20" t="n">
        <v>30.21169121</v>
      </c>
    </row>
    <row r="12" spans="1:18">
      <c r="A12" s="15" t="s">
        <v>409</v>
      </c>
      <c r="B12" s="17" t="n">
        <v>6894</v>
      </c>
      <c r="C12" s="18">
        <f>(106.0/B12*100)</f>
        <v/>
      </c>
      <c r="D12" s="19" t="n">
        <v>6788</v>
      </c>
      <c r="E12" s="18" t="n">
        <v>493.8649084</v>
      </c>
      <c r="F12" s="20" t="n">
        <v>7.51694818</v>
      </c>
      <c r="G12" s="18" t="n">
        <v>494.22623047</v>
      </c>
      <c r="H12" s="20" t="n">
        <v>2.54791553</v>
      </c>
      <c r="I12" s="18" t="n">
        <v>416.57263075</v>
      </c>
      <c r="J12" s="20" t="n">
        <v>7.57624</v>
      </c>
      <c r="K12" s="18" t="s">
        <v>404</v>
      </c>
      <c r="L12" s="20" t="s">
        <v>404</v>
      </c>
      <c r="M12" s="18" t="s">
        <v>404</v>
      </c>
      <c r="N12" s="20" t="s">
        <v>404</v>
      </c>
      <c r="O12" s="18" t="s">
        <v>404</v>
      </c>
      <c r="P12" s="20" t="s">
        <v>404</v>
      </c>
      <c r="Q12" s="18" t="n">
        <v>454.77812557</v>
      </c>
      <c r="R12" s="20" t="n">
        <v>18.10301595</v>
      </c>
    </row>
    <row r="13" spans="1:18">
      <c r="A13" s="15" t="s">
        <v>410</v>
      </c>
      <c r="B13" s="17" t="n">
        <v>7161</v>
      </c>
      <c r="C13" s="18">
        <f>(1175.0/B13*100)</f>
        <v/>
      </c>
      <c r="D13" s="19" t="n">
        <v>5986</v>
      </c>
      <c r="E13" s="18" t="n">
        <v>494.58047161</v>
      </c>
      <c r="F13" s="20" t="n">
        <v>9.07843944</v>
      </c>
      <c r="G13" s="18" t="n">
        <v>504.6038983</v>
      </c>
      <c r="H13" s="20" t="n">
        <v>2.48260484</v>
      </c>
      <c r="I13" s="18" t="n">
        <v>503.14653285</v>
      </c>
      <c r="J13" s="20" t="n">
        <v>6.92903392</v>
      </c>
      <c r="K13" s="18" t="s">
        <v>404</v>
      </c>
      <c r="L13" s="20" t="s">
        <v>404</v>
      </c>
      <c r="M13" s="18" t="s">
        <v>404</v>
      </c>
      <c r="N13" s="20" t="s">
        <v>404</v>
      </c>
      <c r="O13" s="18" t="s">
        <v>404</v>
      </c>
      <c r="P13" s="20" t="s">
        <v>404</v>
      </c>
      <c r="Q13" s="18" t="n">
        <v>492.97509774</v>
      </c>
      <c r="R13" s="20" t="n">
        <v>10.04873916</v>
      </c>
    </row>
    <row r="14" spans="1:18">
      <c r="A14" s="15" t="s">
        <v>411</v>
      </c>
      <c r="B14" s="17" t="n">
        <v>5587</v>
      </c>
      <c r="C14" s="18">
        <f>(71.0/B14*100)</f>
        <v/>
      </c>
      <c r="D14" s="19" t="n">
        <v>5516</v>
      </c>
      <c r="E14" s="18" t="n">
        <v>535.29350625</v>
      </c>
      <c r="F14" s="20" t="n">
        <v>3.02524232</v>
      </c>
      <c r="G14" s="18" t="n">
        <v>532.29293008</v>
      </c>
      <c r="H14" s="20" t="n">
        <v>3.35903836</v>
      </c>
      <c r="I14" s="18" t="n">
        <v>550.50670928</v>
      </c>
      <c r="J14" s="20" t="n">
        <v>14.05505107</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530.56570769</v>
      </c>
      <c r="F15" s="20" t="n">
        <v>2.52640089</v>
      </c>
      <c r="G15" s="18" t="n">
        <v>526.37534685</v>
      </c>
      <c r="H15" s="20" t="n">
        <v>8.081157640000001</v>
      </c>
      <c r="I15" s="18" t="n">
        <v>555.06352238</v>
      </c>
      <c r="J15" s="20" t="n">
        <v>23.56152746</v>
      </c>
      <c r="K15" s="18" t="s">
        <v>404</v>
      </c>
      <c r="L15" s="20" t="s">
        <v>404</v>
      </c>
      <c r="M15" s="18" t="s">
        <v>404</v>
      </c>
      <c r="N15" s="20" t="s">
        <v>404</v>
      </c>
      <c r="O15" s="18" t="s">
        <v>404</v>
      </c>
      <c r="P15" s="20" t="s">
        <v>404</v>
      </c>
      <c r="Q15" s="18" t="n">
        <v>530.26455674</v>
      </c>
      <c r="R15" s="20" t="n">
        <v>15.47916449</v>
      </c>
    </row>
    <row r="16" spans="1:18">
      <c r="A16" s="15" t="s">
        <v>413</v>
      </c>
      <c r="B16" s="17" t="n">
        <v>6108</v>
      </c>
      <c r="C16" s="18">
        <f>(495.0/B16*100)</f>
        <v/>
      </c>
      <c r="D16" s="19" t="n">
        <v>5613</v>
      </c>
      <c r="E16" s="18" t="n">
        <v>471.64031961</v>
      </c>
      <c r="F16" s="20" t="n">
        <v>12.57070829</v>
      </c>
      <c r="G16" s="18" t="n">
        <v>504.46231317</v>
      </c>
      <c r="H16" s="20" t="n">
        <v>3.38728876</v>
      </c>
      <c r="I16" s="18" t="n">
        <v>456.16067731</v>
      </c>
      <c r="J16" s="20" t="n">
        <v>20.69171144</v>
      </c>
      <c r="K16" s="18" t="s">
        <v>404</v>
      </c>
      <c r="L16" s="20" t="s">
        <v>404</v>
      </c>
      <c r="M16" s="18" t="s">
        <v>404</v>
      </c>
      <c r="N16" s="20" t="s">
        <v>404</v>
      </c>
      <c r="O16" s="18" t="s">
        <v>404</v>
      </c>
      <c r="P16" s="20" t="s">
        <v>404</v>
      </c>
      <c r="Q16" s="18" t="n">
        <v>523.73203118</v>
      </c>
      <c r="R16" s="20" t="n">
        <v>18.14165372</v>
      </c>
    </row>
    <row r="17" spans="1:18">
      <c r="A17" s="15" t="s">
        <v>414</v>
      </c>
      <c r="B17" s="17" t="n">
        <v>6504</v>
      </c>
      <c r="C17" s="18">
        <f>(1325.0/B17*100)</f>
        <v/>
      </c>
      <c r="D17" s="19" t="n">
        <v>5179</v>
      </c>
      <c r="E17" s="18" t="n">
        <v>503.07062798</v>
      </c>
      <c r="F17" s="20" t="n">
        <v>4.80777468</v>
      </c>
      <c r="G17" s="18" t="n">
        <v>530.1151519700001</v>
      </c>
      <c r="H17" s="20" t="n">
        <v>13.17499684</v>
      </c>
      <c r="I17" s="18" t="n">
        <v>559.2955306699999</v>
      </c>
      <c r="J17" s="20" t="n">
        <v>17.34577235</v>
      </c>
      <c r="K17" s="18" t="s">
        <v>404</v>
      </c>
      <c r="L17" s="20" t="s">
        <v>404</v>
      </c>
      <c r="M17" s="18" t="s">
        <v>404</v>
      </c>
      <c r="N17" s="20" t="s">
        <v>404</v>
      </c>
      <c r="O17" s="18" t="s">
        <v>404</v>
      </c>
      <c r="P17" s="20" t="s">
        <v>404</v>
      </c>
      <c r="Q17" s="18" t="n">
        <v>522.22893615</v>
      </c>
      <c r="R17" s="20" t="n">
        <v>24.02252994</v>
      </c>
    </row>
    <row r="18" spans="1:18">
      <c r="A18" s="15" t="s">
        <v>415</v>
      </c>
      <c r="B18" s="17" t="n">
        <v>5532</v>
      </c>
      <c r="C18" s="18">
        <f>(0.0/B18*100)</f>
        <v/>
      </c>
      <c r="D18" s="19" t="n">
        <v>5532</v>
      </c>
      <c r="E18" s="18" t="n">
        <v>463.66773045</v>
      </c>
      <c r="F18" s="20" t="n">
        <v>7.12153121</v>
      </c>
      <c r="G18" s="18" t="n">
        <v>453.58804922</v>
      </c>
      <c r="H18" s="20" t="n">
        <v>4.72228173</v>
      </c>
      <c r="I18" s="18" t="n">
        <v>433.95770205</v>
      </c>
      <c r="J18" s="20" t="n">
        <v>37.63026598</v>
      </c>
      <c r="K18" s="18" t="s">
        <v>404</v>
      </c>
      <c r="L18" s="20" t="s">
        <v>404</v>
      </c>
      <c r="M18" s="18" t="s">
        <v>404</v>
      </c>
      <c r="N18" s="20" t="s">
        <v>404</v>
      </c>
      <c r="O18" s="18" t="s">
        <v>404</v>
      </c>
      <c r="P18" s="20" t="s">
        <v>404</v>
      </c>
      <c r="Q18" s="18" t="n">
        <v>434.21700799</v>
      </c>
      <c r="R18" s="20" t="n">
        <v>27.84728034</v>
      </c>
    </row>
    <row r="19" spans="1:18">
      <c r="A19" s="15" t="s">
        <v>416</v>
      </c>
      <c r="B19" s="17" t="n">
        <v>5658</v>
      </c>
      <c r="C19" s="18">
        <f>(327.0/B19*100)</f>
        <v/>
      </c>
      <c r="D19" s="19" t="n">
        <v>5331</v>
      </c>
      <c r="E19" s="18" t="n">
        <v>482.34990444</v>
      </c>
      <c r="F19" s="20" t="n">
        <v>5.56187126</v>
      </c>
      <c r="G19" s="18" t="n">
        <v>475.75694584</v>
      </c>
      <c r="H19" s="20" t="n">
        <v>6.04680845</v>
      </c>
      <c r="I19" s="18" t="n">
        <v>504.12520975</v>
      </c>
      <c r="J19" s="20" t="n">
        <v>27.58960402</v>
      </c>
      <c r="K19" s="18" t="s">
        <v>404</v>
      </c>
      <c r="L19" s="20" t="s">
        <v>404</v>
      </c>
      <c r="M19" s="18" t="s">
        <v>404</v>
      </c>
      <c r="N19" s="20" t="s">
        <v>404</v>
      </c>
      <c r="O19" s="18" t="s">
        <v>404</v>
      </c>
      <c r="P19" s="20" t="s">
        <v>404</v>
      </c>
      <c r="Q19" s="18" t="n">
        <v>415.74655314</v>
      </c>
      <c r="R19" s="20" t="n">
        <v>20.7600878</v>
      </c>
    </row>
    <row r="20" spans="1:18">
      <c r="A20" s="15" t="s">
        <v>417</v>
      </c>
      <c r="B20" s="17" t="n">
        <v>3371</v>
      </c>
      <c r="C20" s="18">
        <f>(24.0/B20*100)</f>
        <v/>
      </c>
      <c r="D20" s="19" t="n">
        <v>3347</v>
      </c>
      <c r="E20" s="18" t="n">
        <v>473.91728768</v>
      </c>
      <c r="F20" s="20" t="n">
        <v>1.76467059</v>
      </c>
      <c r="G20" s="18" t="n">
        <v>478.70938169</v>
      </c>
      <c r="H20" s="20" t="n">
        <v>9.592021519999999</v>
      </c>
      <c r="I20" s="18" t="n">
        <v>423.43863297</v>
      </c>
      <c r="J20" s="20" t="n">
        <v>15.52136719</v>
      </c>
      <c r="K20" s="18" t="s">
        <v>404</v>
      </c>
      <c r="L20" s="20" t="s">
        <v>404</v>
      </c>
      <c r="M20" s="18" t="s">
        <v>404</v>
      </c>
      <c r="N20" s="20" t="s">
        <v>404</v>
      </c>
      <c r="O20" s="18" t="s">
        <v>404</v>
      </c>
      <c r="P20" s="20" t="s">
        <v>404</v>
      </c>
      <c r="Q20" s="18" t="n">
        <v>464.25661426</v>
      </c>
      <c r="R20" s="20" t="n">
        <v>8.44189006</v>
      </c>
    </row>
    <row r="21" spans="1:18">
      <c r="A21" s="15" t="s">
        <v>418</v>
      </c>
      <c r="B21" s="17" t="n">
        <v>5741</v>
      </c>
      <c r="C21" s="18">
        <f>(0.0/B21*100)</f>
        <v/>
      </c>
      <c r="D21" s="19" t="n">
        <v>5741</v>
      </c>
      <c r="E21" s="18" t="n">
        <v>499.42620288</v>
      </c>
      <c r="F21" s="20" t="n">
        <v>4.3350156</v>
      </c>
      <c r="G21" s="18" t="n">
        <v>508.96768788</v>
      </c>
      <c r="H21" s="20" t="n">
        <v>3.78759061</v>
      </c>
      <c r="I21" s="18" t="n">
        <v>493.27588236</v>
      </c>
      <c r="J21" s="20" t="n">
        <v>7.4894112</v>
      </c>
      <c r="K21" s="18" t="s">
        <v>404</v>
      </c>
      <c r="L21" s="20" t="s">
        <v>404</v>
      </c>
      <c r="M21" s="18" t="s">
        <v>404</v>
      </c>
      <c r="N21" s="20" t="s">
        <v>404</v>
      </c>
      <c r="O21" s="18" t="s">
        <v>404</v>
      </c>
      <c r="P21" s="20" t="s">
        <v>404</v>
      </c>
      <c r="Q21" s="18" t="n">
        <v>491.48194442</v>
      </c>
      <c r="R21" s="20" t="n">
        <v>12.37176569</v>
      </c>
    </row>
    <row r="22" spans="1:18">
      <c r="A22" s="15" t="s">
        <v>419</v>
      </c>
      <c r="B22" s="17" t="n">
        <v>6598</v>
      </c>
      <c r="C22" s="18">
        <f>(0.0/B22*100)</f>
        <v/>
      </c>
      <c r="D22" s="19" t="n">
        <v>6598</v>
      </c>
      <c r="E22" s="18" t="n">
        <v>464.43077222</v>
      </c>
      <c r="F22" s="20" t="n">
        <v>3.58698205</v>
      </c>
      <c r="G22" s="18" t="n">
        <v>512.44877178</v>
      </c>
      <c r="H22" s="20" t="n">
        <v>19.59665084</v>
      </c>
      <c r="I22" s="18" t="n">
        <v>489.71071537</v>
      </c>
      <c r="J22" s="20" t="n">
        <v>20.09285938</v>
      </c>
      <c r="K22" s="18" t="s">
        <v>404</v>
      </c>
      <c r="L22" s="20" t="s">
        <v>404</v>
      </c>
      <c r="M22" s="18" t="s">
        <v>404</v>
      </c>
      <c r="N22" s="20" t="s">
        <v>404</v>
      </c>
      <c r="O22" s="18" t="s">
        <v>404</v>
      </c>
      <c r="P22" s="20" t="s">
        <v>404</v>
      </c>
      <c r="Q22" s="18" t="n">
        <v>458.53895566</v>
      </c>
      <c r="R22" s="20" t="n">
        <v>23.23347849</v>
      </c>
    </row>
    <row r="23" spans="1:18">
      <c r="A23" s="15" t="s">
        <v>420</v>
      </c>
      <c r="B23" s="17" t="n">
        <v>11583</v>
      </c>
      <c r="C23" s="18">
        <f>(3185.0/B23*100)</f>
        <v/>
      </c>
      <c r="D23" s="19" t="n">
        <v>8398</v>
      </c>
      <c r="E23" s="18" t="n">
        <v>462.210197</v>
      </c>
      <c r="F23" s="20" t="n">
        <v>6.9873993</v>
      </c>
      <c r="G23" s="18" t="n">
        <v>498.07469766</v>
      </c>
      <c r="H23" s="20" t="n">
        <v>4.56169499</v>
      </c>
      <c r="I23" s="18" t="n">
        <v>473.68571064</v>
      </c>
      <c r="J23" s="20" t="n">
        <v>25.16862423</v>
      </c>
      <c r="K23" s="18" t="s">
        <v>404</v>
      </c>
      <c r="L23" s="20" t="s">
        <v>404</v>
      </c>
      <c r="M23" s="18" t="s">
        <v>404</v>
      </c>
      <c r="N23" s="20" t="s">
        <v>404</v>
      </c>
      <c r="O23" s="18" t="s">
        <v>404</v>
      </c>
      <c r="P23" s="20" t="s">
        <v>404</v>
      </c>
      <c r="Q23" s="18" t="n">
        <v>491.19127927</v>
      </c>
      <c r="R23" s="20" t="n">
        <v>16.3371865</v>
      </c>
    </row>
    <row r="24" spans="1:18">
      <c r="A24" s="15" t="s">
        <v>421</v>
      </c>
      <c r="B24" s="17" t="n">
        <v>6647</v>
      </c>
      <c r="C24" s="18">
        <f>(0.0/B24*100)</f>
        <v/>
      </c>
      <c r="D24" s="19" t="n">
        <v>6647</v>
      </c>
      <c r="E24" s="18" t="n">
        <v>524.12699114</v>
      </c>
      <c r="F24" s="20" t="n">
        <v>7.54820357</v>
      </c>
      <c r="G24" s="18" t="n">
        <v>543.01317592</v>
      </c>
      <c r="H24" s="20" t="n">
        <v>4.57913794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513.99774877</v>
      </c>
      <c r="F25" s="20" t="n">
        <v>6.4340448</v>
      </c>
      <c r="G25" s="18" t="n">
        <v>517.7241046300001</v>
      </c>
      <c r="H25" s="20" t="n">
        <v>3.8822198</v>
      </c>
      <c r="I25" s="18" t="n">
        <v>431.91631915</v>
      </c>
      <c r="J25" s="20" t="n">
        <v>29.69779637</v>
      </c>
      <c r="K25" s="18" t="s">
        <v>404</v>
      </c>
      <c r="L25" s="20" t="s">
        <v>404</v>
      </c>
      <c r="M25" s="18" t="s">
        <v>404</v>
      </c>
      <c r="N25" s="20" t="s">
        <v>404</v>
      </c>
      <c r="O25" s="18" t="s">
        <v>404</v>
      </c>
      <c r="P25" s="20" t="s">
        <v>404</v>
      </c>
      <c r="Q25" s="18" t="n">
        <v>532.8138642500001</v>
      </c>
      <c r="R25" s="20" t="n">
        <v>26.52128149</v>
      </c>
    </row>
    <row r="26" spans="1:18">
      <c r="A26" s="15" t="s">
        <v>423</v>
      </c>
      <c r="B26" s="17" t="n">
        <v>4869</v>
      </c>
      <c r="C26" s="18">
        <f>(11.0/B26*100)</f>
        <v/>
      </c>
      <c r="D26" s="19" t="n">
        <v>4858</v>
      </c>
      <c r="E26" s="18" t="n">
        <v>481.64833772</v>
      </c>
      <c r="F26" s="20" t="n">
        <v>7.37663692</v>
      </c>
      <c r="G26" s="18" t="n">
        <v>491.34805621</v>
      </c>
      <c r="H26" s="20" t="n">
        <v>1.81842416</v>
      </c>
      <c r="I26" s="18" t="n">
        <v>467.30007132</v>
      </c>
      <c r="J26" s="20" t="n">
        <v>10.84737553</v>
      </c>
      <c r="K26" s="18" t="s">
        <v>404</v>
      </c>
      <c r="L26" s="20" t="s">
        <v>404</v>
      </c>
      <c r="M26" s="18" t="s">
        <v>404</v>
      </c>
      <c r="N26" s="20" t="s">
        <v>404</v>
      </c>
      <c r="O26" s="18" t="s">
        <v>404</v>
      </c>
      <c r="P26" s="20" t="s">
        <v>404</v>
      </c>
      <c r="Q26" s="18" t="n">
        <v>492.79649521</v>
      </c>
      <c r="R26" s="20" t="n">
        <v>15.17758767</v>
      </c>
    </row>
    <row r="27" spans="1:18">
      <c r="A27" s="15" t="s">
        <v>424</v>
      </c>
      <c r="B27" s="17" t="n">
        <v>5299</v>
      </c>
      <c r="C27" s="18">
        <f>(0.0/B27*100)</f>
        <v/>
      </c>
      <c r="D27" s="19" t="n">
        <v>5299</v>
      </c>
      <c r="E27" s="18" t="n">
        <v>496.37722552</v>
      </c>
      <c r="F27" s="20" t="n">
        <v>1.35248258</v>
      </c>
      <c r="G27" s="18" t="n">
        <v>456.8964042</v>
      </c>
      <c r="H27" s="20" t="n">
        <v>1.65743346</v>
      </c>
      <c r="I27" s="18" t="n">
        <v>435.41720695</v>
      </c>
      <c r="J27" s="20" t="n">
        <v>13.61266694</v>
      </c>
      <c r="K27" s="18" t="s">
        <v>404</v>
      </c>
      <c r="L27" s="20" t="s">
        <v>404</v>
      </c>
      <c r="M27" s="18" t="s">
        <v>404</v>
      </c>
      <c r="N27" s="20" t="s">
        <v>404</v>
      </c>
      <c r="O27" s="18" t="s">
        <v>404</v>
      </c>
      <c r="P27" s="20" t="s">
        <v>404</v>
      </c>
      <c r="Q27" s="18" t="n">
        <v>460.40997821</v>
      </c>
      <c r="R27" s="20" t="n">
        <v>29.69276754</v>
      </c>
    </row>
    <row r="28" spans="1:18">
      <c r="A28" s="15" t="s">
        <v>425</v>
      </c>
      <c r="B28" s="17" t="n">
        <v>7568</v>
      </c>
      <c r="C28" s="18">
        <f>(605.0/B28*100)</f>
        <v/>
      </c>
      <c r="D28" s="19" t="n">
        <v>6963</v>
      </c>
      <c r="E28" s="18" t="n">
        <v>415.15552338</v>
      </c>
      <c r="F28" s="20" t="n">
        <v>3.27837565</v>
      </c>
      <c r="G28" s="18" t="n">
        <v>418.14754066</v>
      </c>
      <c r="H28" s="20" t="n">
        <v>5.15903497</v>
      </c>
      <c r="I28" s="18" t="n">
        <v>415.682224</v>
      </c>
      <c r="J28" s="20" t="n">
        <v>12.497991</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481.21583231</v>
      </c>
      <c r="F29" s="20" t="n">
        <v>13.58149573</v>
      </c>
      <c r="G29" s="18" t="n">
        <v>520.93792075</v>
      </c>
      <c r="H29" s="20" t="n">
        <v>7.33962292</v>
      </c>
      <c r="I29" s="18" t="n">
        <v>491.53952315</v>
      </c>
      <c r="J29" s="20" t="n">
        <v>11.52089114</v>
      </c>
      <c r="K29" s="18" t="s">
        <v>404</v>
      </c>
      <c r="L29" s="20" t="s">
        <v>404</v>
      </c>
      <c r="M29" s="18" t="s">
        <v>404</v>
      </c>
      <c r="N29" s="20" t="s">
        <v>404</v>
      </c>
      <c r="O29" s="18" t="s">
        <v>404</v>
      </c>
      <c r="P29" s="20" t="s">
        <v>404</v>
      </c>
      <c r="Q29" s="18" t="n">
        <v>549.65049701</v>
      </c>
      <c r="R29" s="20" t="n">
        <v>26.39511008</v>
      </c>
    </row>
    <row r="30" spans="1:18">
      <c r="A30" s="15" t="s">
        <v>427</v>
      </c>
      <c r="B30" s="17" t="n">
        <v>4520</v>
      </c>
      <c r="C30" s="18">
        <f>(1053.0/B30*100)</f>
        <v/>
      </c>
      <c r="D30" s="19" t="n">
        <v>3467</v>
      </c>
      <c r="E30" s="18" t="n">
        <v>519.1911760199999</v>
      </c>
      <c r="F30" s="20" t="n">
        <v>3.84717231</v>
      </c>
      <c r="G30" s="18" t="n">
        <v>512.48163041</v>
      </c>
      <c r="H30" s="20" t="n">
        <v>7.44957735</v>
      </c>
      <c r="I30" s="18" t="n">
        <v>476.25503978</v>
      </c>
      <c r="J30" s="20" t="n">
        <v>5.7818219</v>
      </c>
      <c r="K30" s="18" t="s">
        <v>404</v>
      </c>
      <c r="L30" s="20" t="s">
        <v>404</v>
      </c>
      <c r="M30" s="18" t="s">
        <v>404</v>
      </c>
      <c r="N30" s="20" t="s">
        <v>404</v>
      </c>
      <c r="O30" s="18" t="s">
        <v>404</v>
      </c>
      <c r="P30" s="20" t="s">
        <v>404</v>
      </c>
      <c r="Q30" s="18" t="n">
        <v>433.34849081</v>
      </c>
      <c r="R30" s="20" t="n">
        <v>25.10724474</v>
      </c>
    </row>
    <row r="31" spans="1:18">
      <c r="A31" s="15" t="s">
        <v>428</v>
      </c>
      <c r="B31" s="17" t="n">
        <v>5456</v>
      </c>
      <c r="C31" s="18">
        <f>(502.0/B31*100)</f>
        <v/>
      </c>
      <c r="D31" s="19" t="n">
        <v>4954</v>
      </c>
      <c r="E31" s="18" t="n">
        <v>499.18265546</v>
      </c>
      <c r="F31" s="20" t="n">
        <v>2.87512184</v>
      </c>
      <c r="G31" s="18" t="n">
        <v>499.52789881</v>
      </c>
      <c r="H31" s="20" t="n">
        <v>4.26440955</v>
      </c>
      <c r="I31" s="18" t="n">
        <v>494.17431044</v>
      </c>
      <c r="J31" s="20" t="n">
        <v>12.72172807</v>
      </c>
      <c r="K31" s="18" t="s">
        <v>404</v>
      </c>
      <c r="L31" s="20" t="s">
        <v>404</v>
      </c>
      <c r="M31" s="18" t="s">
        <v>404</v>
      </c>
      <c r="N31" s="20" t="s">
        <v>404</v>
      </c>
      <c r="O31" s="18" t="s">
        <v>404</v>
      </c>
      <c r="P31" s="20" t="s">
        <v>404</v>
      </c>
      <c r="Q31" s="18" t="n">
        <v>494.65452707</v>
      </c>
      <c r="R31" s="20" t="n">
        <v>9.52531477</v>
      </c>
    </row>
    <row r="32" spans="1:18">
      <c r="A32" s="15" t="s">
        <v>429</v>
      </c>
      <c r="B32" s="17" t="n">
        <v>4478</v>
      </c>
      <c r="C32" s="18">
        <f>(0.0/B32*100)</f>
        <v/>
      </c>
      <c r="D32" s="19" t="n">
        <v>4478</v>
      </c>
      <c r="E32" s="18" t="n">
        <v>514.5178918</v>
      </c>
      <c r="F32" s="20" t="n">
        <v>8.28064103</v>
      </c>
      <c r="G32" s="18" t="n">
        <v>497.87977811</v>
      </c>
      <c r="H32" s="20" t="n">
        <v>2.9154827</v>
      </c>
      <c r="I32" s="18" t="n">
        <v>532.87796712</v>
      </c>
      <c r="J32" s="20" t="n">
        <v>18.10816627</v>
      </c>
      <c r="K32" s="18" t="s">
        <v>404</v>
      </c>
      <c r="L32" s="20" t="s">
        <v>404</v>
      </c>
      <c r="M32" s="18" t="s">
        <v>404</v>
      </c>
      <c r="N32" s="20" t="s">
        <v>404</v>
      </c>
      <c r="O32" s="18" t="s">
        <v>404</v>
      </c>
      <c r="P32" s="20" t="s">
        <v>404</v>
      </c>
      <c r="Q32" s="18" t="n">
        <v>490.28331978</v>
      </c>
      <c r="R32" s="20" t="n">
        <v>12.1949935</v>
      </c>
    </row>
    <row r="33" spans="1:18">
      <c r="A33" s="15" t="s">
        <v>430</v>
      </c>
      <c r="B33" s="17" t="n">
        <v>7325</v>
      </c>
      <c r="C33" s="18">
        <f>(29.0/B33*100)</f>
        <v/>
      </c>
      <c r="D33" s="19" t="n">
        <v>7296</v>
      </c>
      <c r="E33" s="18" t="n">
        <v>509.58346379</v>
      </c>
      <c r="F33" s="20" t="n">
        <v>3.3179841</v>
      </c>
      <c r="G33" s="18" t="n">
        <v>514.35283837</v>
      </c>
      <c r="H33" s="20" t="n">
        <v>5.05513227</v>
      </c>
      <c r="I33" s="18" t="n">
        <v>424.32624004</v>
      </c>
      <c r="J33" s="20" t="n">
        <v>3.78743885</v>
      </c>
      <c r="K33" s="18" t="s">
        <v>404</v>
      </c>
      <c r="L33" s="20" t="s">
        <v>404</v>
      </c>
      <c r="M33" s="18" t="s">
        <v>404</v>
      </c>
      <c r="N33" s="20" t="s">
        <v>404</v>
      </c>
      <c r="O33" s="18" t="s">
        <v>404</v>
      </c>
      <c r="P33" s="20" t="s">
        <v>404</v>
      </c>
      <c r="Q33" s="18" t="n">
        <v>522.35736376</v>
      </c>
      <c r="R33" s="20" t="n">
        <v>14.90498738</v>
      </c>
    </row>
    <row r="34" spans="1:18">
      <c r="A34" s="15" t="s">
        <v>431</v>
      </c>
      <c r="B34" s="17" t="n">
        <v>6350</v>
      </c>
      <c r="C34" s="18">
        <f>(0.0/B34*100)</f>
        <v/>
      </c>
      <c r="D34" s="19" t="n">
        <v>6350</v>
      </c>
      <c r="E34" s="18" t="n">
        <v>460.83695405</v>
      </c>
      <c r="F34" s="20" t="n">
        <v>5.33553761</v>
      </c>
      <c r="G34" s="18" t="n">
        <v>459.02868072</v>
      </c>
      <c r="H34" s="20" t="n">
        <v>6.98806402</v>
      </c>
      <c r="I34" s="18" t="n">
        <v>430.1874827</v>
      </c>
      <c r="J34" s="20" t="n">
        <v>41.52452324</v>
      </c>
      <c r="K34" s="18" t="s">
        <v>404</v>
      </c>
      <c r="L34" s="20" t="s">
        <v>404</v>
      </c>
      <c r="M34" s="18" t="s">
        <v>404</v>
      </c>
      <c r="N34" s="20" t="s">
        <v>404</v>
      </c>
      <c r="O34" s="18" t="s">
        <v>404</v>
      </c>
      <c r="P34" s="20" t="s">
        <v>404</v>
      </c>
      <c r="Q34" s="18" t="n">
        <v>474.59696561</v>
      </c>
      <c r="R34" s="20" t="n">
        <v>8.763279300000001</v>
      </c>
    </row>
    <row r="35" spans="1:18">
      <c r="A35" s="15" t="s">
        <v>432</v>
      </c>
      <c r="B35" s="17" t="n">
        <v>6406</v>
      </c>
      <c r="C35" s="18">
        <f>(450.0/B35*100)</f>
        <v/>
      </c>
      <c r="D35" s="19" t="n">
        <v>5956</v>
      </c>
      <c r="E35" s="18" t="n">
        <v>501.16270661</v>
      </c>
      <c r="F35" s="20" t="n">
        <v>2.07176214</v>
      </c>
      <c r="G35" s="18" t="n">
        <v>528.02643872</v>
      </c>
      <c r="H35" s="20" t="n">
        <v>2.1624733</v>
      </c>
      <c r="I35" s="18" t="n">
        <v>485.22069666</v>
      </c>
      <c r="J35" s="20" t="n">
        <v>3.84305046</v>
      </c>
      <c r="K35" s="18" t="s">
        <v>404</v>
      </c>
      <c r="L35" s="20" t="s">
        <v>404</v>
      </c>
      <c r="M35" s="18" t="s">
        <v>404</v>
      </c>
      <c r="N35" s="20" t="s">
        <v>404</v>
      </c>
      <c r="O35" s="18" t="s">
        <v>404</v>
      </c>
      <c r="P35" s="20" t="s">
        <v>404</v>
      </c>
      <c r="Q35" s="18" t="n">
        <v>508.06891456</v>
      </c>
      <c r="R35" s="20" t="n">
        <v>4.82456253</v>
      </c>
    </row>
    <row r="36" spans="1:18">
      <c r="A36" s="15" t="s">
        <v>433</v>
      </c>
      <c r="B36" s="17" t="n">
        <v>6736</v>
      </c>
      <c r="C36" s="18">
        <f>(114.0/B36*100)</f>
        <v/>
      </c>
      <c r="D36" s="19" t="n">
        <v>6622</v>
      </c>
      <c r="E36" s="18" t="n">
        <v>494.78524231</v>
      </c>
      <c r="F36" s="20" t="n">
        <v>2.87894641</v>
      </c>
      <c r="G36" s="18" t="n">
        <v>489.85413201</v>
      </c>
      <c r="H36" s="20" t="n">
        <v>4.03659379</v>
      </c>
      <c r="I36" s="18" t="n">
        <v>496.57603535</v>
      </c>
      <c r="J36" s="20" t="n">
        <v>5.27331059</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489.55530709</v>
      </c>
      <c r="F37" s="20" t="n">
        <v>6.53568308</v>
      </c>
      <c r="G37" s="18" t="n">
        <v>494.23919822</v>
      </c>
      <c r="H37" s="20" t="n">
        <v>3.8565353</v>
      </c>
      <c r="I37" s="18" t="n">
        <v>573.49619551</v>
      </c>
      <c r="J37" s="20" t="n">
        <v>8.56050449</v>
      </c>
      <c r="K37" s="18" t="s">
        <v>404</v>
      </c>
      <c r="L37" s="20" t="s">
        <v>404</v>
      </c>
      <c r="M37" s="18" t="s">
        <v>404</v>
      </c>
      <c r="N37" s="20" t="s">
        <v>404</v>
      </c>
      <c r="O37" s="18" t="s">
        <v>404</v>
      </c>
      <c r="P37" s="20" t="s">
        <v>404</v>
      </c>
      <c r="Q37" s="18" t="n">
        <v>432.40203165</v>
      </c>
      <c r="R37" s="20" t="n">
        <v>7.36901382</v>
      </c>
    </row>
    <row r="38" spans="1:18">
      <c r="A38" s="15" t="s">
        <v>435</v>
      </c>
      <c r="B38" s="17" t="n">
        <v>5860</v>
      </c>
      <c r="C38" s="18">
        <f>(268.0/B38*100)</f>
        <v/>
      </c>
      <c r="D38" s="19" t="n">
        <v>5592</v>
      </c>
      <c r="E38" s="18" t="n">
        <v>504.96984297</v>
      </c>
      <c r="F38" s="20" t="n">
        <v>3.63185582</v>
      </c>
      <c r="G38" s="18" t="n">
        <v>503.14682495</v>
      </c>
      <c r="H38" s="20" t="n">
        <v>6.07551117</v>
      </c>
      <c r="I38" s="18" t="n">
        <v>541.82640402</v>
      </c>
      <c r="J38" s="20" t="n">
        <v>10.58857167</v>
      </c>
      <c r="K38" s="18" t="s">
        <v>404</v>
      </c>
      <c r="L38" s="20" t="s">
        <v>404</v>
      </c>
      <c r="M38" s="18" t="s">
        <v>404</v>
      </c>
      <c r="N38" s="20" t="s">
        <v>404</v>
      </c>
      <c r="O38" s="18" t="s">
        <v>404</v>
      </c>
      <c r="P38" s="20" t="s">
        <v>404</v>
      </c>
      <c r="Q38" s="18" t="n">
        <v>453.88889985</v>
      </c>
      <c r="R38" s="20" t="n">
        <v>8.75899939</v>
      </c>
    </row>
    <row r="39" spans="1:18">
      <c r="A39" s="15" t="s">
        <v>436</v>
      </c>
      <c r="B39" s="17" t="n">
        <v>5895</v>
      </c>
      <c r="C39" s="18">
        <f>(0.0/B39*100)</f>
        <v/>
      </c>
      <c r="D39" s="19" t="n">
        <v>5895</v>
      </c>
      <c r="E39" s="18" t="n">
        <v>431.14569438</v>
      </c>
      <c r="F39" s="20" t="n">
        <v>6.09054818</v>
      </c>
      <c r="G39" s="18" t="n">
        <v>418.78641855</v>
      </c>
      <c r="H39" s="20" t="n">
        <v>7.14975451</v>
      </c>
      <c r="I39" s="18" t="n">
        <v>355.90234061</v>
      </c>
      <c r="J39" s="20" t="n">
        <v>15.76478125</v>
      </c>
      <c r="K39" s="18" t="s">
        <v>404</v>
      </c>
      <c r="L39" s="20" t="s">
        <v>404</v>
      </c>
      <c r="M39" s="18" t="s">
        <v>404</v>
      </c>
      <c r="N39" s="20" t="s">
        <v>404</v>
      </c>
      <c r="O39" s="18" t="s">
        <v>404</v>
      </c>
      <c r="P39" s="20" t="s">
        <v>404</v>
      </c>
      <c r="Q39" s="18" t="n">
        <v>413.08286476</v>
      </c>
      <c r="R39" s="20" t="n">
        <v>12.9932997</v>
      </c>
    </row>
    <row r="40" spans="1:18">
      <c r="A40" s="15" t="s">
        <v>437</v>
      </c>
      <c r="B40" s="17" t="n">
        <v>14157</v>
      </c>
      <c r="C40" s="18">
        <f>(2954.0/B40*100)</f>
        <v/>
      </c>
      <c r="D40" s="19" t="n">
        <v>11203</v>
      </c>
      <c r="E40" s="18" t="n">
        <v>505.03958928</v>
      </c>
      <c r="F40" s="20" t="n">
        <v>4.89693244</v>
      </c>
      <c r="G40" s="18" t="n">
        <v>519.20795739</v>
      </c>
      <c r="H40" s="20" t="n">
        <v>5.77011737</v>
      </c>
      <c r="I40" s="18" t="n">
        <v>495.78059134</v>
      </c>
      <c r="J40" s="20" t="n">
        <v>10.76866191</v>
      </c>
      <c r="K40" s="18" t="s">
        <v>404</v>
      </c>
      <c r="L40" s="20" t="s">
        <v>404</v>
      </c>
      <c r="M40" s="18" t="s">
        <v>404</v>
      </c>
      <c r="N40" s="20" t="s">
        <v>404</v>
      </c>
      <c r="O40" s="18" t="s">
        <v>404</v>
      </c>
      <c r="P40" s="20" t="s">
        <v>404</v>
      </c>
      <c r="Q40" s="18" t="n">
        <v>513.80974026</v>
      </c>
      <c r="R40" s="20" t="n">
        <v>9.04904402</v>
      </c>
    </row>
    <row r="41" spans="1:18">
      <c r="A41" s="15" t="s">
        <v>438</v>
      </c>
      <c r="B41" s="17" t="n">
        <v>5712</v>
      </c>
      <c r="C41" s="18">
        <f>(99.0/B41*100)</f>
        <v/>
      </c>
      <c r="D41" s="19" t="n">
        <v>5613</v>
      </c>
      <c r="E41" s="18" t="n">
        <v>492.63838734</v>
      </c>
      <c r="F41" s="20" t="n">
        <v>4.89273583</v>
      </c>
      <c r="G41" s="18" t="n">
        <v>503.48542551</v>
      </c>
      <c r="H41" s="20" t="n">
        <v>5.58910709</v>
      </c>
      <c r="I41" s="18" t="n">
        <v>490.88643119</v>
      </c>
      <c r="J41" s="20" t="n">
        <v>22.86756783</v>
      </c>
      <c r="K41" s="18" t="s">
        <v>404</v>
      </c>
      <c r="L41" s="20" t="s">
        <v>404</v>
      </c>
      <c r="M41" s="18" t="s">
        <v>404</v>
      </c>
      <c r="N41" s="20" t="s">
        <v>404</v>
      </c>
      <c r="O41" s="18" t="s">
        <v>404</v>
      </c>
      <c r="P41" s="20" t="s">
        <v>404</v>
      </c>
      <c r="Q41" s="18" t="n">
        <v>475.65772611</v>
      </c>
      <c r="R41" s="20" t="n">
        <v>21.52214775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434.12041939</v>
      </c>
      <c r="F44" s="20" t="n">
        <v>9.519802540000001</v>
      </c>
      <c r="G44" s="18" t="n">
        <v>425.00737996</v>
      </c>
      <c r="H44" s="20" t="n">
        <v>4.03908946</v>
      </c>
      <c r="I44" s="18" t="s">
        <v>404</v>
      </c>
      <c r="J44" s="20" t="s">
        <v>404</v>
      </c>
      <c r="K44" s="18" t="s">
        <v>404</v>
      </c>
      <c r="L44" s="20" t="s">
        <v>404</v>
      </c>
      <c r="M44" s="18" t="s">
        <v>404</v>
      </c>
      <c r="N44" s="20" t="s">
        <v>404</v>
      </c>
      <c r="O44" s="18" t="s">
        <v>404</v>
      </c>
      <c r="P44" s="20" t="s">
        <v>404</v>
      </c>
      <c r="Q44" s="18" t="n">
        <v>426.1720881</v>
      </c>
      <c r="R44" s="20" t="n">
        <v>5.12005432</v>
      </c>
    </row>
    <row r="45" spans="1:18">
      <c r="A45" s="15" t="s">
        <v>442</v>
      </c>
      <c r="B45" s="17" t="n">
        <v>5519</v>
      </c>
      <c r="C45" s="18">
        <f>(0.0/B45*100)</f>
        <v/>
      </c>
      <c r="D45" s="19" t="n">
        <v>5519</v>
      </c>
      <c r="E45" s="18" t="n">
        <v>376.94660256</v>
      </c>
      <c r="F45" s="20" t="n">
        <v>4.24662832</v>
      </c>
      <c r="G45" s="18" t="n">
        <v>388.96172003</v>
      </c>
      <c r="H45" s="20" t="n">
        <v>9.67630632</v>
      </c>
      <c r="I45" s="18" t="s">
        <v>404</v>
      </c>
      <c r="J45" s="20" t="s">
        <v>404</v>
      </c>
      <c r="K45" s="18" t="s">
        <v>404</v>
      </c>
      <c r="L45" s="20" t="s">
        <v>404</v>
      </c>
      <c r="M45" s="18" t="s">
        <v>404</v>
      </c>
      <c r="N45" s="20" t="s">
        <v>404</v>
      </c>
      <c r="O45" s="18" t="s">
        <v>404</v>
      </c>
      <c r="P45" s="20" t="s">
        <v>404</v>
      </c>
      <c r="Q45" s="18" t="n">
        <v>365.92183309</v>
      </c>
      <c r="R45" s="20" t="n">
        <v>6.07964642</v>
      </c>
    </row>
    <row r="46" spans="1:18">
      <c r="A46" s="15" t="s">
        <v>443</v>
      </c>
      <c r="B46" s="17" t="n">
        <v>23141</v>
      </c>
      <c r="C46" s="18">
        <f>(4918.0/B46*100)</f>
        <v/>
      </c>
      <c r="D46" s="19" t="n">
        <v>18223</v>
      </c>
      <c r="E46" s="18" t="n">
        <v>410.22375334</v>
      </c>
      <c r="F46" s="20" t="n">
        <v>4.14156552</v>
      </c>
      <c r="G46" s="18" t="n">
        <v>414.52955535</v>
      </c>
      <c r="H46" s="20" t="n">
        <v>4.61422566</v>
      </c>
      <c r="I46" s="18" t="n">
        <v>355.9970873</v>
      </c>
      <c r="J46" s="20" t="n">
        <v>5.42411688</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425.10547196</v>
      </c>
      <c r="F47" s="20" t="n">
        <v>10.58185617</v>
      </c>
      <c r="G47" s="18" t="n">
        <v>452.30564989</v>
      </c>
      <c r="H47" s="20" t="n">
        <v>5.75503927</v>
      </c>
      <c r="I47" s="18" t="n">
        <v>449.80582793</v>
      </c>
      <c r="J47" s="20" t="n">
        <v>29.36456624</v>
      </c>
      <c r="K47" s="18" t="s">
        <v>404</v>
      </c>
      <c r="L47" s="20" t="s">
        <v>404</v>
      </c>
      <c r="M47" s="18" t="s">
        <v>404</v>
      </c>
      <c r="N47" s="20" t="s">
        <v>404</v>
      </c>
      <c r="O47" s="18" t="s">
        <v>404</v>
      </c>
      <c r="P47" s="20" t="s">
        <v>404</v>
      </c>
      <c r="Q47" s="18" t="n">
        <v>435.34912414</v>
      </c>
      <c r="R47" s="20" t="n">
        <v>18.53318456</v>
      </c>
    </row>
    <row r="48" spans="1:18">
      <c r="A48" s="15" t="s">
        <v>445</v>
      </c>
      <c r="B48" s="17" t="n">
        <v>9841</v>
      </c>
      <c r="C48" s="18">
        <f>(40.0/B48*100)</f>
        <v/>
      </c>
      <c r="D48" s="19" t="n">
        <v>9801</v>
      </c>
      <c r="E48" s="18" t="n">
        <v>520.98832257</v>
      </c>
      <c r="F48" s="20" t="n">
        <v>9.90314002</v>
      </c>
      <c r="G48" s="18" t="n">
        <v>515.8661884000001</v>
      </c>
      <c r="H48" s="20" t="n">
        <v>6.69370804</v>
      </c>
      <c r="I48" s="18" t="n">
        <v>426.17323264</v>
      </c>
      <c r="J48" s="20" t="n">
        <v>6.766915</v>
      </c>
      <c r="K48" s="18" t="s">
        <v>404</v>
      </c>
      <c r="L48" s="20" t="s">
        <v>404</v>
      </c>
      <c r="M48" s="18" t="s">
        <v>404</v>
      </c>
      <c r="N48" s="20" t="s">
        <v>404</v>
      </c>
      <c r="O48" s="18" t="s">
        <v>404</v>
      </c>
      <c r="P48" s="20" t="s">
        <v>404</v>
      </c>
      <c r="Q48" s="18" t="n">
        <v>560.95186257</v>
      </c>
      <c r="R48" s="20" t="n">
        <v>25.8126025</v>
      </c>
    </row>
    <row r="49" spans="1:18">
      <c r="A49" s="15" t="s">
        <v>446</v>
      </c>
      <c r="B49" s="17" t="n">
        <v>6349</v>
      </c>
      <c r="C49" s="18">
        <f>(52.0/B49*100)</f>
        <v/>
      </c>
      <c r="D49" s="19" t="n">
        <v>6297</v>
      </c>
      <c r="E49" s="18" t="n">
        <v>430.50970476</v>
      </c>
      <c r="F49" s="20" t="n">
        <v>3.93016729</v>
      </c>
      <c r="G49" s="18" t="n">
        <v>435.18070226</v>
      </c>
      <c r="H49" s="20" t="n">
        <v>5.64479577</v>
      </c>
      <c r="I49" s="18" t="s">
        <v>404</v>
      </c>
      <c r="J49" s="20" t="s">
        <v>404</v>
      </c>
      <c r="K49" s="18" t="s">
        <v>404</v>
      </c>
      <c r="L49" s="20" t="s">
        <v>404</v>
      </c>
      <c r="M49" s="18" t="s">
        <v>404</v>
      </c>
      <c r="N49" s="20" t="s">
        <v>404</v>
      </c>
      <c r="O49" s="18" t="s">
        <v>404</v>
      </c>
      <c r="P49" s="20" t="s">
        <v>404</v>
      </c>
      <c r="Q49" s="18" t="n">
        <v>433.16766519</v>
      </c>
      <c r="R49" s="20" t="n">
        <v>12.74481116</v>
      </c>
    </row>
    <row r="50" spans="1:18">
      <c r="A50" s="15" t="s">
        <v>447</v>
      </c>
      <c r="B50" s="17" t="n">
        <v>11795</v>
      </c>
      <c r="C50" s="18">
        <f>(1031.0/B50*100)</f>
        <v/>
      </c>
      <c r="D50" s="19" t="n">
        <v>10764</v>
      </c>
      <c r="E50" s="18" t="n">
        <v>419.88630106</v>
      </c>
      <c r="F50" s="20" t="n">
        <v>3.82695153</v>
      </c>
      <c r="G50" s="18" t="n">
        <v>420.19088402</v>
      </c>
      <c r="H50" s="20" t="n">
        <v>6.32530608</v>
      </c>
      <c r="I50" s="18" t="n">
        <v>397.096902</v>
      </c>
      <c r="J50" s="20" t="n">
        <v>10.88842856</v>
      </c>
      <c r="K50" s="18" t="s">
        <v>404</v>
      </c>
      <c r="L50" s="20" t="s">
        <v>404</v>
      </c>
      <c r="M50" s="18" t="s">
        <v>404</v>
      </c>
      <c r="N50" s="20" t="s">
        <v>404</v>
      </c>
      <c r="O50" s="18" t="s">
        <v>404</v>
      </c>
      <c r="P50" s="20" t="s">
        <v>404</v>
      </c>
      <c r="Q50" s="18" t="n">
        <v>415.83264785</v>
      </c>
      <c r="R50" s="20" t="n">
        <v>12.91752984</v>
      </c>
    </row>
    <row r="51" spans="1:18">
      <c r="A51" s="15" t="s">
        <v>448</v>
      </c>
      <c r="B51" s="17" t="n">
        <v>6866</v>
      </c>
      <c r="C51" s="18">
        <f>(79.0/B51*100)</f>
        <v/>
      </c>
      <c r="D51" s="19" t="n">
        <v>6787</v>
      </c>
      <c r="E51" s="18" t="n">
        <v>421.59322304</v>
      </c>
      <c r="F51" s="20" t="n">
        <v>2.32886882</v>
      </c>
      <c r="G51" s="18" t="n">
        <v>412.47839316</v>
      </c>
      <c r="H51" s="20" t="n">
        <v>6.37399169</v>
      </c>
      <c r="I51" s="18" t="n">
        <v>418.48637078</v>
      </c>
      <c r="J51" s="20" t="n">
        <v>15.58527852</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470.56048296</v>
      </c>
      <c r="F52" s="20" t="n">
        <v>5.40791423</v>
      </c>
      <c r="G52" s="18" t="n">
        <v>476.04920104</v>
      </c>
      <c r="H52" s="20" t="n">
        <v>4.452396</v>
      </c>
      <c r="I52" s="18" t="n">
        <v>470.22022371</v>
      </c>
      <c r="J52" s="20" t="n">
        <v>14.9308577</v>
      </c>
      <c r="K52" s="18" t="s">
        <v>404</v>
      </c>
      <c r="L52" s="20" t="s">
        <v>404</v>
      </c>
      <c r="M52" s="18" t="s">
        <v>404</v>
      </c>
      <c r="N52" s="20" t="s">
        <v>404</v>
      </c>
      <c r="O52" s="18" t="s">
        <v>404</v>
      </c>
      <c r="P52" s="20" t="s">
        <v>404</v>
      </c>
      <c r="Q52" s="18" t="n">
        <v>544.13386184</v>
      </c>
      <c r="R52" s="20" t="n">
        <v>14.40235143</v>
      </c>
    </row>
    <row r="53" spans="1:18">
      <c r="A53" s="15" t="s">
        <v>450</v>
      </c>
      <c r="B53" s="17" t="n">
        <v>5571</v>
      </c>
      <c r="C53" s="18">
        <f>(0.0/B53*100)</f>
        <v/>
      </c>
      <c r="D53" s="19" t="n">
        <v>5571</v>
      </c>
      <c r="E53" s="18" t="n">
        <v>439.60685915</v>
      </c>
      <c r="F53" s="20" t="n">
        <v>2.02144682</v>
      </c>
      <c r="G53" s="18" t="n">
        <v>430.5195515</v>
      </c>
      <c r="H53" s="20" t="n">
        <v>2.09391374</v>
      </c>
      <c r="I53" s="18" t="n">
        <v>356.81296467</v>
      </c>
      <c r="J53" s="20" t="n">
        <v>7.27126105</v>
      </c>
      <c r="K53" s="18" t="s">
        <v>404</v>
      </c>
      <c r="L53" s="20" t="s">
        <v>404</v>
      </c>
      <c r="M53" s="18" t="s">
        <v>404</v>
      </c>
      <c r="N53" s="20" t="s">
        <v>404</v>
      </c>
      <c r="O53" s="18" t="s">
        <v>404</v>
      </c>
      <c r="P53" s="20" t="s">
        <v>404</v>
      </c>
      <c r="Q53" s="18" t="n">
        <v>355.38042807</v>
      </c>
      <c r="R53" s="20" t="n">
        <v>6.61136669</v>
      </c>
    </row>
    <row r="54" spans="1:18">
      <c r="A54" s="15" t="s">
        <v>451</v>
      </c>
      <c r="B54" s="17" t="n">
        <v>4740</v>
      </c>
      <c r="C54" s="18">
        <f>(199.0/B54*100)</f>
        <v/>
      </c>
      <c r="D54" s="19" t="n">
        <v>4541</v>
      </c>
      <c r="E54" s="18" t="n">
        <v>339.23340423</v>
      </c>
      <c r="F54" s="20" t="n">
        <v>4.12471481</v>
      </c>
      <c r="G54" s="18" t="n">
        <v>338.50514353</v>
      </c>
      <c r="H54" s="20" t="n">
        <v>6.57436062</v>
      </c>
      <c r="I54" s="18" t="n">
        <v>300.94433921</v>
      </c>
      <c r="J54" s="20" t="n">
        <v>5.56687527</v>
      </c>
      <c r="K54" s="18" t="s">
        <v>404</v>
      </c>
      <c r="L54" s="20" t="s">
        <v>404</v>
      </c>
      <c r="M54" s="18" t="s">
        <v>404</v>
      </c>
      <c r="N54" s="20" t="s">
        <v>404</v>
      </c>
      <c r="O54" s="18" t="s">
        <v>404</v>
      </c>
      <c r="P54" s="20" t="s">
        <v>404</v>
      </c>
      <c r="Q54" s="18" t="n">
        <v>312.63631364</v>
      </c>
      <c r="R54" s="20" t="n">
        <v>13.13398573</v>
      </c>
    </row>
    <row r="55" spans="1:18">
      <c r="A55" s="15" t="s">
        <v>452</v>
      </c>
      <c r="B55" s="17" t="n">
        <v>5316</v>
      </c>
      <c r="C55" s="18">
        <f>(43.0/B55*100)</f>
        <v/>
      </c>
      <c r="D55" s="19" t="n">
        <v>5273</v>
      </c>
      <c r="E55" s="18" t="n">
        <v>411.54427304</v>
      </c>
      <c r="F55" s="20" t="n">
        <v>4.24272586</v>
      </c>
      <c r="G55" s="18" t="n">
        <v>414.14031359</v>
      </c>
      <c r="H55" s="20" t="n">
        <v>4.50353532</v>
      </c>
      <c r="I55" s="18" t="s">
        <v>404</v>
      </c>
      <c r="J55" s="20" t="s">
        <v>404</v>
      </c>
      <c r="K55" s="18" t="s">
        <v>404</v>
      </c>
      <c r="L55" s="20" t="s">
        <v>404</v>
      </c>
      <c r="M55" s="18" t="s">
        <v>404</v>
      </c>
      <c r="N55" s="20" t="s">
        <v>404</v>
      </c>
      <c r="O55" s="18" t="s">
        <v>404</v>
      </c>
      <c r="P55" s="20" t="s">
        <v>404</v>
      </c>
      <c r="Q55" s="18" t="n">
        <v>394.82713346</v>
      </c>
      <c r="R55" s="20" t="n">
        <v>8.72847676</v>
      </c>
    </row>
    <row r="56" spans="1:18">
      <c r="A56" s="15" t="s">
        <v>453</v>
      </c>
      <c r="B56" s="17" t="n">
        <v>5359</v>
      </c>
      <c r="C56" s="18">
        <f>(0.0/B56*100)</f>
        <v/>
      </c>
      <c r="D56" s="19" t="n">
        <v>5359</v>
      </c>
      <c r="E56" s="18" t="n">
        <v>523.69411603</v>
      </c>
      <c r="F56" s="20" t="n">
        <v>3.42632765</v>
      </c>
      <c r="G56" s="18" t="n">
        <v>520.75745464</v>
      </c>
      <c r="H56" s="20" t="n">
        <v>8.833851149999999</v>
      </c>
      <c r="I56" s="18" t="n">
        <v>520.85506759</v>
      </c>
      <c r="J56" s="20" t="n">
        <v>16.36062732</v>
      </c>
      <c r="K56" s="18" t="s">
        <v>404</v>
      </c>
      <c r="L56" s="20" t="s">
        <v>404</v>
      </c>
      <c r="M56" s="18" t="s">
        <v>404</v>
      </c>
      <c r="N56" s="20" t="s">
        <v>404</v>
      </c>
      <c r="O56" s="18" t="s">
        <v>404</v>
      </c>
      <c r="P56" s="20" t="s">
        <v>404</v>
      </c>
      <c r="Q56" s="18" t="n">
        <v>541.23441253</v>
      </c>
      <c r="R56" s="20" t="n">
        <v>36.10888626</v>
      </c>
    </row>
    <row r="57" spans="1:18">
      <c r="A57" s="15" t="s">
        <v>454</v>
      </c>
      <c r="B57" s="17" t="n">
        <v>6513</v>
      </c>
      <c r="C57" s="18">
        <f>(0.0/B57*100)</f>
        <v/>
      </c>
      <c r="D57" s="19" t="n">
        <v>6513</v>
      </c>
      <c r="E57" s="18" t="n">
        <v>403.00290464</v>
      </c>
      <c r="F57" s="20" t="n">
        <v>3.79585467</v>
      </c>
      <c r="G57" s="18" t="n">
        <v>402.78749194</v>
      </c>
      <c r="H57" s="20" t="n">
        <v>7.91298421</v>
      </c>
      <c r="I57" s="18" t="s">
        <v>404</v>
      </c>
      <c r="J57" s="20" t="s">
        <v>404</v>
      </c>
      <c r="K57" s="18" t="s">
        <v>404</v>
      </c>
      <c r="L57" s="20" t="s">
        <v>404</v>
      </c>
      <c r="M57" s="18" t="s">
        <v>404</v>
      </c>
      <c r="N57" s="20" t="s">
        <v>404</v>
      </c>
      <c r="O57" s="18" t="s">
        <v>404</v>
      </c>
      <c r="P57" s="20" t="s">
        <v>404</v>
      </c>
      <c r="Q57" s="18" t="n">
        <v>404.94388825</v>
      </c>
      <c r="R57" s="20" t="n">
        <v>11.14090031</v>
      </c>
    </row>
    <row r="58" spans="1:18">
      <c r="A58" s="15" t="s">
        <v>455</v>
      </c>
      <c r="B58" s="17" t="n">
        <v>7267</v>
      </c>
      <c r="C58" s="18">
        <f>(0.0/B58*100)</f>
        <v/>
      </c>
      <c r="D58" s="19" t="n">
        <v>7267</v>
      </c>
      <c r="E58" s="18" t="n">
        <v>408.09557303</v>
      </c>
      <c r="F58" s="20" t="n">
        <v>3.28162641</v>
      </c>
      <c r="G58" s="18" t="n">
        <v>411.26333543</v>
      </c>
      <c r="H58" s="20" t="n">
        <v>9.21401672</v>
      </c>
      <c r="I58" s="18" t="s">
        <v>404</v>
      </c>
      <c r="J58" s="20" t="s">
        <v>404</v>
      </c>
      <c r="K58" s="18" t="s">
        <v>404</v>
      </c>
      <c r="L58" s="20" t="s">
        <v>404</v>
      </c>
      <c r="M58" s="18" t="s">
        <v>404</v>
      </c>
      <c r="N58" s="20" t="s">
        <v>404</v>
      </c>
      <c r="O58" s="18" t="s">
        <v>404</v>
      </c>
      <c r="P58" s="20" t="s">
        <v>404</v>
      </c>
      <c r="Q58" s="18" t="n">
        <v>410.68854389</v>
      </c>
      <c r="R58" s="20" t="n">
        <v>9.875024740000001</v>
      </c>
    </row>
    <row r="59" spans="1:18">
      <c r="A59" s="15" t="s">
        <v>456</v>
      </c>
      <c r="B59" s="17" t="n">
        <v>4826</v>
      </c>
      <c r="C59" s="18">
        <f>(0.0/B59*100)</f>
        <v/>
      </c>
      <c r="D59" s="19" t="n">
        <v>4826</v>
      </c>
      <c r="E59" s="18" t="n">
        <v>365.02172971</v>
      </c>
      <c r="F59" s="20" t="n">
        <v>2.43101471</v>
      </c>
      <c r="G59" s="18" t="n">
        <v>386.44443521</v>
      </c>
      <c r="H59" s="20" t="n">
        <v>2.89539458</v>
      </c>
      <c r="I59" s="18" t="s">
        <v>404</v>
      </c>
      <c r="J59" s="20" t="s">
        <v>404</v>
      </c>
      <c r="K59" s="18" t="s">
        <v>404</v>
      </c>
      <c r="L59" s="20" t="s">
        <v>404</v>
      </c>
      <c r="M59" s="18" t="s">
        <v>404</v>
      </c>
      <c r="N59" s="20" t="s">
        <v>404</v>
      </c>
      <c r="O59" s="18" t="s">
        <v>404</v>
      </c>
      <c r="P59" s="20" t="s">
        <v>404</v>
      </c>
      <c r="Q59" s="18" t="n">
        <v>385.77224179</v>
      </c>
      <c r="R59" s="20" t="n">
        <v>2.85386447</v>
      </c>
    </row>
    <row r="60" spans="1:18">
      <c r="A60" s="15" t="s">
        <v>457</v>
      </c>
      <c r="B60" s="17" t="n">
        <v>4546</v>
      </c>
      <c r="C60" s="18">
        <f>(0.0/B60*100)</f>
        <v/>
      </c>
      <c r="D60" s="19" t="n">
        <v>4546</v>
      </c>
      <c r="E60" s="18" t="n">
        <v>401.09444213</v>
      </c>
      <c r="F60" s="20" t="n">
        <v>5.37114915</v>
      </c>
      <c r="G60" s="18" t="n">
        <v>403.3511144</v>
      </c>
      <c r="H60" s="20" t="n">
        <v>12.62912509</v>
      </c>
      <c r="I60" s="18" t="s">
        <v>404</v>
      </c>
      <c r="J60" s="20" t="s">
        <v>404</v>
      </c>
      <c r="K60" s="18" t="s">
        <v>404</v>
      </c>
      <c r="L60" s="20" t="s">
        <v>404</v>
      </c>
      <c r="M60" s="18" t="s">
        <v>404</v>
      </c>
      <c r="N60" s="20" t="s">
        <v>404</v>
      </c>
      <c r="O60" s="18" t="s">
        <v>404</v>
      </c>
      <c r="P60" s="20" t="s">
        <v>404</v>
      </c>
      <c r="Q60" s="18" t="n">
        <v>355.58546155</v>
      </c>
      <c r="R60" s="20" t="n">
        <v>6.82919901</v>
      </c>
    </row>
    <row r="61" spans="1:18">
      <c r="A61" s="15" t="s">
        <v>458</v>
      </c>
      <c r="B61" s="17" t="n">
        <v>6525</v>
      </c>
      <c r="C61" s="18">
        <f>(0.0/B61*100)</f>
        <v/>
      </c>
      <c r="D61" s="19" t="n">
        <v>6525</v>
      </c>
      <c r="E61" s="18" t="n">
        <v>470.43779128</v>
      </c>
      <c r="F61" s="20" t="n">
        <v>9.303816769999999</v>
      </c>
      <c r="G61" s="18" t="n">
        <v>477.98280959</v>
      </c>
      <c r="H61" s="20" t="n">
        <v>3.02283624</v>
      </c>
      <c r="I61" s="18" t="n">
        <v>410.05668014</v>
      </c>
      <c r="J61" s="20" t="n">
        <v>16.13801857</v>
      </c>
      <c r="K61" s="18" t="s">
        <v>404</v>
      </c>
      <c r="L61" s="20" t="s">
        <v>404</v>
      </c>
      <c r="M61" s="18" t="s">
        <v>404</v>
      </c>
      <c r="N61" s="20" t="s">
        <v>404</v>
      </c>
      <c r="O61" s="18" t="s">
        <v>404</v>
      </c>
      <c r="P61" s="20" t="s">
        <v>404</v>
      </c>
      <c r="Q61" s="18" t="n">
        <v>452.06329763</v>
      </c>
      <c r="R61" s="20" t="n">
        <v>17.05470031</v>
      </c>
    </row>
    <row r="62" spans="1:18">
      <c r="A62" s="15" t="s">
        <v>459</v>
      </c>
      <c r="B62" s="17" t="n">
        <v>4476</v>
      </c>
      <c r="C62" s="18">
        <f>(0.0/B62*100)</f>
        <v/>
      </c>
      <c r="D62" s="19" t="n">
        <v>4476</v>
      </c>
      <c r="E62" s="18" t="n">
        <v>531.8950446699999</v>
      </c>
      <c r="F62" s="20" t="n">
        <v>1.17834079</v>
      </c>
      <c r="G62" s="18" t="n">
        <v>502.31312069</v>
      </c>
      <c r="H62" s="20" t="n">
        <v>2.66873445</v>
      </c>
      <c r="I62" s="18" t="n">
        <v>469.94698345</v>
      </c>
      <c r="J62" s="20" t="n">
        <v>17.32583546</v>
      </c>
      <c r="K62" s="18" t="s">
        <v>404</v>
      </c>
      <c r="L62" s="20" t="s">
        <v>404</v>
      </c>
      <c r="M62" s="18" t="s">
        <v>404</v>
      </c>
      <c r="N62" s="20" t="s">
        <v>404</v>
      </c>
      <c r="O62" s="18" t="s">
        <v>404</v>
      </c>
      <c r="P62" s="20" t="s">
        <v>404</v>
      </c>
      <c r="Q62" s="18" t="n">
        <v>554.2011129799999</v>
      </c>
      <c r="R62" s="20" t="n">
        <v>4.17601285</v>
      </c>
    </row>
    <row r="63" spans="1:18">
      <c r="A63" s="15" t="s">
        <v>460</v>
      </c>
      <c r="B63" s="17" t="n">
        <v>5324</v>
      </c>
      <c r="C63" s="18">
        <f>(0.0/B63*100)</f>
        <v/>
      </c>
      <c r="D63" s="19" t="n">
        <v>5324</v>
      </c>
      <c r="E63" s="18" t="n">
        <v>374.80692396</v>
      </c>
      <c r="F63" s="20" t="n">
        <v>1.74628398</v>
      </c>
      <c r="G63" s="18" t="n">
        <v>389.83256918</v>
      </c>
      <c r="H63" s="20" t="n">
        <v>1.88009652</v>
      </c>
      <c r="I63" s="18" t="s">
        <v>404</v>
      </c>
      <c r="J63" s="20" t="s">
        <v>404</v>
      </c>
      <c r="K63" s="18" t="s">
        <v>404</v>
      </c>
      <c r="L63" s="20" t="s">
        <v>404</v>
      </c>
      <c r="M63" s="18" t="s">
        <v>404</v>
      </c>
      <c r="N63" s="20" t="s">
        <v>404</v>
      </c>
      <c r="O63" s="18" t="s">
        <v>404</v>
      </c>
      <c r="P63" s="20" t="s">
        <v>404</v>
      </c>
      <c r="Q63" s="18" t="n">
        <v>393.69161489</v>
      </c>
      <c r="R63" s="20" t="n">
        <v>3.6366271</v>
      </c>
    </row>
    <row r="64" spans="1:18">
      <c r="A64" s="15" t="s">
        <v>461</v>
      </c>
      <c r="B64" s="17" t="n">
        <v>3634</v>
      </c>
      <c r="C64" s="18">
        <f>(27.0/B64*100)</f>
        <v/>
      </c>
      <c r="D64" s="19" t="n">
        <v>3607</v>
      </c>
      <c r="E64" s="18" t="n">
        <v>465.6710944</v>
      </c>
      <c r="F64" s="20" t="n">
        <v>1.83628606</v>
      </c>
      <c r="G64" s="18" t="n">
        <v>456.40360456</v>
      </c>
      <c r="H64" s="20" t="n">
        <v>2.95517524</v>
      </c>
      <c r="I64" s="18" t="s">
        <v>404</v>
      </c>
      <c r="J64" s="20" t="s">
        <v>404</v>
      </c>
      <c r="K64" s="18" t="s">
        <v>404</v>
      </c>
      <c r="L64" s="20" t="s">
        <v>404</v>
      </c>
      <c r="M64" s="18" t="s">
        <v>404</v>
      </c>
      <c r="N64" s="20" t="s">
        <v>404</v>
      </c>
      <c r="O64" s="18" t="s">
        <v>404</v>
      </c>
      <c r="P64" s="20" t="s">
        <v>404</v>
      </c>
      <c r="Q64" s="18" t="n">
        <v>499.15372149</v>
      </c>
      <c r="R64" s="20" t="n">
        <v>7.10918675</v>
      </c>
    </row>
    <row r="65" spans="1:18">
      <c r="A65" s="15" t="s">
        <v>462</v>
      </c>
      <c r="B65" s="17" t="n">
        <v>5325</v>
      </c>
      <c r="C65" s="18">
        <f>(0.0/B65*100)</f>
        <v/>
      </c>
      <c r="D65" s="19" t="n">
        <v>5325</v>
      </c>
      <c r="E65" s="18" t="n">
        <v>429.06689941</v>
      </c>
      <c r="F65" s="20" t="n">
        <v>3.97015512</v>
      </c>
      <c r="G65" s="18" t="n">
        <v>429.28907875</v>
      </c>
      <c r="H65" s="20" t="n">
        <v>3.61606867</v>
      </c>
      <c r="I65" s="18" t="s">
        <v>404</v>
      </c>
      <c r="J65" s="20" t="s">
        <v>404</v>
      </c>
      <c r="K65" s="18" t="s">
        <v>404</v>
      </c>
      <c r="L65" s="20" t="s">
        <v>404</v>
      </c>
      <c r="M65" s="18" t="s">
        <v>404</v>
      </c>
      <c r="N65" s="20" t="s">
        <v>404</v>
      </c>
      <c r="O65" s="18" t="s">
        <v>404</v>
      </c>
      <c r="P65" s="20" t="s">
        <v>404</v>
      </c>
      <c r="Q65" s="18" t="n">
        <v>418.13971224</v>
      </c>
      <c r="R65" s="20" t="n">
        <v>8.636375620000001</v>
      </c>
    </row>
    <row r="66" spans="1:18">
      <c r="A66" s="15" t="s">
        <v>463</v>
      </c>
      <c r="B66" s="17" t="n">
        <v>5665</v>
      </c>
      <c r="C66" s="18">
        <f>(0.0/B66*100)</f>
        <v/>
      </c>
      <c r="D66" s="19" t="n">
        <v>5665</v>
      </c>
      <c r="E66" s="18" t="n">
        <v>397.36750657</v>
      </c>
      <c r="F66" s="20" t="n">
        <v>1.61360967</v>
      </c>
      <c r="G66" s="18" t="n">
        <v>422.97476245</v>
      </c>
      <c r="H66" s="20" t="n">
        <v>1.55256034</v>
      </c>
      <c r="I66" s="18" t="n">
        <v>363.84393827</v>
      </c>
      <c r="J66" s="20" t="n">
        <v>8.81112766</v>
      </c>
      <c r="K66" s="18" t="s">
        <v>404</v>
      </c>
      <c r="L66" s="20" t="s">
        <v>404</v>
      </c>
      <c r="M66" s="18" t="s">
        <v>404</v>
      </c>
      <c r="N66" s="20" t="s">
        <v>404</v>
      </c>
      <c r="O66" s="18" t="s">
        <v>404</v>
      </c>
      <c r="P66" s="20" t="s">
        <v>404</v>
      </c>
      <c r="Q66" s="18" t="n">
        <v>390.55120752</v>
      </c>
      <c r="R66" s="20" t="n">
        <v>4.48179819</v>
      </c>
    </row>
    <row r="67" spans="1:18">
      <c r="A67" s="15" t="s">
        <v>464</v>
      </c>
      <c r="B67" s="17" t="n">
        <v>6971</v>
      </c>
      <c r="C67" s="18">
        <f>(0.0/B67*100)</f>
        <v/>
      </c>
      <c r="D67" s="19" t="n">
        <v>6971</v>
      </c>
      <c r="E67" s="18" t="n">
        <v>393.69100986</v>
      </c>
      <c r="F67" s="20" t="n">
        <v>2.80821423</v>
      </c>
      <c r="G67" s="18" t="n">
        <v>412.47509497</v>
      </c>
      <c r="H67" s="20" t="n">
        <v>6.62123587</v>
      </c>
      <c r="I67" s="18" t="n">
        <v>379.8153183</v>
      </c>
      <c r="J67" s="20" t="n">
        <v>6.79452788</v>
      </c>
      <c r="K67" s="18" t="s">
        <v>404</v>
      </c>
      <c r="L67" s="20" t="s">
        <v>404</v>
      </c>
      <c r="M67" s="18" t="s">
        <v>404</v>
      </c>
      <c r="N67" s="20" t="s">
        <v>404</v>
      </c>
      <c r="O67" s="18" t="s">
        <v>404</v>
      </c>
      <c r="P67" s="20" t="s">
        <v>404</v>
      </c>
      <c r="Q67" s="18" t="n">
        <v>379.30621588</v>
      </c>
      <c r="R67" s="20" t="n">
        <v>14.45863858</v>
      </c>
    </row>
    <row r="68" spans="1:18">
      <c r="A68" s="15" t="s">
        <v>465</v>
      </c>
      <c r="B68" s="17" t="n">
        <v>12083</v>
      </c>
      <c r="C68" s="18">
        <f>(0.0/B68*100)</f>
        <v/>
      </c>
      <c r="D68" s="19" t="n">
        <v>12083</v>
      </c>
      <c r="E68" s="18" t="n">
        <v>416.9604715</v>
      </c>
      <c r="F68" s="20" t="n">
        <v>1.11854281</v>
      </c>
      <c r="G68" s="18" t="n">
        <v>422.24421686</v>
      </c>
      <c r="H68" s="20" t="n">
        <v>1.7981826</v>
      </c>
      <c r="I68" s="18" t="n">
        <v>439.84475592</v>
      </c>
      <c r="J68" s="20" t="n">
        <v>12.49637931</v>
      </c>
      <c r="K68" s="18" t="s">
        <v>404</v>
      </c>
      <c r="L68" s="20" t="s">
        <v>404</v>
      </c>
      <c r="M68" s="18" t="s">
        <v>404</v>
      </c>
      <c r="N68" s="20" t="s">
        <v>404</v>
      </c>
      <c r="O68" s="18" t="s">
        <v>404</v>
      </c>
      <c r="P68" s="20" t="s">
        <v>404</v>
      </c>
      <c r="Q68" s="18" t="n">
        <v>403.21741631</v>
      </c>
      <c r="R68" s="20" t="n">
        <v>4.89413682</v>
      </c>
    </row>
    <row r="69" spans="1:18">
      <c r="A69" s="15" t="s">
        <v>466</v>
      </c>
      <c r="B69" s="17" t="n">
        <v>4876</v>
      </c>
      <c r="C69" s="18">
        <f>(0.0/B69*100)</f>
        <v/>
      </c>
      <c r="D69" s="19" t="n">
        <v>4876</v>
      </c>
      <c r="E69" s="18" t="n">
        <v>435.22631317</v>
      </c>
      <c r="F69" s="20" t="n">
        <v>6.2021162</v>
      </c>
      <c r="G69" s="18" t="n">
        <v>435.87789582</v>
      </c>
      <c r="H69" s="20" t="n">
        <v>4.98699589</v>
      </c>
      <c r="I69" s="18" t="s">
        <v>404</v>
      </c>
      <c r="J69" s="20" t="s">
        <v>404</v>
      </c>
      <c r="K69" s="18" t="s">
        <v>404</v>
      </c>
      <c r="L69" s="20" t="s">
        <v>404</v>
      </c>
      <c r="M69" s="18" t="s">
        <v>404</v>
      </c>
      <c r="N69" s="20" t="s">
        <v>404</v>
      </c>
      <c r="O69" s="18" t="s">
        <v>404</v>
      </c>
      <c r="P69" s="20" t="s">
        <v>404</v>
      </c>
      <c r="Q69" s="18" t="n">
        <v>414.86043142</v>
      </c>
      <c r="R69" s="20" t="n">
        <v>12.14683786</v>
      </c>
    </row>
    <row r="70" spans="1:18">
      <c r="A70" s="15" t="s">
        <v>467</v>
      </c>
      <c r="B70" s="17" t="n">
        <v>6036</v>
      </c>
      <c r="C70" s="18">
        <f>(0.0/B70*100)</f>
        <v/>
      </c>
      <c r="D70" s="19" t="n">
        <v>6036</v>
      </c>
      <c r="E70" s="18" t="n">
        <v>488.30080765</v>
      </c>
      <c r="F70" s="20" t="n">
        <v>3.49666787</v>
      </c>
      <c r="G70" s="18" t="n">
        <v>487.22821169</v>
      </c>
      <c r="H70" s="20" t="n">
        <v>5.62125772</v>
      </c>
      <c r="I70" s="18" t="s">
        <v>404</v>
      </c>
      <c r="J70" s="20" t="s">
        <v>404</v>
      </c>
      <c r="K70" s="18" t="s">
        <v>404</v>
      </c>
      <c r="L70" s="20" t="s">
        <v>404</v>
      </c>
      <c r="M70" s="18" t="s">
        <v>404</v>
      </c>
      <c r="N70" s="20" t="s">
        <v>404</v>
      </c>
      <c r="O70" s="18" t="s">
        <v>404</v>
      </c>
      <c r="P70" s="20" t="s">
        <v>404</v>
      </c>
      <c r="Q70" s="18" t="n">
        <v>454.3265777</v>
      </c>
      <c r="R70" s="20" t="n">
        <v>9.96425389</v>
      </c>
    </row>
    <row r="71" spans="1:18">
      <c r="A71" s="15" t="s">
        <v>468</v>
      </c>
      <c r="B71" s="17" t="n">
        <v>6115</v>
      </c>
      <c r="C71" s="18">
        <f>(0.0/B71*100)</f>
        <v/>
      </c>
      <c r="D71" s="19" t="n">
        <v>6115</v>
      </c>
      <c r="E71" s="18" t="n">
        <v>558.79367215</v>
      </c>
      <c r="F71" s="20" t="n">
        <v>1.34601564</v>
      </c>
      <c r="G71" s="18" t="n">
        <v>553.24086506</v>
      </c>
      <c r="H71" s="20" t="n">
        <v>2.53506153</v>
      </c>
      <c r="I71" s="18" t="n">
        <v>496.28387474</v>
      </c>
      <c r="J71" s="20" t="n">
        <v>15.61464699</v>
      </c>
      <c r="K71" s="18" t="s">
        <v>404</v>
      </c>
      <c r="L71" s="20" t="s">
        <v>404</v>
      </c>
      <c r="M71" s="18" t="s">
        <v>404</v>
      </c>
      <c r="N71" s="20" t="s">
        <v>404</v>
      </c>
      <c r="O71" s="18" t="s">
        <v>404</v>
      </c>
      <c r="P71" s="20" t="s">
        <v>404</v>
      </c>
      <c r="Q71" s="18" t="n">
        <v>503.69836754</v>
      </c>
      <c r="R71" s="20" t="n">
        <v>8.15051879</v>
      </c>
    </row>
    <row r="72" spans="1:18">
      <c r="A72" s="15" t="s">
        <v>469</v>
      </c>
      <c r="B72" s="17" t="n">
        <v>7708</v>
      </c>
      <c r="C72" s="18">
        <f>(0.0/B72*100)</f>
        <v/>
      </c>
      <c r="D72" s="19" t="n">
        <v>7708</v>
      </c>
      <c r="E72" s="18" t="n">
        <v>534.4191269</v>
      </c>
      <c r="F72" s="20" t="n">
        <v>5.72683528</v>
      </c>
      <c r="G72" s="18" t="n">
        <v>533.12502895</v>
      </c>
      <c r="H72" s="20" t="n">
        <v>4.43362247</v>
      </c>
      <c r="I72" s="18" t="n">
        <v>458.99937447</v>
      </c>
      <c r="J72" s="20" t="n">
        <v>20.27311295</v>
      </c>
      <c r="K72" s="18" t="s">
        <v>404</v>
      </c>
      <c r="L72" s="20" t="s">
        <v>404</v>
      </c>
      <c r="M72" s="18" t="s">
        <v>404</v>
      </c>
      <c r="N72" s="20" t="s">
        <v>404</v>
      </c>
      <c r="O72" s="18" t="s">
        <v>404</v>
      </c>
      <c r="P72" s="20" t="s">
        <v>404</v>
      </c>
      <c r="Q72" s="18" t="n">
        <v>537.03369106</v>
      </c>
      <c r="R72" s="20" t="n">
        <v>47.04997645</v>
      </c>
    </row>
    <row r="73" spans="1:18">
      <c r="A73" s="15" t="s">
        <v>470</v>
      </c>
      <c r="B73" s="17" t="n">
        <v>8249</v>
      </c>
      <c r="C73" s="18">
        <f>(0.0/B73*100)</f>
        <v/>
      </c>
      <c r="D73" s="19" t="n">
        <v>8249</v>
      </c>
      <c r="E73" s="18" t="n">
        <v>423.19288914</v>
      </c>
      <c r="F73" s="20" t="n">
        <v>3.71985328</v>
      </c>
      <c r="G73" s="18" t="n">
        <v>416.09335614</v>
      </c>
      <c r="H73" s="20" t="n">
        <v>7.70420991</v>
      </c>
      <c r="I73" s="18" t="n">
        <v>410.81162287</v>
      </c>
      <c r="J73" s="20" t="n">
        <v>19.10949987</v>
      </c>
      <c r="K73" s="18" t="s">
        <v>404</v>
      </c>
      <c r="L73" s="20" t="s">
        <v>404</v>
      </c>
      <c r="M73" s="18" t="s">
        <v>404</v>
      </c>
      <c r="N73" s="20" t="s">
        <v>404</v>
      </c>
      <c r="O73" s="18" t="s">
        <v>404</v>
      </c>
      <c r="P73" s="20" t="s">
        <v>404</v>
      </c>
      <c r="Q73" s="18" t="n">
        <v>417.8008443</v>
      </c>
      <c r="R73" s="20" t="n">
        <v>13.71911084</v>
      </c>
    </row>
    <row r="74" spans="1:18">
      <c r="A74" s="15" t="s">
        <v>471</v>
      </c>
      <c r="B74" s="17" t="n">
        <v>4692</v>
      </c>
      <c r="C74" s="18">
        <f>(484.0/B74*100)</f>
        <v/>
      </c>
      <c r="D74" s="19" t="n">
        <v>4208</v>
      </c>
      <c r="E74" s="18" t="n">
        <v>423.01526691</v>
      </c>
      <c r="F74" s="20" t="n">
        <v>1.57085916</v>
      </c>
      <c r="G74" s="18" t="n">
        <v>427.75661157</v>
      </c>
      <c r="H74" s="20" t="n">
        <v>4.2436067</v>
      </c>
      <c r="I74" s="18" t="s">
        <v>404</v>
      </c>
      <c r="J74" s="20" t="s">
        <v>404</v>
      </c>
      <c r="K74" s="18" t="s">
        <v>404</v>
      </c>
      <c r="L74" s="20" t="s">
        <v>404</v>
      </c>
      <c r="M74" s="18" t="s">
        <v>404</v>
      </c>
      <c r="N74" s="20" t="s">
        <v>404</v>
      </c>
      <c r="O74" s="18" t="s">
        <v>404</v>
      </c>
      <c r="P74" s="20" t="s">
        <v>404</v>
      </c>
      <c r="Q74" s="18" t="n">
        <v>398.39135574</v>
      </c>
      <c r="R74" s="20" t="n">
        <v>4.08819102</v>
      </c>
    </row>
    <row r="75" spans="1:18">
      <c r="A75" s="15" t="s">
        <v>472</v>
      </c>
      <c r="B75" s="17" t="n">
        <v>5375</v>
      </c>
      <c r="C75" s="18">
        <f>(483.0/B75*100)</f>
        <v/>
      </c>
      <c r="D75" s="19" t="n">
        <v>4892</v>
      </c>
      <c r="E75" s="18" t="n">
        <v>383.17703465</v>
      </c>
      <c r="F75" s="20" t="n">
        <v>3.26042504</v>
      </c>
      <c r="G75" s="18" t="n">
        <v>398.54726346</v>
      </c>
      <c r="H75" s="20" t="n">
        <v>9.622482939999999</v>
      </c>
      <c r="I75" s="18" t="n">
        <v>382.90126591</v>
      </c>
      <c r="J75" s="20" t="n">
        <v>13.21533288</v>
      </c>
      <c r="K75" s="18" t="s">
        <v>404</v>
      </c>
      <c r="L75" s="20" t="s">
        <v>404</v>
      </c>
      <c r="M75" s="18" t="s">
        <v>404</v>
      </c>
      <c r="N75" s="20" t="s">
        <v>404</v>
      </c>
      <c r="O75" s="18" t="s">
        <v>404</v>
      </c>
      <c r="P75" s="20" t="s">
        <v>404</v>
      </c>
      <c r="Q75" s="18" t="n">
        <v>391.35198848</v>
      </c>
      <c r="R75" s="20" t="n">
        <v>7.13139543</v>
      </c>
    </row>
    <row r="76" spans="1:18">
      <c r="A76" s="15" t="s">
        <v>473</v>
      </c>
      <c r="B76" s="17" t="n">
        <v>14167</v>
      </c>
      <c r="C76" s="18">
        <f>(1400.0/B76*100)</f>
        <v/>
      </c>
      <c r="D76" s="19" t="n">
        <v>12767</v>
      </c>
      <c r="E76" s="18" t="n">
        <v>440.24205476</v>
      </c>
      <c r="F76" s="20" t="n">
        <v>3.10644223</v>
      </c>
      <c r="G76" s="18" t="n">
        <v>466.28767641</v>
      </c>
      <c r="H76" s="20" t="n">
        <v>7.91411626</v>
      </c>
      <c r="I76" s="18" t="n">
        <v>391.2856045</v>
      </c>
      <c r="J76" s="20" t="n">
        <v>11.40456447</v>
      </c>
      <c r="K76" s="18" t="s">
        <v>404</v>
      </c>
      <c r="L76" s="20" t="s">
        <v>404</v>
      </c>
      <c r="M76" s="18" t="s">
        <v>404</v>
      </c>
      <c r="N76" s="20" t="s">
        <v>404</v>
      </c>
      <c r="O76" s="18" t="s">
        <v>404</v>
      </c>
      <c r="P76" s="20" t="s">
        <v>404</v>
      </c>
      <c r="Q76" s="18" t="n">
        <v>422.66746277</v>
      </c>
      <c r="R76" s="20" t="n">
        <v>13.88490098</v>
      </c>
    </row>
    <row r="77" spans="1:18">
      <c r="A77" s="15" t="s">
        <v>474</v>
      </c>
      <c r="B77" s="17" t="n">
        <v>6062</v>
      </c>
      <c r="C77" s="18">
        <f>(0.0/B77*100)</f>
        <v/>
      </c>
      <c r="D77" s="19" t="n">
        <v>6062</v>
      </c>
      <c r="E77" s="18" t="n">
        <v>431.95315346</v>
      </c>
      <c r="F77" s="20" t="n">
        <v>4.43838595</v>
      </c>
      <c r="G77" s="18" t="n">
        <v>443.0647391</v>
      </c>
      <c r="H77" s="20" t="n">
        <v>4.67143902</v>
      </c>
      <c r="I77" s="18" t="n">
        <v>408.50614799</v>
      </c>
      <c r="J77" s="20" t="n">
        <v>14.00500674</v>
      </c>
      <c r="K77" s="18" t="s">
        <v>404</v>
      </c>
      <c r="L77" s="20" t="s">
        <v>404</v>
      </c>
      <c r="M77" s="18" t="s">
        <v>404</v>
      </c>
      <c r="N77" s="20" t="s">
        <v>404</v>
      </c>
      <c r="O77" s="18" t="s">
        <v>404</v>
      </c>
      <c r="P77" s="20" t="s">
        <v>404</v>
      </c>
      <c r="Q77" s="18" t="n">
        <v>427.81198188</v>
      </c>
      <c r="R77" s="20" t="n">
        <v>18.33555816</v>
      </c>
    </row>
    <row r="78" spans="1:18">
      <c r="A78" s="15" t="s">
        <v>475</v>
      </c>
      <c r="B78" s="17" t="n">
        <v>5826</v>
      </c>
      <c r="C78" s="18">
        <f>(0.0/B78*100)</f>
        <v/>
      </c>
      <c r="D78" s="19" t="n">
        <v>5826</v>
      </c>
      <c r="E78" s="18" t="n">
        <v>529.46204936</v>
      </c>
      <c r="F78" s="20" t="n">
        <v>4.35463415</v>
      </c>
      <c r="G78" s="18" t="n">
        <v>507.80778687</v>
      </c>
      <c r="H78" s="20" t="n">
        <v>12.06460982</v>
      </c>
      <c r="I78" s="18" t="s">
        <v>404</v>
      </c>
      <c r="J78" s="20" t="s">
        <v>404</v>
      </c>
      <c r="K78" s="18" t="s">
        <v>404</v>
      </c>
      <c r="L78" s="20" t="s">
        <v>404</v>
      </c>
      <c r="M78" s="18" t="s">
        <v>404</v>
      </c>
      <c r="N78" s="20" t="s">
        <v>404</v>
      </c>
      <c r="O78" s="18" t="s">
        <v>404</v>
      </c>
      <c r="P78" s="20" t="s">
        <v>404</v>
      </c>
      <c r="Q78" s="18" t="n">
        <v>502.72101303</v>
      </c>
      <c r="R78" s="20" t="n">
        <v>14.71480898</v>
      </c>
    </row>
    <row customHeight="1" ht="25" r="79" spans="1:18">
      <c r="A79" s="15" t="s">
        <v>476</v>
      </c>
      <c r="B79" s="17" t="n">
        <v>1657</v>
      </c>
      <c r="C79" s="18">
        <f>(21.0/B79*100)</f>
        <v/>
      </c>
      <c r="D79" s="19" t="n">
        <v>1636</v>
      </c>
      <c r="E79" s="18" t="n">
        <v>477.56506753</v>
      </c>
      <c r="F79" s="20" t="n">
        <v>8.17576831</v>
      </c>
      <c r="G79" s="18" t="n">
        <v>471.65454134</v>
      </c>
      <c r="H79" s="20" t="n">
        <v>13.3061128</v>
      </c>
      <c r="I79" s="18" t="s">
        <v>404</v>
      </c>
      <c r="J79" s="20" t="s">
        <v>404</v>
      </c>
      <c r="K79" s="18" t="s">
        <v>404</v>
      </c>
      <c r="L79" s="20" t="s">
        <v>404</v>
      </c>
      <c r="M79" s="18" t="s">
        <v>404</v>
      </c>
      <c r="N79" s="20" t="s">
        <v>404</v>
      </c>
      <c r="O79" s="18" t="s">
        <v>404</v>
      </c>
      <c r="P79" s="20" t="s">
        <v>404</v>
      </c>
      <c r="Q79" s="18" t="n">
        <v>456.96967197</v>
      </c>
      <c r="R79" s="20" t="n">
        <v>24.87290641</v>
      </c>
    </row>
    <row r="80" spans="1:18">
      <c r="A80" s="15" t="s">
        <v>477</v>
      </c>
      <c r="B80" s="17" t="n">
        <v>7841</v>
      </c>
      <c r="C80" s="18">
        <f>(0.0/B80*100)</f>
        <v/>
      </c>
      <c r="D80" s="19" t="n">
        <v>7841</v>
      </c>
      <c r="E80" s="18" t="n">
        <v>456.60740605</v>
      </c>
      <c r="F80" s="20" t="n">
        <v>6.34527778</v>
      </c>
      <c r="G80" s="18" t="n">
        <v>456.38339788</v>
      </c>
      <c r="H80" s="20" t="n">
        <v>4.39827565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(81.0/B81*100)</f>
        <v/>
      </c>
      <c r="D81" s="19" t="n">
        <v>8780</v>
      </c>
      <c r="E81" s="18" t="n">
        <v>440.43612693</v>
      </c>
      <c r="F81" s="20" t="n">
        <v>3.50673975</v>
      </c>
      <c r="G81" s="18" t="n">
        <v>449.20469768</v>
      </c>
      <c r="H81" s="20" t="n">
        <v>6.16341542</v>
      </c>
      <c r="I81" s="18" t="n">
        <v>523.4145175</v>
      </c>
      <c r="J81" s="20" t="n">
        <v>6.78576833</v>
      </c>
      <c r="K81" s="18" t="s">
        <v>404</v>
      </c>
      <c r="L81" s="20" t="s">
        <v>404</v>
      </c>
      <c r="M81" s="18" t="s">
        <v>404</v>
      </c>
      <c r="N81" s="20" t="s">
        <v>404</v>
      </c>
      <c r="O81" s="18" t="s">
        <v>404</v>
      </c>
      <c r="P81" s="20" t="s">
        <v>404</v>
      </c>
      <c r="Q81" s="18" t="n">
        <v>422.32599311</v>
      </c>
      <c r="R81" s="20" t="n">
        <v>14.55929432</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513.04009049</v>
      </c>
      <c r="F7" s="20" t="n">
        <v>2.27195088</v>
      </c>
      <c r="G7" s="18" t="n">
        <v>506.6711965</v>
      </c>
      <c r="H7" s="20" t="n">
        <v>3.38988046</v>
      </c>
      <c r="I7" s="18" t="s">
        <v>404</v>
      </c>
      <c r="J7" s="20" t="s">
        <v>404</v>
      </c>
      <c r="K7" s="18" t="s">
        <v>404</v>
      </c>
      <c r="L7" s="20" t="s">
        <v>404</v>
      </c>
      <c r="M7" s="18" t="s">
        <v>404</v>
      </c>
      <c r="N7" s="20" t="s">
        <v>404</v>
      </c>
      <c r="O7" s="18" t="s">
        <v>404</v>
      </c>
      <c r="P7" s="20" t="s">
        <v>404</v>
      </c>
      <c r="Q7" s="18" t="n">
        <v>498.70534043</v>
      </c>
      <c r="R7" s="20" t="n">
        <v>9.30346969</v>
      </c>
    </row>
    <row r="8" spans="1:18">
      <c r="A8" s="15" t="s">
        <v>405</v>
      </c>
      <c r="B8" s="17" t="n">
        <v>7007</v>
      </c>
      <c r="C8" s="18">
        <f>(0.0/B8*100)</f>
        <v/>
      </c>
      <c r="D8" s="19" t="n">
        <v>7007</v>
      </c>
      <c r="E8" s="18" t="n">
        <v>463.42591771</v>
      </c>
      <c r="F8" s="20" t="n">
        <v>15.98436541</v>
      </c>
      <c r="G8" s="18" t="n">
        <v>496.57711167</v>
      </c>
      <c r="H8" s="20" t="n">
        <v>2.67924406</v>
      </c>
      <c r="I8" s="18" t="s">
        <v>404</v>
      </c>
      <c r="J8" s="20" t="s">
        <v>404</v>
      </c>
      <c r="K8" s="18" t="s">
        <v>404</v>
      </c>
      <c r="L8" s="20" t="s">
        <v>404</v>
      </c>
      <c r="M8" s="18" t="s">
        <v>404</v>
      </c>
      <c r="N8" s="20" t="s">
        <v>404</v>
      </c>
      <c r="O8" s="18" t="s">
        <v>404</v>
      </c>
      <c r="P8" s="20" t="s">
        <v>404</v>
      </c>
      <c r="Q8" s="18" t="n">
        <v>506.34650817</v>
      </c>
      <c r="R8" s="20" t="n">
        <v>29.39355862</v>
      </c>
    </row>
    <row r="9" spans="1:18">
      <c r="A9" s="15" t="s">
        <v>406</v>
      </c>
      <c r="B9" s="17" t="n">
        <v>9651</v>
      </c>
      <c r="C9" s="18">
        <f>(200.0/B9*100)</f>
        <v/>
      </c>
      <c r="D9" s="19" t="n">
        <v>9451</v>
      </c>
      <c r="E9" s="18" t="n">
        <v>562.84832755</v>
      </c>
      <c r="F9" s="20" t="n">
        <v>18.57323014</v>
      </c>
      <c r="G9" s="18" t="n">
        <v>503.26966561</v>
      </c>
      <c r="H9" s="20" t="n">
        <v>2.88539163</v>
      </c>
      <c r="I9" s="18" t="s">
        <v>404</v>
      </c>
      <c r="J9" s="20" t="s">
        <v>404</v>
      </c>
      <c r="K9" s="18" t="s">
        <v>404</v>
      </c>
      <c r="L9" s="20" t="s">
        <v>404</v>
      </c>
      <c r="M9" s="18" t="s">
        <v>404</v>
      </c>
      <c r="N9" s="20" t="s">
        <v>404</v>
      </c>
      <c r="O9" s="18" t="s">
        <v>404</v>
      </c>
      <c r="P9" s="20" t="s">
        <v>404</v>
      </c>
      <c r="Q9" s="18" t="n">
        <v>474.62561454</v>
      </c>
      <c r="R9" s="20" t="n">
        <v>14.34017783</v>
      </c>
    </row>
    <row r="10" spans="1:18">
      <c r="A10" s="15" t="s">
        <v>407</v>
      </c>
      <c r="B10" s="17" t="n">
        <v>20058</v>
      </c>
      <c r="C10" s="18">
        <f>(3112.0/B10*100)</f>
        <v/>
      </c>
      <c r="D10" s="19" t="n">
        <v>16946</v>
      </c>
      <c r="E10" s="18" t="n">
        <v>530.4570894</v>
      </c>
      <c r="F10" s="20" t="n">
        <v>3.03653125</v>
      </c>
      <c r="G10" s="18" t="n">
        <v>524.98264147</v>
      </c>
      <c r="H10" s="20" t="n">
        <v>3.33928636</v>
      </c>
      <c r="I10" s="18" t="s">
        <v>404</v>
      </c>
      <c r="J10" s="20" t="s">
        <v>404</v>
      </c>
      <c r="K10" s="18" t="s">
        <v>404</v>
      </c>
      <c r="L10" s="20" t="s">
        <v>404</v>
      </c>
      <c r="M10" s="18" t="s">
        <v>404</v>
      </c>
      <c r="N10" s="20" t="s">
        <v>404</v>
      </c>
      <c r="O10" s="18" t="s">
        <v>404</v>
      </c>
      <c r="P10" s="20" t="s">
        <v>404</v>
      </c>
      <c r="Q10" s="18" t="n">
        <v>565.82899531</v>
      </c>
      <c r="R10" s="20" t="n">
        <v>17.03957691</v>
      </c>
    </row>
    <row r="11" spans="1:18">
      <c r="A11" s="15" t="s">
        <v>408</v>
      </c>
      <c r="B11" s="17" t="n">
        <v>7053</v>
      </c>
      <c r="C11" s="18">
        <f>(175.0/B11*100)</f>
        <v/>
      </c>
      <c r="D11" s="19" t="n">
        <v>6878</v>
      </c>
      <c r="E11" s="18" t="n">
        <v>453.8135851</v>
      </c>
      <c r="F11" s="20" t="n">
        <v>4.62067982</v>
      </c>
      <c r="G11" s="18" t="n">
        <v>440.59928599</v>
      </c>
      <c r="H11" s="20" t="n">
        <v>4.49552985</v>
      </c>
      <c r="I11" s="18" t="s">
        <v>404</v>
      </c>
      <c r="J11" s="20" t="s">
        <v>404</v>
      </c>
      <c r="K11" s="18" t="s">
        <v>404</v>
      </c>
      <c r="L11" s="20" t="s">
        <v>404</v>
      </c>
      <c r="M11" s="18" t="s">
        <v>404</v>
      </c>
      <c r="N11" s="20" t="s">
        <v>404</v>
      </c>
      <c r="O11" s="18" t="s">
        <v>404</v>
      </c>
      <c r="P11" s="20" t="s">
        <v>404</v>
      </c>
      <c r="Q11" s="18" t="n">
        <v>439.62402953</v>
      </c>
      <c r="R11" s="20" t="n">
        <v>13.48610478</v>
      </c>
    </row>
    <row r="12" spans="1:18">
      <c r="A12" s="15" t="s">
        <v>409</v>
      </c>
      <c r="B12" s="17" t="n">
        <v>6894</v>
      </c>
      <c r="C12" s="18">
        <f>(106.0/B12*100)</f>
        <v/>
      </c>
      <c r="D12" s="19" t="n">
        <v>6788</v>
      </c>
      <c r="E12" s="18" t="n">
        <v>510.94221364</v>
      </c>
      <c r="F12" s="20" t="n">
        <v>5.92685503</v>
      </c>
      <c r="G12" s="18" t="n">
        <v>485.82299089</v>
      </c>
      <c r="H12" s="20" t="n">
        <v>2.93343322</v>
      </c>
      <c r="I12" s="18" t="s">
        <v>404</v>
      </c>
      <c r="J12" s="20" t="s">
        <v>404</v>
      </c>
      <c r="K12" s="18" t="s">
        <v>404</v>
      </c>
      <c r="L12" s="20" t="s">
        <v>404</v>
      </c>
      <c r="M12" s="18" t="s">
        <v>404</v>
      </c>
      <c r="N12" s="20" t="s">
        <v>404</v>
      </c>
      <c r="O12" s="18" t="s">
        <v>404</v>
      </c>
      <c r="P12" s="20" t="s">
        <v>404</v>
      </c>
      <c r="Q12" s="18" t="n">
        <v>422.57420863</v>
      </c>
      <c r="R12" s="20" t="n">
        <v>8.12601068</v>
      </c>
    </row>
    <row r="13" spans="1:18">
      <c r="A13" s="15" t="s">
        <v>410</v>
      </c>
      <c r="B13" s="17" t="n">
        <v>7161</v>
      </c>
      <c r="C13" s="18">
        <f>(1175.0/B13*100)</f>
        <v/>
      </c>
      <c r="D13" s="19" t="n">
        <v>5986</v>
      </c>
      <c r="E13" s="18" t="n">
        <v>494.08997936</v>
      </c>
      <c r="F13" s="20" t="n">
        <v>4.6112806</v>
      </c>
      <c r="G13" s="18" t="n">
        <v>508.47657357</v>
      </c>
      <c r="H13" s="20" t="n">
        <v>3.23670522</v>
      </c>
      <c r="I13" s="18" t="s">
        <v>404</v>
      </c>
      <c r="J13" s="20" t="s">
        <v>404</v>
      </c>
      <c r="K13" s="18" t="s">
        <v>404</v>
      </c>
      <c r="L13" s="20" t="s">
        <v>404</v>
      </c>
      <c r="M13" s="18" t="s">
        <v>404</v>
      </c>
      <c r="N13" s="20" t="s">
        <v>404</v>
      </c>
      <c r="O13" s="18" t="s">
        <v>404</v>
      </c>
      <c r="P13" s="20" t="s">
        <v>404</v>
      </c>
      <c r="Q13" s="18" t="n">
        <v>500.00795946</v>
      </c>
      <c r="R13" s="20" t="n">
        <v>5.20703425</v>
      </c>
    </row>
    <row r="14" spans="1:18">
      <c r="A14" s="15" t="s">
        <v>411</v>
      </c>
      <c r="B14" s="17" t="n">
        <v>5587</v>
      </c>
      <c r="C14" s="18">
        <f>(0.0/B14*100)</f>
        <v/>
      </c>
      <c r="D14" s="19" t="n">
        <v>5587</v>
      </c>
      <c r="E14" s="18" t="n">
        <v>536.43343509</v>
      </c>
      <c r="F14" s="20" t="n">
        <v>4.02208906</v>
      </c>
      <c r="G14" s="18" t="n">
        <v>533.53007118</v>
      </c>
      <c r="H14" s="20" t="n">
        <v>2.67534231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527.84415101</v>
      </c>
      <c r="F15" s="20" t="n">
        <v>8.96423558</v>
      </c>
      <c r="G15" s="18" t="n">
        <v>530.81633564</v>
      </c>
      <c r="H15" s="20" t="n">
        <v>2.45716069</v>
      </c>
      <c r="I15" s="18" t="s">
        <v>404</v>
      </c>
      <c r="J15" s="20" t="s">
        <v>404</v>
      </c>
      <c r="K15" s="18" t="s">
        <v>404</v>
      </c>
      <c r="L15" s="20" t="s">
        <v>404</v>
      </c>
      <c r="M15" s="18" t="s">
        <v>404</v>
      </c>
      <c r="N15" s="20" t="s">
        <v>404</v>
      </c>
      <c r="O15" s="18" t="s">
        <v>404</v>
      </c>
      <c r="P15" s="20" t="s">
        <v>404</v>
      </c>
      <c r="Q15" s="18" t="n">
        <v>530.48214417</v>
      </c>
      <c r="R15" s="20" t="n">
        <v>25.765249</v>
      </c>
    </row>
    <row r="16" spans="1:18">
      <c r="A16" s="15" t="s">
        <v>413</v>
      </c>
      <c r="B16" s="17" t="n">
        <v>6108</v>
      </c>
      <c r="C16" s="18">
        <f>(495.0/B16*100)</f>
        <v/>
      </c>
      <c r="D16" s="19" t="n">
        <v>5613</v>
      </c>
      <c r="E16" s="18" t="n">
        <v>494.81972775</v>
      </c>
      <c r="F16" s="20" t="n">
        <v>4.57800652</v>
      </c>
      <c r="G16" s="18" t="n">
        <v>502.56690109</v>
      </c>
      <c r="H16" s="20" t="n">
        <v>6.15073318</v>
      </c>
      <c r="I16" s="18" t="s">
        <v>404</v>
      </c>
      <c r="J16" s="20" t="s">
        <v>404</v>
      </c>
      <c r="K16" s="18" t="s">
        <v>404</v>
      </c>
      <c r="L16" s="20" t="s">
        <v>404</v>
      </c>
      <c r="M16" s="18" t="s">
        <v>404</v>
      </c>
      <c r="N16" s="20" t="s">
        <v>404</v>
      </c>
      <c r="O16" s="18" t="s">
        <v>404</v>
      </c>
      <c r="P16" s="20" t="s">
        <v>404</v>
      </c>
      <c r="Q16" s="18" t="n">
        <v>453.86698801</v>
      </c>
      <c r="R16" s="20" t="n">
        <v>41.4854735</v>
      </c>
    </row>
    <row r="17" spans="1:18">
      <c r="A17" s="15" t="s">
        <v>414</v>
      </c>
      <c r="B17" s="17" t="n">
        <v>6504</v>
      </c>
      <c r="C17" s="18">
        <f>(1325.0/B17*100)</f>
        <v/>
      </c>
      <c r="D17" s="19" t="n">
        <v>5179</v>
      </c>
      <c r="E17" s="18" t="n">
        <v>548.85249824</v>
      </c>
      <c r="F17" s="20" t="n">
        <v>11.38602483</v>
      </c>
      <c r="G17" s="18" t="n">
        <v>500.94527972</v>
      </c>
      <c r="H17" s="20" t="n">
        <v>4.12234369</v>
      </c>
      <c r="I17" s="18" t="s">
        <v>404</v>
      </c>
      <c r="J17" s="20" t="s">
        <v>404</v>
      </c>
      <c r="K17" s="18" t="s">
        <v>404</v>
      </c>
      <c r="L17" s="20" t="s">
        <v>404</v>
      </c>
      <c r="M17" s="18" t="s">
        <v>404</v>
      </c>
      <c r="N17" s="20" t="s">
        <v>404</v>
      </c>
      <c r="O17" s="18" t="s">
        <v>404</v>
      </c>
      <c r="P17" s="20" t="s">
        <v>404</v>
      </c>
      <c r="Q17" s="18" t="n">
        <v>553.28961456</v>
      </c>
      <c r="R17" s="20" t="n">
        <v>16.64917965</v>
      </c>
    </row>
    <row r="18" spans="1:18">
      <c r="A18" s="15" t="s">
        <v>415</v>
      </c>
      <c r="B18" s="17" t="n">
        <v>5532</v>
      </c>
      <c r="C18" s="18">
        <f>(0.0/B18*100)</f>
        <v/>
      </c>
      <c r="D18" s="19" t="n">
        <v>5532</v>
      </c>
      <c r="E18" s="18" t="n">
        <v>487.73537138</v>
      </c>
      <c r="F18" s="20" t="n">
        <v>6.32303729</v>
      </c>
      <c r="G18" s="18" t="n">
        <v>439.60253352</v>
      </c>
      <c r="H18" s="20" t="n">
        <v>5.33775882</v>
      </c>
      <c r="I18" s="18" t="s">
        <v>404</v>
      </c>
      <c r="J18" s="20" t="s">
        <v>404</v>
      </c>
      <c r="K18" s="18" t="s">
        <v>404</v>
      </c>
      <c r="L18" s="20" t="s">
        <v>404</v>
      </c>
      <c r="M18" s="18" t="s">
        <v>404</v>
      </c>
      <c r="N18" s="20" t="s">
        <v>404</v>
      </c>
      <c r="O18" s="18" t="s">
        <v>404</v>
      </c>
      <c r="P18" s="20" t="s">
        <v>404</v>
      </c>
      <c r="Q18" s="18" t="n">
        <v>437.69256418</v>
      </c>
      <c r="R18" s="20" t="n">
        <v>25.41360084</v>
      </c>
    </row>
    <row r="19" spans="1:18">
      <c r="A19" s="15" t="s">
        <v>416</v>
      </c>
      <c r="B19" s="17" t="n">
        <v>5658</v>
      </c>
      <c r="C19" s="18">
        <f>(327.0/B19*100)</f>
        <v/>
      </c>
      <c r="D19" s="19" t="n">
        <v>5331</v>
      </c>
      <c r="E19" s="18" t="n">
        <v>503.19862851</v>
      </c>
      <c r="F19" s="20" t="n">
        <v>6.90311641</v>
      </c>
      <c r="G19" s="18" t="n">
        <v>462.78530523</v>
      </c>
      <c r="H19" s="20" t="n">
        <v>4.59415183</v>
      </c>
      <c r="I19" s="18" t="s">
        <v>404</v>
      </c>
      <c r="J19" s="20" t="s">
        <v>404</v>
      </c>
      <c r="K19" s="18" t="s">
        <v>404</v>
      </c>
      <c r="L19" s="20" t="s">
        <v>404</v>
      </c>
      <c r="M19" s="18" t="s">
        <v>404</v>
      </c>
      <c r="N19" s="20" t="s">
        <v>404</v>
      </c>
      <c r="O19" s="18" t="s">
        <v>404</v>
      </c>
      <c r="P19" s="20" t="s">
        <v>404</v>
      </c>
      <c r="Q19" s="18" t="n">
        <v>501.24584976</v>
      </c>
      <c r="R19" s="20" t="n">
        <v>28.8473681</v>
      </c>
    </row>
    <row r="20" spans="1:18">
      <c r="A20" s="15" t="s">
        <v>417</v>
      </c>
      <c r="B20" s="17" t="n">
        <v>3371</v>
      </c>
      <c r="C20" s="18">
        <f>(24.0/B20*100)</f>
        <v/>
      </c>
      <c r="D20" s="19" t="n">
        <v>3347</v>
      </c>
      <c r="E20" s="18" t="n">
        <v>469.44452808</v>
      </c>
      <c r="F20" s="20" t="n">
        <v>2.85166052</v>
      </c>
      <c r="G20" s="18" t="n">
        <v>475.95106571</v>
      </c>
      <c r="H20" s="20" t="n">
        <v>1.95864192</v>
      </c>
      <c r="I20" s="18" t="s">
        <v>404</v>
      </c>
      <c r="J20" s="20" t="s">
        <v>404</v>
      </c>
      <c r="K20" s="18" t="s">
        <v>404</v>
      </c>
      <c r="L20" s="20" t="s">
        <v>404</v>
      </c>
      <c r="M20" s="18" t="s">
        <v>404</v>
      </c>
      <c r="N20" s="20" t="s">
        <v>404</v>
      </c>
      <c r="O20" s="18" t="s">
        <v>404</v>
      </c>
      <c r="P20" s="20" t="s">
        <v>404</v>
      </c>
      <c r="Q20" s="18" t="n">
        <v>451.42618667</v>
      </c>
      <c r="R20" s="20" t="n">
        <v>7.74447525</v>
      </c>
    </row>
    <row r="21" spans="1:18">
      <c r="A21" s="15" t="s">
        <v>418</v>
      </c>
      <c r="B21" s="17" t="n">
        <v>5741</v>
      </c>
      <c r="C21" s="18">
        <f>(0.0/B21*100)</f>
        <v/>
      </c>
      <c r="D21" s="19" t="n">
        <v>5741</v>
      </c>
      <c r="E21" s="18" t="n">
        <v>512.92839481</v>
      </c>
      <c r="F21" s="20" t="n">
        <v>4.14313372</v>
      </c>
      <c r="G21" s="18" t="n">
        <v>498.14827034</v>
      </c>
      <c r="H21" s="20" t="n">
        <v>3.7277017</v>
      </c>
      <c r="I21" s="18" t="s">
        <v>404</v>
      </c>
      <c r="J21" s="20" t="s">
        <v>404</v>
      </c>
      <c r="K21" s="18" t="s">
        <v>404</v>
      </c>
      <c r="L21" s="20" t="s">
        <v>404</v>
      </c>
      <c r="M21" s="18" t="s">
        <v>404</v>
      </c>
      <c r="N21" s="20" t="s">
        <v>404</v>
      </c>
      <c r="O21" s="18" t="s">
        <v>404</v>
      </c>
      <c r="P21" s="20" t="s">
        <v>404</v>
      </c>
      <c r="Q21" s="18" t="n">
        <v>496.77666155</v>
      </c>
      <c r="R21" s="20" t="n">
        <v>7.75494202</v>
      </c>
    </row>
    <row r="22" spans="1:18">
      <c r="A22" s="15" t="s">
        <v>419</v>
      </c>
      <c r="B22" s="17" t="n">
        <v>6598</v>
      </c>
      <c r="C22" s="18">
        <f>(0.0/B22*100)</f>
        <v/>
      </c>
      <c r="D22" s="19" t="n">
        <v>6598</v>
      </c>
      <c r="E22" s="18" t="n">
        <v>482.16211729</v>
      </c>
      <c r="F22" s="20" t="n">
        <v>5.10896142</v>
      </c>
      <c r="G22" s="18" t="n">
        <v>450.23290123</v>
      </c>
      <c r="H22" s="20" t="n">
        <v>6.59238602</v>
      </c>
      <c r="I22" s="18" t="s">
        <v>404</v>
      </c>
      <c r="J22" s="20" t="s">
        <v>404</v>
      </c>
      <c r="K22" s="18" t="s">
        <v>404</v>
      </c>
      <c r="L22" s="20" t="s">
        <v>404</v>
      </c>
      <c r="M22" s="18" t="s">
        <v>404</v>
      </c>
      <c r="N22" s="20" t="s">
        <v>404</v>
      </c>
      <c r="O22" s="18" t="s">
        <v>404</v>
      </c>
      <c r="P22" s="20" t="s">
        <v>404</v>
      </c>
      <c r="Q22" s="18" t="n">
        <v>483.16481694</v>
      </c>
      <c r="R22" s="20" t="n">
        <v>19.64095203</v>
      </c>
    </row>
    <row r="23" spans="1:18">
      <c r="A23" s="15" t="s">
        <v>420</v>
      </c>
      <c r="B23" s="17" t="n">
        <v>11583</v>
      </c>
      <c r="C23" s="18">
        <f>(3194.0/B23*100)</f>
        <v/>
      </c>
      <c r="D23" s="19" t="n">
        <v>8389</v>
      </c>
      <c r="E23" s="18" t="n">
        <v>491.76162182</v>
      </c>
      <c r="F23" s="20" t="n">
        <v>6.17914021</v>
      </c>
      <c r="G23" s="18" t="n">
        <v>480.0168748</v>
      </c>
      <c r="H23" s="20" t="n">
        <v>5.46579535</v>
      </c>
      <c r="I23" s="18" t="s">
        <v>404</v>
      </c>
      <c r="J23" s="20" t="s">
        <v>404</v>
      </c>
      <c r="K23" s="18" t="s">
        <v>404</v>
      </c>
      <c r="L23" s="20" t="s">
        <v>404</v>
      </c>
      <c r="M23" s="18" t="s">
        <v>404</v>
      </c>
      <c r="N23" s="20" t="s">
        <v>404</v>
      </c>
      <c r="O23" s="18" t="s">
        <v>404</v>
      </c>
      <c r="P23" s="20" t="s">
        <v>404</v>
      </c>
      <c r="Q23" s="18" t="n">
        <v>473.9483188</v>
      </c>
      <c r="R23" s="20" t="n">
        <v>24.64711235</v>
      </c>
    </row>
    <row r="24" spans="1:18">
      <c r="A24" s="15" t="s">
        <v>421</v>
      </c>
      <c r="B24" s="17" t="n">
        <v>6647</v>
      </c>
      <c r="C24" s="18">
        <f>(0.0/B24*100)</f>
        <v/>
      </c>
      <c r="D24" s="19" t="n">
        <v>6647</v>
      </c>
      <c r="E24" s="18" t="n">
        <v>522.52566214</v>
      </c>
      <c r="F24" s="20" t="n">
        <v>21.92938064</v>
      </c>
      <c r="G24" s="18" t="n">
        <v>538.99188539</v>
      </c>
      <c r="H24" s="20" t="n">
        <v>3.05853785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519.62994449</v>
      </c>
      <c r="F25" s="20" t="n">
        <v>5.02830358</v>
      </c>
      <c r="G25" s="18" t="n">
        <v>511.67589354</v>
      </c>
      <c r="H25" s="20" t="n">
        <v>4.79192792</v>
      </c>
      <c r="I25" s="18" t="s">
        <v>404</v>
      </c>
      <c r="J25" s="20" t="s">
        <v>404</v>
      </c>
      <c r="K25" s="18" t="s">
        <v>404</v>
      </c>
      <c r="L25" s="20" t="s">
        <v>404</v>
      </c>
      <c r="M25" s="18" t="s">
        <v>404</v>
      </c>
      <c r="N25" s="20" t="s">
        <v>404</v>
      </c>
      <c r="O25" s="18" t="s">
        <v>404</v>
      </c>
      <c r="P25" s="20" t="s">
        <v>404</v>
      </c>
      <c r="Q25" s="18" t="n">
        <v>537.39217059</v>
      </c>
      <c r="R25" s="20" t="n">
        <v>7.03837099</v>
      </c>
    </row>
    <row r="26" spans="1:18">
      <c r="A26" s="15" t="s">
        <v>423</v>
      </c>
      <c r="B26" s="17" t="n">
        <v>4869</v>
      </c>
      <c r="C26" s="18">
        <f>(11.0/B26*100)</f>
        <v/>
      </c>
      <c r="D26" s="19" t="n">
        <v>4858</v>
      </c>
      <c r="E26" s="18" t="n">
        <v>492.13616605</v>
      </c>
      <c r="F26" s="20" t="n">
        <v>4.13738993</v>
      </c>
      <c r="G26" s="18" t="n">
        <v>488.79016479</v>
      </c>
      <c r="H26" s="20" t="n">
        <v>2.28592582</v>
      </c>
      <c r="I26" s="18" t="s">
        <v>404</v>
      </c>
      <c r="J26" s="20" t="s">
        <v>404</v>
      </c>
      <c r="K26" s="18" t="s">
        <v>404</v>
      </c>
      <c r="L26" s="20" t="s">
        <v>404</v>
      </c>
      <c r="M26" s="18" t="s">
        <v>404</v>
      </c>
      <c r="N26" s="20" t="s">
        <v>404</v>
      </c>
      <c r="O26" s="18" t="s">
        <v>404</v>
      </c>
      <c r="P26" s="20" t="s">
        <v>404</v>
      </c>
      <c r="Q26" s="18" t="n">
        <v>509.52395232</v>
      </c>
      <c r="R26" s="20" t="n">
        <v>15.12997862</v>
      </c>
    </row>
    <row r="27" spans="1:18">
      <c r="A27" s="15" t="s">
        <v>424</v>
      </c>
      <c r="B27" s="17" t="n">
        <v>5299</v>
      </c>
      <c r="C27" s="18">
        <f>(0.0/B27*100)</f>
        <v/>
      </c>
      <c r="D27" s="19" t="n">
        <v>5299</v>
      </c>
      <c r="E27" s="18" t="n">
        <v>497.27191832</v>
      </c>
      <c r="F27" s="20" t="n">
        <v>1.71363676</v>
      </c>
      <c r="G27" s="18" t="n">
        <v>475.08423491</v>
      </c>
      <c r="H27" s="20" t="n">
        <v>1.28221058</v>
      </c>
      <c r="I27" s="18" t="s">
        <v>404</v>
      </c>
      <c r="J27" s="20" t="s">
        <v>404</v>
      </c>
      <c r="K27" s="18" t="s">
        <v>404</v>
      </c>
      <c r="L27" s="20" t="s">
        <v>404</v>
      </c>
      <c r="M27" s="18" t="s">
        <v>404</v>
      </c>
      <c r="N27" s="20" t="s">
        <v>404</v>
      </c>
      <c r="O27" s="18" t="s">
        <v>404</v>
      </c>
      <c r="P27" s="20" t="s">
        <v>404</v>
      </c>
      <c r="Q27" s="18" t="n">
        <v>460.40997821</v>
      </c>
      <c r="R27" s="20" t="n">
        <v>29.69276754</v>
      </c>
    </row>
    <row r="28" spans="1:18">
      <c r="A28" s="15" t="s">
        <v>425</v>
      </c>
      <c r="B28" s="17" t="n">
        <v>7568</v>
      </c>
      <c r="C28" s="18">
        <f>(0.0/B28*100)</f>
        <v/>
      </c>
      <c r="D28" s="19" t="n">
        <v>7568</v>
      </c>
      <c r="E28" s="18" t="n">
        <v>424.9890472</v>
      </c>
      <c r="F28" s="20" t="n">
        <v>4.37288433</v>
      </c>
      <c r="G28" s="18" t="n">
        <v>411.94919486</v>
      </c>
      <c r="H28" s="20" t="n">
        <v>2.73312734</v>
      </c>
      <c r="I28" s="18" t="s">
        <v>404</v>
      </c>
      <c r="J28" s="20" t="s">
        <v>404</v>
      </c>
      <c r="K28" s="18" t="s">
        <v>404</v>
      </c>
      <c r="L28" s="20" t="s">
        <v>404</v>
      </c>
      <c r="M28" s="18" t="s">
        <v>404</v>
      </c>
      <c r="N28" s="20" t="s">
        <v>404</v>
      </c>
      <c r="O28" s="18" t="s">
        <v>404</v>
      </c>
      <c r="P28" s="20" t="s">
        <v>404</v>
      </c>
      <c r="Q28" s="18" t="n">
        <v>382.36755828</v>
      </c>
      <c r="R28" s="20" t="n">
        <v>30.67570568</v>
      </c>
    </row>
    <row r="29" spans="1:18">
      <c r="A29" s="15" t="s">
        <v>426</v>
      </c>
      <c r="B29" s="17" t="n">
        <v>5385</v>
      </c>
      <c r="C29" s="18">
        <f>(1123.0/B29*100)</f>
        <v/>
      </c>
      <c r="D29" s="19" t="n">
        <v>4262</v>
      </c>
      <c r="E29" s="18" t="n">
        <v>512.45523158</v>
      </c>
      <c r="F29" s="20" t="n">
        <v>6.81598944</v>
      </c>
      <c r="G29" s="18" t="n">
        <v>512.23866078</v>
      </c>
      <c r="H29" s="20" t="n">
        <v>14.77069698</v>
      </c>
      <c r="I29" s="18" t="s">
        <v>404</v>
      </c>
      <c r="J29" s="20" t="s">
        <v>404</v>
      </c>
      <c r="K29" s="18" t="s">
        <v>404</v>
      </c>
      <c r="L29" s="20" t="s">
        <v>404</v>
      </c>
      <c r="M29" s="18" t="s">
        <v>404</v>
      </c>
      <c r="N29" s="20" t="s">
        <v>404</v>
      </c>
      <c r="O29" s="18" t="s">
        <v>404</v>
      </c>
      <c r="P29" s="20" t="s">
        <v>404</v>
      </c>
      <c r="Q29" s="18" t="n">
        <v>492.4915335</v>
      </c>
      <c r="R29" s="20" t="n">
        <v>11.50693128</v>
      </c>
    </row>
    <row r="30" spans="1:18">
      <c r="A30" s="15" t="s">
        <v>427</v>
      </c>
      <c r="B30" s="17" t="n">
        <v>4520</v>
      </c>
      <c r="C30" s="18">
        <f>(1053.0/B30*100)</f>
        <v/>
      </c>
      <c r="D30" s="19" t="n">
        <v>3467</v>
      </c>
      <c r="E30" s="18" t="n">
        <v>514.47601273</v>
      </c>
      <c r="F30" s="20" t="n">
        <v>3.56034869</v>
      </c>
      <c r="G30" s="18" t="n">
        <v>520.99855421</v>
      </c>
      <c r="H30" s="20" t="n">
        <v>8.60423922</v>
      </c>
      <c r="I30" s="18" t="s">
        <v>404</v>
      </c>
      <c r="J30" s="20" t="s">
        <v>404</v>
      </c>
      <c r="K30" s="18" t="s">
        <v>404</v>
      </c>
      <c r="L30" s="20" t="s">
        <v>404</v>
      </c>
      <c r="M30" s="18" t="s">
        <v>404</v>
      </c>
      <c r="N30" s="20" t="s">
        <v>404</v>
      </c>
      <c r="O30" s="18" t="s">
        <v>404</v>
      </c>
      <c r="P30" s="20" t="s">
        <v>404</v>
      </c>
      <c r="Q30" s="18" t="n">
        <v>476.25503978</v>
      </c>
      <c r="R30" s="20" t="n">
        <v>5.7818219</v>
      </c>
    </row>
    <row r="31" spans="1:18">
      <c r="A31" s="15" t="s">
        <v>428</v>
      </c>
      <c r="B31" s="17" t="n">
        <v>5456</v>
      </c>
      <c r="C31" s="18">
        <f>(502.0/B31*100)</f>
        <v/>
      </c>
      <c r="D31" s="19" t="n">
        <v>4954</v>
      </c>
      <c r="E31" s="18" t="n">
        <v>500.32227864</v>
      </c>
      <c r="F31" s="20" t="n">
        <v>2.59839466</v>
      </c>
      <c r="G31" s="18" t="n">
        <v>497.43154297</v>
      </c>
      <c r="H31" s="20" t="n">
        <v>4.74880851</v>
      </c>
      <c r="I31" s="18" t="s">
        <v>404</v>
      </c>
      <c r="J31" s="20" t="s">
        <v>404</v>
      </c>
      <c r="K31" s="18" t="s">
        <v>404</v>
      </c>
      <c r="L31" s="20" t="s">
        <v>404</v>
      </c>
      <c r="M31" s="18" t="s">
        <v>404</v>
      </c>
      <c r="N31" s="20" t="s">
        <v>404</v>
      </c>
      <c r="O31" s="18" t="s">
        <v>404</v>
      </c>
      <c r="P31" s="20" t="s">
        <v>404</v>
      </c>
      <c r="Q31" s="18" t="n">
        <v>492.4360166</v>
      </c>
      <c r="R31" s="20" t="n">
        <v>10.32382225</v>
      </c>
    </row>
    <row r="32" spans="1:18">
      <c r="A32" s="15" t="s">
        <v>429</v>
      </c>
      <c r="B32" s="17" t="n">
        <v>4478</v>
      </c>
      <c r="C32" s="18">
        <f>(0.0/B32*100)</f>
        <v/>
      </c>
      <c r="D32" s="19" t="n">
        <v>4478</v>
      </c>
      <c r="E32" s="18" t="n">
        <v>508.78466289</v>
      </c>
      <c r="F32" s="20" t="n">
        <v>4.04883507</v>
      </c>
      <c r="G32" s="18" t="n">
        <v>493.29862687</v>
      </c>
      <c r="H32" s="20" t="n">
        <v>3.85517881</v>
      </c>
      <c r="I32" s="18" t="s">
        <v>404</v>
      </c>
      <c r="J32" s="20" t="s">
        <v>404</v>
      </c>
      <c r="K32" s="18" t="s">
        <v>404</v>
      </c>
      <c r="L32" s="20" t="s">
        <v>404</v>
      </c>
      <c r="M32" s="18" t="s">
        <v>404</v>
      </c>
      <c r="N32" s="20" t="s">
        <v>404</v>
      </c>
      <c r="O32" s="18" t="s">
        <v>404</v>
      </c>
      <c r="P32" s="20" t="s">
        <v>404</v>
      </c>
      <c r="Q32" s="18" t="n">
        <v>515.8664265800001</v>
      </c>
      <c r="R32" s="20" t="n">
        <v>17.1309241</v>
      </c>
    </row>
    <row r="33" spans="1:18">
      <c r="A33" s="15" t="s">
        <v>430</v>
      </c>
      <c r="B33" s="17" t="n">
        <v>7325</v>
      </c>
      <c r="C33" s="18">
        <f>(29.0/B33*100)</f>
        <v/>
      </c>
      <c r="D33" s="19" t="n">
        <v>7296</v>
      </c>
      <c r="E33" s="18" t="n">
        <v>502.00711779</v>
      </c>
      <c r="F33" s="20" t="n">
        <v>3.67512557</v>
      </c>
      <c r="G33" s="18" t="n">
        <v>498.74144102</v>
      </c>
      <c r="H33" s="20" t="n">
        <v>5.49853018</v>
      </c>
      <c r="I33" s="18" t="s">
        <v>404</v>
      </c>
      <c r="J33" s="20" t="s">
        <v>404</v>
      </c>
      <c r="K33" s="18" t="s">
        <v>404</v>
      </c>
      <c r="L33" s="20" t="s">
        <v>404</v>
      </c>
      <c r="M33" s="18" t="s">
        <v>404</v>
      </c>
      <c r="N33" s="20" t="s">
        <v>404</v>
      </c>
      <c r="O33" s="18" t="s">
        <v>404</v>
      </c>
      <c r="P33" s="20" t="s">
        <v>404</v>
      </c>
      <c r="Q33" s="18" t="n">
        <v>473.72505964</v>
      </c>
      <c r="R33" s="20" t="n">
        <v>5.83974686</v>
      </c>
    </row>
    <row r="34" spans="1:18">
      <c r="A34" s="15" t="s">
        <v>431</v>
      </c>
      <c r="B34" s="17" t="n">
        <v>6350</v>
      </c>
      <c r="C34" s="18">
        <f>(0.0/B34*100)</f>
        <v/>
      </c>
      <c r="D34" s="19" t="n">
        <v>6350</v>
      </c>
      <c r="E34" s="18" t="n">
        <v>464.19482029</v>
      </c>
      <c r="F34" s="20" t="n">
        <v>3.96409895</v>
      </c>
      <c r="G34" s="18" t="n">
        <v>452.01985964</v>
      </c>
      <c r="H34" s="20" t="n">
        <v>10.71361157</v>
      </c>
      <c r="I34" s="18" t="s">
        <v>404</v>
      </c>
      <c r="J34" s="20" t="s">
        <v>404</v>
      </c>
      <c r="K34" s="18" t="s">
        <v>404</v>
      </c>
      <c r="L34" s="20" t="s">
        <v>404</v>
      </c>
      <c r="M34" s="18" t="s">
        <v>404</v>
      </c>
      <c r="N34" s="20" t="s">
        <v>404</v>
      </c>
      <c r="O34" s="18" t="s">
        <v>404</v>
      </c>
      <c r="P34" s="20" t="s">
        <v>404</v>
      </c>
      <c r="Q34" s="18" t="n">
        <v>434.33843525</v>
      </c>
      <c r="R34" s="20" t="n">
        <v>18.58772127</v>
      </c>
    </row>
    <row r="35" spans="1:18">
      <c r="A35" s="15" t="s">
        <v>432</v>
      </c>
      <c r="B35" s="17" t="n">
        <v>6406</v>
      </c>
      <c r="C35" s="18">
        <f>(443.0/B35*100)</f>
        <v/>
      </c>
      <c r="D35" s="19" t="n">
        <v>5963</v>
      </c>
      <c r="E35" s="18" t="n">
        <v>520.28517657</v>
      </c>
      <c r="F35" s="20" t="n">
        <v>1.72730261</v>
      </c>
      <c r="G35" s="18" t="n">
        <v>505.3888821</v>
      </c>
      <c r="H35" s="20" t="n">
        <v>2.62088828</v>
      </c>
      <c r="I35" s="18" t="s">
        <v>404</v>
      </c>
      <c r="J35" s="20" t="s">
        <v>404</v>
      </c>
      <c r="K35" s="18" t="s">
        <v>404</v>
      </c>
      <c r="L35" s="20" t="s">
        <v>404</v>
      </c>
      <c r="M35" s="18" t="s">
        <v>404</v>
      </c>
      <c r="N35" s="20" t="s">
        <v>404</v>
      </c>
      <c r="O35" s="18" t="s">
        <v>404</v>
      </c>
      <c r="P35" s="20" t="s">
        <v>404</v>
      </c>
      <c r="Q35" s="18" t="n">
        <v>501.51015214</v>
      </c>
      <c r="R35" s="20" t="n">
        <v>7.96628711</v>
      </c>
    </row>
    <row r="36" spans="1:18">
      <c r="A36" s="15" t="s">
        <v>433</v>
      </c>
      <c r="B36" s="17" t="n">
        <v>6736</v>
      </c>
      <c r="C36" s="18">
        <f>(10.0/B36*100)</f>
        <v/>
      </c>
      <c r="D36" s="19" t="n">
        <v>6726</v>
      </c>
      <c r="E36" s="18" t="n">
        <v>495.76992607</v>
      </c>
      <c r="F36" s="20" t="n">
        <v>5.1971248</v>
      </c>
      <c r="G36" s="18" t="n">
        <v>492.03513742</v>
      </c>
      <c r="H36" s="20" t="n">
        <v>2.42236293</v>
      </c>
      <c r="I36" s="18" t="s">
        <v>404</v>
      </c>
      <c r="J36" s="20" t="s">
        <v>404</v>
      </c>
      <c r="K36" s="18" t="s">
        <v>404</v>
      </c>
      <c r="L36" s="20" t="s">
        <v>404</v>
      </c>
      <c r="M36" s="18" t="s">
        <v>404</v>
      </c>
      <c r="N36" s="20" t="s">
        <v>404</v>
      </c>
      <c r="O36" s="18" t="s">
        <v>404</v>
      </c>
      <c r="P36" s="20" t="s">
        <v>404</v>
      </c>
      <c r="Q36" s="18" t="n">
        <v>491.98887523</v>
      </c>
      <c r="R36" s="20" t="n">
        <v>4.03385096</v>
      </c>
    </row>
    <row r="37" spans="1:18">
      <c r="A37" s="15" t="s">
        <v>434</v>
      </c>
      <c r="B37" s="17" t="n">
        <v>5458</v>
      </c>
      <c r="C37" s="18">
        <f>(0.0/B37*100)</f>
        <v/>
      </c>
      <c r="D37" s="19" t="n">
        <v>5458</v>
      </c>
      <c r="E37" s="18" t="n">
        <v>496.21661377</v>
      </c>
      <c r="F37" s="20" t="n">
        <v>4.27108993</v>
      </c>
      <c r="G37" s="18" t="n">
        <v>488.16551262</v>
      </c>
      <c r="H37" s="20" t="n">
        <v>6.51919423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(268.0/B38*100)</f>
        <v/>
      </c>
      <c r="D38" s="19" t="n">
        <v>5592</v>
      </c>
      <c r="E38" s="18" t="n">
        <v>511.91424086</v>
      </c>
      <c r="F38" s="20" t="n">
        <v>17.16705113</v>
      </c>
      <c r="G38" s="18" t="n">
        <v>504.10776097</v>
      </c>
      <c r="H38" s="20" t="n">
        <v>3.26490965</v>
      </c>
      <c r="I38" s="18" t="s">
        <v>404</v>
      </c>
      <c r="J38" s="20" t="s">
        <v>404</v>
      </c>
      <c r="K38" s="18" t="s">
        <v>404</v>
      </c>
      <c r="L38" s="20" t="s">
        <v>404</v>
      </c>
      <c r="M38" s="18" t="s">
        <v>404</v>
      </c>
      <c r="N38" s="20" t="s">
        <v>404</v>
      </c>
      <c r="O38" s="18" t="s">
        <v>404</v>
      </c>
      <c r="P38" s="20" t="s">
        <v>404</v>
      </c>
      <c r="Q38" s="18" t="n">
        <v>536.22579524</v>
      </c>
      <c r="R38" s="20" t="n">
        <v>28.24527301</v>
      </c>
    </row>
    <row r="39" spans="1:18">
      <c r="A39" s="15" t="s">
        <v>436</v>
      </c>
      <c r="B39" s="17" t="n">
        <v>5895</v>
      </c>
      <c r="C39" s="18">
        <f>(0.0/B39*100)</f>
        <v/>
      </c>
      <c r="D39" s="19" t="n">
        <v>5895</v>
      </c>
      <c r="E39" s="18" t="n">
        <v>433.73614318</v>
      </c>
      <c r="F39" s="20" t="n">
        <v>5.85786101</v>
      </c>
      <c r="G39" s="18" t="n">
        <v>413.52750808</v>
      </c>
      <c r="H39" s="20" t="n">
        <v>6.32712032</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(2954.0/B40*100)</f>
        <v/>
      </c>
      <c r="D40" s="19" t="n">
        <v>11203</v>
      </c>
      <c r="E40" s="18" t="n">
        <v>512.7041534</v>
      </c>
      <c r="F40" s="20" t="n">
        <v>3.57207524</v>
      </c>
      <c r="G40" s="18" t="n">
        <v>495.58078077</v>
      </c>
      <c r="H40" s="20" t="n">
        <v>9.094301570000001</v>
      </c>
      <c r="I40" s="18" t="s">
        <v>404</v>
      </c>
      <c r="J40" s="20" t="s">
        <v>404</v>
      </c>
      <c r="K40" s="18" t="s">
        <v>404</v>
      </c>
      <c r="L40" s="20" t="s">
        <v>404</v>
      </c>
      <c r="M40" s="18" t="s">
        <v>404</v>
      </c>
      <c r="N40" s="20" t="s">
        <v>404</v>
      </c>
      <c r="O40" s="18" t="s">
        <v>404</v>
      </c>
      <c r="P40" s="20" t="s">
        <v>404</v>
      </c>
      <c r="Q40" s="18" t="n">
        <v>505.52192284</v>
      </c>
      <c r="R40" s="20" t="n">
        <v>8.868403020000001</v>
      </c>
    </row>
    <row r="41" spans="1:18">
      <c r="A41" s="15" t="s">
        <v>438</v>
      </c>
      <c r="B41" s="17" t="n">
        <v>5712</v>
      </c>
      <c r="C41" s="18">
        <f>(99.0/B41*100)</f>
        <v/>
      </c>
      <c r="D41" s="19" t="n">
        <v>5613</v>
      </c>
      <c r="E41" s="18" t="n">
        <v>497.89233174</v>
      </c>
      <c r="F41" s="20" t="n">
        <v>3.39250174</v>
      </c>
      <c r="G41" s="18" t="n">
        <v>487.39561828</v>
      </c>
      <c r="H41" s="20" t="n">
        <v>14.12233575</v>
      </c>
      <c r="I41" s="18" t="s">
        <v>404</v>
      </c>
      <c r="J41" s="20" t="s">
        <v>404</v>
      </c>
      <c r="K41" s="18" t="s">
        <v>404</v>
      </c>
      <c r="L41" s="20" t="s">
        <v>404</v>
      </c>
      <c r="M41" s="18" t="s">
        <v>404</v>
      </c>
      <c r="N41" s="20" t="s">
        <v>404</v>
      </c>
      <c r="O41" s="18" t="s">
        <v>404</v>
      </c>
      <c r="P41" s="20" t="s">
        <v>404</v>
      </c>
      <c r="Q41" s="18" t="n">
        <v>475.95001205</v>
      </c>
      <c r="R41" s="20" t="n">
        <v>25.86646794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438.18464611</v>
      </c>
      <c r="F44" s="20" t="n">
        <v>6.09126581</v>
      </c>
      <c r="G44" s="18" t="n">
        <v>418.05043032</v>
      </c>
      <c r="H44" s="20" t="n">
        <v>3.3499426</v>
      </c>
      <c r="I44" s="18" t="s">
        <v>404</v>
      </c>
      <c r="J44" s="20" t="s">
        <v>404</v>
      </c>
      <c r="K44" s="18" t="s">
        <v>404</v>
      </c>
      <c r="L44" s="20" t="s">
        <v>404</v>
      </c>
      <c r="M44" s="18" t="s">
        <v>404</v>
      </c>
      <c r="N44" s="20" t="s">
        <v>404</v>
      </c>
      <c r="O44" s="18" t="s">
        <v>404</v>
      </c>
      <c r="P44" s="20" t="s">
        <v>404</v>
      </c>
      <c r="Q44" s="18" t="n">
        <v>469.20569325</v>
      </c>
      <c r="R44" s="20" t="n">
        <v>9.05948147</v>
      </c>
    </row>
    <row r="45" spans="1:18">
      <c r="A45" s="15" t="s">
        <v>442</v>
      </c>
      <c r="B45" s="17" t="n">
        <v>5519</v>
      </c>
      <c r="C45" s="18">
        <f>(0.0/B45*100)</f>
        <v/>
      </c>
      <c r="D45" s="19" t="n">
        <v>5519</v>
      </c>
      <c r="E45" s="18" t="n">
        <v>365.0149613</v>
      </c>
      <c r="F45" s="20" t="n">
        <v>9.152480479999999</v>
      </c>
      <c r="G45" s="18" t="n">
        <v>377.72923912</v>
      </c>
      <c r="H45" s="20" t="n">
        <v>2.99439494</v>
      </c>
      <c r="I45" s="18" t="s">
        <v>404</v>
      </c>
      <c r="J45" s="20" t="s">
        <v>404</v>
      </c>
      <c r="K45" s="18" t="s">
        <v>404</v>
      </c>
      <c r="L45" s="20" t="s">
        <v>404</v>
      </c>
      <c r="M45" s="18" t="s">
        <v>404</v>
      </c>
      <c r="N45" s="20" t="s">
        <v>404</v>
      </c>
      <c r="O45" s="18" t="s">
        <v>404</v>
      </c>
      <c r="P45" s="20" t="s">
        <v>404</v>
      </c>
      <c r="Q45" s="18" t="n">
        <v>374.95993618</v>
      </c>
      <c r="R45" s="20" t="n">
        <v>24.07036624</v>
      </c>
    </row>
    <row r="46" spans="1:18">
      <c r="A46" s="15" t="s">
        <v>443</v>
      </c>
      <c r="B46" s="17" t="n">
        <v>23141</v>
      </c>
      <c r="C46" s="18">
        <f>(4196.0/B46*100)</f>
        <v/>
      </c>
      <c r="D46" s="19" t="n">
        <v>18945</v>
      </c>
      <c r="E46" s="18" t="n">
        <v>402.39822175</v>
      </c>
      <c r="F46" s="20" t="n">
        <v>3.57671109</v>
      </c>
      <c r="G46" s="18" t="n">
        <v>407.90089722</v>
      </c>
      <c r="H46" s="20" t="n">
        <v>4.65467525</v>
      </c>
      <c r="I46" s="18" t="s">
        <v>404</v>
      </c>
      <c r="J46" s="20" t="s">
        <v>404</v>
      </c>
      <c r="K46" s="18" t="s">
        <v>404</v>
      </c>
      <c r="L46" s="20" t="s">
        <v>404</v>
      </c>
      <c r="M46" s="18" t="s">
        <v>404</v>
      </c>
      <c r="N46" s="20" t="s">
        <v>404</v>
      </c>
      <c r="O46" s="18" t="s">
        <v>404</v>
      </c>
      <c r="P46" s="20" t="s">
        <v>404</v>
      </c>
      <c r="Q46" s="18" t="n">
        <v>381.28334184</v>
      </c>
      <c r="R46" s="20" t="n">
        <v>10.38199796</v>
      </c>
    </row>
    <row r="47" spans="1:18">
      <c r="A47" s="15" t="s">
        <v>444</v>
      </c>
      <c r="B47" s="17" t="n">
        <v>5928</v>
      </c>
      <c r="C47" s="18">
        <f>(0.0/B47*100)</f>
        <v/>
      </c>
      <c r="D47" s="19" t="n">
        <v>5928</v>
      </c>
      <c r="E47" s="18" t="n">
        <v>450.2573896</v>
      </c>
      <c r="F47" s="20" t="n">
        <v>6.51991979</v>
      </c>
      <c r="G47" s="18" t="n">
        <v>438.48500393</v>
      </c>
      <c r="H47" s="20" t="n">
        <v>9.272900440000001</v>
      </c>
      <c r="I47" s="18" t="s">
        <v>404</v>
      </c>
      <c r="J47" s="20" t="s">
        <v>404</v>
      </c>
      <c r="K47" s="18" t="s">
        <v>404</v>
      </c>
      <c r="L47" s="20" t="s">
        <v>404</v>
      </c>
      <c r="M47" s="18" t="s">
        <v>404</v>
      </c>
      <c r="N47" s="20" t="s">
        <v>404</v>
      </c>
      <c r="O47" s="18" t="s">
        <v>404</v>
      </c>
      <c r="P47" s="20" t="s">
        <v>404</v>
      </c>
      <c r="Q47" s="18" t="n">
        <v>488.77795274</v>
      </c>
      <c r="R47" s="20" t="n">
        <v>25.50224919</v>
      </c>
    </row>
    <row r="48" spans="1:18">
      <c r="A48" s="15" t="s">
        <v>445</v>
      </c>
      <c r="B48" s="17" t="n">
        <v>9841</v>
      </c>
      <c r="C48" s="18">
        <f>(40.0/B48*100)</f>
        <v/>
      </c>
      <c r="D48" s="19" t="n">
        <v>9801</v>
      </c>
      <c r="E48" s="18" t="n">
        <v>519.17109386</v>
      </c>
      <c r="F48" s="20" t="n">
        <v>26.29184158</v>
      </c>
      <c r="G48" s="18" t="n">
        <v>517.67007829</v>
      </c>
      <c r="H48" s="20" t="n">
        <v>4.99198676</v>
      </c>
      <c r="I48" s="18" t="s">
        <v>404</v>
      </c>
      <c r="J48" s="20" t="s">
        <v>404</v>
      </c>
      <c r="K48" s="18" t="s">
        <v>404</v>
      </c>
      <c r="L48" s="20" t="s">
        <v>404</v>
      </c>
      <c r="M48" s="18" t="s">
        <v>404</v>
      </c>
      <c r="N48" s="20" t="s">
        <v>404</v>
      </c>
      <c r="O48" s="18" t="s">
        <v>404</v>
      </c>
      <c r="P48" s="20" t="s">
        <v>404</v>
      </c>
      <c r="Q48" s="18" t="n">
        <v>486.58812774</v>
      </c>
      <c r="R48" s="20" t="n">
        <v>43.44996797</v>
      </c>
    </row>
    <row r="49" spans="1:18">
      <c r="A49" s="15" t="s">
        <v>446</v>
      </c>
      <c r="B49" s="17" t="n">
        <v>6349</v>
      </c>
      <c r="C49" s="18">
        <f>(52.0/B49*100)</f>
        <v/>
      </c>
      <c r="D49" s="19" t="n">
        <v>6297</v>
      </c>
      <c r="E49" s="18" t="n">
        <v>436.19525522</v>
      </c>
      <c r="F49" s="20" t="n">
        <v>7.47920523</v>
      </c>
      <c r="G49" s="18" t="n">
        <v>431.53444908</v>
      </c>
      <c r="H49" s="20" t="n">
        <v>3.24486444</v>
      </c>
      <c r="I49" s="18" t="s">
        <v>404</v>
      </c>
      <c r="J49" s="20" t="s">
        <v>404</v>
      </c>
      <c r="K49" s="18" t="s">
        <v>404</v>
      </c>
      <c r="L49" s="20" t="s">
        <v>404</v>
      </c>
      <c r="M49" s="18" t="s">
        <v>404</v>
      </c>
      <c r="N49" s="20" t="s">
        <v>404</v>
      </c>
      <c r="O49" s="18" t="s">
        <v>404</v>
      </c>
      <c r="P49" s="20" t="s">
        <v>404</v>
      </c>
      <c r="Q49" s="18" t="n">
        <v>488.28100914</v>
      </c>
      <c r="R49" s="20" t="n">
        <v>33.09474758</v>
      </c>
    </row>
    <row r="50" spans="1:18">
      <c r="A50" s="15" t="s">
        <v>447</v>
      </c>
      <c r="B50" s="17" t="n">
        <v>11795</v>
      </c>
      <c r="C50" s="18">
        <f>(1031.0/B50*100)</f>
        <v/>
      </c>
      <c r="D50" s="19" t="n">
        <v>10764</v>
      </c>
      <c r="E50" s="18" t="n">
        <v>418.06833935</v>
      </c>
      <c r="F50" s="20" t="n">
        <v>5.6958819</v>
      </c>
      <c r="G50" s="18" t="n">
        <v>419.42748582</v>
      </c>
      <c r="H50" s="20" t="n">
        <v>4.01006861</v>
      </c>
      <c r="I50" s="18" t="s">
        <v>404</v>
      </c>
      <c r="J50" s="20" t="s">
        <v>404</v>
      </c>
      <c r="K50" s="18" t="s">
        <v>404</v>
      </c>
      <c r="L50" s="20" t="s">
        <v>404</v>
      </c>
      <c r="M50" s="18" t="s">
        <v>404</v>
      </c>
      <c r="N50" s="20" t="s">
        <v>404</v>
      </c>
      <c r="O50" s="18" t="s">
        <v>404</v>
      </c>
      <c r="P50" s="20" t="s">
        <v>404</v>
      </c>
      <c r="Q50" s="18" t="n">
        <v>405.40524383</v>
      </c>
      <c r="R50" s="20" t="n">
        <v>10.80064913</v>
      </c>
    </row>
    <row r="51" spans="1:18">
      <c r="A51" s="15" t="s">
        <v>448</v>
      </c>
      <c r="B51" s="17" t="n">
        <v>6866</v>
      </c>
      <c r="C51" s="18">
        <f>(0.0/B51*100)</f>
        <v/>
      </c>
      <c r="D51" s="19" t="n">
        <v>6866</v>
      </c>
      <c r="E51" s="18" t="n">
        <v>417.25117609</v>
      </c>
      <c r="F51" s="20" t="n">
        <v>6.18595412</v>
      </c>
      <c r="G51" s="18" t="n">
        <v>420.39795407</v>
      </c>
      <c r="H51" s="20" t="n">
        <v>2.69891856</v>
      </c>
      <c r="I51" s="18" t="s">
        <v>404</v>
      </c>
      <c r="J51" s="20" t="s">
        <v>404</v>
      </c>
      <c r="K51" s="18" t="s">
        <v>404</v>
      </c>
      <c r="L51" s="20" t="s">
        <v>404</v>
      </c>
      <c r="M51" s="18" t="s">
        <v>404</v>
      </c>
      <c r="N51" s="20" t="s">
        <v>404</v>
      </c>
      <c r="O51" s="18" t="s">
        <v>404</v>
      </c>
      <c r="P51" s="20" t="s">
        <v>404</v>
      </c>
      <c r="Q51" s="18" t="n">
        <v>412.26366041</v>
      </c>
      <c r="R51" s="20" t="n">
        <v>9.64600192</v>
      </c>
    </row>
    <row r="52" spans="1:18">
      <c r="A52" s="15" t="s">
        <v>449</v>
      </c>
      <c r="B52" s="17" t="n">
        <v>5809</v>
      </c>
      <c r="C52" s="18">
        <f>(0.0/B52*100)</f>
        <v/>
      </c>
      <c r="D52" s="19" t="n">
        <v>5809</v>
      </c>
      <c r="E52" s="18" t="n">
        <v>486.04610429</v>
      </c>
      <c r="F52" s="20" t="n">
        <v>6.77031282</v>
      </c>
      <c r="G52" s="18" t="n">
        <v>470.65602558</v>
      </c>
      <c r="H52" s="20" t="n">
        <v>4.14893079</v>
      </c>
      <c r="I52" s="18" t="s">
        <v>404</v>
      </c>
      <c r="J52" s="20" t="s">
        <v>404</v>
      </c>
      <c r="K52" s="18" t="s">
        <v>404</v>
      </c>
      <c r="L52" s="20" t="s">
        <v>404</v>
      </c>
      <c r="M52" s="18" t="s">
        <v>404</v>
      </c>
      <c r="N52" s="20" t="s">
        <v>404</v>
      </c>
      <c r="O52" s="18" t="s">
        <v>404</v>
      </c>
      <c r="P52" s="20" t="s">
        <v>404</v>
      </c>
      <c r="Q52" s="18" t="n">
        <v>470.22022371</v>
      </c>
      <c r="R52" s="20" t="n">
        <v>14.9308577</v>
      </c>
    </row>
    <row r="53" spans="1:18">
      <c r="A53" s="15" t="s">
        <v>450</v>
      </c>
      <c r="B53" s="17" t="n">
        <v>5571</v>
      </c>
      <c r="C53" s="18">
        <f>(0.0/B53*100)</f>
        <v/>
      </c>
      <c r="D53" s="19" t="n">
        <v>5571</v>
      </c>
      <c r="E53" s="18" t="n">
        <v>444.38007438</v>
      </c>
      <c r="F53" s="20" t="n">
        <v>2.93022005</v>
      </c>
      <c r="G53" s="18" t="n">
        <v>429.58090422</v>
      </c>
      <c r="H53" s="20" t="n">
        <v>1.42667194</v>
      </c>
      <c r="I53" s="18" t="s">
        <v>404</v>
      </c>
      <c r="J53" s="20" t="s">
        <v>404</v>
      </c>
      <c r="K53" s="18" t="s">
        <v>404</v>
      </c>
      <c r="L53" s="20" t="s">
        <v>404</v>
      </c>
      <c r="M53" s="18" t="s">
        <v>404</v>
      </c>
      <c r="N53" s="20" t="s">
        <v>404</v>
      </c>
      <c r="O53" s="18" t="s">
        <v>404</v>
      </c>
      <c r="P53" s="20" t="s">
        <v>404</v>
      </c>
      <c r="Q53" s="18" t="n">
        <v>346.72788891</v>
      </c>
      <c r="R53" s="20" t="n">
        <v>8.37556436</v>
      </c>
    </row>
    <row r="54" spans="1:18">
      <c r="A54" s="15" t="s">
        <v>451</v>
      </c>
      <c r="B54" s="17" t="n">
        <v>4740</v>
      </c>
      <c r="C54" s="18">
        <f>(199.0/B54*100)</f>
        <v/>
      </c>
      <c r="D54" s="19" t="n">
        <v>4541</v>
      </c>
      <c r="E54" s="18" t="n">
        <v>337.12299834</v>
      </c>
      <c r="F54" s="20" t="n">
        <v>8.972967649999999</v>
      </c>
      <c r="G54" s="18" t="n">
        <v>331.32289019</v>
      </c>
      <c r="H54" s="20" t="n">
        <v>3.68270801</v>
      </c>
      <c r="I54" s="18" t="s">
        <v>404</v>
      </c>
      <c r="J54" s="20" t="s">
        <v>404</v>
      </c>
      <c r="K54" s="18" t="s">
        <v>404</v>
      </c>
      <c r="L54" s="20" t="s">
        <v>404</v>
      </c>
      <c r="M54" s="18" t="s">
        <v>404</v>
      </c>
      <c r="N54" s="20" t="s">
        <v>404</v>
      </c>
      <c r="O54" s="18" t="s">
        <v>404</v>
      </c>
      <c r="P54" s="20" t="s">
        <v>404</v>
      </c>
      <c r="Q54" s="18" t="n">
        <v>309.70736642</v>
      </c>
      <c r="R54" s="20" t="n">
        <v>6.43598597</v>
      </c>
    </row>
    <row r="55" spans="1:18">
      <c r="A55" s="15" t="s">
        <v>452</v>
      </c>
      <c r="B55" s="17" t="n">
        <v>5316</v>
      </c>
      <c r="C55" s="18">
        <f>(43.0/B55*100)</f>
        <v/>
      </c>
      <c r="D55" s="19" t="n">
        <v>5273</v>
      </c>
      <c r="E55" s="18" t="n">
        <v>407.28295164</v>
      </c>
      <c r="F55" s="20" t="n">
        <v>11.44153345</v>
      </c>
      <c r="G55" s="18" t="n">
        <v>411.60270631</v>
      </c>
      <c r="H55" s="20" t="n">
        <v>2.85421479</v>
      </c>
      <c r="I55" s="18" t="s">
        <v>404</v>
      </c>
      <c r="J55" s="20" t="s">
        <v>404</v>
      </c>
      <c r="K55" s="18" t="s">
        <v>404</v>
      </c>
      <c r="L55" s="20" t="s">
        <v>404</v>
      </c>
      <c r="M55" s="18" t="s">
        <v>404</v>
      </c>
      <c r="N55" s="20" t="s">
        <v>404</v>
      </c>
      <c r="O55" s="18" t="s">
        <v>404</v>
      </c>
      <c r="P55" s="20" t="s">
        <v>404</v>
      </c>
      <c r="Q55" s="18" t="n">
        <v>397.92982508</v>
      </c>
      <c r="R55" s="20" t="n">
        <v>27.57875972</v>
      </c>
    </row>
    <row r="56" spans="1:18">
      <c r="A56" s="15" t="s">
        <v>453</v>
      </c>
      <c r="B56" s="17" t="n">
        <v>5359</v>
      </c>
      <c r="C56" s="18">
        <f>(0.0/B56*100)</f>
        <v/>
      </c>
      <c r="D56" s="19" t="n">
        <v>5359</v>
      </c>
      <c r="E56" s="18" t="n">
        <v>530.1209018</v>
      </c>
      <c r="F56" s="20" t="n">
        <v>4.48992663</v>
      </c>
      <c r="G56" s="18" t="n">
        <v>516.52067804</v>
      </c>
      <c r="H56" s="20" t="n">
        <v>4.05021103</v>
      </c>
      <c r="I56" s="18" t="s">
        <v>404</v>
      </c>
      <c r="J56" s="20" t="s">
        <v>404</v>
      </c>
      <c r="K56" s="18" t="s">
        <v>404</v>
      </c>
      <c r="L56" s="20" t="s">
        <v>404</v>
      </c>
      <c r="M56" s="18" t="s">
        <v>404</v>
      </c>
      <c r="N56" s="20" t="s">
        <v>404</v>
      </c>
      <c r="O56" s="18" t="s">
        <v>404</v>
      </c>
      <c r="P56" s="20" t="s">
        <v>404</v>
      </c>
      <c r="Q56" s="18" t="n">
        <v>532.9006424</v>
      </c>
      <c r="R56" s="20" t="n">
        <v>19.28539149</v>
      </c>
    </row>
    <row r="57" spans="1:18">
      <c r="A57" s="15" t="s">
        <v>454</v>
      </c>
      <c r="B57" s="17" t="n">
        <v>6513</v>
      </c>
      <c r="C57" s="18">
        <f>(0.0/B57*100)</f>
        <v/>
      </c>
      <c r="D57" s="19" t="n">
        <v>6513</v>
      </c>
      <c r="E57" s="18" t="n">
        <v>414.81347882</v>
      </c>
      <c r="F57" s="20" t="n">
        <v>5.24449645</v>
      </c>
      <c r="G57" s="18" t="n">
        <v>398.19729242</v>
      </c>
      <c r="H57" s="20" t="n">
        <v>3.30227898</v>
      </c>
      <c r="I57" s="18" t="s">
        <v>404</v>
      </c>
      <c r="J57" s="20" t="s">
        <v>404</v>
      </c>
      <c r="K57" s="18" t="s">
        <v>404</v>
      </c>
      <c r="L57" s="20" t="s">
        <v>404</v>
      </c>
      <c r="M57" s="18" t="s">
        <v>404</v>
      </c>
      <c r="N57" s="20" t="s">
        <v>404</v>
      </c>
      <c r="O57" s="18" t="s">
        <v>404</v>
      </c>
      <c r="P57" s="20" t="s">
        <v>404</v>
      </c>
      <c r="Q57" s="18" t="n">
        <v>399.09237119</v>
      </c>
      <c r="R57" s="20" t="n">
        <v>24.05960435</v>
      </c>
    </row>
    <row r="58" spans="1:18">
      <c r="A58" s="15" t="s">
        <v>455</v>
      </c>
      <c r="B58" s="17" t="n">
        <v>7267</v>
      </c>
      <c r="C58" s="18">
        <f>(0.0/B58*100)</f>
        <v/>
      </c>
      <c r="D58" s="19" t="n">
        <v>7267</v>
      </c>
      <c r="E58" s="18" t="n">
        <v>411.6418382</v>
      </c>
      <c r="F58" s="20" t="n">
        <v>7.11561039</v>
      </c>
      <c r="G58" s="18" t="n">
        <v>407.15976289</v>
      </c>
      <c r="H58" s="20" t="n">
        <v>3.18486161</v>
      </c>
      <c r="I58" s="18" t="s">
        <v>404</v>
      </c>
      <c r="J58" s="20" t="s">
        <v>404</v>
      </c>
      <c r="K58" s="18" t="s">
        <v>404</v>
      </c>
      <c r="L58" s="20" t="s">
        <v>404</v>
      </c>
      <c r="M58" s="18" t="s">
        <v>404</v>
      </c>
      <c r="N58" s="20" t="s">
        <v>404</v>
      </c>
      <c r="O58" s="18" t="n">
        <v>446.09783038</v>
      </c>
      <c r="P58" s="20" t="n">
        <v>7.76282535</v>
      </c>
      <c r="Q58" s="18" t="n">
        <v>422.47052814</v>
      </c>
      <c r="R58" s="20" t="n">
        <v>15.49719108</v>
      </c>
    </row>
    <row r="59" spans="1:18">
      <c r="A59" s="15" t="s">
        <v>456</v>
      </c>
      <c r="B59" s="17" t="n">
        <v>4826</v>
      </c>
      <c r="C59" s="18">
        <f>(0.0/B59*100)</f>
        <v/>
      </c>
      <c r="D59" s="19" t="n">
        <v>4826</v>
      </c>
      <c r="E59" s="18" t="n">
        <v>383.86971623</v>
      </c>
      <c r="F59" s="20" t="n">
        <v>2.03681366</v>
      </c>
      <c r="G59" s="18" t="n">
        <v>371.0302552</v>
      </c>
      <c r="H59" s="20" t="n">
        <v>2.29685017</v>
      </c>
      <c r="I59" s="18" t="s">
        <v>404</v>
      </c>
      <c r="J59" s="20" t="s">
        <v>404</v>
      </c>
      <c r="K59" s="18" t="s">
        <v>404</v>
      </c>
      <c r="L59" s="20" t="s">
        <v>404</v>
      </c>
      <c r="M59" s="18" t="s">
        <v>404</v>
      </c>
      <c r="N59" s="20" t="s">
        <v>404</v>
      </c>
      <c r="O59" s="18" t="s">
        <v>404</v>
      </c>
      <c r="P59" s="20" t="s">
        <v>404</v>
      </c>
      <c r="Q59" s="18" t="n">
        <v>347.42371964</v>
      </c>
      <c r="R59" s="20" t="n">
        <v>10.86272638</v>
      </c>
    </row>
    <row r="60" spans="1:18">
      <c r="A60" s="15" t="s">
        <v>457</v>
      </c>
      <c r="B60" s="17" t="n">
        <v>4546</v>
      </c>
      <c r="C60" s="18">
        <f>(0.0/B60*100)</f>
        <v/>
      </c>
      <c r="D60" s="19" t="n">
        <v>4546</v>
      </c>
      <c r="E60" s="18" t="n">
        <v>377.74299403</v>
      </c>
      <c r="F60" s="20" t="n">
        <v>9.78485691</v>
      </c>
      <c r="G60" s="18" t="n">
        <v>390.73461785</v>
      </c>
      <c r="H60" s="20" t="n">
        <v>4.33170739</v>
      </c>
      <c r="I60" s="18" t="s">
        <v>404</v>
      </c>
      <c r="J60" s="20" t="s">
        <v>404</v>
      </c>
      <c r="K60" s="18" t="s">
        <v>404</v>
      </c>
      <c r="L60" s="20" t="s">
        <v>404</v>
      </c>
      <c r="M60" s="18" t="s">
        <v>404</v>
      </c>
      <c r="N60" s="20" t="s">
        <v>404</v>
      </c>
      <c r="O60" s="18" t="s">
        <v>404</v>
      </c>
      <c r="P60" s="20" t="s">
        <v>404</v>
      </c>
      <c r="Q60" s="18" t="n">
        <v>363.90006405</v>
      </c>
      <c r="R60" s="20" t="n">
        <v>14.2955216</v>
      </c>
    </row>
    <row r="61" spans="1:18">
      <c r="A61" s="15" t="s">
        <v>458</v>
      </c>
      <c r="B61" s="17" t="n">
        <v>6525</v>
      </c>
      <c r="C61" s="18">
        <f>(0.0/B61*100)</f>
        <v/>
      </c>
      <c r="D61" s="19" t="n">
        <v>6525</v>
      </c>
      <c r="E61" s="18" t="n">
        <v>481.72411332</v>
      </c>
      <c r="F61" s="20" t="n">
        <v>4.35602292</v>
      </c>
      <c r="G61" s="18" t="n">
        <v>472.59902666</v>
      </c>
      <c r="H61" s="20" t="n">
        <v>3.46256534</v>
      </c>
      <c r="I61" s="18" t="s">
        <v>404</v>
      </c>
      <c r="J61" s="20" t="s">
        <v>404</v>
      </c>
      <c r="K61" s="18" t="s">
        <v>404</v>
      </c>
      <c r="L61" s="20" t="s">
        <v>404</v>
      </c>
      <c r="M61" s="18" t="s">
        <v>404</v>
      </c>
      <c r="N61" s="20" t="s">
        <v>404</v>
      </c>
      <c r="O61" s="18" t="s">
        <v>404</v>
      </c>
      <c r="P61" s="20" t="s">
        <v>404</v>
      </c>
      <c r="Q61" s="18" t="n">
        <v>467.132679</v>
      </c>
      <c r="R61" s="20" t="n">
        <v>29.15241081</v>
      </c>
    </row>
    <row r="62" spans="1:18">
      <c r="A62" s="15" t="s">
        <v>459</v>
      </c>
      <c r="B62" s="17" t="n">
        <v>4476</v>
      </c>
      <c r="C62" s="18">
        <f>(0.0/B62*100)</f>
        <v/>
      </c>
      <c r="D62" s="19" t="n">
        <v>4476</v>
      </c>
      <c r="E62" s="18" t="n">
        <v>542.51485438</v>
      </c>
      <c r="F62" s="20" t="n">
        <v>3.59839852</v>
      </c>
      <c r="G62" s="18" t="n">
        <v>527.08506191</v>
      </c>
      <c r="H62" s="20" t="n">
        <v>1.13280329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392.12410325</v>
      </c>
      <c r="F63" s="20" t="n">
        <v>1.98457233</v>
      </c>
      <c r="G63" s="18" t="n">
        <v>374.74181796</v>
      </c>
      <c r="H63" s="20" t="n">
        <v>1.56790966</v>
      </c>
      <c r="I63" s="18" t="s">
        <v>404</v>
      </c>
      <c r="J63" s="20" t="s">
        <v>404</v>
      </c>
      <c r="K63" s="18" t="s">
        <v>404</v>
      </c>
      <c r="L63" s="20" t="s">
        <v>404</v>
      </c>
      <c r="M63" s="18" t="s">
        <v>404</v>
      </c>
      <c r="N63" s="20" t="s">
        <v>404</v>
      </c>
      <c r="O63" s="18" t="s">
        <v>404</v>
      </c>
      <c r="P63" s="20" t="s">
        <v>404</v>
      </c>
      <c r="Q63" s="18" t="n">
        <v>416.04530907</v>
      </c>
      <c r="R63" s="20" t="n">
        <v>5.00963453</v>
      </c>
    </row>
    <row r="64" spans="1:18">
      <c r="A64" s="15" t="s">
        <v>461</v>
      </c>
      <c r="B64" s="17" t="n">
        <v>3634</v>
      </c>
      <c r="C64" s="18">
        <f>(27.0/B64*100)</f>
        <v/>
      </c>
      <c r="D64" s="19" t="n">
        <v>3607</v>
      </c>
      <c r="E64" s="18" t="n">
        <v>493.60555554</v>
      </c>
      <c r="F64" s="20" t="n">
        <v>5.81723946</v>
      </c>
      <c r="G64" s="18" t="n">
        <v>462.50355745</v>
      </c>
      <c r="H64" s="20" t="n">
        <v>1.70280217</v>
      </c>
      <c r="I64" s="18" t="s">
        <v>404</v>
      </c>
      <c r="J64" s="20" t="s">
        <v>404</v>
      </c>
      <c r="K64" s="18" t="s">
        <v>404</v>
      </c>
      <c r="L64" s="20" t="s">
        <v>404</v>
      </c>
      <c r="M64" s="18" t="s">
        <v>404</v>
      </c>
      <c r="N64" s="20" t="s">
        <v>404</v>
      </c>
      <c r="O64" s="18" t="s">
        <v>404</v>
      </c>
      <c r="P64" s="20" t="s">
        <v>404</v>
      </c>
      <c r="Q64" s="18" t="n">
        <v>345.4419</v>
      </c>
      <c r="R64" s="20" t="n">
        <v>43.62518448</v>
      </c>
    </row>
    <row r="65" spans="1:18">
      <c r="A65" s="15" t="s">
        <v>462</v>
      </c>
      <c r="B65" s="17" t="n">
        <v>5325</v>
      </c>
      <c r="C65" s="18">
        <f>(0.0/B65*100)</f>
        <v/>
      </c>
      <c r="D65" s="19" t="n">
        <v>5325</v>
      </c>
      <c r="E65" s="18" t="n">
        <v>432.65199627</v>
      </c>
      <c r="F65" s="20" t="n">
        <v>6.10780928</v>
      </c>
      <c r="G65" s="18" t="n">
        <v>426.19869418</v>
      </c>
      <c r="H65" s="20" t="n">
        <v>2.71136613</v>
      </c>
      <c r="I65" s="18" t="s">
        <v>404</v>
      </c>
      <c r="J65" s="20" t="s">
        <v>404</v>
      </c>
      <c r="K65" s="18" t="s">
        <v>404</v>
      </c>
      <c r="L65" s="20" t="s">
        <v>404</v>
      </c>
      <c r="M65" s="18" t="s">
        <v>404</v>
      </c>
      <c r="N65" s="20" t="s">
        <v>404</v>
      </c>
      <c r="O65" s="18" t="s">
        <v>404</v>
      </c>
      <c r="P65" s="20" t="s">
        <v>404</v>
      </c>
      <c r="Q65" s="18" t="n">
        <v>433.8779201</v>
      </c>
      <c r="R65" s="20" t="n">
        <v>11.14091513</v>
      </c>
    </row>
    <row r="66" spans="1:18">
      <c r="A66" s="15" t="s">
        <v>463</v>
      </c>
      <c r="B66" s="17" t="n">
        <v>5665</v>
      </c>
      <c r="C66" s="18">
        <f>(0.0/B66*100)</f>
        <v/>
      </c>
      <c r="D66" s="19" t="n">
        <v>5665</v>
      </c>
      <c r="E66" s="18" t="n">
        <v>411.04321786</v>
      </c>
      <c r="F66" s="20" t="n">
        <v>1.27893358</v>
      </c>
      <c r="G66" s="18" t="n">
        <v>411.79353623</v>
      </c>
      <c r="H66" s="20" t="n">
        <v>1.90843817</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391.25386326</v>
      </c>
      <c r="F67" s="20" t="n">
        <v>7.88492847</v>
      </c>
      <c r="G67" s="18" t="n">
        <v>397.25982962</v>
      </c>
      <c r="H67" s="20" t="n">
        <v>2.64130485</v>
      </c>
      <c r="I67" s="18" t="s">
        <v>404</v>
      </c>
      <c r="J67" s="20" t="s">
        <v>404</v>
      </c>
      <c r="K67" s="18" t="s">
        <v>404</v>
      </c>
      <c r="L67" s="20" t="s">
        <v>404</v>
      </c>
      <c r="M67" s="18" t="s">
        <v>404</v>
      </c>
      <c r="N67" s="20" t="s">
        <v>404</v>
      </c>
      <c r="O67" s="18" t="s">
        <v>404</v>
      </c>
      <c r="P67" s="20" t="s">
        <v>404</v>
      </c>
      <c r="Q67" s="18" t="n">
        <v>402.21861788</v>
      </c>
      <c r="R67" s="20" t="n">
        <v>17.64322681</v>
      </c>
    </row>
    <row r="68" spans="1:18">
      <c r="A68" s="15" t="s">
        <v>465</v>
      </c>
      <c r="B68" s="17" t="n">
        <v>12083</v>
      </c>
      <c r="C68" s="18">
        <f>(0.0/B68*100)</f>
        <v/>
      </c>
      <c r="D68" s="19" t="n">
        <v>12083</v>
      </c>
      <c r="E68" s="18" t="n">
        <v>428.45483804</v>
      </c>
      <c r="F68" s="20" t="n">
        <v>1.22700643</v>
      </c>
      <c r="G68" s="18" t="n">
        <v>408.23192401</v>
      </c>
      <c r="H68" s="20" t="n">
        <v>1.51659628</v>
      </c>
      <c r="I68" s="18" t="s">
        <v>404</v>
      </c>
      <c r="J68" s="20" t="s">
        <v>404</v>
      </c>
      <c r="K68" s="18" t="s">
        <v>404</v>
      </c>
      <c r="L68" s="20" t="s">
        <v>404</v>
      </c>
      <c r="M68" s="18" t="s">
        <v>404</v>
      </c>
      <c r="N68" s="20" t="s">
        <v>404</v>
      </c>
      <c r="O68" s="18" t="s">
        <v>404</v>
      </c>
      <c r="P68" s="20" t="s">
        <v>404</v>
      </c>
      <c r="Q68" s="18" t="n">
        <v>439.84475592</v>
      </c>
      <c r="R68" s="20" t="n">
        <v>12.49637931</v>
      </c>
    </row>
    <row r="69" spans="1:18">
      <c r="A69" s="15" t="s">
        <v>466</v>
      </c>
      <c r="B69" s="17" t="n">
        <v>4876</v>
      </c>
      <c r="C69" s="18">
        <f>(0.0/B69*100)</f>
        <v/>
      </c>
      <c r="D69" s="19" t="n">
        <v>4876</v>
      </c>
      <c r="E69" s="18" t="n">
        <v>441.34429966</v>
      </c>
      <c r="F69" s="20" t="n">
        <v>4.38748389</v>
      </c>
      <c r="G69" s="18" t="n">
        <v>425.10049106</v>
      </c>
      <c r="H69" s="20" t="n">
        <v>6.08629261</v>
      </c>
      <c r="I69" s="18" t="s">
        <v>404</v>
      </c>
      <c r="J69" s="20" t="s">
        <v>404</v>
      </c>
      <c r="K69" s="18" t="s">
        <v>404</v>
      </c>
      <c r="L69" s="20" t="s">
        <v>404</v>
      </c>
      <c r="M69" s="18" t="s">
        <v>404</v>
      </c>
      <c r="N69" s="20" t="s">
        <v>404</v>
      </c>
      <c r="O69" s="18" t="s">
        <v>404</v>
      </c>
      <c r="P69" s="20" t="s">
        <v>404</v>
      </c>
      <c r="Q69" s="18" t="n">
        <v>432.99144777</v>
      </c>
      <c r="R69" s="20" t="n">
        <v>21.87098883</v>
      </c>
    </row>
    <row r="70" spans="1:18">
      <c r="A70" s="15" t="s">
        <v>467</v>
      </c>
      <c r="B70" s="17" t="n">
        <v>6036</v>
      </c>
      <c r="C70" s="18">
        <f>(0.0/B70*100)</f>
        <v/>
      </c>
      <c r="D70" s="19" t="n">
        <v>6036</v>
      </c>
      <c r="E70" s="18" t="n">
        <v>487.9858119</v>
      </c>
      <c r="F70" s="20" t="n">
        <v>3.80972402</v>
      </c>
      <c r="G70" s="18" t="n">
        <v>482.80072213</v>
      </c>
      <c r="H70" s="20" t="n">
        <v>5.98407415</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575.6708245999999</v>
      </c>
      <c r="F71" s="20" t="n">
        <v>2.41384084</v>
      </c>
      <c r="G71" s="18" t="n">
        <v>549.2190812600001</v>
      </c>
      <c r="H71" s="20" t="n">
        <v>1.42747167</v>
      </c>
      <c r="I71" s="18" t="s">
        <v>404</v>
      </c>
      <c r="J71" s="20" t="s">
        <v>404</v>
      </c>
      <c r="K71" s="18" t="s">
        <v>404</v>
      </c>
      <c r="L71" s="20" t="s">
        <v>404</v>
      </c>
      <c r="M71" s="18" t="s">
        <v>404</v>
      </c>
      <c r="N71" s="20" t="s">
        <v>404</v>
      </c>
      <c r="O71" s="18" t="s">
        <v>404</v>
      </c>
      <c r="P71" s="20" t="s">
        <v>404</v>
      </c>
      <c r="Q71" s="18" t="n">
        <v>548.35724355</v>
      </c>
      <c r="R71" s="20" t="n">
        <v>16.25834312</v>
      </c>
    </row>
    <row r="72" spans="1:18">
      <c r="A72" s="15" t="s">
        <v>469</v>
      </c>
      <c r="B72" s="17" t="n">
        <v>7708</v>
      </c>
      <c r="C72" s="18">
        <f>(0.0/B72*100)</f>
        <v/>
      </c>
      <c r="D72" s="19" t="n">
        <v>7708</v>
      </c>
      <c r="E72" s="18" t="n">
        <v>539.05181564</v>
      </c>
      <c r="F72" s="20" t="n">
        <v>7.95388365</v>
      </c>
      <c r="G72" s="18" t="n">
        <v>530.48607029</v>
      </c>
      <c r="H72" s="20" t="n">
        <v>3.69951272</v>
      </c>
      <c r="I72" s="18" t="s">
        <v>404</v>
      </c>
      <c r="J72" s="20" t="s">
        <v>404</v>
      </c>
      <c r="K72" s="18" t="s">
        <v>404</v>
      </c>
      <c r="L72" s="20" t="s">
        <v>404</v>
      </c>
      <c r="M72" s="18" t="s">
        <v>404</v>
      </c>
      <c r="N72" s="20" t="s">
        <v>404</v>
      </c>
      <c r="O72" s="18" t="s">
        <v>404</v>
      </c>
      <c r="P72" s="20" t="s">
        <v>404</v>
      </c>
      <c r="Q72" s="18" t="n">
        <v>493.34186218</v>
      </c>
      <c r="R72" s="20" t="n">
        <v>6.19278388</v>
      </c>
    </row>
    <row r="73" spans="1:18">
      <c r="A73" s="15" t="s">
        <v>470</v>
      </c>
      <c r="B73" s="17" t="n">
        <v>8249</v>
      </c>
      <c r="C73" s="18">
        <f>(0.0/B73*100)</f>
        <v/>
      </c>
      <c r="D73" s="19" t="n">
        <v>8249</v>
      </c>
      <c r="E73" s="18" t="n">
        <v>426.65829944</v>
      </c>
      <c r="F73" s="20" t="n">
        <v>3.64038577</v>
      </c>
      <c r="G73" s="18" t="n">
        <v>410.04369236</v>
      </c>
      <c r="H73" s="20" t="n">
        <v>6.25474428</v>
      </c>
      <c r="I73" s="18" t="s">
        <v>404</v>
      </c>
      <c r="J73" s="20" t="s">
        <v>404</v>
      </c>
      <c r="K73" s="18" t="s">
        <v>404</v>
      </c>
      <c r="L73" s="20" t="s">
        <v>404</v>
      </c>
      <c r="M73" s="18" t="s">
        <v>404</v>
      </c>
      <c r="N73" s="20" t="s">
        <v>404</v>
      </c>
      <c r="O73" s="18" t="s">
        <v>404</v>
      </c>
      <c r="P73" s="20" t="s">
        <v>404</v>
      </c>
      <c r="Q73" s="18" t="n">
        <v>414.33472174</v>
      </c>
      <c r="R73" s="20" t="n">
        <v>22.3276248</v>
      </c>
    </row>
    <row r="74" spans="1:18">
      <c r="A74" s="15" t="s">
        <v>471</v>
      </c>
      <c r="B74" s="17" t="n">
        <v>4692</v>
      </c>
      <c r="C74" s="18">
        <f>(484.0/B74*100)</f>
        <v/>
      </c>
      <c r="D74" s="19" t="n">
        <v>4208</v>
      </c>
      <c r="E74" s="18" t="n">
        <v>465.494476</v>
      </c>
      <c r="F74" s="20" t="n">
        <v>3.04860217</v>
      </c>
      <c r="G74" s="18" t="n">
        <v>411.507559</v>
      </c>
      <c r="H74" s="20" t="n">
        <v>1.60808452</v>
      </c>
      <c r="I74" s="18" t="s">
        <v>404</v>
      </c>
      <c r="J74" s="20" t="s">
        <v>404</v>
      </c>
      <c r="K74" s="18" t="s">
        <v>404</v>
      </c>
      <c r="L74" s="20" t="s">
        <v>404</v>
      </c>
      <c r="M74" s="18" t="s">
        <v>404</v>
      </c>
      <c r="N74" s="20" t="s">
        <v>404</v>
      </c>
      <c r="O74" s="18" t="s">
        <v>404</v>
      </c>
      <c r="P74" s="20" t="s">
        <v>404</v>
      </c>
      <c r="Q74" s="18" t="n">
        <v>310.51404827</v>
      </c>
      <c r="R74" s="20" t="n">
        <v>11.86885802</v>
      </c>
    </row>
    <row r="75" spans="1:18">
      <c r="A75" s="15" t="s">
        <v>472</v>
      </c>
      <c r="B75" s="17" t="n">
        <v>5375</v>
      </c>
      <c r="C75" s="18">
        <f>(483.0/B75*100)</f>
        <v/>
      </c>
      <c r="D75" s="19" t="n">
        <v>4892</v>
      </c>
      <c r="E75" s="18" t="n">
        <v>377.81587701</v>
      </c>
      <c r="F75" s="20" t="n">
        <v>5.00754158</v>
      </c>
      <c r="G75" s="18" t="n">
        <v>391.23151975</v>
      </c>
      <c r="H75" s="20" t="n">
        <v>3.45885367</v>
      </c>
      <c r="I75" s="18" t="s">
        <v>404</v>
      </c>
      <c r="J75" s="20" t="s">
        <v>404</v>
      </c>
      <c r="K75" s="18" t="s">
        <v>404</v>
      </c>
      <c r="L75" s="20" t="s">
        <v>404</v>
      </c>
      <c r="M75" s="18" t="s">
        <v>404</v>
      </c>
      <c r="N75" s="20" t="s">
        <v>404</v>
      </c>
      <c r="O75" s="18" t="s">
        <v>404</v>
      </c>
      <c r="P75" s="20" t="s">
        <v>404</v>
      </c>
      <c r="Q75" s="18" t="n">
        <v>382.21566695</v>
      </c>
      <c r="R75" s="20" t="n">
        <v>13.18524177</v>
      </c>
    </row>
    <row r="76" spans="1:18">
      <c r="A76" s="15" t="s">
        <v>473</v>
      </c>
      <c r="B76" s="17" t="n">
        <v>14167</v>
      </c>
      <c r="C76" s="18">
        <f>(1400.0/B76*100)</f>
        <v/>
      </c>
      <c r="D76" s="19" t="n">
        <v>12767</v>
      </c>
      <c r="E76" s="18" t="n">
        <v>442.35856086</v>
      </c>
      <c r="F76" s="20" t="n">
        <v>3.92470394</v>
      </c>
      <c r="G76" s="18" t="n">
        <v>434.32974641</v>
      </c>
      <c r="H76" s="20" t="n">
        <v>4.23533297</v>
      </c>
      <c r="I76" s="18" t="s">
        <v>404</v>
      </c>
      <c r="J76" s="20" t="s">
        <v>404</v>
      </c>
      <c r="K76" s="18" t="s">
        <v>404</v>
      </c>
      <c r="L76" s="20" t="s">
        <v>404</v>
      </c>
      <c r="M76" s="18" t="s">
        <v>404</v>
      </c>
      <c r="N76" s="20" t="s">
        <v>404</v>
      </c>
      <c r="O76" s="18" t="s">
        <v>404</v>
      </c>
      <c r="P76" s="20" t="s">
        <v>404</v>
      </c>
      <c r="Q76" s="18" t="n">
        <v>439.44035351</v>
      </c>
      <c r="R76" s="20" t="n">
        <v>9.153444970000001</v>
      </c>
    </row>
    <row r="77" spans="1:18">
      <c r="A77" s="15" t="s">
        <v>474</v>
      </c>
      <c r="B77" s="17" t="n">
        <v>6062</v>
      </c>
      <c r="C77" s="18">
        <f>(0.0/B77*100)</f>
        <v/>
      </c>
      <c r="D77" s="19" t="n">
        <v>6062</v>
      </c>
      <c r="E77" s="18" t="n">
        <v>438.79812693</v>
      </c>
      <c r="F77" s="20" t="n">
        <v>8.34031747</v>
      </c>
      <c r="G77" s="18" t="n">
        <v>434.80974529</v>
      </c>
      <c r="H77" s="20" t="n">
        <v>2.78091484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525.28074909</v>
      </c>
      <c r="F78" s="20" t="n">
        <v>4.33369014</v>
      </c>
      <c r="G78" s="18" t="n">
        <v>523.62132451</v>
      </c>
      <c r="H78" s="20" t="n">
        <v>13.27572399</v>
      </c>
      <c r="I78" s="18" t="s">
        <v>404</v>
      </c>
      <c r="J78" s="20" t="s">
        <v>404</v>
      </c>
      <c r="K78" s="18" t="s">
        <v>404</v>
      </c>
      <c r="L78" s="20" t="s">
        <v>404</v>
      </c>
      <c r="M78" s="18" t="s">
        <v>404</v>
      </c>
      <c r="N78" s="20" t="s">
        <v>404</v>
      </c>
      <c r="O78" s="18" t="s">
        <v>404</v>
      </c>
      <c r="P78" s="20" t="s">
        <v>404</v>
      </c>
      <c r="Q78" s="18" t="n">
        <v>488.79665937</v>
      </c>
      <c r="R78" s="20" t="n">
        <v>5.36423065</v>
      </c>
    </row>
    <row customHeight="1" ht="25" r="79" spans="1:18">
      <c r="A79" s="15" t="s">
        <v>476</v>
      </c>
      <c r="B79" s="17" t="n">
        <v>1657</v>
      </c>
      <c r="C79" s="18">
        <f>(21.0/B79*100)</f>
        <v/>
      </c>
      <c r="D79" s="19" t="n">
        <v>1636</v>
      </c>
      <c r="E79" s="18" t="n">
        <v>463.40238173</v>
      </c>
      <c r="F79" s="20" t="n">
        <v>16.59075629</v>
      </c>
      <c r="G79" s="18" t="n">
        <v>477.28024351</v>
      </c>
      <c r="H79" s="20" t="n">
        <v>7.37395245</v>
      </c>
      <c r="I79" s="18" t="s">
        <v>404</v>
      </c>
      <c r="J79" s="20" t="s">
        <v>404</v>
      </c>
      <c r="K79" s="18" t="s">
        <v>404</v>
      </c>
      <c r="L79" s="20" t="s">
        <v>404</v>
      </c>
      <c r="M79" s="18" t="s">
        <v>404</v>
      </c>
      <c r="N79" s="20" t="s">
        <v>404</v>
      </c>
      <c r="O79" s="18" t="s">
        <v>404</v>
      </c>
      <c r="P79" s="20" t="s">
        <v>404</v>
      </c>
      <c r="Q79" s="18" t="n">
        <v>488.28100914</v>
      </c>
      <c r="R79" s="20" t="n">
        <v>33.09474758</v>
      </c>
    </row>
    <row r="80" spans="1:18">
      <c r="A80" s="15" t="s">
        <v>477</v>
      </c>
      <c r="B80" s="17" t="n">
        <v>7841</v>
      </c>
      <c r="C80" s="18">
        <f>(0.0/B80*100)</f>
        <v/>
      </c>
      <c r="D80" s="19" t="n">
        <v>7841</v>
      </c>
      <c r="E80" s="18" t="n">
        <v>456.27741842</v>
      </c>
      <c r="F80" s="20" t="n">
        <v>4.1022536</v>
      </c>
      <c r="G80" s="18" t="n">
        <v>457.20037496</v>
      </c>
      <c r="H80" s="20" t="n">
        <v>6.92510508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449.4747829</v>
      </c>
      <c r="F81" s="20" t="n">
        <v>5.87885342</v>
      </c>
      <c r="G81" s="18" t="n">
        <v>438.32586514</v>
      </c>
      <c r="H81" s="20" t="n">
        <v>3.31670425</v>
      </c>
      <c r="I81" s="18" t="s">
        <v>404</v>
      </c>
      <c r="J81" s="20" t="s">
        <v>404</v>
      </c>
      <c r="K81" s="18" t="s">
        <v>404</v>
      </c>
      <c r="L81" s="20" t="s">
        <v>404</v>
      </c>
      <c r="M81" s="18" t="s">
        <v>404</v>
      </c>
      <c r="N81" s="20" t="s">
        <v>404</v>
      </c>
      <c r="O81" s="18" t="s">
        <v>404</v>
      </c>
      <c r="P81" s="20" t="s">
        <v>404</v>
      </c>
      <c r="Q81" s="18" t="n">
        <v>523.4145175</v>
      </c>
      <c r="R81" s="20" t="n">
        <v>6.78576833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674</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509.75104148</v>
      </c>
      <c r="F7" s="20" t="n">
        <v>1.8468356</v>
      </c>
      <c r="G7" s="18" t="n">
        <v>525.07017712</v>
      </c>
      <c r="H7" s="20" t="n">
        <v>6.50021769</v>
      </c>
      <c r="I7" s="18" t="s">
        <v>404</v>
      </c>
      <c r="J7" s="20" t="s">
        <v>404</v>
      </c>
      <c r="K7" s="18" t="s">
        <v>404</v>
      </c>
      <c r="L7" s="20" t="s">
        <v>404</v>
      </c>
      <c r="M7" s="18" t="s">
        <v>404</v>
      </c>
      <c r="N7" s="20" t="s">
        <v>404</v>
      </c>
      <c r="O7" s="18" t="s">
        <v>404</v>
      </c>
      <c r="P7" s="20" t="s">
        <v>404</v>
      </c>
      <c r="Q7" s="18" t="n">
        <v>499.15922428</v>
      </c>
      <c r="R7" s="20" t="n">
        <v>9.08521195</v>
      </c>
    </row>
    <row r="8" spans="1:18">
      <c r="A8" s="15" t="s">
        <v>405</v>
      </c>
      <c r="B8" s="17" t="n">
        <v>7007</v>
      </c>
      <c r="C8" s="18">
        <f>(0.0/B8*100)</f>
        <v/>
      </c>
      <c r="D8" s="19" t="n">
        <v>7007</v>
      </c>
      <c r="E8" s="18" t="n">
        <v>499.50417524</v>
      </c>
      <c r="F8" s="20" t="n">
        <v>4.33280611</v>
      </c>
      <c r="G8" s="18" t="n">
        <v>488.2077585</v>
      </c>
      <c r="H8" s="20" t="n">
        <v>6.42010629</v>
      </c>
      <c r="I8" s="18" t="s">
        <v>404</v>
      </c>
      <c r="J8" s="20" t="s">
        <v>404</v>
      </c>
      <c r="K8" s="18" t="s">
        <v>404</v>
      </c>
      <c r="L8" s="20" t="s">
        <v>404</v>
      </c>
      <c r="M8" s="18" t="s">
        <v>404</v>
      </c>
      <c r="N8" s="20" t="s">
        <v>404</v>
      </c>
      <c r="O8" s="18" t="s">
        <v>404</v>
      </c>
      <c r="P8" s="20" t="s">
        <v>404</v>
      </c>
      <c r="Q8" s="18" t="n">
        <v>483.91414967</v>
      </c>
      <c r="R8" s="20" t="n">
        <v>22.58953877</v>
      </c>
    </row>
    <row r="9" spans="1:18">
      <c r="A9" s="15" t="s">
        <v>406</v>
      </c>
      <c r="B9" s="17" t="n">
        <v>9651</v>
      </c>
      <c r="C9" s="18">
        <f>(200.0/B9*100)</f>
        <v/>
      </c>
      <c r="D9" s="19" t="n">
        <v>9451</v>
      </c>
      <c r="E9" s="18" t="n">
        <v>514.5114324</v>
      </c>
      <c r="F9" s="20" t="n">
        <v>4.24355852</v>
      </c>
      <c r="G9" s="18" t="n">
        <v>490.03749389</v>
      </c>
      <c r="H9" s="20" t="n">
        <v>5.75490542</v>
      </c>
      <c r="I9" s="18" t="s">
        <v>404</v>
      </c>
      <c r="J9" s="20" t="s">
        <v>404</v>
      </c>
      <c r="K9" s="18" t="s">
        <v>404</v>
      </c>
      <c r="L9" s="20" t="s">
        <v>404</v>
      </c>
      <c r="M9" s="18" t="s">
        <v>404</v>
      </c>
      <c r="N9" s="20" t="s">
        <v>404</v>
      </c>
      <c r="O9" s="18" t="s">
        <v>404</v>
      </c>
      <c r="P9" s="20" t="s">
        <v>404</v>
      </c>
      <c r="Q9" s="18" t="n">
        <v>481.85524238</v>
      </c>
      <c r="R9" s="20" t="n">
        <v>12.7693323</v>
      </c>
    </row>
    <row r="10" spans="1:18">
      <c r="A10" s="15" t="s">
        <v>407</v>
      </c>
      <c r="B10" s="17" t="n">
        <v>20058</v>
      </c>
      <c r="C10" s="18">
        <f>(3112.0/B10*100)</f>
        <v/>
      </c>
      <c r="D10" s="19" t="n">
        <v>16946</v>
      </c>
      <c r="E10" s="18" t="n">
        <v>528.10694778</v>
      </c>
      <c r="F10" s="20" t="n">
        <v>2.36155992</v>
      </c>
      <c r="G10" s="18" t="n">
        <v>530.40702076</v>
      </c>
      <c r="H10" s="20" t="n">
        <v>5.77644529</v>
      </c>
      <c r="I10" s="18" t="s">
        <v>404</v>
      </c>
      <c r="J10" s="20" t="s">
        <v>404</v>
      </c>
      <c r="K10" s="18" t="s">
        <v>404</v>
      </c>
      <c r="L10" s="20" t="s">
        <v>404</v>
      </c>
      <c r="M10" s="18" t="s">
        <v>404</v>
      </c>
      <c r="N10" s="20" t="s">
        <v>404</v>
      </c>
      <c r="O10" s="18" t="s">
        <v>404</v>
      </c>
      <c r="P10" s="20" t="s">
        <v>404</v>
      </c>
      <c r="Q10" s="18" t="n">
        <v>553.88277951</v>
      </c>
      <c r="R10" s="20" t="n">
        <v>23.2588095</v>
      </c>
    </row>
    <row r="11" spans="1:18">
      <c r="A11" s="15" t="s">
        <v>408</v>
      </c>
      <c r="B11" s="17" t="n">
        <v>7053</v>
      </c>
      <c r="C11" s="18">
        <f>(175.0/B11*100)</f>
        <v/>
      </c>
      <c r="D11" s="19" t="n">
        <v>6878</v>
      </c>
      <c r="E11" s="18" t="n">
        <v>447.10923433</v>
      </c>
      <c r="F11" s="20" t="n">
        <v>2.8357852</v>
      </c>
      <c r="G11" s="18" t="n">
        <v>451.78157715</v>
      </c>
      <c r="H11" s="20" t="n">
        <v>9.809775950000001</v>
      </c>
      <c r="I11" s="18" t="s">
        <v>404</v>
      </c>
      <c r="J11" s="20" t="s">
        <v>404</v>
      </c>
      <c r="K11" s="18" t="s">
        <v>404</v>
      </c>
      <c r="L11" s="20" t="s">
        <v>404</v>
      </c>
      <c r="M11" s="18" t="s">
        <v>404</v>
      </c>
      <c r="N11" s="20" t="s">
        <v>404</v>
      </c>
      <c r="O11" s="18" t="s">
        <v>404</v>
      </c>
      <c r="P11" s="20" t="s">
        <v>404</v>
      </c>
      <c r="Q11" s="18" t="n">
        <v>432.38251901</v>
      </c>
      <c r="R11" s="20" t="n">
        <v>10.20700953</v>
      </c>
    </row>
    <row r="12" spans="1:18">
      <c r="A12" s="15" t="s">
        <v>409</v>
      </c>
      <c r="B12" s="17" t="n">
        <v>6894</v>
      </c>
      <c r="C12" s="18">
        <f>(106.0/B12*100)</f>
        <v/>
      </c>
      <c r="D12" s="19" t="n">
        <v>6788</v>
      </c>
      <c r="E12" s="18" t="n">
        <v>494.66398026</v>
      </c>
      <c r="F12" s="20" t="n">
        <v>4.29753028</v>
      </c>
      <c r="G12" s="18" t="n">
        <v>491.54280596</v>
      </c>
      <c r="H12" s="20" t="n">
        <v>3.85472071</v>
      </c>
      <c r="I12" s="18" t="s">
        <v>404</v>
      </c>
      <c r="J12" s="20" t="s">
        <v>404</v>
      </c>
      <c r="K12" s="18" t="s">
        <v>404</v>
      </c>
      <c r="L12" s="20" t="s">
        <v>404</v>
      </c>
      <c r="M12" s="18" t="s">
        <v>404</v>
      </c>
      <c r="N12" s="20" t="s">
        <v>404</v>
      </c>
      <c r="O12" s="18" t="s">
        <v>404</v>
      </c>
      <c r="P12" s="20" t="s">
        <v>404</v>
      </c>
      <c r="Q12" s="18" t="n">
        <v>422.57420863</v>
      </c>
      <c r="R12" s="20" t="n">
        <v>8.12601068</v>
      </c>
    </row>
    <row r="13" spans="1:18">
      <c r="A13" s="15" t="s">
        <v>410</v>
      </c>
      <c r="B13" s="17" t="n">
        <v>7161</v>
      </c>
      <c r="C13" s="18">
        <f>(1175.0/B13*100)</f>
        <v/>
      </c>
      <c r="D13" s="19" t="n">
        <v>5986</v>
      </c>
      <c r="E13" s="18" t="n">
        <v>500.36874813</v>
      </c>
      <c r="F13" s="20" t="n">
        <v>2.61414648</v>
      </c>
      <c r="G13" s="18" t="n">
        <v>506.74775701</v>
      </c>
      <c r="H13" s="20" t="n">
        <v>6.84475609</v>
      </c>
      <c r="I13" s="18" t="s">
        <v>404</v>
      </c>
      <c r="J13" s="20" t="s">
        <v>404</v>
      </c>
      <c r="K13" s="18" t="s">
        <v>404</v>
      </c>
      <c r="L13" s="20" t="s">
        <v>404</v>
      </c>
      <c r="M13" s="18" t="s">
        <v>404</v>
      </c>
      <c r="N13" s="20" t="s">
        <v>404</v>
      </c>
      <c r="O13" s="18" t="s">
        <v>404</v>
      </c>
      <c r="P13" s="20" t="s">
        <v>404</v>
      </c>
      <c r="Q13" s="18" t="n">
        <v>500.00795946</v>
      </c>
      <c r="R13" s="20" t="n">
        <v>5.20703425</v>
      </c>
    </row>
    <row r="14" spans="1:18">
      <c r="A14" s="15" t="s">
        <v>411</v>
      </c>
      <c r="B14" s="17" t="n">
        <v>5587</v>
      </c>
      <c r="C14" s="18">
        <f>(0.0/B14*100)</f>
        <v/>
      </c>
      <c r="D14" s="19" t="n">
        <v>5587</v>
      </c>
      <c r="E14" s="18" t="n">
        <v>531.2786709</v>
      </c>
      <c r="F14" s="20" t="n">
        <v>2.48187842</v>
      </c>
      <c r="G14" s="18" t="n">
        <v>540.40861039</v>
      </c>
      <c r="H14" s="20" t="n">
        <v>4.74536679</v>
      </c>
      <c r="I14" s="18" t="s">
        <v>404</v>
      </c>
      <c r="J14" s="20" t="s">
        <v>404</v>
      </c>
      <c r="K14" s="18" t="s">
        <v>404</v>
      </c>
      <c r="L14" s="20" t="s">
        <v>404</v>
      </c>
      <c r="M14" s="18" t="s">
        <v>404</v>
      </c>
      <c r="N14" s="20" t="s">
        <v>404</v>
      </c>
      <c r="O14" s="18" t="s">
        <v>404</v>
      </c>
      <c r="P14" s="20" t="s">
        <v>404</v>
      </c>
      <c r="Q14" s="18" t="n">
        <v>540.12734562</v>
      </c>
      <c r="R14" s="20" t="n">
        <v>15.12360733</v>
      </c>
    </row>
    <row r="15" spans="1:18">
      <c r="A15" s="15" t="s">
        <v>412</v>
      </c>
      <c r="B15" s="17" t="n">
        <v>5882</v>
      </c>
      <c r="C15" s="18">
        <f>(0.0/B15*100)</f>
        <v/>
      </c>
      <c r="D15" s="19" t="n">
        <v>5882</v>
      </c>
      <c r="E15" s="18" t="n">
        <v>525.1609519899999</v>
      </c>
      <c r="F15" s="20" t="n">
        <v>4.49403387</v>
      </c>
      <c r="G15" s="18" t="n">
        <v>534.11235463</v>
      </c>
      <c r="H15" s="20" t="n">
        <v>2.44956855</v>
      </c>
      <c r="I15" s="18" t="s">
        <v>404</v>
      </c>
      <c r="J15" s="20" t="s">
        <v>404</v>
      </c>
      <c r="K15" s="18" t="s">
        <v>404</v>
      </c>
      <c r="L15" s="20" t="s">
        <v>404</v>
      </c>
      <c r="M15" s="18" t="s">
        <v>404</v>
      </c>
      <c r="N15" s="20" t="s">
        <v>404</v>
      </c>
      <c r="O15" s="18" t="s">
        <v>404</v>
      </c>
      <c r="P15" s="20" t="s">
        <v>404</v>
      </c>
      <c r="Q15" s="18" t="n">
        <v>539.9146191999999</v>
      </c>
      <c r="R15" s="20" t="n">
        <v>22.22963819</v>
      </c>
    </row>
    <row r="16" spans="1:18">
      <c r="A16" s="15" t="s">
        <v>413</v>
      </c>
      <c r="B16" s="17" t="n">
        <v>6108</v>
      </c>
      <c r="C16" s="18">
        <f>(495.0/B16*100)</f>
        <v/>
      </c>
      <c r="D16" s="19" t="n">
        <v>5613</v>
      </c>
      <c r="E16" s="18" t="n">
        <v>490.65111544</v>
      </c>
      <c r="F16" s="20" t="n">
        <v>3.70245614</v>
      </c>
      <c r="G16" s="18" t="n">
        <v>525.12985085</v>
      </c>
      <c r="H16" s="20" t="n">
        <v>8.4274205</v>
      </c>
      <c r="I16" s="18" t="s">
        <v>404</v>
      </c>
      <c r="J16" s="20" t="s">
        <v>404</v>
      </c>
      <c r="K16" s="18" t="s">
        <v>404</v>
      </c>
      <c r="L16" s="20" t="s">
        <v>404</v>
      </c>
      <c r="M16" s="18" t="s">
        <v>404</v>
      </c>
      <c r="N16" s="20" t="s">
        <v>404</v>
      </c>
      <c r="O16" s="18" t="s">
        <v>404</v>
      </c>
      <c r="P16" s="20" t="s">
        <v>404</v>
      </c>
      <c r="Q16" s="18" t="n">
        <v>419.37205573</v>
      </c>
      <c r="R16" s="20" t="n">
        <v>42.35966979</v>
      </c>
    </row>
    <row r="17" spans="1:18">
      <c r="A17" s="15" t="s">
        <v>414</v>
      </c>
      <c r="B17" s="17" t="n">
        <v>6504</v>
      </c>
      <c r="C17" s="18">
        <f>(1325.0/B17*100)</f>
        <v/>
      </c>
      <c r="D17" s="19" t="n">
        <v>5179</v>
      </c>
      <c r="E17" s="18" t="n">
        <v>507.42788307</v>
      </c>
      <c r="F17" s="20" t="n">
        <v>7.18301528</v>
      </c>
      <c r="G17" s="18" t="n">
        <v>507.63467284</v>
      </c>
      <c r="H17" s="20" t="n">
        <v>4.0853211</v>
      </c>
      <c r="I17" s="18" t="s">
        <v>404</v>
      </c>
      <c r="J17" s="20" t="s">
        <v>404</v>
      </c>
      <c r="K17" s="18" t="s">
        <v>404</v>
      </c>
      <c r="L17" s="20" t="s">
        <v>404</v>
      </c>
      <c r="M17" s="18" t="s">
        <v>404</v>
      </c>
      <c r="N17" s="20" t="s">
        <v>404</v>
      </c>
      <c r="O17" s="18" t="s">
        <v>404</v>
      </c>
      <c r="P17" s="20" t="s">
        <v>404</v>
      </c>
      <c r="Q17" s="18" t="n">
        <v>548.05749293</v>
      </c>
      <c r="R17" s="20" t="n">
        <v>16.03517549</v>
      </c>
    </row>
    <row r="18" spans="1:18">
      <c r="A18" s="15" t="s">
        <v>415</v>
      </c>
      <c r="B18" s="17" t="n">
        <v>5532</v>
      </c>
      <c r="C18" s="18">
        <f>(0.0/B18*100)</f>
        <v/>
      </c>
      <c r="D18" s="19" t="n">
        <v>5532</v>
      </c>
      <c r="E18" s="18" t="n">
        <v>454.39489897</v>
      </c>
      <c r="F18" s="20" t="n">
        <v>4.28183188</v>
      </c>
      <c r="G18" s="18" t="n">
        <v>458.33728808</v>
      </c>
      <c r="H18" s="20" t="n">
        <v>10.83064717</v>
      </c>
      <c r="I18" s="18" t="s">
        <v>404</v>
      </c>
      <c r="J18" s="20" t="s">
        <v>404</v>
      </c>
      <c r="K18" s="18" t="s">
        <v>404</v>
      </c>
      <c r="L18" s="20" t="s">
        <v>404</v>
      </c>
      <c r="M18" s="18" t="s">
        <v>404</v>
      </c>
      <c r="N18" s="20" t="s">
        <v>404</v>
      </c>
      <c r="O18" s="18" t="s">
        <v>404</v>
      </c>
      <c r="P18" s="20" t="s">
        <v>404</v>
      </c>
      <c r="Q18" s="18" t="n">
        <v>417.66081896</v>
      </c>
      <c r="R18" s="20" t="n">
        <v>16.73896776</v>
      </c>
    </row>
    <row r="19" spans="1:18">
      <c r="A19" s="15" t="s">
        <v>416</v>
      </c>
      <c r="B19" s="17" t="n">
        <v>5658</v>
      </c>
      <c r="C19" s="18">
        <f>(327.0/B19*100)</f>
        <v/>
      </c>
      <c r="D19" s="19" t="n">
        <v>5331</v>
      </c>
      <c r="E19" s="18" t="n">
        <v>483.25612294</v>
      </c>
      <c r="F19" s="20" t="n">
        <v>4.9142148</v>
      </c>
      <c r="G19" s="18" t="n">
        <v>468.60721283</v>
      </c>
      <c r="H19" s="20" t="n">
        <v>6.3747062</v>
      </c>
      <c r="I19" s="18" t="s">
        <v>404</v>
      </c>
      <c r="J19" s="20" t="s">
        <v>404</v>
      </c>
      <c r="K19" s="18" t="s">
        <v>404</v>
      </c>
      <c r="L19" s="20" t="s">
        <v>404</v>
      </c>
      <c r="M19" s="18" t="s">
        <v>404</v>
      </c>
      <c r="N19" s="20" t="s">
        <v>404</v>
      </c>
      <c r="O19" s="18" t="s">
        <v>404</v>
      </c>
      <c r="P19" s="20" t="s">
        <v>404</v>
      </c>
      <c r="Q19" s="18" t="n">
        <v>512.28570911</v>
      </c>
      <c r="R19" s="20" t="n">
        <v>26.49274145</v>
      </c>
    </row>
    <row r="20" spans="1:18">
      <c r="A20" s="15" t="s">
        <v>417</v>
      </c>
      <c r="B20" s="17" t="n">
        <v>3371</v>
      </c>
      <c r="C20" s="18">
        <f>(24.0/B20*100)</f>
        <v/>
      </c>
      <c r="D20" s="19" t="n">
        <v>3347</v>
      </c>
      <c r="E20" s="18" t="n">
        <v>474.61439518</v>
      </c>
      <c r="F20" s="20" t="n">
        <v>1.98276467</v>
      </c>
      <c r="G20" s="18" t="n">
        <v>470.01556399</v>
      </c>
      <c r="H20" s="20" t="n">
        <v>3.66197801</v>
      </c>
      <c r="I20" s="18" t="s">
        <v>404</v>
      </c>
      <c r="J20" s="20" t="s">
        <v>404</v>
      </c>
      <c r="K20" s="18" t="s">
        <v>404</v>
      </c>
      <c r="L20" s="20" t="s">
        <v>404</v>
      </c>
      <c r="M20" s="18" t="s">
        <v>404</v>
      </c>
      <c r="N20" s="20" t="s">
        <v>404</v>
      </c>
      <c r="O20" s="18" t="s">
        <v>404</v>
      </c>
      <c r="P20" s="20" t="s">
        <v>404</v>
      </c>
      <c r="Q20" s="18" t="n">
        <v>456.38045694</v>
      </c>
      <c r="R20" s="20" t="n">
        <v>7.93917692</v>
      </c>
    </row>
    <row r="21" spans="1:18">
      <c r="A21" s="15" t="s">
        <v>418</v>
      </c>
      <c r="B21" s="17" t="n">
        <v>5741</v>
      </c>
      <c r="C21" s="18">
        <f>(0.0/B21*100)</f>
        <v/>
      </c>
      <c r="D21" s="19" t="n">
        <v>5741</v>
      </c>
      <c r="E21" s="18" t="n">
        <v>498.94375813</v>
      </c>
      <c r="F21" s="20" t="n">
        <v>3.58586241</v>
      </c>
      <c r="G21" s="18" t="n">
        <v>509.71569129</v>
      </c>
      <c r="H21" s="20" t="n">
        <v>4.42823457</v>
      </c>
      <c r="I21" s="18" t="s">
        <v>404</v>
      </c>
      <c r="J21" s="20" t="s">
        <v>404</v>
      </c>
      <c r="K21" s="18" t="s">
        <v>404</v>
      </c>
      <c r="L21" s="20" t="s">
        <v>404</v>
      </c>
      <c r="M21" s="18" t="s">
        <v>404</v>
      </c>
      <c r="N21" s="20" t="s">
        <v>404</v>
      </c>
      <c r="O21" s="18" t="s">
        <v>404</v>
      </c>
      <c r="P21" s="20" t="s">
        <v>404</v>
      </c>
      <c r="Q21" s="18" t="n">
        <v>493.36351011</v>
      </c>
      <c r="R21" s="20" t="n">
        <v>6.84215752</v>
      </c>
    </row>
    <row r="22" spans="1:18">
      <c r="A22" s="15" t="s">
        <v>419</v>
      </c>
      <c r="B22" s="17" t="n">
        <v>6598</v>
      </c>
      <c r="C22" s="18">
        <f>(0.0/B22*100)</f>
        <v/>
      </c>
      <c r="D22" s="19" t="n">
        <v>6598</v>
      </c>
      <c r="E22" s="18" t="n">
        <v>467.97705957</v>
      </c>
      <c r="F22" s="20" t="n">
        <v>4.1789612</v>
      </c>
      <c r="G22" s="18" t="n">
        <v>456.18292299</v>
      </c>
      <c r="H22" s="20" t="n">
        <v>11.27607557</v>
      </c>
      <c r="I22" s="18" t="s">
        <v>404</v>
      </c>
      <c r="J22" s="20" t="s">
        <v>404</v>
      </c>
      <c r="K22" s="18" t="s">
        <v>404</v>
      </c>
      <c r="L22" s="20" t="s">
        <v>404</v>
      </c>
      <c r="M22" s="18" t="s">
        <v>404</v>
      </c>
      <c r="N22" s="20" t="s">
        <v>404</v>
      </c>
      <c r="O22" s="18" t="s">
        <v>404</v>
      </c>
      <c r="P22" s="20" t="s">
        <v>404</v>
      </c>
      <c r="Q22" s="18" t="n">
        <v>483.16481694</v>
      </c>
      <c r="R22" s="20" t="n">
        <v>19.64095203</v>
      </c>
    </row>
    <row r="23" spans="1:18">
      <c r="A23" s="15" t="s">
        <v>420</v>
      </c>
      <c r="B23" s="17" t="n">
        <v>11583</v>
      </c>
      <c r="C23" s="18">
        <f>(3194.0/B23*100)</f>
        <v/>
      </c>
      <c r="D23" s="19" t="n">
        <v>8389</v>
      </c>
      <c r="E23" s="18" t="n">
        <v>479.98846754</v>
      </c>
      <c r="F23" s="20" t="n">
        <v>9.64505636</v>
      </c>
      <c r="G23" s="18" t="n">
        <v>487.22095675</v>
      </c>
      <c r="H23" s="20" t="n">
        <v>4.65525923</v>
      </c>
      <c r="I23" s="18" t="s">
        <v>404</v>
      </c>
      <c r="J23" s="20" t="s">
        <v>404</v>
      </c>
      <c r="K23" s="18" t="s">
        <v>404</v>
      </c>
      <c r="L23" s="20" t="s">
        <v>404</v>
      </c>
      <c r="M23" s="18" t="s">
        <v>404</v>
      </c>
      <c r="N23" s="20" t="s">
        <v>404</v>
      </c>
      <c r="O23" s="18" t="s">
        <v>404</v>
      </c>
      <c r="P23" s="20" t="s">
        <v>404</v>
      </c>
      <c r="Q23" s="18" t="n">
        <v>467.60246368</v>
      </c>
      <c r="R23" s="20" t="n">
        <v>22.86500521</v>
      </c>
    </row>
    <row r="24" spans="1:18">
      <c r="A24" s="15" t="s">
        <v>421</v>
      </c>
      <c r="B24" s="17" t="n">
        <v>6647</v>
      </c>
      <c r="C24" s="18">
        <f>(0.0/B24*100)</f>
        <v/>
      </c>
      <c r="D24" s="19" t="n">
        <v>6647</v>
      </c>
      <c r="E24" s="18" t="n">
        <v>542.41104193</v>
      </c>
      <c r="F24" s="20" t="n">
        <v>12.09271083</v>
      </c>
      <c r="G24" s="18" t="n">
        <v>538.03904168</v>
      </c>
      <c r="H24" s="20" t="n">
        <v>3.21246809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517.4146928599999</v>
      </c>
      <c r="F25" s="20" t="n">
        <v>3.62124131</v>
      </c>
      <c r="G25" s="18" t="n">
        <v>507.63612181</v>
      </c>
      <c r="H25" s="20" t="n">
        <v>8.282608229999999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487.71361569</v>
      </c>
      <c r="F26" s="20" t="n">
        <v>2.35951637</v>
      </c>
      <c r="G26" s="18" t="n">
        <v>496.08853874</v>
      </c>
      <c r="H26" s="20" t="n">
        <v>3.48216374</v>
      </c>
      <c r="I26" s="18" t="s">
        <v>404</v>
      </c>
      <c r="J26" s="20" t="s">
        <v>404</v>
      </c>
      <c r="K26" s="18" t="s">
        <v>404</v>
      </c>
      <c r="L26" s="20" t="s">
        <v>404</v>
      </c>
      <c r="M26" s="18" t="s">
        <v>404</v>
      </c>
      <c r="N26" s="20" t="s">
        <v>404</v>
      </c>
      <c r="O26" s="18" t="s">
        <v>404</v>
      </c>
      <c r="P26" s="20" t="s">
        <v>404</v>
      </c>
      <c r="Q26" s="18" t="n">
        <v>476.40131221</v>
      </c>
      <c r="R26" s="20" t="n">
        <v>19.07590999</v>
      </c>
    </row>
    <row r="27" spans="1:18">
      <c r="A27" s="15" t="s">
        <v>424</v>
      </c>
      <c r="B27" s="17" t="n">
        <v>5299</v>
      </c>
      <c r="C27" s="18">
        <f>(0.0/B27*100)</f>
        <v/>
      </c>
      <c r="D27" s="19" t="n">
        <v>5299</v>
      </c>
      <c r="E27" s="18" t="n">
        <v>497.93105545</v>
      </c>
      <c r="F27" s="20" t="n">
        <v>1.39204066</v>
      </c>
      <c r="G27" s="18" t="n">
        <v>469.96146171</v>
      </c>
      <c r="H27" s="20" t="n">
        <v>1.46728479</v>
      </c>
      <c r="I27" s="18" t="s">
        <v>404</v>
      </c>
      <c r="J27" s="20" t="s">
        <v>404</v>
      </c>
      <c r="K27" s="18" t="s">
        <v>404</v>
      </c>
      <c r="L27" s="20" t="s">
        <v>404</v>
      </c>
      <c r="M27" s="18" t="s">
        <v>404</v>
      </c>
      <c r="N27" s="20" t="s">
        <v>404</v>
      </c>
      <c r="O27" s="18" t="s">
        <v>404</v>
      </c>
      <c r="P27" s="20" t="s">
        <v>404</v>
      </c>
      <c r="Q27" s="18" t="n">
        <v>460.40997821</v>
      </c>
      <c r="R27" s="20" t="n">
        <v>29.69276754</v>
      </c>
    </row>
    <row r="28" spans="1:18">
      <c r="A28" s="15" t="s">
        <v>425</v>
      </c>
      <c r="B28" s="17" t="n">
        <v>7568</v>
      </c>
      <c r="C28" s="18">
        <f>(0.0/B28*100)</f>
        <v/>
      </c>
      <c r="D28" s="19" t="n">
        <v>7568</v>
      </c>
      <c r="E28" s="18" t="n">
        <v>417.43537788</v>
      </c>
      <c r="F28" s="20" t="n">
        <v>2.40564364</v>
      </c>
      <c r="G28" s="18" t="n">
        <v>397.11341333</v>
      </c>
      <c r="H28" s="20" t="n">
        <v>10.17495614</v>
      </c>
      <c r="I28" s="18" t="s">
        <v>404</v>
      </c>
      <c r="J28" s="20" t="s">
        <v>404</v>
      </c>
      <c r="K28" s="18" t="s">
        <v>404</v>
      </c>
      <c r="L28" s="20" t="s">
        <v>404</v>
      </c>
      <c r="M28" s="18" t="s">
        <v>404</v>
      </c>
      <c r="N28" s="20" t="s">
        <v>404</v>
      </c>
      <c r="O28" s="18" t="s">
        <v>404</v>
      </c>
      <c r="P28" s="20" t="s">
        <v>404</v>
      </c>
      <c r="Q28" s="18" t="n">
        <v>369.77104998</v>
      </c>
      <c r="R28" s="20" t="n">
        <v>43.81757054</v>
      </c>
    </row>
    <row r="29" spans="1:18">
      <c r="A29" s="15" t="s">
        <v>426</v>
      </c>
      <c r="B29" s="17" t="n">
        <v>5385</v>
      </c>
      <c r="C29" s="18">
        <f>(1123.0/B29*100)</f>
        <v/>
      </c>
      <c r="D29" s="19" t="n">
        <v>4262</v>
      </c>
      <c r="E29" s="18" t="n">
        <v>514.35290688</v>
      </c>
      <c r="F29" s="20" t="n">
        <v>6.99914956</v>
      </c>
      <c r="G29" s="18" t="n">
        <v>504.94118218</v>
      </c>
      <c r="H29" s="20" t="n">
        <v>15.18002431</v>
      </c>
      <c r="I29" s="18" t="s">
        <v>404</v>
      </c>
      <c r="J29" s="20" t="s">
        <v>404</v>
      </c>
      <c r="K29" s="18" t="s">
        <v>404</v>
      </c>
      <c r="L29" s="20" t="s">
        <v>404</v>
      </c>
      <c r="M29" s="18" t="s">
        <v>404</v>
      </c>
      <c r="N29" s="20" t="s">
        <v>404</v>
      </c>
      <c r="O29" s="18" t="s">
        <v>404</v>
      </c>
      <c r="P29" s="20" t="s">
        <v>404</v>
      </c>
      <c r="Q29" s="18" t="n">
        <v>492.4915335</v>
      </c>
      <c r="R29" s="20" t="n">
        <v>11.50693128</v>
      </c>
    </row>
    <row r="30" spans="1:18">
      <c r="A30" s="15" t="s">
        <v>427</v>
      </c>
      <c r="B30" s="17" t="n">
        <v>4520</v>
      </c>
      <c r="C30" s="18">
        <f>(1053.0/B30*100)</f>
        <v/>
      </c>
      <c r="D30" s="19" t="n">
        <v>3467</v>
      </c>
      <c r="E30" s="18" t="n">
        <v>516.46941341</v>
      </c>
      <c r="F30" s="20" t="n">
        <v>3.38289794</v>
      </c>
      <c r="G30" s="18" t="n">
        <v>508.54398734</v>
      </c>
      <c r="H30" s="20" t="n">
        <v>10.24413986</v>
      </c>
      <c r="I30" s="18" t="s">
        <v>404</v>
      </c>
      <c r="J30" s="20" t="s">
        <v>404</v>
      </c>
      <c r="K30" s="18" t="s">
        <v>404</v>
      </c>
      <c r="L30" s="20" t="s">
        <v>404</v>
      </c>
      <c r="M30" s="18" t="s">
        <v>404</v>
      </c>
      <c r="N30" s="20" t="s">
        <v>404</v>
      </c>
      <c r="O30" s="18" t="s">
        <v>404</v>
      </c>
      <c r="P30" s="20" t="s">
        <v>404</v>
      </c>
      <c r="Q30" s="18" t="n">
        <v>478.05465358</v>
      </c>
      <c r="R30" s="20" t="n">
        <v>5.96841058</v>
      </c>
    </row>
    <row r="31" spans="1:18">
      <c r="A31" s="15" t="s">
        <v>428</v>
      </c>
      <c r="B31" s="17" t="n">
        <v>5456</v>
      </c>
      <c r="C31" s="18">
        <f>(502.0/B31*100)</f>
        <v/>
      </c>
      <c r="D31" s="19" t="n">
        <v>4954</v>
      </c>
      <c r="E31" s="18" t="n">
        <v>498.48860999</v>
      </c>
      <c r="F31" s="20" t="n">
        <v>2.2245308</v>
      </c>
      <c r="G31" s="18" t="n">
        <v>505.06550307</v>
      </c>
      <c r="H31" s="20" t="n">
        <v>7.7484002</v>
      </c>
      <c r="I31" s="18" t="s">
        <v>404</v>
      </c>
      <c r="J31" s="20" t="s">
        <v>404</v>
      </c>
      <c r="K31" s="18" t="s">
        <v>404</v>
      </c>
      <c r="L31" s="20" t="s">
        <v>404</v>
      </c>
      <c r="M31" s="18" t="s">
        <v>404</v>
      </c>
      <c r="N31" s="20" t="s">
        <v>404</v>
      </c>
      <c r="O31" s="18" t="s">
        <v>404</v>
      </c>
      <c r="P31" s="20" t="s">
        <v>404</v>
      </c>
      <c r="Q31" s="18" t="n">
        <v>492.59003806</v>
      </c>
      <c r="R31" s="20" t="n">
        <v>9.889729709999999</v>
      </c>
    </row>
    <row r="32" spans="1:18">
      <c r="A32" s="15" t="s">
        <v>429</v>
      </c>
      <c r="B32" s="17" t="n">
        <v>4478</v>
      </c>
      <c r="C32" s="18">
        <f>(0.0/B32*100)</f>
        <v/>
      </c>
      <c r="D32" s="19" t="n">
        <v>4478</v>
      </c>
      <c r="E32" s="18" t="n">
        <v>500.81370592</v>
      </c>
      <c r="F32" s="20" t="n">
        <v>3.10805472</v>
      </c>
      <c r="G32" s="18" t="n">
        <v>501.08044493</v>
      </c>
      <c r="H32" s="20" t="n">
        <v>8.17290657</v>
      </c>
      <c r="I32" s="18" t="s">
        <v>404</v>
      </c>
      <c r="J32" s="20" t="s">
        <v>404</v>
      </c>
      <c r="K32" s="18" t="s">
        <v>404</v>
      </c>
      <c r="L32" s="20" t="s">
        <v>404</v>
      </c>
      <c r="M32" s="18" t="s">
        <v>404</v>
      </c>
      <c r="N32" s="20" t="s">
        <v>404</v>
      </c>
      <c r="O32" s="18" t="s">
        <v>404</v>
      </c>
      <c r="P32" s="20" t="s">
        <v>404</v>
      </c>
      <c r="Q32" s="18" t="n">
        <v>532.28075803</v>
      </c>
      <c r="R32" s="20" t="n">
        <v>16.093769</v>
      </c>
    </row>
    <row r="33" spans="1:18">
      <c r="A33" s="15" t="s">
        <v>430</v>
      </c>
      <c r="B33" s="17" t="n">
        <v>7325</v>
      </c>
      <c r="C33" s="18">
        <f>(29.0/B33*100)</f>
        <v/>
      </c>
      <c r="D33" s="19" t="n">
        <v>7296</v>
      </c>
      <c r="E33" s="18" t="n">
        <v>502.06177594</v>
      </c>
      <c r="F33" s="20" t="n">
        <v>2.72679245</v>
      </c>
      <c r="G33" s="18" t="n">
        <v>485.30269294</v>
      </c>
      <c r="H33" s="20" t="n">
        <v>12.34412951</v>
      </c>
      <c r="I33" s="18" t="s">
        <v>404</v>
      </c>
      <c r="J33" s="20" t="s">
        <v>404</v>
      </c>
      <c r="K33" s="18" t="s">
        <v>404</v>
      </c>
      <c r="L33" s="20" t="s">
        <v>404</v>
      </c>
      <c r="M33" s="18" t="s">
        <v>404</v>
      </c>
      <c r="N33" s="20" t="s">
        <v>404</v>
      </c>
      <c r="O33" s="18" t="s">
        <v>404</v>
      </c>
      <c r="P33" s="20" t="s">
        <v>404</v>
      </c>
      <c r="Q33" s="18" t="n">
        <v>473.72505964</v>
      </c>
      <c r="R33" s="20" t="n">
        <v>5.83974686</v>
      </c>
    </row>
    <row r="34" spans="1:18">
      <c r="A34" s="15" t="s">
        <v>431</v>
      </c>
      <c r="B34" s="17" t="n">
        <v>6350</v>
      </c>
      <c r="C34" s="18">
        <f>(0.0/B34*100)</f>
        <v/>
      </c>
      <c r="D34" s="19" t="n">
        <v>6350</v>
      </c>
      <c r="E34" s="18" t="n">
        <v>460.51822986</v>
      </c>
      <c r="F34" s="20" t="n">
        <v>3.21719369</v>
      </c>
      <c r="G34" s="18" t="n">
        <v>461.91499745</v>
      </c>
      <c r="H34" s="20" t="n">
        <v>7.2706834</v>
      </c>
      <c r="I34" s="18" t="s">
        <v>404</v>
      </c>
      <c r="J34" s="20" t="s">
        <v>404</v>
      </c>
      <c r="K34" s="18" t="s">
        <v>404</v>
      </c>
      <c r="L34" s="20" t="s">
        <v>404</v>
      </c>
      <c r="M34" s="18" t="s">
        <v>404</v>
      </c>
      <c r="N34" s="20" t="s">
        <v>404</v>
      </c>
      <c r="O34" s="18" t="s">
        <v>404</v>
      </c>
      <c r="P34" s="20" t="s">
        <v>404</v>
      </c>
      <c r="Q34" s="18" t="n">
        <v>433.73135846</v>
      </c>
      <c r="R34" s="20" t="n">
        <v>48.08695522</v>
      </c>
    </row>
    <row r="35" spans="1:18">
      <c r="A35" s="15" t="s">
        <v>432</v>
      </c>
      <c r="B35" s="17" t="n">
        <v>6406</v>
      </c>
      <c r="C35" s="18">
        <f>(443.0/B35*100)</f>
        <v/>
      </c>
      <c r="D35" s="19" t="n">
        <v>5963</v>
      </c>
      <c r="E35" s="18" t="n">
        <v>500.21012092</v>
      </c>
      <c r="F35" s="20" t="n">
        <v>1.78341355</v>
      </c>
      <c r="G35" s="18" t="n">
        <v>530.31138418</v>
      </c>
      <c r="H35" s="20" t="n">
        <v>2.16824233</v>
      </c>
      <c r="I35" s="18" t="s">
        <v>404</v>
      </c>
      <c r="J35" s="20" t="s">
        <v>404</v>
      </c>
      <c r="K35" s="18" t="s">
        <v>404</v>
      </c>
      <c r="L35" s="20" t="s">
        <v>404</v>
      </c>
      <c r="M35" s="18" t="s">
        <v>404</v>
      </c>
      <c r="N35" s="20" t="s">
        <v>404</v>
      </c>
      <c r="O35" s="18" t="s">
        <v>404</v>
      </c>
      <c r="P35" s="20" t="s">
        <v>404</v>
      </c>
      <c r="Q35" s="18" t="n">
        <v>501.51015214</v>
      </c>
      <c r="R35" s="20" t="n">
        <v>7.96628711</v>
      </c>
    </row>
    <row r="36" spans="1:18">
      <c r="A36" s="15" t="s">
        <v>433</v>
      </c>
      <c r="B36" s="17" t="n">
        <v>6736</v>
      </c>
      <c r="C36" s="18">
        <f>(10.0/B36*100)</f>
        <v/>
      </c>
      <c r="D36" s="19" t="n">
        <v>6726</v>
      </c>
      <c r="E36" s="18" t="n">
        <v>492.24649298</v>
      </c>
      <c r="F36" s="20" t="n">
        <v>2.37245016</v>
      </c>
      <c r="G36" s="18" t="n">
        <v>495.8433105</v>
      </c>
      <c r="H36" s="20" t="n">
        <v>5.59865081</v>
      </c>
      <c r="I36" s="18" t="s">
        <v>404</v>
      </c>
      <c r="J36" s="20" t="s">
        <v>404</v>
      </c>
      <c r="K36" s="18" t="s">
        <v>404</v>
      </c>
      <c r="L36" s="20" t="s">
        <v>404</v>
      </c>
      <c r="M36" s="18" t="s">
        <v>404</v>
      </c>
      <c r="N36" s="20" t="s">
        <v>404</v>
      </c>
      <c r="O36" s="18" t="s">
        <v>404</v>
      </c>
      <c r="P36" s="20" t="s">
        <v>404</v>
      </c>
      <c r="Q36" s="18" t="n">
        <v>472.23354468</v>
      </c>
      <c r="R36" s="20" t="n">
        <v>22.22575601</v>
      </c>
    </row>
    <row r="37" spans="1:18">
      <c r="A37" s="15" t="s">
        <v>434</v>
      </c>
      <c r="B37" s="17" t="n">
        <v>5458</v>
      </c>
      <c r="C37" s="18">
        <f>(0.0/B37*100)</f>
        <v/>
      </c>
      <c r="D37" s="19" t="n">
        <v>5458</v>
      </c>
      <c r="E37" s="18" t="n">
        <v>496.35912389</v>
      </c>
      <c r="F37" s="20" t="n">
        <v>3.79140854</v>
      </c>
      <c r="G37" s="18" t="n">
        <v>476.3432752</v>
      </c>
      <c r="H37" s="20" t="n">
        <v>5.85526568</v>
      </c>
      <c r="I37" s="18" t="s">
        <v>404</v>
      </c>
      <c r="J37" s="20" t="s">
        <v>404</v>
      </c>
      <c r="K37" s="18" t="s">
        <v>404</v>
      </c>
      <c r="L37" s="20" t="s">
        <v>404</v>
      </c>
      <c r="M37" s="18" t="s">
        <v>404</v>
      </c>
      <c r="N37" s="20" t="s">
        <v>404</v>
      </c>
      <c r="O37" s="18" t="s">
        <v>404</v>
      </c>
      <c r="P37" s="20" t="s">
        <v>404</v>
      </c>
      <c r="Q37" s="18" t="n">
        <v>396.8623</v>
      </c>
      <c r="R37" s="20" t="n">
        <v>28.99727429</v>
      </c>
    </row>
    <row r="38" spans="1:18">
      <c r="A38" s="15" t="s">
        <v>435</v>
      </c>
      <c r="B38" s="17" t="n">
        <v>5860</v>
      </c>
      <c r="C38" s="18">
        <f>(268.0/B38*100)</f>
        <v/>
      </c>
      <c r="D38" s="19" t="n">
        <v>5592</v>
      </c>
      <c r="E38" s="18" t="n">
        <v>507.86972578</v>
      </c>
      <c r="F38" s="20" t="n">
        <v>5.59591063</v>
      </c>
      <c r="G38" s="18" t="n">
        <v>502.06662805</v>
      </c>
      <c r="H38" s="20" t="n">
        <v>4.99421342</v>
      </c>
      <c r="I38" s="18" t="s">
        <v>404</v>
      </c>
      <c r="J38" s="20" t="s">
        <v>404</v>
      </c>
      <c r="K38" s="18" t="s">
        <v>404</v>
      </c>
      <c r="L38" s="20" t="s">
        <v>404</v>
      </c>
      <c r="M38" s="18" t="s">
        <v>404</v>
      </c>
      <c r="N38" s="20" t="s">
        <v>404</v>
      </c>
      <c r="O38" s="18" t="s">
        <v>404</v>
      </c>
      <c r="P38" s="20" t="s">
        <v>404</v>
      </c>
      <c r="Q38" s="18" t="n">
        <v>528.59320344</v>
      </c>
      <c r="R38" s="20" t="n">
        <v>20.44975769</v>
      </c>
    </row>
    <row r="39" spans="1:18">
      <c r="A39" s="15" t="s">
        <v>436</v>
      </c>
      <c r="B39" s="17" t="n">
        <v>5895</v>
      </c>
      <c r="C39" s="18">
        <f>(0.0/B39*100)</f>
        <v/>
      </c>
      <c r="D39" s="19" t="n">
        <v>5895</v>
      </c>
      <c r="E39" s="18" t="n">
        <v>425.25747919</v>
      </c>
      <c r="F39" s="20" t="n">
        <v>4.07951434</v>
      </c>
      <c r="G39" s="18" t="n">
        <v>444.86500726</v>
      </c>
      <c r="H39" s="20" t="n">
        <v>26.14294625</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(2954.0/B40*100)</f>
        <v/>
      </c>
      <c r="D40" s="19" t="n">
        <v>11203</v>
      </c>
      <c r="E40" s="18" t="n">
        <v>508.88520325</v>
      </c>
      <c r="F40" s="20" t="n">
        <v>3.43541583</v>
      </c>
      <c r="G40" s="18" t="n">
        <v>529.18706687</v>
      </c>
      <c r="H40" s="20" t="n">
        <v>10.44099163</v>
      </c>
      <c r="I40" s="18" t="s">
        <v>404</v>
      </c>
      <c r="J40" s="20" t="s">
        <v>404</v>
      </c>
      <c r="K40" s="18" t="s">
        <v>404</v>
      </c>
      <c r="L40" s="20" t="s">
        <v>404</v>
      </c>
      <c r="M40" s="18" t="s">
        <v>404</v>
      </c>
      <c r="N40" s="20" t="s">
        <v>404</v>
      </c>
      <c r="O40" s="18" t="s">
        <v>404</v>
      </c>
      <c r="P40" s="20" t="s">
        <v>404</v>
      </c>
      <c r="Q40" s="18" t="n">
        <v>507.13799441</v>
      </c>
      <c r="R40" s="20" t="n">
        <v>8.37021949</v>
      </c>
    </row>
    <row r="41" spans="1:18">
      <c r="A41" s="15" t="s">
        <v>438</v>
      </c>
      <c r="B41" s="17" t="n">
        <v>5712</v>
      </c>
      <c r="C41" s="18">
        <f>(99.0/B41*100)</f>
        <v/>
      </c>
      <c r="D41" s="19" t="n">
        <v>5613</v>
      </c>
      <c r="E41" s="18" t="n">
        <v>496.50524829</v>
      </c>
      <c r="F41" s="20" t="n">
        <v>3.19864462</v>
      </c>
      <c r="G41" s="18" t="n">
        <v>537.5924191</v>
      </c>
      <c r="H41" s="20" t="n">
        <v>10.32822421</v>
      </c>
      <c r="I41" s="18" t="s">
        <v>404</v>
      </c>
      <c r="J41" s="20" t="s">
        <v>404</v>
      </c>
      <c r="K41" s="18" t="s">
        <v>404</v>
      </c>
      <c r="L41" s="20" t="s">
        <v>404</v>
      </c>
      <c r="M41" s="18" t="s">
        <v>404</v>
      </c>
      <c r="N41" s="20" t="s">
        <v>404</v>
      </c>
      <c r="O41" s="18" t="s">
        <v>404</v>
      </c>
      <c r="P41" s="20" t="s">
        <v>404</v>
      </c>
      <c r="Q41" s="18" t="n">
        <v>471.81532399</v>
      </c>
      <c r="R41" s="20" t="n">
        <v>31.64308957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427.94010241</v>
      </c>
      <c r="F44" s="20" t="n">
        <v>3.68362951</v>
      </c>
      <c r="G44" s="18" t="n">
        <v>421.65912866</v>
      </c>
      <c r="H44" s="20" t="n">
        <v>6.96946816</v>
      </c>
      <c r="I44" s="18" t="s">
        <v>404</v>
      </c>
      <c r="J44" s="20" t="s">
        <v>404</v>
      </c>
      <c r="K44" s="18" t="s">
        <v>404</v>
      </c>
      <c r="L44" s="20" t="s">
        <v>404</v>
      </c>
      <c r="M44" s="18" t="s">
        <v>404</v>
      </c>
      <c r="N44" s="20" t="s">
        <v>404</v>
      </c>
      <c r="O44" s="18" t="s">
        <v>404</v>
      </c>
      <c r="P44" s="20" t="s">
        <v>404</v>
      </c>
      <c r="Q44" s="18" t="n">
        <v>473.21236843</v>
      </c>
      <c r="R44" s="20" t="n">
        <v>13.32716999</v>
      </c>
    </row>
    <row r="45" spans="1:18">
      <c r="A45" s="15" t="s">
        <v>442</v>
      </c>
      <c r="B45" s="17" t="n">
        <v>5519</v>
      </c>
      <c r="C45" s="18">
        <f>(0.0/B45*100)</f>
        <v/>
      </c>
      <c r="D45" s="19" t="n">
        <v>5519</v>
      </c>
      <c r="E45" s="18" t="n">
        <v>381.66385793</v>
      </c>
      <c r="F45" s="20" t="n">
        <v>4.18161494</v>
      </c>
      <c r="G45" s="18" t="n">
        <v>368.39162903</v>
      </c>
      <c r="H45" s="20" t="n">
        <v>4.17158008</v>
      </c>
      <c r="I45" s="18" t="s">
        <v>404</v>
      </c>
      <c r="J45" s="20" t="s">
        <v>404</v>
      </c>
      <c r="K45" s="18" t="s">
        <v>404</v>
      </c>
      <c r="L45" s="20" t="s">
        <v>404</v>
      </c>
      <c r="M45" s="18" t="s">
        <v>404</v>
      </c>
      <c r="N45" s="20" t="s">
        <v>404</v>
      </c>
      <c r="O45" s="18" t="s">
        <v>404</v>
      </c>
      <c r="P45" s="20" t="s">
        <v>404</v>
      </c>
      <c r="Q45" s="18" t="n">
        <v>363.79255278</v>
      </c>
      <c r="R45" s="20" t="n">
        <v>16.57184211</v>
      </c>
    </row>
    <row r="46" spans="1:18">
      <c r="A46" s="15" t="s">
        <v>443</v>
      </c>
      <c r="B46" s="17" t="n">
        <v>23141</v>
      </c>
      <c r="C46" s="18">
        <f>(4196.0/B46*100)</f>
        <v/>
      </c>
      <c r="D46" s="19" t="n">
        <v>18945</v>
      </c>
      <c r="E46" s="18" t="n">
        <v>405.60315993</v>
      </c>
      <c r="F46" s="20" t="n">
        <v>2.96895145</v>
      </c>
      <c r="G46" s="18" t="n">
        <v>403.69946043</v>
      </c>
      <c r="H46" s="20" t="n">
        <v>7.68647783</v>
      </c>
      <c r="I46" s="18" t="s">
        <v>404</v>
      </c>
      <c r="J46" s="20" t="s">
        <v>404</v>
      </c>
      <c r="K46" s="18" t="s">
        <v>404</v>
      </c>
      <c r="L46" s="20" t="s">
        <v>404</v>
      </c>
      <c r="M46" s="18" t="s">
        <v>404</v>
      </c>
      <c r="N46" s="20" t="s">
        <v>404</v>
      </c>
      <c r="O46" s="18" t="s">
        <v>404</v>
      </c>
      <c r="P46" s="20" t="s">
        <v>404</v>
      </c>
      <c r="Q46" s="18" t="n">
        <v>380.22426525</v>
      </c>
      <c r="R46" s="20" t="n">
        <v>10.44396968</v>
      </c>
    </row>
    <row r="47" spans="1:18">
      <c r="A47" s="15" t="s">
        <v>444</v>
      </c>
      <c r="B47" s="17" t="n">
        <v>5928</v>
      </c>
      <c r="C47" s="18">
        <f>(0.0/B47*100)</f>
        <v/>
      </c>
      <c r="D47" s="19" t="n">
        <v>5928</v>
      </c>
      <c r="E47" s="18" t="n">
        <v>447.03971127</v>
      </c>
      <c r="F47" s="20" t="n">
        <v>4.95865213</v>
      </c>
      <c r="G47" s="18" t="n">
        <v>426.85258299</v>
      </c>
      <c r="H47" s="20" t="n">
        <v>14.32006884</v>
      </c>
      <c r="I47" s="18" t="s">
        <v>404</v>
      </c>
      <c r="J47" s="20" t="s">
        <v>404</v>
      </c>
      <c r="K47" s="18" t="s">
        <v>404</v>
      </c>
      <c r="L47" s="20" t="s">
        <v>404</v>
      </c>
      <c r="M47" s="18" t="s">
        <v>404</v>
      </c>
      <c r="N47" s="20" t="s">
        <v>404</v>
      </c>
      <c r="O47" s="18" t="s">
        <v>404</v>
      </c>
      <c r="P47" s="20" t="s">
        <v>404</v>
      </c>
      <c r="Q47" s="18" t="n">
        <v>488.77795274</v>
      </c>
      <c r="R47" s="20" t="n">
        <v>25.50224919</v>
      </c>
    </row>
    <row r="48" spans="1:18">
      <c r="A48" s="15" t="s">
        <v>445</v>
      </c>
      <c r="B48" s="17" t="n">
        <v>9841</v>
      </c>
      <c r="C48" s="18">
        <f>(40.0/B48*100)</f>
        <v/>
      </c>
      <c r="D48" s="19" t="n">
        <v>9801</v>
      </c>
      <c r="E48" s="18" t="n">
        <v>529.31539766</v>
      </c>
      <c r="F48" s="20" t="n">
        <v>8.610959729999999</v>
      </c>
      <c r="G48" s="18" t="n">
        <v>505.36820642</v>
      </c>
      <c r="H48" s="20" t="n">
        <v>6.67110994</v>
      </c>
      <c r="I48" s="18" t="s">
        <v>404</v>
      </c>
      <c r="J48" s="20" t="s">
        <v>404</v>
      </c>
      <c r="K48" s="18" t="s">
        <v>404</v>
      </c>
      <c r="L48" s="20" t="s">
        <v>404</v>
      </c>
      <c r="M48" s="18" t="s">
        <v>404</v>
      </c>
      <c r="N48" s="20" t="s">
        <v>404</v>
      </c>
      <c r="O48" s="18" t="s">
        <v>404</v>
      </c>
      <c r="P48" s="20" t="s">
        <v>404</v>
      </c>
      <c r="Q48" s="18" t="n">
        <v>431.37169084</v>
      </c>
      <c r="R48" s="20" t="n">
        <v>7.99045748</v>
      </c>
    </row>
    <row r="49" spans="1:18">
      <c r="A49" s="15" t="s">
        <v>446</v>
      </c>
      <c r="B49" s="17" t="n">
        <v>6349</v>
      </c>
      <c r="C49" s="18">
        <f>(52.0/B49*100)</f>
        <v/>
      </c>
      <c r="D49" s="19" t="n">
        <v>6297</v>
      </c>
      <c r="E49" s="18" t="n">
        <v>430.1867013</v>
      </c>
      <c r="F49" s="20" t="n">
        <v>3.51463337</v>
      </c>
      <c r="G49" s="18" t="n">
        <v>439.39176928</v>
      </c>
      <c r="H49" s="20" t="n">
        <v>7.29155238</v>
      </c>
      <c r="I49" s="18" t="s">
        <v>404</v>
      </c>
      <c r="J49" s="20" t="s">
        <v>404</v>
      </c>
      <c r="K49" s="18" t="s">
        <v>404</v>
      </c>
      <c r="L49" s="20" t="s">
        <v>404</v>
      </c>
      <c r="M49" s="18" t="s">
        <v>404</v>
      </c>
      <c r="N49" s="20" t="s">
        <v>404</v>
      </c>
      <c r="O49" s="18" t="s">
        <v>404</v>
      </c>
      <c r="P49" s="20" t="s">
        <v>404</v>
      </c>
      <c r="Q49" s="18" t="n">
        <v>488.28100914</v>
      </c>
      <c r="R49" s="20" t="n">
        <v>33.09474758</v>
      </c>
    </row>
    <row r="50" spans="1:18">
      <c r="A50" s="15" t="s">
        <v>447</v>
      </c>
      <c r="B50" s="17" t="n">
        <v>11795</v>
      </c>
      <c r="C50" s="18">
        <f>(1031.0/B50*100)</f>
        <v/>
      </c>
      <c r="D50" s="19" t="n">
        <v>10764</v>
      </c>
      <c r="E50" s="18" t="n">
        <v>419.79875784</v>
      </c>
      <c r="F50" s="20" t="n">
        <v>3.49894471</v>
      </c>
      <c r="G50" s="18" t="n">
        <v>416.05430217</v>
      </c>
      <c r="H50" s="20" t="n">
        <v>6.76456507</v>
      </c>
      <c r="I50" s="18" t="s">
        <v>404</v>
      </c>
      <c r="J50" s="20" t="s">
        <v>404</v>
      </c>
      <c r="K50" s="18" t="s">
        <v>404</v>
      </c>
      <c r="L50" s="20" t="s">
        <v>404</v>
      </c>
      <c r="M50" s="18" t="s">
        <v>404</v>
      </c>
      <c r="N50" s="20" t="s">
        <v>404</v>
      </c>
      <c r="O50" s="18" t="s">
        <v>404</v>
      </c>
      <c r="P50" s="20" t="s">
        <v>404</v>
      </c>
      <c r="Q50" s="18" t="n">
        <v>404.43562068</v>
      </c>
      <c r="R50" s="20" t="n">
        <v>10.55673661</v>
      </c>
    </row>
    <row r="51" spans="1:18">
      <c r="A51" s="15" t="s">
        <v>448</v>
      </c>
      <c r="B51" s="17" t="n">
        <v>6866</v>
      </c>
      <c r="C51" s="18">
        <f>(0.0/B51*100)</f>
        <v/>
      </c>
      <c r="D51" s="19" t="n">
        <v>6866</v>
      </c>
      <c r="E51" s="18" t="n">
        <v>420.24067094</v>
      </c>
      <c r="F51" s="20" t="n">
        <v>2.01221531</v>
      </c>
      <c r="G51" s="18" t="n">
        <v>397.75210977</v>
      </c>
      <c r="H51" s="20" t="n">
        <v>19.19872073</v>
      </c>
      <c r="I51" s="18" t="s">
        <v>404</v>
      </c>
      <c r="J51" s="20" t="s">
        <v>404</v>
      </c>
      <c r="K51" s="18" t="s">
        <v>404</v>
      </c>
      <c r="L51" s="20" t="s">
        <v>404</v>
      </c>
      <c r="M51" s="18" t="s">
        <v>404</v>
      </c>
      <c r="N51" s="20" t="s">
        <v>404</v>
      </c>
      <c r="O51" s="18" t="s">
        <v>404</v>
      </c>
      <c r="P51" s="20" t="s">
        <v>404</v>
      </c>
      <c r="Q51" s="18" t="n">
        <v>427.61031201</v>
      </c>
      <c r="R51" s="20" t="n">
        <v>7.444677</v>
      </c>
    </row>
    <row r="52" spans="1:18">
      <c r="A52" s="15" t="s">
        <v>449</v>
      </c>
      <c r="B52" s="17" t="n">
        <v>5809</v>
      </c>
      <c r="C52" s="18">
        <f>(0.0/B52*100)</f>
        <v/>
      </c>
      <c r="D52" s="19" t="n">
        <v>5809</v>
      </c>
      <c r="E52" s="18" t="n">
        <v>474.49449912</v>
      </c>
      <c r="F52" s="20" t="n">
        <v>3.18699928</v>
      </c>
      <c r="G52" s="18" t="n">
        <v>479.36145009</v>
      </c>
      <c r="H52" s="20" t="n">
        <v>9.988373449999999</v>
      </c>
      <c r="I52" s="18" t="s">
        <v>404</v>
      </c>
      <c r="J52" s="20" t="s">
        <v>404</v>
      </c>
      <c r="K52" s="18" t="s">
        <v>404</v>
      </c>
      <c r="L52" s="20" t="s">
        <v>404</v>
      </c>
      <c r="M52" s="18" t="s">
        <v>404</v>
      </c>
      <c r="N52" s="20" t="s">
        <v>404</v>
      </c>
      <c r="O52" s="18" t="s">
        <v>404</v>
      </c>
      <c r="P52" s="20" t="s">
        <v>404</v>
      </c>
      <c r="Q52" s="18" t="n">
        <v>470.22022371</v>
      </c>
      <c r="R52" s="20" t="n">
        <v>14.9308577</v>
      </c>
    </row>
    <row r="53" spans="1:18">
      <c r="A53" s="15" t="s">
        <v>450</v>
      </c>
      <c r="B53" s="17" t="n">
        <v>5571</v>
      </c>
      <c r="C53" s="18">
        <f>(0.0/B53*100)</f>
        <v/>
      </c>
      <c r="D53" s="19" t="n">
        <v>5571</v>
      </c>
      <c r="E53" s="18" t="n">
        <v>431.77848704</v>
      </c>
      <c r="F53" s="20" t="n">
        <v>1.52989388</v>
      </c>
      <c r="G53" s="18" t="n">
        <v>437.21748431</v>
      </c>
      <c r="H53" s="20" t="n">
        <v>2.8223366</v>
      </c>
      <c r="I53" s="18" t="s">
        <v>404</v>
      </c>
      <c r="J53" s="20" t="s">
        <v>404</v>
      </c>
      <c r="K53" s="18" t="s">
        <v>404</v>
      </c>
      <c r="L53" s="20" t="s">
        <v>404</v>
      </c>
      <c r="M53" s="18" t="s">
        <v>404</v>
      </c>
      <c r="N53" s="20" t="s">
        <v>404</v>
      </c>
      <c r="O53" s="18" t="s">
        <v>404</v>
      </c>
      <c r="P53" s="20" t="s">
        <v>404</v>
      </c>
      <c r="Q53" s="18" t="n">
        <v>346.23303868</v>
      </c>
      <c r="R53" s="20" t="n">
        <v>12.72950949</v>
      </c>
    </row>
    <row r="54" spans="1:18">
      <c r="A54" s="15" t="s">
        <v>451</v>
      </c>
      <c r="B54" s="17" t="n">
        <v>4740</v>
      </c>
      <c r="C54" s="18">
        <f>(199.0/B54*100)</f>
        <v/>
      </c>
      <c r="D54" s="19" t="n">
        <v>4541</v>
      </c>
      <c r="E54" s="18" t="n">
        <v>332.45170504</v>
      </c>
      <c r="F54" s="20" t="n">
        <v>2.89692962</v>
      </c>
      <c r="G54" s="18" t="n">
        <v>332.22471421</v>
      </c>
      <c r="H54" s="20" t="n">
        <v>11.54547123</v>
      </c>
      <c r="I54" s="18" t="s">
        <v>404</v>
      </c>
      <c r="J54" s="20" t="s">
        <v>404</v>
      </c>
      <c r="K54" s="18" t="s">
        <v>404</v>
      </c>
      <c r="L54" s="20" t="s">
        <v>404</v>
      </c>
      <c r="M54" s="18" t="s">
        <v>404</v>
      </c>
      <c r="N54" s="20" t="s">
        <v>404</v>
      </c>
      <c r="O54" s="18" t="s">
        <v>404</v>
      </c>
      <c r="P54" s="20" t="s">
        <v>404</v>
      </c>
      <c r="Q54" s="18" t="n">
        <v>309.70736642</v>
      </c>
      <c r="R54" s="20" t="n">
        <v>6.43598597</v>
      </c>
    </row>
    <row r="55" spans="1:18">
      <c r="A55" s="15" t="s">
        <v>452</v>
      </c>
      <c r="B55" s="17" t="n">
        <v>5316</v>
      </c>
      <c r="C55" s="18">
        <f>(43.0/B55*100)</f>
        <v/>
      </c>
      <c r="D55" s="19" t="n">
        <v>5273</v>
      </c>
      <c r="E55" s="18" t="n">
        <v>400.66143989</v>
      </c>
      <c r="F55" s="20" t="n">
        <v>4.1401832</v>
      </c>
      <c r="G55" s="18" t="n">
        <v>417.16342306</v>
      </c>
      <c r="H55" s="20" t="n">
        <v>4.16555879</v>
      </c>
      <c r="I55" s="18" t="s">
        <v>404</v>
      </c>
      <c r="J55" s="20" t="s">
        <v>404</v>
      </c>
      <c r="K55" s="18" t="s">
        <v>404</v>
      </c>
      <c r="L55" s="20" t="s">
        <v>404</v>
      </c>
      <c r="M55" s="18" t="s">
        <v>404</v>
      </c>
      <c r="N55" s="20" t="s">
        <v>404</v>
      </c>
      <c r="O55" s="18" t="s">
        <v>404</v>
      </c>
      <c r="P55" s="20" t="s">
        <v>404</v>
      </c>
      <c r="Q55" s="18" t="n">
        <v>412.71533539</v>
      </c>
      <c r="R55" s="20" t="n">
        <v>8.699778</v>
      </c>
    </row>
    <row r="56" spans="1:18">
      <c r="A56" s="15" t="s">
        <v>453</v>
      </c>
      <c r="B56" s="17" t="n">
        <v>5359</v>
      </c>
      <c r="C56" s="18">
        <f>(0.0/B56*100)</f>
        <v/>
      </c>
      <c r="D56" s="19" t="n">
        <v>5359</v>
      </c>
      <c r="E56" s="18" t="n">
        <v>522.6077764</v>
      </c>
      <c r="F56" s="20" t="n">
        <v>3.60993916</v>
      </c>
      <c r="G56" s="18" t="n">
        <v>523.47868849</v>
      </c>
      <c r="H56" s="20" t="n">
        <v>9.832684159999999</v>
      </c>
      <c r="I56" s="18" t="s">
        <v>404</v>
      </c>
      <c r="J56" s="20" t="s">
        <v>404</v>
      </c>
      <c r="K56" s="18" t="s">
        <v>404</v>
      </c>
      <c r="L56" s="20" t="s">
        <v>404</v>
      </c>
      <c r="M56" s="18" t="s">
        <v>404</v>
      </c>
      <c r="N56" s="20" t="s">
        <v>404</v>
      </c>
      <c r="O56" s="18" t="s">
        <v>404</v>
      </c>
      <c r="P56" s="20" t="s">
        <v>404</v>
      </c>
      <c r="Q56" s="18" t="n">
        <v>532.9006424</v>
      </c>
      <c r="R56" s="20" t="n">
        <v>19.28539149</v>
      </c>
    </row>
    <row r="57" spans="1:18">
      <c r="A57" s="15" t="s">
        <v>454</v>
      </c>
      <c r="B57" s="17" t="n">
        <v>6513</v>
      </c>
      <c r="C57" s="18">
        <f>(0.0/B57*100)</f>
        <v/>
      </c>
      <c r="D57" s="19" t="n">
        <v>6513</v>
      </c>
      <c r="E57" s="18" t="n">
        <v>403.56999645</v>
      </c>
      <c r="F57" s="20" t="n">
        <v>2.58653813</v>
      </c>
      <c r="G57" s="18" t="n">
        <v>392.17737418</v>
      </c>
      <c r="H57" s="20" t="n">
        <v>20.92146017</v>
      </c>
      <c r="I57" s="18" t="s">
        <v>404</v>
      </c>
      <c r="J57" s="20" t="s">
        <v>404</v>
      </c>
      <c r="K57" s="18" t="s">
        <v>404</v>
      </c>
      <c r="L57" s="20" t="s">
        <v>404</v>
      </c>
      <c r="M57" s="18" t="s">
        <v>404</v>
      </c>
      <c r="N57" s="20" t="s">
        <v>404</v>
      </c>
      <c r="O57" s="18" t="s">
        <v>404</v>
      </c>
      <c r="P57" s="20" t="s">
        <v>404</v>
      </c>
      <c r="Q57" s="18" t="n">
        <v>425.51090044</v>
      </c>
      <c r="R57" s="20" t="n">
        <v>17.91912702</v>
      </c>
    </row>
    <row r="58" spans="1:18">
      <c r="A58" s="15" t="s">
        <v>455</v>
      </c>
      <c r="B58" s="17" t="n">
        <v>7267</v>
      </c>
      <c r="C58" s="18">
        <f>(0.0/B58*100)</f>
        <v/>
      </c>
      <c r="D58" s="19" t="n">
        <v>7267</v>
      </c>
      <c r="E58" s="18" t="n">
        <v>408.55043332</v>
      </c>
      <c r="F58" s="20" t="n">
        <v>2.90117903</v>
      </c>
      <c r="G58" s="18" t="n">
        <v>410.44563937</v>
      </c>
      <c r="H58" s="20" t="n">
        <v>11.96914819</v>
      </c>
      <c r="I58" s="18" t="s">
        <v>404</v>
      </c>
      <c r="J58" s="20" t="s">
        <v>404</v>
      </c>
      <c r="K58" s="18" t="s">
        <v>404</v>
      </c>
      <c r="L58" s="20" t="s">
        <v>404</v>
      </c>
      <c r="M58" s="18" t="s">
        <v>404</v>
      </c>
      <c r="N58" s="20" t="s">
        <v>404</v>
      </c>
      <c r="O58" s="18" t="s">
        <v>404</v>
      </c>
      <c r="P58" s="20" t="s">
        <v>404</v>
      </c>
      <c r="Q58" s="18" t="n">
        <v>403.02801938</v>
      </c>
      <c r="R58" s="20" t="n">
        <v>14.84121756</v>
      </c>
    </row>
    <row r="59" spans="1:18">
      <c r="A59" s="15" t="s">
        <v>456</v>
      </c>
      <c r="B59" s="17" t="n">
        <v>4826</v>
      </c>
      <c r="C59" s="18">
        <f>(0.0/B59*100)</f>
        <v/>
      </c>
      <c r="D59" s="19" t="n">
        <v>4826</v>
      </c>
      <c r="E59" s="18" t="n">
        <v>379.08778053</v>
      </c>
      <c r="F59" s="20" t="n">
        <v>1.84400523</v>
      </c>
      <c r="G59" s="18" t="n">
        <v>375.00996709</v>
      </c>
      <c r="H59" s="20" t="n">
        <v>3.1065684</v>
      </c>
      <c r="I59" s="18" t="s">
        <v>404</v>
      </c>
      <c r="J59" s="20" t="s">
        <v>404</v>
      </c>
      <c r="K59" s="18" t="s">
        <v>404</v>
      </c>
      <c r="L59" s="20" t="s">
        <v>404</v>
      </c>
      <c r="M59" s="18" t="s">
        <v>404</v>
      </c>
      <c r="N59" s="20" t="s">
        <v>404</v>
      </c>
      <c r="O59" s="18" t="s">
        <v>404</v>
      </c>
      <c r="P59" s="20" t="s">
        <v>404</v>
      </c>
      <c r="Q59" s="18" t="n">
        <v>343.7379</v>
      </c>
      <c r="R59" s="20" t="n">
        <v>18.9584479</v>
      </c>
    </row>
    <row r="60" spans="1:18">
      <c r="A60" s="15" t="s">
        <v>457</v>
      </c>
      <c r="B60" s="17" t="n">
        <v>4546</v>
      </c>
      <c r="C60" s="18">
        <f>(0.0/B60*100)</f>
        <v/>
      </c>
      <c r="D60" s="19" t="n">
        <v>4546</v>
      </c>
      <c r="E60" s="18" t="n">
        <v>390.72603114</v>
      </c>
      <c r="F60" s="20" t="n">
        <v>4.63082825</v>
      </c>
      <c r="G60" s="18" t="n">
        <v>378.04043811</v>
      </c>
      <c r="H60" s="20" t="n">
        <v>8.64287669</v>
      </c>
      <c r="I60" s="18" t="s">
        <v>404</v>
      </c>
      <c r="J60" s="20" t="s">
        <v>404</v>
      </c>
      <c r="K60" s="18" t="s">
        <v>404</v>
      </c>
      <c r="L60" s="20" t="s">
        <v>404</v>
      </c>
      <c r="M60" s="18" t="s">
        <v>404</v>
      </c>
      <c r="N60" s="20" t="s">
        <v>404</v>
      </c>
      <c r="O60" s="18" t="n">
        <v>428.66515509</v>
      </c>
      <c r="P60" s="20" t="n">
        <v>8.8479391</v>
      </c>
      <c r="Q60" s="18" t="n">
        <v>372.29027287</v>
      </c>
      <c r="R60" s="20" t="n">
        <v>14.44791933</v>
      </c>
    </row>
    <row r="61" spans="1:18">
      <c r="A61" s="15" t="s">
        <v>458</v>
      </c>
      <c r="B61" s="17" t="n">
        <v>6525</v>
      </c>
      <c r="C61" s="18">
        <f>(0.0/B61*100)</f>
        <v/>
      </c>
      <c r="D61" s="19" t="n">
        <v>6525</v>
      </c>
      <c r="E61" s="18" t="n">
        <v>471.22976482</v>
      </c>
      <c r="F61" s="20" t="n">
        <v>2.99452767</v>
      </c>
      <c r="G61" s="18" t="n">
        <v>486.81766067</v>
      </c>
      <c r="H61" s="20" t="n">
        <v>6.46145733</v>
      </c>
      <c r="I61" s="18" t="s">
        <v>404</v>
      </c>
      <c r="J61" s="20" t="s">
        <v>404</v>
      </c>
      <c r="K61" s="18" t="s">
        <v>404</v>
      </c>
      <c r="L61" s="20" t="s">
        <v>404</v>
      </c>
      <c r="M61" s="18" t="s">
        <v>404</v>
      </c>
      <c r="N61" s="20" t="s">
        <v>404</v>
      </c>
      <c r="O61" s="18" t="s">
        <v>404</v>
      </c>
      <c r="P61" s="20" t="s">
        <v>404</v>
      </c>
      <c r="Q61" s="18" t="n">
        <v>428.49139357</v>
      </c>
      <c r="R61" s="20" t="n">
        <v>7.10090711</v>
      </c>
    </row>
    <row r="62" spans="1:18">
      <c r="A62" s="15" t="s">
        <v>459</v>
      </c>
      <c r="B62" s="17" t="n">
        <v>4476</v>
      </c>
      <c r="C62" s="18">
        <f>(0.0/B62*100)</f>
        <v/>
      </c>
      <c r="D62" s="19" t="n">
        <v>4476</v>
      </c>
      <c r="E62" s="18" t="n">
        <v>529.78144393</v>
      </c>
      <c r="F62" s="20" t="n">
        <v>1.88264534</v>
      </c>
      <c r="G62" s="18" t="n">
        <v>524.91193115</v>
      </c>
      <c r="H62" s="20" t="n">
        <v>1.46716033</v>
      </c>
      <c r="I62" s="18" t="s">
        <v>404</v>
      </c>
      <c r="J62" s="20" t="s">
        <v>404</v>
      </c>
      <c r="K62" s="18" t="s">
        <v>404</v>
      </c>
      <c r="L62" s="20" t="s">
        <v>404</v>
      </c>
      <c r="M62" s="18" t="s">
        <v>404</v>
      </c>
      <c r="N62" s="20" t="s">
        <v>404</v>
      </c>
      <c r="O62" s="18" t="s">
        <v>404</v>
      </c>
      <c r="P62" s="20" t="s">
        <v>404</v>
      </c>
      <c r="Q62" s="18" t="n">
        <v>556.89594842</v>
      </c>
      <c r="R62" s="20" t="n">
        <v>4.26790485</v>
      </c>
    </row>
    <row r="63" spans="1:18">
      <c r="A63" s="15" t="s">
        <v>460</v>
      </c>
      <c r="B63" s="17" t="n">
        <v>5324</v>
      </c>
      <c r="C63" s="18">
        <f>(0.0/B63*100)</f>
        <v/>
      </c>
      <c r="D63" s="19" t="n">
        <v>5324</v>
      </c>
      <c r="E63" s="18" t="n">
        <v>381.98413873</v>
      </c>
      <c r="F63" s="20" t="n">
        <v>1.32119094</v>
      </c>
      <c r="G63" s="18" t="n">
        <v>375.55097466</v>
      </c>
      <c r="H63" s="20" t="n">
        <v>4.0927163</v>
      </c>
      <c r="I63" s="18" t="s">
        <v>404</v>
      </c>
      <c r="J63" s="20" t="s">
        <v>404</v>
      </c>
      <c r="K63" s="18" t="s">
        <v>404</v>
      </c>
      <c r="L63" s="20" t="s">
        <v>404</v>
      </c>
      <c r="M63" s="18" t="s">
        <v>404</v>
      </c>
      <c r="N63" s="20" t="s">
        <v>404</v>
      </c>
      <c r="O63" s="18" t="s">
        <v>404</v>
      </c>
      <c r="P63" s="20" t="s">
        <v>404</v>
      </c>
      <c r="Q63" s="18" t="n">
        <v>409.47602316</v>
      </c>
      <c r="R63" s="20" t="n">
        <v>4.58431707</v>
      </c>
    </row>
    <row r="64" spans="1:18">
      <c r="A64" s="15" t="s">
        <v>461</v>
      </c>
      <c r="B64" s="17" t="n">
        <v>3634</v>
      </c>
      <c r="C64" s="18">
        <f>(27.0/B64*100)</f>
        <v/>
      </c>
      <c r="D64" s="19" t="n">
        <v>3607</v>
      </c>
      <c r="E64" s="18" t="n">
        <v>463.42923379</v>
      </c>
      <c r="F64" s="20" t="n">
        <v>2.06893882</v>
      </c>
      <c r="G64" s="18" t="n">
        <v>467.46519109</v>
      </c>
      <c r="H64" s="20" t="n">
        <v>2.83760806</v>
      </c>
      <c r="I64" s="18" t="s">
        <v>404</v>
      </c>
      <c r="J64" s="20" t="s">
        <v>404</v>
      </c>
      <c r="K64" s="18" t="s">
        <v>404</v>
      </c>
      <c r="L64" s="20" t="s">
        <v>404</v>
      </c>
      <c r="M64" s="18" t="s">
        <v>404</v>
      </c>
      <c r="N64" s="20" t="s">
        <v>404</v>
      </c>
      <c r="O64" s="18" t="s">
        <v>404</v>
      </c>
      <c r="P64" s="20" t="s">
        <v>404</v>
      </c>
      <c r="Q64" s="18" t="n">
        <v>345.4419</v>
      </c>
      <c r="R64" s="20" t="n">
        <v>43.62518448</v>
      </c>
    </row>
    <row r="65" spans="1:18">
      <c r="A65" s="15" t="s">
        <v>462</v>
      </c>
      <c r="B65" s="17" t="n">
        <v>5325</v>
      </c>
      <c r="C65" s="18">
        <f>(0.0/B65*100)</f>
        <v/>
      </c>
      <c r="D65" s="19" t="n">
        <v>5325</v>
      </c>
      <c r="E65" s="18" t="n">
        <v>429.08270245</v>
      </c>
      <c r="F65" s="20" t="n">
        <v>2.15600581</v>
      </c>
      <c r="G65" s="18" t="n">
        <v>418.93950398</v>
      </c>
      <c r="H65" s="20" t="n">
        <v>6.34050145</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414.36292621</v>
      </c>
      <c r="F66" s="20" t="n">
        <v>1.19757523</v>
      </c>
      <c r="G66" s="18" t="n">
        <v>386.55330016</v>
      </c>
      <c r="H66" s="20" t="n">
        <v>2.97477194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402.70499108</v>
      </c>
      <c r="F67" s="20" t="n">
        <v>3.66252094</v>
      </c>
      <c r="G67" s="18" t="n">
        <v>386.82294048</v>
      </c>
      <c r="H67" s="20" t="n">
        <v>4.57405738</v>
      </c>
      <c r="I67" s="18" t="s">
        <v>404</v>
      </c>
      <c r="J67" s="20" t="s">
        <v>404</v>
      </c>
      <c r="K67" s="18" t="s">
        <v>404</v>
      </c>
      <c r="L67" s="20" t="s">
        <v>404</v>
      </c>
      <c r="M67" s="18" t="s">
        <v>404</v>
      </c>
      <c r="N67" s="20" t="s">
        <v>404</v>
      </c>
      <c r="O67" s="18" t="s">
        <v>404</v>
      </c>
      <c r="P67" s="20" t="s">
        <v>404</v>
      </c>
      <c r="Q67" s="18" t="n">
        <v>409.215891</v>
      </c>
      <c r="R67" s="20" t="n">
        <v>26.08396263</v>
      </c>
    </row>
    <row r="68" spans="1:18">
      <c r="A68" s="15" t="s">
        <v>465</v>
      </c>
      <c r="B68" s="17" t="n">
        <v>12083</v>
      </c>
      <c r="C68" s="18">
        <f>(0.0/B68*100)</f>
        <v/>
      </c>
      <c r="D68" s="19" t="n">
        <v>12083</v>
      </c>
      <c r="E68" s="18" t="n">
        <v>415.26444072</v>
      </c>
      <c r="F68" s="20" t="n">
        <v>1.01282163</v>
      </c>
      <c r="G68" s="18" t="n">
        <v>459.90833854</v>
      </c>
      <c r="H68" s="20" t="n">
        <v>3.65267982</v>
      </c>
      <c r="I68" s="18" t="s">
        <v>404</v>
      </c>
      <c r="J68" s="20" t="s">
        <v>404</v>
      </c>
      <c r="K68" s="18" t="s">
        <v>404</v>
      </c>
      <c r="L68" s="20" t="s">
        <v>404</v>
      </c>
      <c r="M68" s="18" t="s">
        <v>404</v>
      </c>
      <c r="N68" s="20" t="s">
        <v>404</v>
      </c>
      <c r="O68" s="18" t="s">
        <v>404</v>
      </c>
      <c r="P68" s="20" t="s">
        <v>404</v>
      </c>
      <c r="Q68" s="18" t="n">
        <v>439.84475592</v>
      </c>
      <c r="R68" s="20" t="n">
        <v>12.49637931</v>
      </c>
    </row>
    <row r="69" spans="1:18">
      <c r="A69" s="15" t="s">
        <v>466</v>
      </c>
      <c r="B69" s="17" t="n">
        <v>4876</v>
      </c>
      <c r="C69" s="18">
        <f>(0.0/B69*100)</f>
        <v/>
      </c>
      <c r="D69" s="19" t="n">
        <v>4876</v>
      </c>
      <c r="E69" s="18" t="n">
        <v>437.28173211</v>
      </c>
      <c r="F69" s="20" t="n">
        <v>3.64852634</v>
      </c>
      <c r="G69" s="18" t="n">
        <v>426.40961194</v>
      </c>
      <c r="H69" s="20" t="n">
        <v>8.3887135</v>
      </c>
      <c r="I69" s="18" t="s">
        <v>404</v>
      </c>
      <c r="J69" s="20" t="s">
        <v>404</v>
      </c>
      <c r="K69" s="18" t="s">
        <v>404</v>
      </c>
      <c r="L69" s="20" t="s">
        <v>404</v>
      </c>
      <c r="M69" s="18" t="s">
        <v>404</v>
      </c>
      <c r="N69" s="20" t="s">
        <v>404</v>
      </c>
      <c r="O69" s="18" t="s">
        <v>404</v>
      </c>
      <c r="P69" s="20" t="s">
        <v>404</v>
      </c>
      <c r="Q69" s="18" t="n">
        <v>435.92912958</v>
      </c>
      <c r="R69" s="20" t="n">
        <v>21.37759132</v>
      </c>
    </row>
    <row r="70" spans="1:18">
      <c r="A70" s="15" t="s">
        <v>467</v>
      </c>
      <c r="B70" s="17" t="n">
        <v>6036</v>
      </c>
      <c r="C70" s="18">
        <f>(0.0/B70*100)</f>
        <v/>
      </c>
      <c r="D70" s="19" t="n">
        <v>6036</v>
      </c>
      <c r="E70" s="18" t="n">
        <v>486.63104116</v>
      </c>
      <c r="F70" s="20" t="n">
        <v>2.91476757</v>
      </c>
      <c r="G70" s="18" t="s">
        <v>404</v>
      </c>
      <c r="H70" s="20" t="s">
        <v>404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556.02852237</v>
      </c>
      <c r="F71" s="20" t="n">
        <v>1.20914639</v>
      </c>
      <c r="G71" s="18" t="n">
        <v>535.07971678</v>
      </c>
      <c r="H71" s="20" t="n">
        <v>10.77521269</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534.36457894</v>
      </c>
      <c r="F72" s="20" t="n">
        <v>4.33018661</v>
      </c>
      <c r="G72" s="18" t="n">
        <v>529.99932585</v>
      </c>
      <c r="H72" s="20" t="n">
        <v>5.85849815</v>
      </c>
      <c r="I72" s="18" t="s">
        <v>404</v>
      </c>
      <c r="J72" s="20" t="s">
        <v>404</v>
      </c>
      <c r="K72" s="18" t="s">
        <v>404</v>
      </c>
      <c r="L72" s="20" t="s">
        <v>404</v>
      </c>
      <c r="M72" s="18" t="s">
        <v>404</v>
      </c>
      <c r="N72" s="20" t="s">
        <v>404</v>
      </c>
      <c r="O72" s="18" t="s">
        <v>404</v>
      </c>
      <c r="P72" s="20" t="s">
        <v>404</v>
      </c>
      <c r="Q72" s="18" t="n">
        <v>525.76497383</v>
      </c>
      <c r="R72" s="20" t="n">
        <v>26.35648544</v>
      </c>
    </row>
    <row r="73" spans="1:18">
      <c r="A73" s="15" t="s">
        <v>470</v>
      </c>
      <c r="B73" s="17" t="n">
        <v>8249</v>
      </c>
      <c r="C73" s="18">
        <f>(0.0/B73*100)</f>
        <v/>
      </c>
      <c r="D73" s="19" t="n">
        <v>8249</v>
      </c>
      <c r="E73" s="18" t="n">
        <v>421.89337474</v>
      </c>
      <c r="F73" s="20" t="n">
        <v>2.8776948</v>
      </c>
      <c r="G73" s="18" t="n">
        <v>406.72936894</v>
      </c>
      <c r="H73" s="20" t="n">
        <v>25.94575484</v>
      </c>
      <c r="I73" s="18" t="s">
        <v>404</v>
      </c>
      <c r="J73" s="20" t="s">
        <v>404</v>
      </c>
      <c r="K73" s="18" t="s">
        <v>404</v>
      </c>
      <c r="L73" s="20" t="s">
        <v>404</v>
      </c>
      <c r="M73" s="18" t="s">
        <v>404</v>
      </c>
      <c r="N73" s="20" t="s">
        <v>404</v>
      </c>
      <c r="O73" s="18" t="s">
        <v>404</v>
      </c>
      <c r="P73" s="20" t="s">
        <v>404</v>
      </c>
      <c r="Q73" s="18" t="n">
        <v>414.33472174</v>
      </c>
      <c r="R73" s="20" t="n">
        <v>22.3276248</v>
      </c>
    </row>
    <row r="74" spans="1:18">
      <c r="A74" s="15" t="s">
        <v>471</v>
      </c>
      <c r="B74" s="17" t="n">
        <v>4692</v>
      </c>
      <c r="C74" s="18">
        <f>(484.0/B74*100)</f>
        <v/>
      </c>
      <c r="D74" s="19" t="n">
        <v>4208</v>
      </c>
      <c r="E74" s="18" t="n">
        <v>426.91536201</v>
      </c>
      <c r="F74" s="20" t="n">
        <v>1.67591895</v>
      </c>
      <c r="G74" s="18" t="n">
        <v>383.20446516</v>
      </c>
      <c r="H74" s="20" t="n">
        <v>4.69886669</v>
      </c>
      <c r="I74" s="18" t="s">
        <v>404</v>
      </c>
      <c r="J74" s="20" t="s">
        <v>404</v>
      </c>
      <c r="K74" s="18" t="s">
        <v>404</v>
      </c>
      <c r="L74" s="20" t="s">
        <v>404</v>
      </c>
      <c r="M74" s="18" t="s">
        <v>404</v>
      </c>
      <c r="N74" s="20" t="s">
        <v>404</v>
      </c>
      <c r="O74" s="18" t="s">
        <v>404</v>
      </c>
      <c r="P74" s="20" t="s">
        <v>404</v>
      </c>
      <c r="Q74" s="18" t="n">
        <v>302.63588293</v>
      </c>
      <c r="R74" s="20" t="n">
        <v>12.73719023</v>
      </c>
    </row>
    <row r="75" spans="1:18">
      <c r="A75" s="15" t="s">
        <v>472</v>
      </c>
      <c r="B75" s="17" t="n">
        <v>5375</v>
      </c>
      <c r="C75" s="18">
        <f>(483.0/B75*100)</f>
        <v/>
      </c>
      <c r="D75" s="19" t="n">
        <v>4892</v>
      </c>
      <c r="E75" s="18" t="n">
        <v>386.80236544</v>
      </c>
      <c r="F75" s="20" t="n">
        <v>2.90511044</v>
      </c>
      <c r="G75" s="18" t="n">
        <v>390.05277345</v>
      </c>
      <c r="H75" s="20" t="n">
        <v>14.6033634</v>
      </c>
      <c r="I75" s="18" t="s">
        <v>404</v>
      </c>
      <c r="J75" s="20" t="s">
        <v>404</v>
      </c>
      <c r="K75" s="18" t="s">
        <v>404</v>
      </c>
      <c r="L75" s="20" t="s">
        <v>404</v>
      </c>
      <c r="M75" s="18" t="s">
        <v>404</v>
      </c>
      <c r="N75" s="20" t="s">
        <v>404</v>
      </c>
      <c r="O75" s="18" t="s">
        <v>404</v>
      </c>
      <c r="P75" s="20" t="s">
        <v>404</v>
      </c>
      <c r="Q75" s="18" t="n">
        <v>382.21566695</v>
      </c>
      <c r="R75" s="20" t="n">
        <v>13.18524177</v>
      </c>
    </row>
    <row r="76" spans="1:18">
      <c r="A76" s="15" t="s">
        <v>473</v>
      </c>
      <c r="B76" s="17" t="n">
        <v>14167</v>
      </c>
      <c r="C76" s="18">
        <f>(1400.0/B76*100)</f>
        <v/>
      </c>
      <c r="D76" s="19" t="n">
        <v>12767</v>
      </c>
      <c r="E76" s="18" t="n">
        <v>436.27019096</v>
      </c>
      <c r="F76" s="20" t="n">
        <v>2.67647152</v>
      </c>
      <c r="G76" s="18" t="n">
        <v>470.70410431</v>
      </c>
      <c r="H76" s="20" t="n">
        <v>10.20314758</v>
      </c>
      <c r="I76" s="18" t="s">
        <v>404</v>
      </c>
      <c r="J76" s="20" t="s">
        <v>404</v>
      </c>
      <c r="K76" s="18" t="s">
        <v>404</v>
      </c>
      <c r="L76" s="20" t="s">
        <v>404</v>
      </c>
      <c r="M76" s="18" t="s">
        <v>404</v>
      </c>
      <c r="N76" s="20" t="s">
        <v>404</v>
      </c>
      <c r="O76" s="18" t="s">
        <v>404</v>
      </c>
      <c r="P76" s="20" t="s">
        <v>404</v>
      </c>
      <c r="Q76" s="18" t="n">
        <v>442.93191593</v>
      </c>
      <c r="R76" s="20" t="n">
        <v>10.15446685</v>
      </c>
    </row>
    <row r="77" spans="1:18">
      <c r="A77" s="15" t="s">
        <v>474</v>
      </c>
      <c r="B77" s="17" t="n">
        <v>6062</v>
      </c>
      <c r="C77" s="18">
        <f>(0.0/B77*100)</f>
        <v/>
      </c>
      <c r="D77" s="19" t="n">
        <v>6062</v>
      </c>
      <c r="E77" s="18" t="n">
        <v>430.16381277</v>
      </c>
      <c r="F77" s="20" t="n">
        <v>2.57874941</v>
      </c>
      <c r="G77" s="18" t="n">
        <v>459.21010851</v>
      </c>
      <c r="H77" s="20" t="n">
        <v>7.59554267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526.0552257099999</v>
      </c>
      <c r="F78" s="20" t="n">
        <v>4.4409377</v>
      </c>
      <c r="G78" s="18" t="n">
        <v>520.42007985</v>
      </c>
      <c r="H78" s="20" t="n">
        <v>8.32870769</v>
      </c>
      <c r="I78" s="18" t="s">
        <v>404</v>
      </c>
      <c r="J78" s="20" t="s">
        <v>404</v>
      </c>
      <c r="K78" s="18" t="s">
        <v>404</v>
      </c>
      <c r="L78" s="20" t="s">
        <v>404</v>
      </c>
      <c r="M78" s="18" t="s">
        <v>404</v>
      </c>
      <c r="N78" s="20" t="s">
        <v>404</v>
      </c>
      <c r="O78" s="18" t="s">
        <v>404</v>
      </c>
      <c r="P78" s="20" t="s">
        <v>404</v>
      </c>
      <c r="Q78" s="18" t="n">
        <v>488.79665937</v>
      </c>
      <c r="R78" s="20" t="n">
        <v>5.36423065</v>
      </c>
    </row>
    <row customHeight="1" ht="25" r="79" spans="1:18">
      <c r="A79" s="15" t="s">
        <v>476</v>
      </c>
      <c r="B79" s="17" t="n">
        <v>1657</v>
      </c>
      <c r="C79" s="18">
        <f>(21.0/B79*100)</f>
        <v/>
      </c>
      <c r="D79" s="19" t="n">
        <v>1636</v>
      </c>
      <c r="E79" s="18" t="n">
        <v>450.25572841</v>
      </c>
      <c r="F79" s="20" t="n">
        <v>8.122066569999999</v>
      </c>
      <c r="G79" s="18" t="n">
        <v>513.66990204</v>
      </c>
      <c r="H79" s="20" t="n">
        <v>8.290181410000001</v>
      </c>
      <c r="I79" s="18" t="s">
        <v>404</v>
      </c>
      <c r="J79" s="20" t="s">
        <v>404</v>
      </c>
      <c r="K79" s="18" t="s">
        <v>404</v>
      </c>
      <c r="L79" s="20" t="s">
        <v>404</v>
      </c>
      <c r="M79" s="18" t="s">
        <v>404</v>
      </c>
      <c r="N79" s="20" t="s">
        <v>404</v>
      </c>
      <c r="O79" s="18" t="s">
        <v>404</v>
      </c>
      <c r="P79" s="20" t="s">
        <v>404</v>
      </c>
      <c r="Q79" s="18" t="n">
        <v>488.28100914</v>
      </c>
      <c r="R79" s="20" t="n">
        <v>33.09474758</v>
      </c>
    </row>
    <row r="80" spans="1:18">
      <c r="A80" s="15" t="s">
        <v>477</v>
      </c>
      <c r="B80" s="17" t="n">
        <v>7841</v>
      </c>
      <c r="C80" s="18">
        <f>(0.0/B80*100)</f>
        <v/>
      </c>
      <c r="D80" s="19" t="n">
        <v>7841</v>
      </c>
      <c r="E80" s="18" t="n">
        <v>457.87206618</v>
      </c>
      <c r="F80" s="20" t="n">
        <v>3.79897633</v>
      </c>
      <c r="G80" s="18" t="n">
        <v>411.13942771</v>
      </c>
      <c r="H80" s="20" t="n">
        <v>8.53505006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442.43398144</v>
      </c>
      <c r="F81" s="20" t="n">
        <v>3.11393786</v>
      </c>
      <c r="G81" s="18" t="n">
        <v>451.48426169</v>
      </c>
      <c r="H81" s="20" t="n">
        <v>10.05417192</v>
      </c>
      <c r="I81" s="18" t="s">
        <v>404</v>
      </c>
      <c r="J81" s="20" t="s">
        <v>404</v>
      </c>
      <c r="K81" s="18" t="s">
        <v>404</v>
      </c>
      <c r="L81" s="20" t="s">
        <v>404</v>
      </c>
      <c r="M81" s="18" t="s">
        <v>404</v>
      </c>
      <c r="N81" s="20" t="s">
        <v>404</v>
      </c>
      <c r="O81" s="18" t="s">
        <v>404</v>
      </c>
      <c r="P81" s="20" t="s">
        <v>404</v>
      </c>
      <c r="Q81" s="18" t="n">
        <v>523.4145175</v>
      </c>
      <c r="R81" s="20" t="n">
        <v>6.78576833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675</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512.52227237</v>
      </c>
      <c r="F7" s="20" t="n">
        <v>1.77956025</v>
      </c>
      <c r="G7" s="18" t="n">
        <v>498.03961385</v>
      </c>
      <c r="H7" s="20" t="n">
        <v>7.57477486</v>
      </c>
      <c r="I7" s="18" t="s">
        <v>404</v>
      </c>
      <c r="J7" s="20" t="s">
        <v>404</v>
      </c>
      <c r="K7" s="18" t="s">
        <v>404</v>
      </c>
      <c r="L7" s="20" t="s">
        <v>404</v>
      </c>
      <c r="M7" s="18" t="s">
        <v>404</v>
      </c>
      <c r="N7" s="20" t="s">
        <v>404</v>
      </c>
      <c r="O7" s="18" t="s">
        <v>404</v>
      </c>
      <c r="P7" s="20" t="s">
        <v>404</v>
      </c>
      <c r="Q7" s="18" t="n">
        <v>494.15535984</v>
      </c>
      <c r="R7" s="20" t="n">
        <v>10.06250646</v>
      </c>
    </row>
    <row r="8" spans="1:18">
      <c r="A8" s="15" t="s">
        <v>405</v>
      </c>
      <c r="B8" s="17" t="n">
        <v>7007</v>
      </c>
      <c r="C8" s="18">
        <f>(0.0/B8*100)</f>
        <v/>
      </c>
      <c r="D8" s="19" t="n">
        <v>7007</v>
      </c>
      <c r="E8" s="18" t="n">
        <v>497.1591368</v>
      </c>
      <c r="F8" s="20" t="n">
        <v>6.23296245</v>
      </c>
      <c r="G8" s="18" t="n">
        <v>493.57106587</v>
      </c>
      <c r="H8" s="20" t="n">
        <v>4.45360817</v>
      </c>
      <c r="I8" s="18" t="s">
        <v>404</v>
      </c>
      <c r="J8" s="20" t="s">
        <v>404</v>
      </c>
      <c r="K8" s="18" t="s">
        <v>404</v>
      </c>
      <c r="L8" s="20" t="s">
        <v>404</v>
      </c>
      <c r="M8" s="18" t="s">
        <v>404</v>
      </c>
      <c r="N8" s="20" t="s">
        <v>404</v>
      </c>
      <c r="O8" s="18" t="s">
        <v>404</v>
      </c>
      <c r="P8" s="20" t="s">
        <v>404</v>
      </c>
      <c r="Q8" s="18" t="n">
        <v>496.49030799</v>
      </c>
      <c r="R8" s="20" t="n">
        <v>14.68883876</v>
      </c>
    </row>
    <row r="9" spans="1:18">
      <c r="A9" s="15" t="s">
        <v>406</v>
      </c>
      <c r="B9" s="17" t="n">
        <v>9651</v>
      </c>
      <c r="C9" s="18">
        <f>(200.0/B9*100)</f>
        <v/>
      </c>
      <c r="D9" s="19" t="n">
        <v>9451</v>
      </c>
      <c r="E9" s="18" t="n">
        <v>503.79055597</v>
      </c>
      <c r="F9" s="20" t="n">
        <v>3.72145117</v>
      </c>
      <c r="G9" s="18" t="n">
        <v>506.72028747</v>
      </c>
      <c r="H9" s="20" t="n">
        <v>8.601389449999999</v>
      </c>
      <c r="I9" s="18" t="s">
        <v>404</v>
      </c>
      <c r="J9" s="20" t="s">
        <v>404</v>
      </c>
      <c r="K9" s="18" t="s">
        <v>404</v>
      </c>
      <c r="L9" s="20" t="s">
        <v>404</v>
      </c>
      <c r="M9" s="18" t="s">
        <v>404</v>
      </c>
      <c r="N9" s="20" t="s">
        <v>404</v>
      </c>
      <c r="O9" s="18" t="s">
        <v>404</v>
      </c>
      <c r="P9" s="20" t="s">
        <v>404</v>
      </c>
      <c r="Q9" s="18" t="n">
        <v>475.51276809</v>
      </c>
      <c r="R9" s="20" t="n">
        <v>14.81134996</v>
      </c>
    </row>
    <row r="10" spans="1:18">
      <c r="A10" s="15" t="s">
        <v>407</v>
      </c>
      <c r="B10" s="17" t="n">
        <v>20058</v>
      </c>
      <c r="C10" s="18">
        <f>(3112.0/B10*100)</f>
        <v/>
      </c>
      <c r="D10" s="19" t="n">
        <v>16946</v>
      </c>
      <c r="E10" s="18" t="n">
        <v>530.09773265</v>
      </c>
      <c r="F10" s="20" t="n">
        <v>2.40662516</v>
      </c>
      <c r="G10" s="18" t="n">
        <v>521.3680505900001</v>
      </c>
      <c r="H10" s="20" t="n">
        <v>5.15202655</v>
      </c>
      <c r="I10" s="18" t="s">
        <v>404</v>
      </c>
      <c r="J10" s="20" t="s">
        <v>404</v>
      </c>
      <c r="K10" s="18" t="s">
        <v>404</v>
      </c>
      <c r="L10" s="20" t="s">
        <v>404</v>
      </c>
      <c r="M10" s="18" t="s">
        <v>404</v>
      </c>
      <c r="N10" s="20" t="s">
        <v>404</v>
      </c>
      <c r="O10" s="18" t="s">
        <v>404</v>
      </c>
      <c r="P10" s="20" t="s">
        <v>404</v>
      </c>
      <c r="Q10" s="18" t="n">
        <v>547.57036389</v>
      </c>
      <c r="R10" s="20" t="n">
        <v>16.4930516</v>
      </c>
    </row>
    <row r="11" spans="1:18">
      <c r="A11" s="15" t="s">
        <v>408</v>
      </c>
      <c r="B11" s="17" t="n">
        <v>7053</v>
      </c>
      <c r="C11" s="18">
        <f>(175.0/B11*100)</f>
        <v/>
      </c>
      <c r="D11" s="19" t="n">
        <v>6878</v>
      </c>
      <c r="E11" s="18" t="n">
        <v>447.04045873</v>
      </c>
      <c r="F11" s="20" t="n">
        <v>2.57671163</v>
      </c>
      <c r="G11" s="18" t="n">
        <v>491.1606651</v>
      </c>
      <c r="H11" s="20" t="n">
        <v>24.72253548</v>
      </c>
      <c r="I11" s="18" t="s">
        <v>404</v>
      </c>
      <c r="J11" s="20" t="s">
        <v>404</v>
      </c>
      <c r="K11" s="18" t="s">
        <v>404</v>
      </c>
      <c r="L11" s="20" t="s">
        <v>404</v>
      </c>
      <c r="M11" s="18" t="s">
        <v>404</v>
      </c>
      <c r="N11" s="20" t="s">
        <v>404</v>
      </c>
      <c r="O11" s="18" t="s">
        <v>404</v>
      </c>
      <c r="P11" s="20" t="s">
        <v>404</v>
      </c>
      <c r="Q11" s="18" t="n">
        <v>432.38251901</v>
      </c>
      <c r="R11" s="20" t="n">
        <v>10.20700953</v>
      </c>
    </row>
    <row r="12" spans="1:18">
      <c r="A12" s="15" t="s">
        <v>409</v>
      </c>
      <c r="B12" s="17" t="n">
        <v>6894</v>
      </c>
      <c r="C12" s="18">
        <f>(106.0/B12*100)</f>
        <v/>
      </c>
      <c r="D12" s="19" t="n">
        <v>6788</v>
      </c>
      <c r="E12" s="18" t="n">
        <v>493.35478119</v>
      </c>
      <c r="F12" s="20" t="n">
        <v>2.42061207</v>
      </c>
      <c r="G12" s="18" t="n">
        <v>489.98408016</v>
      </c>
      <c r="H12" s="20" t="n">
        <v>15.16571848</v>
      </c>
      <c r="I12" s="18" t="s">
        <v>404</v>
      </c>
      <c r="J12" s="20" t="s">
        <v>404</v>
      </c>
      <c r="K12" s="18" t="s">
        <v>404</v>
      </c>
      <c r="L12" s="20" t="s">
        <v>404</v>
      </c>
      <c r="M12" s="18" t="s">
        <v>404</v>
      </c>
      <c r="N12" s="20" t="s">
        <v>404</v>
      </c>
      <c r="O12" s="18" t="s">
        <v>404</v>
      </c>
      <c r="P12" s="20" t="s">
        <v>404</v>
      </c>
      <c r="Q12" s="18" t="n">
        <v>433.78311587</v>
      </c>
      <c r="R12" s="20" t="n">
        <v>9.768392499999999</v>
      </c>
    </row>
    <row r="13" spans="1:18">
      <c r="A13" s="15" t="s">
        <v>410</v>
      </c>
      <c r="B13" s="17" t="n">
        <v>7161</v>
      </c>
      <c r="C13" s="18">
        <f>(1175.0/B13*100)</f>
        <v/>
      </c>
      <c r="D13" s="19" t="n">
        <v>5986</v>
      </c>
      <c r="E13" s="18" t="n">
        <v>501.01655029</v>
      </c>
      <c r="F13" s="20" t="n">
        <v>2.61257402</v>
      </c>
      <c r="G13" s="18" t="n">
        <v>507.84156385</v>
      </c>
      <c r="H13" s="20" t="n">
        <v>9.41253852</v>
      </c>
      <c r="I13" s="18" t="s">
        <v>404</v>
      </c>
      <c r="J13" s="20" t="s">
        <v>404</v>
      </c>
      <c r="K13" s="18" t="s">
        <v>404</v>
      </c>
      <c r="L13" s="20" t="s">
        <v>404</v>
      </c>
      <c r="M13" s="18" t="s">
        <v>404</v>
      </c>
      <c r="N13" s="20" t="s">
        <v>404</v>
      </c>
      <c r="O13" s="18" t="s">
        <v>404</v>
      </c>
      <c r="P13" s="20" t="s">
        <v>404</v>
      </c>
      <c r="Q13" s="18" t="n">
        <v>503.12188379</v>
      </c>
      <c r="R13" s="20" t="n">
        <v>4.88377458</v>
      </c>
    </row>
    <row r="14" spans="1:18">
      <c r="A14" s="15" t="s">
        <v>411</v>
      </c>
      <c r="B14" s="17" t="n">
        <v>5587</v>
      </c>
      <c r="C14" s="18">
        <f>(0.0/B14*100)</f>
        <v/>
      </c>
      <c r="D14" s="19" t="n">
        <v>5587</v>
      </c>
      <c r="E14" s="18" t="n">
        <v>533.38057703</v>
      </c>
      <c r="F14" s="20" t="n">
        <v>2.30525306</v>
      </c>
      <c r="G14" s="18" t="n">
        <v>538.3961984699999</v>
      </c>
      <c r="H14" s="20" t="n">
        <v>4.1366274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527.90708779</v>
      </c>
      <c r="F15" s="20" t="n">
        <v>2.76180229</v>
      </c>
      <c r="G15" s="18" t="n">
        <v>536.35880552</v>
      </c>
      <c r="H15" s="20" t="n">
        <v>4.90605965</v>
      </c>
      <c r="I15" s="18" t="s">
        <v>404</v>
      </c>
      <c r="J15" s="20" t="s">
        <v>404</v>
      </c>
      <c r="K15" s="18" t="s">
        <v>404</v>
      </c>
      <c r="L15" s="20" t="s">
        <v>404</v>
      </c>
      <c r="M15" s="18" t="s">
        <v>404</v>
      </c>
      <c r="N15" s="20" t="s">
        <v>404</v>
      </c>
      <c r="O15" s="18" t="s">
        <v>404</v>
      </c>
      <c r="P15" s="20" t="s">
        <v>404</v>
      </c>
      <c r="Q15" s="18" t="n">
        <v>539.9146191999999</v>
      </c>
      <c r="R15" s="20" t="n">
        <v>22.22963819</v>
      </c>
    </row>
    <row r="16" spans="1:18">
      <c r="A16" s="15" t="s">
        <v>413</v>
      </c>
      <c r="B16" s="17" t="n">
        <v>6108</v>
      </c>
      <c r="C16" s="18">
        <f>(495.0/B16*100)</f>
        <v/>
      </c>
      <c r="D16" s="19" t="n">
        <v>5613</v>
      </c>
      <c r="E16" s="18" t="n">
        <v>496.56871658</v>
      </c>
      <c r="F16" s="20" t="n">
        <v>2.96061182</v>
      </c>
      <c r="G16" s="18" t="n">
        <v>512.92531605</v>
      </c>
      <c r="H16" s="20" t="n">
        <v>12.58883362</v>
      </c>
      <c r="I16" s="18" t="s">
        <v>404</v>
      </c>
      <c r="J16" s="20" t="s">
        <v>404</v>
      </c>
      <c r="K16" s="18" t="s">
        <v>404</v>
      </c>
      <c r="L16" s="20" t="s">
        <v>404</v>
      </c>
      <c r="M16" s="18" t="s">
        <v>404</v>
      </c>
      <c r="N16" s="20" t="s">
        <v>404</v>
      </c>
      <c r="O16" s="18" t="s">
        <v>404</v>
      </c>
      <c r="P16" s="20" t="s">
        <v>404</v>
      </c>
      <c r="Q16" s="18" t="n">
        <v>434.75406135</v>
      </c>
      <c r="R16" s="20" t="n">
        <v>48.47616527</v>
      </c>
    </row>
    <row r="17" spans="1:18">
      <c r="A17" s="15" t="s">
        <v>414</v>
      </c>
      <c r="B17" s="17" t="n">
        <v>6504</v>
      </c>
      <c r="C17" s="18">
        <f>(1325.0/B17*100)</f>
        <v/>
      </c>
      <c r="D17" s="19" t="n">
        <v>5179</v>
      </c>
      <c r="E17" s="18" t="n">
        <v>505.51261106</v>
      </c>
      <c r="F17" s="20" t="n">
        <v>4.79410489</v>
      </c>
      <c r="G17" s="18" t="n">
        <v>511.5767142</v>
      </c>
      <c r="H17" s="20" t="n">
        <v>8.12770935</v>
      </c>
      <c r="I17" s="18" t="s">
        <v>404</v>
      </c>
      <c r="J17" s="20" t="s">
        <v>404</v>
      </c>
      <c r="K17" s="18" t="s">
        <v>404</v>
      </c>
      <c r="L17" s="20" t="s">
        <v>404</v>
      </c>
      <c r="M17" s="18" t="s">
        <v>404</v>
      </c>
      <c r="N17" s="20" t="s">
        <v>404</v>
      </c>
      <c r="O17" s="18" t="s">
        <v>404</v>
      </c>
      <c r="P17" s="20" t="s">
        <v>404</v>
      </c>
      <c r="Q17" s="18" t="n">
        <v>542.63544655</v>
      </c>
      <c r="R17" s="20" t="n">
        <v>16.36339855</v>
      </c>
    </row>
    <row r="18" spans="1:18">
      <c r="A18" s="15" t="s">
        <v>415</v>
      </c>
      <c r="B18" s="17" t="n">
        <v>5532</v>
      </c>
      <c r="C18" s="18">
        <f>(0.0/B18*100)</f>
        <v/>
      </c>
      <c r="D18" s="19" t="n">
        <v>5532</v>
      </c>
      <c r="E18" s="18" t="n">
        <v>455.54337686</v>
      </c>
      <c r="F18" s="20" t="n">
        <v>3.88910369</v>
      </c>
      <c r="G18" s="18" t="n">
        <v>442.46287166</v>
      </c>
      <c r="H18" s="20" t="n">
        <v>33.24262044</v>
      </c>
      <c r="I18" s="18" t="s">
        <v>404</v>
      </c>
      <c r="J18" s="20" t="s">
        <v>404</v>
      </c>
      <c r="K18" s="18" t="s">
        <v>404</v>
      </c>
      <c r="L18" s="20" t="s">
        <v>404</v>
      </c>
      <c r="M18" s="18" t="s">
        <v>404</v>
      </c>
      <c r="N18" s="20" t="s">
        <v>404</v>
      </c>
      <c r="O18" s="18" t="s">
        <v>404</v>
      </c>
      <c r="P18" s="20" t="s">
        <v>404</v>
      </c>
      <c r="Q18" s="18" t="n">
        <v>409.89030628</v>
      </c>
      <c r="R18" s="20" t="n">
        <v>26.49600797</v>
      </c>
    </row>
    <row r="19" spans="1:18">
      <c r="A19" s="15" t="s">
        <v>416</v>
      </c>
      <c r="B19" s="17" t="n">
        <v>5658</v>
      </c>
      <c r="C19" s="18">
        <f>(327.0/B19*100)</f>
        <v/>
      </c>
      <c r="D19" s="19" t="n">
        <v>5331</v>
      </c>
      <c r="E19" s="18" t="n">
        <v>477.85836852</v>
      </c>
      <c r="F19" s="20" t="n">
        <v>3.16223992</v>
      </c>
      <c r="G19" s="18" t="n">
        <v>459.10284499</v>
      </c>
      <c r="H19" s="20" t="n">
        <v>14.50164632</v>
      </c>
      <c r="I19" s="18" t="s">
        <v>404</v>
      </c>
      <c r="J19" s="20" t="s">
        <v>404</v>
      </c>
      <c r="K19" s="18" t="s">
        <v>404</v>
      </c>
      <c r="L19" s="20" t="s">
        <v>404</v>
      </c>
      <c r="M19" s="18" t="s">
        <v>404</v>
      </c>
      <c r="N19" s="20" t="s">
        <v>404</v>
      </c>
      <c r="O19" s="18" t="s">
        <v>404</v>
      </c>
      <c r="P19" s="20" t="s">
        <v>404</v>
      </c>
      <c r="Q19" s="18" t="n">
        <v>532.60228029</v>
      </c>
      <c r="R19" s="20" t="n">
        <v>23.82918684</v>
      </c>
    </row>
    <row r="20" spans="1:18">
      <c r="A20" s="15" t="s">
        <v>417</v>
      </c>
      <c r="B20" s="17" t="n">
        <v>3371</v>
      </c>
      <c r="C20" s="18">
        <f>(24.0/B20*100)</f>
        <v/>
      </c>
      <c r="D20" s="19" t="n">
        <v>3347</v>
      </c>
      <c r="E20" s="18" t="n">
        <v>474.19039672</v>
      </c>
      <c r="F20" s="20" t="n">
        <v>1.73513506</v>
      </c>
      <c r="G20" s="18" t="n">
        <v>453.28330568</v>
      </c>
      <c r="H20" s="20" t="n">
        <v>12.06191248</v>
      </c>
      <c r="I20" s="18" t="s">
        <v>404</v>
      </c>
      <c r="J20" s="20" t="s">
        <v>404</v>
      </c>
      <c r="K20" s="18" t="s">
        <v>404</v>
      </c>
      <c r="L20" s="20" t="s">
        <v>404</v>
      </c>
      <c r="M20" s="18" t="s">
        <v>404</v>
      </c>
      <c r="N20" s="20" t="s">
        <v>404</v>
      </c>
      <c r="O20" s="18" t="s">
        <v>404</v>
      </c>
      <c r="P20" s="20" t="s">
        <v>404</v>
      </c>
      <c r="Q20" s="18" t="n">
        <v>442.12057421</v>
      </c>
      <c r="R20" s="20" t="n">
        <v>10.23289068</v>
      </c>
    </row>
    <row r="21" spans="1:18">
      <c r="A21" s="15" t="s">
        <v>418</v>
      </c>
      <c r="B21" s="17" t="n">
        <v>5741</v>
      </c>
      <c r="C21" s="18">
        <f>(0.0/B21*100)</f>
        <v/>
      </c>
      <c r="D21" s="19" t="n">
        <v>5741</v>
      </c>
      <c r="E21" s="18" t="n">
        <v>506.51301329</v>
      </c>
      <c r="F21" s="20" t="n">
        <v>3.13987482</v>
      </c>
      <c r="G21" s="18" t="n">
        <v>495.54821468</v>
      </c>
      <c r="H21" s="20" t="n">
        <v>6.04900039</v>
      </c>
      <c r="I21" s="18" t="s">
        <v>404</v>
      </c>
      <c r="J21" s="20" t="s">
        <v>404</v>
      </c>
      <c r="K21" s="18" t="s">
        <v>404</v>
      </c>
      <c r="L21" s="20" t="s">
        <v>404</v>
      </c>
      <c r="M21" s="18" t="s">
        <v>404</v>
      </c>
      <c r="N21" s="20" t="s">
        <v>404</v>
      </c>
      <c r="O21" s="18" t="s">
        <v>404</v>
      </c>
      <c r="P21" s="20" t="s">
        <v>404</v>
      </c>
      <c r="Q21" s="18" t="n">
        <v>492.25393699</v>
      </c>
      <c r="R21" s="20" t="n">
        <v>7.0005258</v>
      </c>
    </row>
    <row r="22" spans="1:18">
      <c r="A22" s="15" t="s">
        <v>419</v>
      </c>
      <c r="B22" s="17" t="n">
        <v>6598</v>
      </c>
      <c r="C22" s="18">
        <f>(0.0/B22*100)</f>
        <v/>
      </c>
      <c r="D22" s="19" t="n">
        <v>6598</v>
      </c>
      <c r="E22" s="18" t="n">
        <v>462.10492669</v>
      </c>
      <c r="F22" s="20" t="n">
        <v>5.34173334</v>
      </c>
      <c r="G22" s="18" t="n">
        <v>471.19773657</v>
      </c>
      <c r="H22" s="20" t="n">
        <v>7.93447321</v>
      </c>
      <c r="I22" s="18" t="s">
        <v>404</v>
      </c>
      <c r="J22" s="20" t="s">
        <v>404</v>
      </c>
      <c r="K22" s="18" t="s">
        <v>404</v>
      </c>
      <c r="L22" s="20" t="s">
        <v>404</v>
      </c>
      <c r="M22" s="18" t="s">
        <v>404</v>
      </c>
      <c r="N22" s="20" t="s">
        <v>404</v>
      </c>
      <c r="O22" s="18" t="s">
        <v>404</v>
      </c>
      <c r="P22" s="20" t="s">
        <v>404</v>
      </c>
      <c r="Q22" s="18" t="n">
        <v>491.83723458</v>
      </c>
      <c r="R22" s="20" t="n">
        <v>11.18286112</v>
      </c>
    </row>
    <row r="23" spans="1:18">
      <c r="A23" s="15" t="s">
        <v>420</v>
      </c>
      <c r="B23" s="17" t="n">
        <v>11583</v>
      </c>
      <c r="C23" s="18">
        <f>(3194.0/B23*100)</f>
        <v/>
      </c>
      <c r="D23" s="19" t="n">
        <v>8389</v>
      </c>
      <c r="E23" s="18" t="n">
        <v>484.04413121</v>
      </c>
      <c r="F23" s="20" t="n">
        <v>3.64793563</v>
      </c>
      <c r="G23" s="18" t="n">
        <v>490.14019245</v>
      </c>
      <c r="H23" s="20" t="n">
        <v>17.78016671</v>
      </c>
      <c r="I23" s="18" t="s">
        <v>404</v>
      </c>
      <c r="J23" s="20" t="s">
        <v>404</v>
      </c>
      <c r="K23" s="18" t="s">
        <v>404</v>
      </c>
      <c r="L23" s="20" t="s">
        <v>404</v>
      </c>
      <c r="M23" s="18" t="s">
        <v>404</v>
      </c>
      <c r="N23" s="20" t="s">
        <v>404</v>
      </c>
      <c r="O23" s="18" t="s">
        <v>404</v>
      </c>
      <c r="P23" s="20" t="s">
        <v>404</v>
      </c>
      <c r="Q23" s="18" t="n">
        <v>473.48647348</v>
      </c>
      <c r="R23" s="20" t="n">
        <v>26.76413898</v>
      </c>
    </row>
    <row r="24" spans="1:18">
      <c r="A24" s="15" t="s">
        <v>421</v>
      </c>
      <c r="B24" s="17" t="n">
        <v>6647</v>
      </c>
      <c r="C24" s="18">
        <f>(0.0/B24*100)</f>
        <v/>
      </c>
      <c r="D24" s="19" t="n">
        <v>6647</v>
      </c>
      <c r="E24" s="18" t="n">
        <v>537.28127733</v>
      </c>
      <c r="F24" s="20" t="n">
        <v>3.25582319</v>
      </c>
      <c r="G24" s="18" t="n">
        <v>546.47799256</v>
      </c>
      <c r="H24" s="20" t="n">
        <v>14.69410497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517.74754171</v>
      </c>
      <c r="F25" s="20" t="n">
        <v>3.62660345</v>
      </c>
      <c r="G25" s="18" t="n">
        <v>503.22464571</v>
      </c>
      <c r="H25" s="20" t="n">
        <v>7.28231562</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490.02830829</v>
      </c>
      <c r="F26" s="20" t="n">
        <v>1.82891829</v>
      </c>
      <c r="G26" s="18" t="n">
        <v>497.93537187</v>
      </c>
      <c r="H26" s="20" t="n">
        <v>4.87299372</v>
      </c>
      <c r="I26" s="18" t="s">
        <v>404</v>
      </c>
      <c r="J26" s="20" t="s">
        <v>404</v>
      </c>
      <c r="K26" s="18" t="s">
        <v>404</v>
      </c>
      <c r="L26" s="20" t="s">
        <v>404</v>
      </c>
      <c r="M26" s="18" t="s">
        <v>404</v>
      </c>
      <c r="N26" s="20" t="s">
        <v>404</v>
      </c>
      <c r="O26" s="18" t="s">
        <v>404</v>
      </c>
      <c r="P26" s="20" t="s">
        <v>404</v>
      </c>
      <c r="Q26" s="18" t="n">
        <v>457.28311299</v>
      </c>
      <c r="R26" s="20" t="n">
        <v>6.82602524</v>
      </c>
    </row>
    <row r="27" spans="1:18">
      <c r="A27" s="15" t="s">
        <v>424</v>
      </c>
      <c r="B27" s="17" t="n">
        <v>5299</v>
      </c>
      <c r="C27" s="18">
        <f>(0.0/B27*100)</f>
        <v/>
      </c>
      <c r="D27" s="19" t="n">
        <v>5299</v>
      </c>
      <c r="E27" s="18" t="n">
        <v>478.97918539</v>
      </c>
      <c r="F27" s="20" t="n">
        <v>1.36520972</v>
      </c>
      <c r="G27" s="18" t="n">
        <v>498.65278297</v>
      </c>
      <c r="H27" s="20" t="n">
        <v>2.22376209</v>
      </c>
      <c r="I27" s="18" t="s">
        <v>404</v>
      </c>
      <c r="J27" s="20" t="s">
        <v>404</v>
      </c>
      <c r="K27" s="18" t="s">
        <v>404</v>
      </c>
      <c r="L27" s="20" t="s">
        <v>404</v>
      </c>
      <c r="M27" s="18" t="s">
        <v>404</v>
      </c>
      <c r="N27" s="20" t="s">
        <v>404</v>
      </c>
      <c r="O27" s="18" t="s">
        <v>404</v>
      </c>
      <c r="P27" s="20" t="s">
        <v>404</v>
      </c>
      <c r="Q27" s="18" t="n">
        <v>460.40997821</v>
      </c>
      <c r="R27" s="20" t="n">
        <v>29.69276754</v>
      </c>
    </row>
    <row r="28" spans="1:18">
      <c r="A28" s="15" t="s">
        <v>425</v>
      </c>
      <c r="B28" s="17" t="n">
        <v>7568</v>
      </c>
      <c r="C28" s="18">
        <f>(0.0/B28*100)</f>
        <v/>
      </c>
      <c r="D28" s="19" t="n">
        <v>7568</v>
      </c>
      <c r="E28" s="18" t="n">
        <v>416.00189777</v>
      </c>
      <c r="F28" s="20" t="n">
        <v>2.16784287</v>
      </c>
      <c r="G28" s="18" t="n">
        <v>406.90662069</v>
      </c>
      <c r="H28" s="20" t="n">
        <v>10.61400387</v>
      </c>
      <c r="I28" s="18" t="s">
        <v>404</v>
      </c>
      <c r="J28" s="20" t="s">
        <v>404</v>
      </c>
      <c r="K28" s="18" t="s">
        <v>404</v>
      </c>
      <c r="L28" s="20" t="s">
        <v>404</v>
      </c>
      <c r="M28" s="18" t="s">
        <v>404</v>
      </c>
      <c r="N28" s="20" t="s">
        <v>404</v>
      </c>
      <c r="O28" s="18" t="s">
        <v>404</v>
      </c>
      <c r="P28" s="20" t="s">
        <v>404</v>
      </c>
      <c r="Q28" s="18" t="n">
        <v>424.61448559</v>
      </c>
      <c r="R28" s="20" t="n">
        <v>5.95806065</v>
      </c>
    </row>
    <row r="29" spans="1:18">
      <c r="A29" s="15" t="s">
        <v>426</v>
      </c>
      <c r="B29" s="17" t="n">
        <v>5385</v>
      </c>
      <c r="C29" s="18">
        <f>(1123.0/B29*100)</f>
        <v/>
      </c>
      <c r="D29" s="19" t="n">
        <v>4262</v>
      </c>
      <c r="E29" s="18" t="n">
        <v>510.49326933</v>
      </c>
      <c r="F29" s="20" t="n">
        <v>5.66633492</v>
      </c>
      <c r="G29" s="18" t="n">
        <v>495.90817378</v>
      </c>
      <c r="H29" s="20" t="n">
        <v>27.77392428</v>
      </c>
      <c r="I29" s="18" t="s">
        <v>404</v>
      </c>
      <c r="J29" s="20" t="s">
        <v>404</v>
      </c>
      <c r="K29" s="18" t="s">
        <v>404</v>
      </c>
      <c r="L29" s="20" t="s">
        <v>404</v>
      </c>
      <c r="M29" s="18" t="s">
        <v>404</v>
      </c>
      <c r="N29" s="20" t="s">
        <v>404</v>
      </c>
      <c r="O29" s="18" t="s">
        <v>404</v>
      </c>
      <c r="P29" s="20" t="s">
        <v>404</v>
      </c>
      <c r="Q29" s="18" t="n">
        <v>500.76735994</v>
      </c>
      <c r="R29" s="20" t="n">
        <v>10.08120593</v>
      </c>
    </row>
    <row r="30" spans="1:18">
      <c r="A30" s="15" t="s">
        <v>427</v>
      </c>
      <c r="B30" s="17" t="n">
        <v>4520</v>
      </c>
      <c r="C30" s="18">
        <f>(1053.0/B30*100)</f>
        <v/>
      </c>
      <c r="D30" s="19" t="n">
        <v>3467</v>
      </c>
      <c r="E30" s="18" t="n">
        <v>514.35474733</v>
      </c>
      <c r="F30" s="20" t="n">
        <v>3.22655007</v>
      </c>
      <c r="G30" s="18" t="n">
        <v>540.81756016</v>
      </c>
      <c r="H30" s="20" t="n">
        <v>25.8541983</v>
      </c>
      <c r="I30" s="18" t="s">
        <v>404</v>
      </c>
      <c r="J30" s="20" t="s">
        <v>404</v>
      </c>
      <c r="K30" s="18" t="s">
        <v>404</v>
      </c>
      <c r="L30" s="20" t="s">
        <v>404</v>
      </c>
      <c r="M30" s="18" t="s">
        <v>404</v>
      </c>
      <c r="N30" s="20" t="s">
        <v>404</v>
      </c>
      <c r="O30" s="18" t="s">
        <v>404</v>
      </c>
      <c r="P30" s="20" t="s">
        <v>404</v>
      </c>
      <c r="Q30" s="18" t="n">
        <v>478.05465358</v>
      </c>
      <c r="R30" s="20" t="n">
        <v>5.96841058</v>
      </c>
    </row>
    <row r="31" spans="1:18">
      <c r="A31" s="15" t="s">
        <v>428</v>
      </c>
      <c r="B31" s="17" t="n">
        <v>5456</v>
      </c>
      <c r="C31" s="18">
        <f>(502.0/B31*100)</f>
        <v/>
      </c>
      <c r="D31" s="19" t="n">
        <v>4954</v>
      </c>
      <c r="E31" s="18" t="n">
        <v>500.43563737</v>
      </c>
      <c r="F31" s="20" t="n">
        <v>2.81679932</v>
      </c>
      <c r="G31" s="18" t="n">
        <v>496.15732708</v>
      </c>
      <c r="H31" s="20" t="n">
        <v>4.98836675</v>
      </c>
      <c r="I31" s="18" t="s">
        <v>404</v>
      </c>
      <c r="J31" s="20" t="s">
        <v>404</v>
      </c>
      <c r="K31" s="18" t="s">
        <v>404</v>
      </c>
      <c r="L31" s="20" t="s">
        <v>404</v>
      </c>
      <c r="M31" s="18" t="s">
        <v>404</v>
      </c>
      <c r="N31" s="20" t="s">
        <v>404</v>
      </c>
      <c r="O31" s="18" t="s">
        <v>404</v>
      </c>
      <c r="P31" s="20" t="s">
        <v>404</v>
      </c>
      <c r="Q31" s="18" t="n">
        <v>494.07696171</v>
      </c>
      <c r="R31" s="20" t="n">
        <v>10.28653921</v>
      </c>
    </row>
    <row r="32" spans="1:18">
      <c r="A32" s="15" t="s">
        <v>429</v>
      </c>
      <c r="B32" s="17" t="n">
        <v>4478</v>
      </c>
      <c r="C32" s="18">
        <f>(0.0/B32*100)</f>
        <v/>
      </c>
      <c r="D32" s="19" t="n">
        <v>4478</v>
      </c>
      <c r="E32" s="18" t="n">
        <v>501.03358028</v>
      </c>
      <c r="F32" s="20" t="n">
        <v>2.60113611</v>
      </c>
      <c r="G32" s="18" t="n">
        <v>493.52324298</v>
      </c>
      <c r="H32" s="20" t="n">
        <v>10.93832484</v>
      </c>
      <c r="I32" s="18" t="s">
        <v>404</v>
      </c>
      <c r="J32" s="20" t="s">
        <v>404</v>
      </c>
      <c r="K32" s="18" t="s">
        <v>404</v>
      </c>
      <c r="L32" s="20" t="s">
        <v>404</v>
      </c>
      <c r="M32" s="18" t="s">
        <v>404</v>
      </c>
      <c r="N32" s="20" t="s">
        <v>404</v>
      </c>
      <c r="O32" s="18" t="s">
        <v>404</v>
      </c>
      <c r="P32" s="20" t="s">
        <v>404</v>
      </c>
      <c r="Q32" s="18" t="n">
        <v>532.28075803</v>
      </c>
      <c r="R32" s="20" t="n">
        <v>16.093769</v>
      </c>
    </row>
    <row r="33" spans="1:18">
      <c r="A33" s="15" t="s">
        <v>430</v>
      </c>
      <c r="B33" s="17" t="n">
        <v>7325</v>
      </c>
      <c r="C33" s="18">
        <f>(29.0/B33*100)</f>
        <v/>
      </c>
      <c r="D33" s="19" t="n">
        <v>7296</v>
      </c>
      <c r="E33" s="18" t="n">
        <v>500.28913815</v>
      </c>
      <c r="F33" s="20" t="n">
        <v>2.63985283</v>
      </c>
      <c r="G33" s="18" t="n">
        <v>506.83653026</v>
      </c>
      <c r="H33" s="20" t="n">
        <v>9.73898603</v>
      </c>
      <c r="I33" s="18" t="s">
        <v>404</v>
      </c>
      <c r="J33" s="20" t="s">
        <v>404</v>
      </c>
      <c r="K33" s="18" t="s">
        <v>404</v>
      </c>
      <c r="L33" s="20" t="s">
        <v>404</v>
      </c>
      <c r="M33" s="18" t="s">
        <v>404</v>
      </c>
      <c r="N33" s="20" t="s">
        <v>404</v>
      </c>
      <c r="O33" s="18" t="s">
        <v>404</v>
      </c>
      <c r="P33" s="20" t="s">
        <v>404</v>
      </c>
      <c r="Q33" s="18" t="n">
        <v>524.2777923</v>
      </c>
      <c r="R33" s="20" t="n">
        <v>19.16626208</v>
      </c>
    </row>
    <row r="34" spans="1:18">
      <c r="A34" s="15" t="s">
        <v>431</v>
      </c>
      <c r="B34" s="17" t="n">
        <v>6350</v>
      </c>
      <c r="C34" s="18">
        <f>(0.0/B34*100)</f>
        <v/>
      </c>
      <c r="D34" s="19" t="n">
        <v>6350</v>
      </c>
      <c r="E34" s="18" t="n">
        <v>461.45413657</v>
      </c>
      <c r="F34" s="20" t="n">
        <v>2.68020048</v>
      </c>
      <c r="G34" s="18" t="n">
        <v>448.42166891</v>
      </c>
      <c r="H34" s="20" t="n">
        <v>21.43746342</v>
      </c>
      <c r="I34" s="18" t="s">
        <v>404</v>
      </c>
      <c r="J34" s="20" t="s">
        <v>404</v>
      </c>
      <c r="K34" s="18" t="s">
        <v>404</v>
      </c>
      <c r="L34" s="20" t="s">
        <v>404</v>
      </c>
      <c r="M34" s="18" t="s">
        <v>404</v>
      </c>
      <c r="N34" s="20" t="s">
        <v>404</v>
      </c>
      <c r="O34" s="18" t="s">
        <v>404</v>
      </c>
      <c r="P34" s="20" t="s">
        <v>404</v>
      </c>
      <c r="Q34" s="18" t="n">
        <v>434.33843525</v>
      </c>
      <c r="R34" s="20" t="n">
        <v>18.58772127</v>
      </c>
    </row>
    <row r="35" spans="1:18">
      <c r="A35" s="15" t="s">
        <v>432</v>
      </c>
      <c r="B35" s="17" t="n">
        <v>6406</v>
      </c>
      <c r="C35" s="18">
        <f>(443.0/B35*100)</f>
        <v/>
      </c>
      <c r="D35" s="19" t="n">
        <v>5963</v>
      </c>
      <c r="E35" s="18" t="n">
        <v>505.19267668</v>
      </c>
      <c r="F35" s="20" t="n">
        <v>1.62585945</v>
      </c>
      <c r="G35" s="18" t="n">
        <v>543.13469227</v>
      </c>
      <c r="H35" s="20" t="n">
        <v>2.79704891</v>
      </c>
      <c r="I35" s="18" t="s">
        <v>404</v>
      </c>
      <c r="J35" s="20" t="s">
        <v>404</v>
      </c>
      <c r="K35" s="18" t="s">
        <v>404</v>
      </c>
      <c r="L35" s="20" t="s">
        <v>404</v>
      </c>
      <c r="M35" s="18" t="s">
        <v>404</v>
      </c>
      <c r="N35" s="20" t="s">
        <v>404</v>
      </c>
      <c r="O35" s="18" t="s">
        <v>404</v>
      </c>
      <c r="P35" s="20" t="s">
        <v>404</v>
      </c>
      <c r="Q35" s="18" t="n">
        <v>491.98461018</v>
      </c>
      <c r="R35" s="20" t="n">
        <v>6.93541716</v>
      </c>
    </row>
    <row r="36" spans="1:18">
      <c r="A36" s="15" t="s">
        <v>433</v>
      </c>
      <c r="B36" s="17" t="n">
        <v>6736</v>
      </c>
      <c r="C36" s="18">
        <f>(10.0/B36*100)</f>
        <v/>
      </c>
      <c r="D36" s="19" t="n">
        <v>6726</v>
      </c>
      <c r="E36" s="18" t="n">
        <v>492.26526235</v>
      </c>
      <c r="F36" s="20" t="n">
        <v>2.28106086</v>
      </c>
      <c r="G36" s="18" t="n">
        <v>497.50481676</v>
      </c>
      <c r="H36" s="20" t="n">
        <v>8.743135369999999</v>
      </c>
      <c r="I36" s="18" t="s">
        <v>404</v>
      </c>
      <c r="J36" s="20" t="s">
        <v>404</v>
      </c>
      <c r="K36" s="18" t="s">
        <v>404</v>
      </c>
      <c r="L36" s="20" t="s">
        <v>404</v>
      </c>
      <c r="M36" s="18" t="s">
        <v>404</v>
      </c>
      <c r="N36" s="20" t="s">
        <v>404</v>
      </c>
      <c r="O36" s="18" t="s">
        <v>404</v>
      </c>
      <c r="P36" s="20" t="s">
        <v>404</v>
      </c>
      <c r="Q36" s="18" t="n">
        <v>502.03217736</v>
      </c>
      <c r="R36" s="20" t="n">
        <v>7.66585207</v>
      </c>
    </row>
    <row r="37" spans="1:18">
      <c r="A37" s="15" t="s">
        <v>434</v>
      </c>
      <c r="B37" s="17" t="n">
        <v>5458</v>
      </c>
      <c r="C37" s="18">
        <f>(0.0/B37*100)</f>
        <v/>
      </c>
      <c r="D37" s="19" t="n">
        <v>5458</v>
      </c>
      <c r="E37" s="18" t="n">
        <v>490.64096465</v>
      </c>
      <c r="F37" s="20" t="n">
        <v>4.19016584</v>
      </c>
      <c r="G37" s="18" t="n">
        <v>498.87402004</v>
      </c>
      <c r="H37" s="20" t="n">
        <v>6.89034968</v>
      </c>
      <c r="I37" s="18" t="s">
        <v>404</v>
      </c>
      <c r="J37" s="20" t="s">
        <v>404</v>
      </c>
      <c r="K37" s="18" t="s">
        <v>404</v>
      </c>
      <c r="L37" s="20" t="s">
        <v>404</v>
      </c>
      <c r="M37" s="18" t="s">
        <v>404</v>
      </c>
      <c r="N37" s="20" t="s">
        <v>404</v>
      </c>
      <c r="O37" s="18" t="s">
        <v>404</v>
      </c>
      <c r="P37" s="20" t="s">
        <v>404</v>
      </c>
      <c r="Q37" s="18" t="n">
        <v>491.21305495</v>
      </c>
      <c r="R37" s="20" t="n">
        <v>5.49119405</v>
      </c>
    </row>
    <row r="38" spans="1:18">
      <c r="A38" s="15" t="s">
        <v>435</v>
      </c>
      <c r="B38" s="17" t="n">
        <v>5860</v>
      </c>
      <c r="C38" s="18">
        <f>(268.0/B38*100)</f>
        <v/>
      </c>
      <c r="D38" s="19" t="n">
        <v>5592</v>
      </c>
      <c r="E38" s="18" t="n">
        <v>497.61577246</v>
      </c>
      <c r="F38" s="20" t="n">
        <v>4.59089129</v>
      </c>
      <c r="G38" s="18" t="n">
        <v>516.70902776</v>
      </c>
      <c r="H38" s="20" t="n">
        <v>7.00135377</v>
      </c>
      <c r="I38" s="18" t="s">
        <v>404</v>
      </c>
      <c r="J38" s="20" t="s">
        <v>404</v>
      </c>
      <c r="K38" s="18" t="s">
        <v>404</v>
      </c>
      <c r="L38" s="20" t="s">
        <v>404</v>
      </c>
      <c r="M38" s="18" t="s">
        <v>404</v>
      </c>
      <c r="N38" s="20" t="s">
        <v>404</v>
      </c>
      <c r="O38" s="18" t="s">
        <v>404</v>
      </c>
      <c r="P38" s="20" t="s">
        <v>404</v>
      </c>
      <c r="Q38" s="18" t="n">
        <v>558.64487368</v>
      </c>
      <c r="R38" s="20" t="n">
        <v>21.13859759</v>
      </c>
    </row>
    <row r="39" spans="1:18">
      <c r="A39" s="15" t="s">
        <v>436</v>
      </c>
      <c r="B39" s="17" t="n">
        <v>5895</v>
      </c>
      <c r="C39" s="18">
        <f>(0.0/B39*100)</f>
        <v/>
      </c>
      <c r="D39" s="19" t="n">
        <v>5895</v>
      </c>
      <c r="E39" s="18" t="n">
        <v>428.82912682</v>
      </c>
      <c r="F39" s="20" t="n">
        <v>4.70035043</v>
      </c>
      <c r="G39" s="18" t="n">
        <v>410.14876647</v>
      </c>
      <c r="H39" s="20" t="n">
        <v>8.62835911</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(2954.0/B40*100)</f>
        <v/>
      </c>
      <c r="D40" s="19" t="n">
        <v>11203</v>
      </c>
      <c r="E40" s="18" t="n">
        <v>511.56019959</v>
      </c>
      <c r="F40" s="20" t="n">
        <v>3.54915766</v>
      </c>
      <c r="G40" s="18" t="n">
        <v>504.61183075</v>
      </c>
      <c r="H40" s="20" t="n">
        <v>8.620495849999999</v>
      </c>
      <c r="I40" s="18" t="s">
        <v>404</v>
      </c>
      <c r="J40" s="20" t="s">
        <v>404</v>
      </c>
      <c r="K40" s="18" t="s">
        <v>404</v>
      </c>
      <c r="L40" s="20" t="s">
        <v>404</v>
      </c>
      <c r="M40" s="18" t="s">
        <v>404</v>
      </c>
      <c r="N40" s="20" t="s">
        <v>404</v>
      </c>
      <c r="O40" s="18" t="s">
        <v>404</v>
      </c>
      <c r="P40" s="20" t="s">
        <v>404</v>
      </c>
      <c r="Q40" s="18" t="n">
        <v>505.39424451</v>
      </c>
      <c r="R40" s="20" t="n">
        <v>8.75294412</v>
      </c>
    </row>
    <row r="41" spans="1:18">
      <c r="A41" s="15" t="s">
        <v>438</v>
      </c>
      <c r="B41" s="17" t="n">
        <v>5712</v>
      </c>
      <c r="C41" s="18">
        <f>(99.0/B41*100)</f>
        <v/>
      </c>
      <c r="D41" s="19" t="n">
        <v>5613</v>
      </c>
      <c r="E41" s="18" t="n">
        <v>497.62685385</v>
      </c>
      <c r="F41" s="20" t="n">
        <v>3.47884697</v>
      </c>
      <c r="G41" s="18" t="n">
        <v>486.05024183</v>
      </c>
      <c r="H41" s="20" t="n">
        <v>12.56952001</v>
      </c>
      <c r="I41" s="18" t="s">
        <v>404</v>
      </c>
      <c r="J41" s="20" t="s">
        <v>404</v>
      </c>
      <c r="K41" s="18" t="s">
        <v>404</v>
      </c>
      <c r="L41" s="20" t="s">
        <v>404</v>
      </c>
      <c r="M41" s="18" t="s">
        <v>404</v>
      </c>
      <c r="N41" s="20" t="s">
        <v>404</v>
      </c>
      <c r="O41" s="18" t="s">
        <v>404</v>
      </c>
      <c r="P41" s="20" t="s">
        <v>404</v>
      </c>
      <c r="Q41" s="18" t="n">
        <v>498.40295662</v>
      </c>
      <c r="R41" s="20" t="n">
        <v>26.98513323</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426.71785125</v>
      </c>
      <c r="F44" s="20" t="n">
        <v>3.3849535</v>
      </c>
      <c r="G44" s="18" t="n">
        <v>432.2148606</v>
      </c>
      <c r="H44" s="20" t="n">
        <v>14.18754949</v>
      </c>
      <c r="I44" s="18" t="s">
        <v>404</v>
      </c>
      <c r="J44" s="20" t="s">
        <v>404</v>
      </c>
      <c r="K44" s="18" t="s">
        <v>404</v>
      </c>
      <c r="L44" s="20" t="s">
        <v>404</v>
      </c>
      <c r="M44" s="18" t="s">
        <v>404</v>
      </c>
      <c r="N44" s="20" t="s">
        <v>404</v>
      </c>
      <c r="O44" s="18" t="s">
        <v>404</v>
      </c>
      <c r="P44" s="20" t="s">
        <v>404</v>
      </c>
      <c r="Q44" s="18" t="n">
        <v>480.94119846</v>
      </c>
      <c r="R44" s="20" t="n">
        <v>10.86434028</v>
      </c>
    </row>
    <row r="45" spans="1:18">
      <c r="A45" s="15" t="s">
        <v>442</v>
      </c>
      <c r="B45" s="17" t="n">
        <v>5519</v>
      </c>
      <c r="C45" s="18">
        <f>(0.0/B45*100)</f>
        <v/>
      </c>
      <c r="D45" s="19" t="n">
        <v>5519</v>
      </c>
      <c r="E45" s="18" t="n">
        <v>378.41169088</v>
      </c>
      <c r="F45" s="20" t="n">
        <v>3.35531524</v>
      </c>
      <c r="G45" s="18" t="n">
        <v>365.12858199</v>
      </c>
      <c r="H45" s="20" t="n">
        <v>5.62950827</v>
      </c>
      <c r="I45" s="18" t="s">
        <v>404</v>
      </c>
      <c r="J45" s="20" t="s">
        <v>404</v>
      </c>
      <c r="K45" s="18" t="s">
        <v>404</v>
      </c>
      <c r="L45" s="20" t="s">
        <v>404</v>
      </c>
      <c r="M45" s="18" t="s">
        <v>404</v>
      </c>
      <c r="N45" s="20" t="s">
        <v>404</v>
      </c>
      <c r="O45" s="18" t="s">
        <v>404</v>
      </c>
      <c r="P45" s="20" t="s">
        <v>404</v>
      </c>
      <c r="Q45" s="18" t="n">
        <v>399.49605134</v>
      </c>
      <c r="R45" s="20" t="n">
        <v>20.5445633</v>
      </c>
    </row>
    <row r="46" spans="1:18">
      <c r="A46" s="15" t="s">
        <v>443</v>
      </c>
      <c r="B46" s="17" t="n">
        <v>23141</v>
      </c>
      <c r="C46" s="18">
        <f>(4196.0/B46*100)</f>
        <v/>
      </c>
      <c r="D46" s="19" t="n">
        <v>18945</v>
      </c>
      <c r="E46" s="18" t="n">
        <v>406.82167968</v>
      </c>
      <c r="F46" s="20" t="n">
        <v>2.944022</v>
      </c>
      <c r="G46" s="18" t="n">
        <v>388.16058882</v>
      </c>
      <c r="H46" s="20" t="n">
        <v>5.73029432</v>
      </c>
      <c r="I46" s="18" t="s">
        <v>404</v>
      </c>
      <c r="J46" s="20" t="s">
        <v>404</v>
      </c>
      <c r="K46" s="18" t="s">
        <v>404</v>
      </c>
      <c r="L46" s="20" t="s">
        <v>404</v>
      </c>
      <c r="M46" s="18" t="s">
        <v>404</v>
      </c>
      <c r="N46" s="20" t="s">
        <v>404</v>
      </c>
      <c r="O46" s="18" t="s">
        <v>404</v>
      </c>
      <c r="P46" s="20" t="s">
        <v>404</v>
      </c>
      <c r="Q46" s="18" t="n">
        <v>380.51384367</v>
      </c>
      <c r="R46" s="20" t="n">
        <v>10.17817567</v>
      </c>
    </row>
    <row r="47" spans="1:18">
      <c r="A47" s="15" t="s">
        <v>444</v>
      </c>
      <c r="B47" s="17" t="n">
        <v>5928</v>
      </c>
      <c r="C47" s="18">
        <f>(0.0/B47*100)</f>
        <v/>
      </c>
      <c r="D47" s="19" t="n">
        <v>5928</v>
      </c>
      <c r="E47" s="18" t="n">
        <v>443.9763309</v>
      </c>
      <c r="F47" s="20" t="n">
        <v>5.14779499</v>
      </c>
      <c r="G47" s="18" t="n">
        <v>448.64181783</v>
      </c>
      <c r="H47" s="20" t="n">
        <v>11.08180647</v>
      </c>
      <c r="I47" s="18" t="s">
        <v>404</v>
      </c>
      <c r="J47" s="20" t="s">
        <v>404</v>
      </c>
      <c r="K47" s="18" t="s">
        <v>404</v>
      </c>
      <c r="L47" s="20" t="s">
        <v>404</v>
      </c>
      <c r="M47" s="18" t="s">
        <v>404</v>
      </c>
      <c r="N47" s="20" t="s">
        <v>404</v>
      </c>
      <c r="O47" s="18" t="s">
        <v>404</v>
      </c>
      <c r="P47" s="20" t="s">
        <v>404</v>
      </c>
      <c r="Q47" s="18" t="n">
        <v>488.77795274</v>
      </c>
      <c r="R47" s="20" t="n">
        <v>25.50224919</v>
      </c>
    </row>
    <row r="48" spans="1:18">
      <c r="A48" s="15" t="s">
        <v>445</v>
      </c>
      <c r="B48" s="17" t="n">
        <v>9841</v>
      </c>
      <c r="C48" s="18">
        <f>(40.0/B48*100)</f>
        <v/>
      </c>
      <c r="D48" s="19" t="n">
        <v>9801</v>
      </c>
      <c r="E48" s="18" t="n">
        <v>525.0783837499999</v>
      </c>
      <c r="F48" s="20" t="n">
        <v>7.85493816</v>
      </c>
      <c r="G48" s="18" t="n">
        <v>507.87480856</v>
      </c>
      <c r="H48" s="20" t="n">
        <v>7.82229873</v>
      </c>
      <c r="I48" s="18" t="s">
        <v>404</v>
      </c>
      <c r="J48" s="20" t="s">
        <v>404</v>
      </c>
      <c r="K48" s="18" t="s">
        <v>404</v>
      </c>
      <c r="L48" s="20" t="s">
        <v>404</v>
      </c>
      <c r="M48" s="18" t="s">
        <v>404</v>
      </c>
      <c r="N48" s="20" t="s">
        <v>404</v>
      </c>
      <c r="O48" s="18" t="s">
        <v>404</v>
      </c>
      <c r="P48" s="20" t="s">
        <v>404</v>
      </c>
      <c r="Q48" s="18" t="n">
        <v>495.63975207</v>
      </c>
      <c r="R48" s="20" t="n">
        <v>14.56115391</v>
      </c>
    </row>
    <row r="49" spans="1:18">
      <c r="A49" s="15" t="s">
        <v>446</v>
      </c>
      <c r="B49" s="17" t="n">
        <v>6349</v>
      </c>
      <c r="C49" s="18">
        <f>(52.0/B49*100)</f>
        <v/>
      </c>
      <c r="D49" s="19" t="n">
        <v>6297</v>
      </c>
      <c r="E49" s="18" t="n">
        <v>432.81945392</v>
      </c>
      <c r="F49" s="20" t="n">
        <v>3.16857586</v>
      </c>
      <c r="G49" s="18" t="n">
        <v>416.4775564</v>
      </c>
      <c r="H49" s="20" t="n">
        <v>13.36198932</v>
      </c>
      <c r="I49" s="18" t="s">
        <v>404</v>
      </c>
      <c r="J49" s="20" t="s">
        <v>404</v>
      </c>
      <c r="K49" s="18" t="s">
        <v>404</v>
      </c>
      <c r="L49" s="20" t="s">
        <v>404</v>
      </c>
      <c r="M49" s="18" t="s">
        <v>404</v>
      </c>
      <c r="N49" s="20" t="s">
        <v>404</v>
      </c>
      <c r="O49" s="18" t="s">
        <v>404</v>
      </c>
      <c r="P49" s="20" t="s">
        <v>404</v>
      </c>
      <c r="Q49" s="18" t="n">
        <v>488.28100914</v>
      </c>
      <c r="R49" s="20" t="n">
        <v>33.09474758</v>
      </c>
    </row>
    <row r="50" spans="1:18">
      <c r="A50" s="15" t="s">
        <v>447</v>
      </c>
      <c r="B50" s="17" t="n">
        <v>11795</v>
      </c>
      <c r="C50" s="18">
        <f>(1031.0/B50*100)</f>
        <v/>
      </c>
      <c r="D50" s="19" t="n">
        <v>10764</v>
      </c>
      <c r="E50" s="18" t="n">
        <v>418.9912363</v>
      </c>
      <c r="F50" s="20" t="n">
        <v>2.81478748</v>
      </c>
      <c r="G50" s="18" t="n">
        <v>418.09486529</v>
      </c>
      <c r="H50" s="20" t="n">
        <v>10.21451325</v>
      </c>
      <c r="I50" s="18" t="s">
        <v>404</v>
      </c>
      <c r="J50" s="20" t="s">
        <v>404</v>
      </c>
      <c r="K50" s="18" t="s">
        <v>404</v>
      </c>
      <c r="L50" s="20" t="s">
        <v>404</v>
      </c>
      <c r="M50" s="18" t="s">
        <v>404</v>
      </c>
      <c r="N50" s="20" t="s">
        <v>404</v>
      </c>
      <c r="O50" s="18" t="s">
        <v>404</v>
      </c>
      <c r="P50" s="20" t="s">
        <v>404</v>
      </c>
      <c r="Q50" s="18" t="n">
        <v>403.5320766</v>
      </c>
      <c r="R50" s="20" t="n">
        <v>10.95074226</v>
      </c>
    </row>
    <row r="51" spans="1:18">
      <c r="A51" s="15" t="s">
        <v>448</v>
      </c>
      <c r="B51" s="17" t="n">
        <v>6866</v>
      </c>
      <c r="C51" s="18">
        <f>(0.0/B51*100)</f>
        <v/>
      </c>
      <c r="D51" s="19" t="n">
        <v>6866</v>
      </c>
      <c r="E51" s="18" t="n">
        <v>419.65437089</v>
      </c>
      <c r="F51" s="20" t="n">
        <v>2.1590184</v>
      </c>
      <c r="G51" s="18" t="n">
        <v>417.40358847</v>
      </c>
      <c r="H51" s="20" t="n">
        <v>10.21335534</v>
      </c>
      <c r="I51" s="18" t="s">
        <v>404</v>
      </c>
      <c r="J51" s="20" t="s">
        <v>404</v>
      </c>
      <c r="K51" s="18" t="s">
        <v>404</v>
      </c>
      <c r="L51" s="20" t="s">
        <v>404</v>
      </c>
      <c r="M51" s="18" t="s">
        <v>404</v>
      </c>
      <c r="N51" s="20" t="s">
        <v>404</v>
      </c>
      <c r="O51" s="18" t="s">
        <v>404</v>
      </c>
      <c r="P51" s="20" t="s">
        <v>404</v>
      </c>
      <c r="Q51" s="18" t="n">
        <v>427.61031201</v>
      </c>
      <c r="R51" s="20" t="n">
        <v>7.444677</v>
      </c>
    </row>
    <row r="52" spans="1:18">
      <c r="A52" s="15" t="s">
        <v>449</v>
      </c>
      <c r="B52" s="17" t="n">
        <v>5809</v>
      </c>
      <c r="C52" s="18">
        <f>(0.0/B52*100)</f>
        <v/>
      </c>
      <c r="D52" s="19" t="n">
        <v>5809</v>
      </c>
      <c r="E52" s="18" t="n">
        <v>475.1796779</v>
      </c>
      <c r="F52" s="20" t="n">
        <v>2.59717438</v>
      </c>
      <c r="G52" s="18" t="n">
        <v>477.33013344</v>
      </c>
      <c r="H52" s="20" t="n">
        <v>12.24182589</v>
      </c>
      <c r="I52" s="18" t="s">
        <v>404</v>
      </c>
      <c r="J52" s="20" t="s">
        <v>404</v>
      </c>
      <c r="K52" s="18" t="s">
        <v>404</v>
      </c>
      <c r="L52" s="20" t="s">
        <v>404</v>
      </c>
      <c r="M52" s="18" t="s">
        <v>404</v>
      </c>
      <c r="N52" s="20" t="s">
        <v>404</v>
      </c>
      <c r="O52" s="18" t="s">
        <v>404</v>
      </c>
      <c r="P52" s="20" t="s">
        <v>404</v>
      </c>
      <c r="Q52" s="18" t="n">
        <v>470.22022371</v>
      </c>
      <c r="R52" s="20" t="n">
        <v>14.9308577</v>
      </c>
    </row>
    <row r="53" spans="1:18">
      <c r="A53" s="15" t="s">
        <v>450</v>
      </c>
      <c r="B53" s="17" t="n">
        <v>5571</v>
      </c>
      <c r="C53" s="18">
        <f>(0.0/B53*100)</f>
        <v/>
      </c>
      <c r="D53" s="19" t="n">
        <v>5571</v>
      </c>
      <c r="E53" s="18" t="n">
        <v>434.18148241</v>
      </c>
      <c r="F53" s="20" t="n">
        <v>1.41129029</v>
      </c>
      <c r="G53" s="18" t="n">
        <v>415.8861101</v>
      </c>
      <c r="H53" s="20" t="n">
        <v>4.66065669</v>
      </c>
      <c r="I53" s="18" t="s">
        <v>404</v>
      </c>
      <c r="J53" s="20" t="s">
        <v>404</v>
      </c>
      <c r="K53" s="18" t="s">
        <v>404</v>
      </c>
      <c r="L53" s="20" t="s">
        <v>404</v>
      </c>
      <c r="M53" s="18" t="s">
        <v>404</v>
      </c>
      <c r="N53" s="20" t="s">
        <v>404</v>
      </c>
      <c r="O53" s="18" t="s">
        <v>404</v>
      </c>
      <c r="P53" s="20" t="s">
        <v>404</v>
      </c>
      <c r="Q53" s="18" t="n">
        <v>356.80897461</v>
      </c>
      <c r="R53" s="20" t="n">
        <v>10.26533207</v>
      </c>
    </row>
    <row r="54" spans="1:18">
      <c r="A54" s="15" t="s">
        <v>451</v>
      </c>
      <c r="B54" s="17" t="n">
        <v>4740</v>
      </c>
      <c r="C54" s="18">
        <f>(199.0/B54*100)</f>
        <v/>
      </c>
      <c r="D54" s="19" t="n">
        <v>4541</v>
      </c>
      <c r="E54" s="18" t="n">
        <v>333.51724167</v>
      </c>
      <c r="F54" s="20" t="n">
        <v>3.23253756</v>
      </c>
      <c r="G54" s="18" t="n">
        <v>321.15454792</v>
      </c>
      <c r="H54" s="20" t="n">
        <v>13.56098837</v>
      </c>
      <c r="I54" s="18" t="s">
        <v>404</v>
      </c>
      <c r="J54" s="20" t="s">
        <v>404</v>
      </c>
      <c r="K54" s="18" t="s">
        <v>404</v>
      </c>
      <c r="L54" s="20" t="s">
        <v>404</v>
      </c>
      <c r="M54" s="18" t="s">
        <v>404</v>
      </c>
      <c r="N54" s="20" t="s">
        <v>404</v>
      </c>
      <c r="O54" s="18" t="s">
        <v>404</v>
      </c>
      <c r="P54" s="20" t="s">
        <v>404</v>
      </c>
      <c r="Q54" s="18" t="n">
        <v>309.70736642</v>
      </c>
      <c r="R54" s="20" t="n">
        <v>6.43598597</v>
      </c>
    </row>
    <row r="55" spans="1:18">
      <c r="A55" s="15" t="s">
        <v>452</v>
      </c>
      <c r="B55" s="17" t="n">
        <v>5316</v>
      </c>
      <c r="C55" s="18">
        <f>(43.0/B55*100)</f>
        <v/>
      </c>
      <c r="D55" s="19" t="n">
        <v>5273</v>
      </c>
      <c r="E55" s="18" t="n">
        <v>411.58564127</v>
      </c>
      <c r="F55" s="20" t="n">
        <v>2.50712037</v>
      </c>
      <c r="G55" s="18" t="n">
        <v>403.43525009</v>
      </c>
      <c r="H55" s="20" t="n">
        <v>19.18720382</v>
      </c>
      <c r="I55" s="18" t="s">
        <v>404</v>
      </c>
      <c r="J55" s="20" t="s">
        <v>404</v>
      </c>
      <c r="K55" s="18" t="s">
        <v>404</v>
      </c>
      <c r="L55" s="20" t="s">
        <v>404</v>
      </c>
      <c r="M55" s="18" t="s">
        <v>404</v>
      </c>
      <c r="N55" s="20" t="s">
        <v>404</v>
      </c>
      <c r="O55" s="18" t="s">
        <v>404</v>
      </c>
      <c r="P55" s="20" t="s">
        <v>404</v>
      </c>
      <c r="Q55" s="18" t="n">
        <v>389.50009459</v>
      </c>
      <c r="R55" s="20" t="n">
        <v>23.15163797</v>
      </c>
    </row>
    <row r="56" spans="1:18">
      <c r="A56" s="15" t="s">
        <v>453</v>
      </c>
      <c r="B56" s="17" t="n">
        <v>5359</v>
      </c>
      <c r="C56" s="18">
        <f>(0.0/B56*100)</f>
        <v/>
      </c>
      <c r="D56" s="19" t="n">
        <v>5359</v>
      </c>
      <c r="E56" s="18" t="n">
        <v>528.80085307</v>
      </c>
      <c r="F56" s="20" t="n">
        <v>3.85610537</v>
      </c>
      <c r="G56" s="18" t="n">
        <v>510.97047033</v>
      </c>
      <c r="H56" s="20" t="n">
        <v>7.20756562</v>
      </c>
      <c r="I56" s="18" t="s">
        <v>404</v>
      </c>
      <c r="J56" s="20" t="s">
        <v>404</v>
      </c>
      <c r="K56" s="18" t="s">
        <v>404</v>
      </c>
      <c r="L56" s="20" t="s">
        <v>404</v>
      </c>
      <c r="M56" s="18" t="s">
        <v>404</v>
      </c>
      <c r="N56" s="20" t="s">
        <v>404</v>
      </c>
      <c r="O56" s="18" t="s">
        <v>404</v>
      </c>
      <c r="P56" s="20" t="s">
        <v>404</v>
      </c>
      <c r="Q56" s="18" t="n">
        <v>532.9006424</v>
      </c>
      <c r="R56" s="20" t="n">
        <v>19.28539149</v>
      </c>
    </row>
    <row r="57" spans="1:18">
      <c r="A57" s="15" t="s">
        <v>454</v>
      </c>
      <c r="B57" s="17" t="n">
        <v>6513</v>
      </c>
      <c r="C57" s="18">
        <f>(0.0/B57*100)</f>
        <v/>
      </c>
      <c r="D57" s="19" t="n">
        <v>6513</v>
      </c>
      <c r="E57" s="18" t="n">
        <v>403.10827829</v>
      </c>
      <c r="F57" s="20" t="n">
        <v>2.66341773</v>
      </c>
      <c r="G57" s="18" t="n">
        <v>400.36263988</v>
      </c>
      <c r="H57" s="20" t="n">
        <v>10.16342362</v>
      </c>
      <c r="I57" s="18" t="s">
        <v>404</v>
      </c>
      <c r="J57" s="20" t="s">
        <v>404</v>
      </c>
      <c r="K57" s="18" t="s">
        <v>404</v>
      </c>
      <c r="L57" s="20" t="s">
        <v>404</v>
      </c>
      <c r="M57" s="18" t="s">
        <v>404</v>
      </c>
      <c r="N57" s="20" t="s">
        <v>404</v>
      </c>
      <c r="O57" s="18" t="s">
        <v>404</v>
      </c>
      <c r="P57" s="20" t="s">
        <v>404</v>
      </c>
      <c r="Q57" s="18" t="n">
        <v>425.51090044</v>
      </c>
      <c r="R57" s="20" t="n">
        <v>17.91912702</v>
      </c>
    </row>
    <row r="58" spans="1:18">
      <c r="A58" s="15" t="s">
        <v>455</v>
      </c>
      <c r="B58" s="17" t="n">
        <v>7267</v>
      </c>
      <c r="C58" s="18">
        <f>(0.0/B58*100)</f>
        <v/>
      </c>
      <c r="D58" s="19" t="n">
        <v>7267</v>
      </c>
      <c r="E58" s="18" t="n">
        <v>408.29393517</v>
      </c>
      <c r="F58" s="20" t="n">
        <v>2.72894519</v>
      </c>
      <c r="G58" s="18" t="n">
        <v>427.05689823</v>
      </c>
      <c r="H58" s="20" t="n">
        <v>12.97042061</v>
      </c>
      <c r="I58" s="18" t="s">
        <v>404</v>
      </c>
      <c r="J58" s="20" t="s">
        <v>404</v>
      </c>
      <c r="K58" s="18" t="s">
        <v>404</v>
      </c>
      <c r="L58" s="20" t="s">
        <v>404</v>
      </c>
      <c r="M58" s="18" t="s">
        <v>404</v>
      </c>
      <c r="N58" s="20" t="s">
        <v>404</v>
      </c>
      <c r="O58" s="18" t="s">
        <v>404</v>
      </c>
      <c r="P58" s="20" t="s">
        <v>404</v>
      </c>
      <c r="Q58" s="18" t="n">
        <v>403.02801938</v>
      </c>
      <c r="R58" s="20" t="n">
        <v>14.84121756</v>
      </c>
    </row>
    <row r="59" spans="1:18">
      <c r="A59" s="15" t="s">
        <v>456</v>
      </c>
      <c r="B59" s="17" t="n">
        <v>4826</v>
      </c>
      <c r="C59" s="18">
        <f>(0.0/B59*100)</f>
        <v/>
      </c>
      <c r="D59" s="19" t="n">
        <v>4826</v>
      </c>
      <c r="E59" s="18" t="n">
        <v>381.98873764</v>
      </c>
      <c r="F59" s="20" t="n">
        <v>1.8926598</v>
      </c>
      <c r="G59" s="18" t="n">
        <v>368.56443682</v>
      </c>
      <c r="H59" s="20" t="n">
        <v>3.61153501</v>
      </c>
      <c r="I59" s="18" t="s">
        <v>404</v>
      </c>
      <c r="J59" s="20" t="s">
        <v>404</v>
      </c>
      <c r="K59" s="18" t="s">
        <v>404</v>
      </c>
      <c r="L59" s="20" t="s">
        <v>404</v>
      </c>
      <c r="M59" s="18" t="s">
        <v>404</v>
      </c>
      <c r="N59" s="20" t="s">
        <v>404</v>
      </c>
      <c r="O59" s="18" t="s">
        <v>404</v>
      </c>
      <c r="P59" s="20" t="s">
        <v>404</v>
      </c>
      <c r="Q59" s="18" t="n">
        <v>347.42371964</v>
      </c>
      <c r="R59" s="20" t="n">
        <v>10.86272638</v>
      </c>
    </row>
    <row r="60" spans="1:18">
      <c r="A60" s="15" t="s">
        <v>457</v>
      </c>
      <c r="B60" s="17" t="n">
        <v>4546</v>
      </c>
      <c r="C60" s="18">
        <f>(0.0/B60*100)</f>
        <v/>
      </c>
      <c r="D60" s="19" t="n">
        <v>4546</v>
      </c>
      <c r="E60" s="18" t="n">
        <v>387.8002448</v>
      </c>
      <c r="F60" s="20" t="n">
        <v>3.75204869</v>
      </c>
      <c r="G60" s="18" t="n">
        <v>388.11836236</v>
      </c>
      <c r="H60" s="20" t="n">
        <v>16.4947301</v>
      </c>
      <c r="I60" s="18" t="s">
        <v>404</v>
      </c>
      <c r="J60" s="20" t="s">
        <v>404</v>
      </c>
      <c r="K60" s="18" t="s">
        <v>404</v>
      </c>
      <c r="L60" s="20" t="s">
        <v>404</v>
      </c>
      <c r="M60" s="18" t="s">
        <v>404</v>
      </c>
      <c r="N60" s="20" t="s">
        <v>404</v>
      </c>
      <c r="O60" s="18" t="s">
        <v>404</v>
      </c>
      <c r="P60" s="20" t="s">
        <v>404</v>
      </c>
      <c r="Q60" s="18" t="n">
        <v>364.87076792</v>
      </c>
      <c r="R60" s="20" t="n">
        <v>16.36747523</v>
      </c>
    </row>
    <row r="61" spans="1:18">
      <c r="A61" s="15" t="s">
        <v>458</v>
      </c>
      <c r="B61" s="17" t="n">
        <v>6525</v>
      </c>
      <c r="C61" s="18">
        <f>(0.0/B61*100)</f>
        <v/>
      </c>
      <c r="D61" s="19" t="n">
        <v>6525</v>
      </c>
      <c r="E61" s="18" t="n">
        <v>474.67963695</v>
      </c>
      <c r="F61" s="20" t="n">
        <v>2.72322524</v>
      </c>
      <c r="G61" s="18" t="n">
        <v>500.04780296</v>
      </c>
      <c r="H61" s="20" t="n">
        <v>9.60953389</v>
      </c>
      <c r="I61" s="18" t="s">
        <v>404</v>
      </c>
      <c r="J61" s="20" t="s">
        <v>404</v>
      </c>
      <c r="K61" s="18" t="s">
        <v>404</v>
      </c>
      <c r="L61" s="20" t="s">
        <v>404</v>
      </c>
      <c r="M61" s="18" t="s">
        <v>404</v>
      </c>
      <c r="N61" s="20" t="s">
        <v>404</v>
      </c>
      <c r="O61" s="18" t="s">
        <v>404</v>
      </c>
      <c r="P61" s="20" t="s">
        <v>404</v>
      </c>
      <c r="Q61" s="18" t="n">
        <v>431.51902189</v>
      </c>
      <c r="R61" s="20" t="n">
        <v>5.72335897</v>
      </c>
    </row>
    <row r="62" spans="1:18">
      <c r="A62" s="15" t="s">
        <v>459</v>
      </c>
      <c r="B62" s="17" t="n">
        <v>4476</v>
      </c>
      <c r="C62" s="18">
        <f>(0.0/B62*100)</f>
        <v/>
      </c>
      <c r="D62" s="19" t="n">
        <v>4476</v>
      </c>
      <c r="E62" s="18" t="n">
        <v>528.96713907</v>
      </c>
      <c r="F62" s="20" t="n">
        <v>1.06764074</v>
      </c>
      <c r="G62" s="18" t="n">
        <v>526.33391148</v>
      </c>
      <c r="H62" s="20" t="n">
        <v>2.68372195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380.90168175</v>
      </c>
      <c r="F63" s="20" t="n">
        <v>1.32647574</v>
      </c>
      <c r="G63" s="18" t="n">
        <v>397.76185337</v>
      </c>
      <c r="H63" s="20" t="n">
        <v>3.60285528</v>
      </c>
      <c r="I63" s="18" t="s">
        <v>404</v>
      </c>
      <c r="J63" s="20" t="s">
        <v>404</v>
      </c>
      <c r="K63" s="18" t="s">
        <v>404</v>
      </c>
      <c r="L63" s="20" t="s">
        <v>404</v>
      </c>
      <c r="M63" s="18" t="s">
        <v>404</v>
      </c>
      <c r="N63" s="20" t="s">
        <v>404</v>
      </c>
      <c r="O63" s="18" t="s">
        <v>404</v>
      </c>
      <c r="P63" s="20" t="s">
        <v>404</v>
      </c>
      <c r="Q63" s="18" t="n">
        <v>396.66650352</v>
      </c>
      <c r="R63" s="20" t="n">
        <v>4.23600345</v>
      </c>
    </row>
    <row r="64" spans="1:18">
      <c r="A64" s="15" t="s">
        <v>461</v>
      </c>
      <c r="B64" s="17" t="n">
        <v>3634</v>
      </c>
      <c r="C64" s="18">
        <f>(27.0/B64*100)</f>
        <v/>
      </c>
      <c r="D64" s="19" t="n">
        <v>3607</v>
      </c>
      <c r="E64" s="18" t="n">
        <v>469.81308581</v>
      </c>
      <c r="F64" s="20" t="n">
        <v>2.04105289</v>
      </c>
      <c r="G64" s="18" t="n">
        <v>452.13669774</v>
      </c>
      <c r="H64" s="20" t="n">
        <v>2.93628569</v>
      </c>
      <c r="I64" s="18" t="s">
        <v>404</v>
      </c>
      <c r="J64" s="20" t="s">
        <v>404</v>
      </c>
      <c r="K64" s="18" t="s">
        <v>404</v>
      </c>
      <c r="L64" s="20" t="s">
        <v>404</v>
      </c>
      <c r="M64" s="18" t="s">
        <v>404</v>
      </c>
      <c r="N64" s="20" t="s">
        <v>404</v>
      </c>
      <c r="O64" s="18" t="s">
        <v>404</v>
      </c>
      <c r="P64" s="20" t="s">
        <v>404</v>
      </c>
      <c r="Q64" s="18" t="n">
        <v>345.4419</v>
      </c>
      <c r="R64" s="20" t="n">
        <v>43.62518448</v>
      </c>
    </row>
    <row r="65" spans="1:18">
      <c r="A65" s="15" t="s">
        <v>462</v>
      </c>
      <c r="B65" s="17" t="n">
        <v>5325</v>
      </c>
      <c r="C65" s="18">
        <f>(0.0/B65*100)</f>
        <v/>
      </c>
      <c r="D65" s="19" t="n">
        <v>5325</v>
      </c>
      <c r="E65" s="18" t="n">
        <v>428.92555288</v>
      </c>
      <c r="F65" s="20" t="n">
        <v>2.58618807</v>
      </c>
      <c r="G65" s="18" t="n">
        <v>421.76947805</v>
      </c>
      <c r="H65" s="20" t="n">
        <v>7.69711927</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415.6777886</v>
      </c>
      <c r="F66" s="20" t="n">
        <v>1.0994551</v>
      </c>
      <c r="G66" s="18" t="n">
        <v>387.70548307</v>
      </c>
      <c r="H66" s="20" t="n">
        <v>3.16485172</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398.33991563</v>
      </c>
      <c r="F67" s="20" t="n">
        <v>2.92465846</v>
      </c>
      <c r="G67" s="18" t="n">
        <v>386.91387514</v>
      </c>
      <c r="H67" s="20" t="n">
        <v>5.08628422</v>
      </c>
      <c r="I67" s="18" t="s">
        <v>404</v>
      </c>
      <c r="J67" s="20" t="s">
        <v>404</v>
      </c>
      <c r="K67" s="18" t="s">
        <v>404</v>
      </c>
      <c r="L67" s="20" t="s">
        <v>404</v>
      </c>
      <c r="M67" s="18" t="s">
        <v>404</v>
      </c>
      <c r="N67" s="20" t="s">
        <v>404</v>
      </c>
      <c r="O67" s="18" t="s">
        <v>404</v>
      </c>
      <c r="P67" s="20" t="s">
        <v>404</v>
      </c>
      <c r="Q67" s="18" t="n">
        <v>403.76275183</v>
      </c>
      <c r="R67" s="20" t="n">
        <v>15.75710151</v>
      </c>
    </row>
    <row r="68" spans="1:18">
      <c r="A68" s="15" t="s">
        <v>465</v>
      </c>
      <c r="B68" s="17" t="n">
        <v>12083</v>
      </c>
      <c r="C68" s="18">
        <f>(0.0/B68*100)</f>
        <v/>
      </c>
      <c r="D68" s="19" t="n">
        <v>12083</v>
      </c>
      <c r="E68" s="18" t="n">
        <v>414.59015062</v>
      </c>
      <c r="F68" s="20" t="n">
        <v>1.05820041</v>
      </c>
      <c r="G68" s="18" t="n">
        <v>456.56606588</v>
      </c>
      <c r="H68" s="20" t="n">
        <v>3.01241052</v>
      </c>
      <c r="I68" s="18" t="s">
        <v>404</v>
      </c>
      <c r="J68" s="20" t="s">
        <v>404</v>
      </c>
      <c r="K68" s="18" t="s">
        <v>404</v>
      </c>
      <c r="L68" s="20" t="s">
        <v>404</v>
      </c>
      <c r="M68" s="18" t="s">
        <v>404</v>
      </c>
      <c r="N68" s="20" t="s">
        <v>404</v>
      </c>
      <c r="O68" s="18" t="s">
        <v>404</v>
      </c>
      <c r="P68" s="20" t="s">
        <v>404</v>
      </c>
      <c r="Q68" s="18" t="n">
        <v>439.84475592</v>
      </c>
      <c r="R68" s="20" t="n">
        <v>12.49637931</v>
      </c>
    </row>
    <row r="69" spans="1:18">
      <c r="A69" s="15" t="s">
        <v>466</v>
      </c>
      <c r="B69" s="17" t="n">
        <v>4876</v>
      </c>
      <c r="C69" s="18">
        <f>(0.0/B69*100)</f>
        <v/>
      </c>
      <c r="D69" s="19" t="n">
        <v>4876</v>
      </c>
      <c r="E69" s="18" t="n">
        <v>437.65441767</v>
      </c>
      <c r="F69" s="20" t="n">
        <v>3.42438999</v>
      </c>
      <c r="G69" s="18" t="n">
        <v>410.15233378</v>
      </c>
      <c r="H69" s="20" t="n">
        <v>11.36914811</v>
      </c>
      <c r="I69" s="18" t="s">
        <v>404</v>
      </c>
      <c r="J69" s="20" t="s">
        <v>404</v>
      </c>
      <c r="K69" s="18" t="s">
        <v>404</v>
      </c>
      <c r="L69" s="20" t="s">
        <v>404</v>
      </c>
      <c r="M69" s="18" t="s">
        <v>404</v>
      </c>
      <c r="N69" s="20" t="s">
        <v>404</v>
      </c>
      <c r="O69" s="18" t="s">
        <v>404</v>
      </c>
      <c r="P69" s="20" t="s">
        <v>404</v>
      </c>
      <c r="Q69" s="18" t="n">
        <v>432.39894083</v>
      </c>
      <c r="R69" s="20" t="n">
        <v>27.66545253</v>
      </c>
    </row>
    <row r="70" spans="1:18">
      <c r="A70" s="15" t="s">
        <v>467</v>
      </c>
      <c r="B70" s="17" t="n">
        <v>6036</v>
      </c>
      <c r="C70" s="18">
        <f>(0.0/B70*100)</f>
        <v/>
      </c>
      <c r="D70" s="19" t="n">
        <v>6036</v>
      </c>
      <c r="E70" s="18" t="n">
        <v>486.17480051</v>
      </c>
      <c r="F70" s="20" t="n">
        <v>2.95791137</v>
      </c>
      <c r="G70" s="18" t="n">
        <v>521.25492867</v>
      </c>
      <c r="H70" s="20" t="n">
        <v>46.13059893</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560.58447285</v>
      </c>
      <c r="F71" s="20" t="n">
        <v>1.3882503</v>
      </c>
      <c r="G71" s="18" t="n">
        <v>539.01670514</v>
      </c>
      <c r="H71" s="20" t="n">
        <v>2.83401067</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531.35446668</v>
      </c>
      <c r="F72" s="20" t="n">
        <v>3.12129579</v>
      </c>
      <c r="G72" s="18" t="n">
        <v>540.73987843</v>
      </c>
      <c r="H72" s="20" t="n">
        <v>12.02338027</v>
      </c>
      <c r="I72" s="18" t="s">
        <v>404</v>
      </c>
      <c r="J72" s="20" t="s">
        <v>404</v>
      </c>
      <c r="K72" s="18" t="s">
        <v>404</v>
      </c>
      <c r="L72" s="20" t="s">
        <v>404</v>
      </c>
      <c r="M72" s="18" t="s">
        <v>404</v>
      </c>
      <c r="N72" s="20" t="s">
        <v>404</v>
      </c>
      <c r="O72" s="18" t="s">
        <v>404</v>
      </c>
      <c r="P72" s="20" t="s">
        <v>404</v>
      </c>
      <c r="Q72" s="18" t="n">
        <v>506.99442323</v>
      </c>
      <c r="R72" s="20" t="n">
        <v>13.12540147</v>
      </c>
    </row>
    <row r="73" spans="1:18">
      <c r="A73" s="15" t="s">
        <v>470</v>
      </c>
      <c r="B73" s="17" t="n">
        <v>8249</v>
      </c>
      <c r="C73" s="18">
        <f>(0.0/B73*100)</f>
        <v/>
      </c>
      <c r="D73" s="19" t="n">
        <v>8249</v>
      </c>
      <c r="E73" s="18" t="n">
        <v>422.18982314</v>
      </c>
      <c r="F73" s="20" t="n">
        <v>2.86635134</v>
      </c>
      <c r="G73" s="18" t="n">
        <v>405.77443203</v>
      </c>
      <c r="H73" s="20" t="n">
        <v>23.00736294</v>
      </c>
      <c r="I73" s="18" t="s">
        <v>404</v>
      </c>
      <c r="J73" s="20" t="s">
        <v>404</v>
      </c>
      <c r="K73" s="18" t="s">
        <v>404</v>
      </c>
      <c r="L73" s="20" t="s">
        <v>404</v>
      </c>
      <c r="M73" s="18" t="s">
        <v>404</v>
      </c>
      <c r="N73" s="20" t="s">
        <v>404</v>
      </c>
      <c r="O73" s="18" t="s">
        <v>404</v>
      </c>
      <c r="P73" s="20" t="s">
        <v>404</v>
      </c>
      <c r="Q73" s="18" t="n">
        <v>414.33472174</v>
      </c>
      <c r="R73" s="20" t="n">
        <v>22.3276248</v>
      </c>
    </row>
    <row r="74" spans="1:18">
      <c r="A74" s="15" t="s">
        <v>471</v>
      </c>
      <c r="B74" s="17" t="n">
        <v>4692</v>
      </c>
      <c r="C74" s="18">
        <f>(484.0/B74*100)</f>
        <v/>
      </c>
      <c r="D74" s="19" t="n">
        <v>4208</v>
      </c>
      <c r="E74" s="18" t="n">
        <v>435.38006929</v>
      </c>
      <c r="F74" s="20" t="n">
        <v>1.57687475</v>
      </c>
      <c r="G74" s="18" t="n">
        <v>386.78905202</v>
      </c>
      <c r="H74" s="20" t="n">
        <v>2.85323512</v>
      </c>
      <c r="I74" s="18" t="s">
        <v>404</v>
      </c>
      <c r="J74" s="20" t="s">
        <v>404</v>
      </c>
      <c r="K74" s="18" t="s">
        <v>404</v>
      </c>
      <c r="L74" s="20" t="s">
        <v>404</v>
      </c>
      <c r="M74" s="18" t="s">
        <v>404</v>
      </c>
      <c r="N74" s="20" t="s">
        <v>404</v>
      </c>
      <c r="O74" s="18" t="s">
        <v>404</v>
      </c>
      <c r="P74" s="20" t="s">
        <v>404</v>
      </c>
      <c r="Q74" s="18" t="n">
        <v>302.63588293</v>
      </c>
      <c r="R74" s="20" t="n">
        <v>12.73719023</v>
      </c>
    </row>
    <row r="75" spans="1:18">
      <c r="A75" s="15" t="s">
        <v>472</v>
      </c>
      <c r="B75" s="17" t="n">
        <v>5375</v>
      </c>
      <c r="C75" s="18">
        <f>(483.0/B75*100)</f>
        <v/>
      </c>
      <c r="D75" s="19" t="n">
        <v>4892</v>
      </c>
      <c r="E75" s="18" t="n">
        <v>386.9386285</v>
      </c>
      <c r="F75" s="20" t="n">
        <v>2.70421811</v>
      </c>
      <c r="G75" s="18" t="n">
        <v>396.08055722</v>
      </c>
      <c r="H75" s="20" t="n">
        <v>13.37647166</v>
      </c>
      <c r="I75" s="18" t="s">
        <v>404</v>
      </c>
      <c r="J75" s="20" t="s">
        <v>404</v>
      </c>
      <c r="K75" s="18" t="s">
        <v>404</v>
      </c>
      <c r="L75" s="20" t="s">
        <v>404</v>
      </c>
      <c r="M75" s="18" t="s">
        <v>404</v>
      </c>
      <c r="N75" s="20" t="s">
        <v>404</v>
      </c>
      <c r="O75" s="18" t="s">
        <v>404</v>
      </c>
      <c r="P75" s="20" t="s">
        <v>404</v>
      </c>
      <c r="Q75" s="18" t="n">
        <v>382.21566695</v>
      </c>
      <c r="R75" s="20" t="n">
        <v>13.18524177</v>
      </c>
    </row>
    <row r="76" spans="1:18">
      <c r="A76" s="15" t="s">
        <v>473</v>
      </c>
      <c r="B76" s="17" t="n">
        <v>14167</v>
      </c>
      <c r="C76" s="18">
        <f>(1400.0/B76*100)</f>
        <v/>
      </c>
      <c r="D76" s="19" t="n">
        <v>12767</v>
      </c>
      <c r="E76" s="18" t="n">
        <v>436.39351292</v>
      </c>
      <c r="F76" s="20" t="n">
        <v>2.52566435</v>
      </c>
      <c r="G76" s="18" t="n">
        <v>483.54750367</v>
      </c>
      <c r="H76" s="20" t="n">
        <v>21.64273706</v>
      </c>
      <c r="I76" s="18" t="s">
        <v>404</v>
      </c>
      <c r="J76" s="20" t="s">
        <v>404</v>
      </c>
      <c r="K76" s="18" t="s">
        <v>404</v>
      </c>
      <c r="L76" s="20" t="s">
        <v>404</v>
      </c>
      <c r="M76" s="18" t="s">
        <v>404</v>
      </c>
      <c r="N76" s="20" t="s">
        <v>404</v>
      </c>
      <c r="O76" s="18" t="s">
        <v>404</v>
      </c>
      <c r="P76" s="20" t="s">
        <v>404</v>
      </c>
      <c r="Q76" s="18" t="n">
        <v>437.17357705</v>
      </c>
      <c r="R76" s="20" t="n">
        <v>9.02406004</v>
      </c>
    </row>
    <row r="77" spans="1:18">
      <c r="A77" s="15" t="s">
        <v>474</v>
      </c>
      <c r="B77" s="17" t="n">
        <v>6062</v>
      </c>
      <c r="C77" s="18">
        <f>(0.0/B77*100)</f>
        <v/>
      </c>
      <c r="D77" s="19" t="n">
        <v>6062</v>
      </c>
      <c r="E77" s="18" t="n">
        <v>433.76861469</v>
      </c>
      <c r="F77" s="20" t="n">
        <v>2.78158687</v>
      </c>
      <c r="G77" s="18" t="n">
        <v>442.97723872</v>
      </c>
      <c r="H77" s="20" t="n">
        <v>7.33354195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527.71262813</v>
      </c>
      <c r="F78" s="20" t="n">
        <v>3.8174754</v>
      </c>
      <c r="G78" s="18" t="n">
        <v>480.65874217</v>
      </c>
      <c r="H78" s="20" t="n">
        <v>16.06804632</v>
      </c>
      <c r="I78" s="18" t="s">
        <v>404</v>
      </c>
      <c r="J78" s="20" t="s">
        <v>404</v>
      </c>
      <c r="K78" s="18" t="s">
        <v>404</v>
      </c>
      <c r="L78" s="20" t="s">
        <v>404</v>
      </c>
      <c r="M78" s="18" t="s">
        <v>404</v>
      </c>
      <c r="N78" s="20" t="s">
        <v>404</v>
      </c>
      <c r="O78" s="18" t="s">
        <v>404</v>
      </c>
      <c r="P78" s="20" t="s">
        <v>404</v>
      </c>
      <c r="Q78" s="18" t="n">
        <v>488.79665937</v>
      </c>
      <c r="R78" s="20" t="n">
        <v>5.36423065</v>
      </c>
    </row>
    <row customHeight="1" ht="25" r="79" spans="1:18">
      <c r="A79" s="15" t="s">
        <v>476</v>
      </c>
      <c r="B79" s="17" t="n">
        <v>1657</v>
      </c>
      <c r="C79" s="18">
        <f>(21.0/B79*100)</f>
        <v/>
      </c>
      <c r="D79" s="19" t="n">
        <v>1636</v>
      </c>
      <c r="E79" s="18" t="n">
        <v>478.98553996</v>
      </c>
      <c r="F79" s="20" t="n">
        <v>7.46893565</v>
      </c>
      <c r="G79" s="18" t="n">
        <v>448.14394253</v>
      </c>
      <c r="H79" s="20" t="n">
        <v>16.76231007</v>
      </c>
      <c r="I79" s="18" t="s">
        <v>404</v>
      </c>
      <c r="J79" s="20" t="s">
        <v>404</v>
      </c>
      <c r="K79" s="18" t="s">
        <v>404</v>
      </c>
      <c r="L79" s="20" t="s">
        <v>404</v>
      </c>
      <c r="M79" s="18" t="s">
        <v>404</v>
      </c>
      <c r="N79" s="20" t="s">
        <v>404</v>
      </c>
      <c r="O79" s="18" t="s">
        <v>404</v>
      </c>
      <c r="P79" s="20" t="s">
        <v>404</v>
      </c>
      <c r="Q79" s="18" t="n">
        <v>488.28100914</v>
      </c>
      <c r="R79" s="20" t="n">
        <v>33.09474758</v>
      </c>
    </row>
    <row r="80" spans="1:18">
      <c r="A80" s="15" t="s">
        <v>477</v>
      </c>
      <c r="B80" s="17" t="n">
        <v>7841</v>
      </c>
      <c r="C80" s="18">
        <f>(0.0/B80*100)</f>
        <v/>
      </c>
      <c r="D80" s="19" t="n">
        <v>7841</v>
      </c>
      <c r="E80" s="18" t="n">
        <v>458.79900675</v>
      </c>
      <c r="F80" s="20" t="n">
        <v>4.05743942</v>
      </c>
      <c r="G80" s="18" t="n">
        <v>438.55523713</v>
      </c>
      <c r="H80" s="20" t="n">
        <v>8.91411351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443.2463792</v>
      </c>
      <c r="F81" s="20" t="n">
        <v>3.20528375</v>
      </c>
      <c r="G81" s="18" t="n">
        <v>438.23299758</v>
      </c>
      <c r="H81" s="20" t="n">
        <v>6.72428592</v>
      </c>
      <c r="I81" s="18" t="s">
        <v>404</v>
      </c>
      <c r="J81" s="20" t="s">
        <v>404</v>
      </c>
      <c r="K81" s="18" t="s">
        <v>404</v>
      </c>
      <c r="L81" s="20" t="s">
        <v>404</v>
      </c>
      <c r="M81" s="18" t="s">
        <v>404</v>
      </c>
      <c r="N81" s="20" t="s">
        <v>404</v>
      </c>
      <c r="O81" s="18" t="s">
        <v>404</v>
      </c>
      <c r="P81" s="20" t="s">
        <v>404</v>
      </c>
      <c r="Q81" s="18" t="n">
        <v>523.4145175</v>
      </c>
      <c r="R81" s="20" t="n">
        <v>6.78576833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676</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504.1093114</v>
      </c>
      <c r="F7" s="20" t="n">
        <v>3.06610076</v>
      </c>
      <c r="G7" s="18" t="n">
        <v>517.42444898</v>
      </c>
      <c r="H7" s="20" t="n">
        <v>2.57729966</v>
      </c>
      <c r="I7" s="18" t="n">
        <v>514.1705431</v>
      </c>
      <c r="J7" s="20" t="n">
        <v>11.41314624</v>
      </c>
      <c r="K7" s="18" t="s">
        <v>404</v>
      </c>
      <c r="L7" s="20" t="s">
        <v>404</v>
      </c>
      <c r="M7" s="18" t="s">
        <v>404</v>
      </c>
      <c r="N7" s="20" t="s">
        <v>404</v>
      </c>
      <c r="O7" s="18" t="s">
        <v>404</v>
      </c>
      <c r="P7" s="20" t="s">
        <v>404</v>
      </c>
      <c r="Q7" s="18" t="s">
        <v>404</v>
      </c>
      <c r="R7" s="20" t="s">
        <v>404</v>
      </c>
      <c r="S7" s="18" t="n">
        <v>500.29670786</v>
      </c>
      <c r="T7" s="20" t="n">
        <v>7.59466256</v>
      </c>
    </row>
    <row r="8" spans="1:20">
      <c r="A8" s="15" t="s">
        <v>405</v>
      </c>
      <c r="B8" s="17" t="n">
        <v>7007</v>
      </c>
      <c r="C8" s="18">
        <f>(0.0/B8*100)</f>
        <v/>
      </c>
      <c r="D8" s="19" t="n">
        <v>7007</v>
      </c>
      <c r="E8" s="18" t="n">
        <v>478.9289588</v>
      </c>
      <c r="F8" s="20" t="n">
        <v>6.60617528</v>
      </c>
      <c r="G8" s="18" t="n">
        <v>502.08398183</v>
      </c>
      <c r="H8" s="20" t="n">
        <v>5.05320061</v>
      </c>
      <c r="I8" s="18" t="n">
        <v>507.68026313</v>
      </c>
      <c r="J8" s="20" t="n">
        <v>14.35409037</v>
      </c>
      <c r="K8" s="18" t="s">
        <v>404</v>
      </c>
      <c r="L8" s="20" t="s">
        <v>404</v>
      </c>
      <c r="M8" s="18" t="s">
        <v>404</v>
      </c>
      <c r="N8" s="20" t="s">
        <v>404</v>
      </c>
      <c r="O8" s="18" t="s">
        <v>404</v>
      </c>
      <c r="P8" s="20" t="s">
        <v>404</v>
      </c>
      <c r="Q8" s="18" t="s">
        <v>404</v>
      </c>
      <c r="R8" s="20" t="s">
        <v>404</v>
      </c>
      <c r="S8" s="18" t="n">
        <v>504.09490932</v>
      </c>
      <c r="T8" s="20" t="n">
        <v>27.78026619</v>
      </c>
    </row>
    <row r="9" spans="1:20">
      <c r="A9" s="15" t="s">
        <v>406</v>
      </c>
      <c r="B9" s="17" t="n">
        <v>9651</v>
      </c>
      <c r="C9" s="18">
        <f>(200.0/B9*100)</f>
        <v/>
      </c>
      <c r="D9" s="19" t="n">
        <v>9451</v>
      </c>
      <c r="E9" s="18" t="n">
        <v>515.24920674</v>
      </c>
      <c r="F9" s="20" t="n">
        <v>8.127795539999999</v>
      </c>
      <c r="G9" s="18" t="n">
        <v>502.13971767</v>
      </c>
      <c r="H9" s="20" t="n">
        <v>4.02935116</v>
      </c>
      <c r="I9" s="18" t="n">
        <v>498.02701602</v>
      </c>
      <c r="J9" s="20" t="n">
        <v>11.73063609</v>
      </c>
      <c r="K9" s="18" t="s">
        <v>404</v>
      </c>
      <c r="L9" s="20" t="s">
        <v>404</v>
      </c>
      <c r="M9" s="18" t="s">
        <v>404</v>
      </c>
      <c r="N9" s="20" t="s">
        <v>404</v>
      </c>
      <c r="O9" s="18" t="s">
        <v>404</v>
      </c>
      <c r="P9" s="20" t="s">
        <v>404</v>
      </c>
      <c r="Q9" s="18" t="s">
        <v>404</v>
      </c>
      <c r="R9" s="20" t="s">
        <v>404</v>
      </c>
      <c r="S9" s="18" t="n">
        <v>488.14896447</v>
      </c>
      <c r="T9" s="20" t="n">
        <v>13.70764814</v>
      </c>
    </row>
    <row r="10" spans="1:20">
      <c r="A10" s="15" t="s">
        <v>407</v>
      </c>
      <c r="B10" s="17" t="n">
        <v>20058</v>
      </c>
      <c r="C10" s="18">
        <f>(3112.0/B10*100)</f>
        <v/>
      </c>
      <c r="D10" s="19" t="n">
        <v>16946</v>
      </c>
      <c r="E10" s="18" t="n">
        <v>527.69597857</v>
      </c>
      <c r="F10" s="20" t="n">
        <v>3.47325698</v>
      </c>
      <c r="G10" s="18" t="n">
        <v>529.8394727</v>
      </c>
      <c r="H10" s="20" t="n">
        <v>3.92662762</v>
      </c>
      <c r="I10" s="18" t="n">
        <v>524.01432109</v>
      </c>
      <c r="J10" s="20" t="n">
        <v>5.41239038</v>
      </c>
      <c r="K10" s="18" t="s">
        <v>404</v>
      </c>
      <c r="L10" s="20" t="s">
        <v>404</v>
      </c>
      <c r="M10" s="18" t="s">
        <v>404</v>
      </c>
      <c r="N10" s="20" t="s">
        <v>404</v>
      </c>
      <c r="O10" s="18" t="s">
        <v>404</v>
      </c>
      <c r="P10" s="20" t="s">
        <v>404</v>
      </c>
      <c r="Q10" s="18" t="s">
        <v>404</v>
      </c>
      <c r="R10" s="20" t="s">
        <v>404</v>
      </c>
      <c r="S10" s="18" t="n">
        <v>551.95008527</v>
      </c>
      <c r="T10" s="20" t="n">
        <v>14.29747922</v>
      </c>
    </row>
    <row r="11" spans="1:20">
      <c r="A11" s="15" t="s">
        <v>408</v>
      </c>
      <c r="B11" s="17" t="n">
        <v>7053</v>
      </c>
      <c r="C11" s="18">
        <f>(212.0/B11*100)</f>
        <v/>
      </c>
      <c r="D11" s="19" t="n">
        <v>6841</v>
      </c>
      <c r="E11" s="18" t="n">
        <v>420.63977226</v>
      </c>
      <c r="F11" s="20" t="n">
        <v>5.41054763</v>
      </c>
      <c r="G11" s="18" t="n">
        <v>460.40536629</v>
      </c>
      <c r="H11" s="20" t="n">
        <v>3.47716484</v>
      </c>
      <c r="I11" s="18" t="n">
        <v>412.91447265</v>
      </c>
      <c r="J11" s="20" t="n">
        <v>12.04642699</v>
      </c>
      <c r="K11" s="18" t="s">
        <v>404</v>
      </c>
      <c r="L11" s="20" t="s">
        <v>404</v>
      </c>
      <c r="M11" s="18" t="s">
        <v>404</v>
      </c>
      <c r="N11" s="20" t="s">
        <v>404</v>
      </c>
      <c r="O11" s="18" t="s">
        <v>404</v>
      </c>
      <c r="P11" s="20" t="s">
        <v>404</v>
      </c>
      <c r="Q11" s="18" t="s">
        <v>404</v>
      </c>
      <c r="R11" s="20" t="s">
        <v>404</v>
      </c>
      <c r="S11" s="18" t="n">
        <v>429.2485974</v>
      </c>
      <c r="T11" s="20" t="n">
        <v>12.61567533</v>
      </c>
    </row>
    <row r="12" spans="1:20">
      <c r="A12" s="15" t="s">
        <v>409</v>
      </c>
      <c r="B12" s="17" t="n">
        <v>6894</v>
      </c>
      <c r="C12" s="18">
        <f>(106.0/B12*100)</f>
        <v/>
      </c>
      <c r="D12" s="19" t="n">
        <v>6788</v>
      </c>
      <c r="E12" s="18" t="n">
        <v>501.36462343</v>
      </c>
      <c r="F12" s="20" t="n">
        <v>10.31432955</v>
      </c>
      <c r="G12" s="18" t="n">
        <v>492.28991031</v>
      </c>
      <c r="H12" s="20" t="n">
        <v>3.06317408</v>
      </c>
      <c r="I12" s="18" t="n">
        <v>476.80628301</v>
      </c>
      <c r="J12" s="20" t="n">
        <v>19.21421095</v>
      </c>
      <c r="K12" s="18" t="s">
        <v>404</v>
      </c>
      <c r="L12" s="20" t="s">
        <v>404</v>
      </c>
      <c r="M12" s="18" t="s">
        <v>404</v>
      </c>
      <c r="N12" s="20" t="s">
        <v>404</v>
      </c>
      <c r="O12" s="18" t="s">
        <v>404</v>
      </c>
      <c r="P12" s="20" t="s">
        <v>404</v>
      </c>
      <c r="Q12" s="18" t="s">
        <v>404</v>
      </c>
      <c r="R12" s="20" t="s">
        <v>404</v>
      </c>
      <c r="S12" s="18" t="n">
        <v>422.57420863</v>
      </c>
      <c r="T12" s="20" t="n">
        <v>8.12601068</v>
      </c>
    </row>
    <row r="13" spans="1:20">
      <c r="A13" s="15" t="s">
        <v>410</v>
      </c>
      <c r="B13" s="17" t="n">
        <v>7161</v>
      </c>
      <c r="C13" s="18">
        <f>(1175.0/B13*100)</f>
        <v/>
      </c>
      <c r="D13" s="19" t="n">
        <v>5986</v>
      </c>
      <c r="E13" s="18" t="n">
        <v>499.48111998</v>
      </c>
      <c r="F13" s="20" t="n">
        <v>4.52836272</v>
      </c>
      <c r="G13" s="18" t="n">
        <v>502.40743602</v>
      </c>
      <c r="H13" s="20" t="n">
        <v>3.15880146</v>
      </c>
      <c r="I13" s="18" t="n">
        <v>509.17401331</v>
      </c>
      <c r="J13" s="20" t="n">
        <v>7.01898806</v>
      </c>
      <c r="K13" s="18" t="s">
        <v>404</v>
      </c>
      <c r="L13" s="20" t="s">
        <v>404</v>
      </c>
      <c r="M13" s="18" t="s">
        <v>404</v>
      </c>
      <c r="N13" s="20" t="s">
        <v>404</v>
      </c>
      <c r="O13" s="18" t="s">
        <v>404</v>
      </c>
      <c r="P13" s="20" t="s">
        <v>404</v>
      </c>
      <c r="Q13" s="18" t="s">
        <v>404</v>
      </c>
      <c r="R13" s="20" t="s">
        <v>404</v>
      </c>
      <c r="S13" s="18" t="n">
        <v>500.50823576</v>
      </c>
      <c r="T13" s="20" t="n">
        <v>5.16769132</v>
      </c>
    </row>
    <row r="14" spans="1:20">
      <c r="A14" s="15" t="s">
        <v>411</v>
      </c>
      <c r="B14" s="17" t="n">
        <v>5587</v>
      </c>
      <c r="C14" s="18">
        <f>(0.0/B14*100)</f>
        <v/>
      </c>
      <c r="D14" s="19" t="n">
        <v>5587</v>
      </c>
      <c r="E14" s="18" t="n">
        <v>531.28870977</v>
      </c>
      <c r="F14" s="20" t="n">
        <v>2.67269078</v>
      </c>
      <c r="G14" s="18" t="n">
        <v>541.4480971</v>
      </c>
      <c r="H14" s="20" t="n">
        <v>5.08964897</v>
      </c>
      <c r="I14" s="18" t="n">
        <v>563.57411155</v>
      </c>
      <c r="J14" s="20" t="n">
        <v>12.26421223</v>
      </c>
      <c r="K14" s="18" t="s">
        <v>404</v>
      </c>
      <c r="L14" s="20" t="s">
        <v>404</v>
      </c>
      <c r="M14" s="18" t="s">
        <v>404</v>
      </c>
      <c r="N14" s="20" t="s">
        <v>404</v>
      </c>
      <c r="O14" s="18" t="s">
        <v>404</v>
      </c>
      <c r="P14" s="20" t="s">
        <v>404</v>
      </c>
      <c r="Q14" s="18" t="s">
        <v>404</v>
      </c>
      <c r="R14" s="20" t="s">
        <v>404</v>
      </c>
      <c r="S14" s="18" t="s">
        <v>404</v>
      </c>
      <c r="T14" s="20" t="s">
        <v>404</v>
      </c>
    </row>
    <row r="15" spans="1:20">
      <c r="A15" s="15" t="s">
        <v>412</v>
      </c>
      <c r="B15" s="17" t="n">
        <v>5882</v>
      </c>
      <c r="C15" s="18">
        <f>(0.0/B15*100)</f>
        <v/>
      </c>
      <c r="D15" s="19" t="n">
        <v>5882</v>
      </c>
      <c r="E15" s="18" t="n">
        <v>532.60230179</v>
      </c>
      <c r="F15" s="20" t="n">
        <v>3.75889576</v>
      </c>
      <c r="G15" s="18" t="n">
        <v>527.96532264</v>
      </c>
      <c r="H15" s="20" t="n">
        <v>3.46449451</v>
      </c>
      <c r="I15" s="18" t="n">
        <v>541.22733057</v>
      </c>
      <c r="J15" s="20" t="n">
        <v>8.656032980000001</v>
      </c>
      <c r="K15" s="18" t="s">
        <v>404</v>
      </c>
      <c r="L15" s="20" t="s">
        <v>404</v>
      </c>
      <c r="M15" s="18" t="s">
        <v>404</v>
      </c>
      <c r="N15" s="20" t="s">
        <v>404</v>
      </c>
      <c r="O15" s="18" t="s">
        <v>404</v>
      </c>
      <c r="P15" s="20" t="s">
        <v>404</v>
      </c>
      <c r="Q15" s="18" t="s">
        <v>404</v>
      </c>
      <c r="R15" s="20" t="s">
        <v>404</v>
      </c>
      <c r="S15" s="18" t="n">
        <v>530.48214417</v>
      </c>
      <c r="T15" s="20" t="n">
        <v>25.765249</v>
      </c>
    </row>
    <row r="16" spans="1:20">
      <c r="A16" s="15" t="s">
        <v>413</v>
      </c>
      <c r="B16" s="17" t="n">
        <v>6108</v>
      </c>
      <c r="C16" s="18">
        <f>(495.0/B16*100)</f>
        <v/>
      </c>
      <c r="D16" s="19" t="n">
        <v>5613</v>
      </c>
      <c r="E16" s="18" t="n">
        <v>504.30949132</v>
      </c>
      <c r="F16" s="20" t="n">
        <v>9.037355209999999</v>
      </c>
      <c r="G16" s="18" t="n">
        <v>488.60112246</v>
      </c>
      <c r="H16" s="20" t="n">
        <v>5.76204339</v>
      </c>
      <c r="I16" s="18" t="n">
        <v>508.63975052</v>
      </c>
      <c r="J16" s="20" t="n">
        <v>6.58282591</v>
      </c>
      <c r="K16" s="18" t="s">
        <v>404</v>
      </c>
      <c r="L16" s="20" t="s">
        <v>404</v>
      </c>
      <c r="M16" s="18" t="s">
        <v>404</v>
      </c>
      <c r="N16" s="20" t="s">
        <v>404</v>
      </c>
      <c r="O16" s="18" t="s">
        <v>404</v>
      </c>
      <c r="P16" s="20" t="s">
        <v>404</v>
      </c>
      <c r="Q16" s="18" t="s">
        <v>404</v>
      </c>
      <c r="R16" s="20" t="s">
        <v>404</v>
      </c>
      <c r="S16" s="18" t="n">
        <v>492.51812137</v>
      </c>
      <c r="T16" s="20" t="n">
        <v>22.02004738</v>
      </c>
    </row>
    <row r="17" spans="1:20">
      <c r="A17" s="15" t="s">
        <v>414</v>
      </c>
      <c r="B17" s="17" t="n">
        <v>6504</v>
      </c>
      <c r="C17" s="18">
        <f>(1325.0/B17*100)</f>
        <v/>
      </c>
      <c r="D17" s="19" t="n">
        <v>5179</v>
      </c>
      <c r="E17" s="18" t="n">
        <v>518.47309797</v>
      </c>
      <c r="F17" s="20" t="n">
        <v>8.48505608</v>
      </c>
      <c r="G17" s="18" t="n">
        <v>504.06303025</v>
      </c>
      <c r="H17" s="20" t="n">
        <v>5.10740535</v>
      </c>
      <c r="I17" s="18" t="n">
        <v>500.40759856</v>
      </c>
      <c r="J17" s="20" t="n">
        <v>16.88498355</v>
      </c>
      <c r="K17" s="18" t="s">
        <v>404</v>
      </c>
      <c r="L17" s="20" t="s">
        <v>404</v>
      </c>
      <c r="M17" s="18" t="s">
        <v>404</v>
      </c>
      <c r="N17" s="20" t="s">
        <v>404</v>
      </c>
      <c r="O17" s="18" t="s">
        <v>404</v>
      </c>
      <c r="P17" s="20" t="s">
        <v>404</v>
      </c>
      <c r="Q17" s="18" t="s">
        <v>404</v>
      </c>
      <c r="R17" s="20" t="s">
        <v>404</v>
      </c>
      <c r="S17" s="18" t="n">
        <v>545.53118378</v>
      </c>
      <c r="T17" s="20" t="n">
        <v>14.9894608</v>
      </c>
    </row>
    <row r="18" spans="1:20">
      <c r="A18" s="15" t="s">
        <v>415</v>
      </c>
      <c r="B18" s="17" t="n">
        <v>5532</v>
      </c>
      <c r="C18" s="18">
        <f>(0.0/B18*100)</f>
        <v/>
      </c>
      <c r="D18" s="19" t="n">
        <v>5532</v>
      </c>
      <c r="E18" s="18" t="n">
        <v>463.69978607</v>
      </c>
      <c r="F18" s="20" t="n">
        <v>5.20808682</v>
      </c>
      <c r="G18" s="18" t="n">
        <v>449.38975244</v>
      </c>
      <c r="H18" s="20" t="n">
        <v>9.897096380000001</v>
      </c>
      <c r="I18" s="18" t="n">
        <v>438.68869768</v>
      </c>
      <c r="J18" s="20" t="n">
        <v>10.22884949</v>
      </c>
      <c r="K18" s="18" t="s">
        <v>404</v>
      </c>
      <c r="L18" s="20" t="s">
        <v>404</v>
      </c>
      <c r="M18" s="18" t="s">
        <v>404</v>
      </c>
      <c r="N18" s="20" t="s">
        <v>404</v>
      </c>
      <c r="O18" s="18" t="s">
        <v>404</v>
      </c>
      <c r="P18" s="20" t="s">
        <v>404</v>
      </c>
      <c r="Q18" s="18" t="s">
        <v>404</v>
      </c>
      <c r="R18" s="20" t="s">
        <v>404</v>
      </c>
      <c r="S18" s="18" t="s">
        <v>404</v>
      </c>
      <c r="T18" s="20" t="s">
        <v>404</v>
      </c>
    </row>
    <row r="19" spans="1:20">
      <c r="A19" s="15" t="s">
        <v>416</v>
      </c>
      <c r="B19" s="17" t="n">
        <v>5658</v>
      </c>
      <c r="C19" s="18">
        <f>(327.0/B19*100)</f>
        <v/>
      </c>
      <c r="D19" s="19" t="n">
        <v>5331</v>
      </c>
      <c r="E19" s="18" t="n">
        <v>477.9648483</v>
      </c>
      <c r="F19" s="20" t="n">
        <v>7.83625564</v>
      </c>
      <c r="G19" s="18" t="n">
        <v>478.33784059</v>
      </c>
      <c r="H19" s="20" t="n">
        <v>5.9990188</v>
      </c>
      <c r="I19" s="18" t="n">
        <v>464.39918915</v>
      </c>
      <c r="J19" s="20" t="n">
        <v>15.92935929</v>
      </c>
      <c r="K19" s="18" t="s">
        <v>404</v>
      </c>
      <c r="L19" s="20" t="s">
        <v>404</v>
      </c>
      <c r="M19" s="18" t="s">
        <v>404</v>
      </c>
      <c r="N19" s="20" t="s">
        <v>404</v>
      </c>
      <c r="O19" s="18" t="s">
        <v>404</v>
      </c>
      <c r="P19" s="20" t="s">
        <v>404</v>
      </c>
      <c r="Q19" s="18" t="s">
        <v>404</v>
      </c>
      <c r="R19" s="20" t="s">
        <v>404</v>
      </c>
      <c r="S19" s="18" t="n">
        <v>493.01100632</v>
      </c>
      <c r="T19" s="20" t="n">
        <v>33.83748905</v>
      </c>
    </row>
    <row r="20" spans="1:20">
      <c r="A20" s="15" t="s">
        <v>417</v>
      </c>
      <c r="B20" s="17" t="n">
        <v>3371</v>
      </c>
      <c r="C20" s="18">
        <f>(24.0/B20*100)</f>
        <v/>
      </c>
      <c r="D20" s="19" t="n">
        <v>3347</v>
      </c>
      <c r="E20" s="18" t="n">
        <v>472.60512924</v>
      </c>
      <c r="F20" s="20" t="n">
        <v>1.91650746</v>
      </c>
      <c r="G20" s="18" t="n">
        <v>474.05219241</v>
      </c>
      <c r="H20" s="20" t="n">
        <v>4.14223961</v>
      </c>
      <c r="I20" s="18" t="n">
        <v>585.25753333</v>
      </c>
      <c r="J20" s="20" t="n">
        <v>33.67385172</v>
      </c>
      <c r="K20" s="18" t="s">
        <v>404</v>
      </c>
      <c r="L20" s="20" t="s">
        <v>404</v>
      </c>
      <c r="M20" s="18" t="s">
        <v>404</v>
      </c>
      <c r="N20" s="20" t="s">
        <v>404</v>
      </c>
      <c r="O20" s="18" t="s">
        <v>404</v>
      </c>
      <c r="P20" s="20" t="s">
        <v>404</v>
      </c>
      <c r="Q20" s="18" t="s">
        <v>404</v>
      </c>
      <c r="R20" s="20" t="s">
        <v>404</v>
      </c>
      <c r="S20" s="18" t="n">
        <v>475.9955841</v>
      </c>
      <c r="T20" s="20" t="n">
        <v>11.45954303</v>
      </c>
    </row>
    <row r="21" spans="1:20">
      <c r="A21" s="15" t="s">
        <v>418</v>
      </c>
      <c r="B21" s="17" t="n">
        <v>5741</v>
      </c>
      <c r="C21" s="18">
        <f>(0.0/B21*100)</f>
        <v/>
      </c>
      <c r="D21" s="19" t="n">
        <v>5741</v>
      </c>
      <c r="E21" s="18" t="n">
        <v>504.41049464</v>
      </c>
      <c r="F21" s="20" t="n">
        <v>2.91306398</v>
      </c>
      <c r="G21" s="18" t="n">
        <v>500.70610806</v>
      </c>
      <c r="H21" s="20" t="n">
        <v>5.42511624</v>
      </c>
      <c r="I21" s="18" t="s">
        <v>404</v>
      </c>
      <c r="J21" s="20" t="s">
        <v>404</v>
      </c>
      <c r="K21" s="18" t="s">
        <v>404</v>
      </c>
      <c r="L21" s="20" t="s">
        <v>404</v>
      </c>
      <c r="M21" s="18" t="s">
        <v>404</v>
      </c>
      <c r="N21" s="20" t="s">
        <v>404</v>
      </c>
      <c r="O21" s="18" t="s">
        <v>404</v>
      </c>
      <c r="P21" s="20" t="s">
        <v>404</v>
      </c>
      <c r="Q21" s="18" t="s">
        <v>404</v>
      </c>
      <c r="R21" s="20" t="s">
        <v>404</v>
      </c>
      <c r="S21" s="18" t="n">
        <v>493.27588236</v>
      </c>
      <c r="T21" s="20" t="n">
        <v>7.4894112</v>
      </c>
    </row>
    <row r="22" spans="1:20">
      <c r="A22" s="15" t="s">
        <v>419</v>
      </c>
      <c r="B22" s="17" t="n">
        <v>6598</v>
      </c>
      <c r="C22" s="18">
        <f>(0.0/B22*100)</f>
        <v/>
      </c>
      <c r="D22" s="19" t="n">
        <v>6598</v>
      </c>
      <c r="E22" s="18" t="n">
        <v>463.27493827</v>
      </c>
      <c r="F22" s="20" t="n">
        <v>9.584216</v>
      </c>
      <c r="G22" s="18" t="n">
        <v>468.53847515</v>
      </c>
      <c r="H22" s="20" t="n">
        <v>5.47509592</v>
      </c>
      <c r="I22" s="18" t="n">
        <v>456.13603999</v>
      </c>
      <c r="J22" s="20" t="n">
        <v>30.05490729</v>
      </c>
      <c r="K22" s="18" t="s">
        <v>404</v>
      </c>
      <c r="L22" s="20" t="s">
        <v>404</v>
      </c>
      <c r="M22" s="18" t="s">
        <v>404</v>
      </c>
      <c r="N22" s="20" t="s">
        <v>404</v>
      </c>
      <c r="O22" s="18" t="s">
        <v>404</v>
      </c>
      <c r="P22" s="20" t="s">
        <v>404</v>
      </c>
      <c r="Q22" s="18" t="s">
        <v>404</v>
      </c>
      <c r="R22" s="20" t="s">
        <v>404</v>
      </c>
      <c r="S22" s="18" t="n">
        <v>476.85047559</v>
      </c>
      <c r="T22" s="20" t="n">
        <v>14.95404833</v>
      </c>
    </row>
    <row r="23" spans="1:20">
      <c r="A23" s="15" t="s">
        <v>420</v>
      </c>
      <c r="B23" s="17" t="n">
        <v>11583</v>
      </c>
      <c r="C23" s="18">
        <f>(3194.0/B23*100)</f>
        <v/>
      </c>
      <c r="D23" s="19" t="n">
        <v>8389</v>
      </c>
      <c r="E23" s="18" t="n">
        <v>486.03390209</v>
      </c>
      <c r="F23" s="20" t="n">
        <v>4.67973086</v>
      </c>
      <c r="G23" s="18" t="n">
        <v>481.20306759</v>
      </c>
      <c r="H23" s="20" t="n">
        <v>8.096820599999999</v>
      </c>
      <c r="I23" s="18" t="n">
        <v>516.1515414</v>
      </c>
      <c r="J23" s="20" t="n">
        <v>17.63236233</v>
      </c>
      <c r="K23" s="18" t="s">
        <v>404</v>
      </c>
      <c r="L23" s="20" t="s">
        <v>404</v>
      </c>
      <c r="M23" s="18" t="s">
        <v>404</v>
      </c>
      <c r="N23" s="20" t="s">
        <v>404</v>
      </c>
      <c r="O23" s="18" t="s">
        <v>404</v>
      </c>
      <c r="P23" s="20" t="s">
        <v>404</v>
      </c>
      <c r="Q23" s="18" t="s">
        <v>404</v>
      </c>
      <c r="R23" s="20" t="s">
        <v>404</v>
      </c>
      <c r="S23" s="18" t="n">
        <v>460.60522314</v>
      </c>
      <c r="T23" s="20" t="n">
        <v>18.95087504</v>
      </c>
    </row>
    <row r="24" spans="1:20">
      <c r="A24" s="15" t="s">
        <v>421</v>
      </c>
      <c r="B24" s="17" t="n">
        <v>6647</v>
      </c>
      <c r="C24" s="18">
        <f>(0.0/B24*100)</f>
        <v/>
      </c>
      <c r="D24" s="19" t="n">
        <v>6647</v>
      </c>
      <c r="E24" s="18" t="n">
        <v>538.24442601</v>
      </c>
      <c r="F24" s="20" t="n">
        <v>3.3780253</v>
      </c>
      <c r="G24" s="18" t="n">
        <v>541.12030066</v>
      </c>
      <c r="H24" s="20" t="n">
        <v>6.86803337</v>
      </c>
      <c r="I24" s="18" t="n">
        <v>493.92162089</v>
      </c>
      <c r="J24" s="20" t="n">
        <v>28.59007342</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517.3717540599999</v>
      </c>
      <c r="F25" s="20" t="n">
        <v>4.96555086</v>
      </c>
      <c r="G25" s="18" t="n">
        <v>513.4135535299999</v>
      </c>
      <c r="H25" s="20" t="n">
        <v>4.8199078</v>
      </c>
      <c r="I25" s="18" t="n">
        <v>520.15812778</v>
      </c>
      <c r="J25" s="20" t="n">
        <v>5.54209788</v>
      </c>
      <c r="K25" s="18" t="s">
        <v>404</v>
      </c>
      <c r="L25" s="20" t="s">
        <v>404</v>
      </c>
      <c r="M25" s="18" t="s">
        <v>404</v>
      </c>
      <c r="N25" s="20" t="s">
        <v>404</v>
      </c>
      <c r="O25" s="18" t="s">
        <v>404</v>
      </c>
      <c r="P25" s="20" t="s">
        <v>404</v>
      </c>
      <c r="Q25" s="18" t="s">
        <v>404</v>
      </c>
      <c r="R25" s="20" t="s">
        <v>404</v>
      </c>
      <c r="S25" s="18" t="n">
        <v>505.44193963</v>
      </c>
      <c r="T25" s="20" t="n">
        <v>5.51551644</v>
      </c>
    </row>
    <row r="26" spans="1:20">
      <c r="A26" s="15" t="s">
        <v>423</v>
      </c>
      <c r="B26" s="17" t="n">
        <v>4869</v>
      </c>
      <c r="C26" s="18">
        <f>(11.0/B26*100)</f>
        <v/>
      </c>
      <c r="D26" s="19" t="n">
        <v>4858</v>
      </c>
      <c r="E26" s="18" t="n">
        <v>490.20875767</v>
      </c>
      <c r="F26" s="20" t="n">
        <v>2.61481863</v>
      </c>
      <c r="G26" s="18" t="n">
        <v>491.73185711</v>
      </c>
      <c r="H26" s="20" t="n">
        <v>3.02580317</v>
      </c>
      <c r="I26" s="18" t="s">
        <v>404</v>
      </c>
      <c r="J26" s="20" t="s">
        <v>404</v>
      </c>
      <c r="K26" s="18" t="s">
        <v>404</v>
      </c>
      <c r="L26" s="20" t="s">
        <v>404</v>
      </c>
      <c r="M26" s="18" t="s">
        <v>404</v>
      </c>
      <c r="N26" s="20" t="s">
        <v>404</v>
      </c>
      <c r="O26" s="18" t="s">
        <v>404</v>
      </c>
      <c r="P26" s="20" t="s">
        <v>404</v>
      </c>
      <c r="Q26" s="18" t="s">
        <v>404</v>
      </c>
      <c r="R26" s="20" t="s">
        <v>404</v>
      </c>
      <c r="S26" s="18" t="n">
        <v>466.36107753</v>
      </c>
      <c r="T26" s="20" t="n">
        <v>8.53778438</v>
      </c>
    </row>
    <row r="27" spans="1:20">
      <c r="A27" s="15" t="s">
        <v>424</v>
      </c>
      <c r="B27" s="17" t="n">
        <v>5299</v>
      </c>
      <c r="C27" s="18">
        <f>(0.0/B27*100)</f>
        <v/>
      </c>
      <c r="D27" s="19" t="n">
        <v>5299</v>
      </c>
      <c r="E27" s="18" t="n">
        <v>468.36434324</v>
      </c>
      <c r="F27" s="20" t="n">
        <v>2.28623881</v>
      </c>
      <c r="G27" s="18" t="n">
        <v>487.67371656</v>
      </c>
      <c r="H27" s="20" t="n">
        <v>1.39407255</v>
      </c>
      <c r="I27" s="18" t="n">
        <v>479.39302937</v>
      </c>
      <c r="J27" s="20" t="n">
        <v>2.31755171</v>
      </c>
      <c r="K27" s="18" t="s">
        <v>404</v>
      </c>
      <c r="L27" s="20" t="s">
        <v>404</v>
      </c>
      <c r="M27" s="18" t="s">
        <v>404</v>
      </c>
      <c r="N27" s="20" t="s">
        <v>404</v>
      </c>
      <c r="O27" s="18" t="s">
        <v>404</v>
      </c>
      <c r="P27" s="20" t="s">
        <v>404</v>
      </c>
      <c r="Q27" s="18" t="s">
        <v>404</v>
      </c>
      <c r="R27" s="20" t="s">
        <v>404</v>
      </c>
      <c r="S27" s="18" t="n">
        <v>542.3799364499999</v>
      </c>
      <c r="T27" s="20" t="n">
        <v>5.39403916</v>
      </c>
    </row>
    <row r="28" spans="1:20">
      <c r="A28" s="15" t="s">
        <v>425</v>
      </c>
      <c r="B28" s="17" t="n">
        <v>7568</v>
      </c>
      <c r="C28" s="18">
        <f>(0.0/B28*100)</f>
        <v/>
      </c>
      <c r="D28" s="19" t="n">
        <v>7568</v>
      </c>
      <c r="E28" s="18" t="n">
        <v>416.69707671</v>
      </c>
      <c r="F28" s="20" t="n">
        <v>4.72681155</v>
      </c>
      <c r="G28" s="18" t="n">
        <v>416.56810407</v>
      </c>
      <c r="H28" s="20" t="n">
        <v>2.92583025</v>
      </c>
      <c r="I28" s="18" t="n">
        <v>408.25713231</v>
      </c>
      <c r="J28" s="20" t="n">
        <v>6.85859338</v>
      </c>
      <c r="K28" s="18" t="s">
        <v>404</v>
      </c>
      <c r="L28" s="20" t="s">
        <v>404</v>
      </c>
      <c r="M28" s="18" t="s">
        <v>404</v>
      </c>
      <c r="N28" s="20" t="s">
        <v>404</v>
      </c>
      <c r="O28" s="18" t="s">
        <v>404</v>
      </c>
      <c r="P28" s="20" t="s">
        <v>404</v>
      </c>
      <c r="Q28" s="18" t="s">
        <v>404</v>
      </c>
      <c r="R28" s="20" t="s">
        <v>404</v>
      </c>
      <c r="S28" s="18" t="n">
        <v>428.44246082</v>
      </c>
      <c r="T28" s="20" t="n">
        <v>11.6334947</v>
      </c>
    </row>
    <row r="29" spans="1:20">
      <c r="A29" s="15" t="s">
        <v>426</v>
      </c>
      <c r="B29" s="17" t="n">
        <v>5385</v>
      </c>
      <c r="C29" s="18">
        <f>(1123.0/B29*100)</f>
        <v/>
      </c>
      <c r="D29" s="19" t="n">
        <v>4262</v>
      </c>
      <c r="E29" s="18" t="n">
        <v>526.5635658899999</v>
      </c>
      <c r="F29" s="20" t="n">
        <v>18.11560623</v>
      </c>
      <c r="G29" s="18" t="n">
        <v>504.27630894</v>
      </c>
      <c r="H29" s="20" t="n">
        <v>7.50866578</v>
      </c>
      <c r="I29" s="18" t="n">
        <v>545.0423283</v>
      </c>
      <c r="J29" s="20" t="n">
        <v>31.2646104</v>
      </c>
      <c r="K29" s="18" t="s">
        <v>404</v>
      </c>
      <c r="L29" s="20" t="s">
        <v>404</v>
      </c>
      <c r="M29" s="18" t="s">
        <v>404</v>
      </c>
      <c r="N29" s="20" t="s">
        <v>404</v>
      </c>
      <c r="O29" s="18" t="s">
        <v>404</v>
      </c>
      <c r="P29" s="20" t="s">
        <v>404</v>
      </c>
      <c r="Q29" s="18" t="s">
        <v>404</v>
      </c>
      <c r="R29" s="20" t="s">
        <v>404</v>
      </c>
      <c r="S29" s="18" t="n">
        <v>497.12370541</v>
      </c>
      <c r="T29" s="20" t="n">
        <v>11.11606925</v>
      </c>
    </row>
    <row r="30" spans="1:20">
      <c r="A30" s="15" t="s">
        <v>427</v>
      </c>
      <c r="B30" s="17" t="n">
        <v>4520</v>
      </c>
      <c r="C30" s="18">
        <f>(1076.0/B30*100)</f>
        <v/>
      </c>
      <c r="D30" s="19" t="n">
        <v>3444</v>
      </c>
      <c r="E30" s="18" t="n">
        <v>510.75602989</v>
      </c>
      <c r="F30" s="20" t="n">
        <v>5.32973573</v>
      </c>
      <c r="G30" s="18" t="n">
        <v>518.1267954800001</v>
      </c>
      <c r="H30" s="20" t="n">
        <v>4.18030429</v>
      </c>
      <c r="I30" s="18" t="n">
        <v>539.23066351</v>
      </c>
      <c r="J30" s="20" t="n">
        <v>4.51361743</v>
      </c>
      <c r="K30" s="18" t="s">
        <v>404</v>
      </c>
      <c r="L30" s="20" t="s">
        <v>404</v>
      </c>
      <c r="M30" s="18" t="s">
        <v>404</v>
      </c>
      <c r="N30" s="20" t="s">
        <v>404</v>
      </c>
      <c r="O30" s="18" t="s">
        <v>404</v>
      </c>
      <c r="P30" s="20" t="s">
        <v>404</v>
      </c>
      <c r="Q30" s="18" t="s">
        <v>404</v>
      </c>
      <c r="R30" s="20" t="s">
        <v>404</v>
      </c>
      <c r="S30" s="18" t="n">
        <v>476.25503978</v>
      </c>
      <c r="T30" s="20" t="n">
        <v>5.7818219</v>
      </c>
    </row>
    <row r="31" spans="1:20">
      <c r="A31" s="15" t="s">
        <v>428</v>
      </c>
      <c r="B31" s="17" t="n">
        <v>5456</v>
      </c>
      <c r="C31" s="18">
        <f>(502.0/B31*100)</f>
        <v/>
      </c>
      <c r="D31" s="19" t="n">
        <v>4954</v>
      </c>
      <c r="E31" s="18" t="n">
        <v>496.71190956</v>
      </c>
      <c r="F31" s="20" t="n">
        <v>3.52249336</v>
      </c>
      <c r="G31" s="18" t="n">
        <v>500.48464986</v>
      </c>
      <c r="H31" s="20" t="n">
        <v>3.58305479</v>
      </c>
      <c r="I31" s="18" t="n">
        <v>520.06806807</v>
      </c>
      <c r="J31" s="20" t="n">
        <v>25.20150633</v>
      </c>
      <c r="K31" s="18" t="s">
        <v>404</v>
      </c>
      <c r="L31" s="20" t="s">
        <v>404</v>
      </c>
      <c r="M31" s="18" t="s">
        <v>404</v>
      </c>
      <c r="N31" s="20" t="s">
        <v>404</v>
      </c>
      <c r="O31" s="18" t="s">
        <v>404</v>
      </c>
      <c r="P31" s="20" t="s">
        <v>404</v>
      </c>
      <c r="Q31" s="18" t="s">
        <v>404</v>
      </c>
      <c r="R31" s="20" t="s">
        <v>404</v>
      </c>
      <c r="S31" s="18" t="n">
        <v>493.81335123</v>
      </c>
      <c r="T31" s="20" t="n">
        <v>10.08460288</v>
      </c>
    </row>
    <row r="32" spans="1:20">
      <c r="A32" s="15" t="s">
        <v>429</v>
      </c>
      <c r="B32" s="17" t="n">
        <v>4478</v>
      </c>
      <c r="C32" s="18">
        <f>(0.0/B32*100)</f>
        <v/>
      </c>
      <c r="D32" s="19" t="n">
        <v>4478</v>
      </c>
      <c r="E32" s="18" t="n">
        <v>497.49423986</v>
      </c>
      <c r="F32" s="20" t="n">
        <v>3.74826927</v>
      </c>
      <c r="G32" s="18" t="n">
        <v>505.92480382</v>
      </c>
      <c r="H32" s="20" t="n">
        <v>3.64402004</v>
      </c>
      <c r="I32" s="18" t="s">
        <v>404</v>
      </c>
      <c r="J32" s="20" t="s">
        <v>404</v>
      </c>
      <c r="K32" s="18" t="s">
        <v>404</v>
      </c>
      <c r="L32" s="20" t="s">
        <v>404</v>
      </c>
      <c r="M32" s="18" t="s">
        <v>404</v>
      </c>
      <c r="N32" s="20" t="s">
        <v>404</v>
      </c>
      <c r="O32" s="18" t="s">
        <v>404</v>
      </c>
      <c r="P32" s="20" t="s">
        <v>404</v>
      </c>
      <c r="Q32" s="18" t="s">
        <v>404</v>
      </c>
      <c r="R32" s="20" t="s">
        <v>404</v>
      </c>
      <c r="S32" s="18" t="n">
        <v>535.00076767</v>
      </c>
      <c r="T32" s="20" t="n">
        <v>13.46109357</v>
      </c>
    </row>
    <row r="33" spans="1:20">
      <c r="A33" s="15" t="s">
        <v>430</v>
      </c>
      <c r="B33" s="17" t="n">
        <v>7325</v>
      </c>
      <c r="C33" s="18">
        <f>(29.0/B33*100)</f>
        <v/>
      </c>
      <c r="D33" s="19" t="n">
        <v>7296</v>
      </c>
      <c r="E33" s="18" t="n">
        <v>495.38789128</v>
      </c>
      <c r="F33" s="20" t="n">
        <v>6.40408737</v>
      </c>
      <c r="G33" s="18" t="n">
        <v>504.097543</v>
      </c>
      <c r="H33" s="20" t="n">
        <v>3.55033801</v>
      </c>
      <c r="I33" s="18" t="n">
        <v>481.10154671</v>
      </c>
      <c r="J33" s="20" t="n">
        <v>7.32399944</v>
      </c>
      <c r="K33" s="18" t="s">
        <v>404</v>
      </c>
      <c r="L33" s="20" t="s">
        <v>404</v>
      </c>
      <c r="M33" s="18" t="s">
        <v>404</v>
      </c>
      <c r="N33" s="20" t="s">
        <v>404</v>
      </c>
      <c r="O33" s="18" t="s">
        <v>404</v>
      </c>
      <c r="P33" s="20" t="s">
        <v>404</v>
      </c>
      <c r="Q33" s="18" t="s">
        <v>404</v>
      </c>
      <c r="R33" s="20" t="s">
        <v>404</v>
      </c>
      <c r="S33" s="18" t="n">
        <v>473.72505964</v>
      </c>
      <c r="T33" s="20" t="n">
        <v>5.83974686</v>
      </c>
    </row>
    <row r="34" spans="1:20">
      <c r="A34" s="15" t="s">
        <v>431</v>
      </c>
      <c r="B34" s="17" t="n">
        <v>6350</v>
      </c>
      <c r="C34" s="18">
        <f>(0.0/B34*100)</f>
        <v/>
      </c>
      <c r="D34" s="19" t="n">
        <v>6350</v>
      </c>
      <c r="E34" s="18" t="n">
        <v>453.92775765</v>
      </c>
      <c r="F34" s="20" t="n">
        <v>3.89315558</v>
      </c>
      <c r="G34" s="18" t="n">
        <v>468.45310191</v>
      </c>
      <c r="H34" s="20" t="n">
        <v>5.29186513</v>
      </c>
      <c r="I34" s="18" t="n">
        <v>478.49052246</v>
      </c>
      <c r="J34" s="20" t="n">
        <v>29.86578003</v>
      </c>
      <c r="K34" s="18" t="s">
        <v>404</v>
      </c>
      <c r="L34" s="20" t="s">
        <v>404</v>
      </c>
      <c r="M34" s="18" t="s">
        <v>404</v>
      </c>
      <c r="N34" s="20" t="s">
        <v>404</v>
      </c>
      <c r="O34" s="18" t="s">
        <v>404</v>
      </c>
      <c r="P34" s="20" t="s">
        <v>404</v>
      </c>
      <c r="Q34" s="18" t="s">
        <v>404</v>
      </c>
      <c r="R34" s="20" t="s">
        <v>404</v>
      </c>
      <c r="S34" s="18" t="n">
        <v>466.02856312</v>
      </c>
      <c r="T34" s="20" t="n">
        <v>19.0635608</v>
      </c>
    </row>
    <row r="35" spans="1:20">
      <c r="A35" s="15" t="s">
        <v>432</v>
      </c>
      <c r="B35" s="17" t="n">
        <v>6406</v>
      </c>
      <c r="C35" s="18">
        <f>(443.0/B35*100)</f>
        <v/>
      </c>
      <c r="D35" s="19" t="n">
        <v>5963</v>
      </c>
      <c r="E35" s="18" t="n">
        <v>523.54181169</v>
      </c>
      <c r="F35" s="20" t="n">
        <v>2.55499885</v>
      </c>
      <c r="G35" s="18" t="n">
        <v>510.20260291</v>
      </c>
      <c r="H35" s="20" t="n">
        <v>1.83932568</v>
      </c>
      <c r="I35" s="18" t="n">
        <v>478.21896887</v>
      </c>
      <c r="J35" s="20" t="n">
        <v>5.9219865</v>
      </c>
      <c r="K35" s="18" t="s">
        <v>404</v>
      </c>
      <c r="L35" s="20" t="s">
        <v>404</v>
      </c>
      <c r="M35" s="18" t="s">
        <v>404</v>
      </c>
      <c r="N35" s="20" t="s">
        <v>404</v>
      </c>
      <c r="O35" s="18" t="s">
        <v>404</v>
      </c>
      <c r="P35" s="20" t="s">
        <v>404</v>
      </c>
      <c r="Q35" s="18" t="s">
        <v>404</v>
      </c>
      <c r="R35" s="20" t="s">
        <v>404</v>
      </c>
      <c r="S35" s="18" t="n">
        <v>501.51015214</v>
      </c>
      <c r="T35" s="20" t="n">
        <v>7.96628711</v>
      </c>
    </row>
    <row r="36" spans="1:20">
      <c r="A36" s="15" t="s">
        <v>433</v>
      </c>
      <c r="B36" s="17" t="n">
        <v>6736</v>
      </c>
      <c r="C36" s="18">
        <f>(10.0/B36*100)</f>
        <v/>
      </c>
      <c r="D36" s="19" t="n">
        <v>6726</v>
      </c>
      <c r="E36" s="18" t="n">
        <v>485.02067485</v>
      </c>
      <c r="F36" s="20" t="n">
        <v>3.25759865</v>
      </c>
      <c r="G36" s="18" t="n">
        <v>497.96378828</v>
      </c>
      <c r="H36" s="20" t="n">
        <v>3.40234764</v>
      </c>
      <c r="I36" s="18" t="n">
        <v>494.28848524</v>
      </c>
      <c r="J36" s="20" t="n">
        <v>8.327922709999999</v>
      </c>
      <c r="K36" s="18" t="s">
        <v>404</v>
      </c>
      <c r="L36" s="20" t="s">
        <v>404</v>
      </c>
      <c r="M36" s="18" t="s">
        <v>404</v>
      </c>
      <c r="N36" s="20" t="s">
        <v>404</v>
      </c>
      <c r="O36" s="18" t="s">
        <v>404</v>
      </c>
      <c r="P36" s="20" t="s">
        <v>404</v>
      </c>
      <c r="Q36" s="18" t="s">
        <v>404</v>
      </c>
      <c r="R36" s="20" t="s">
        <v>404</v>
      </c>
      <c r="S36" s="18" t="n">
        <v>502.03217736</v>
      </c>
      <c r="T36" s="20" t="n">
        <v>7.66585207</v>
      </c>
    </row>
    <row r="37" spans="1:20">
      <c r="A37" s="15" t="s">
        <v>434</v>
      </c>
      <c r="B37" s="17" t="n">
        <v>5458</v>
      </c>
      <c r="C37" s="18">
        <f>(0.0/B37*100)</f>
        <v/>
      </c>
      <c r="D37" s="19" t="n">
        <v>5458</v>
      </c>
      <c r="E37" s="18" t="n">
        <v>493.10103844</v>
      </c>
      <c r="F37" s="20" t="n">
        <v>4.17227478</v>
      </c>
      <c r="G37" s="18" t="n">
        <v>494.65897332</v>
      </c>
      <c r="H37" s="20" t="n">
        <v>6.0323831</v>
      </c>
      <c r="I37" s="18" t="n">
        <v>476.81450268</v>
      </c>
      <c r="J37" s="20" t="n">
        <v>7.73004062</v>
      </c>
      <c r="K37" s="18" t="s">
        <v>404</v>
      </c>
      <c r="L37" s="20" t="s">
        <v>404</v>
      </c>
      <c r="M37" s="18" t="s">
        <v>404</v>
      </c>
      <c r="N37" s="20" t="s">
        <v>404</v>
      </c>
      <c r="O37" s="18" t="s">
        <v>404</v>
      </c>
      <c r="P37" s="20" t="s">
        <v>404</v>
      </c>
      <c r="Q37" s="18" t="s">
        <v>404</v>
      </c>
      <c r="R37" s="20" t="s">
        <v>404</v>
      </c>
      <c r="S37" s="18" t="s">
        <v>404</v>
      </c>
      <c r="T37" s="20" t="s">
        <v>404</v>
      </c>
    </row>
    <row r="38" spans="1:20">
      <c r="A38" s="15" t="s">
        <v>435</v>
      </c>
      <c r="B38" s="17" t="n">
        <v>5860</v>
      </c>
      <c r="C38" s="18">
        <f>(268.0/B38*100)</f>
        <v/>
      </c>
      <c r="D38" s="19" t="n">
        <v>5592</v>
      </c>
      <c r="E38" s="18" t="n">
        <v>520.9975707</v>
      </c>
      <c r="F38" s="20" t="n">
        <v>7.23869472</v>
      </c>
      <c r="G38" s="18" t="n">
        <v>497.53934713</v>
      </c>
      <c r="H38" s="20" t="n">
        <v>4.99764224</v>
      </c>
      <c r="I38" s="18" t="n">
        <v>496.34638637</v>
      </c>
      <c r="J38" s="20" t="n">
        <v>12.16628464</v>
      </c>
      <c r="K38" s="18" t="s">
        <v>404</v>
      </c>
      <c r="L38" s="20" t="s">
        <v>404</v>
      </c>
      <c r="M38" s="18" t="s">
        <v>404</v>
      </c>
      <c r="N38" s="20" t="s">
        <v>404</v>
      </c>
      <c r="O38" s="18" t="s">
        <v>404</v>
      </c>
      <c r="P38" s="20" t="s">
        <v>404</v>
      </c>
      <c r="Q38" s="18" t="s">
        <v>404</v>
      </c>
      <c r="R38" s="20" t="s">
        <v>404</v>
      </c>
      <c r="S38" s="18" t="n">
        <v>484.21605043</v>
      </c>
      <c r="T38" s="20" t="n">
        <v>23.57576684</v>
      </c>
    </row>
    <row r="39" spans="1:20">
      <c r="A39" s="15" t="s">
        <v>436</v>
      </c>
      <c r="B39" s="17" t="n">
        <v>5895</v>
      </c>
      <c r="C39" s="18">
        <f>(0.0/B39*100)</f>
        <v/>
      </c>
      <c r="D39" s="19" t="n">
        <v>5895</v>
      </c>
      <c r="E39" s="18" t="n">
        <v>426.49672658</v>
      </c>
      <c r="F39" s="20" t="n">
        <v>5.50499182</v>
      </c>
      <c r="G39" s="18" t="n">
        <v>424.6398796</v>
      </c>
      <c r="H39" s="20" t="n">
        <v>9.111901570000001</v>
      </c>
      <c r="I39" s="18" t="n">
        <v>418.74067758</v>
      </c>
      <c r="J39" s="20" t="n">
        <v>25.12096429</v>
      </c>
      <c r="K39" s="18" t="s">
        <v>404</v>
      </c>
      <c r="L39" s="20" t="s">
        <v>404</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504.09819583</v>
      </c>
      <c r="F40" s="20" t="n">
        <v>5.06117088</v>
      </c>
      <c r="G40" s="18" t="n">
        <v>516.45187895</v>
      </c>
      <c r="H40" s="20" t="n">
        <v>4.67327067</v>
      </c>
      <c r="I40" s="18" t="s">
        <v>404</v>
      </c>
      <c r="J40" s="20" t="s">
        <v>404</v>
      </c>
      <c r="K40" s="18" t="s">
        <v>404</v>
      </c>
      <c r="L40" s="20" t="s">
        <v>404</v>
      </c>
      <c r="M40" s="18" t="s">
        <v>404</v>
      </c>
      <c r="N40" s="20" t="s">
        <v>404</v>
      </c>
      <c r="O40" s="18" t="s">
        <v>404</v>
      </c>
      <c r="P40" s="20" t="s">
        <v>404</v>
      </c>
      <c r="Q40" s="18" t="s">
        <v>404</v>
      </c>
      <c r="R40" s="20" t="s">
        <v>404</v>
      </c>
      <c r="S40" s="18" t="n">
        <v>503.63570825</v>
      </c>
      <c r="T40" s="20" t="n">
        <v>10.33053522</v>
      </c>
    </row>
    <row r="41" spans="1:20">
      <c r="A41" s="15" t="s">
        <v>438</v>
      </c>
      <c r="B41" s="17" t="n">
        <v>5712</v>
      </c>
      <c r="C41" s="18">
        <f>(99.0/B41*100)</f>
        <v/>
      </c>
      <c r="D41" s="19" t="n">
        <v>5613</v>
      </c>
      <c r="E41" s="18" t="n">
        <v>496.60302652</v>
      </c>
      <c r="F41" s="20" t="n">
        <v>3.65475683</v>
      </c>
      <c r="G41" s="18" t="n">
        <v>494.83448403</v>
      </c>
      <c r="H41" s="20" t="n">
        <v>7.83648167</v>
      </c>
      <c r="I41" s="18" t="n">
        <v>534.86035138</v>
      </c>
      <c r="J41" s="20" t="n">
        <v>18.25414004</v>
      </c>
      <c r="K41" s="18" t="s">
        <v>404</v>
      </c>
      <c r="L41" s="20" t="s">
        <v>404</v>
      </c>
      <c r="M41" s="18" t="s">
        <v>404</v>
      </c>
      <c r="N41" s="20" t="s">
        <v>404</v>
      </c>
      <c r="O41" s="18" t="s">
        <v>404</v>
      </c>
      <c r="P41" s="20" t="s">
        <v>404</v>
      </c>
      <c r="Q41" s="18" t="s">
        <v>404</v>
      </c>
      <c r="R41" s="20" t="s">
        <v>404</v>
      </c>
      <c r="S41" s="18" t="n">
        <v>493.57200658</v>
      </c>
      <c r="T41" s="20" t="n">
        <v>26.33425476</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425.97192236</v>
      </c>
      <c r="F44" s="20" t="n">
        <v>4.08496298</v>
      </c>
      <c r="G44" s="18" t="n">
        <v>425.36857931</v>
      </c>
      <c r="H44" s="20" t="n">
        <v>6.28770385</v>
      </c>
      <c r="I44" s="18" t="s">
        <v>404</v>
      </c>
      <c r="J44" s="20" t="s">
        <v>404</v>
      </c>
      <c r="K44" s="18" t="s">
        <v>404</v>
      </c>
      <c r="L44" s="20" t="s">
        <v>404</v>
      </c>
      <c r="M44" s="18" t="s">
        <v>404</v>
      </c>
      <c r="N44" s="20" t="s">
        <v>404</v>
      </c>
      <c r="O44" s="18" t="s">
        <v>404</v>
      </c>
      <c r="P44" s="20" t="s">
        <v>404</v>
      </c>
      <c r="Q44" s="18" t="n">
        <v>461.56119884</v>
      </c>
      <c r="R44" s="20" t="n">
        <v>24.84747126</v>
      </c>
      <c r="S44" s="18" t="n">
        <v>449.01192514</v>
      </c>
      <c r="T44" s="20" t="n">
        <v>17.51265012</v>
      </c>
    </row>
    <row r="45" spans="1:20">
      <c r="A45" s="15" t="s">
        <v>442</v>
      </c>
      <c r="B45" s="17" t="n">
        <v>5519</v>
      </c>
      <c r="C45" s="18">
        <f>(0.0/B45*100)</f>
        <v/>
      </c>
      <c r="D45" s="19" t="n">
        <v>5519</v>
      </c>
      <c r="E45" s="18" t="n">
        <v>373.51733728</v>
      </c>
      <c r="F45" s="20" t="n">
        <v>3.14729136</v>
      </c>
      <c r="G45" s="18" t="n">
        <v>381.15498701</v>
      </c>
      <c r="H45" s="20" t="n">
        <v>6.08149704</v>
      </c>
      <c r="I45" s="18" t="n">
        <v>333.54119947</v>
      </c>
      <c r="J45" s="20" t="n">
        <v>19.00692228</v>
      </c>
      <c r="K45" s="18" t="s">
        <v>404</v>
      </c>
      <c r="L45" s="20" t="s">
        <v>404</v>
      </c>
      <c r="M45" s="18" t="s">
        <v>404</v>
      </c>
      <c r="N45" s="20" t="s">
        <v>404</v>
      </c>
      <c r="O45" s="18" t="s">
        <v>404</v>
      </c>
      <c r="P45" s="20" t="s">
        <v>404</v>
      </c>
      <c r="Q45" s="18" t="s">
        <v>404</v>
      </c>
      <c r="R45" s="20" t="s">
        <v>404</v>
      </c>
      <c r="S45" s="18" t="n">
        <v>385.99511904</v>
      </c>
      <c r="T45" s="20" t="n">
        <v>23.73863466</v>
      </c>
    </row>
    <row r="46" spans="1:20">
      <c r="A46" s="15" t="s">
        <v>443</v>
      </c>
      <c r="B46" s="17" t="n">
        <v>23141</v>
      </c>
      <c r="C46" s="18">
        <f>(4196.0/B46*100)</f>
        <v/>
      </c>
      <c r="D46" s="19" t="n">
        <v>18945</v>
      </c>
      <c r="E46" s="18" t="n">
        <v>401.45091008</v>
      </c>
      <c r="F46" s="20" t="n">
        <v>4.7853738</v>
      </c>
      <c r="G46" s="18" t="n">
        <v>408.48822603</v>
      </c>
      <c r="H46" s="20" t="n">
        <v>3.75942168</v>
      </c>
      <c r="I46" s="18" t="n">
        <v>389.60626471</v>
      </c>
      <c r="J46" s="20" t="n">
        <v>7.64005343</v>
      </c>
      <c r="K46" s="18" t="s">
        <v>404</v>
      </c>
      <c r="L46" s="20" t="s">
        <v>404</v>
      </c>
      <c r="M46" s="18" t="s">
        <v>404</v>
      </c>
      <c r="N46" s="20" t="s">
        <v>404</v>
      </c>
      <c r="O46" s="18" t="s">
        <v>404</v>
      </c>
      <c r="P46" s="20" t="s">
        <v>404</v>
      </c>
      <c r="Q46" s="18" t="s">
        <v>404</v>
      </c>
      <c r="R46" s="20" t="s">
        <v>404</v>
      </c>
      <c r="S46" s="18" t="n">
        <v>381.46265329</v>
      </c>
      <c r="T46" s="20" t="n">
        <v>10.22454287</v>
      </c>
    </row>
    <row r="47" spans="1:20">
      <c r="A47" s="15" t="s">
        <v>444</v>
      </c>
      <c r="B47" s="17" t="n">
        <v>5928</v>
      </c>
      <c r="C47" s="18">
        <f>(0.0/B47*100)</f>
        <v/>
      </c>
      <c r="D47" s="19" t="n">
        <v>5928</v>
      </c>
      <c r="E47" s="18" t="n">
        <v>423.44788928</v>
      </c>
      <c r="F47" s="20" t="n">
        <v>7.83187792</v>
      </c>
      <c r="G47" s="18" t="n">
        <v>459.58384346</v>
      </c>
      <c r="H47" s="20" t="n">
        <v>7.23183314</v>
      </c>
      <c r="I47" s="18" t="n">
        <v>492.86542243</v>
      </c>
      <c r="J47" s="20" t="n">
        <v>8.725381540000001</v>
      </c>
      <c r="K47" s="18" t="s">
        <v>404</v>
      </c>
      <c r="L47" s="20" t="s">
        <v>404</v>
      </c>
      <c r="M47" s="18" t="s">
        <v>404</v>
      </c>
      <c r="N47" s="20" t="s">
        <v>404</v>
      </c>
      <c r="O47" s="18" t="s">
        <v>404</v>
      </c>
      <c r="P47" s="20" t="s">
        <v>404</v>
      </c>
      <c r="Q47" s="18" t="s">
        <v>404</v>
      </c>
      <c r="R47" s="20" t="s">
        <v>404</v>
      </c>
      <c r="S47" s="18" t="n">
        <v>494.79612711</v>
      </c>
      <c r="T47" s="20" t="n">
        <v>29.50550943</v>
      </c>
    </row>
    <row r="48" spans="1:20">
      <c r="A48" s="15" t="s">
        <v>445</v>
      </c>
      <c r="B48" s="17" t="n">
        <v>9841</v>
      </c>
      <c r="C48" s="18">
        <f>(40.0/B48*100)</f>
        <v/>
      </c>
      <c r="D48" s="19" t="n">
        <v>9801</v>
      </c>
      <c r="E48" s="18" t="n">
        <v>510.42442692</v>
      </c>
      <c r="F48" s="20" t="n">
        <v>14.60766807</v>
      </c>
      <c r="G48" s="18" t="n">
        <v>519.84870301</v>
      </c>
      <c r="H48" s="20" t="n">
        <v>5.85470856</v>
      </c>
      <c r="I48" s="18" t="n">
        <v>470.45750341</v>
      </c>
      <c r="J48" s="20" t="n">
        <v>28.13853818</v>
      </c>
      <c r="K48" s="18" t="s">
        <v>404</v>
      </c>
      <c r="L48" s="20" t="s">
        <v>404</v>
      </c>
      <c r="M48" s="18" t="s">
        <v>404</v>
      </c>
      <c r="N48" s="20" t="s">
        <v>404</v>
      </c>
      <c r="O48" s="18" t="s">
        <v>404</v>
      </c>
      <c r="P48" s="20" t="s">
        <v>404</v>
      </c>
      <c r="Q48" s="18" t="s">
        <v>404</v>
      </c>
      <c r="R48" s="20" t="s">
        <v>404</v>
      </c>
      <c r="S48" s="18" t="n">
        <v>642.36436441</v>
      </c>
      <c r="T48" s="20" t="n">
        <v>10.52995661</v>
      </c>
    </row>
    <row r="49" spans="1:20">
      <c r="A49" s="15" t="s">
        <v>446</v>
      </c>
      <c r="B49" s="17" t="n">
        <v>6349</v>
      </c>
      <c r="C49" s="18">
        <f>(52.0/B49*100)</f>
        <v/>
      </c>
      <c r="D49" s="19" t="n">
        <v>6297</v>
      </c>
      <c r="E49" s="18" t="n">
        <v>431.51585768</v>
      </c>
      <c r="F49" s="20" t="n">
        <v>5.82740769</v>
      </c>
      <c r="G49" s="18" t="n">
        <v>433.64810763</v>
      </c>
      <c r="H49" s="20" t="n">
        <v>4.01394492</v>
      </c>
      <c r="I49" s="18" t="n">
        <v>424.54077715</v>
      </c>
      <c r="J49" s="20" t="n">
        <v>13.16342666</v>
      </c>
      <c r="K49" s="18" t="s">
        <v>404</v>
      </c>
      <c r="L49" s="20" t="s">
        <v>404</v>
      </c>
      <c r="M49" s="18" t="s">
        <v>404</v>
      </c>
      <c r="N49" s="20" t="s">
        <v>404</v>
      </c>
      <c r="O49" s="18" t="s">
        <v>404</v>
      </c>
      <c r="P49" s="20" t="s">
        <v>404</v>
      </c>
      <c r="Q49" s="18" t="s">
        <v>404</v>
      </c>
      <c r="R49" s="20" t="s">
        <v>404</v>
      </c>
      <c r="S49" s="18" t="n">
        <v>412.78395278</v>
      </c>
      <c r="T49" s="20" t="n">
        <v>7.11466887</v>
      </c>
    </row>
    <row r="50" spans="1:20">
      <c r="A50" s="15" t="s">
        <v>447</v>
      </c>
      <c r="B50" s="17" t="n">
        <v>11795</v>
      </c>
      <c r="C50" s="18">
        <f>(1031.0/B50*100)</f>
        <v/>
      </c>
      <c r="D50" s="19" t="n">
        <v>10764</v>
      </c>
      <c r="E50" s="18" t="n">
        <v>417.72744388</v>
      </c>
      <c r="F50" s="20" t="n">
        <v>3.55698878</v>
      </c>
      <c r="G50" s="18" t="n">
        <v>420.64387488</v>
      </c>
      <c r="H50" s="20" t="n">
        <v>5.28117556</v>
      </c>
      <c r="I50" s="18" t="n">
        <v>385.47793423</v>
      </c>
      <c r="J50" s="20" t="n">
        <v>4.69436936</v>
      </c>
      <c r="K50" s="18" t="s">
        <v>404</v>
      </c>
      <c r="L50" s="20" t="s">
        <v>404</v>
      </c>
      <c r="M50" s="18" t="s">
        <v>404</v>
      </c>
      <c r="N50" s="20" t="s">
        <v>404</v>
      </c>
      <c r="O50" s="18" t="s">
        <v>404</v>
      </c>
      <c r="P50" s="20" t="s">
        <v>404</v>
      </c>
      <c r="Q50" s="18" t="s">
        <v>404</v>
      </c>
      <c r="R50" s="20" t="s">
        <v>404</v>
      </c>
      <c r="S50" s="18" t="n">
        <v>402.82461512</v>
      </c>
      <c r="T50" s="20" t="n">
        <v>12.8491121</v>
      </c>
    </row>
    <row r="51" spans="1:20">
      <c r="A51" s="15" t="s">
        <v>448</v>
      </c>
      <c r="B51" s="17" t="n">
        <v>6866</v>
      </c>
      <c r="C51" s="18">
        <f>(0.0/B51*100)</f>
        <v/>
      </c>
      <c r="D51" s="19" t="n">
        <v>6866</v>
      </c>
      <c r="E51" s="18" t="n">
        <v>422.6877716</v>
      </c>
      <c r="F51" s="20" t="n">
        <v>3.54300967</v>
      </c>
      <c r="G51" s="18" t="n">
        <v>415.71780996</v>
      </c>
      <c r="H51" s="20" t="n">
        <v>4.5921431</v>
      </c>
      <c r="I51" s="18" t="n">
        <v>415.63762379</v>
      </c>
      <c r="J51" s="20" t="n">
        <v>6.27017883</v>
      </c>
      <c r="K51" s="18" t="s">
        <v>404</v>
      </c>
      <c r="L51" s="20" t="s">
        <v>404</v>
      </c>
      <c r="M51" s="18" t="s">
        <v>404</v>
      </c>
      <c r="N51" s="20" t="s">
        <v>404</v>
      </c>
      <c r="O51" s="18" t="s">
        <v>404</v>
      </c>
      <c r="P51" s="20" t="s">
        <v>404</v>
      </c>
      <c r="Q51" s="18" t="s">
        <v>404</v>
      </c>
      <c r="R51" s="20" t="s">
        <v>404</v>
      </c>
      <c r="S51" s="18" t="n">
        <v>433.9594561</v>
      </c>
      <c r="T51" s="20" t="n">
        <v>7.02644872</v>
      </c>
    </row>
    <row r="52" spans="1:20">
      <c r="A52" s="15" t="s">
        <v>449</v>
      </c>
      <c r="B52" s="17" t="n">
        <v>5809</v>
      </c>
      <c r="C52" s="18">
        <f>(0.0/B52*100)</f>
        <v/>
      </c>
      <c r="D52" s="19" t="n">
        <v>5809</v>
      </c>
      <c r="E52" s="18" t="n">
        <v>465.61242379</v>
      </c>
      <c r="F52" s="20" t="n">
        <v>3.54466735</v>
      </c>
      <c r="G52" s="18" t="n">
        <v>496.82735116</v>
      </c>
      <c r="H52" s="20" t="n">
        <v>7.74405487</v>
      </c>
      <c r="I52" s="18" t="n">
        <v>553.63968476</v>
      </c>
      <c r="J52" s="20" t="n">
        <v>17.00877251</v>
      </c>
      <c r="K52" s="18" t="s">
        <v>404</v>
      </c>
      <c r="L52" s="20" t="s">
        <v>404</v>
      </c>
      <c r="M52" s="18" t="s">
        <v>404</v>
      </c>
      <c r="N52" s="20" t="s">
        <v>404</v>
      </c>
      <c r="O52" s="18" t="s">
        <v>404</v>
      </c>
      <c r="P52" s="20" t="s">
        <v>404</v>
      </c>
      <c r="Q52" s="18" t="s">
        <v>404</v>
      </c>
      <c r="R52" s="20" t="s">
        <v>404</v>
      </c>
      <c r="S52" s="18" t="n">
        <v>464.25798947</v>
      </c>
      <c r="T52" s="20" t="n">
        <v>14.37384441</v>
      </c>
    </row>
    <row r="53" spans="1:20">
      <c r="A53" s="15" t="s">
        <v>450</v>
      </c>
      <c r="B53" s="17" t="n">
        <v>5571</v>
      </c>
      <c r="C53" s="18">
        <f>(0.0/B53*100)</f>
        <v/>
      </c>
      <c r="D53" s="19" t="n">
        <v>5571</v>
      </c>
      <c r="E53" s="18" t="n">
        <v>425.13213168</v>
      </c>
      <c r="F53" s="20" t="n">
        <v>2.30680433</v>
      </c>
      <c r="G53" s="18" t="n">
        <v>434.86003695</v>
      </c>
      <c r="H53" s="20" t="n">
        <v>1.74525061</v>
      </c>
      <c r="I53" s="18" t="n">
        <v>438.04025727</v>
      </c>
      <c r="J53" s="20" t="n">
        <v>4.11070077</v>
      </c>
      <c r="K53" s="18" t="s">
        <v>404</v>
      </c>
      <c r="L53" s="20" t="s">
        <v>404</v>
      </c>
      <c r="M53" s="18" t="s">
        <v>404</v>
      </c>
      <c r="N53" s="20" t="s">
        <v>404</v>
      </c>
      <c r="O53" s="18" t="s">
        <v>404</v>
      </c>
      <c r="P53" s="20" t="s">
        <v>404</v>
      </c>
      <c r="Q53" s="18" t="s">
        <v>404</v>
      </c>
      <c r="R53" s="20" t="s">
        <v>404</v>
      </c>
      <c r="S53" s="18" t="n">
        <v>345.58226837</v>
      </c>
      <c r="T53" s="20" t="n">
        <v>22.51923568</v>
      </c>
    </row>
    <row r="54" spans="1:20">
      <c r="A54" s="15" t="s">
        <v>451</v>
      </c>
      <c r="B54" s="17" t="n">
        <v>4740</v>
      </c>
      <c r="C54" s="18">
        <f>(199.0/B54*100)</f>
        <v/>
      </c>
      <c r="D54" s="19" t="n">
        <v>4541</v>
      </c>
      <c r="E54" s="18" t="n">
        <v>331.51978392</v>
      </c>
      <c r="F54" s="20" t="n">
        <v>6.05100054</v>
      </c>
      <c r="G54" s="18" t="n">
        <v>332.47399763</v>
      </c>
      <c r="H54" s="20" t="n">
        <v>4.38879236</v>
      </c>
      <c r="I54" s="18" t="n">
        <v>326.81924438</v>
      </c>
      <c r="J54" s="20" t="n">
        <v>17.17125546</v>
      </c>
      <c r="K54" s="18" t="s">
        <v>404</v>
      </c>
      <c r="L54" s="20" t="s">
        <v>404</v>
      </c>
      <c r="M54" s="18" t="s">
        <v>404</v>
      </c>
      <c r="N54" s="20" t="s">
        <v>404</v>
      </c>
      <c r="O54" s="18" t="s">
        <v>404</v>
      </c>
      <c r="P54" s="20" t="s">
        <v>404</v>
      </c>
      <c r="Q54" s="18" t="s">
        <v>404</v>
      </c>
      <c r="R54" s="20" t="s">
        <v>404</v>
      </c>
      <c r="S54" s="18" t="n">
        <v>317.90378262</v>
      </c>
      <c r="T54" s="20" t="n">
        <v>6.79075864</v>
      </c>
    </row>
    <row r="55" spans="1:20">
      <c r="A55" s="15" t="s">
        <v>452</v>
      </c>
      <c r="B55" s="17" t="n">
        <v>5316</v>
      </c>
      <c r="C55" s="18">
        <f>(43.0/B55*100)</f>
        <v/>
      </c>
      <c r="D55" s="19" t="n">
        <v>5273</v>
      </c>
      <c r="E55" s="18" t="n">
        <v>408.47952132</v>
      </c>
      <c r="F55" s="20" t="n">
        <v>5.21921069</v>
      </c>
      <c r="G55" s="18" t="n">
        <v>412.91113176</v>
      </c>
      <c r="H55" s="20" t="n">
        <v>3.63913202</v>
      </c>
      <c r="I55" s="18" t="n">
        <v>407.86509278</v>
      </c>
      <c r="J55" s="20" t="n">
        <v>17.84826167</v>
      </c>
      <c r="K55" s="18" t="s">
        <v>404</v>
      </c>
      <c r="L55" s="20" t="s">
        <v>404</v>
      </c>
      <c r="M55" s="18" t="s">
        <v>404</v>
      </c>
      <c r="N55" s="20" t="s">
        <v>404</v>
      </c>
      <c r="O55" s="18" t="s">
        <v>404</v>
      </c>
      <c r="P55" s="20" t="s">
        <v>404</v>
      </c>
      <c r="Q55" s="18" t="n">
        <v>395.53235792</v>
      </c>
      <c r="R55" s="20" t="n">
        <v>11.66502975</v>
      </c>
      <c r="S55" s="18" t="n">
        <v>394.44716443</v>
      </c>
      <c r="T55" s="20" t="n">
        <v>10.71914771</v>
      </c>
    </row>
    <row r="56" spans="1:20">
      <c r="A56" s="15" t="s">
        <v>453</v>
      </c>
      <c r="B56" s="17" t="n">
        <v>5359</v>
      </c>
      <c r="C56" s="18">
        <f>(0.0/B56*100)</f>
        <v/>
      </c>
      <c r="D56" s="19" t="n">
        <v>5359</v>
      </c>
      <c r="E56" s="18" t="n">
        <v>506.81813931</v>
      </c>
      <c r="F56" s="20" t="n">
        <v>6.28784541</v>
      </c>
      <c r="G56" s="18" t="n">
        <v>531.80711641</v>
      </c>
      <c r="H56" s="20" t="n">
        <v>3.93780786</v>
      </c>
      <c r="I56" s="18" t="s">
        <v>404</v>
      </c>
      <c r="J56" s="20" t="s">
        <v>404</v>
      </c>
      <c r="K56" s="18" t="s">
        <v>404</v>
      </c>
      <c r="L56" s="20" t="s">
        <v>404</v>
      </c>
      <c r="M56" s="18" t="s">
        <v>404</v>
      </c>
      <c r="N56" s="20" t="s">
        <v>404</v>
      </c>
      <c r="O56" s="18" t="s">
        <v>404</v>
      </c>
      <c r="P56" s="20" t="s">
        <v>404</v>
      </c>
      <c r="Q56" s="18" t="s">
        <v>404</v>
      </c>
      <c r="R56" s="20" t="s">
        <v>404</v>
      </c>
      <c r="S56" s="18" t="n">
        <v>530.98702895</v>
      </c>
      <c r="T56" s="20" t="n">
        <v>18.28709374</v>
      </c>
    </row>
    <row r="57" spans="1:20">
      <c r="A57" s="15" t="s">
        <v>454</v>
      </c>
      <c r="B57" s="17" t="n">
        <v>6513</v>
      </c>
      <c r="C57" s="18">
        <f>(0.0/B57*100)</f>
        <v/>
      </c>
      <c r="D57" s="19" t="n">
        <v>6513</v>
      </c>
      <c r="E57" s="18" t="n">
        <v>403.53457324</v>
      </c>
      <c r="F57" s="20" t="n">
        <v>3.96926456</v>
      </c>
      <c r="G57" s="18" t="n">
        <v>402.34817019</v>
      </c>
      <c r="H57" s="20" t="n">
        <v>4.61919812</v>
      </c>
      <c r="I57" s="18" t="n">
        <v>402.45427362</v>
      </c>
      <c r="J57" s="20" t="n">
        <v>16.76858196</v>
      </c>
      <c r="K57" s="18" t="s">
        <v>404</v>
      </c>
      <c r="L57" s="20" t="s">
        <v>404</v>
      </c>
      <c r="M57" s="18" t="s">
        <v>404</v>
      </c>
      <c r="N57" s="20" t="s">
        <v>404</v>
      </c>
      <c r="O57" s="18" t="s">
        <v>404</v>
      </c>
      <c r="P57" s="20" t="s">
        <v>404</v>
      </c>
      <c r="Q57" s="18" t="n">
        <v>398.68546657</v>
      </c>
      <c r="R57" s="20" t="n">
        <v>19.9132039</v>
      </c>
      <c r="S57" s="18" t="n">
        <v>425.51090044</v>
      </c>
      <c r="T57" s="20" t="n">
        <v>17.91912702</v>
      </c>
    </row>
    <row r="58" spans="1:20">
      <c r="A58" s="15" t="s">
        <v>455</v>
      </c>
      <c r="B58" s="17" t="n">
        <v>7267</v>
      </c>
      <c r="C58" s="18">
        <f>(0.0/B58*100)</f>
        <v/>
      </c>
      <c r="D58" s="19" t="n">
        <v>7267</v>
      </c>
      <c r="E58" s="18" t="n">
        <v>410.31789343</v>
      </c>
      <c r="F58" s="20" t="n">
        <v>3.69003936</v>
      </c>
      <c r="G58" s="18" t="n">
        <v>407.57601166</v>
      </c>
      <c r="H58" s="20" t="n">
        <v>5.52704793</v>
      </c>
      <c r="I58" s="18" t="n">
        <v>400.99262985</v>
      </c>
      <c r="J58" s="20" t="n">
        <v>15.97224958</v>
      </c>
      <c r="K58" s="18" t="s">
        <v>404</v>
      </c>
      <c r="L58" s="20" t="s">
        <v>404</v>
      </c>
      <c r="M58" s="18" t="s">
        <v>404</v>
      </c>
      <c r="N58" s="20" t="s">
        <v>404</v>
      </c>
      <c r="O58" s="18" t="s">
        <v>404</v>
      </c>
      <c r="P58" s="20" t="s">
        <v>404</v>
      </c>
      <c r="Q58" s="18" t="n">
        <v>402.08408675</v>
      </c>
      <c r="R58" s="20" t="n">
        <v>17.16355069</v>
      </c>
      <c r="S58" s="18" t="n">
        <v>395.29870344</v>
      </c>
      <c r="T58" s="20" t="n">
        <v>31.31008319</v>
      </c>
    </row>
    <row r="59" spans="1:20">
      <c r="A59" s="15" t="s">
        <v>456</v>
      </c>
      <c r="B59" s="17" t="n">
        <v>4826</v>
      </c>
      <c r="C59" s="18">
        <f>(0.0/B59*100)</f>
        <v/>
      </c>
      <c r="D59" s="19" t="n">
        <v>4826</v>
      </c>
      <c r="E59" s="18" t="n">
        <v>370.03079195</v>
      </c>
      <c r="F59" s="20" t="n">
        <v>2.21484688</v>
      </c>
      <c r="G59" s="18" t="n">
        <v>384.71462916</v>
      </c>
      <c r="H59" s="20" t="n">
        <v>2.791264</v>
      </c>
      <c r="I59" s="18" t="n">
        <v>393.45403304</v>
      </c>
      <c r="J59" s="20" t="n">
        <v>5.37879457</v>
      </c>
      <c r="K59" s="18" t="s">
        <v>404</v>
      </c>
      <c r="L59" s="20" t="s">
        <v>404</v>
      </c>
      <c r="M59" s="18" t="s">
        <v>404</v>
      </c>
      <c r="N59" s="20" t="s">
        <v>404</v>
      </c>
      <c r="O59" s="18" t="s">
        <v>404</v>
      </c>
      <c r="P59" s="20" t="s">
        <v>404</v>
      </c>
      <c r="Q59" s="18" t="n">
        <v>388.85185134</v>
      </c>
      <c r="R59" s="20" t="n">
        <v>6.53089359</v>
      </c>
      <c r="S59" s="18" t="n">
        <v>375.37324669</v>
      </c>
      <c r="T59" s="20" t="n">
        <v>13.15743304</v>
      </c>
    </row>
    <row r="60" spans="1:20">
      <c r="A60" s="15" t="s">
        <v>457</v>
      </c>
      <c r="B60" s="17" t="n">
        <v>4546</v>
      </c>
      <c r="C60" s="18">
        <f>(0.0/B60*100)</f>
        <v/>
      </c>
      <c r="D60" s="19" t="n">
        <v>4546</v>
      </c>
      <c r="E60" s="18" t="n">
        <v>359.49218001</v>
      </c>
      <c r="F60" s="20" t="n">
        <v>7.69835009</v>
      </c>
      <c r="G60" s="18" t="n">
        <v>395.41409742</v>
      </c>
      <c r="H60" s="20" t="n">
        <v>4.42689249</v>
      </c>
      <c r="I60" s="18" t="n">
        <v>385.45471578</v>
      </c>
      <c r="J60" s="20" t="n">
        <v>13.04972952</v>
      </c>
      <c r="K60" s="18" t="s">
        <v>404</v>
      </c>
      <c r="L60" s="20" t="s">
        <v>404</v>
      </c>
      <c r="M60" s="18" t="s">
        <v>404</v>
      </c>
      <c r="N60" s="20" t="s">
        <v>404</v>
      </c>
      <c r="O60" s="18" t="s">
        <v>404</v>
      </c>
      <c r="P60" s="20" t="s">
        <v>404</v>
      </c>
      <c r="Q60" s="18" t="n">
        <v>323.36972957</v>
      </c>
      <c r="R60" s="20" t="n">
        <v>11.73292879</v>
      </c>
      <c r="S60" s="18" t="n">
        <v>395.9197105</v>
      </c>
      <c r="T60" s="20" t="n">
        <v>14.17251209</v>
      </c>
    </row>
    <row r="61" spans="1:20">
      <c r="A61" s="15" t="s">
        <v>458</v>
      </c>
      <c r="B61" s="17" t="n">
        <v>6525</v>
      </c>
      <c r="C61" s="18">
        <f>(0.0/B61*100)</f>
        <v/>
      </c>
      <c r="D61" s="19" t="n">
        <v>6525</v>
      </c>
      <c r="E61" s="18" t="n">
        <v>470.63088377</v>
      </c>
      <c r="F61" s="20" t="n">
        <v>3.98648422</v>
      </c>
      <c r="G61" s="18" t="n">
        <v>481.33784213</v>
      </c>
      <c r="H61" s="20" t="n">
        <v>4.92087623</v>
      </c>
      <c r="I61" s="18" t="n">
        <v>463.12258741</v>
      </c>
      <c r="J61" s="20" t="n">
        <v>16.44192453</v>
      </c>
      <c r="K61" s="18" t="s">
        <v>404</v>
      </c>
      <c r="L61" s="20" t="s">
        <v>404</v>
      </c>
      <c r="M61" s="18" t="s">
        <v>404</v>
      </c>
      <c r="N61" s="20" t="s">
        <v>404</v>
      </c>
      <c r="O61" s="18" t="s">
        <v>404</v>
      </c>
      <c r="P61" s="20" t="s">
        <v>404</v>
      </c>
      <c r="Q61" s="18" t="s">
        <v>404</v>
      </c>
      <c r="R61" s="20" t="s">
        <v>404</v>
      </c>
      <c r="S61" s="18" t="n">
        <v>428.91891087</v>
      </c>
      <c r="T61" s="20" t="n">
        <v>6.82630315</v>
      </c>
    </row>
    <row r="62" spans="1:20">
      <c r="A62" s="15" t="s">
        <v>459</v>
      </c>
      <c r="B62" s="17" t="n">
        <v>4476</v>
      </c>
      <c r="C62" s="18">
        <f>(0.0/B62*100)</f>
        <v/>
      </c>
      <c r="D62" s="19" t="n">
        <v>4476</v>
      </c>
      <c r="E62" s="18" t="n">
        <v>514.0534543799999</v>
      </c>
      <c r="F62" s="20" t="n">
        <v>2.36584162</v>
      </c>
      <c r="G62" s="18" t="n">
        <v>533.87857406</v>
      </c>
      <c r="H62" s="20" t="n">
        <v>1.14755916</v>
      </c>
      <c r="I62" s="18" t="n">
        <v>491.6282251</v>
      </c>
      <c r="J62" s="20" t="n">
        <v>6.43124005</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380.92612256</v>
      </c>
      <c r="F63" s="20" t="n">
        <v>1.47699192</v>
      </c>
      <c r="G63" s="18" t="n">
        <v>381.51184128</v>
      </c>
      <c r="H63" s="20" t="n">
        <v>2.89027934</v>
      </c>
      <c r="I63" s="18" t="n">
        <v>351.5844241</v>
      </c>
      <c r="J63" s="20" t="n">
        <v>10.21341183</v>
      </c>
      <c r="K63" s="18" t="s">
        <v>404</v>
      </c>
      <c r="L63" s="20" t="s">
        <v>404</v>
      </c>
      <c r="M63" s="18" t="s">
        <v>404</v>
      </c>
      <c r="N63" s="20" t="s">
        <v>404</v>
      </c>
      <c r="O63" s="18" t="s">
        <v>404</v>
      </c>
      <c r="P63" s="20" t="s">
        <v>404</v>
      </c>
      <c r="Q63" s="18" t="n">
        <v>389.60281757</v>
      </c>
      <c r="R63" s="20" t="n">
        <v>9.20549304</v>
      </c>
      <c r="S63" s="18" t="n">
        <v>409.62715743</v>
      </c>
      <c r="T63" s="20" t="n">
        <v>4.07879449</v>
      </c>
    </row>
    <row r="64" spans="1:20">
      <c r="A64" s="15" t="s">
        <v>461</v>
      </c>
      <c r="B64" s="17" t="n">
        <v>3634</v>
      </c>
      <c r="C64" s="18">
        <f>(27.0/B64*100)</f>
        <v/>
      </c>
      <c r="D64" s="19" t="n">
        <v>3607</v>
      </c>
      <c r="E64" s="18" t="n">
        <v>442.44013773</v>
      </c>
      <c r="F64" s="20" t="n">
        <v>2.34825095</v>
      </c>
      <c r="G64" s="18" t="n">
        <v>479.88188027</v>
      </c>
      <c r="H64" s="20" t="n">
        <v>2.45150991</v>
      </c>
      <c r="I64" s="18" t="n">
        <v>525.2545559500001</v>
      </c>
      <c r="J64" s="20" t="n">
        <v>15.32000848</v>
      </c>
      <c r="K64" s="18" t="s">
        <v>404</v>
      </c>
      <c r="L64" s="20" t="s">
        <v>404</v>
      </c>
      <c r="M64" s="18" t="s">
        <v>404</v>
      </c>
      <c r="N64" s="20" t="s">
        <v>404</v>
      </c>
      <c r="O64" s="18" t="s">
        <v>404</v>
      </c>
      <c r="P64" s="20" t="s">
        <v>404</v>
      </c>
      <c r="Q64" s="18" t="n">
        <v>500.3876434</v>
      </c>
      <c r="R64" s="20" t="n">
        <v>6.67980802</v>
      </c>
      <c r="S64" s="18" t="s">
        <v>404</v>
      </c>
      <c r="T64" s="20" t="s">
        <v>404</v>
      </c>
    </row>
    <row r="65" spans="1:20">
      <c r="A65" s="15" t="s">
        <v>462</v>
      </c>
      <c r="B65" s="17" t="n">
        <v>5325</v>
      </c>
      <c r="C65" s="18">
        <f>(0.0/B65*100)</f>
        <v/>
      </c>
      <c r="D65" s="19" t="n">
        <v>5325</v>
      </c>
      <c r="E65" s="18" t="n">
        <v>422.84937546</v>
      </c>
      <c r="F65" s="20" t="n">
        <v>4.61474289</v>
      </c>
      <c r="G65" s="18" t="n">
        <v>430.67978686</v>
      </c>
      <c r="H65" s="20" t="n">
        <v>3.16481489</v>
      </c>
      <c r="I65" s="18" t="n">
        <v>397.2022</v>
      </c>
      <c r="J65" s="20" t="n">
        <v>6.18379965</v>
      </c>
      <c r="K65" s="18" t="s">
        <v>404</v>
      </c>
      <c r="L65" s="20" t="s">
        <v>404</v>
      </c>
      <c r="M65" s="18" t="s">
        <v>404</v>
      </c>
      <c r="N65" s="20" t="s">
        <v>404</v>
      </c>
      <c r="O65" s="18" t="n">
        <v>431.07228888</v>
      </c>
      <c r="P65" s="20" t="n">
        <v>5.28271687</v>
      </c>
      <c r="Q65" s="18" t="s">
        <v>404</v>
      </c>
      <c r="R65" s="20" t="s">
        <v>404</v>
      </c>
      <c r="S65" s="18" t="n">
        <v>442.04516395</v>
      </c>
      <c r="T65" s="20" t="n">
        <v>11.44933565</v>
      </c>
    </row>
    <row r="66" spans="1:20">
      <c r="A66" s="15" t="s">
        <v>463</v>
      </c>
      <c r="B66" s="17" t="n">
        <v>5665</v>
      </c>
      <c r="C66" s="18">
        <f>(0.0/B66*100)</f>
        <v/>
      </c>
      <c r="D66" s="19" t="n">
        <v>5665</v>
      </c>
      <c r="E66" s="18" t="n">
        <v>408.83630053</v>
      </c>
      <c r="F66" s="20" t="n">
        <v>1.25829971</v>
      </c>
      <c r="G66" s="18" t="n">
        <v>413.37614675</v>
      </c>
      <c r="H66" s="20" t="n">
        <v>2.75716493</v>
      </c>
      <c r="I66" s="18" t="n">
        <v>426.32588288</v>
      </c>
      <c r="J66" s="20" t="n">
        <v>3.46944609</v>
      </c>
      <c r="K66" s="18" t="s">
        <v>404</v>
      </c>
      <c r="L66" s="20" t="s">
        <v>404</v>
      </c>
      <c r="M66" s="18" t="s">
        <v>404</v>
      </c>
      <c r="N66" s="20" t="s">
        <v>404</v>
      </c>
      <c r="O66" s="18" t="s">
        <v>404</v>
      </c>
      <c r="P66" s="20" t="s">
        <v>404</v>
      </c>
      <c r="Q66" s="18" t="s">
        <v>404</v>
      </c>
      <c r="R66" s="20" t="s">
        <v>404</v>
      </c>
      <c r="S66" s="18" t="n">
        <v>429.37559924</v>
      </c>
      <c r="T66" s="20" t="n">
        <v>20.17610632</v>
      </c>
    </row>
    <row r="67" spans="1:20">
      <c r="A67" s="15" t="s">
        <v>464</v>
      </c>
      <c r="B67" s="17" t="n">
        <v>6971</v>
      </c>
      <c r="C67" s="18">
        <f>(0.0/B67*100)</f>
        <v/>
      </c>
      <c r="D67" s="19" t="n">
        <v>6971</v>
      </c>
      <c r="E67" s="18" t="n">
        <v>401.0506076</v>
      </c>
      <c r="F67" s="20" t="n">
        <v>5.26889367</v>
      </c>
      <c r="G67" s="18" t="n">
        <v>396.09652812</v>
      </c>
      <c r="H67" s="20" t="n">
        <v>2.97022512</v>
      </c>
      <c r="I67" s="18" t="n">
        <v>391.76054729</v>
      </c>
      <c r="J67" s="20" t="n">
        <v>9.8186807</v>
      </c>
      <c r="K67" s="18" t="s">
        <v>404</v>
      </c>
      <c r="L67" s="20" t="s">
        <v>404</v>
      </c>
      <c r="M67" s="18" t="s">
        <v>404</v>
      </c>
      <c r="N67" s="20" t="s">
        <v>404</v>
      </c>
      <c r="O67" s="18" t="s">
        <v>404</v>
      </c>
      <c r="P67" s="20" t="s">
        <v>404</v>
      </c>
      <c r="Q67" s="18" t="s">
        <v>404</v>
      </c>
      <c r="R67" s="20" t="s">
        <v>404</v>
      </c>
      <c r="S67" s="18" t="n">
        <v>397.64147178</v>
      </c>
      <c r="T67" s="20" t="n">
        <v>19.0326799</v>
      </c>
    </row>
    <row r="68" spans="1:20">
      <c r="A68" s="15" t="s">
        <v>465</v>
      </c>
      <c r="B68" s="17" t="n">
        <v>12083</v>
      </c>
      <c r="C68" s="18">
        <f>(0.0/B68*100)</f>
        <v/>
      </c>
      <c r="D68" s="19" t="n">
        <v>12083</v>
      </c>
      <c r="E68" s="18" t="n">
        <v>407.40603307</v>
      </c>
      <c r="F68" s="20" t="n">
        <v>1.21146277</v>
      </c>
      <c r="G68" s="18" t="n">
        <v>428.99529035</v>
      </c>
      <c r="H68" s="20" t="n">
        <v>1.32577662</v>
      </c>
      <c r="I68" s="18" t="n">
        <v>455.61850055</v>
      </c>
      <c r="J68" s="20" t="n">
        <v>10.10138835</v>
      </c>
      <c r="K68" s="18" t="s">
        <v>404</v>
      </c>
      <c r="L68" s="20" t="s">
        <v>404</v>
      </c>
      <c r="M68" s="18" t="s">
        <v>404</v>
      </c>
      <c r="N68" s="20" t="s">
        <v>404</v>
      </c>
      <c r="O68" s="18" t="s">
        <v>404</v>
      </c>
      <c r="P68" s="20" t="s">
        <v>404</v>
      </c>
      <c r="Q68" s="18" t="s">
        <v>404</v>
      </c>
      <c r="R68" s="20" t="s">
        <v>404</v>
      </c>
      <c r="S68" s="18" t="n">
        <v>439.84475592</v>
      </c>
      <c r="T68" s="20" t="n">
        <v>12.49637931</v>
      </c>
    </row>
    <row r="69" spans="1:20">
      <c r="A69" s="15" t="s">
        <v>466</v>
      </c>
      <c r="B69" s="17" t="n">
        <v>4876</v>
      </c>
      <c r="C69" s="18">
        <f>(0.0/B69*100)</f>
        <v/>
      </c>
      <c r="D69" s="19" t="n">
        <v>4876</v>
      </c>
      <c r="E69" s="18" t="n">
        <v>434.07954374</v>
      </c>
      <c r="F69" s="20" t="n">
        <v>3.84641772</v>
      </c>
      <c r="G69" s="18" t="n">
        <v>437.52457792</v>
      </c>
      <c r="H69" s="20" t="n">
        <v>7.87950148</v>
      </c>
      <c r="I69" s="18" t="s">
        <v>404</v>
      </c>
      <c r="J69" s="20" t="s">
        <v>404</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488.48772353</v>
      </c>
      <c r="F70" s="20" t="n">
        <v>4.75961731</v>
      </c>
      <c r="G70" s="18" t="n">
        <v>485.61832563</v>
      </c>
      <c r="H70" s="20" t="n">
        <v>3.66277617</v>
      </c>
      <c r="I70" s="18" t="n">
        <v>451.2624435</v>
      </c>
      <c r="J70" s="20" t="n">
        <v>5.42627889</v>
      </c>
      <c r="K70" s="18" t="s">
        <v>404</v>
      </c>
      <c r="L70" s="20" t="s">
        <v>404</v>
      </c>
      <c r="M70" s="18" t="s">
        <v>404</v>
      </c>
      <c r="N70" s="20" t="s">
        <v>404</v>
      </c>
      <c r="O70" s="18" t="s">
        <v>404</v>
      </c>
      <c r="P70" s="20" t="s">
        <v>404</v>
      </c>
      <c r="Q70" s="18" t="s">
        <v>404</v>
      </c>
      <c r="R70" s="20" t="s">
        <v>404</v>
      </c>
      <c r="S70" s="18" t="n">
        <v>510.58649487</v>
      </c>
      <c r="T70" s="20" t="n">
        <v>4.81300452</v>
      </c>
    </row>
    <row r="71" spans="1:20">
      <c r="A71" s="15" t="s">
        <v>468</v>
      </c>
      <c r="B71" s="17" t="n">
        <v>6115</v>
      </c>
      <c r="C71" s="18">
        <f>(0.0/B71*100)</f>
        <v/>
      </c>
      <c r="D71" s="19" t="n">
        <v>6115</v>
      </c>
      <c r="E71" s="18" t="n">
        <v>550.2121449700001</v>
      </c>
      <c r="F71" s="20" t="n">
        <v>1.43767504</v>
      </c>
      <c r="G71" s="18" t="n">
        <v>564.134496</v>
      </c>
      <c r="H71" s="20" t="n">
        <v>2.07348071</v>
      </c>
      <c r="I71" s="18" t="n">
        <v>536.51859824</v>
      </c>
      <c r="J71" s="20" t="n">
        <v>13.69224144</v>
      </c>
      <c r="K71" s="18" t="s">
        <v>404</v>
      </c>
      <c r="L71" s="20" t="s">
        <v>404</v>
      </c>
      <c r="M71" s="18" t="s">
        <v>404</v>
      </c>
      <c r="N71" s="20" t="s">
        <v>404</v>
      </c>
      <c r="O71" s="18" t="s">
        <v>404</v>
      </c>
      <c r="P71" s="20" t="s">
        <v>404</v>
      </c>
      <c r="Q71" s="18" t="s">
        <v>404</v>
      </c>
      <c r="R71" s="20" t="s">
        <v>404</v>
      </c>
      <c r="S71" s="18" t="s">
        <v>404</v>
      </c>
      <c r="T71" s="20" t="s">
        <v>404</v>
      </c>
    </row>
    <row r="72" spans="1:20">
      <c r="A72" s="15" t="s">
        <v>469</v>
      </c>
      <c r="B72" s="17" t="n">
        <v>7708</v>
      </c>
      <c r="C72" s="18">
        <f>(0.0/B72*100)</f>
        <v/>
      </c>
      <c r="D72" s="19" t="n">
        <v>7708</v>
      </c>
      <c r="E72" s="18" t="n">
        <v>527.51747769</v>
      </c>
      <c r="F72" s="20" t="n">
        <v>5.6701728</v>
      </c>
      <c r="G72" s="18" t="n">
        <v>541.87305618</v>
      </c>
      <c r="H72" s="20" t="n">
        <v>5.88652077</v>
      </c>
      <c r="I72" s="18" t="n">
        <v>514.49076685</v>
      </c>
      <c r="J72" s="20" t="n">
        <v>14.58956625</v>
      </c>
      <c r="K72" s="18" t="s">
        <v>404</v>
      </c>
      <c r="L72" s="20" t="s">
        <v>404</v>
      </c>
      <c r="M72" s="18" t="s">
        <v>404</v>
      </c>
      <c r="N72" s="20" t="s">
        <v>404</v>
      </c>
      <c r="O72" s="18" t="s">
        <v>404</v>
      </c>
      <c r="P72" s="20" t="s">
        <v>404</v>
      </c>
      <c r="Q72" s="18" t="s">
        <v>404</v>
      </c>
      <c r="R72" s="20" t="s">
        <v>404</v>
      </c>
      <c r="S72" s="18" t="n">
        <v>489.10239137</v>
      </c>
      <c r="T72" s="20" t="n">
        <v>14.4633239</v>
      </c>
    </row>
    <row r="73" spans="1:20">
      <c r="A73" s="15" t="s">
        <v>470</v>
      </c>
      <c r="B73" s="17" t="n">
        <v>8249</v>
      </c>
      <c r="C73" s="18">
        <f>(0.0/B73*100)</f>
        <v/>
      </c>
      <c r="D73" s="19" t="n">
        <v>8249</v>
      </c>
      <c r="E73" s="18" t="n">
        <v>423.62158605</v>
      </c>
      <c r="F73" s="20" t="n">
        <v>3.15331395</v>
      </c>
      <c r="G73" s="18" t="n">
        <v>408.62566407</v>
      </c>
      <c r="H73" s="20" t="n">
        <v>6.87072962</v>
      </c>
      <c r="I73" s="18" t="s">
        <v>404</v>
      </c>
      <c r="J73" s="20" t="s">
        <v>404</v>
      </c>
      <c r="K73" s="18" t="s">
        <v>404</v>
      </c>
      <c r="L73" s="20" t="s">
        <v>404</v>
      </c>
      <c r="M73" s="18" t="s">
        <v>404</v>
      </c>
      <c r="N73" s="20" t="s">
        <v>404</v>
      </c>
      <c r="O73" s="18" t="s">
        <v>404</v>
      </c>
      <c r="P73" s="20" t="s">
        <v>404</v>
      </c>
      <c r="Q73" s="18" t="s">
        <v>404</v>
      </c>
      <c r="R73" s="20" t="s">
        <v>404</v>
      </c>
      <c r="S73" s="18" t="n">
        <v>414.33472174</v>
      </c>
      <c r="T73" s="20" t="n">
        <v>22.3276248</v>
      </c>
    </row>
    <row r="74" spans="1:20">
      <c r="A74" s="15" t="s">
        <v>471</v>
      </c>
      <c r="B74" s="17" t="n">
        <v>4692</v>
      </c>
      <c r="C74" s="18">
        <f>(484.0/B74*100)</f>
        <v/>
      </c>
      <c r="D74" s="19" t="n">
        <v>4208</v>
      </c>
      <c r="E74" s="18" t="n">
        <v>403.11852198</v>
      </c>
      <c r="F74" s="20" t="n">
        <v>2.76928688</v>
      </c>
      <c r="G74" s="18" t="n">
        <v>437.08972044</v>
      </c>
      <c r="H74" s="20" t="n">
        <v>1.85564419</v>
      </c>
      <c r="I74" s="18" t="n">
        <v>397.85405154</v>
      </c>
      <c r="J74" s="20" t="n">
        <v>3.53085829</v>
      </c>
      <c r="K74" s="18" t="s">
        <v>404</v>
      </c>
      <c r="L74" s="20" t="s">
        <v>404</v>
      </c>
      <c r="M74" s="18" t="s">
        <v>404</v>
      </c>
      <c r="N74" s="20" t="s">
        <v>404</v>
      </c>
      <c r="O74" s="18" t="s">
        <v>404</v>
      </c>
      <c r="P74" s="20" t="s">
        <v>404</v>
      </c>
      <c r="Q74" s="18" t="n">
        <v>415.72917255</v>
      </c>
      <c r="R74" s="20" t="n">
        <v>9.439773000000001</v>
      </c>
      <c r="S74" s="18" t="n">
        <v>380.41383454</v>
      </c>
      <c r="T74" s="20" t="n">
        <v>10.53542402</v>
      </c>
    </row>
    <row r="75" spans="1:20">
      <c r="A75" s="15" t="s">
        <v>472</v>
      </c>
      <c r="B75" s="17" t="n">
        <v>5375</v>
      </c>
      <c r="C75" s="18">
        <f>(483.0/B75*100)</f>
        <v/>
      </c>
      <c r="D75" s="19" t="n">
        <v>4892</v>
      </c>
      <c r="E75" s="18" t="n">
        <v>381.19200081</v>
      </c>
      <c r="F75" s="20" t="n">
        <v>4.46627302</v>
      </c>
      <c r="G75" s="18" t="n">
        <v>394.13645548</v>
      </c>
      <c r="H75" s="20" t="n">
        <v>5.87523485</v>
      </c>
      <c r="I75" s="18" t="n">
        <v>393.67058523</v>
      </c>
      <c r="J75" s="20" t="n">
        <v>10.01765692</v>
      </c>
      <c r="K75" s="18" t="s">
        <v>404</v>
      </c>
      <c r="L75" s="20" t="s">
        <v>404</v>
      </c>
      <c r="M75" s="18" t="s">
        <v>404</v>
      </c>
      <c r="N75" s="20" t="s">
        <v>404</v>
      </c>
      <c r="O75" s="18" t="s">
        <v>404</v>
      </c>
      <c r="P75" s="20" t="s">
        <v>404</v>
      </c>
      <c r="Q75" s="18" t="s">
        <v>404</v>
      </c>
      <c r="R75" s="20" t="s">
        <v>404</v>
      </c>
      <c r="S75" s="18" t="n">
        <v>381.37635037</v>
      </c>
      <c r="T75" s="20" t="n">
        <v>12.29462949</v>
      </c>
    </row>
    <row r="76" spans="1:20">
      <c r="A76" s="15" t="s">
        <v>473</v>
      </c>
      <c r="B76" s="17" t="n">
        <v>14167</v>
      </c>
      <c r="C76" s="18">
        <f>(1400.0/B76*100)</f>
        <v/>
      </c>
      <c r="D76" s="19" t="n">
        <v>12767</v>
      </c>
      <c r="E76" s="18" t="n">
        <v>433.18236924</v>
      </c>
      <c r="F76" s="20" t="n">
        <v>3.87985037</v>
      </c>
      <c r="G76" s="18" t="n">
        <v>444.2439672</v>
      </c>
      <c r="H76" s="20" t="n">
        <v>4.4480682</v>
      </c>
      <c r="I76" s="18" t="n">
        <v>540.02550549</v>
      </c>
      <c r="J76" s="20" t="n">
        <v>5.65039151</v>
      </c>
      <c r="K76" s="18" t="s">
        <v>404</v>
      </c>
      <c r="L76" s="20" t="s">
        <v>404</v>
      </c>
      <c r="M76" s="18" t="s">
        <v>404</v>
      </c>
      <c r="N76" s="20" t="s">
        <v>404</v>
      </c>
      <c r="O76" s="18" t="s">
        <v>404</v>
      </c>
      <c r="P76" s="20" t="s">
        <v>404</v>
      </c>
      <c r="Q76" s="18" t="s">
        <v>404</v>
      </c>
      <c r="R76" s="20" t="s">
        <v>404</v>
      </c>
      <c r="S76" s="18" t="n">
        <v>435.44925654</v>
      </c>
      <c r="T76" s="20" t="n">
        <v>9.15474637</v>
      </c>
    </row>
    <row r="77" spans="1:20">
      <c r="A77" s="15" t="s">
        <v>474</v>
      </c>
      <c r="B77" s="17" t="n">
        <v>6062</v>
      </c>
      <c r="C77" s="18">
        <f>(0.0/B77*100)</f>
        <v/>
      </c>
      <c r="D77" s="19" t="n">
        <v>6062</v>
      </c>
      <c r="E77" s="18" t="n">
        <v>430.05905071</v>
      </c>
      <c r="F77" s="20" t="n">
        <v>6.50664312</v>
      </c>
      <c r="G77" s="18" t="n">
        <v>437.31747577</v>
      </c>
      <c r="H77" s="20" t="n">
        <v>3.18167322</v>
      </c>
      <c r="I77" s="18" t="n">
        <v>435.49303842</v>
      </c>
      <c r="J77" s="20" t="n">
        <v>13.72583625</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524.68775047</v>
      </c>
      <c r="F78" s="20" t="n">
        <v>4.39921264</v>
      </c>
      <c r="G78" s="18" t="n">
        <v>527.32294629</v>
      </c>
      <c r="H78" s="20" t="n">
        <v>9.39982417</v>
      </c>
      <c r="I78" s="18" t="s">
        <v>404</v>
      </c>
      <c r="J78" s="20" t="s">
        <v>404</v>
      </c>
      <c r="K78" s="18" t="s">
        <v>404</v>
      </c>
      <c r="L78" s="20" t="s">
        <v>404</v>
      </c>
      <c r="M78" s="18" t="s">
        <v>404</v>
      </c>
      <c r="N78" s="20" t="s">
        <v>404</v>
      </c>
      <c r="O78" s="18" t="s">
        <v>404</v>
      </c>
      <c r="P78" s="20" t="s">
        <v>404</v>
      </c>
      <c r="Q78" s="18" t="s">
        <v>404</v>
      </c>
      <c r="R78" s="20" t="s">
        <v>404</v>
      </c>
      <c r="S78" s="18" t="n">
        <v>488.79665937</v>
      </c>
      <c r="T78" s="20" t="n">
        <v>5.36423065</v>
      </c>
    </row>
    <row customHeight="1" ht="25" r="79" spans="1:20">
      <c r="A79" s="15" t="s">
        <v>476</v>
      </c>
      <c r="B79" s="17" t="n">
        <v>1657</v>
      </c>
      <c r="C79" s="18">
        <f>(21.0/B79*100)</f>
        <v/>
      </c>
      <c r="D79" s="19" t="n">
        <v>1636</v>
      </c>
      <c r="E79" s="18" t="n">
        <v>450.1701852</v>
      </c>
      <c r="F79" s="20" t="n">
        <v>15.13833248</v>
      </c>
      <c r="G79" s="18" t="n">
        <v>480.28735437</v>
      </c>
      <c r="H79" s="20" t="n">
        <v>8.11201455</v>
      </c>
      <c r="I79" s="18" t="n">
        <v>504.56026711</v>
      </c>
      <c r="J79" s="20" t="n">
        <v>18.58663944</v>
      </c>
      <c r="K79" s="18" t="s">
        <v>404</v>
      </c>
      <c r="L79" s="20" t="s">
        <v>404</v>
      </c>
      <c r="M79" s="18" t="s">
        <v>404</v>
      </c>
      <c r="N79" s="20" t="s">
        <v>404</v>
      </c>
      <c r="O79" s="18" t="s">
        <v>404</v>
      </c>
      <c r="P79" s="20" t="s">
        <v>404</v>
      </c>
      <c r="Q79" s="18" t="s">
        <v>404</v>
      </c>
      <c r="R79" s="20" t="s">
        <v>404</v>
      </c>
      <c r="S79" s="18" t="n">
        <v>414.57268489</v>
      </c>
      <c r="T79" s="20" t="n">
        <v>5.88125209</v>
      </c>
    </row>
    <row r="80" spans="1:20">
      <c r="A80" s="15" t="s">
        <v>477</v>
      </c>
      <c r="B80" s="17" t="n">
        <v>7841</v>
      </c>
      <c r="C80" s="18">
        <f>(0.0/B80*100)</f>
        <v/>
      </c>
      <c r="D80" s="19" t="n">
        <v>7841</v>
      </c>
      <c r="E80" s="18" t="n">
        <v>453.41911235</v>
      </c>
      <c r="F80" s="20" t="n">
        <v>7.88728106</v>
      </c>
      <c r="G80" s="18" t="n">
        <v>457.43568586</v>
      </c>
      <c r="H80" s="20" t="n">
        <v>4.22078473</v>
      </c>
      <c r="I80" s="18" t="s">
        <v>404</v>
      </c>
      <c r="J80" s="20" t="s">
        <v>404</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441.29731179</v>
      </c>
      <c r="F81" s="20" t="n">
        <v>3.82398237</v>
      </c>
      <c r="G81" s="18" t="n">
        <v>444.80821623</v>
      </c>
      <c r="H81" s="20" t="n">
        <v>4.67825945</v>
      </c>
      <c r="I81" s="18" t="s">
        <v>404</v>
      </c>
      <c r="J81" s="20" t="s">
        <v>404</v>
      </c>
      <c r="K81" s="18" t="s">
        <v>404</v>
      </c>
      <c r="L81" s="20" t="s">
        <v>404</v>
      </c>
      <c r="M81" s="18" t="s">
        <v>404</v>
      </c>
      <c r="N81" s="20" t="s">
        <v>404</v>
      </c>
      <c r="O81" s="18" t="s">
        <v>404</v>
      </c>
      <c r="P81" s="20" t="s">
        <v>404</v>
      </c>
      <c r="Q81" s="18" t="s">
        <v>404</v>
      </c>
      <c r="R81" s="20" t="s">
        <v>404</v>
      </c>
      <c r="S81" s="18" t="n">
        <v>523.4145175</v>
      </c>
      <c r="T81" s="20" t="n">
        <v>6.78576833</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679</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507.98618237</v>
      </c>
      <c r="F7" s="20" t="n">
        <v>2.31977563</v>
      </c>
      <c r="G7" s="18" t="n">
        <v>518.75956328</v>
      </c>
      <c r="H7" s="20" t="n">
        <v>6.56748328</v>
      </c>
      <c r="I7" s="18" t="n">
        <v>518.1113069</v>
      </c>
      <c r="J7" s="20" t="n">
        <v>6.00644648</v>
      </c>
      <c r="K7" s="18" t="s">
        <v>404</v>
      </c>
      <c r="L7" s="20" t="s">
        <v>404</v>
      </c>
      <c r="M7" s="18" t="s">
        <v>404</v>
      </c>
      <c r="N7" s="20" t="s">
        <v>404</v>
      </c>
      <c r="O7" s="18" t="s">
        <v>404</v>
      </c>
      <c r="P7" s="20" t="s">
        <v>404</v>
      </c>
      <c r="Q7" s="18" t="s">
        <v>404</v>
      </c>
      <c r="R7" s="20" t="s">
        <v>404</v>
      </c>
      <c r="S7" s="18" t="n">
        <v>500.30817766</v>
      </c>
      <c r="T7" s="20" t="n">
        <v>7.88115766</v>
      </c>
    </row>
    <row r="8" spans="1:20">
      <c r="A8" s="15" t="s">
        <v>405</v>
      </c>
      <c r="B8" s="17" t="n">
        <v>7007</v>
      </c>
      <c r="C8" s="18">
        <f>(0.0/B8*100)</f>
        <v/>
      </c>
      <c r="D8" s="19" t="n">
        <v>7007</v>
      </c>
      <c r="E8" s="18" t="n">
        <v>476.26969672</v>
      </c>
      <c r="F8" s="20" t="n">
        <v>9.72112963</v>
      </c>
      <c r="G8" s="18" t="n">
        <v>496.65225908</v>
      </c>
      <c r="H8" s="20" t="n">
        <v>10.97508706</v>
      </c>
      <c r="I8" s="18" t="n">
        <v>501.30315274</v>
      </c>
      <c r="J8" s="20" t="n">
        <v>4.49067944</v>
      </c>
      <c r="K8" s="18" t="s">
        <v>404</v>
      </c>
      <c r="L8" s="20" t="s">
        <v>404</v>
      </c>
      <c r="M8" s="18" t="s">
        <v>404</v>
      </c>
      <c r="N8" s="20" t="s">
        <v>404</v>
      </c>
      <c r="O8" s="18" t="s">
        <v>404</v>
      </c>
      <c r="P8" s="20" t="s">
        <v>404</v>
      </c>
      <c r="Q8" s="18" t="s">
        <v>404</v>
      </c>
      <c r="R8" s="20" t="s">
        <v>404</v>
      </c>
      <c r="S8" s="18" t="n">
        <v>511.25880658</v>
      </c>
      <c r="T8" s="20" t="n">
        <v>26.13983917</v>
      </c>
    </row>
    <row r="9" spans="1:20">
      <c r="A9" s="15" t="s">
        <v>406</v>
      </c>
      <c r="B9" s="17" t="n">
        <v>9651</v>
      </c>
      <c r="C9" s="18">
        <f>(200.0/B9*100)</f>
        <v/>
      </c>
      <c r="D9" s="19" t="n">
        <v>9451</v>
      </c>
      <c r="E9" s="18" t="n">
        <v>506.25199582</v>
      </c>
      <c r="F9" s="20" t="n">
        <v>3.81921958</v>
      </c>
      <c r="G9" s="18" t="n">
        <v>521.7914509</v>
      </c>
      <c r="H9" s="20" t="n">
        <v>13.56375224</v>
      </c>
      <c r="I9" s="18" t="n">
        <v>480.86285073</v>
      </c>
      <c r="J9" s="20" t="n">
        <v>10.14651172</v>
      </c>
      <c r="K9" s="18" t="s">
        <v>404</v>
      </c>
      <c r="L9" s="20" t="s">
        <v>404</v>
      </c>
      <c r="M9" s="18" t="s">
        <v>404</v>
      </c>
      <c r="N9" s="20" t="s">
        <v>404</v>
      </c>
      <c r="O9" s="18" t="s">
        <v>404</v>
      </c>
      <c r="P9" s="20" t="s">
        <v>404</v>
      </c>
      <c r="Q9" s="18" t="s">
        <v>404</v>
      </c>
      <c r="R9" s="20" t="s">
        <v>404</v>
      </c>
      <c r="S9" s="18" t="n">
        <v>487.98066458</v>
      </c>
      <c r="T9" s="20" t="n">
        <v>11.54438389</v>
      </c>
    </row>
    <row r="10" spans="1:20">
      <c r="A10" s="15" t="s">
        <v>407</v>
      </c>
      <c r="B10" s="17" t="n">
        <v>20058</v>
      </c>
      <c r="C10" s="18">
        <f>(3112.0/B10*100)</f>
        <v/>
      </c>
      <c r="D10" s="19" t="n">
        <v>16946</v>
      </c>
      <c r="E10" s="18" t="n">
        <v>528.38809157</v>
      </c>
      <c r="F10" s="20" t="n">
        <v>3.44133543</v>
      </c>
      <c r="G10" s="18" t="n">
        <v>537.74993041</v>
      </c>
      <c r="H10" s="20" t="n">
        <v>6.85719542</v>
      </c>
      <c r="I10" s="18" t="n">
        <v>523.93928028</v>
      </c>
      <c r="J10" s="20" t="n">
        <v>3.80267658</v>
      </c>
      <c r="K10" s="18" t="s">
        <v>404</v>
      </c>
      <c r="L10" s="20" t="s">
        <v>404</v>
      </c>
      <c r="M10" s="18" t="s">
        <v>404</v>
      </c>
      <c r="N10" s="20" t="s">
        <v>404</v>
      </c>
      <c r="O10" s="18" t="s">
        <v>404</v>
      </c>
      <c r="P10" s="20" t="s">
        <v>404</v>
      </c>
      <c r="Q10" s="18" t="s">
        <v>404</v>
      </c>
      <c r="R10" s="20" t="s">
        <v>404</v>
      </c>
      <c r="S10" s="18" t="n">
        <v>545.67541958</v>
      </c>
      <c r="T10" s="20" t="n">
        <v>9.61194596</v>
      </c>
    </row>
    <row r="11" spans="1:20">
      <c r="A11" s="15" t="s">
        <v>408</v>
      </c>
      <c r="B11" s="17" t="n">
        <v>7053</v>
      </c>
      <c r="C11" s="18">
        <f>(212.0/B11*100)</f>
        <v/>
      </c>
      <c r="D11" s="19" t="n">
        <v>6841</v>
      </c>
      <c r="E11" s="18" t="n">
        <v>446.34481244</v>
      </c>
      <c r="F11" s="20" t="n">
        <v>4.92980882</v>
      </c>
      <c r="G11" s="18" t="n">
        <v>458.1663769</v>
      </c>
      <c r="H11" s="20" t="n">
        <v>6.98472053</v>
      </c>
      <c r="I11" s="18" t="n">
        <v>440.23571363</v>
      </c>
      <c r="J11" s="20" t="n">
        <v>6.98005432</v>
      </c>
      <c r="K11" s="18" t="s">
        <v>404</v>
      </c>
      <c r="L11" s="20" t="s">
        <v>404</v>
      </c>
      <c r="M11" s="18" t="s">
        <v>404</v>
      </c>
      <c r="N11" s="20" t="s">
        <v>404</v>
      </c>
      <c r="O11" s="18" t="s">
        <v>404</v>
      </c>
      <c r="P11" s="20" t="s">
        <v>404</v>
      </c>
      <c r="Q11" s="18" t="s">
        <v>404</v>
      </c>
      <c r="R11" s="20" t="s">
        <v>404</v>
      </c>
      <c r="S11" s="18" t="n">
        <v>429.2485974</v>
      </c>
      <c r="T11" s="20" t="n">
        <v>12.61567533</v>
      </c>
    </row>
    <row r="12" spans="1:20">
      <c r="A12" s="15" t="s">
        <v>409</v>
      </c>
      <c r="B12" s="17" t="n">
        <v>6894</v>
      </c>
      <c r="C12" s="18">
        <f>(106.0/B12*100)</f>
        <v/>
      </c>
      <c r="D12" s="19" t="n">
        <v>6788</v>
      </c>
      <c r="E12" s="18" t="n">
        <v>496.60169967</v>
      </c>
      <c r="F12" s="20" t="n">
        <v>5.59138533</v>
      </c>
      <c r="G12" s="18" t="n">
        <v>489.78018078</v>
      </c>
      <c r="H12" s="20" t="n">
        <v>5.86267978</v>
      </c>
      <c r="I12" s="18" t="n">
        <v>492.11578696</v>
      </c>
      <c r="J12" s="20" t="n">
        <v>5.72994686</v>
      </c>
      <c r="K12" s="18" t="s">
        <v>404</v>
      </c>
      <c r="L12" s="20" t="s">
        <v>404</v>
      </c>
      <c r="M12" s="18" t="s">
        <v>404</v>
      </c>
      <c r="N12" s="20" t="s">
        <v>404</v>
      </c>
      <c r="O12" s="18" t="s">
        <v>404</v>
      </c>
      <c r="P12" s="20" t="s">
        <v>404</v>
      </c>
      <c r="Q12" s="18" t="s">
        <v>404</v>
      </c>
      <c r="R12" s="20" t="s">
        <v>404</v>
      </c>
      <c r="S12" s="18" t="n">
        <v>480.02297587</v>
      </c>
      <c r="T12" s="20" t="n">
        <v>25.02310088</v>
      </c>
    </row>
    <row r="13" spans="1:20">
      <c r="A13" s="15" t="s">
        <v>410</v>
      </c>
      <c r="B13" s="17" t="n">
        <v>7161</v>
      </c>
      <c r="C13" s="18">
        <f>(1175.0/B13*100)</f>
        <v/>
      </c>
      <c r="D13" s="19" t="n">
        <v>5986</v>
      </c>
      <c r="E13" s="18" t="n">
        <v>501.31258037</v>
      </c>
      <c r="F13" s="20" t="n">
        <v>2.80995996</v>
      </c>
      <c r="G13" s="18" t="n">
        <v>527.25199241</v>
      </c>
      <c r="H13" s="20" t="n">
        <v>12.21307858</v>
      </c>
      <c r="I13" s="18" t="n">
        <v>496.12025987</v>
      </c>
      <c r="J13" s="20" t="n">
        <v>5.43971977</v>
      </c>
      <c r="K13" s="18" t="s">
        <v>404</v>
      </c>
      <c r="L13" s="20" t="s">
        <v>404</v>
      </c>
      <c r="M13" s="18" t="s">
        <v>404</v>
      </c>
      <c r="N13" s="20" t="s">
        <v>404</v>
      </c>
      <c r="O13" s="18" t="s">
        <v>404</v>
      </c>
      <c r="P13" s="20" t="s">
        <v>404</v>
      </c>
      <c r="Q13" s="18" t="s">
        <v>404</v>
      </c>
      <c r="R13" s="20" t="s">
        <v>404</v>
      </c>
      <c r="S13" s="18" t="n">
        <v>508.67345401</v>
      </c>
      <c r="T13" s="20" t="n">
        <v>7.74881908</v>
      </c>
    </row>
    <row r="14" spans="1:20">
      <c r="A14" s="15" t="s">
        <v>411</v>
      </c>
      <c r="B14" s="17" t="n">
        <v>5587</v>
      </c>
      <c r="C14" s="18">
        <f>(0.0/B14*100)</f>
        <v/>
      </c>
      <c r="D14" s="19" t="n">
        <v>5587</v>
      </c>
      <c r="E14" s="18" t="n">
        <v>534.80269887</v>
      </c>
      <c r="F14" s="20" t="n">
        <v>2.33375521</v>
      </c>
      <c r="G14" s="18" t="n">
        <v>532.25459285</v>
      </c>
      <c r="H14" s="20" t="n">
        <v>11.91982401</v>
      </c>
      <c r="I14" s="18" t="n">
        <v>526.97484165</v>
      </c>
      <c r="J14" s="20" t="n">
        <v>5.05444792</v>
      </c>
      <c r="K14" s="18" t="s">
        <v>404</v>
      </c>
      <c r="L14" s="20" t="s">
        <v>404</v>
      </c>
      <c r="M14" s="18" t="s">
        <v>404</v>
      </c>
      <c r="N14" s="20" t="s">
        <v>404</v>
      </c>
      <c r="O14" s="18" t="s">
        <v>404</v>
      </c>
      <c r="P14" s="20" t="s">
        <v>404</v>
      </c>
      <c r="Q14" s="18" t="s">
        <v>404</v>
      </c>
      <c r="R14" s="20" t="s">
        <v>404</v>
      </c>
      <c r="S14" s="18" t="n">
        <v>545.50316135</v>
      </c>
      <c r="T14" s="20" t="n">
        <v>27.69713884</v>
      </c>
    </row>
    <row r="15" spans="1:20">
      <c r="A15" s="15" t="s">
        <v>412</v>
      </c>
      <c r="B15" s="17" t="n">
        <v>5882</v>
      </c>
      <c r="C15" s="18">
        <f>(0.0/B15*100)</f>
        <v/>
      </c>
      <c r="D15" s="19" t="n">
        <v>5882</v>
      </c>
      <c r="E15" s="18" t="n">
        <v>531.68463391</v>
      </c>
      <c r="F15" s="20" t="n">
        <v>3.75896403</v>
      </c>
      <c r="G15" s="18" t="n">
        <v>521.14277513</v>
      </c>
      <c r="H15" s="20" t="n">
        <v>5.9661246</v>
      </c>
      <c r="I15" s="18" t="n">
        <v>533.39628573</v>
      </c>
      <c r="J15" s="20" t="n">
        <v>4.01685742</v>
      </c>
      <c r="K15" s="18" t="s">
        <v>404</v>
      </c>
      <c r="L15" s="20" t="s">
        <v>404</v>
      </c>
      <c r="M15" s="18" t="s">
        <v>404</v>
      </c>
      <c r="N15" s="20" t="s">
        <v>404</v>
      </c>
      <c r="O15" s="18" t="s">
        <v>404</v>
      </c>
      <c r="P15" s="20" t="s">
        <v>404</v>
      </c>
      <c r="Q15" s="18" t="s">
        <v>404</v>
      </c>
      <c r="R15" s="20" t="s">
        <v>404</v>
      </c>
      <c r="S15" s="18" t="n">
        <v>521.85794902</v>
      </c>
      <c r="T15" s="20" t="n">
        <v>15.96131195</v>
      </c>
    </row>
    <row r="16" spans="1:20">
      <c r="A16" s="15" t="s">
        <v>413</v>
      </c>
      <c r="B16" s="17" t="n">
        <v>6108</v>
      </c>
      <c r="C16" s="18">
        <f>(495.0/B16*100)</f>
        <v/>
      </c>
      <c r="D16" s="19" t="n">
        <v>5613</v>
      </c>
      <c r="E16" s="18" t="n">
        <v>485.13581109</v>
      </c>
      <c r="F16" s="20" t="n">
        <v>5.26379606</v>
      </c>
      <c r="G16" s="18" t="n">
        <v>508.27082063</v>
      </c>
      <c r="H16" s="20" t="n">
        <v>30.22060556</v>
      </c>
      <c r="I16" s="18" t="n">
        <v>513.61117594</v>
      </c>
      <c r="J16" s="20" t="n">
        <v>4.94700088</v>
      </c>
      <c r="K16" s="18" t="s">
        <v>404</v>
      </c>
      <c r="L16" s="20" t="s">
        <v>404</v>
      </c>
      <c r="M16" s="18" t="s">
        <v>404</v>
      </c>
      <c r="N16" s="20" t="s">
        <v>404</v>
      </c>
      <c r="O16" s="18" t="s">
        <v>404</v>
      </c>
      <c r="P16" s="20" t="s">
        <v>404</v>
      </c>
      <c r="Q16" s="18" t="s">
        <v>404</v>
      </c>
      <c r="R16" s="20" t="s">
        <v>404</v>
      </c>
      <c r="S16" s="18" t="n">
        <v>476.38090347</v>
      </c>
      <c r="T16" s="20" t="n">
        <v>22.2641483</v>
      </c>
    </row>
    <row r="17" spans="1:20">
      <c r="A17" s="15" t="s">
        <v>414</v>
      </c>
      <c r="B17" s="17" t="n">
        <v>6504</v>
      </c>
      <c r="C17" s="18">
        <f>(1325.0/B17*100)</f>
        <v/>
      </c>
      <c r="D17" s="19" t="n">
        <v>5179</v>
      </c>
      <c r="E17" s="18" t="n">
        <v>509.9112209</v>
      </c>
      <c r="F17" s="20" t="n">
        <v>4.93959605</v>
      </c>
      <c r="G17" s="18" t="n">
        <v>536.68951304</v>
      </c>
      <c r="H17" s="20" t="n">
        <v>21.34663508</v>
      </c>
      <c r="I17" s="18" t="n">
        <v>494.63092567</v>
      </c>
      <c r="J17" s="20" t="n">
        <v>7.99994758</v>
      </c>
      <c r="K17" s="18" t="s">
        <v>404</v>
      </c>
      <c r="L17" s="20" t="s">
        <v>404</v>
      </c>
      <c r="M17" s="18" t="s">
        <v>404</v>
      </c>
      <c r="N17" s="20" t="s">
        <v>404</v>
      </c>
      <c r="O17" s="18" t="s">
        <v>404</v>
      </c>
      <c r="P17" s="20" t="s">
        <v>404</v>
      </c>
      <c r="Q17" s="18" t="s">
        <v>404</v>
      </c>
      <c r="R17" s="20" t="s">
        <v>404</v>
      </c>
      <c r="S17" s="18" t="n">
        <v>547.3587342</v>
      </c>
      <c r="T17" s="20" t="n">
        <v>13.98229776</v>
      </c>
    </row>
    <row r="18" spans="1:20">
      <c r="A18" s="15" t="s">
        <v>415</v>
      </c>
      <c r="B18" s="17" t="n">
        <v>5532</v>
      </c>
      <c r="C18" s="18">
        <f>(0.0/B18*100)</f>
        <v/>
      </c>
      <c r="D18" s="19" t="n">
        <v>5532</v>
      </c>
      <c r="E18" s="18" t="n">
        <v>466.00494242</v>
      </c>
      <c r="F18" s="20" t="n">
        <v>12.11767956</v>
      </c>
      <c r="G18" s="18" t="n">
        <v>455.16562988</v>
      </c>
      <c r="H18" s="20" t="n">
        <v>20.49515802</v>
      </c>
      <c r="I18" s="18" t="n">
        <v>452.76291561</v>
      </c>
      <c r="J18" s="20" t="n">
        <v>4.73518364</v>
      </c>
      <c r="K18" s="18" t="s">
        <v>404</v>
      </c>
      <c r="L18" s="20" t="s">
        <v>404</v>
      </c>
      <c r="M18" s="18" t="s">
        <v>404</v>
      </c>
      <c r="N18" s="20" t="s">
        <v>404</v>
      </c>
      <c r="O18" s="18" t="s">
        <v>404</v>
      </c>
      <c r="P18" s="20" t="s">
        <v>404</v>
      </c>
      <c r="Q18" s="18" t="s">
        <v>404</v>
      </c>
      <c r="R18" s="20" t="s">
        <v>404</v>
      </c>
      <c r="S18" s="18" t="n">
        <v>466.90163791</v>
      </c>
      <c r="T18" s="20" t="n">
        <v>10.3448523</v>
      </c>
    </row>
    <row r="19" spans="1:20">
      <c r="A19" s="15" t="s">
        <v>416</v>
      </c>
      <c r="B19" s="17" t="n">
        <v>5658</v>
      </c>
      <c r="C19" s="18">
        <f>(327.0/B19*100)</f>
        <v/>
      </c>
      <c r="D19" s="19" t="n">
        <v>5331</v>
      </c>
      <c r="E19" s="18" t="n">
        <v>481.6585696</v>
      </c>
      <c r="F19" s="20" t="n">
        <v>5.20344005</v>
      </c>
      <c r="G19" s="18" t="n">
        <v>493.85143846</v>
      </c>
      <c r="H19" s="20" t="n">
        <v>15.2330924</v>
      </c>
      <c r="I19" s="18" t="n">
        <v>455.09754743</v>
      </c>
      <c r="J19" s="20" t="n">
        <v>9.28089832</v>
      </c>
      <c r="K19" s="18" t="s">
        <v>404</v>
      </c>
      <c r="L19" s="20" t="s">
        <v>404</v>
      </c>
      <c r="M19" s="18" t="s">
        <v>404</v>
      </c>
      <c r="N19" s="20" t="s">
        <v>404</v>
      </c>
      <c r="O19" s="18" t="s">
        <v>404</v>
      </c>
      <c r="P19" s="20" t="s">
        <v>404</v>
      </c>
      <c r="Q19" s="18" t="s">
        <v>404</v>
      </c>
      <c r="R19" s="20" t="s">
        <v>404</v>
      </c>
      <c r="S19" s="18" t="n">
        <v>507.89825335</v>
      </c>
      <c r="T19" s="20" t="n">
        <v>18.42425395</v>
      </c>
    </row>
    <row r="20" spans="1:20">
      <c r="A20" s="15" t="s">
        <v>417</v>
      </c>
      <c r="B20" s="17" t="n">
        <v>3371</v>
      </c>
      <c r="C20" s="18">
        <f>(24.0/B20*100)</f>
        <v/>
      </c>
      <c r="D20" s="19" t="n">
        <v>3347</v>
      </c>
      <c r="E20" s="18" t="n">
        <v>472.09211218</v>
      </c>
      <c r="F20" s="20" t="n">
        <v>1.8446994</v>
      </c>
      <c r="G20" s="18" t="n">
        <v>481.80059872</v>
      </c>
      <c r="H20" s="20" t="n">
        <v>6.57593065</v>
      </c>
      <c r="I20" s="18" t="n">
        <v>471.96178951</v>
      </c>
      <c r="J20" s="20" t="n">
        <v>6.21471865</v>
      </c>
      <c r="K20" s="18" t="s">
        <v>404</v>
      </c>
      <c r="L20" s="20" t="s">
        <v>404</v>
      </c>
      <c r="M20" s="18" t="s">
        <v>404</v>
      </c>
      <c r="N20" s="20" t="s">
        <v>404</v>
      </c>
      <c r="O20" s="18" t="s">
        <v>404</v>
      </c>
      <c r="P20" s="20" t="s">
        <v>404</v>
      </c>
      <c r="Q20" s="18" t="s">
        <v>404</v>
      </c>
      <c r="R20" s="20" t="s">
        <v>404</v>
      </c>
      <c r="S20" s="18" t="n">
        <v>479.12024956</v>
      </c>
      <c r="T20" s="20" t="n">
        <v>10.39053393</v>
      </c>
    </row>
    <row r="21" spans="1:20">
      <c r="A21" s="15" t="s">
        <v>418</v>
      </c>
      <c r="B21" s="17" t="n">
        <v>5741</v>
      </c>
      <c r="C21" s="18">
        <f>(0.0/B21*100)</f>
        <v/>
      </c>
      <c r="D21" s="19" t="n">
        <v>5741</v>
      </c>
      <c r="E21" s="18" t="n">
        <v>500.29388386</v>
      </c>
      <c r="F21" s="20" t="n">
        <v>2.75780698</v>
      </c>
      <c r="G21" s="18" t="n">
        <v>513.07945631</v>
      </c>
      <c r="H21" s="20" t="n">
        <v>9.893115160000001</v>
      </c>
      <c r="I21" s="18" t="n">
        <v>532.77617357</v>
      </c>
      <c r="J21" s="20" t="n">
        <v>13.01514124</v>
      </c>
      <c r="K21" s="18" t="s">
        <v>404</v>
      </c>
      <c r="L21" s="20" t="s">
        <v>404</v>
      </c>
      <c r="M21" s="18" t="s">
        <v>404</v>
      </c>
      <c r="N21" s="20" t="s">
        <v>404</v>
      </c>
      <c r="O21" s="18" t="s">
        <v>404</v>
      </c>
      <c r="P21" s="20" t="s">
        <v>404</v>
      </c>
      <c r="Q21" s="18" t="s">
        <v>404</v>
      </c>
      <c r="R21" s="20" t="s">
        <v>404</v>
      </c>
      <c r="S21" s="18" t="n">
        <v>496.42581271</v>
      </c>
      <c r="T21" s="20" t="n">
        <v>7.44718664</v>
      </c>
    </row>
    <row r="22" spans="1:20">
      <c r="A22" s="15" t="s">
        <v>419</v>
      </c>
      <c r="B22" s="17" t="n">
        <v>6598</v>
      </c>
      <c r="C22" s="18">
        <f>(0.0/B22*100)</f>
        <v/>
      </c>
      <c r="D22" s="19" t="n">
        <v>6598</v>
      </c>
      <c r="E22" s="18" t="n">
        <v>467.15434829</v>
      </c>
      <c r="F22" s="20" t="n">
        <v>4.43937253</v>
      </c>
      <c r="G22" s="18" t="n">
        <v>474.06910016</v>
      </c>
      <c r="H22" s="20" t="n">
        <v>13.24166492</v>
      </c>
      <c r="I22" s="18" t="n">
        <v>452.47394573</v>
      </c>
      <c r="J22" s="20" t="n">
        <v>17.30240227</v>
      </c>
      <c r="K22" s="18" t="s">
        <v>404</v>
      </c>
      <c r="L22" s="20" t="s">
        <v>404</v>
      </c>
      <c r="M22" s="18" t="s">
        <v>404</v>
      </c>
      <c r="N22" s="20" t="s">
        <v>404</v>
      </c>
      <c r="O22" s="18" t="s">
        <v>404</v>
      </c>
      <c r="P22" s="20" t="s">
        <v>404</v>
      </c>
      <c r="Q22" s="18" t="s">
        <v>404</v>
      </c>
      <c r="R22" s="20" t="s">
        <v>404</v>
      </c>
      <c r="S22" s="18" t="n">
        <v>480.09315531</v>
      </c>
      <c r="T22" s="20" t="n">
        <v>38.00966399</v>
      </c>
    </row>
    <row r="23" spans="1:20">
      <c r="A23" s="15" t="s">
        <v>420</v>
      </c>
      <c r="B23" s="17" t="n">
        <v>11583</v>
      </c>
      <c r="C23" s="18">
        <f>(3194.0/B23*100)</f>
        <v/>
      </c>
      <c r="D23" s="19" t="n">
        <v>8389</v>
      </c>
      <c r="E23" s="18" t="n">
        <v>484.88886211</v>
      </c>
      <c r="F23" s="20" t="n">
        <v>7.82465375</v>
      </c>
      <c r="G23" s="18" t="n">
        <v>479.58675204</v>
      </c>
      <c r="H23" s="20" t="n">
        <v>15.94128</v>
      </c>
      <c r="I23" s="18" t="n">
        <v>486.3114127</v>
      </c>
      <c r="J23" s="20" t="n">
        <v>6.05554073</v>
      </c>
      <c r="K23" s="18" t="s">
        <v>404</v>
      </c>
      <c r="L23" s="20" t="s">
        <v>404</v>
      </c>
      <c r="M23" s="18" t="s">
        <v>404</v>
      </c>
      <c r="N23" s="20" t="s">
        <v>404</v>
      </c>
      <c r="O23" s="18" t="s">
        <v>404</v>
      </c>
      <c r="P23" s="20" t="s">
        <v>404</v>
      </c>
      <c r="Q23" s="18" t="s">
        <v>404</v>
      </c>
      <c r="R23" s="20" t="s">
        <v>404</v>
      </c>
      <c r="S23" s="18" t="n">
        <v>473.96545429</v>
      </c>
      <c r="T23" s="20" t="n">
        <v>17.93679395</v>
      </c>
    </row>
    <row r="24" spans="1:20">
      <c r="A24" s="15" t="s">
        <v>421</v>
      </c>
      <c r="B24" s="17" t="n">
        <v>6647</v>
      </c>
      <c r="C24" s="18">
        <f>(0.0/B24*100)</f>
        <v/>
      </c>
      <c r="D24" s="19" t="n">
        <v>6647</v>
      </c>
      <c r="E24" s="18" t="n">
        <v>537.03972329</v>
      </c>
      <c r="F24" s="20" t="n">
        <v>4.42317717</v>
      </c>
      <c r="G24" s="18" t="n">
        <v>540.36666839</v>
      </c>
      <c r="H24" s="20" t="n">
        <v>8.51268116</v>
      </c>
      <c r="I24" s="18" t="n">
        <v>539.31094277</v>
      </c>
      <c r="J24" s="20" t="n">
        <v>8.795642730000001</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514.34981515</v>
      </c>
      <c r="F25" s="20" t="n">
        <v>4.01046965</v>
      </c>
      <c r="G25" s="18" t="n">
        <v>524.39405016</v>
      </c>
      <c r="H25" s="20" t="n">
        <v>9.20418025</v>
      </c>
      <c r="I25" s="18" t="n">
        <v>511.77685558</v>
      </c>
      <c r="J25" s="20" t="n">
        <v>6.93032058</v>
      </c>
      <c r="K25" s="18" t="s">
        <v>404</v>
      </c>
      <c r="L25" s="20" t="s">
        <v>404</v>
      </c>
      <c r="M25" s="18" t="s">
        <v>404</v>
      </c>
      <c r="N25" s="20" t="s">
        <v>404</v>
      </c>
      <c r="O25" s="18" t="s">
        <v>404</v>
      </c>
      <c r="P25" s="20" t="s">
        <v>404</v>
      </c>
      <c r="Q25" s="18" t="s">
        <v>404</v>
      </c>
      <c r="R25" s="20" t="s">
        <v>404</v>
      </c>
      <c r="S25" s="18" t="n">
        <v>536.3651599999999</v>
      </c>
      <c r="T25" s="20" t="n">
        <v>4.40614041</v>
      </c>
    </row>
    <row r="26" spans="1:20">
      <c r="A26" s="15" t="s">
        <v>423</v>
      </c>
      <c r="B26" s="17" t="n">
        <v>4869</v>
      </c>
      <c r="C26" s="18">
        <f>(11.0/B26*100)</f>
        <v/>
      </c>
      <c r="D26" s="19" t="n">
        <v>4858</v>
      </c>
      <c r="E26" s="18" t="n">
        <v>490.61550541</v>
      </c>
      <c r="F26" s="20" t="n">
        <v>1.75361055</v>
      </c>
      <c r="G26" s="18" t="n">
        <v>490.82816653</v>
      </c>
      <c r="H26" s="20" t="n">
        <v>10.20794825</v>
      </c>
      <c r="I26" s="18" t="n">
        <v>497.28485113</v>
      </c>
      <c r="J26" s="20" t="n">
        <v>7.18842257</v>
      </c>
      <c r="K26" s="18" t="s">
        <v>404</v>
      </c>
      <c r="L26" s="20" t="s">
        <v>404</v>
      </c>
      <c r="M26" s="18" t="s">
        <v>404</v>
      </c>
      <c r="N26" s="20" t="s">
        <v>404</v>
      </c>
      <c r="O26" s="18" t="s">
        <v>404</v>
      </c>
      <c r="P26" s="20" t="s">
        <v>404</v>
      </c>
      <c r="Q26" s="18" t="s">
        <v>404</v>
      </c>
      <c r="R26" s="20" t="s">
        <v>404</v>
      </c>
      <c r="S26" s="18" t="n">
        <v>466.36107753</v>
      </c>
      <c r="T26" s="20" t="n">
        <v>8.53778438</v>
      </c>
    </row>
    <row r="27" spans="1:20">
      <c r="A27" s="15" t="s">
        <v>424</v>
      </c>
      <c r="B27" s="17" t="n">
        <v>5299</v>
      </c>
      <c r="C27" s="18">
        <f>(0.0/B27*100)</f>
        <v/>
      </c>
      <c r="D27" s="19" t="n">
        <v>5299</v>
      </c>
      <c r="E27" s="18" t="n">
        <v>481.39358954</v>
      </c>
      <c r="F27" s="20" t="n">
        <v>1.15798078</v>
      </c>
      <c r="G27" s="18" t="n">
        <v>498.05845765</v>
      </c>
      <c r="H27" s="20" t="n">
        <v>3.67609085</v>
      </c>
      <c r="I27" s="18" t="n">
        <v>433.32791331</v>
      </c>
      <c r="J27" s="20" t="n">
        <v>5.36810721</v>
      </c>
      <c r="K27" s="18" t="s">
        <v>404</v>
      </c>
      <c r="L27" s="20" t="s">
        <v>404</v>
      </c>
      <c r="M27" s="18" t="s">
        <v>404</v>
      </c>
      <c r="N27" s="20" t="s">
        <v>404</v>
      </c>
      <c r="O27" s="18" t="s">
        <v>404</v>
      </c>
      <c r="P27" s="20" t="s">
        <v>404</v>
      </c>
      <c r="Q27" s="18" t="s">
        <v>404</v>
      </c>
      <c r="R27" s="20" t="s">
        <v>404</v>
      </c>
      <c r="S27" s="18" t="n">
        <v>542.3799364499999</v>
      </c>
      <c r="T27" s="20" t="n">
        <v>5.39403916</v>
      </c>
    </row>
    <row r="28" spans="1:20">
      <c r="A28" s="15" t="s">
        <v>425</v>
      </c>
      <c r="B28" s="17" t="n">
        <v>7568</v>
      </c>
      <c r="C28" s="18">
        <f>(0.0/B28*100)</f>
        <v/>
      </c>
      <c r="D28" s="19" t="n">
        <v>7568</v>
      </c>
      <c r="E28" s="18" t="n">
        <v>415.63029292</v>
      </c>
      <c r="F28" s="20" t="n">
        <v>2.6426289</v>
      </c>
      <c r="G28" s="18" t="n">
        <v>444.96289291</v>
      </c>
      <c r="H28" s="20" t="n">
        <v>10.56201791</v>
      </c>
      <c r="I28" s="18" t="n">
        <v>410.68890263</v>
      </c>
      <c r="J28" s="20" t="n">
        <v>4.85745581</v>
      </c>
      <c r="K28" s="18" t="s">
        <v>404</v>
      </c>
      <c r="L28" s="20" t="s">
        <v>404</v>
      </c>
      <c r="M28" s="18" t="s">
        <v>404</v>
      </c>
      <c r="N28" s="20" t="s">
        <v>404</v>
      </c>
      <c r="O28" s="18" t="s">
        <v>404</v>
      </c>
      <c r="P28" s="20" t="s">
        <v>404</v>
      </c>
      <c r="Q28" s="18" t="s">
        <v>404</v>
      </c>
      <c r="R28" s="20" t="s">
        <v>404</v>
      </c>
      <c r="S28" s="18" t="n">
        <v>365.43214226</v>
      </c>
      <c r="T28" s="20" t="n">
        <v>17.87506767</v>
      </c>
    </row>
    <row r="29" spans="1:20">
      <c r="A29" s="15" t="s">
        <v>426</v>
      </c>
      <c r="B29" s="17" t="n">
        <v>5385</v>
      </c>
      <c r="C29" s="18">
        <f>(1123.0/B29*100)</f>
        <v/>
      </c>
      <c r="D29" s="19" t="n">
        <v>4262</v>
      </c>
      <c r="E29" s="18" t="n">
        <v>501.2200735</v>
      </c>
      <c r="F29" s="20" t="n">
        <v>8.6553091</v>
      </c>
      <c r="G29" s="18" t="n">
        <v>515.54302292</v>
      </c>
      <c r="H29" s="20" t="n">
        <v>13.67109064</v>
      </c>
      <c r="I29" s="18" t="n">
        <v>539.77580636</v>
      </c>
      <c r="J29" s="20" t="n">
        <v>17.29172121</v>
      </c>
      <c r="K29" s="18" t="s">
        <v>404</v>
      </c>
      <c r="L29" s="20" t="s">
        <v>404</v>
      </c>
      <c r="M29" s="18" t="s">
        <v>404</v>
      </c>
      <c r="N29" s="20" t="s">
        <v>404</v>
      </c>
      <c r="O29" s="18" t="s">
        <v>404</v>
      </c>
      <c r="P29" s="20" t="s">
        <v>404</v>
      </c>
      <c r="Q29" s="18" t="s">
        <v>404</v>
      </c>
      <c r="R29" s="20" t="s">
        <v>404</v>
      </c>
      <c r="S29" s="18" t="n">
        <v>497.12370541</v>
      </c>
      <c r="T29" s="20" t="n">
        <v>11.11606925</v>
      </c>
    </row>
    <row r="30" spans="1:20">
      <c r="A30" s="15" t="s">
        <v>427</v>
      </c>
      <c r="B30" s="17" t="n">
        <v>4520</v>
      </c>
      <c r="C30" s="18">
        <f>(1076.0/B30*100)</f>
        <v/>
      </c>
      <c r="D30" s="19" t="n">
        <v>3444</v>
      </c>
      <c r="E30" s="18" t="n">
        <v>515.67386657</v>
      </c>
      <c r="F30" s="20" t="n">
        <v>3.33381821</v>
      </c>
      <c r="G30" s="18" t="n">
        <v>512.36692511</v>
      </c>
      <c r="H30" s="20" t="n">
        <v>15.4125419</v>
      </c>
      <c r="I30" s="18" t="n">
        <v>502.77980302</v>
      </c>
      <c r="J30" s="20" t="n">
        <v>33.69764427</v>
      </c>
      <c r="K30" s="18" t="s">
        <v>404</v>
      </c>
      <c r="L30" s="20" t="s">
        <v>404</v>
      </c>
      <c r="M30" s="18" t="s">
        <v>404</v>
      </c>
      <c r="N30" s="20" t="s">
        <v>404</v>
      </c>
      <c r="O30" s="18" t="s">
        <v>404</v>
      </c>
      <c r="P30" s="20" t="s">
        <v>404</v>
      </c>
      <c r="Q30" s="18" t="s">
        <v>404</v>
      </c>
      <c r="R30" s="20" t="s">
        <v>404</v>
      </c>
      <c r="S30" s="18" t="n">
        <v>476.25503978</v>
      </c>
      <c r="T30" s="20" t="n">
        <v>5.7818219</v>
      </c>
    </row>
    <row r="31" spans="1:20">
      <c r="A31" s="15" t="s">
        <v>428</v>
      </c>
      <c r="B31" s="17" t="n">
        <v>5456</v>
      </c>
      <c r="C31" s="18">
        <f>(502.0/B31*100)</f>
        <v/>
      </c>
      <c r="D31" s="19" t="n">
        <v>4954</v>
      </c>
      <c r="E31" s="18" t="n">
        <v>500.08602045</v>
      </c>
      <c r="F31" s="20" t="n">
        <v>3.05413358</v>
      </c>
      <c r="G31" s="18" t="n">
        <v>481.16855036</v>
      </c>
      <c r="H31" s="20" t="n">
        <v>9.37994638</v>
      </c>
      <c r="I31" s="18" t="n">
        <v>497.80405665</v>
      </c>
      <c r="J31" s="20" t="n">
        <v>4.0492372</v>
      </c>
      <c r="K31" s="18" t="s">
        <v>404</v>
      </c>
      <c r="L31" s="20" t="s">
        <v>404</v>
      </c>
      <c r="M31" s="18" t="s">
        <v>404</v>
      </c>
      <c r="N31" s="20" t="s">
        <v>404</v>
      </c>
      <c r="O31" s="18" t="s">
        <v>404</v>
      </c>
      <c r="P31" s="20" t="s">
        <v>404</v>
      </c>
      <c r="Q31" s="18" t="s">
        <v>404</v>
      </c>
      <c r="R31" s="20" t="s">
        <v>404</v>
      </c>
      <c r="S31" s="18" t="n">
        <v>499.98951865</v>
      </c>
      <c r="T31" s="20" t="n">
        <v>9.617132290000001</v>
      </c>
    </row>
    <row r="32" spans="1:20">
      <c r="A32" s="15" t="s">
        <v>429</v>
      </c>
      <c r="B32" s="17" t="n">
        <v>4478</v>
      </c>
      <c r="C32" s="18">
        <f>(0.0/B32*100)</f>
        <v/>
      </c>
      <c r="D32" s="19" t="n">
        <v>4478</v>
      </c>
      <c r="E32" s="18" t="n">
        <v>499.96745772</v>
      </c>
      <c r="F32" s="20" t="n">
        <v>2.79472062</v>
      </c>
      <c r="G32" s="18" t="n">
        <v>521.21325781</v>
      </c>
      <c r="H32" s="20" t="n">
        <v>22.50370349</v>
      </c>
      <c r="I32" s="18" t="n">
        <v>507.91515182</v>
      </c>
      <c r="J32" s="20" t="n">
        <v>7.85373709</v>
      </c>
      <c r="K32" s="18" t="s">
        <v>404</v>
      </c>
      <c r="L32" s="20" t="s">
        <v>404</v>
      </c>
      <c r="M32" s="18" t="s">
        <v>404</v>
      </c>
      <c r="N32" s="20" t="s">
        <v>404</v>
      </c>
      <c r="O32" s="18" t="s">
        <v>404</v>
      </c>
      <c r="P32" s="20" t="s">
        <v>404</v>
      </c>
      <c r="Q32" s="18" t="s">
        <v>404</v>
      </c>
      <c r="R32" s="20" t="s">
        <v>404</v>
      </c>
      <c r="S32" s="18" t="n">
        <v>535.00076767</v>
      </c>
      <c r="T32" s="20" t="n">
        <v>13.46109357</v>
      </c>
    </row>
    <row r="33" spans="1:20">
      <c r="A33" s="15" t="s">
        <v>430</v>
      </c>
      <c r="B33" s="17" t="n">
        <v>7325</v>
      </c>
      <c r="C33" s="18">
        <f>(29.0/B33*100)</f>
        <v/>
      </c>
      <c r="D33" s="19" t="n">
        <v>7296</v>
      </c>
      <c r="E33" s="18" t="n">
        <v>502.77955712</v>
      </c>
      <c r="F33" s="20" t="n">
        <v>2.66501383</v>
      </c>
      <c r="G33" s="18" t="n">
        <v>471.05290471</v>
      </c>
      <c r="H33" s="20" t="n">
        <v>14.49582793</v>
      </c>
      <c r="I33" s="18" t="n">
        <v>477.76010681</v>
      </c>
      <c r="J33" s="20" t="n">
        <v>17.60044578</v>
      </c>
      <c r="K33" s="18" t="s">
        <v>404</v>
      </c>
      <c r="L33" s="20" t="s">
        <v>404</v>
      </c>
      <c r="M33" s="18" t="s">
        <v>404</v>
      </c>
      <c r="N33" s="20" t="s">
        <v>404</v>
      </c>
      <c r="O33" s="18" t="s">
        <v>404</v>
      </c>
      <c r="P33" s="20" t="s">
        <v>404</v>
      </c>
      <c r="Q33" s="18" t="s">
        <v>404</v>
      </c>
      <c r="R33" s="20" t="s">
        <v>404</v>
      </c>
      <c r="S33" s="18" t="n">
        <v>473.00590873</v>
      </c>
      <c r="T33" s="20" t="n">
        <v>5.72044592</v>
      </c>
    </row>
    <row r="34" spans="1:20">
      <c r="A34" s="15" t="s">
        <v>431</v>
      </c>
      <c r="B34" s="17" t="n">
        <v>6350</v>
      </c>
      <c r="C34" s="18">
        <f>(0.0/B34*100)</f>
        <v/>
      </c>
      <c r="D34" s="19" t="n">
        <v>6350</v>
      </c>
      <c r="E34" s="18" t="n">
        <v>472.48149673</v>
      </c>
      <c r="F34" s="20" t="n">
        <v>6.19988945</v>
      </c>
      <c r="G34" s="18" t="n">
        <v>443.91528337</v>
      </c>
      <c r="H34" s="20" t="n">
        <v>9.81655817</v>
      </c>
      <c r="I34" s="18" t="n">
        <v>455.18716663</v>
      </c>
      <c r="J34" s="20" t="n">
        <v>6.89768242</v>
      </c>
      <c r="K34" s="18" t="s">
        <v>404</v>
      </c>
      <c r="L34" s="20" t="s">
        <v>404</v>
      </c>
      <c r="M34" s="18" t="s">
        <v>404</v>
      </c>
      <c r="N34" s="20" t="s">
        <v>404</v>
      </c>
      <c r="O34" s="18" t="s">
        <v>404</v>
      </c>
      <c r="P34" s="20" t="s">
        <v>404</v>
      </c>
      <c r="Q34" s="18" t="s">
        <v>404</v>
      </c>
      <c r="R34" s="20" t="s">
        <v>404</v>
      </c>
      <c r="S34" s="18" t="n">
        <v>446.77240744</v>
      </c>
      <c r="T34" s="20" t="n">
        <v>24.7259667</v>
      </c>
    </row>
    <row r="35" spans="1:20">
      <c r="A35" s="15" t="s">
        <v>432</v>
      </c>
      <c r="B35" s="17" t="n">
        <v>6406</v>
      </c>
      <c r="C35" s="18">
        <f>(443.0/B35*100)</f>
        <v/>
      </c>
      <c r="D35" s="19" t="n">
        <v>5963</v>
      </c>
      <c r="E35" s="18" t="n">
        <v>491.18503198</v>
      </c>
      <c r="F35" s="20" t="n">
        <v>2.24484936</v>
      </c>
      <c r="G35" s="18" t="n">
        <v>518.71324564</v>
      </c>
      <c r="H35" s="20" t="n">
        <v>3.44027623</v>
      </c>
      <c r="I35" s="18" t="n">
        <v>522.66453329</v>
      </c>
      <c r="J35" s="20" t="n">
        <v>1.98875135</v>
      </c>
      <c r="K35" s="18" t="s">
        <v>404</v>
      </c>
      <c r="L35" s="20" t="s">
        <v>404</v>
      </c>
      <c r="M35" s="18" t="s">
        <v>404</v>
      </c>
      <c r="N35" s="20" t="s">
        <v>404</v>
      </c>
      <c r="O35" s="18" t="s">
        <v>404</v>
      </c>
      <c r="P35" s="20" t="s">
        <v>404</v>
      </c>
      <c r="Q35" s="18" t="s">
        <v>404</v>
      </c>
      <c r="R35" s="20" t="s">
        <v>404</v>
      </c>
      <c r="S35" s="18" t="n">
        <v>507.93002426</v>
      </c>
      <c r="T35" s="20" t="n">
        <v>7.97346191</v>
      </c>
    </row>
    <row r="36" spans="1:20">
      <c r="A36" s="15" t="s">
        <v>433</v>
      </c>
      <c r="B36" s="17" t="n">
        <v>6736</v>
      </c>
      <c r="C36" s="18">
        <f>(10.0/B36*100)</f>
        <v/>
      </c>
      <c r="D36" s="19" t="n">
        <v>6726</v>
      </c>
      <c r="E36" s="18" t="n">
        <v>493.38675065</v>
      </c>
      <c r="F36" s="20" t="n">
        <v>2.93744592</v>
      </c>
      <c r="G36" s="18" t="n">
        <v>494.85276936</v>
      </c>
      <c r="H36" s="20" t="n">
        <v>6.34153364</v>
      </c>
      <c r="I36" s="18" t="n">
        <v>490.47778047</v>
      </c>
      <c r="J36" s="20" t="n">
        <v>5.04958041</v>
      </c>
      <c r="K36" s="18" t="s">
        <v>404</v>
      </c>
      <c r="L36" s="20" t="s">
        <v>404</v>
      </c>
      <c r="M36" s="18" t="s">
        <v>404</v>
      </c>
      <c r="N36" s="20" t="s">
        <v>404</v>
      </c>
      <c r="O36" s="18" t="s">
        <v>404</v>
      </c>
      <c r="P36" s="20" t="s">
        <v>404</v>
      </c>
      <c r="Q36" s="18" t="s">
        <v>404</v>
      </c>
      <c r="R36" s="20" t="s">
        <v>404</v>
      </c>
      <c r="S36" s="18" t="n">
        <v>493.0594138</v>
      </c>
      <c r="T36" s="20" t="n">
        <v>5.94524694</v>
      </c>
    </row>
    <row r="37" spans="1:20">
      <c r="A37" s="15" t="s">
        <v>434</v>
      </c>
      <c r="B37" s="17" t="n">
        <v>5458</v>
      </c>
      <c r="C37" s="18">
        <f>(0.0/B37*100)</f>
        <v/>
      </c>
      <c r="D37" s="19" t="n">
        <v>5458</v>
      </c>
      <c r="E37" s="18" t="n">
        <v>493.80465682</v>
      </c>
      <c r="F37" s="20" t="n">
        <v>4.9787374</v>
      </c>
      <c r="G37" s="18" t="n">
        <v>488.40845596</v>
      </c>
      <c r="H37" s="20" t="n">
        <v>9.561498609999999</v>
      </c>
      <c r="I37" s="18" t="n">
        <v>495.29000125</v>
      </c>
      <c r="J37" s="20" t="n">
        <v>5.42385042</v>
      </c>
      <c r="K37" s="18" t="s">
        <v>404</v>
      </c>
      <c r="L37" s="20" t="s">
        <v>404</v>
      </c>
      <c r="M37" s="18" t="s">
        <v>404</v>
      </c>
      <c r="N37" s="20" t="s">
        <v>404</v>
      </c>
      <c r="O37" s="18" t="s">
        <v>404</v>
      </c>
      <c r="P37" s="20" t="s">
        <v>404</v>
      </c>
      <c r="Q37" s="18" t="s">
        <v>404</v>
      </c>
      <c r="R37" s="20" t="s">
        <v>404</v>
      </c>
      <c r="S37" s="18" t="n">
        <v>474.95702378</v>
      </c>
      <c r="T37" s="20" t="n">
        <v>10.12594964</v>
      </c>
    </row>
    <row r="38" spans="1:20">
      <c r="A38" s="15" t="s">
        <v>435</v>
      </c>
      <c r="B38" s="17" t="n">
        <v>5860</v>
      </c>
      <c r="C38" s="18">
        <f>(268.0/B38*100)</f>
        <v/>
      </c>
      <c r="D38" s="19" t="n">
        <v>5592</v>
      </c>
      <c r="E38" s="18" t="n">
        <v>497.30483857</v>
      </c>
      <c r="F38" s="20" t="n">
        <v>4.4598277</v>
      </c>
      <c r="G38" s="18" t="n">
        <v>500.51838494</v>
      </c>
      <c r="H38" s="20" t="n">
        <v>13.19826753</v>
      </c>
      <c r="I38" s="18" t="n">
        <v>519.4663648</v>
      </c>
      <c r="J38" s="20" t="n">
        <v>7.96698033</v>
      </c>
      <c r="K38" s="18" t="s">
        <v>404</v>
      </c>
      <c r="L38" s="20" t="s">
        <v>404</v>
      </c>
      <c r="M38" s="18" t="s">
        <v>404</v>
      </c>
      <c r="N38" s="20" t="s">
        <v>404</v>
      </c>
      <c r="O38" s="18" t="s">
        <v>404</v>
      </c>
      <c r="P38" s="20" t="s">
        <v>404</v>
      </c>
      <c r="Q38" s="18" t="s">
        <v>404</v>
      </c>
      <c r="R38" s="20" t="s">
        <v>404</v>
      </c>
      <c r="S38" s="18" t="n">
        <v>538.19802663</v>
      </c>
      <c r="T38" s="20" t="n">
        <v>16.25145656</v>
      </c>
    </row>
    <row r="39" spans="1:20">
      <c r="A39" s="15" t="s">
        <v>436</v>
      </c>
      <c r="B39" s="17" t="n">
        <v>5895</v>
      </c>
      <c r="C39" s="18">
        <f>(0.0/B39*100)</f>
        <v/>
      </c>
      <c r="D39" s="19" t="n">
        <v>5895</v>
      </c>
      <c r="E39" s="18" t="n">
        <v>429.70943328</v>
      </c>
      <c r="F39" s="20" t="n">
        <v>5.4097347</v>
      </c>
      <c r="G39" s="18" t="n">
        <v>429.17455363</v>
      </c>
      <c r="H39" s="20" t="n">
        <v>12.52726795</v>
      </c>
      <c r="I39" s="18" t="n">
        <v>411.33477986</v>
      </c>
      <c r="J39" s="20" t="n">
        <v>9.47670495</v>
      </c>
      <c r="K39" s="18" t="s">
        <v>404</v>
      </c>
      <c r="L39" s="20" t="s">
        <v>404</v>
      </c>
      <c r="M39" s="18" t="s">
        <v>404</v>
      </c>
      <c r="N39" s="20" t="s">
        <v>404</v>
      </c>
      <c r="O39" s="18" t="s">
        <v>404</v>
      </c>
      <c r="P39" s="20" t="s">
        <v>404</v>
      </c>
      <c r="Q39" s="18" t="s">
        <v>404</v>
      </c>
      <c r="R39" s="20" t="s">
        <v>404</v>
      </c>
      <c r="S39" s="18" t="n">
        <v>358.70124946</v>
      </c>
      <c r="T39" s="20" t="n">
        <v>7.40475896</v>
      </c>
    </row>
    <row r="40" spans="1:20">
      <c r="A40" s="15" t="s">
        <v>437</v>
      </c>
      <c r="B40" s="17" t="n">
        <v>14157</v>
      </c>
      <c r="C40" s="18">
        <f>(2978.0/B40*100)</f>
        <v/>
      </c>
      <c r="D40" s="19" t="n">
        <v>11179</v>
      </c>
      <c r="E40" s="18" t="n">
        <v>512.25292833</v>
      </c>
      <c r="F40" s="20" t="n">
        <v>3.92295419</v>
      </c>
      <c r="G40" s="18" t="n">
        <v>507.65508259</v>
      </c>
      <c r="H40" s="20" t="n">
        <v>7.85218132</v>
      </c>
      <c r="I40" s="18" t="n">
        <v>536.43080551</v>
      </c>
      <c r="J40" s="20" t="n">
        <v>17.93430362</v>
      </c>
      <c r="K40" s="18" t="s">
        <v>404</v>
      </c>
      <c r="L40" s="20" t="s">
        <v>404</v>
      </c>
      <c r="M40" s="18" t="s">
        <v>404</v>
      </c>
      <c r="N40" s="20" t="s">
        <v>404</v>
      </c>
      <c r="O40" s="18" t="s">
        <v>404</v>
      </c>
      <c r="P40" s="20" t="s">
        <v>404</v>
      </c>
      <c r="Q40" s="18" t="s">
        <v>404</v>
      </c>
      <c r="R40" s="20" t="s">
        <v>404</v>
      </c>
      <c r="S40" s="18" t="n">
        <v>494.36578649</v>
      </c>
      <c r="T40" s="20" t="n">
        <v>16.73372844</v>
      </c>
    </row>
    <row r="41" spans="1:20">
      <c r="A41" s="15" t="s">
        <v>438</v>
      </c>
      <c r="B41" s="17" t="n">
        <v>5712</v>
      </c>
      <c r="C41" s="18">
        <f>(99.0/B41*100)</f>
        <v/>
      </c>
      <c r="D41" s="19" t="n">
        <v>5613</v>
      </c>
      <c r="E41" s="18" t="n">
        <v>492.32461126</v>
      </c>
      <c r="F41" s="20" t="n">
        <v>4.50602605</v>
      </c>
      <c r="G41" s="18" t="n">
        <v>506.47213325</v>
      </c>
      <c r="H41" s="20" t="n">
        <v>9.35405012</v>
      </c>
      <c r="I41" s="18" t="n">
        <v>515.0492551</v>
      </c>
      <c r="J41" s="20" t="n">
        <v>6.05023982</v>
      </c>
      <c r="K41" s="18" t="s">
        <v>404</v>
      </c>
      <c r="L41" s="20" t="s">
        <v>404</v>
      </c>
      <c r="M41" s="18" t="s">
        <v>404</v>
      </c>
      <c r="N41" s="20" t="s">
        <v>404</v>
      </c>
      <c r="O41" s="18" t="s">
        <v>404</v>
      </c>
      <c r="P41" s="20" t="s">
        <v>404</v>
      </c>
      <c r="Q41" s="18" t="s">
        <v>404</v>
      </c>
      <c r="R41" s="20" t="s">
        <v>404</v>
      </c>
      <c r="S41" s="18" t="n">
        <v>461.30267179</v>
      </c>
      <c r="T41" s="20" t="n">
        <v>26.7220302</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427.71650352</v>
      </c>
      <c r="F44" s="20" t="n">
        <v>3.77368959</v>
      </c>
      <c r="G44" s="18" t="n">
        <v>422.11690505</v>
      </c>
      <c r="H44" s="20" t="n">
        <v>8.685146209999999</v>
      </c>
      <c r="I44" s="18" t="n">
        <v>409.23570243</v>
      </c>
      <c r="J44" s="20" t="n">
        <v>8.91244228</v>
      </c>
      <c r="K44" s="18" t="s">
        <v>404</v>
      </c>
      <c r="L44" s="20" t="s">
        <v>404</v>
      </c>
      <c r="M44" s="18" t="s">
        <v>404</v>
      </c>
      <c r="N44" s="20" t="s">
        <v>404</v>
      </c>
      <c r="O44" s="18" t="s">
        <v>404</v>
      </c>
      <c r="P44" s="20" t="s">
        <v>404</v>
      </c>
      <c r="Q44" s="18" t="s">
        <v>404</v>
      </c>
      <c r="R44" s="20" t="s">
        <v>404</v>
      </c>
      <c r="S44" s="18" t="n">
        <v>439.02352246</v>
      </c>
      <c r="T44" s="20" t="n">
        <v>10.00216336</v>
      </c>
    </row>
    <row r="45" spans="1:20">
      <c r="A45" s="15" t="s">
        <v>442</v>
      </c>
      <c r="B45" s="17" t="n">
        <v>5519</v>
      </c>
      <c r="C45" s="18">
        <f>(0.0/B45*100)</f>
        <v/>
      </c>
      <c r="D45" s="19" t="n">
        <v>5519</v>
      </c>
      <c r="E45" s="18" t="n">
        <v>381.22270836</v>
      </c>
      <c r="F45" s="20" t="n">
        <v>5.86377872</v>
      </c>
      <c r="G45" s="18" t="n">
        <v>357.53576338</v>
      </c>
      <c r="H45" s="20" t="n">
        <v>10.66505809</v>
      </c>
      <c r="I45" s="18" t="n">
        <v>372.55158515</v>
      </c>
      <c r="J45" s="20" t="n">
        <v>3.62405195</v>
      </c>
      <c r="K45" s="18" t="s">
        <v>404</v>
      </c>
      <c r="L45" s="20" t="s">
        <v>404</v>
      </c>
      <c r="M45" s="18" t="s">
        <v>404</v>
      </c>
      <c r="N45" s="20" t="s">
        <v>404</v>
      </c>
      <c r="O45" s="18" t="s">
        <v>404</v>
      </c>
      <c r="P45" s="20" t="s">
        <v>404</v>
      </c>
      <c r="Q45" s="18" t="s">
        <v>404</v>
      </c>
      <c r="R45" s="20" t="s">
        <v>404</v>
      </c>
      <c r="S45" s="18" t="n">
        <v>375.26946527</v>
      </c>
      <c r="T45" s="20" t="n">
        <v>9.852926719999999</v>
      </c>
    </row>
    <row r="46" spans="1:20">
      <c r="A46" s="15" t="s">
        <v>443</v>
      </c>
      <c r="B46" s="17" t="n">
        <v>23141</v>
      </c>
      <c r="C46" s="18">
        <f>(4196.0/B46*100)</f>
        <v/>
      </c>
      <c r="D46" s="19" t="n">
        <v>18945</v>
      </c>
      <c r="E46" s="18" t="n">
        <v>394.62604193</v>
      </c>
      <c r="F46" s="20" t="n">
        <v>2.94868199</v>
      </c>
      <c r="G46" s="18" t="n">
        <v>453.86681104</v>
      </c>
      <c r="H46" s="20" t="n">
        <v>9.152312029999999</v>
      </c>
      <c r="I46" s="18" t="n">
        <v>434.50188626</v>
      </c>
      <c r="J46" s="20" t="n">
        <v>9.20106403</v>
      </c>
      <c r="K46" s="18" t="s">
        <v>404</v>
      </c>
      <c r="L46" s="20" t="s">
        <v>404</v>
      </c>
      <c r="M46" s="18" t="s">
        <v>404</v>
      </c>
      <c r="N46" s="20" t="s">
        <v>404</v>
      </c>
      <c r="O46" s="18" t="s">
        <v>404</v>
      </c>
      <c r="P46" s="20" t="s">
        <v>404</v>
      </c>
      <c r="Q46" s="18" t="s">
        <v>404</v>
      </c>
      <c r="R46" s="20" t="s">
        <v>404</v>
      </c>
      <c r="S46" s="18" t="n">
        <v>389.7195228</v>
      </c>
      <c r="T46" s="20" t="n">
        <v>10.63388501</v>
      </c>
    </row>
    <row r="47" spans="1:20">
      <c r="A47" s="15" t="s">
        <v>444</v>
      </c>
      <c r="B47" s="17" t="n">
        <v>5928</v>
      </c>
      <c r="C47" s="18">
        <f>(0.0/B47*100)</f>
        <v/>
      </c>
      <c r="D47" s="19" t="n">
        <v>5928</v>
      </c>
      <c r="E47" s="18" t="n">
        <v>442.08981196</v>
      </c>
      <c r="F47" s="20" t="n">
        <v>4.6954372</v>
      </c>
      <c r="G47" s="18" t="n">
        <v>422.40629993</v>
      </c>
      <c r="H47" s="20" t="n">
        <v>44.47379646</v>
      </c>
      <c r="I47" s="18" t="n">
        <v>488.66889877</v>
      </c>
      <c r="J47" s="20" t="n">
        <v>13.61505808</v>
      </c>
      <c r="K47" s="18" t="s">
        <v>404</v>
      </c>
      <c r="L47" s="20" t="s">
        <v>404</v>
      </c>
      <c r="M47" s="18" t="s">
        <v>404</v>
      </c>
      <c r="N47" s="20" t="s">
        <v>404</v>
      </c>
      <c r="O47" s="18" t="s">
        <v>404</v>
      </c>
      <c r="P47" s="20" t="s">
        <v>404</v>
      </c>
      <c r="Q47" s="18" t="s">
        <v>404</v>
      </c>
      <c r="R47" s="20" t="s">
        <v>404</v>
      </c>
      <c r="S47" s="18" t="n">
        <v>513.2447289</v>
      </c>
      <c r="T47" s="20" t="n">
        <v>28.92462837</v>
      </c>
    </row>
    <row r="48" spans="1:20">
      <c r="A48" s="15" t="s">
        <v>445</v>
      </c>
      <c r="B48" s="17" t="n">
        <v>9841</v>
      </c>
      <c r="C48" s="18">
        <f>(40.0/B48*100)</f>
        <v/>
      </c>
      <c r="D48" s="19" t="n">
        <v>9801</v>
      </c>
      <c r="E48" s="18" t="n">
        <v>528.14247013</v>
      </c>
      <c r="F48" s="20" t="n">
        <v>5.63386803</v>
      </c>
      <c r="G48" s="18" t="n">
        <v>524.07253894</v>
      </c>
      <c r="H48" s="20" t="n">
        <v>25.36743184</v>
      </c>
      <c r="I48" s="18" t="n">
        <v>478.70620048</v>
      </c>
      <c r="J48" s="20" t="n">
        <v>10.5742156</v>
      </c>
      <c r="K48" s="18" t="s">
        <v>404</v>
      </c>
      <c r="L48" s="20" t="s">
        <v>404</v>
      </c>
      <c r="M48" s="18" t="s">
        <v>404</v>
      </c>
      <c r="N48" s="20" t="s">
        <v>404</v>
      </c>
      <c r="O48" s="18" t="s">
        <v>404</v>
      </c>
      <c r="P48" s="20" t="s">
        <v>404</v>
      </c>
      <c r="Q48" s="18" t="s">
        <v>404</v>
      </c>
      <c r="R48" s="20" t="s">
        <v>404</v>
      </c>
      <c r="S48" s="18" t="n">
        <v>539.3439992</v>
      </c>
      <c r="T48" s="20" t="n">
        <v>35.61095255</v>
      </c>
    </row>
    <row r="49" spans="1:20">
      <c r="A49" s="15" t="s">
        <v>446</v>
      </c>
      <c r="B49" s="17" t="n">
        <v>6349</v>
      </c>
      <c r="C49" s="18">
        <f>(52.0/B49*100)</f>
        <v/>
      </c>
      <c r="D49" s="19" t="n">
        <v>6297</v>
      </c>
      <c r="E49" s="18" t="n">
        <v>421.59846522</v>
      </c>
      <c r="F49" s="20" t="n">
        <v>3.87843972</v>
      </c>
      <c r="G49" s="18" t="n">
        <v>436.22277732</v>
      </c>
      <c r="H49" s="20" t="n">
        <v>15.5014025</v>
      </c>
      <c r="I49" s="18" t="n">
        <v>441.27870037</v>
      </c>
      <c r="J49" s="20" t="n">
        <v>5.00459005</v>
      </c>
      <c r="K49" s="18" t="s">
        <v>404</v>
      </c>
      <c r="L49" s="20" t="s">
        <v>404</v>
      </c>
      <c r="M49" s="18" t="s">
        <v>404</v>
      </c>
      <c r="N49" s="20" t="s">
        <v>404</v>
      </c>
      <c r="O49" s="18" t="s">
        <v>404</v>
      </c>
      <c r="P49" s="20" t="s">
        <v>404</v>
      </c>
      <c r="Q49" s="18" t="s">
        <v>404</v>
      </c>
      <c r="R49" s="20" t="s">
        <v>404</v>
      </c>
      <c r="S49" s="18" t="n">
        <v>431.58083492</v>
      </c>
      <c r="T49" s="20" t="n">
        <v>16.58402979</v>
      </c>
    </row>
    <row r="50" spans="1:20">
      <c r="A50" s="15" t="s">
        <v>447</v>
      </c>
      <c r="B50" s="17" t="n">
        <v>11795</v>
      </c>
      <c r="C50" s="18">
        <f>(1031.0/B50*100)</f>
        <v/>
      </c>
      <c r="D50" s="19" t="n">
        <v>10764</v>
      </c>
      <c r="E50" s="18" t="n">
        <v>416.04652585</v>
      </c>
      <c r="F50" s="20" t="n">
        <v>4.03444418</v>
      </c>
      <c r="G50" s="18" t="n">
        <v>425.72960971</v>
      </c>
      <c r="H50" s="20" t="n">
        <v>7.05999595</v>
      </c>
      <c r="I50" s="18" t="n">
        <v>424.49507495</v>
      </c>
      <c r="J50" s="20" t="n">
        <v>13.1889922</v>
      </c>
      <c r="K50" s="18" t="s">
        <v>404</v>
      </c>
      <c r="L50" s="20" t="s">
        <v>404</v>
      </c>
      <c r="M50" s="18" t="s">
        <v>404</v>
      </c>
      <c r="N50" s="20" t="s">
        <v>404</v>
      </c>
      <c r="O50" s="18" t="s">
        <v>404</v>
      </c>
      <c r="P50" s="20" t="s">
        <v>404</v>
      </c>
      <c r="Q50" s="18" t="s">
        <v>404</v>
      </c>
      <c r="R50" s="20" t="s">
        <v>404</v>
      </c>
      <c r="S50" s="18" t="n">
        <v>402.97621155</v>
      </c>
      <c r="T50" s="20" t="n">
        <v>12.86392613</v>
      </c>
    </row>
    <row r="51" spans="1:20">
      <c r="A51" s="15" t="s">
        <v>448</v>
      </c>
      <c r="B51" s="17" t="n">
        <v>6866</v>
      </c>
      <c r="C51" s="18">
        <f>(0.0/B51*100)</f>
        <v/>
      </c>
      <c r="D51" s="19" t="n">
        <v>6866</v>
      </c>
      <c r="E51" s="18" t="n">
        <v>419.65887066</v>
      </c>
      <c r="F51" s="20" t="n">
        <v>3.88709295</v>
      </c>
      <c r="G51" s="18" t="n">
        <v>413.95373542</v>
      </c>
      <c r="H51" s="20" t="n">
        <v>7.669523</v>
      </c>
      <c r="I51" s="18" t="n">
        <v>421.40433752</v>
      </c>
      <c r="J51" s="20" t="n">
        <v>3.9871165</v>
      </c>
      <c r="K51" s="18" t="s">
        <v>404</v>
      </c>
      <c r="L51" s="20" t="s">
        <v>404</v>
      </c>
      <c r="M51" s="18" t="s">
        <v>404</v>
      </c>
      <c r="N51" s="20" t="s">
        <v>404</v>
      </c>
      <c r="O51" s="18" t="s">
        <v>404</v>
      </c>
      <c r="P51" s="20" t="s">
        <v>404</v>
      </c>
      <c r="Q51" s="18" t="s">
        <v>404</v>
      </c>
      <c r="R51" s="20" t="s">
        <v>404</v>
      </c>
      <c r="S51" s="18" t="n">
        <v>433.9594561</v>
      </c>
      <c r="T51" s="20" t="n">
        <v>7.02644872</v>
      </c>
    </row>
    <row r="52" spans="1:20">
      <c r="A52" s="15" t="s">
        <v>449</v>
      </c>
      <c r="B52" s="17" t="n">
        <v>5809</v>
      </c>
      <c r="C52" s="18">
        <f>(0.0/B52*100)</f>
        <v/>
      </c>
      <c r="D52" s="19" t="n">
        <v>5809</v>
      </c>
      <c r="E52" s="18" t="n">
        <v>474.84980655</v>
      </c>
      <c r="F52" s="20" t="n">
        <v>3.00157521</v>
      </c>
      <c r="G52" s="18" t="n">
        <v>471.05112612</v>
      </c>
      <c r="H52" s="20" t="n">
        <v>13.60662914</v>
      </c>
      <c r="I52" s="18" t="n">
        <v>486.71038172</v>
      </c>
      <c r="J52" s="20" t="n">
        <v>13.21214665</v>
      </c>
      <c r="K52" s="18" t="s">
        <v>404</v>
      </c>
      <c r="L52" s="20" t="s">
        <v>404</v>
      </c>
      <c r="M52" s="18" t="s">
        <v>404</v>
      </c>
      <c r="N52" s="20" t="s">
        <v>404</v>
      </c>
      <c r="O52" s="18" t="s">
        <v>404</v>
      </c>
      <c r="P52" s="20" t="s">
        <v>404</v>
      </c>
      <c r="Q52" s="18" t="s">
        <v>404</v>
      </c>
      <c r="R52" s="20" t="s">
        <v>404</v>
      </c>
      <c r="S52" s="18" t="n">
        <v>464.25798947</v>
      </c>
      <c r="T52" s="20" t="n">
        <v>14.37384441</v>
      </c>
    </row>
    <row r="53" spans="1:20">
      <c r="A53" s="15" t="s">
        <v>450</v>
      </c>
      <c r="B53" s="17" t="n">
        <v>5571</v>
      </c>
      <c r="C53" s="18">
        <f>(0.0/B53*100)</f>
        <v/>
      </c>
      <c r="D53" s="19" t="n">
        <v>5571</v>
      </c>
      <c r="E53" s="18" t="n">
        <v>423.54765539</v>
      </c>
      <c r="F53" s="20" t="n">
        <v>1.63759987</v>
      </c>
      <c r="G53" s="18" t="n">
        <v>435.69314949</v>
      </c>
      <c r="H53" s="20" t="n">
        <v>3.85743727</v>
      </c>
      <c r="I53" s="18" t="n">
        <v>450.55908138</v>
      </c>
      <c r="J53" s="20" t="n">
        <v>2.18885798</v>
      </c>
      <c r="K53" s="18" t="s">
        <v>404</v>
      </c>
      <c r="L53" s="20" t="s">
        <v>404</v>
      </c>
      <c r="M53" s="18" t="s">
        <v>404</v>
      </c>
      <c r="N53" s="20" t="s">
        <v>404</v>
      </c>
      <c r="O53" s="18" t="s">
        <v>404</v>
      </c>
      <c r="P53" s="20" t="s">
        <v>404</v>
      </c>
      <c r="Q53" s="18" t="s">
        <v>404</v>
      </c>
      <c r="R53" s="20" t="s">
        <v>404</v>
      </c>
      <c r="S53" s="18" t="n">
        <v>345.58226837</v>
      </c>
      <c r="T53" s="20" t="n">
        <v>22.51923568</v>
      </c>
    </row>
    <row r="54" spans="1:20">
      <c r="A54" s="15" t="s">
        <v>451</v>
      </c>
      <c r="B54" s="17" t="n">
        <v>4740</v>
      </c>
      <c r="C54" s="18">
        <f>(199.0/B54*100)</f>
        <v/>
      </c>
      <c r="D54" s="19" t="n">
        <v>4541</v>
      </c>
      <c r="E54" s="18" t="n">
        <v>324.60227696</v>
      </c>
      <c r="F54" s="20" t="n">
        <v>3.55560923</v>
      </c>
      <c r="G54" s="18" t="n">
        <v>368.37599867</v>
      </c>
      <c r="H54" s="20" t="n">
        <v>12.59253376</v>
      </c>
      <c r="I54" s="18" t="n">
        <v>333.85288925</v>
      </c>
      <c r="J54" s="20" t="n">
        <v>9.031655819999999</v>
      </c>
      <c r="K54" s="18" t="s">
        <v>404</v>
      </c>
      <c r="L54" s="20" t="s">
        <v>404</v>
      </c>
      <c r="M54" s="18" t="s">
        <v>404</v>
      </c>
      <c r="N54" s="20" t="s">
        <v>404</v>
      </c>
      <c r="O54" s="18" t="s">
        <v>404</v>
      </c>
      <c r="P54" s="20" t="s">
        <v>404</v>
      </c>
      <c r="Q54" s="18" t="s">
        <v>404</v>
      </c>
      <c r="R54" s="20" t="s">
        <v>404</v>
      </c>
      <c r="S54" s="18" t="n">
        <v>332.8371856</v>
      </c>
      <c r="T54" s="20" t="n">
        <v>20.66338929</v>
      </c>
    </row>
    <row r="55" spans="1:20">
      <c r="A55" s="15" t="s">
        <v>452</v>
      </c>
      <c r="B55" s="17" t="n">
        <v>5316</v>
      </c>
      <c r="C55" s="18">
        <f>(43.0/B55*100)</f>
        <v/>
      </c>
      <c r="D55" s="19" t="n">
        <v>5273</v>
      </c>
      <c r="E55" s="18" t="n">
        <v>409.14298025</v>
      </c>
      <c r="F55" s="20" t="n">
        <v>3.81810529</v>
      </c>
      <c r="G55" s="18" t="n">
        <v>411.15569593</v>
      </c>
      <c r="H55" s="20" t="n">
        <v>7.51147968</v>
      </c>
      <c r="I55" s="18" t="n">
        <v>417.41322771</v>
      </c>
      <c r="J55" s="20" t="n">
        <v>5.86584308</v>
      </c>
      <c r="K55" s="18" t="s">
        <v>404</v>
      </c>
      <c r="L55" s="20" t="s">
        <v>404</v>
      </c>
      <c r="M55" s="18" t="s">
        <v>404</v>
      </c>
      <c r="N55" s="20" t="s">
        <v>404</v>
      </c>
      <c r="O55" s="18" t="s">
        <v>404</v>
      </c>
      <c r="P55" s="20" t="s">
        <v>404</v>
      </c>
      <c r="Q55" s="18" t="n">
        <v>428.27041964</v>
      </c>
      <c r="R55" s="20" t="n">
        <v>10.73423101</v>
      </c>
      <c r="S55" s="18" t="n">
        <v>398.38766033</v>
      </c>
      <c r="T55" s="20" t="n">
        <v>15.64113229</v>
      </c>
    </row>
    <row r="56" spans="1:20">
      <c r="A56" s="15" t="s">
        <v>453</v>
      </c>
      <c r="B56" s="17" t="n">
        <v>5359</v>
      </c>
      <c r="C56" s="18">
        <f>(0.0/B56*100)</f>
        <v/>
      </c>
      <c r="D56" s="19" t="n">
        <v>5359</v>
      </c>
      <c r="E56" s="18" t="n">
        <v>521.55822019</v>
      </c>
      <c r="F56" s="20" t="n">
        <v>3.20319999</v>
      </c>
      <c r="G56" s="18" t="n">
        <v>510.9785975</v>
      </c>
      <c r="H56" s="20" t="n">
        <v>17.76518326</v>
      </c>
      <c r="I56" s="18" t="n">
        <v>556.95330852</v>
      </c>
      <c r="J56" s="20" t="n">
        <v>11.25716738</v>
      </c>
      <c r="K56" s="18" t="s">
        <v>404</v>
      </c>
      <c r="L56" s="20" t="s">
        <v>404</v>
      </c>
      <c r="M56" s="18" t="s">
        <v>404</v>
      </c>
      <c r="N56" s="20" t="s">
        <v>404</v>
      </c>
      <c r="O56" s="18" t="s">
        <v>404</v>
      </c>
      <c r="P56" s="20" t="s">
        <v>404</v>
      </c>
      <c r="Q56" s="18" t="s">
        <v>404</v>
      </c>
      <c r="R56" s="20" t="s">
        <v>404</v>
      </c>
      <c r="S56" s="18" t="n">
        <v>526.58407548</v>
      </c>
      <c r="T56" s="20" t="n">
        <v>19.69678635</v>
      </c>
    </row>
    <row r="57" spans="1:20">
      <c r="A57" s="15" t="s">
        <v>454</v>
      </c>
      <c r="B57" s="17" t="n">
        <v>6513</v>
      </c>
      <c r="C57" s="18">
        <f>(0.0/B57*100)</f>
        <v/>
      </c>
      <c r="D57" s="19" t="n">
        <v>6513</v>
      </c>
      <c r="E57" s="18" t="n">
        <v>409.39995557</v>
      </c>
      <c r="F57" s="20" t="n">
        <v>3.67340629</v>
      </c>
      <c r="G57" s="18" t="n">
        <v>399.92041291</v>
      </c>
      <c r="H57" s="20" t="n">
        <v>5.13037802</v>
      </c>
      <c r="I57" s="18" t="n">
        <v>386.28199492</v>
      </c>
      <c r="J57" s="20" t="n">
        <v>7.29713972</v>
      </c>
      <c r="K57" s="18" t="s">
        <v>404</v>
      </c>
      <c r="L57" s="20" t="s">
        <v>404</v>
      </c>
      <c r="M57" s="18" t="s">
        <v>404</v>
      </c>
      <c r="N57" s="20" t="s">
        <v>404</v>
      </c>
      <c r="O57" s="18" t="s">
        <v>404</v>
      </c>
      <c r="P57" s="20" t="s">
        <v>404</v>
      </c>
      <c r="Q57" s="18" t="n">
        <v>399.31740159</v>
      </c>
      <c r="R57" s="20" t="n">
        <v>14.14532136</v>
      </c>
      <c r="S57" s="18" t="n">
        <v>401.75711221</v>
      </c>
      <c r="T57" s="20" t="n">
        <v>17.54973728</v>
      </c>
    </row>
    <row r="58" spans="1:20">
      <c r="A58" s="15" t="s">
        <v>455</v>
      </c>
      <c r="B58" s="17" t="n">
        <v>7267</v>
      </c>
      <c r="C58" s="18">
        <f>(0.0/B58*100)</f>
        <v/>
      </c>
      <c r="D58" s="19" t="n">
        <v>7267</v>
      </c>
      <c r="E58" s="18" t="n">
        <v>408.19377274</v>
      </c>
      <c r="F58" s="20" t="n">
        <v>4.11634919</v>
      </c>
      <c r="G58" s="18" t="n">
        <v>407.87431845</v>
      </c>
      <c r="H58" s="20" t="n">
        <v>8.275068510000001</v>
      </c>
      <c r="I58" s="18" t="n">
        <v>407.18780621</v>
      </c>
      <c r="J58" s="20" t="n">
        <v>6.70952588</v>
      </c>
      <c r="K58" s="18" t="s">
        <v>404</v>
      </c>
      <c r="L58" s="20" t="s">
        <v>404</v>
      </c>
      <c r="M58" s="18" t="s">
        <v>404</v>
      </c>
      <c r="N58" s="20" t="s">
        <v>404</v>
      </c>
      <c r="O58" s="18" t="s">
        <v>404</v>
      </c>
      <c r="P58" s="20" t="s">
        <v>404</v>
      </c>
      <c r="Q58" s="18" t="s">
        <v>404</v>
      </c>
      <c r="R58" s="20" t="s">
        <v>404</v>
      </c>
      <c r="S58" s="18" t="n">
        <v>426.6191133</v>
      </c>
      <c r="T58" s="20" t="n">
        <v>7.801992</v>
      </c>
    </row>
    <row r="59" spans="1:20">
      <c r="A59" s="15" t="s">
        <v>456</v>
      </c>
      <c r="B59" s="17" t="n">
        <v>4826</v>
      </c>
      <c r="C59" s="18">
        <f>(0.0/B59*100)</f>
        <v/>
      </c>
      <c r="D59" s="19" t="n">
        <v>4826</v>
      </c>
      <c r="E59" s="18" t="n">
        <v>378.38846974</v>
      </c>
      <c r="F59" s="20" t="n">
        <v>1.87466719</v>
      </c>
      <c r="G59" s="18" t="n">
        <v>371.30153984</v>
      </c>
      <c r="H59" s="20" t="n">
        <v>6.6754559</v>
      </c>
      <c r="I59" s="18" t="n">
        <v>381.83101653</v>
      </c>
      <c r="J59" s="20" t="n">
        <v>4.21969427</v>
      </c>
      <c r="K59" s="18" t="s">
        <v>404</v>
      </c>
      <c r="L59" s="20" t="s">
        <v>404</v>
      </c>
      <c r="M59" s="18" t="s">
        <v>404</v>
      </c>
      <c r="N59" s="20" t="s">
        <v>404</v>
      </c>
      <c r="O59" s="18" t="s">
        <v>404</v>
      </c>
      <c r="P59" s="20" t="s">
        <v>404</v>
      </c>
      <c r="Q59" s="18" t="n">
        <v>352.45390375</v>
      </c>
      <c r="R59" s="20" t="n">
        <v>6.91071241</v>
      </c>
      <c r="S59" s="18" t="n">
        <v>367.51606353</v>
      </c>
      <c r="T59" s="20" t="n">
        <v>8.636084520000001</v>
      </c>
    </row>
    <row r="60" spans="1:20">
      <c r="A60" s="15" t="s">
        <v>457</v>
      </c>
      <c r="B60" s="17" t="n">
        <v>4546</v>
      </c>
      <c r="C60" s="18">
        <f>(0.0/B60*100)</f>
        <v/>
      </c>
      <c r="D60" s="19" t="n">
        <v>4546</v>
      </c>
      <c r="E60" s="18" t="n">
        <v>381.61497621</v>
      </c>
      <c r="F60" s="20" t="n">
        <v>8.0808909</v>
      </c>
      <c r="G60" s="18" t="n">
        <v>398.38309091</v>
      </c>
      <c r="H60" s="20" t="n">
        <v>8.68065363</v>
      </c>
      <c r="I60" s="18" t="n">
        <v>385.00788612</v>
      </c>
      <c r="J60" s="20" t="n">
        <v>6.70331265</v>
      </c>
      <c r="K60" s="18" t="s">
        <v>404</v>
      </c>
      <c r="L60" s="20" t="s">
        <v>404</v>
      </c>
      <c r="M60" s="18" t="s">
        <v>404</v>
      </c>
      <c r="N60" s="20" t="s">
        <v>404</v>
      </c>
      <c r="O60" s="18" t="s">
        <v>404</v>
      </c>
      <c r="P60" s="20" t="s">
        <v>404</v>
      </c>
      <c r="Q60" s="18" t="n">
        <v>323.36972957</v>
      </c>
      <c r="R60" s="20" t="n">
        <v>11.73292879</v>
      </c>
      <c r="S60" s="18" t="n">
        <v>384.47193046</v>
      </c>
      <c r="T60" s="20" t="n">
        <v>13.28624657</v>
      </c>
    </row>
    <row r="61" spans="1:20">
      <c r="A61" s="15" t="s">
        <v>458</v>
      </c>
      <c r="B61" s="17" t="n">
        <v>6525</v>
      </c>
      <c r="C61" s="18">
        <f>(0.0/B61*100)</f>
        <v/>
      </c>
      <c r="D61" s="19" t="n">
        <v>6525</v>
      </c>
      <c r="E61" s="18" t="n">
        <v>471.25783704</v>
      </c>
      <c r="F61" s="20" t="n">
        <v>2.89113238</v>
      </c>
      <c r="G61" s="18" t="n">
        <v>494.21210621</v>
      </c>
      <c r="H61" s="20" t="n">
        <v>9.838080270000001</v>
      </c>
      <c r="I61" s="18" t="n">
        <v>485.17979044</v>
      </c>
      <c r="J61" s="20" t="n">
        <v>8.942423460000001</v>
      </c>
      <c r="K61" s="18" t="s">
        <v>404</v>
      </c>
      <c r="L61" s="20" t="s">
        <v>404</v>
      </c>
      <c r="M61" s="18" t="s">
        <v>404</v>
      </c>
      <c r="N61" s="20" t="s">
        <v>404</v>
      </c>
      <c r="O61" s="18" t="s">
        <v>404</v>
      </c>
      <c r="P61" s="20" t="s">
        <v>404</v>
      </c>
      <c r="Q61" s="18" t="s">
        <v>404</v>
      </c>
      <c r="R61" s="20" t="s">
        <v>404</v>
      </c>
      <c r="S61" s="18" t="n">
        <v>428.91891087</v>
      </c>
      <c r="T61" s="20" t="n">
        <v>6.82630315</v>
      </c>
    </row>
    <row r="62" spans="1:20">
      <c r="A62" s="15" t="s">
        <v>459</v>
      </c>
      <c r="B62" s="17" t="n">
        <v>4476</v>
      </c>
      <c r="C62" s="18">
        <f>(0.0/B62*100)</f>
        <v/>
      </c>
      <c r="D62" s="19" t="n">
        <v>4476</v>
      </c>
      <c r="E62" s="18" t="n">
        <v>524.34880404</v>
      </c>
      <c r="F62" s="20" t="n">
        <v>1.62636978</v>
      </c>
      <c r="G62" s="18" t="n">
        <v>535.78861756</v>
      </c>
      <c r="H62" s="20" t="n">
        <v>2.20577103</v>
      </c>
      <c r="I62" s="18" t="n">
        <v>531.7655826</v>
      </c>
      <c r="J62" s="20" t="n">
        <v>2.02508122</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381.07009024</v>
      </c>
      <c r="F63" s="20" t="n">
        <v>1.33709686</v>
      </c>
      <c r="G63" s="18" t="n">
        <v>336.29054373</v>
      </c>
      <c r="H63" s="20" t="n">
        <v>12.23335471</v>
      </c>
      <c r="I63" s="18" t="n">
        <v>439.23879745</v>
      </c>
      <c r="J63" s="20" t="n">
        <v>10.687045</v>
      </c>
      <c r="K63" s="18" t="s">
        <v>404</v>
      </c>
      <c r="L63" s="20" t="s">
        <v>404</v>
      </c>
      <c r="M63" s="18" t="s">
        <v>404</v>
      </c>
      <c r="N63" s="20" t="s">
        <v>404</v>
      </c>
      <c r="O63" s="18" t="s">
        <v>404</v>
      </c>
      <c r="P63" s="20" t="s">
        <v>404</v>
      </c>
      <c r="Q63" s="18" t="n">
        <v>367.0998949</v>
      </c>
      <c r="R63" s="20" t="n">
        <v>10.98375419</v>
      </c>
      <c r="S63" s="18" t="n">
        <v>411.49142111</v>
      </c>
      <c r="T63" s="20" t="n">
        <v>4.4629582</v>
      </c>
    </row>
    <row r="64" spans="1:20">
      <c r="A64" s="15" t="s">
        <v>461</v>
      </c>
      <c r="B64" s="17" t="n">
        <v>3634</v>
      </c>
      <c r="C64" s="18">
        <f>(27.0/B64*100)</f>
        <v/>
      </c>
      <c r="D64" s="19" t="n">
        <v>3607</v>
      </c>
      <c r="E64" s="18" t="n">
        <v>463.73085861</v>
      </c>
      <c r="F64" s="20" t="n">
        <v>1.87030124</v>
      </c>
      <c r="G64" s="18" t="n">
        <v>481.625596</v>
      </c>
      <c r="H64" s="20" t="n">
        <v>7.18462546</v>
      </c>
      <c r="I64" s="18" t="n">
        <v>451.73358826</v>
      </c>
      <c r="J64" s="20" t="n">
        <v>5.41393276</v>
      </c>
      <c r="K64" s="18" t="s">
        <v>404</v>
      </c>
      <c r="L64" s="20" t="s">
        <v>404</v>
      </c>
      <c r="M64" s="18" t="s">
        <v>404</v>
      </c>
      <c r="N64" s="20" t="s">
        <v>404</v>
      </c>
      <c r="O64" s="18" t="s">
        <v>404</v>
      </c>
      <c r="P64" s="20" t="s">
        <v>404</v>
      </c>
      <c r="Q64" s="18" t="n">
        <v>529.33308909</v>
      </c>
      <c r="R64" s="20" t="n">
        <v>11.34951789</v>
      </c>
      <c r="S64" s="18" t="s">
        <v>404</v>
      </c>
      <c r="T64" s="20" t="s">
        <v>404</v>
      </c>
    </row>
    <row r="65" spans="1:20">
      <c r="A65" s="15" t="s">
        <v>462</v>
      </c>
      <c r="B65" s="17" t="n">
        <v>5325</v>
      </c>
      <c r="C65" s="18">
        <f>(0.0/B65*100)</f>
        <v/>
      </c>
      <c r="D65" s="19" t="n">
        <v>5325</v>
      </c>
      <c r="E65" s="18" t="n">
        <v>429.92962467</v>
      </c>
      <c r="F65" s="20" t="n">
        <v>2.25026415</v>
      </c>
      <c r="G65" s="18" t="n">
        <v>403.90185713</v>
      </c>
      <c r="H65" s="20" t="n">
        <v>16.51557606</v>
      </c>
      <c r="I65" s="18" t="n">
        <v>416.76578915</v>
      </c>
      <c r="J65" s="20" t="n">
        <v>16.20189498</v>
      </c>
      <c r="K65" s="18" t="s">
        <v>404</v>
      </c>
      <c r="L65" s="20" t="s">
        <v>404</v>
      </c>
      <c r="M65" s="18" t="s">
        <v>404</v>
      </c>
      <c r="N65" s="20" t="s">
        <v>404</v>
      </c>
      <c r="O65" s="18" t="n">
        <v>433.51707785</v>
      </c>
      <c r="P65" s="20" t="n">
        <v>7.57295274</v>
      </c>
      <c r="Q65" s="18" t="s">
        <v>404</v>
      </c>
      <c r="R65" s="20" t="s">
        <v>404</v>
      </c>
      <c r="S65" s="18" t="n">
        <v>384.99228667</v>
      </c>
      <c r="T65" s="20" t="n">
        <v>5.3985859</v>
      </c>
    </row>
    <row r="66" spans="1:20">
      <c r="A66" s="15" t="s">
        <v>463</v>
      </c>
      <c r="B66" s="17" t="n">
        <v>5665</v>
      </c>
      <c r="C66" s="18">
        <f>(0.0/B66*100)</f>
        <v/>
      </c>
      <c r="D66" s="19" t="n">
        <v>5665</v>
      </c>
      <c r="E66" s="18" t="n">
        <v>411.44627785</v>
      </c>
      <c r="F66" s="20" t="n">
        <v>1.01128407</v>
      </c>
      <c r="G66" s="18" t="n">
        <v>414.9739112</v>
      </c>
      <c r="H66" s="20" t="n">
        <v>12.22727404</v>
      </c>
      <c r="I66" s="18" t="n">
        <v>375.69402345</v>
      </c>
      <c r="J66" s="20" t="n">
        <v>12.83850928</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396.15823159</v>
      </c>
      <c r="F67" s="20" t="n">
        <v>2.98576738</v>
      </c>
      <c r="G67" s="18" t="n">
        <v>391.03173603</v>
      </c>
      <c r="H67" s="20" t="n">
        <v>10.50087091</v>
      </c>
      <c r="I67" s="18" t="n">
        <v>397.97488669</v>
      </c>
      <c r="J67" s="20" t="n">
        <v>5.59509951</v>
      </c>
      <c r="K67" s="18" t="s">
        <v>404</v>
      </c>
      <c r="L67" s="20" t="s">
        <v>404</v>
      </c>
      <c r="M67" s="18" t="s">
        <v>404</v>
      </c>
      <c r="N67" s="20" t="s">
        <v>404</v>
      </c>
      <c r="O67" s="18" t="s">
        <v>404</v>
      </c>
      <c r="P67" s="20" t="s">
        <v>404</v>
      </c>
      <c r="Q67" s="18" t="s">
        <v>404</v>
      </c>
      <c r="R67" s="20" t="s">
        <v>404</v>
      </c>
      <c r="S67" s="18" t="n">
        <v>414.85266525</v>
      </c>
      <c r="T67" s="20" t="n">
        <v>22.070881</v>
      </c>
    </row>
    <row r="68" spans="1:20">
      <c r="A68" s="15" t="s">
        <v>465</v>
      </c>
      <c r="B68" s="17" t="n">
        <v>12083</v>
      </c>
      <c r="C68" s="18">
        <f>(0.0/B68*100)</f>
        <v/>
      </c>
      <c r="D68" s="19" t="n">
        <v>12083</v>
      </c>
      <c r="E68" s="18" t="n">
        <v>405.04326039</v>
      </c>
      <c r="F68" s="20" t="n">
        <v>1.15306231</v>
      </c>
      <c r="G68" s="18" t="n">
        <v>453.14599273</v>
      </c>
      <c r="H68" s="20" t="n">
        <v>1.74587123</v>
      </c>
      <c r="I68" s="18" t="n">
        <v>398.02707332</v>
      </c>
      <c r="J68" s="20" t="n">
        <v>4.65717425</v>
      </c>
      <c r="K68" s="18" t="s">
        <v>404</v>
      </c>
      <c r="L68" s="20" t="s">
        <v>404</v>
      </c>
      <c r="M68" s="18" t="s">
        <v>404</v>
      </c>
      <c r="N68" s="20" t="s">
        <v>404</v>
      </c>
      <c r="O68" s="18" t="s">
        <v>404</v>
      </c>
      <c r="P68" s="20" t="s">
        <v>404</v>
      </c>
      <c r="Q68" s="18" t="s">
        <v>404</v>
      </c>
      <c r="R68" s="20" t="s">
        <v>404</v>
      </c>
      <c r="S68" s="18" t="n">
        <v>439.84475592</v>
      </c>
      <c r="T68" s="20" t="n">
        <v>12.49637931</v>
      </c>
    </row>
    <row r="69" spans="1:20">
      <c r="A69" s="15" t="s">
        <v>466</v>
      </c>
      <c r="B69" s="17" t="n">
        <v>4876</v>
      </c>
      <c r="C69" s="18">
        <f>(0.0/B69*100)</f>
        <v/>
      </c>
      <c r="D69" s="19" t="n">
        <v>4876</v>
      </c>
      <c r="E69" s="18" t="n">
        <v>431.88564496</v>
      </c>
      <c r="F69" s="20" t="n">
        <v>4.10974993</v>
      </c>
      <c r="G69" s="18" t="n">
        <v>439.0634607</v>
      </c>
      <c r="H69" s="20" t="n">
        <v>8.35110424</v>
      </c>
      <c r="I69" s="18" t="n">
        <v>490.75804494</v>
      </c>
      <c r="J69" s="20" t="n">
        <v>25.10632425</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486.92042366</v>
      </c>
      <c r="F70" s="20" t="n">
        <v>3.16304061</v>
      </c>
      <c r="G70" s="18" t="n">
        <v>486.06233924</v>
      </c>
      <c r="H70" s="20" t="n">
        <v>14.37958634</v>
      </c>
      <c r="I70" s="18" t="n">
        <v>447.0270727</v>
      </c>
      <c r="J70" s="20" t="n">
        <v>6.6833044</v>
      </c>
      <c r="K70" s="18" t="s">
        <v>404</v>
      </c>
      <c r="L70" s="20" t="s">
        <v>404</v>
      </c>
      <c r="M70" s="18" t="s">
        <v>404</v>
      </c>
      <c r="N70" s="20" t="s">
        <v>404</v>
      </c>
      <c r="O70" s="18" t="s">
        <v>404</v>
      </c>
      <c r="P70" s="20" t="s">
        <v>404</v>
      </c>
      <c r="Q70" s="18" t="s">
        <v>404</v>
      </c>
      <c r="R70" s="20" t="s">
        <v>404</v>
      </c>
      <c r="S70" s="18" t="n">
        <v>510.58649487</v>
      </c>
      <c r="T70" s="20" t="n">
        <v>4.81300452</v>
      </c>
    </row>
    <row r="71" spans="1:20">
      <c r="A71" s="15" t="s">
        <v>468</v>
      </c>
      <c r="B71" s="17" t="n">
        <v>6115</v>
      </c>
      <c r="C71" s="18">
        <f>(0.0/B71*100)</f>
        <v/>
      </c>
      <c r="D71" s="19" t="n">
        <v>6115</v>
      </c>
      <c r="E71" s="18" t="n">
        <v>553.4202422</v>
      </c>
      <c r="F71" s="20" t="n">
        <v>1.29684016</v>
      </c>
      <c r="G71" s="18" t="n">
        <v>582.77635345</v>
      </c>
      <c r="H71" s="20" t="n">
        <v>9.248895449999999</v>
      </c>
      <c r="I71" s="18" t="n">
        <v>596.00303725</v>
      </c>
      <c r="J71" s="20" t="n">
        <v>18.28710285</v>
      </c>
      <c r="K71" s="18" t="s">
        <v>404</v>
      </c>
      <c r="L71" s="20" t="s">
        <v>404</v>
      </c>
      <c r="M71" s="18" t="s">
        <v>404</v>
      </c>
      <c r="N71" s="20" t="s">
        <v>404</v>
      </c>
      <c r="O71" s="18" t="s">
        <v>404</v>
      </c>
      <c r="P71" s="20" t="s">
        <v>404</v>
      </c>
      <c r="Q71" s="18" t="s">
        <v>404</v>
      </c>
      <c r="R71" s="20" t="s">
        <v>404</v>
      </c>
      <c r="S71" s="18" t="s">
        <v>404</v>
      </c>
      <c r="T71" s="20" t="s">
        <v>404</v>
      </c>
    </row>
    <row r="72" spans="1:20">
      <c r="A72" s="15" t="s">
        <v>469</v>
      </c>
      <c r="B72" s="17" t="n">
        <v>7708</v>
      </c>
      <c r="C72" s="18">
        <f>(0.0/B72*100)</f>
        <v/>
      </c>
      <c r="D72" s="19" t="n">
        <v>7708</v>
      </c>
      <c r="E72" s="18" t="n">
        <v>532.3260508</v>
      </c>
      <c r="F72" s="20" t="n">
        <v>3.45459568</v>
      </c>
      <c r="G72" s="18" t="n">
        <v>558.06521773</v>
      </c>
      <c r="H72" s="20" t="n">
        <v>13.57902803</v>
      </c>
      <c r="I72" s="18" t="n">
        <v>511.19390933</v>
      </c>
      <c r="J72" s="20" t="n">
        <v>13.53698728</v>
      </c>
      <c r="K72" s="18" t="s">
        <v>404</v>
      </c>
      <c r="L72" s="20" t="s">
        <v>404</v>
      </c>
      <c r="M72" s="18" t="s">
        <v>404</v>
      </c>
      <c r="N72" s="20" t="s">
        <v>404</v>
      </c>
      <c r="O72" s="18" t="s">
        <v>404</v>
      </c>
      <c r="P72" s="20" t="s">
        <v>404</v>
      </c>
      <c r="Q72" s="18" t="s">
        <v>404</v>
      </c>
      <c r="R72" s="20" t="s">
        <v>404</v>
      </c>
      <c r="S72" s="18" t="n">
        <v>493.34186218</v>
      </c>
      <c r="T72" s="20" t="n">
        <v>6.19278388</v>
      </c>
    </row>
    <row r="73" spans="1:20">
      <c r="A73" s="15" t="s">
        <v>470</v>
      </c>
      <c r="B73" s="17" t="n">
        <v>8249</v>
      </c>
      <c r="C73" s="18">
        <f>(0.0/B73*100)</f>
        <v/>
      </c>
      <c r="D73" s="19" t="n">
        <v>8249</v>
      </c>
      <c r="E73" s="18" t="n">
        <v>422.06424292</v>
      </c>
      <c r="F73" s="20" t="n">
        <v>2.82573915</v>
      </c>
      <c r="G73" s="18" t="n">
        <v>417.407355</v>
      </c>
      <c r="H73" s="20" t="n">
        <v>34.78333007</v>
      </c>
      <c r="I73" s="18" t="n">
        <v>414.38232857</v>
      </c>
      <c r="J73" s="20" t="n">
        <v>9.07664436</v>
      </c>
      <c r="K73" s="18" t="s">
        <v>404</v>
      </c>
      <c r="L73" s="20" t="s">
        <v>404</v>
      </c>
      <c r="M73" s="18" t="s">
        <v>404</v>
      </c>
      <c r="N73" s="20" t="s">
        <v>404</v>
      </c>
      <c r="O73" s="18" t="s">
        <v>404</v>
      </c>
      <c r="P73" s="20" t="s">
        <v>404</v>
      </c>
      <c r="Q73" s="18" t="s">
        <v>404</v>
      </c>
      <c r="R73" s="20" t="s">
        <v>404</v>
      </c>
      <c r="S73" s="18" t="n">
        <v>399.23728309</v>
      </c>
      <c r="T73" s="20" t="n">
        <v>22.47429039</v>
      </c>
    </row>
    <row r="74" spans="1:20">
      <c r="A74" s="15" t="s">
        <v>471</v>
      </c>
      <c r="B74" s="17" t="n">
        <v>4692</v>
      </c>
      <c r="C74" s="18">
        <f>(484.0/B74*100)</f>
        <v/>
      </c>
      <c r="D74" s="19" t="n">
        <v>4208</v>
      </c>
      <c r="E74" s="18" t="n">
        <v>432.40361315</v>
      </c>
      <c r="F74" s="20" t="n">
        <v>2.08384665</v>
      </c>
      <c r="G74" s="18" t="n">
        <v>374.97287392</v>
      </c>
      <c r="H74" s="20" t="n">
        <v>4.96878488</v>
      </c>
      <c r="I74" s="18" t="n">
        <v>410.5710511</v>
      </c>
      <c r="J74" s="20" t="n">
        <v>2.29227073</v>
      </c>
      <c r="K74" s="18" t="s">
        <v>404</v>
      </c>
      <c r="L74" s="20" t="s">
        <v>404</v>
      </c>
      <c r="M74" s="18" t="s">
        <v>404</v>
      </c>
      <c r="N74" s="20" t="s">
        <v>404</v>
      </c>
      <c r="O74" s="18" t="s">
        <v>404</v>
      </c>
      <c r="P74" s="20" t="s">
        <v>404</v>
      </c>
      <c r="Q74" s="18" t="s">
        <v>404</v>
      </c>
      <c r="R74" s="20" t="s">
        <v>404</v>
      </c>
      <c r="S74" s="18" t="n">
        <v>433.17638263</v>
      </c>
      <c r="T74" s="20" t="n">
        <v>5.10077989</v>
      </c>
    </row>
    <row r="75" spans="1:20">
      <c r="A75" s="15" t="s">
        <v>472</v>
      </c>
      <c r="B75" s="17" t="n">
        <v>5375</v>
      </c>
      <c r="C75" s="18">
        <f>(483.0/B75*100)</f>
        <v/>
      </c>
      <c r="D75" s="19" t="n">
        <v>4892</v>
      </c>
      <c r="E75" s="18" t="n">
        <v>389.64598035</v>
      </c>
      <c r="F75" s="20" t="n">
        <v>4.07052931</v>
      </c>
      <c r="G75" s="18" t="n">
        <v>390.77433614</v>
      </c>
      <c r="H75" s="20" t="n">
        <v>10.7676829</v>
      </c>
      <c r="I75" s="18" t="n">
        <v>384.6721993</v>
      </c>
      <c r="J75" s="20" t="n">
        <v>7.10300753</v>
      </c>
      <c r="K75" s="18" t="s">
        <v>404</v>
      </c>
      <c r="L75" s="20" t="s">
        <v>404</v>
      </c>
      <c r="M75" s="18" t="s">
        <v>404</v>
      </c>
      <c r="N75" s="20" t="s">
        <v>404</v>
      </c>
      <c r="O75" s="18" t="s">
        <v>404</v>
      </c>
      <c r="P75" s="20" t="s">
        <v>404</v>
      </c>
      <c r="Q75" s="18" t="s">
        <v>404</v>
      </c>
      <c r="R75" s="20" t="s">
        <v>404</v>
      </c>
      <c r="S75" s="18" t="n">
        <v>375.80399334</v>
      </c>
      <c r="T75" s="20" t="n">
        <v>10.86324663</v>
      </c>
    </row>
    <row r="76" spans="1:20">
      <c r="A76" s="15" t="s">
        <v>473</v>
      </c>
      <c r="B76" s="17" t="n">
        <v>14167</v>
      </c>
      <c r="C76" s="18">
        <f>(1400.0/B76*100)</f>
        <v/>
      </c>
      <c r="D76" s="19" t="n">
        <v>12767</v>
      </c>
      <c r="E76" s="18" t="n">
        <v>439.28739632</v>
      </c>
      <c r="F76" s="20" t="n">
        <v>3.12091081</v>
      </c>
      <c r="G76" s="18" t="n">
        <v>428.01441079</v>
      </c>
      <c r="H76" s="20" t="n">
        <v>11.38668727</v>
      </c>
      <c r="I76" s="18" t="n">
        <v>364.3372555</v>
      </c>
      <c r="J76" s="20" t="n">
        <v>15.0134773</v>
      </c>
      <c r="K76" s="18" t="s">
        <v>404</v>
      </c>
      <c r="L76" s="20" t="s">
        <v>404</v>
      </c>
      <c r="M76" s="18" t="s">
        <v>404</v>
      </c>
      <c r="N76" s="20" t="s">
        <v>404</v>
      </c>
      <c r="O76" s="18" t="s">
        <v>404</v>
      </c>
      <c r="P76" s="20" t="s">
        <v>404</v>
      </c>
      <c r="Q76" s="18" t="s">
        <v>404</v>
      </c>
      <c r="R76" s="20" t="s">
        <v>404</v>
      </c>
      <c r="S76" s="18" t="n">
        <v>435.24115825</v>
      </c>
      <c r="T76" s="20" t="n">
        <v>8.699408419999999</v>
      </c>
    </row>
    <row r="77" spans="1:20">
      <c r="A77" s="15" t="s">
        <v>474</v>
      </c>
      <c r="B77" s="17" t="n">
        <v>6062</v>
      </c>
      <c r="C77" s="18">
        <f>(0.0/B77*100)</f>
        <v/>
      </c>
      <c r="D77" s="19" t="n">
        <v>6062</v>
      </c>
      <c r="E77" s="18" t="n">
        <v>417.35692915</v>
      </c>
      <c r="F77" s="20" t="n">
        <v>4.61690684</v>
      </c>
      <c r="G77" s="18" t="n">
        <v>469.44818454</v>
      </c>
      <c r="H77" s="20" t="n">
        <v>15.53001311</v>
      </c>
      <c r="I77" s="18" t="n">
        <v>444.04605327</v>
      </c>
      <c r="J77" s="20" t="n">
        <v>3.72135712</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527.83635379</v>
      </c>
      <c r="F78" s="20" t="n">
        <v>5.01086213</v>
      </c>
      <c r="G78" s="18" t="n">
        <v>532.12048998</v>
      </c>
      <c r="H78" s="20" t="n">
        <v>13.70346963</v>
      </c>
      <c r="I78" s="18" t="n">
        <v>515.50670251</v>
      </c>
      <c r="J78" s="20" t="n">
        <v>7.74570183</v>
      </c>
      <c r="K78" s="18" t="s">
        <v>404</v>
      </c>
      <c r="L78" s="20" t="s">
        <v>404</v>
      </c>
      <c r="M78" s="18" t="s">
        <v>404</v>
      </c>
      <c r="N78" s="20" t="s">
        <v>404</v>
      </c>
      <c r="O78" s="18" t="s">
        <v>404</v>
      </c>
      <c r="P78" s="20" t="s">
        <v>404</v>
      </c>
      <c r="Q78" s="18" t="s">
        <v>404</v>
      </c>
      <c r="R78" s="20" t="s">
        <v>404</v>
      </c>
      <c r="S78" s="18" t="n">
        <v>509.15918473</v>
      </c>
      <c r="T78" s="20" t="n">
        <v>18.06008422</v>
      </c>
    </row>
    <row customHeight="1" ht="25" r="79" spans="1:20">
      <c r="A79" s="15" t="s">
        <v>476</v>
      </c>
      <c r="B79" s="17" t="n">
        <v>1657</v>
      </c>
      <c r="C79" s="18">
        <f>(21.0/B79*100)</f>
        <v/>
      </c>
      <c r="D79" s="19" t="n">
        <v>1636</v>
      </c>
      <c r="E79" s="18" t="n">
        <v>469.86403402</v>
      </c>
      <c r="F79" s="20" t="n">
        <v>8.5997488</v>
      </c>
      <c r="G79" s="18" t="n">
        <v>505.53831176</v>
      </c>
      <c r="H79" s="20" t="n">
        <v>11.11640495</v>
      </c>
      <c r="I79" s="18" t="n">
        <v>471.64337623</v>
      </c>
      <c r="J79" s="20" t="n">
        <v>12.05406701</v>
      </c>
      <c r="K79" s="18" t="s">
        <v>404</v>
      </c>
      <c r="L79" s="20" t="s">
        <v>404</v>
      </c>
      <c r="M79" s="18" t="s">
        <v>404</v>
      </c>
      <c r="N79" s="20" t="s">
        <v>404</v>
      </c>
      <c r="O79" s="18" t="s">
        <v>404</v>
      </c>
      <c r="P79" s="20" t="s">
        <v>404</v>
      </c>
      <c r="Q79" s="18" t="s">
        <v>404</v>
      </c>
      <c r="R79" s="20" t="s">
        <v>404</v>
      </c>
      <c r="S79" s="18" t="n">
        <v>414.57268489</v>
      </c>
      <c r="T79" s="20" t="n">
        <v>5.88125209</v>
      </c>
    </row>
    <row r="80" spans="1:20">
      <c r="A80" s="15" t="s">
        <v>477</v>
      </c>
      <c r="B80" s="17" t="n">
        <v>7841</v>
      </c>
      <c r="C80" s="18">
        <f>(0.0/B80*100)</f>
        <v/>
      </c>
      <c r="D80" s="19" t="n">
        <v>7841</v>
      </c>
      <c r="E80" s="18" t="n">
        <v>460.28975969</v>
      </c>
      <c r="F80" s="20" t="n">
        <v>4.30444347</v>
      </c>
      <c r="G80" s="18" t="n">
        <v>432.63491426</v>
      </c>
      <c r="H80" s="20" t="n">
        <v>7.76867919</v>
      </c>
      <c r="I80" s="18" t="n">
        <v>456.82081963</v>
      </c>
      <c r="J80" s="20" t="n">
        <v>17.08895433</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443.33881</v>
      </c>
      <c r="F81" s="20" t="n">
        <v>3.42185591</v>
      </c>
      <c r="G81" s="18" t="n">
        <v>439.45411396</v>
      </c>
      <c r="H81" s="20" t="n">
        <v>8.073868689999999</v>
      </c>
      <c r="I81" s="18" t="n">
        <v>445.4435422</v>
      </c>
      <c r="J81" s="20" t="n">
        <v>9.945965060000001</v>
      </c>
      <c r="K81" s="18" t="s">
        <v>404</v>
      </c>
      <c r="L81" s="20" t="s">
        <v>404</v>
      </c>
      <c r="M81" s="18" t="s">
        <v>404</v>
      </c>
      <c r="N81" s="20" t="s">
        <v>404</v>
      </c>
      <c r="O81" s="18" t="s">
        <v>404</v>
      </c>
      <c r="P81" s="20" t="s">
        <v>404</v>
      </c>
      <c r="Q81" s="18" t="s">
        <v>404</v>
      </c>
      <c r="R81" s="20" t="s">
        <v>404</v>
      </c>
      <c r="S81" s="18" t="n">
        <v>454.15413609</v>
      </c>
      <c r="T81" s="20" t="n">
        <v>6.94849282</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680</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510.00714831</v>
      </c>
      <c r="F7" s="20" t="n">
        <v>2.53289983</v>
      </c>
      <c r="G7" s="18" t="n">
        <v>513.50187296</v>
      </c>
      <c r="H7" s="20" t="n">
        <v>3.35169644</v>
      </c>
      <c r="I7" s="18" t="n">
        <v>499.34720056</v>
      </c>
      <c r="J7" s="20" t="n">
        <v>13.83308835</v>
      </c>
      <c r="K7" s="18" t="s">
        <v>404</v>
      </c>
      <c r="L7" s="20" t="s">
        <v>404</v>
      </c>
      <c r="M7" s="18" t="s">
        <v>404</v>
      </c>
      <c r="N7" s="20" t="s">
        <v>404</v>
      </c>
      <c r="O7" s="18" t="s">
        <v>404</v>
      </c>
      <c r="P7" s="20" t="s">
        <v>404</v>
      </c>
      <c r="Q7" s="18" t="s">
        <v>404</v>
      </c>
      <c r="R7" s="20" t="s">
        <v>404</v>
      </c>
      <c r="S7" s="18" t="n">
        <v>503.48927129</v>
      </c>
      <c r="T7" s="20" t="n">
        <v>7.6626718</v>
      </c>
    </row>
    <row r="8" spans="1:20">
      <c r="A8" s="15" t="s">
        <v>405</v>
      </c>
      <c r="B8" s="17" t="n">
        <v>7007</v>
      </c>
      <c r="C8" s="18">
        <f>(0.0/B8*100)</f>
        <v/>
      </c>
      <c r="D8" s="19" t="n">
        <v>7007</v>
      </c>
      <c r="E8" s="18" t="n">
        <v>492.92075003</v>
      </c>
      <c r="F8" s="20" t="n">
        <v>6.67559034</v>
      </c>
      <c r="G8" s="18" t="n">
        <v>499.92260851</v>
      </c>
      <c r="H8" s="20" t="n">
        <v>7.01947371</v>
      </c>
      <c r="I8" s="18" t="n">
        <v>495.12758152</v>
      </c>
      <c r="J8" s="20" t="n">
        <v>11.74525859</v>
      </c>
      <c r="K8" s="18" t="s">
        <v>404</v>
      </c>
      <c r="L8" s="20" t="s">
        <v>404</v>
      </c>
      <c r="M8" s="18" t="s">
        <v>404</v>
      </c>
      <c r="N8" s="20" t="s">
        <v>404</v>
      </c>
      <c r="O8" s="18" t="s">
        <v>404</v>
      </c>
      <c r="P8" s="20" t="s">
        <v>404</v>
      </c>
      <c r="Q8" s="18" t="s">
        <v>404</v>
      </c>
      <c r="R8" s="20" t="s">
        <v>404</v>
      </c>
      <c r="S8" s="18" t="n">
        <v>476.66580336</v>
      </c>
      <c r="T8" s="20" t="n">
        <v>21.48672382</v>
      </c>
    </row>
    <row r="9" spans="1:20">
      <c r="A9" s="15" t="s">
        <v>406</v>
      </c>
      <c r="B9" s="17" t="n">
        <v>9651</v>
      </c>
      <c r="C9" s="18">
        <f>(200.0/B9*100)</f>
        <v/>
      </c>
      <c r="D9" s="19" t="n">
        <v>9451</v>
      </c>
      <c r="E9" s="18" t="n">
        <v>509.24441799</v>
      </c>
      <c r="F9" s="20" t="n">
        <v>4.1897493</v>
      </c>
      <c r="G9" s="18" t="n">
        <v>500.17136943</v>
      </c>
      <c r="H9" s="20" t="n">
        <v>6.49408026</v>
      </c>
      <c r="I9" s="18" t="n">
        <v>467.96956792</v>
      </c>
      <c r="J9" s="20" t="n">
        <v>16.40500315</v>
      </c>
      <c r="K9" s="18" t="s">
        <v>404</v>
      </c>
      <c r="L9" s="20" t="s">
        <v>404</v>
      </c>
      <c r="M9" s="18" t="s">
        <v>404</v>
      </c>
      <c r="N9" s="20" t="s">
        <v>404</v>
      </c>
      <c r="O9" s="18" t="s">
        <v>404</v>
      </c>
      <c r="P9" s="20" t="s">
        <v>404</v>
      </c>
      <c r="Q9" s="18" t="s">
        <v>404</v>
      </c>
      <c r="R9" s="20" t="s">
        <v>404</v>
      </c>
      <c r="S9" s="18" t="n">
        <v>489.77216491</v>
      </c>
      <c r="T9" s="20" t="n">
        <v>12.89688072</v>
      </c>
    </row>
    <row r="10" spans="1:20">
      <c r="A10" s="15" t="s">
        <v>407</v>
      </c>
      <c r="B10" s="17" t="n">
        <v>20058</v>
      </c>
      <c r="C10" s="18">
        <f>(3112.0/B10*100)</f>
        <v/>
      </c>
      <c r="D10" s="19" t="n">
        <v>16946</v>
      </c>
      <c r="E10" s="18" t="n">
        <v>526.77179294</v>
      </c>
      <c r="F10" s="20" t="n">
        <v>2.75278779</v>
      </c>
      <c r="G10" s="18" t="n">
        <v>530.23498222</v>
      </c>
      <c r="H10" s="20" t="n">
        <v>4.65241144</v>
      </c>
      <c r="I10" s="18" t="n">
        <v>534.6157868400001</v>
      </c>
      <c r="J10" s="20" t="n">
        <v>8.698369720000001</v>
      </c>
      <c r="K10" s="18" t="s">
        <v>404</v>
      </c>
      <c r="L10" s="20" t="s">
        <v>404</v>
      </c>
      <c r="M10" s="18" t="s">
        <v>404</v>
      </c>
      <c r="N10" s="20" t="s">
        <v>404</v>
      </c>
      <c r="O10" s="18" t="s">
        <v>404</v>
      </c>
      <c r="P10" s="20" t="s">
        <v>404</v>
      </c>
      <c r="Q10" s="18" t="s">
        <v>404</v>
      </c>
      <c r="R10" s="20" t="s">
        <v>404</v>
      </c>
      <c r="S10" s="18" t="n">
        <v>541.57653709</v>
      </c>
      <c r="T10" s="20" t="n">
        <v>9.887863660000001</v>
      </c>
    </row>
    <row r="11" spans="1:20">
      <c r="A11" s="15" t="s">
        <v>408</v>
      </c>
      <c r="B11" s="17" t="n">
        <v>7053</v>
      </c>
      <c r="C11" s="18">
        <f>(212.0/B11*100)</f>
        <v/>
      </c>
      <c r="D11" s="19" t="n">
        <v>6841</v>
      </c>
      <c r="E11" s="18" t="n">
        <v>438.05629625</v>
      </c>
      <c r="F11" s="20" t="n">
        <v>5.22555978</v>
      </c>
      <c r="G11" s="18" t="n">
        <v>459.64264277</v>
      </c>
      <c r="H11" s="20" t="n">
        <v>4.76627038</v>
      </c>
      <c r="I11" s="18" t="n">
        <v>428.49762526</v>
      </c>
      <c r="J11" s="20" t="n">
        <v>8.296407289999999</v>
      </c>
      <c r="K11" s="18" t="s">
        <v>404</v>
      </c>
      <c r="L11" s="20" t="s">
        <v>404</v>
      </c>
      <c r="M11" s="18" t="s">
        <v>404</v>
      </c>
      <c r="N11" s="20" t="s">
        <v>404</v>
      </c>
      <c r="O11" s="18" t="s">
        <v>404</v>
      </c>
      <c r="P11" s="20" t="s">
        <v>404</v>
      </c>
      <c r="Q11" s="18" t="s">
        <v>404</v>
      </c>
      <c r="R11" s="20" t="s">
        <v>404</v>
      </c>
      <c r="S11" s="18" t="n">
        <v>435.8145669</v>
      </c>
      <c r="T11" s="20" t="n">
        <v>10.71175174</v>
      </c>
    </row>
    <row r="12" spans="1:20">
      <c r="A12" s="15" t="s">
        <v>409</v>
      </c>
      <c r="B12" s="17" t="n">
        <v>6894</v>
      </c>
      <c r="C12" s="18">
        <f>(106.0/B12*100)</f>
        <v/>
      </c>
      <c r="D12" s="19" t="n">
        <v>6788</v>
      </c>
      <c r="E12" s="18" t="n">
        <v>489.33006781</v>
      </c>
      <c r="F12" s="20" t="n">
        <v>3.68368878</v>
      </c>
      <c r="G12" s="18" t="n">
        <v>506.15451934</v>
      </c>
      <c r="H12" s="20" t="n">
        <v>8.3451532</v>
      </c>
      <c r="I12" s="18" t="n">
        <v>441.04688977</v>
      </c>
      <c r="J12" s="20" t="n">
        <v>10.9902061</v>
      </c>
      <c r="K12" s="18" t="s">
        <v>404</v>
      </c>
      <c r="L12" s="20" t="s">
        <v>404</v>
      </c>
      <c r="M12" s="18" t="s">
        <v>404</v>
      </c>
      <c r="N12" s="20" t="s">
        <v>404</v>
      </c>
      <c r="O12" s="18" t="s">
        <v>404</v>
      </c>
      <c r="P12" s="20" t="s">
        <v>404</v>
      </c>
      <c r="Q12" s="18" t="s">
        <v>404</v>
      </c>
      <c r="R12" s="20" t="s">
        <v>404</v>
      </c>
      <c r="S12" s="18" t="n">
        <v>425.84892707</v>
      </c>
      <c r="T12" s="20" t="n">
        <v>8.61004417</v>
      </c>
    </row>
    <row r="13" spans="1:20">
      <c r="A13" s="15" t="s">
        <v>410</v>
      </c>
      <c r="B13" s="17" t="n">
        <v>7161</v>
      </c>
      <c r="C13" s="18">
        <f>(1175.0/B13*100)</f>
        <v/>
      </c>
      <c r="D13" s="19" t="n">
        <v>5986</v>
      </c>
      <c r="E13" s="18" t="n">
        <v>495.78552613</v>
      </c>
      <c r="F13" s="20" t="n">
        <v>4.20814998</v>
      </c>
      <c r="G13" s="18" t="n">
        <v>513.50906917</v>
      </c>
      <c r="H13" s="20" t="n">
        <v>4.61416229</v>
      </c>
      <c r="I13" s="18" t="n">
        <v>500.46190443</v>
      </c>
      <c r="J13" s="20" t="n">
        <v>7.59986808</v>
      </c>
      <c r="K13" s="18" t="s">
        <v>404</v>
      </c>
      <c r="L13" s="20" t="s">
        <v>404</v>
      </c>
      <c r="M13" s="18" t="s">
        <v>404</v>
      </c>
      <c r="N13" s="20" t="s">
        <v>404</v>
      </c>
      <c r="O13" s="18" t="s">
        <v>404</v>
      </c>
      <c r="P13" s="20" t="s">
        <v>404</v>
      </c>
      <c r="Q13" s="18" t="s">
        <v>404</v>
      </c>
      <c r="R13" s="20" t="s">
        <v>404</v>
      </c>
      <c r="S13" s="18" t="n">
        <v>499.56495546</v>
      </c>
      <c r="T13" s="20" t="n">
        <v>6.08784052</v>
      </c>
    </row>
    <row r="14" spans="1:20">
      <c r="A14" s="15" t="s">
        <v>411</v>
      </c>
      <c r="B14" s="17" t="n">
        <v>5587</v>
      </c>
      <c r="C14" s="18">
        <f>(0.0/B14*100)</f>
        <v/>
      </c>
      <c r="D14" s="19" t="n">
        <v>5587</v>
      </c>
      <c r="E14" s="18" t="n">
        <v>534.68370731</v>
      </c>
      <c r="F14" s="20" t="n">
        <v>3.12752714</v>
      </c>
      <c r="G14" s="18" t="n">
        <v>532.54566856</v>
      </c>
      <c r="H14" s="20" t="n">
        <v>3.5431322</v>
      </c>
      <c r="I14" s="18" t="n">
        <v>543.77299977</v>
      </c>
      <c r="J14" s="20" t="n">
        <v>14.29755681</v>
      </c>
      <c r="K14" s="18" t="s">
        <v>404</v>
      </c>
      <c r="L14" s="20" t="s">
        <v>404</v>
      </c>
      <c r="M14" s="18" t="s">
        <v>404</v>
      </c>
      <c r="N14" s="20" t="s">
        <v>404</v>
      </c>
      <c r="O14" s="18" t="s">
        <v>404</v>
      </c>
      <c r="P14" s="20" t="s">
        <v>404</v>
      </c>
      <c r="Q14" s="18" t="s">
        <v>404</v>
      </c>
      <c r="R14" s="20" t="s">
        <v>404</v>
      </c>
      <c r="S14" s="18" t="n">
        <v>606.8286000000001</v>
      </c>
      <c r="T14" s="20" t="n">
        <v>32.42976981</v>
      </c>
    </row>
    <row r="15" spans="1:20">
      <c r="A15" s="15" t="s">
        <v>412</v>
      </c>
      <c r="B15" s="17" t="n">
        <v>5882</v>
      </c>
      <c r="C15" s="18">
        <f>(0.0/B15*100)</f>
        <v/>
      </c>
      <c r="D15" s="19" t="n">
        <v>5882</v>
      </c>
      <c r="E15" s="18" t="n">
        <v>529.41706878</v>
      </c>
      <c r="F15" s="20" t="n">
        <v>3.61759734</v>
      </c>
      <c r="G15" s="18" t="n">
        <v>536.6264779099999</v>
      </c>
      <c r="H15" s="20" t="n">
        <v>4.50409455</v>
      </c>
      <c r="I15" s="18" t="n">
        <v>524.57463102</v>
      </c>
      <c r="J15" s="20" t="n">
        <v>6.12463108</v>
      </c>
      <c r="K15" s="18" t="s">
        <v>404</v>
      </c>
      <c r="L15" s="20" t="s">
        <v>404</v>
      </c>
      <c r="M15" s="18" t="s">
        <v>404</v>
      </c>
      <c r="N15" s="20" t="s">
        <v>404</v>
      </c>
      <c r="O15" s="18" t="s">
        <v>404</v>
      </c>
      <c r="P15" s="20" t="s">
        <v>404</v>
      </c>
      <c r="Q15" s="18" t="s">
        <v>404</v>
      </c>
      <c r="R15" s="20" t="s">
        <v>404</v>
      </c>
      <c r="S15" s="18" t="n">
        <v>532.69114523</v>
      </c>
      <c r="T15" s="20" t="n">
        <v>17.13172185</v>
      </c>
    </row>
    <row r="16" spans="1:20">
      <c r="A16" s="15" t="s">
        <v>413</v>
      </c>
      <c r="B16" s="17" t="n">
        <v>6108</v>
      </c>
      <c r="C16" s="18">
        <f>(495.0/B16*100)</f>
        <v/>
      </c>
      <c r="D16" s="19" t="n">
        <v>5613</v>
      </c>
      <c r="E16" s="18" t="n">
        <v>499.14613752</v>
      </c>
      <c r="F16" s="20" t="n">
        <v>5.58373913</v>
      </c>
      <c r="G16" s="18" t="n">
        <v>486.1605895</v>
      </c>
      <c r="H16" s="20" t="n">
        <v>8.47511308</v>
      </c>
      <c r="I16" s="18" t="n">
        <v>510.96549273</v>
      </c>
      <c r="J16" s="20" t="n">
        <v>10.33115424</v>
      </c>
      <c r="K16" s="18" t="s">
        <v>404</v>
      </c>
      <c r="L16" s="20" t="s">
        <v>404</v>
      </c>
      <c r="M16" s="18" t="s">
        <v>404</v>
      </c>
      <c r="N16" s="20" t="s">
        <v>404</v>
      </c>
      <c r="O16" s="18" t="s">
        <v>404</v>
      </c>
      <c r="P16" s="20" t="s">
        <v>404</v>
      </c>
      <c r="Q16" s="18" t="s">
        <v>404</v>
      </c>
      <c r="R16" s="20" t="s">
        <v>404</v>
      </c>
      <c r="S16" s="18" t="n">
        <v>490.69895326</v>
      </c>
      <c r="T16" s="20" t="n">
        <v>18.03854645</v>
      </c>
    </row>
    <row r="17" spans="1:20">
      <c r="A17" s="15" t="s">
        <v>414</v>
      </c>
      <c r="B17" s="17" t="n">
        <v>6504</v>
      </c>
      <c r="C17" s="18">
        <f>(1325.0/B17*100)</f>
        <v/>
      </c>
      <c r="D17" s="19" t="n">
        <v>5179</v>
      </c>
      <c r="E17" s="18" t="n">
        <v>510.84670884</v>
      </c>
      <c r="F17" s="20" t="n">
        <v>7.00243236</v>
      </c>
      <c r="G17" s="18" t="n">
        <v>501.41746838</v>
      </c>
      <c r="H17" s="20" t="n">
        <v>5.93624673</v>
      </c>
      <c r="I17" s="18" t="n">
        <v>523.64951432</v>
      </c>
      <c r="J17" s="20" t="n">
        <v>17.90578528</v>
      </c>
      <c r="K17" s="18" t="s">
        <v>404</v>
      </c>
      <c r="L17" s="20" t="s">
        <v>404</v>
      </c>
      <c r="M17" s="18" t="s">
        <v>404</v>
      </c>
      <c r="N17" s="20" t="s">
        <v>404</v>
      </c>
      <c r="O17" s="18" t="s">
        <v>404</v>
      </c>
      <c r="P17" s="20" t="s">
        <v>404</v>
      </c>
      <c r="Q17" s="18" t="s">
        <v>404</v>
      </c>
      <c r="R17" s="20" t="s">
        <v>404</v>
      </c>
      <c r="S17" s="18" t="n">
        <v>540.59582904</v>
      </c>
      <c r="T17" s="20" t="n">
        <v>14.0994691</v>
      </c>
    </row>
    <row r="18" spans="1:20">
      <c r="A18" s="15" t="s">
        <v>415</v>
      </c>
      <c r="B18" s="17" t="n">
        <v>5532</v>
      </c>
      <c r="C18" s="18">
        <f>(0.0/B18*100)</f>
        <v/>
      </c>
      <c r="D18" s="19" t="n">
        <v>5532</v>
      </c>
      <c r="E18" s="18" t="n">
        <v>461.01588975</v>
      </c>
      <c r="F18" s="20" t="n">
        <v>5.53057339</v>
      </c>
      <c r="G18" s="18" t="n">
        <v>454.5349958</v>
      </c>
      <c r="H18" s="20" t="n">
        <v>7.54937912</v>
      </c>
      <c r="I18" s="18" t="n">
        <v>447.79184121</v>
      </c>
      <c r="J18" s="20" t="n">
        <v>10.06305487</v>
      </c>
      <c r="K18" s="18" t="s">
        <v>404</v>
      </c>
      <c r="L18" s="20" t="s">
        <v>404</v>
      </c>
      <c r="M18" s="18" t="s">
        <v>404</v>
      </c>
      <c r="N18" s="20" t="s">
        <v>404</v>
      </c>
      <c r="O18" s="18" t="s">
        <v>404</v>
      </c>
      <c r="P18" s="20" t="s">
        <v>404</v>
      </c>
      <c r="Q18" s="18" t="s">
        <v>404</v>
      </c>
      <c r="R18" s="20" t="s">
        <v>404</v>
      </c>
      <c r="S18" s="18" t="n">
        <v>440.55473529</v>
      </c>
      <c r="T18" s="20" t="n">
        <v>18.0840636</v>
      </c>
    </row>
    <row r="19" spans="1:20">
      <c r="A19" s="15" t="s">
        <v>416</v>
      </c>
      <c r="B19" s="17" t="n">
        <v>5658</v>
      </c>
      <c r="C19" s="18">
        <f>(327.0/B19*100)</f>
        <v/>
      </c>
      <c r="D19" s="19" t="n">
        <v>5331</v>
      </c>
      <c r="E19" s="18" t="n">
        <v>476.06645015</v>
      </c>
      <c r="F19" s="20" t="n">
        <v>3.43850499</v>
      </c>
      <c r="G19" s="18" t="n">
        <v>481.30070588</v>
      </c>
      <c r="H19" s="20" t="n">
        <v>12.35029583</v>
      </c>
      <c r="I19" s="18" t="n">
        <v>430.7236</v>
      </c>
      <c r="J19" s="20" t="n">
        <v>9.026755469999999</v>
      </c>
      <c r="K19" s="18" t="s">
        <v>404</v>
      </c>
      <c r="L19" s="20" t="s">
        <v>404</v>
      </c>
      <c r="M19" s="18" t="s">
        <v>404</v>
      </c>
      <c r="N19" s="20" t="s">
        <v>404</v>
      </c>
      <c r="O19" s="18" t="s">
        <v>404</v>
      </c>
      <c r="P19" s="20" t="s">
        <v>404</v>
      </c>
      <c r="Q19" s="18" t="s">
        <v>404</v>
      </c>
      <c r="R19" s="20" t="s">
        <v>404</v>
      </c>
      <c r="S19" s="18" t="n">
        <v>493.01100632</v>
      </c>
      <c r="T19" s="20" t="n">
        <v>33.83748905</v>
      </c>
    </row>
    <row r="20" spans="1:20">
      <c r="A20" s="15" t="s">
        <v>417</v>
      </c>
      <c r="B20" s="17" t="n">
        <v>3371</v>
      </c>
      <c r="C20" s="18">
        <f>(24.0/B20*100)</f>
        <v/>
      </c>
      <c r="D20" s="19" t="n">
        <v>3347</v>
      </c>
      <c r="E20" s="18" t="n">
        <v>463.77366358</v>
      </c>
      <c r="F20" s="20" t="n">
        <v>2.84404843</v>
      </c>
      <c r="G20" s="18" t="n">
        <v>474.86625575</v>
      </c>
      <c r="H20" s="20" t="n">
        <v>2.22803052</v>
      </c>
      <c r="I20" s="18" t="n">
        <v>484.87484564</v>
      </c>
      <c r="J20" s="20" t="n">
        <v>4.60745811</v>
      </c>
      <c r="K20" s="18" t="s">
        <v>404</v>
      </c>
      <c r="L20" s="20" t="s">
        <v>404</v>
      </c>
      <c r="M20" s="18" t="s">
        <v>404</v>
      </c>
      <c r="N20" s="20" t="s">
        <v>404</v>
      </c>
      <c r="O20" s="18" t="s">
        <v>404</v>
      </c>
      <c r="P20" s="20" t="s">
        <v>404</v>
      </c>
      <c r="Q20" s="18" t="s">
        <v>404</v>
      </c>
      <c r="R20" s="20" t="s">
        <v>404</v>
      </c>
      <c r="S20" s="18" t="n">
        <v>482.48835172</v>
      </c>
      <c r="T20" s="20" t="n">
        <v>9.95349189</v>
      </c>
    </row>
    <row r="21" spans="1:20">
      <c r="A21" s="15" t="s">
        <v>418</v>
      </c>
      <c r="B21" s="17" t="n">
        <v>5741</v>
      </c>
      <c r="C21" s="18">
        <f>(0.0/B21*100)</f>
        <v/>
      </c>
      <c r="D21" s="19" t="n">
        <v>5741</v>
      </c>
      <c r="E21" s="18" t="n">
        <v>491.70750264</v>
      </c>
      <c r="F21" s="20" t="n">
        <v>4.7885652</v>
      </c>
      <c r="G21" s="18" t="n">
        <v>510.29927399</v>
      </c>
      <c r="H21" s="20" t="n">
        <v>3.47716526</v>
      </c>
      <c r="I21" s="18" t="n">
        <v>502.07881073</v>
      </c>
      <c r="J21" s="20" t="n">
        <v>6.45421007</v>
      </c>
      <c r="K21" s="18" t="s">
        <v>404</v>
      </c>
      <c r="L21" s="20" t="s">
        <v>404</v>
      </c>
      <c r="M21" s="18" t="s">
        <v>404</v>
      </c>
      <c r="N21" s="20" t="s">
        <v>404</v>
      </c>
      <c r="O21" s="18" t="s">
        <v>404</v>
      </c>
      <c r="P21" s="20" t="s">
        <v>404</v>
      </c>
      <c r="Q21" s="18" t="s">
        <v>404</v>
      </c>
      <c r="R21" s="20" t="s">
        <v>404</v>
      </c>
      <c r="S21" s="18" t="n">
        <v>493.16814698</v>
      </c>
      <c r="T21" s="20" t="n">
        <v>7.05641978</v>
      </c>
    </row>
    <row r="22" spans="1:20">
      <c r="A22" s="15" t="s">
        <v>419</v>
      </c>
      <c r="B22" s="17" t="n">
        <v>6598</v>
      </c>
      <c r="C22" s="18">
        <f>(0.0/B22*100)</f>
        <v/>
      </c>
      <c r="D22" s="19" t="n">
        <v>6598</v>
      </c>
      <c r="E22" s="18" t="n">
        <v>459.94039223</v>
      </c>
      <c r="F22" s="20" t="n">
        <v>6.81869575</v>
      </c>
      <c r="G22" s="18" t="n">
        <v>470.34989051</v>
      </c>
      <c r="H22" s="20" t="n">
        <v>6.50925837</v>
      </c>
      <c r="I22" s="18" t="n">
        <v>503.08365894</v>
      </c>
      <c r="J22" s="20" t="n">
        <v>52.45045672</v>
      </c>
      <c r="K22" s="18" t="s">
        <v>404</v>
      </c>
      <c r="L22" s="20" t="s">
        <v>404</v>
      </c>
      <c r="M22" s="18" t="s">
        <v>404</v>
      </c>
      <c r="N22" s="20" t="s">
        <v>404</v>
      </c>
      <c r="O22" s="18" t="s">
        <v>404</v>
      </c>
      <c r="P22" s="20" t="s">
        <v>404</v>
      </c>
      <c r="Q22" s="18" t="s">
        <v>404</v>
      </c>
      <c r="R22" s="20" t="s">
        <v>404</v>
      </c>
      <c r="S22" s="18" t="n">
        <v>493.77844802</v>
      </c>
      <c r="T22" s="20" t="n">
        <v>16.655283</v>
      </c>
    </row>
    <row r="23" spans="1:20">
      <c r="A23" s="15" t="s">
        <v>420</v>
      </c>
      <c r="B23" s="17" t="n">
        <v>11583</v>
      </c>
      <c r="C23" s="18">
        <f>(3194.0/B23*100)</f>
        <v/>
      </c>
      <c r="D23" s="19" t="n">
        <v>8389</v>
      </c>
      <c r="E23" s="18" t="n">
        <v>487.58072596</v>
      </c>
      <c r="F23" s="20" t="n">
        <v>8.034682800000001</v>
      </c>
      <c r="G23" s="18" t="n">
        <v>486.50547598</v>
      </c>
      <c r="H23" s="20" t="n">
        <v>4.03512839</v>
      </c>
      <c r="I23" s="18" t="n">
        <v>475.02445802</v>
      </c>
      <c r="J23" s="20" t="n">
        <v>13.38164423</v>
      </c>
      <c r="K23" s="18" t="s">
        <v>404</v>
      </c>
      <c r="L23" s="20" t="s">
        <v>404</v>
      </c>
      <c r="M23" s="18" t="s">
        <v>404</v>
      </c>
      <c r="N23" s="20" t="s">
        <v>404</v>
      </c>
      <c r="O23" s="18" t="s">
        <v>404</v>
      </c>
      <c r="P23" s="20" t="s">
        <v>404</v>
      </c>
      <c r="Q23" s="18" t="s">
        <v>404</v>
      </c>
      <c r="R23" s="20" t="s">
        <v>404</v>
      </c>
      <c r="S23" s="18" t="n">
        <v>460.61036784</v>
      </c>
      <c r="T23" s="20" t="n">
        <v>20.27967329</v>
      </c>
    </row>
    <row r="24" spans="1:20">
      <c r="A24" s="15" t="s">
        <v>421</v>
      </c>
      <c r="B24" s="17" t="n">
        <v>6647</v>
      </c>
      <c r="C24" s="18">
        <f>(0.0/B24*100)</f>
        <v/>
      </c>
      <c r="D24" s="19" t="n">
        <v>6647</v>
      </c>
      <c r="E24" s="18" t="n">
        <v>534.07614991</v>
      </c>
      <c r="F24" s="20" t="n">
        <v>5.14211629</v>
      </c>
      <c r="G24" s="18" t="n">
        <v>541.18999246</v>
      </c>
      <c r="H24" s="20" t="n">
        <v>4.86434367</v>
      </c>
      <c r="I24" s="18" t="n">
        <v>545.73072446</v>
      </c>
      <c r="J24" s="20" t="n">
        <v>24.20771475</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520.7873922</v>
      </c>
      <c r="F25" s="20" t="n">
        <v>4.69417014</v>
      </c>
      <c r="G25" s="18" t="n">
        <v>509.17339702</v>
      </c>
      <c r="H25" s="20" t="n">
        <v>5.47833153</v>
      </c>
      <c r="I25" s="18" t="n">
        <v>501.96837368</v>
      </c>
      <c r="J25" s="20" t="n">
        <v>17.28927411</v>
      </c>
      <c r="K25" s="18" t="s">
        <v>404</v>
      </c>
      <c r="L25" s="20" t="s">
        <v>404</v>
      </c>
      <c r="M25" s="18" t="s">
        <v>404</v>
      </c>
      <c r="N25" s="20" t="s">
        <v>404</v>
      </c>
      <c r="O25" s="18" t="s">
        <v>404</v>
      </c>
      <c r="P25" s="20" t="s">
        <v>404</v>
      </c>
      <c r="Q25" s="18" t="s">
        <v>404</v>
      </c>
      <c r="R25" s="20" t="s">
        <v>404</v>
      </c>
      <c r="S25" s="18" t="s">
        <v>404</v>
      </c>
      <c r="T25" s="20" t="s">
        <v>404</v>
      </c>
    </row>
    <row r="26" spans="1:20">
      <c r="A26" s="15" t="s">
        <v>423</v>
      </c>
      <c r="B26" s="17" t="n">
        <v>4869</v>
      </c>
      <c r="C26" s="18">
        <f>(11.0/B26*100)</f>
        <v/>
      </c>
      <c r="D26" s="19" t="n">
        <v>4858</v>
      </c>
      <c r="E26" s="18" t="n">
        <v>494.00953472</v>
      </c>
      <c r="F26" s="20" t="n">
        <v>2.42620413</v>
      </c>
      <c r="G26" s="18" t="n">
        <v>486.45665532</v>
      </c>
      <c r="H26" s="20" t="n">
        <v>3.29433152</v>
      </c>
      <c r="I26" s="18" t="n">
        <v>486.08244485</v>
      </c>
      <c r="J26" s="20" t="n">
        <v>6.95793321</v>
      </c>
      <c r="K26" s="18" t="s">
        <v>404</v>
      </c>
      <c r="L26" s="20" t="s">
        <v>404</v>
      </c>
      <c r="M26" s="18" t="s">
        <v>404</v>
      </c>
      <c r="N26" s="20" t="s">
        <v>404</v>
      </c>
      <c r="O26" s="18" t="s">
        <v>404</v>
      </c>
      <c r="P26" s="20" t="s">
        <v>404</v>
      </c>
      <c r="Q26" s="18" t="s">
        <v>404</v>
      </c>
      <c r="R26" s="20" t="s">
        <v>404</v>
      </c>
      <c r="S26" s="18" t="n">
        <v>470.20823203</v>
      </c>
      <c r="T26" s="20" t="n">
        <v>5.875595</v>
      </c>
    </row>
    <row r="27" spans="1:20">
      <c r="A27" s="15" t="s">
        <v>424</v>
      </c>
      <c r="B27" s="17" t="n">
        <v>5299</v>
      </c>
      <c r="C27" s="18">
        <f>(0.0/B27*100)</f>
        <v/>
      </c>
      <c r="D27" s="19" t="n">
        <v>5299</v>
      </c>
      <c r="E27" s="18" t="n">
        <v>486.07092932</v>
      </c>
      <c r="F27" s="20" t="n">
        <v>1.57685843</v>
      </c>
      <c r="G27" s="18" t="n">
        <v>475.1144189</v>
      </c>
      <c r="H27" s="20" t="n">
        <v>1.70913182</v>
      </c>
      <c r="I27" s="18" t="n">
        <v>481.1071633</v>
      </c>
      <c r="J27" s="20" t="n">
        <v>2.05181638</v>
      </c>
      <c r="K27" s="18" t="s">
        <v>404</v>
      </c>
      <c r="L27" s="20" t="s">
        <v>404</v>
      </c>
      <c r="M27" s="18" t="s">
        <v>404</v>
      </c>
      <c r="N27" s="20" t="s">
        <v>404</v>
      </c>
      <c r="O27" s="18" t="s">
        <v>404</v>
      </c>
      <c r="P27" s="20" t="s">
        <v>404</v>
      </c>
      <c r="Q27" s="18" t="s">
        <v>404</v>
      </c>
      <c r="R27" s="20" t="s">
        <v>404</v>
      </c>
      <c r="S27" s="18" t="n">
        <v>542.3799364499999</v>
      </c>
      <c r="T27" s="20" t="n">
        <v>5.39403916</v>
      </c>
    </row>
    <row r="28" spans="1:20">
      <c r="A28" s="15" t="s">
        <v>425</v>
      </c>
      <c r="B28" s="17" t="n">
        <v>7568</v>
      </c>
      <c r="C28" s="18">
        <f>(0.0/B28*100)</f>
        <v/>
      </c>
      <c r="D28" s="19" t="n">
        <v>7568</v>
      </c>
      <c r="E28" s="18" t="n">
        <v>411.77825218</v>
      </c>
      <c r="F28" s="20" t="n">
        <v>2.98796276</v>
      </c>
      <c r="G28" s="18" t="n">
        <v>423.92355543</v>
      </c>
      <c r="H28" s="20" t="n">
        <v>5.26411747</v>
      </c>
      <c r="I28" s="18" t="n">
        <v>411.40749977</v>
      </c>
      <c r="J28" s="20" t="n">
        <v>8.666846680000001</v>
      </c>
      <c r="K28" s="18" t="s">
        <v>404</v>
      </c>
      <c r="L28" s="20" t="s">
        <v>404</v>
      </c>
      <c r="M28" s="18" t="s">
        <v>404</v>
      </c>
      <c r="N28" s="20" t="s">
        <v>404</v>
      </c>
      <c r="O28" s="18" t="s">
        <v>404</v>
      </c>
      <c r="P28" s="20" t="s">
        <v>404</v>
      </c>
      <c r="Q28" s="18" t="s">
        <v>404</v>
      </c>
      <c r="R28" s="20" t="s">
        <v>404</v>
      </c>
      <c r="S28" s="18" t="n">
        <v>419.69804457</v>
      </c>
      <c r="T28" s="20" t="n">
        <v>8.35839996</v>
      </c>
    </row>
    <row r="29" spans="1:20">
      <c r="A29" s="15" t="s">
        <v>426</v>
      </c>
      <c r="B29" s="17" t="n">
        <v>5385</v>
      </c>
      <c r="C29" s="18">
        <f>(1123.0/B29*100)</f>
        <v/>
      </c>
      <c r="D29" s="19" t="n">
        <v>4262</v>
      </c>
      <c r="E29" s="18" t="n">
        <v>507.80740213</v>
      </c>
      <c r="F29" s="20" t="n">
        <v>11.16641852</v>
      </c>
      <c r="G29" s="18" t="n">
        <v>518.69077872</v>
      </c>
      <c r="H29" s="20" t="n">
        <v>10.01431864</v>
      </c>
      <c r="I29" s="18" t="n">
        <v>496.97247389</v>
      </c>
      <c r="J29" s="20" t="n">
        <v>19.23347663</v>
      </c>
      <c r="K29" s="18" t="s">
        <v>404</v>
      </c>
      <c r="L29" s="20" t="s">
        <v>404</v>
      </c>
      <c r="M29" s="18" t="s">
        <v>404</v>
      </c>
      <c r="N29" s="20" t="s">
        <v>404</v>
      </c>
      <c r="O29" s="18" t="s">
        <v>404</v>
      </c>
      <c r="P29" s="20" t="s">
        <v>404</v>
      </c>
      <c r="Q29" s="18" t="s">
        <v>404</v>
      </c>
      <c r="R29" s="20" t="s">
        <v>404</v>
      </c>
      <c r="S29" s="18" t="n">
        <v>496.63910711</v>
      </c>
      <c r="T29" s="20" t="n">
        <v>10.88911181</v>
      </c>
    </row>
    <row r="30" spans="1:20">
      <c r="A30" s="15" t="s">
        <v>427</v>
      </c>
      <c r="B30" s="17" t="n">
        <v>4520</v>
      </c>
      <c r="C30" s="18">
        <f>(1076.0/B30*100)</f>
        <v/>
      </c>
      <c r="D30" s="19" t="n">
        <v>3444</v>
      </c>
      <c r="E30" s="18" t="n">
        <v>512.47378377</v>
      </c>
      <c r="F30" s="20" t="n">
        <v>4.75371215</v>
      </c>
      <c r="G30" s="18" t="n">
        <v>525.93233631</v>
      </c>
      <c r="H30" s="20" t="n">
        <v>6.11444683</v>
      </c>
      <c r="I30" s="18" t="n">
        <v>487.41209496</v>
      </c>
      <c r="J30" s="20" t="n">
        <v>18.76320455</v>
      </c>
      <c r="K30" s="18" t="s">
        <v>404</v>
      </c>
      <c r="L30" s="20" t="s">
        <v>404</v>
      </c>
      <c r="M30" s="18" t="s">
        <v>404</v>
      </c>
      <c r="N30" s="20" t="s">
        <v>404</v>
      </c>
      <c r="O30" s="18" t="s">
        <v>404</v>
      </c>
      <c r="P30" s="20" t="s">
        <v>404</v>
      </c>
      <c r="Q30" s="18" t="s">
        <v>404</v>
      </c>
      <c r="R30" s="20" t="s">
        <v>404</v>
      </c>
      <c r="S30" s="18" t="n">
        <v>439.17990435</v>
      </c>
      <c r="T30" s="20" t="n">
        <v>20.48048936</v>
      </c>
    </row>
    <row r="31" spans="1:20">
      <c r="A31" s="15" t="s">
        <v>428</v>
      </c>
      <c r="B31" s="17" t="n">
        <v>5456</v>
      </c>
      <c r="C31" s="18">
        <f>(502.0/B31*100)</f>
        <v/>
      </c>
      <c r="D31" s="19" t="n">
        <v>4954</v>
      </c>
      <c r="E31" s="18" t="n">
        <v>501.37079172</v>
      </c>
      <c r="F31" s="20" t="n">
        <v>3.03593792</v>
      </c>
      <c r="G31" s="18" t="n">
        <v>496.46370874</v>
      </c>
      <c r="H31" s="20" t="n">
        <v>4.66151195</v>
      </c>
      <c r="I31" s="18" t="n">
        <v>495.97586801</v>
      </c>
      <c r="J31" s="20" t="n">
        <v>6.4790669</v>
      </c>
      <c r="K31" s="18" t="s">
        <v>404</v>
      </c>
      <c r="L31" s="20" t="s">
        <v>404</v>
      </c>
      <c r="M31" s="18" t="s">
        <v>404</v>
      </c>
      <c r="N31" s="20" t="s">
        <v>404</v>
      </c>
      <c r="O31" s="18" t="s">
        <v>404</v>
      </c>
      <c r="P31" s="20" t="s">
        <v>404</v>
      </c>
      <c r="Q31" s="18" t="s">
        <v>404</v>
      </c>
      <c r="R31" s="20" t="s">
        <v>404</v>
      </c>
      <c r="S31" s="18" t="n">
        <v>495.03707483</v>
      </c>
      <c r="T31" s="20" t="n">
        <v>8.734916569999999</v>
      </c>
    </row>
    <row r="32" spans="1:20">
      <c r="A32" s="15" t="s">
        <v>429</v>
      </c>
      <c r="B32" s="17" t="n">
        <v>4478</v>
      </c>
      <c r="C32" s="18">
        <f>(0.0/B32*100)</f>
        <v/>
      </c>
      <c r="D32" s="19" t="n">
        <v>4478</v>
      </c>
      <c r="E32" s="18" t="n">
        <v>498.80061638</v>
      </c>
      <c r="F32" s="20" t="n">
        <v>6.85617538</v>
      </c>
      <c r="G32" s="18" t="n">
        <v>511.30799479</v>
      </c>
      <c r="H32" s="20" t="n">
        <v>4.14691845</v>
      </c>
      <c r="I32" s="18" t="n">
        <v>492.91878626</v>
      </c>
      <c r="J32" s="20" t="n">
        <v>4.62575465</v>
      </c>
      <c r="K32" s="18" t="s">
        <v>404</v>
      </c>
      <c r="L32" s="20" t="s">
        <v>404</v>
      </c>
      <c r="M32" s="18" t="s">
        <v>404</v>
      </c>
      <c r="N32" s="20" t="s">
        <v>404</v>
      </c>
      <c r="O32" s="18" t="s">
        <v>404</v>
      </c>
      <c r="P32" s="20" t="s">
        <v>404</v>
      </c>
      <c r="Q32" s="18" t="s">
        <v>404</v>
      </c>
      <c r="R32" s="20" t="s">
        <v>404</v>
      </c>
      <c r="S32" s="18" t="n">
        <v>511.83077123</v>
      </c>
      <c r="T32" s="20" t="n">
        <v>11.51647081</v>
      </c>
    </row>
    <row r="33" spans="1:20">
      <c r="A33" s="15" t="s">
        <v>430</v>
      </c>
      <c r="B33" s="17" t="n">
        <v>7325</v>
      </c>
      <c r="C33" s="18">
        <f>(29.0/B33*100)</f>
        <v/>
      </c>
      <c r="D33" s="19" t="n">
        <v>7296</v>
      </c>
      <c r="E33" s="18" t="n">
        <v>495.50710079</v>
      </c>
      <c r="F33" s="20" t="n">
        <v>6.08816138</v>
      </c>
      <c r="G33" s="18" t="n">
        <v>504.95391911</v>
      </c>
      <c r="H33" s="20" t="n">
        <v>3.68066392</v>
      </c>
      <c r="I33" s="18" t="n">
        <v>497.52827698</v>
      </c>
      <c r="J33" s="20" t="n">
        <v>13.65076761</v>
      </c>
      <c r="K33" s="18" t="s">
        <v>404</v>
      </c>
      <c r="L33" s="20" t="s">
        <v>404</v>
      </c>
      <c r="M33" s="18" t="s">
        <v>404</v>
      </c>
      <c r="N33" s="20" t="s">
        <v>404</v>
      </c>
      <c r="O33" s="18" t="s">
        <v>404</v>
      </c>
      <c r="P33" s="20" t="s">
        <v>404</v>
      </c>
      <c r="Q33" s="18" t="s">
        <v>404</v>
      </c>
      <c r="R33" s="20" t="s">
        <v>404</v>
      </c>
      <c r="S33" s="18" t="n">
        <v>465.97377687</v>
      </c>
      <c r="T33" s="20" t="n">
        <v>5.11593196</v>
      </c>
    </row>
    <row r="34" spans="1:20">
      <c r="A34" s="15" t="s">
        <v>431</v>
      </c>
      <c r="B34" s="17" t="n">
        <v>6350</v>
      </c>
      <c r="C34" s="18">
        <f>(0.0/B34*100)</f>
        <v/>
      </c>
      <c r="D34" s="19" t="n">
        <v>6350</v>
      </c>
      <c r="E34" s="18" t="n">
        <v>466.59121013</v>
      </c>
      <c r="F34" s="20" t="n">
        <v>3.75669698</v>
      </c>
      <c r="G34" s="18" t="n">
        <v>448.00790015</v>
      </c>
      <c r="H34" s="20" t="n">
        <v>7.79255635</v>
      </c>
      <c r="I34" s="18" t="n">
        <v>433.27649551</v>
      </c>
      <c r="J34" s="20" t="n">
        <v>22.56305152</v>
      </c>
      <c r="K34" s="18" t="s">
        <v>404</v>
      </c>
      <c r="L34" s="20" t="s">
        <v>404</v>
      </c>
      <c r="M34" s="18" t="s">
        <v>404</v>
      </c>
      <c r="N34" s="20" t="s">
        <v>404</v>
      </c>
      <c r="O34" s="18" t="s">
        <v>404</v>
      </c>
      <c r="P34" s="20" t="s">
        <v>404</v>
      </c>
      <c r="Q34" s="18" t="s">
        <v>404</v>
      </c>
      <c r="R34" s="20" t="s">
        <v>404</v>
      </c>
      <c r="S34" s="18" t="n">
        <v>474.33777808</v>
      </c>
      <c r="T34" s="20" t="n">
        <v>32.12247214</v>
      </c>
    </row>
    <row r="35" spans="1:20">
      <c r="A35" s="15" t="s">
        <v>432</v>
      </c>
      <c r="B35" s="17" t="n">
        <v>6406</v>
      </c>
      <c r="C35" s="18">
        <f>(443.0/B35*100)</f>
        <v/>
      </c>
      <c r="D35" s="19" t="n">
        <v>5963</v>
      </c>
      <c r="E35" s="18" t="n">
        <v>522.74712668</v>
      </c>
      <c r="F35" s="20" t="n">
        <v>1.77801504</v>
      </c>
      <c r="G35" s="18" t="n">
        <v>498.10956348</v>
      </c>
      <c r="H35" s="20" t="n">
        <v>2.56939578</v>
      </c>
      <c r="I35" s="18" t="n">
        <v>524.40113072</v>
      </c>
      <c r="J35" s="20" t="n">
        <v>15.0797128</v>
      </c>
      <c r="K35" s="18" t="s">
        <v>404</v>
      </c>
      <c r="L35" s="20" t="s">
        <v>404</v>
      </c>
      <c r="M35" s="18" t="s">
        <v>404</v>
      </c>
      <c r="N35" s="20" t="s">
        <v>404</v>
      </c>
      <c r="O35" s="18" t="s">
        <v>404</v>
      </c>
      <c r="P35" s="20" t="s">
        <v>404</v>
      </c>
      <c r="Q35" s="18" t="s">
        <v>404</v>
      </c>
      <c r="R35" s="20" t="s">
        <v>404</v>
      </c>
      <c r="S35" s="18" t="n">
        <v>483.38370345</v>
      </c>
      <c r="T35" s="20" t="n">
        <v>6.36405992</v>
      </c>
    </row>
    <row r="36" spans="1:20">
      <c r="A36" s="15" t="s">
        <v>433</v>
      </c>
      <c r="B36" s="17" t="n">
        <v>6736</v>
      </c>
      <c r="C36" s="18">
        <f>(10.0/B36*100)</f>
        <v/>
      </c>
      <c r="D36" s="19" t="n">
        <v>6726</v>
      </c>
      <c r="E36" s="18" t="n">
        <v>494.20501694</v>
      </c>
      <c r="F36" s="20" t="n">
        <v>3.9714581</v>
      </c>
      <c r="G36" s="18" t="n">
        <v>491.73529419</v>
      </c>
      <c r="H36" s="20" t="n">
        <v>3.31071611</v>
      </c>
      <c r="I36" s="18" t="n">
        <v>491.82660041</v>
      </c>
      <c r="J36" s="20" t="n">
        <v>7.89726954</v>
      </c>
      <c r="K36" s="18" t="s">
        <v>404</v>
      </c>
      <c r="L36" s="20" t="s">
        <v>404</v>
      </c>
      <c r="M36" s="18" t="s">
        <v>404</v>
      </c>
      <c r="N36" s="20" t="s">
        <v>404</v>
      </c>
      <c r="O36" s="18" t="s">
        <v>404</v>
      </c>
      <c r="P36" s="20" t="s">
        <v>404</v>
      </c>
      <c r="Q36" s="18" t="s">
        <v>404</v>
      </c>
      <c r="R36" s="20" t="s">
        <v>404</v>
      </c>
      <c r="S36" s="18" t="n">
        <v>491.52719051</v>
      </c>
      <c r="T36" s="20" t="n">
        <v>18.59148337</v>
      </c>
    </row>
    <row r="37" spans="1:20">
      <c r="A37" s="15" t="s">
        <v>434</v>
      </c>
      <c r="B37" s="17" t="n">
        <v>5458</v>
      </c>
      <c r="C37" s="18">
        <f>(0.0/B37*100)</f>
        <v/>
      </c>
      <c r="D37" s="19" t="n">
        <v>5458</v>
      </c>
      <c r="E37" s="18" t="n">
        <v>498.90456546</v>
      </c>
      <c r="F37" s="20" t="n">
        <v>5.26103892</v>
      </c>
      <c r="G37" s="18" t="n">
        <v>489.28266314</v>
      </c>
      <c r="H37" s="20" t="n">
        <v>6.23869744</v>
      </c>
      <c r="I37" s="18" t="n">
        <v>483.37965736</v>
      </c>
      <c r="J37" s="20" t="n">
        <v>6.45873475</v>
      </c>
      <c r="K37" s="18" t="s">
        <v>404</v>
      </c>
      <c r="L37" s="20" t="s">
        <v>404</v>
      </c>
      <c r="M37" s="18" t="s">
        <v>404</v>
      </c>
      <c r="N37" s="20" t="s">
        <v>404</v>
      </c>
      <c r="O37" s="18" t="s">
        <v>404</v>
      </c>
      <c r="P37" s="20" t="s">
        <v>404</v>
      </c>
      <c r="Q37" s="18" t="s">
        <v>404</v>
      </c>
      <c r="R37" s="20" t="s">
        <v>404</v>
      </c>
      <c r="S37" s="18" t="n">
        <v>506.31122858</v>
      </c>
      <c r="T37" s="20" t="n">
        <v>22.03645133</v>
      </c>
    </row>
    <row r="38" spans="1:20">
      <c r="A38" s="15" t="s">
        <v>435</v>
      </c>
      <c r="B38" s="17" t="n">
        <v>5860</v>
      </c>
      <c r="C38" s="18">
        <f>(268.0/B38*100)</f>
        <v/>
      </c>
      <c r="D38" s="19" t="n">
        <v>5592</v>
      </c>
      <c r="E38" s="18" t="n">
        <v>522.84576942</v>
      </c>
      <c r="F38" s="20" t="n">
        <v>6.53537927</v>
      </c>
      <c r="G38" s="18" t="n">
        <v>498.46217643</v>
      </c>
      <c r="H38" s="20" t="n">
        <v>6.60334389</v>
      </c>
      <c r="I38" s="18" t="n">
        <v>479.33402431</v>
      </c>
      <c r="J38" s="20" t="n">
        <v>8.033332939999999</v>
      </c>
      <c r="K38" s="18" t="s">
        <v>404</v>
      </c>
      <c r="L38" s="20" t="s">
        <v>404</v>
      </c>
      <c r="M38" s="18" t="s">
        <v>404</v>
      </c>
      <c r="N38" s="20" t="s">
        <v>404</v>
      </c>
      <c r="O38" s="18" t="s">
        <v>404</v>
      </c>
      <c r="P38" s="20" t="s">
        <v>404</v>
      </c>
      <c r="Q38" s="18" t="s">
        <v>404</v>
      </c>
      <c r="R38" s="20" t="s">
        <v>404</v>
      </c>
      <c r="S38" s="18" t="n">
        <v>504.86484101</v>
      </c>
      <c r="T38" s="20" t="n">
        <v>14.77621397</v>
      </c>
    </row>
    <row r="39" spans="1:20">
      <c r="A39" s="15" t="s">
        <v>436</v>
      </c>
      <c r="B39" s="17" t="n">
        <v>5895</v>
      </c>
      <c r="C39" s="18">
        <f>(0.0/B39*100)</f>
        <v/>
      </c>
      <c r="D39" s="19" t="n">
        <v>5895</v>
      </c>
      <c r="E39" s="18" t="n">
        <v>424.90550749</v>
      </c>
      <c r="F39" s="20" t="n">
        <v>5.08217433</v>
      </c>
      <c r="G39" s="18" t="n">
        <v>431.03548007</v>
      </c>
      <c r="H39" s="20" t="n">
        <v>11.65928739</v>
      </c>
      <c r="I39" s="18" t="n">
        <v>417.15665566</v>
      </c>
      <c r="J39" s="20" t="n">
        <v>18.49134015</v>
      </c>
      <c r="K39" s="18" t="s">
        <v>404</v>
      </c>
      <c r="L39" s="20" t="s">
        <v>404</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508.97909443</v>
      </c>
      <c r="F40" s="20" t="n">
        <v>4.70971397</v>
      </c>
      <c r="G40" s="18" t="n">
        <v>513.1817788</v>
      </c>
      <c r="H40" s="20" t="n">
        <v>5.81455274</v>
      </c>
      <c r="I40" s="18" t="n">
        <v>521.05777233</v>
      </c>
      <c r="J40" s="20" t="n">
        <v>8.51138091</v>
      </c>
      <c r="K40" s="18" t="s">
        <v>404</v>
      </c>
      <c r="L40" s="20" t="s">
        <v>404</v>
      </c>
      <c r="M40" s="18" t="s">
        <v>404</v>
      </c>
      <c r="N40" s="20" t="s">
        <v>404</v>
      </c>
      <c r="O40" s="18" t="s">
        <v>404</v>
      </c>
      <c r="P40" s="20" t="s">
        <v>404</v>
      </c>
      <c r="Q40" s="18" t="s">
        <v>404</v>
      </c>
      <c r="R40" s="20" t="s">
        <v>404</v>
      </c>
      <c r="S40" s="18" t="n">
        <v>502.63408605</v>
      </c>
      <c r="T40" s="20" t="n">
        <v>10.28978414</v>
      </c>
    </row>
    <row r="41" spans="1:20">
      <c r="A41" s="15" t="s">
        <v>438</v>
      </c>
      <c r="B41" s="17" t="n">
        <v>5712</v>
      </c>
      <c r="C41" s="18">
        <f>(99.0/B41*100)</f>
        <v/>
      </c>
      <c r="D41" s="19" t="n">
        <v>5613</v>
      </c>
      <c r="E41" s="18" t="n">
        <v>495.62852217</v>
      </c>
      <c r="F41" s="20" t="n">
        <v>4.55636961</v>
      </c>
      <c r="G41" s="18" t="n">
        <v>502.58524615</v>
      </c>
      <c r="H41" s="20" t="n">
        <v>5.32639218</v>
      </c>
      <c r="I41" s="18" t="n">
        <v>499.38400718</v>
      </c>
      <c r="J41" s="20" t="n">
        <v>6.17402952</v>
      </c>
      <c r="K41" s="18" t="s">
        <v>404</v>
      </c>
      <c r="L41" s="20" t="s">
        <v>404</v>
      </c>
      <c r="M41" s="18" t="s">
        <v>404</v>
      </c>
      <c r="N41" s="20" t="s">
        <v>404</v>
      </c>
      <c r="O41" s="18" t="s">
        <v>404</v>
      </c>
      <c r="P41" s="20" t="s">
        <v>404</v>
      </c>
      <c r="Q41" s="18" t="s">
        <v>404</v>
      </c>
      <c r="R41" s="20" t="s">
        <v>404</v>
      </c>
      <c r="S41" s="18" t="n">
        <v>462.40617349</v>
      </c>
      <c r="T41" s="20" t="n">
        <v>30.33444546</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426.59544469</v>
      </c>
      <c r="F44" s="20" t="n">
        <v>4.49713348</v>
      </c>
      <c r="G44" s="18" t="n">
        <v>429.62169699</v>
      </c>
      <c r="H44" s="20" t="n">
        <v>4.31948865</v>
      </c>
      <c r="I44" s="18" t="n">
        <v>384.18253799</v>
      </c>
      <c r="J44" s="20" t="n">
        <v>11.08520389</v>
      </c>
      <c r="K44" s="18" t="s">
        <v>404</v>
      </c>
      <c r="L44" s="20" t="s">
        <v>404</v>
      </c>
      <c r="M44" s="18" t="s">
        <v>404</v>
      </c>
      <c r="N44" s="20" t="s">
        <v>404</v>
      </c>
      <c r="O44" s="18" t="s">
        <v>404</v>
      </c>
      <c r="P44" s="20" t="s">
        <v>404</v>
      </c>
      <c r="Q44" s="18" t="n">
        <v>379.41383513</v>
      </c>
      <c r="R44" s="20" t="n">
        <v>9.67272597</v>
      </c>
      <c r="S44" s="18" t="n">
        <v>440.2361285</v>
      </c>
      <c r="T44" s="20" t="n">
        <v>11.26253495</v>
      </c>
    </row>
    <row r="45" spans="1:20">
      <c r="A45" s="15" t="s">
        <v>442</v>
      </c>
      <c r="B45" s="17" t="n">
        <v>5519</v>
      </c>
      <c r="C45" s="18">
        <f>(0.0/B45*100)</f>
        <v/>
      </c>
      <c r="D45" s="19" t="n">
        <v>5519</v>
      </c>
      <c r="E45" s="18" t="n">
        <v>374.85729393</v>
      </c>
      <c r="F45" s="20" t="n">
        <v>2.90333937</v>
      </c>
      <c r="G45" s="18" t="n">
        <v>472.90687743</v>
      </c>
      <c r="H45" s="20" t="n">
        <v>48.40858349</v>
      </c>
      <c r="I45" s="18" t="n">
        <v>377.52953188</v>
      </c>
      <c r="J45" s="20" t="n">
        <v>9.208823450000001</v>
      </c>
      <c r="K45" s="18" t="s">
        <v>404</v>
      </c>
      <c r="L45" s="20" t="s">
        <v>404</v>
      </c>
      <c r="M45" s="18" t="s">
        <v>404</v>
      </c>
      <c r="N45" s="20" t="s">
        <v>404</v>
      </c>
      <c r="O45" s="18" t="s">
        <v>404</v>
      </c>
      <c r="P45" s="20" t="s">
        <v>404</v>
      </c>
      <c r="Q45" s="18" t="s">
        <v>404</v>
      </c>
      <c r="R45" s="20" t="s">
        <v>404</v>
      </c>
      <c r="S45" s="18" t="n">
        <v>372.5664052</v>
      </c>
      <c r="T45" s="20" t="n">
        <v>19.90876737</v>
      </c>
    </row>
    <row r="46" spans="1:20">
      <c r="A46" s="15" t="s">
        <v>443</v>
      </c>
      <c r="B46" s="17" t="n">
        <v>23141</v>
      </c>
      <c r="C46" s="18">
        <f>(4196.0/B46*100)</f>
        <v/>
      </c>
      <c r="D46" s="19" t="n">
        <v>18945</v>
      </c>
      <c r="E46" s="18" t="n">
        <v>404.80764279</v>
      </c>
      <c r="F46" s="20" t="n">
        <v>4.37901821</v>
      </c>
      <c r="G46" s="18" t="n">
        <v>404.46188781</v>
      </c>
      <c r="H46" s="20" t="n">
        <v>4.22836891</v>
      </c>
      <c r="I46" s="18" t="n">
        <v>422.18365404</v>
      </c>
      <c r="J46" s="20" t="n">
        <v>23.29985345</v>
      </c>
      <c r="K46" s="18" t="s">
        <v>404</v>
      </c>
      <c r="L46" s="20" t="s">
        <v>404</v>
      </c>
      <c r="M46" s="18" t="s">
        <v>404</v>
      </c>
      <c r="N46" s="20" t="s">
        <v>404</v>
      </c>
      <c r="O46" s="18" t="s">
        <v>404</v>
      </c>
      <c r="P46" s="20" t="s">
        <v>404</v>
      </c>
      <c r="Q46" s="18" t="s">
        <v>404</v>
      </c>
      <c r="R46" s="20" t="s">
        <v>404</v>
      </c>
      <c r="S46" s="18" t="n">
        <v>388.70325054</v>
      </c>
      <c r="T46" s="20" t="n">
        <v>11.56945311</v>
      </c>
    </row>
    <row r="47" spans="1:20">
      <c r="A47" s="15" t="s">
        <v>444</v>
      </c>
      <c r="B47" s="17" t="n">
        <v>5928</v>
      </c>
      <c r="C47" s="18">
        <f>(0.0/B47*100)</f>
        <v/>
      </c>
      <c r="D47" s="19" t="n">
        <v>5928</v>
      </c>
      <c r="E47" s="18" t="n">
        <v>440.69211742</v>
      </c>
      <c r="F47" s="20" t="n">
        <v>6.78370145</v>
      </c>
      <c r="G47" s="18" t="n">
        <v>439.77901213</v>
      </c>
      <c r="H47" s="20" t="n">
        <v>8.88859452</v>
      </c>
      <c r="I47" s="18" t="n">
        <v>468.46351253</v>
      </c>
      <c r="J47" s="20" t="n">
        <v>17.91277605</v>
      </c>
      <c r="K47" s="18" t="s">
        <v>404</v>
      </c>
      <c r="L47" s="20" t="s">
        <v>404</v>
      </c>
      <c r="M47" s="18" t="s">
        <v>404</v>
      </c>
      <c r="N47" s="20" t="s">
        <v>404</v>
      </c>
      <c r="O47" s="18" t="s">
        <v>404</v>
      </c>
      <c r="P47" s="20" t="s">
        <v>404</v>
      </c>
      <c r="Q47" s="18" t="s">
        <v>404</v>
      </c>
      <c r="R47" s="20" t="s">
        <v>404</v>
      </c>
      <c r="S47" s="18" t="n">
        <v>462.52220277</v>
      </c>
      <c r="T47" s="20" t="n">
        <v>21.72612978</v>
      </c>
    </row>
    <row r="48" spans="1:20">
      <c r="A48" s="15" t="s">
        <v>445</v>
      </c>
      <c r="B48" s="17" t="n">
        <v>9841</v>
      </c>
      <c r="C48" s="18">
        <f>(40.0/B48*100)</f>
        <v/>
      </c>
      <c r="D48" s="19" t="n">
        <v>9801</v>
      </c>
      <c r="E48" s="18" t="n">
        <v>515.25708248</v>
      </c>
      <c r="F48" s="20" t="n">
        <v>7.49498339</v>
      </c>
      <c r="G48" s="18" t="n">
        <v>525.00546693</v>
      </c>
      <c r="H48" s="20" t="n">
        <v>9.172200930000001</v>
      </c>
      <c r="I48" s="18" t="n">
        <v>459.25247142</v>
      </c>
      <c r="J48" s="20" t="n">
        <v>32.73484345</v>
      </c>
      <c r="K48" s="18" t="s">
        <v>404</v>
      </c>
      <c r="L48" s="20" t="s">
        <v>404</v>
      </c>
      <c r="M48" s="18" t="s">
        <v>404</v>
      </c>
      <c r="N48" s="20" t="s">
        <v>404</v>
      </c>
      <c r="O48" s="18" t="s">
        <v>404</v>
      </c>
      <c r="P48" s="20" t="s">
        <v>404</v>
      </c>
      <c r="Q48" s="18" t="s">
        <v>404</v>
      </c>
      <c r="R48" s="20" t="s">
        <v>404</v>
      </c>
      <c r="S48" s="18" t="n">
        <v>639.9129439</v>
      </c>
      <c r="T48" s="20" t="n">
        <v>11.77434961</v>
      </c>
    </row>
    <row r="49" spans="1:20">
      <c r="A49" s="15" t="s">
        <v>446</v>
      </c>
      <c r="B49" s="17" t="n">
        <v>6349</v>
      </c>
      <c r="C49" s="18">
        <f>(52.0/B49*100)</f>
        <v/>
      </c>
      <c r="D49" s="19" t="n">
        <v>6297</v>
      </c>
      <c r="E49" s="18" t="n">
        <v>435.0109778</v>
      </c>
      <c r="F49" s="20" t="n">
        <v>4.47050734</v>
      </c>
      <c r="G49" s="18" t="n">
        <v>432.15245458</v>
      </c>
      <c r="H49" s="20" t="n">
        <v>3.94776666</v>
      </c>
      <c r="I49" s="18" t="n">
        <v>419.49932747</v>
      </c>
      <c r="J49" s="20" t="n">
        <v>15.86928908</v>
      </c>
      <c r="K49" s="18" t="s">
        <v>404</v>
      </c>
      <c r="L49" s="20" t="s">
        <v>404</v>
      </c>
      <c r="M49" s="18" t="s">
        <v>404</v>
      </c>
      <c r="N49" s="20" t="s">
        <v>404</v>
      </c>
      <c r="O49" s="18" t="s">
        <v>404</v>
      </c>
      <c r="P49" s="20" t="s">
        <v>404</v>
      </c>
      <c r="Q49" s="18" t="s">
        <v>404</v>
      </c>
      <c r="R49" s="20" t="s">
        <v>404</v>
      </c>
      <c r="S49" s="18" t="n">
        <v>408.57718488</v>
      </c>
      <c r="T49" s="20" t="n">
        <v>10.43286757</v>
      </c>
    </row>
    <row r="50" spans="1:20">
      <c r="A50" s="15" t="s">
        <v>447</v>
      </c>
      <c r="B50" s="17" t="n">
        <v>11795</v>
      </c>
      <c r="C50" s="18">
        <f>(1031.0/B50*100)</f>
        <v/>
      </c>
      <c r="D50" s="19" t="n">
        <v>10764</v>
      </c>
      <c r="E50" s="18" t="n">
        <v>412.74362424</v>
      </c>
      <c r="F50" s="20" t="n">
        <v>6.12541047</v>
      </c>
      <c r="G50" s="18" t="n">
        <v>421.40089569</v>
      </c>
      <c r="H50" s="20" t="n">
        <v>4.19729855</v>
      </c>
      <c r="I50" s="18" t="n">
        <v>427.45083427</v>
      </c>
      <c r="J50" s="20" t="n">
        <v>9.57263624</v>
      </c>
      <c r="K50" s="18" t="s">
        <v>404</v>
      </c>
      <c r="L50" s="20" t="s">
        <v>404</v>
      </c>
      <c r="M50" s="18" t="s">
        <v>404</v>
      </c>
      <c r="N50" s="20" t="s">
        <v>404</v>
      </c>
      <c r="O50" s="18" t="s">
        <v>404</v>
      </c>
      <c r="P50" s="20" t="s">
        <v>404</v>
      </c>
      <c r="Q50" s="18" t="s">
        <v>404</v>
      </c>
      <c r="R50" s="20" t="s">
        <v>404</v>
      </c>
      <c r="S50" s="18" t="n">
        <v>401.41694469</v>
      </c>
      <c r="T50" s="20" t="n">
        <v>12.24887039</v>
      </c>
    </row>
    <row r="51" spans="1:20">
      <c r="A51" s="15" t="s">
        <v>448</v>
      </c>
      <c r="B51" s="17" t="n">
        <v>6866</v>
      </c>
      <c r="C51" s="18">
        <f>(0.0/B51*100)</f>
        <v/>
      </c>
      <c r="D51" s="19" t="n">
        <v>6866</v>
      </c>
      <c r="E51" s="18" t="n">
        <v>423.10699011</v>
      </c>
      <c r="F51" s="20" t="n">
        <v>3.27851036</v>
      </c>
      <c r="G51" s="18" t="n">
        <v>418.44374659</v>
      </c>
      <c r="H51" s="20" t="n">
        <v>4.72949385</v>
      </c>
      <c r="I51" s="18" t="n">
        <v>407.98710564</v>
      </c>
      <c r="J51" s="20" t="n">
        <v>5.75814172</v>
      </c>
      <c r="K51" s="18" t="s">
        <v>404</v>
      </c>
      <c r="L51" s="20" t="s">
        <v>404</v>
      </c>
      <c r="M51" s="18" t="s">
        <v>404</v>
      </c>
      <c r="N51" s="20" t="s">
        <v>404</v>
      </c>
      <c r="O51" s="18" t="s">
        <v>404</v>
      </c>
      <c r="P51" s="20" t="s">
        <v>404</v>
      </c>
      <c r="Q51" s="18" t="s">
        <v>404</v>
      </c>
      <c r="R51" s="20" t="s">
        <v>404</v>
      </c>
      <c r="S51" s="18" t="n">
        <v>412.14944056</v>
      </c>
      <c r="T51" s="20" t="n">
        <v>8.79867761</v>
      </c>
    </row>
    <row r="52" spans="1:20">
      <c r="A52" s="15" t="s">
        <v>449</v>
      </c>
      <c r="B52" s="17" t="n">
        <v>5809</v>
      </c>
      <c r="C52" s="18">
        <f>(0.0/B52*100)</f>
        <v/>
      </c>
      <c r="D52" s="19" t="n">
        <v>5809</v>
      </c>
      <c r="E52" s="18" t="n">
        <v>482.24165486</v>
      </c>
      <c r="F52" s="20" t="n">
        <v>3.77148077</v>
      </c>
      <c r="G52" s="18" t="n">
        <v>465.21500111</v>
      </c>
      <c r="H52" s="20" t="n">
        <v>8.561615789999999</v>
      </c>
      <c r="I52" s="18" t="n">
        <v>451.10440146</v>
      </c>
      <c r="J52" s="20" t="n">
        <v>17.46337822</v>
      </c>
      <c r="K52" s="18" t="s">
        <v>404</v>
      </c>
      <c r="L52" s="20" t="s">
        <v>404</v>
      </c>
      <c r="M52" s="18" t="s">
        <v>404</v>
      </c>
      <c r="N52" s="20" t="s">
        <v>404</v>
      </c>
      <c r="O52" s="18" t="s">
        <v>404</v>
      </c>
      <c r="P52" s="20" t="s">
        <v>404</v>
      </c>
      <c r="Q52" s="18" t="s">
        <v>404</v>
      </c>
      <c r="R52" s="20" t="s">
        <v>404</v>
      </c>
      <c r="S52" s="18" t="n">
        <v>441.93597349</v>
      </c>
      <c r="T52" s="20" t="n">
        <v>18.60093121</v>
      </c>
    </row>
    <row r="53" spans="1:20">
      <c r="A53" s="15" t="s">
        <v>450</v>
      </c>
      <c r="B53" s="17" t="n">
        <v>5571</v>
      </c>
      <c r="C53" s="18">
        <f>(0.0/B53*100)</f>
        <v/>
      </c>
      <c r="D53" s="19" t="n">
        <v>5571</v>
      </c>
      <c r="E53" s="18" t="n">
        <v>426.1263662</v>
      </c>
      <c r="F53" s="20" t="n">
        <v>1.59710519</v>
      </c>
      <c r="G53" s="18" t="n">
        <v>452.78801847</v>
      </c>
      <c r="H53" s="20" t="n">
        <v>2.57932772</v>
      </c>
      <c r="I53" s="18" t="n">
        <v>423.34867366</v>
      </c>
      <c r="J53" s="20" t="n">
        <v>6.37307678</v>
      </c>
      <c r="K53" s="18" t="s">
        <v>404</v>
      </c>
      <c r="L53" s="20" t="s">
        <v>404</v>
      </c>
      <c r="M53" s="18" t="s">
        <v>404</v>
      </c>
      <c r="N53" s="20" t="s">
        <v>404</v>
      </c>
      <c r="O53" s="18" t="s">
        <v>404</v>
      </c>
      <c r="P53" s="20" t="s">
        <v>404</v>
      </c>
      <c r="Q53" s="18" t="s">
        <v>404</v>
      </c>
      <c r="R53" s="20" t="s">
        <v>404</v>
      </c>
      <c r="S53" s="18" t="n">
        <v>351.01173518</v>
      </c>
      <c r="T53" s="20" t="n">
        <v>13.65309858</v>
      </c>
    </row>
    <row r="54" spans="1:20">
      <c r="A54" s="15" t="s">
        <v>451</v>
      </c>
      <c r="B54" s="17" t="n">
        <v>4740</v>
      </c>
      <c r="C54" s="18">
        <f>(199.0/B54*100)</f>
        <v/>
      </c>
      <c r="D54" s="19" t="n">
        <v>4541</v>
      </c>
      <c r="E54" s="18" t="n">
        <v>328.60355049</v>
      </c>
      <c r="F54" s="20" t="n">
        <v>4.47907394</v>
      </c>
      <c r="G54" s="18" t="n">
        <v>342.07036359</v>
      </c>
      <c r="H54" s="20" t="n">
        <v>6.61995088</v>
      </c>
      <c r="I54" s="18" t="n">
        <v>324.30661485</v>
      </c>
      <c r="J54" s="20" t="n">
        <v>14.75031923</v>
      </c>
      <c r="K54" s="18" t="s">
        <v>404</v>
      </c>
      <c r="L54" s="20" t="s">
        <v>404</v>
      </c>
      <c r="M54" s="18" t="s">
        <v>404</v>
      </c>
      <c r="N54" s="20" t="s">
        <v>404</v>
      </c>
      <c r="O54" s="18" t="s">
        <v>404</v>
      </c>
      <c r="P54" s="20" t="s">
        <v>404</v>
      </c>
      <c r="Q54" s="18" t="s">
        <v>404</v>
      </c>
      <c r="R54" s="20" t="s">
        <v>404</v>
      </c>
      <c r="S54" s="18" t="n">
        <v>330.06069686</v>
      </c>
      <c r="T54" s="20" t="n">
        <v>13.35834544</v>
      </c>
    </row>
    <row r="55" spans="1:20">
      <c r="A55" s="15" t="s">
        <v>452</v>
      </c>
      <c r="B55" s="17" t="n">
        <v>5316</v>
      </c>
      <c r="C55" s="18">
        <f>(43.0/B55*100)</f>
        <v/>
      </c>
      <c r="D55" s="19" t="n">
        <v>5273</v>
      </c>
      <c r="E55" s="18" t="n">
        <v>410.35287544</v>
      </c>
      <c r="F55" s="20" t="n">
        <v>4.69855222</v>
      </c>
      <c r="G55" s="18" t="n">
        <v>412.88378075</v>
      </c>
      <c r="H55" s="20" t="n">
        <v>3.69111782</v>
      </c>
      <c r="I55" s="18" t="n">
        <v>409.84126625</v>
      </c>
      <c r="J55" s="20" t="n">
        <v>8.822927160000001</v>
      </c>
      <c r="K55" s="18" t="s">
        <v>404</v>
      </c>
      <c r="L55" s="20" t="s">
        <v>404</v>
      </c>
      <c r="M55" s="18" t="s">
        <v>404</v>
      </c>
      <c r="N55" s="20" t="s">
        <v>404</v>
      </c>
      <c r="O55" s="18" t="s">
        <v>404</v>
      </c>
      <c r="P55" s="20" t="s">
        <v>404</v>
      </c>
      <c r="Q55" s="18" t="n">
        <v>399.60734077</v>
      </c>
      <c r="R55" s="20" t="n">
        <v>9.43858891</v>
      </c>
      <c r="S55" s="18" t="n">
        <v>393.34060619</v>
      </c>
      <c r="T55" s="20" t="n">
        <v>12.27979353</v>
      </c>
    </row>
    <row r="56" spans="1:20">
      <c r="A56" s="15" t="s">
        <v>453</v>
      </c>
      <c r="B56" s="17" t="n">
        <v>5359</v>
      </c>
      <c r="C56" s="18">
        <f>(0.0/B56*100)</f>
        <v/>
      </c>
      <c r="D56" s="19" t="n">
        <v>5359</v>
      </c>
      <c r="E56" s="18" t="n">
        <v>514.7224838</v>
      </c>
      <c r="F56" s="20" t="n">
        <v>6.72154907</v>
      </c>
      <c r="G56" s="18" t="n">
        <v>529.43330896</v>
      </c>
      <c r="H56" s="20" t="n">
        <v>4.15702466</v>
      </c>
      <c r="I56" s="18" t="n">
        <v>477.62037464</v>
      </c>
      <c r="J56" s="20" t="n">
        <v>16.71968808</v>
      </c>
      <c r="K56" s="18" t="s">
        <v>404</v>
      </c>
      <c r="L56" s="20" t="s">
        <v>404</v>
      </c>
      <c r="M56" s="18" t="s">
        <v>404</v>
      </c>
      <c r="N56" s="20" t="s">
        <v>404</v>
      </c>
      <c r="O56" s="18" t="s">
        <v>404</v>
      </c>
      <c r="P56" s="20" t="s">
        <v>404</v>
      </c>
      <c r="Q56" s="18" t="s">
        <v>404</v>
      </c>
      <c r="R56" s="20" t="s">
        <v>404</v>
      </c>
      <c r="S56" s="18" t="n">
        <v>526.58407548</v>
      </c>
      <c r="T56" s="20" t="n">
        <v>19.69678635</v>
      </c>
    </row>
    <row r="57" spans="1:20">
      <c r="A57" s="15" t="s">
        <v>454</v>
      </c>
      <c r="B57" s="17" t="n">
        <v>6513</v>
      </c>
      <c r="C57" s="18">
        <f>(0.0/B57*100)</f>
        <v/>
      </c>
      <c r="D57" s="19" t="n">
        <v>6513</v>
      </c>
      <c r="E57" s="18" t="n">
        <v>407.16798209</v>
      </c>
      <c r="F57" s="20" t="n">
        <v>5.10483108</v>
      </c>
      <c r="G57" s="18" t="n">
        <v>399.60405102</v>
      </c>
      <c r="H57" s="20" t="n">
        <v>4.04375826</v>
      </c>
      <c r="I57" s="18" t="n">
        <v>384.00359817</v>
      </c>
      <c r="J57" s="20" t="n">
        <v>15.5671074</v>
      </c>
      <c r="K57" s="18" t="s">
        <v>404</v>
      </c>
      <c r="L57" s="20" t="s">
        <v>404</v>
      </c>
      <c r="M57" s="18" t="s">
        <v>404</v>
      </c>
      <c r="N57" s="20" t="s">
        <v>404</v>
      </c>
      <c r="O57" s="18" t="s">
        <v>404</v>
      </c>
      <c r="P57" s="20" t="s">
        <v>404</v>
      </c>
      <c r="Q57" s="18" t="n">
        <v>396.62464174</v>
      </c>
      <c r="R57" s="20" t="n">
        <v>22.19261794</v>
      </c>
      <c r="S57" s="18" t="n">
        <v>418.81236833</v>
      </c>
      <c r="T57" s="20" t="n">
        <v>11.69589057</v>
      </c>
    </row>
    <row r="58" spans="1:20">
      <c r="A58" s="15" t="s">
        <v>455</v>
      </c>
      <c r="B58" s="17" t="n">
        <v>7267</v>
      </c>
      <c r="C58" s="18">
        <f>(0.0/B58*100)</f>
        <v/>
      </c>
      <c r="D58" s="19" t="n">
        <v>7267</v>
      </c>
      <c r="E58" s="18" t="n">
        <v>408.87422511</v>
      </c>
      <c r="F58" s="20" t="n">
        <v>3.23845647</v>
      </c>
      <c r="G58" s="18" t="n">
        <v>410.00969308</v>
      </c>
      <c r="H58" s="20" t="n">
        <v>11.33075218</v>
      </c>
      <c r="I58" s="18" t="n">
        <v>410.25114535</v>
      </c>
      <c r="J58" s="20" t="n">
        <v>12.06104635</v>
      </c>
      <c r="K58" s="18" t="s">
        <v>404</v>
      </c>
      <c r="L58" s="20" t="s">
        <v>404</v>
      </c>
      <c r="M58" s="18" t="s">
        <v>404</v>
      </c>
      <c r="N58" s="20" t="s">
        <v>404</v>
      </c>
      <c r="O58" s="18" t="s">
        <v>404</v>
      </c>
      <c r="P58" s="20" t="s">
        <v>404</v>
      </c>
      <c r="Q58" s="18" t="n">
        <v>439.84976063</v>
      </c>
      <c r="R58" s="20" t="n">
        <v>7.34080143</v>
      </c>
      <c r="S58" s="18" t="n">
        <v>392.33356386</v>
      </c>
      <c r="T58" s="20" t="n">
        <v>9.85329606</v>
      </c>
    </row>
    <row r="59" spans="1:20">
      <c r="A59" s="15" t="s">
        <v>456</v>
      </c>
      <c r="B59" s="17" t="n">
        <v>4826</v>
      </c>
      <c r="C59" s="18">
        <f>(0.0/B59*100)</f>
        <v/>
      </c>
      <c r="D59" s="19" t="n">
        <v>4826</v>
      </c>
      <c r="E59" s="18" t="n">
        <v>377.30035895</v>
      </c>
      <c r="F59" s="20" t="n">
        <v>1.88143932</v>
      </c>
      <c r="G59" s="18" t="n">
        <v>377.94969275</v>
      </c>
      <c r="H59" s="20" t="n">
        <v>3.90829192</v>
      </c>
      <c r="I59" s="18" t="n">
        <v>370.56390973</v>
      </c>
      <c r="J59" s="20" t="n">
        <v>5.27719948</v>
      </c>
      <c r="K59" s="18" t="s">
        <v>404</v>
      </c>
      <c r="L59" s="20" t="s">
        <v>404</v>
      </c>
      <c r="M59" s="18" t="s">
        <v>404</v>
      </c>
      <c r="N59" s="20" t="s">
        <v>404</v>
      </c>
      <c r="O59" s="18" t="s">
        <v>404</v>
      </c>
      <c r="P59" s="20" t="s">
        <v>404</v>
      </c>
      <c r="Q59" s="18" t="n">
        <v>445.12844142</v>
      </c>
      <c r="R59" s="20" t="n">
        <v>7.82367335</v>
      </c>
      <c r="S59" s="18" t="n">
        <v>365.04170005</v>
      </c>
      <c r="T59" s="20" t="n">
        <v>5.98672172</v>
      </c>
    </row>
    <row r="60" spans="1:20">
      <c r="A60" s="15" t="s">
        <v>457</v>
      </c>
      <c r="B60" s="17" t="n">
        <v>4546</v>
      </c>
      <c r="C60" s="18">
        <f>(0.0/B60*100)</f>
        <v/>
      </c>
      <c r="D60" s="19" t="n">
        <v>4546</v>
      </c>
      <c r="E60" s="18" t="n">
        <v>366.96421782</v>
      </c>
      <c r="F60" s="20" t="n">
        <v>6.53314111</v>
      </c>
      <c r="G60" s="18" t="n">
        <v>399.62070718</v>
      </c>
      <c r="H60" s="20" t="n">
        <v>5.43662697</v>
      </c>
      <c r="I60" s="18" t="n">
        <v>395.88449592</v>
      </c>
      <c r="J60" s="20" t="n">
        <v>21.09932321</v>
      </c>
      <c r="K60" s="18" t="s">
        <v>404</v>
      </c>
      <c r="L60" s="20" t="s">
        <v>404</v>
      </c>
      <c r="M60" s="18" t="s">
        <v>404</v>
      </c>
      <c r="N60" s="20" t="s">
        <v>404</v>
      </c>
      <c r="O60" s="18" t="s">
        <v>404</v>
      </c>
      <c r="P60" s="20" t="s">
        <v>404</v>
      </c>
      <c r="Q60" s="18" t="n">
        <v>323.36972957</v>
      </c>
      <c r="R60" s="20" t="n">
        <v>11.73292879</v>
      </c>
      <c r="S60" s="18" t="n">
        <v>385.8600324</v>
      </c>
      <c r="T60" s="20" t="n">
        <v>11.94634494</v>
      </c>
    </row>
    <row r="61" spans="1:20">
      <c r="A61" s="15" t="s">
        <v>458</v>
      </c>
      <c r="B61" s="17" t="n">
        <v>6525</v>
      </c>
      <c r="C61" s="18">
        <f>(0.0/B61*100)</f>
        <v/>
      </c>
      <c r="D61" s="19" t="n">
        <v>6525</v>
      </c>
      <c r="E61" s="18" t="n">
        <v>478.82958322</v>
      </c>
      <c r="F61" s="20" t="n">
        <v>3.68961407</v>
      </c>
      <c r="G61" s="18" t="n">
        <v>470.16395383</v>
      </c>
      <c r="H61" s="20" t="n">
        <v>5.03243989</v>
      </c>
      <c r="I61" s="18" t="n">
        <v>486.78459145</v>
      </c>
      <c r="J61" s="20" t="n">
        <v>20.27428211</v>
      </c>
      <c r="K61" s="18" t="s">
        <v>404</v>
      </c>
      <c r="L61" s="20" t="s">
        <v>404</v>
      </c>
      <c r="M61" s="18" t="s">
        <v>404</v>
      </c>
      <c r="N61" s="20" t="s">
        <v>404</v>
      </c>
      <c r="O61" s="18" t="s">
        <v>404</v>
      </c>
      <c r="P61" s="20" t="s">
        <v>404</v>
      </c>
      <c r="Q61" s="18" t="s">
        <v>404</v>
      </c>
      <c r="R61" s="20" t="s">
        <v>404</v>
      </c>
      <c r="S61" s="18" t="n">
        <v>428.91891087</v>
      </c>
      <c r="T61" s="20" t="n">
        <v>6.82630315</v>
      </c>
    </row>
    <row r="62" spans="1:20">
      <c r="A62" s="15" t="s">
        <v>459</v>
      </c>
      <c r="B62" s="17" t="n">
        <v>4476</v>
      </c>
      <c r="C62" s="18">
        <f>(0.0/B62*100)</f>
        <v/>
      </c>
      <c r="D62" s="19" t="n">
        <v>4476</v>
      </c>
      <c r="E62" s="18" t="n">
        <v>532.79306457</v>
      </c>
      <c r="F62" s="20" t="n">
        <v>2.55676786</v>
      </c>
      <c r="G62" s="18" t="n">
        <v>530.41364074</v>
      </c>
      <c r="H62" s="20" t="n">
        <v>1.26003324</v>
      </c>
      <c r="I62" s="18" t="n">
        <v>490.78848479</v>
      </c>
      <c r="J62" s="20" t="n">
        <v>3.80057423</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387.59302936</v>
      </c>
      <c r="F63" s="20" t="n">
        <v>1.6841175</v>
      </c>
      <c r="G63" s="18" t="n">
        <v>373.95686066</v>
      </c>
      <c r="H63" s="20" t="n">
        <v>4.87053442</v>
      </c>
      <c r="I63" s="18" t="n">
        <v>361.22505907</v>
      </c>
      <c r="J63" s="20" t="n">
        <v>2.89530814</v>
      </c>
      <c r="K63" s="18" t="s">
        <v>404</v>
      </c>
      <c r="L63" s="20" t="s">
        <v>404</v>
      </c>
      <c r="M63" s="18" t="s">
        <v>404</v>
      </c>
      <c r="N63" s="20" t="s">
        <v>404</v>
      </c>
      <c r="O63" s="18" t="s">
        <v>404</v>
      </c>
      <c r="P63" s="20" t="s">
        <v>404</v>
      </c>
      <c r="Q63" s="18" t="n">
        <v>367.0998949</v>
      </c>
      <c r="R63" s="20" t="n">
        <v>10.98375419</v>
      </c>
      <c r="S63" s="18" t="n">
        <v>391.4988184</v>
      </c>
      <c r="T63" s="20" t="n">
        <v>3.51224948</v>
      </c>
    </row>
    <row r="64" spans="1:20">
      <c r="A64" s="15" t="s">
        <v>461</v>
      </c>
      <c r="B64" s="17" t="n">
        <v>3634</v>
      </c>
      <c r="C64" s="18">
        <f>(27.0/B64*100)</f>
        <v/>
      </c>
      <c r="D64" s="19" t="n">
        <v>3607</v>
      </c>
      <c r="E64" s="18" t="n">
        <v>445.14114784</v>
      </c>
      <c r="F64" s="20" t="n">
        <v>1.90460381</v>
      </c>
      <c r="G64" s="18" t="n">
        <v>495.68839208</v>
      </c>
      <c r="H64" s="20" t="n">
        <v>3.17694253</v>
      </c>
      <c r="I64" s="18" t="n">
        <v>505.20285157</v>
      </c>
      <c r="J64" s="20" t="n">
        <v>6.6668875</v>
      </c>
      <c r="K64" s="18" t="s">
        <v>404</v>
      </c>
      <c r="L64" s="20" t="s">
        <v>404</v>
      </c>
      <c r="M64" s="18" t="s">
        <v>404</v>
      </c>
      <c r="N64" s="20" t="s">
        <v>404</v>
      </c>
      <c r="O64" s="18" t="s">
        <v>404</v>
      </c>
      <c r="P64" s="20" t="s">
        <v>404</v>
      </c>
      <c r="Q64" s="18" t="s">
        <v>404</v>
      </c>
      <c r="R64" s="20" t="s">
        <v>404</v>
      </c>
      <c r="S64" s="18" t="n">
        <v>496.55173372</v>
      </c>
      <c r="T64" s="20" t="n">
        <v>8.694263790000001</v>
      </c>
    </row>
    <row r="65" spans="1:20">
      <c r="A65" s="15" t="s">
        <v>462</v>
      </c>
      <c r="B65" s="17" t="n">
        <v>5325</v>
      </c>
      <c r="C65" s="18">
        <f>(0.0/B65*100)</f>
        <v/>
      </c>
      <c r="D65" s="19" t="n">
        <v>5325</v>
      </c>
      <c r="E65" s="18" t="n">
        <v>427.88517634</v>
      </c>
      <c r="F65" s="20" t="n">
        <v>3.04024386</v>
      </c>
      <c r="G65" s="18" t="n">
        <v>426.01938472</v>
      </c>
      <c r="H65" s="20" t="n">
        <v>4.56117094</v>
      </c>
      <c r="I65" s="18" t="n">
        <v>423.92365899</v>
      </c>
      <c r="J65" s="20" t="n">
        <v>21.18008007</v>
      </c>
      <c r="K65" s="18" t="s">
        <v>404</v>
      </c>
      <c r="L65" s="20" t="s">
        <v>404</v>
      </c>
      <c r="M65" s="18" t="s">
        <v>404</v>
      </c>
      <c r="N65" s="20" t="s">
        <v>404</v>
      </c>
      <c r="O65" s="18" t="n">
        <v>433.51707785</v>
      </c>
      <c r="P65" s="20" t="n">
        <v>7.57295274</v>
      </c>
      <c r="Q65" s="18" t="n">
        <v>475.48098286</v>
      </c>
      <c r="R65" s="20" t="n">
        <v>8.98157694</v>
      </c>
      <c r="S65" s="18" t="n">
        <v>438.3496764</v>
      </c>
      <c r="T65" s="20" t="n">
        <v>10.36919462</v>
      </c>
    </row>
    <row r="66" spans="1:20">
      <c r="A66" s="15" t="s">
        <v>463</v>
      </c>
      <c r="B66" s="17" t="n">
        <v>5665</v>
      </c>
      <c r="C66" s="18">
        <f>(0.0/B66*100)</f>
        <v/>
      </c>
      <c r="D66" s="19" t="n">
        <v>5665</v>
      </c>
      <c r="E66" s="18" t="n">
        <v>413.18459256</v>
      </c>
      <c r="F66" s="20" t="n">
        <v>1.21031469</v>
      </c>
      <c r="G66" s="18" t="n">
        <v>400.80703156</v>
      </c>
      <c r="H66" s="20" t="n">
        <v>2.18540916</v>
      </c>
      <c r="I66" s="18" t="n">
        <v>437.23048091</v>
      </c>
      <c r="J66" s="20" t="n">
        <v>6.04814753</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393.33845714</v>
      </c>
      <c r="F67" s="20" t="n">
        <v>4.01697542</v>
      </c>
      <c r="G67" s="18" t="n">
        <v>403.09382</v>
      </c>
      <c r="H67" s="20" t="n">
        <v>4.04924992</v>
      </c>
      <c r="I67" s="18" t="n">
        <v>362.2392445</v>
      </c>
      <c r="J67" s="20" t="n">
        <v>11.40480222</v>
      </c>
      <c r="K67" s="18" t="s">
        <v>404</v>
      </c>
      <c r="L67" s="20" t="s">
        <v>404</v>
      </c>
      <c r="M67" s="18" t="s">
        <v>404</v>
      </c>
      <c r="N67" s="20" t="s">
        <v>404</v>
      </c>
      <c r="O67" s="18" t="s">
        <v>404</v>
      </c>
      <c r="P67" s="20" t="s">
        <v>404</v>
      </c>
      <c r="Q67" s="18" t="s">
        <v>404</v>
      </c>
      <c r="R67" s="20" t="s">
        <v>404</v>
      </c>
      <c r="S67" s="18" t="n">
        <v>382.45879609</v>
      </c>
      <c r="T67" s="20" t="n">
        <v>14.32970403</v>
      </c>
    </row>
    <row r="68" spans="1:20">
      <c r="A68" s="15" t="s">
        <v>465</v>
      </c>
      <c r="B68" s="17" t="n">
        <v>12083</v>
      </c>
      <c r="C68" s="18">
        <f>(0.0/B68*100)</f>
        <v/>
      </c>
      <c r="D68" s="19" t="n">
        <v>12083</v>
      </c>
      <c r="E68" s="18" t="n">
        <v>392.80356788</v>
      </c>
      <c r="F68" s="20" t="n">
        <v>1.24607714</v>
      </c>
      <c r="G68" s="18" t="n">
        <v>459.05688769</v>
      </c>
      <c r="H68" s="20" t="n">
        <v>1.40757988</v>
      </c>
      <c r="I68" s="18" t="n">
        <v>441.24033671</v>
      </c>
      <c r="J68" s="20" t="n">
        <v>4.15185388</v>
      </c>
      <c r="K68" s="18" t="s">
        <v>404</v>
      </c>
      <c r="L68" s="20" t="s">
        <v>404</v>
      </c>
      <c r="M68" s="18" t="s">
        <v>404</v>
      </c>
      <c r="N68" s="20" t="s">
        <v>404</v>
      </c>
      <c r="O68" s="18" t="s">
        <v>404</v>
      </c>
      <c r="P68" s="20" t="s">
        <v>404</v>
      </c>
      <c r="Q68" s="18" t="s">
        <v>404</v>
      </c>
      <c r="R68" s="20" t="s">
        <v>404</v>
      </c>
      <c r="S68" s="18" t="n">
        <v>439.84475592</v>
      </c>
      <c r="T68" s="20" t="n">
        <v>12.49637931</v>
      </c>
    </row>
    <row r="69" spans="1:20">
      <c r="A69" s="15" t="s">
        <v>466</v>
      </c>
      <c r="B69" s="17" t="n">
        <v>4876</v>
      </c>
      <c r="C69" s="18">
        <f>(0.0/B69*100)</f>
        <v/>
      </c>
      <c r="D69" s="19" t="n">
        <v>4876</v>
      </c>
      <c r="E69" s="18" t="n">
        <v>441.30817185</v>
      </c>
      <c r="F69" s="20" t="n">
        <v>4.58870702</v>
      </c>
      <c r="G69" s="18" t="n">
        <v>424.40262012</v>
      </c>
      <c r="H69" s="20" t="n">
        <v>5.84561191</v>
      </c>
      <c r="I69" s="18" t="n">
        <v>436.73219361</v>
      </c>
      <c r="J69" s="20" t="n">
        <v>14.95249241</v>
      </c>
      <c r="K69" s="18" t="s">
        <v>404</v>
      </c>
      <c r="L69" s="20" t="s">
        <v>404</v>
      </c>
      <c r="M69" s="18" t="s">
        <v>404</v>
      </c>
      <c r="N69" s="20" t="s">
        <v>404</v>
      </c>
      <c r="O69" s="18" t="s">
        <v>404</v>
      </c>
      <c r="P69" s="20" t="s">
        <v>404</v>
      </c>
      <c r="Q69" s="18" t="s">
        <v>404</v>
      </c>
      <c r="R69" s="20" t="s">
        <v>404</v>
      </c>
      <c r="S69" s="18" t="n">
        <v>399.9377576</v>
      </c>
      <c r="T69" s="20" t="n">
        <v>6.49190252</v>
      </c>
    </row>
    <row r="70" spans="1:20">
      <c r="A70" s="15" t="s">
        <v>467</v>
      </c>
      <c r="B70" s="17" t="n">
        <v>6036</v>
      </c>
      <c r="C70" s="18">
        <f>(0.0/B70*100)</f>
        <v/>
      </c>
      <c r="D70" s="19" t="n">
        <v>6036</v>
      </c>
      <c r="E70" s="18" t="n">
        <v>482.60220725</v>
      </c>
      <c r="F70" s="20" t="n">
        <v>3.99967332</v>
      </c>
      <c r="G70" s="18" t="n">
        <v>492.31394954</v>
      </c>
      <c r="H70" s="20" t="n">
        <v>4.05440539</v>
      </c>
      <c r="I70" s="18" t="s">
        <v>404</v>
      </c>
      <c r="J70" s="20" t="s">
        <v>404</v>
      </c>
      <c r="K70" s="18" t="s">
        <v>404</v>
      </c>
      <c r="L70" s="20" t="s">
        <v>404</v>
      </c>
      <c r="M70" s="18" t="s">
        <v>404</v>
      </c>
      <c r="N70" s="20" t="s">
        <v>404</v>
      </c>
      <c r="O70" s="18" t="s">
        <v>404</v>
      </c>
      <c r="P70" s="20" t="s">
        <v>404</v>
      </c>
      <c r="Q70" s="18" t="s">
        <v>404</v>
      </c>
      <c r="R70" s="20" t="s">
        <v>404</v>
      </c>
      <c r="S70" s="18" t="n">
        <v>510.58649487</v>
      </c>
      <c r="T70" s="20" t="n">
        <v>4.81300452</v>
      </c>
    </row>
    <row r="71" spans="1:20">
      <c r="A71" s="15" t="s">
        <v>468</v>
      </c>
      <c r="B71" s="17" t="n">
        <v>6115</v>
      </c>
      <c r="C71" s="18">
        <f>(0.0/B71*100)</f>
        <v/>
      </c>
      <c r="D71" s="19" t="n">
        <v>6115</v>
      </c>
      <c r="E71" s="18" t="n">
        <v>552.8372633499999</v>
      </c>
      <c r="F71" s="20" t="n">
        <v>2.0749594</v>
      </c>
      <c r="G71" s="18" t="n">
        <v>555.47081159</v>
      </c>
      <c r="H71" s="20" t="n">
        <v>1.63175542</v>
      </c>
      <c r="I71" s="18" t="n">
        <v>571.40057437</v>
      </c>
      <c r="J71" s="20" t="n">
        <v>8.718348369999999</v>
      </c>
      <c r="K71" s="18" t="s">
        <v>404</v>
      </c>
      <c r="L71" s="20" t="s">
        <v>404</v>
      </c>
      <c r="M71" s="18" t="s">
        <v>404</v>
      </c>
      <c r="N71" s="20" t="s">
        <v>404</v>
      </c>
      <c r="O71" s="18" t="s">
        <v>404</v>
      </c>
      <c r="P71" s="20" t="s">
        <v>404</v>
      </c>
      <c r="Q71" s="18" t="s">
        <v>404</v>
      </c>
      <c r="R71" s="20" t="s">
        <v>404</v>
      </c>
      <c r="S71" s="18" t="n">
        <v>626.99654695</v>
      </c>
      <c r="T71" s="20" t="n">
        <v>8.702820579999999</v>
      </c>
    </row>
    <row r="72" spans="1:20">
      <c r="A72" s="15" t="s">
        <v>469</v>
      </c>
      <c r="B72" s="17" t="n">
        <v>7708</v>
      </c>
      <c r="C72" s="18">
        <f>(0.0/B72*100)</f>
        <v/>
      </c>
      <c r="D72" s="19" t="n">
        <v>7708</v>
      </c>
      <c r="E72" s="18" t="n">
        <v>525.66352522</v>
      </c>
      <c r="F72" s="20" t="n">
        <v>4.94860454</v>
      </c>
      <c r="G72" s="18" t="n">
        <v>540.87978115</v>
      </c>
      <c r="H72" s="20" t="n">
        <v>5.55176395</v>
      </c>
      <c r="I72" s="18" t="n">
        <v>538.40030354</v>
      </c>
      <c r="J72" s="20" t="n">
        <v>37.16349293</v>
      </c>
      <c r="K72" s="18" t="s">
        <v>404</v>
      </c>
      <c r="L72" s="20" t="s">
        <v>404</v>
      </c>
      <c r="M72" s="18" t="s">
        <v>404</v>
      </c>
      <c r="N72" s="20" t="s">
        <v>404</v>
      </c>
      <c r="O72" s="18" t="s">
        <v>404</v>
      </c>
      <c r="P72" s="20" t="s">
        <v>404</v>
      </c>
      <c r="Q72" s="18" t="s">
        <v>404</v>
      </c>
      <c r="R72" s="20" t="s">
        <v>404</v>
      </c>
      <c r="S72" s="18" t="n">
        <v>523.68978326</v>
      </c>
      <c r="T72" s="20" t="n">
        <v>20.84944131</v>
      </c>
    </row>
    <row r="73" spans="1:20">
      <c r="A73" s="15" t="s">
        <v>470</v>
      </c>
      <c r="B73" s="17" t="n">
        <v>8249</v>
      </c>
      <c r="C73" s="18">
        <f>(0.0/B73*100)</f>
        <v/>
      </c>
      <c r="D73" s="19" t="n">
        <v>8249</v>
      </c>
      <c r="E73" s="18" t="n">
        <v>418.41533126</v>
      </c>
      <c r="F73" s="20" t="n">
        <v>4.80373635</v>
      </c>
      <c r="G73" s="18" t="n">
        <v>424.47825625</v>
      </c>
      <c r="H73" s="20" t="n">
        <v>4.79416643</v>
      </c>
      <c r="I73" s="18" t="n">
        <v>366.1035125</v>
      </c>
      <c r="J73" s="20" t="n">
        <v>11.34039085</v>
      </c>
      <c r="K73" s="18" t="s">
        <v>404</v>
      </c>
      <c r="L73" s="20" t="s">
        <v>404</v>
      </c>
      <c r="M73" s="18" t="s">
        <v>404</v>
      </c>
      <c r="N73" s="20" t="s">
        <v>404</v>
      </c>
      <c r="O73" s="18" t="s">
        <v>404</v>
      </c>
      <c r="P73" s="20" t="s">
        <v>404</v>
      </c>
      <c r="Q73" s="18" t="s">
        <v>404</v>
      </c>
      <c r="R73" s="20" t="s">
        <v>404</v>
      </c>
      <c r="S73" s="18" t="n">
        <v>412.94205187</v>
      </c>
      <c r="T73" s="20" t="n">
        <v>19.48382944</v>
      </c>
    </row>
    <row r="74" spans="1:20">
      <c r="A74" s="15" t="s">
        <v>471</v>
      </c>
      <c r="B74" s="17" t="n">
        <v>4692</v>
      </c>
      <c r="C74" s="18">
        <f>(484.0/B74*100)</f>
        <v/>
      </c>
      <c r="D74" s="19" t="n">
        <v>4208</v>
      </c>
      <c r="E74" s="18" t="n">
        <v>429.0441108</v>
      </c>
      <c r="F74" s="20" t="n">
        <v>1.88485022</v>
      </c>
      <c r="G74" s="18" t="n">
        <v>415.99878379</v>
      </c>
      <c r="H74" s="20" t="n">
        <v>2.90995487</v>
      </c>
      <c r="I74" s="18" t="n">
        <v>411.20803777</v>
      </c>
      <c r="J74" s="20" t="n">
        <v>4.53432053</v>
      </c>
      <c r="K74" s="18" t="s">
        <v>404</v>
      </c>
      <c r="L74" s="20" t="s">
        <v>404</v>
      </c>
      <c r="M74" s="18" t="s">
        <v>404</v>
      </c>
      <c r="N74" s="20" t="s">
        <v>404</v>
      </c>
      <c r="O74" s="18" t="s">
        <v>404</v>
      </c>
      <c r="P74" s="20" t="s">
        <v>404</v>
      </c>
      <c r="Q74" s="18" t="n">
        <v>428.28860824</v>
      </c>
      <c r="R74" s="20" t="n">
        <v>9.397982799999999</v>
      </c>
      <c r="S74" s="18" t="n">
        <v>406.15984012</v>
      </c>
      <c r="T74" s="20" t="n">
        <v>5.73711919</v>
      </c>
    </row>
    <row r="75" spans="1:20">
      <c r="A75" s="15" t="s">
        <v>472</v>
      </c>
      <c r="B75" s="17" t="n">
        <v>5375</v>
      </c>
      <c r="C75" s="18">
        <f>(483.0/B75*100)</f>
        <v/>
      </c>
      <c r="D75" s="19" t="n">
        <v>4892</v>
      </c>
      <c r="E75" s="18" t="n">
        <v>384.61027744</v>
      </c>
      <c r="F75" s="20" t="n">
        <v>4.16269627</v>
      </c>
      <c r="G75" s="18" t="n">
        <v>385.811766</v>
      </c>
      <c r="H75" s="20" t="n">
        <v>6.43683019</v>
      </c>
      <c r="I75" s="18" t="n">
        <v>390.46326166</v>
      </c>
      <c r="J75" s="20" t="n">
        <v>5.37253086</v>
      </c>
      <c r="K75" s="18" t="s">
        <v>404</v>
      </c>
      <c r="L75" s="20" t="s">
        <v>404</v>
      </c>
      <c r="M75" s="18" t="s">
        <v>404</v>
      </c>
      <c r="N75" s="20" t="s">
        <v>404</v>
      </c>
      <c r="O75" s="18" t="s">
        <v>404</v>
      </c>
      <c r="P75" s="20" t="s">
        <v>404</v>
      </c>
      <c r="Q75" s="18" t="s">
        <v>404</v>
      </c>
      <c r="R75" s="20" t="s">
        <v>404</v>
      </c>
      <c r="S75" s="18" t="n">
        <v>384.89352194</v>
      </c>
      <c r="T75" s="20" t="n">
        <v>10.69344511</v>
      </c>
    </row>
    <row r="76" spans="1:20">
      <c r="A76" s="15" t="s">
        <v>473</v>
      </c>
      <c r="B76" s="17" t="n">
        <v>14167</v>
      </c>
      <c r="C76" s="18">
        <f>(1400.0/B76*100)</f>
        <v/>
      </c>
      <c r="D76" s="19" t="n">
        <v>12767</v>
      </c>
      <c r="E76" s="18" t="n">
        <v>428.88678571</v>
      </c>
      <c r="F76" s="20" t="n">
        <v>4.21470327</v>
      </c>
      <c r="G76" s="18" t="n">
        <v>450.4254316</v>
      </c>
      <c r="H76" s="20" t="n">
        <v>5.05542904</v>
      </c>
      <c r="I76" s="18" t="n">
        <v>459.03432217</v>
      </c>
      <c r="J76" s="20" t="n">
        <v>40.57702894</v>
      </c>
      <c r="K76" s="18" t="s">
        <v>404</v>
      </c>
      <c r="L76" s="20" t="s">
        <v>404</v>
      </c>
      <c r="M76" s="18" t="s">
        <v>404</v>
      </c>
      <c r="N76" s="20" t="s">
        <v>404</v>
      </c>
      <c r="O76" s="18" t="s">
        <v>404</v>
      </c>
      <c r="P76" s="20" t="s">
        <v>404</v>
      </c>
      <c r="Q76" s="18" t="s">
        <v>404</v>
      </c>
      <c r="R76" s="20" t="s">
        <v>404</v>
      </c>
      <c r="S76" s="18" t="n">
        <v>434.9231007</v>
      </c>
      <c r="T76" s="20" t="n">
        <v>8.100843380000001</v>
      </c>
    </row>
    <row r="77" spans="1:20">
      <c r="A77" s="15" t="s">
        <v>474</v>
      </c>
      <c r="B77" s="17" t="n">
        <v>6062</v>
      </c>
      <c r="C77" s="18">
        <f>(0.0/B77*100)</f>
        <v/>
      </c>
      <c r="D77" s="19" t="n">
        <v>6062</v>
      </c>
      <c r="E77" s="18" t="n">
        <v>422.57528106</v>
      </c>
      <c r="F77" s="20" t="n">
        <v>4.29506634</v>
      </c>
      <c r="G77" s="18" t="n">
        <v>445.46512853</v>
      </c>
      <c r="H77" s="20" t="n">
        <v>3.6433006</v>
      </c>
      <c r="I77" s="18" t="n">
        <v>427.88657026</v>
      </c>
      <c r="J77" s="20" t="n">
        <v>7.27818686</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520.67779745</v>
      </c>
      <c r="F78" s="20" t="n">
        <v>4.25043018</v>
      </c>
      <c r="G78" s="18" t="n">
        <v>539.45577212</v>
      </c>
      <c r="H78" s="20" t="n">
        <v>7.80514955</v>
      </c>
      <c r="I78" s="18" t="n">
        <v>458.44044744</v>
      </c>
      <c r="J78" s="20" t="n">
        <v>4.96539462</v>
      </c>
      <c r="K78" s="18" t="s">
        <v>404</v>
      </c>
      <c r="L78" s="20" t="s">
        <v>404</v>
      </c>
      <c r="M78" s="18" t="s">
        <v>404</v>
      </c>
      <c r="N78" s="20" t="s">
        <v>404</v>
      </c>
      <c r="O78" s="18" t="s">
        <v>404</v>
      </c>
      <c r="P78" s="20" t="s">
        <v>404</v>
      </c>
      <c r="Q78" s="18" t="s">
        <v>404</v>
      </c>
      <c r="R78" s="20" t="s">
        <v>404</v>
      </c>
      <c r="S78" s="18" t="n">
        <v>488.79665937</v>
      </c>
      <c r="T78" s="20" t="n">
        <v>5.36423065</v>
      </c>
    </row>
    <row customHeight="1" ht="25" r="79" spans="1:20">
      <c r="A79" s="15" t="s">
        <v>476</v>
      </c>
      <c r="B79" s="17" t="n">
        <v>1657</v>
      </c>
      <c r="C79" s="18">
        <f>(21.0/B79*100)</f>
        <v/>
      </c>
      <c r="D79" s="19" t="n">
        <v>1636</v>
      </c>
      <c r="E79" s="18" t="n">
        <v>444.14019269</v>
      </c>
      <c r="F79" s="20" t="n">
        <v>8.291054539999999</v>
      </c>
      <c r="G79" s="18" t="n">
        <v>496.54672994</v>
      </c>
      <c r="H79" s="20" t="n">
        <v>9.11597602</v>
      </c>
      <c r="I79" s="18" t="n">
        <v>498.41610252</v>
      </c>
      <c r="J79" s="20" t="n">
        <v>29.03161593</v>
      </c>
      <c r="K79" s="18" t="s">
        <v>404</v>
      </c>
      <c r="L79" s="20" t="s">
        <v>404</v>
      </c>
      <c r="M79" s="18" t="s">
        <v>404</v>
      </c>
      <c r="N79" s="20" t="s">
        <v>404</v>
      </c>
      <c r="O79" s="18" t="s">
        <v>404</v>
      </c>
      <c r="P79" s="20" t="s">
        <v>404</v>
      </c>
      <c r="Q79" s="18" t="s">
        <v>404</v>
      </c>
      <c r="R79" s="20" t="s">
        <v>404</v>
      </c>
      <c r="S79" s="18" t="n">
        <v>460.62491063</v>
      </c>
      <c r="T79" s="20" t="n">
        <v>37.80925814</v>
      </c>
    </row>
    <row r="80" spans="1:20">
      <c r="A80" s="15" t="s">
        <v>477</v>
      </c>
      <c r="B80" s="17" t="n">
        <v>7841</v>
      </c>
      <c r="C80" s="18">
        <f>(0.0/B80*100)</f>
        <v/>
      </c>
      <c r="D80" s="19" t="n">
        <v>7841</v>
      </c>
      <c r="E80" s="18" t="n">
        <v>456.56339295</v>
      </c>
      <c r="F80" s="20" t="n">
        <v>4.39873823</v>
      </c>
      <c r="G80" s="18" t="n">
        <v>457.05587262</v>
      </c>
      <c r="H80" s="20" t="n">
        <v>5.79330355</v>
      </c>
      <c r="I80" s="18" t="n">
        <v>402.90606665</v>
      </c>
      <c r="J80" s="20" t="n">
        <v>15.09284503</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442.5382123</v>
      </c>
      <c r="F81" s="20" t="n">
        <v>3.19979854</v>
      </c>
      <c r="G81" s="18" t="n">
        <v>450.23138325</v>
      </c>
      <c r="H81" s="20" t="n">
        <v>8.500276510000001</v>
      </c>
      <c r="I81" s="18" t="n">
        <v>408.41288668</v>
      </c>
      <c r="J81" s="20" t="n">
        <v>6.19775092</v>
      </c>
      <c r="K81" s="18" t="s">
        <v>404</v>
      </c>
      <c r="L81" s="20" t="s">
        <v>404</v>
      </c>
      <c r="M81" s="18" t="s">
        <v>404</v>
      </c>
      <c r="N81" s="20" t="s">
        <v>404</v>
      </c>
      <c r="O81" s="18" t="s">
        <v>404</v>
      </c>
      <c r="P81" s="20" t="s">
        <v>404</v>
      </c>
      <c r="Q81" s="18" t="s">
        <v>404</v>
      </c>
      <c r="R81" s="20" t="s">
        <v>404</v>
      </c>
      <c r="S81" s="18" t="n">
        <v>419.19385292</v>
      </c>
      <c r="T81" s="20" t="n">
        <v>25.64481539</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681</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507.39047435</v>
      </c>
      <c r="F7" s="20" t="n">
        <v>2.63105845</v>
      </c>
      <c r="G7" s="18" t="n">
        <v>520.59896502</v>
      </c>
      <c r="H7" s="20" t="n">
        <v>3.37437332</v>
      </c>
      <c r="I7" s="18" t="n">
        <v>506.04518643</v>
      </c>
      <c r="J7" s="20" t="n">
        <v>9.759516209999999</v>
      </c>
      <c r="K7" s="18" t="s">
        <v>404</v>
      </c>
      <c r="L7" s="20" t="s">
        <v>404</v>
      </c>
      <c r="M7" s="18" t="s">
        <v>404</v>
      </c>
      <c r="N7" s="20" t="s">
        <v>404</v>
      </c>
      <c r="O7" s="18" t="s">
        <v>404</v>
      </c>
      <c r="P7" s="20" t="s">
        <v>404</v>
      </c>
      <c r="Q7" s="18" t="s">
        <v>404</v>
      </c>
      <c r="R7" s="20" t="s">
        <v>404</v>
      </c>
      <c r="S7" s="18" t="n">
        <v>496.11282501</v>
      </c>
      <c r="T7" s="20" t="n">
        <v>9.176293599999999</v>
      </c>
    </row>
    <row r="8" spans="1:20">
      <c r="A8" s="15" t="s">
        <v>405</v>
      </c>
      <c r="B8" s="17" t="n">
        <v>7007</v>
      </c>
      <c r="C8" s="18">
        <f>(0.0/B8*100)</f>
        <v/>
      </c>
      <c r="D8" s="19" t="n">
        <v>7007</v>
      </c>
      <c r="E8" s="18" t="n">
        <v>505.69548573</v>
      </c>
      <c r="F8" s="20" t="n">
        <v>7.33414627</v>
      </c>
      <c r="G8" s="18" t="n">
        <v>482.31532759</v>
      </c>
      <c r="H8" s="20" t="n">
        <v>7.62521468</v>
      </c>
      <c r="I8" s="18" t="n">
        <v>497.92147283</v>
      </c>
      <c r="J8" s="20" t="n">
        <v>7.51529573</v>
      </c>
      <c r="K8" s="18" t="s">
        <v>404</v>
      </c>
      <c r="L8" s="20" t="s">
        <v>404</v>
      </c>
      <c r="M8" s="18" t="s">
        <v>404</v>
      </c>
      <c r="N8" s="20" t="s">
        <v>404</v>
      </c>
      <c r="O8" s="18" t="s">
        <v>404</v>
      </c>
      <c r="P8" s="20" t="s">
        <v>404</v>
      </c>
      <c r="Q8" s="18" t="s">
        <v>404</v>
      </c>
      <c r="R8" s="20" t="s">
        <v>404</v>
      </c>
      <c r="S8" s="18" t="n">
        <v>497.28653357</v>
      </c>
      <c r="T8" s="20" t="n">
        <v>15.01915915</v>
      </c>
    </row>
    <row r="9" spans="1:20">
      <c r="A9" s="15" t="s">
        <v>406</v>
      </c>
      <c r="B9" s="17" t="n">
        <v>9651</v>
      </c>
      <c r="C9" s="18">
        <f>(200.0/B9*100)</f>
        <v/>
      </c>
      <c r="D9" s="19" t="n">
        <v>9451</v>
      </c>
      <c r="E9" s="18" t="n">
        <v>507.10734534</v>
      </c>
      <c r="F9" s="20" t="n">
        <v>7.3791703</v>
      </c>
      <c r="G9" s="18" t="n">
        <v>511.9631195</v>
      </c>
      <c r="H9" s="20" t="n">
        <v>6.67312104</v>
      </c>
      <c r="I9" s="18" t="n">
        <v>496.08742906</v>
      </c>
      <c r="J9" s="20" t="n">
        <v>5.91901968</v>
      </c>
      <c r="K9" s="18" t="s">
        <v>404</v>
      </c>
      <c r="L9" s="20" t="s">
        <v>404</v>
      </c>
      <c r="M9" s="18" t="s">
        <v>404</v>
      </c>
      <c r="N9" s="20" t="s">
        <v>404</v>
      </c>
      <c r="O9" s="18" t="s">
        <v>404</v>
      </c>
      <c r="P9" s="20" t="s">
        <v>404</v>
      </c>
      <c r="Q9" s="18" t="s">
        <v>404</v>
      </c>
      <c r="R9" s="20" t="s">
        <v>404</v>
      </c>
      <c r="S9" s="18" t="n">
        <v>485.34720323</v>
      </c>
      <c r="T9" s="20" t="n">
        <v>11.8267487</v>
      </c>
    </row>
    <row r="10" spans="1:20">
      <c r="A10" s="15" t="s">
        <v>407</v>
      </c>
      <c r="B10" s="17" t="n">
        <v>20058</v>
      </c>
      <c r="C10" s="18">
        <f>(3112.0/B10*100)</f>
        <v/>
      </c>
      <c r="D10" s="19" t="n">
        <v>16946</v>
      </c>
      <c r="E10" s="18" t="n">
        <v>527.70919477</v>
      </c>
      <c r="F10" s="20" t="n">
        <v>3.08130283</v>
      </c>
      <c r="G10" s="18" t="n">
        <v>527.47989187</v>
      </c>
      <c r="H10" s="20" t="n">
        <v>4.41598517</v>
      </c>
      <c r="I10" s="18" t="n">
        <v>531.13107267</v>
      </c>
      <c r="J10" s="20" t="n">
        <v>5.82440954</v>
      </c>
      <c r="K10" s="18" t="s">
        <v>404</v>
      </c>
      <c r="L10" s="20" t="s">
        <v>404</v>
      </c>
      <c r="M10" s="18" t="s">
        <v>404</v>
      </c>
      <c r="N10" s="20" t="s">
        <v>404</v>
      </c>
      <c r="O10" s="18" t="s">
        <v>404</v>
      </c>
      <c r="P10" s="20" t="s">
        <v>404</v>
      </c>
      <c r="Q10" s="18" t="s">
        <v>404</v>
      </c>
      <c r="R10" s="20" t="s">
        <v>404</v>
      </c>
      <c r="S10" s="18" t="n">
        <v>543.52312536</v>
      </c>
      <c r="T10" s="20" t="n">
        <v>9.85592608</v>
      </c>
    </row>
    <row r="11" spans="1:20">
      <c r="A11" s="15" t="s">
        <v>408</v>
      </c>
      <c r="B11" s="17" t="n">
        <v>7053</v>
      </c>
      <c r="C11" s="18">
        <f>(212.0/B11*100)</f>
        <v/>
      </c>
      <c r="D11" s="19" t="n">
        <v>6841</v>
      </c>
      <c r="E11" s="18" t="n">
        <v>438.20014693</v>
      </c>
      <c r="F11" s="20" t="n">
        <v>5.92775617</v>
      </c>
      <c r="G11" s="18" t="n">
        <v>460.16702208</v>
      </c>
      <c r="H11" s="20" t="n">
        <v>5.45681868</v>
      </c>
      <c r="I11" s="18" t="n">
        <v>441.09489164</v>
      </c>
      <c r="J11" s="20" t="n">
        <v>7.67844992</v>
      </c>
      <c r="K11" s="18" t="s">
        <v>404</v>
      </c>
      <c r="L11" s="20" t="s">
        <v>404</v>
      </c>
      <c r="M11" s="18" t="s">
        <v>404</v>
      </c>
      <c r="N11" s="20" t="s">
        <v>404</v>
      </c>
      <c r="O11" s="18" t="s">
        <v>404</v>
      </c>
      <c r="P11" s="20" t="s">
        <v>404</v>
      </c>
      <c r="Q11" s="18" t="s">
        <v>404</v>
      </c>
      <c r="R11" s="20" t="s">
        <v>404</v>
      </c>
      <c r="S11" s="18" t="n">
        <v>426.60408669</v>
      </c>
      <c r="T11" s="20" t="n">
        <v>12.14212942</v>
      </c>
    </row>
    <row r="12" spans="1:20">
      <c r="A12" s="15" t="s">
        <v>409</v>
      </c>
      <c r="B12" s="17" t="n">
        <v>6894</v>
      </c>
      <c r="C12" s="18">
        <f>(106.0/B12*100)</f>
        <v/>
      </c>
      <c r="D12" s="19" t="n">
        <v>6788</v>
      </c>
      <c r="E12" s="18" t="n">
        <v>491.42908067</v>
      </c>
      <c r="F12" s="20" t="n">
        <v>3.59987291</v>
      </c>
      <c r="G12" s="18" t="n">
        <v>499.12183702</v>
      </c>
      <c r="H12" s="20" t="n">
        <v>7.39854669</v>
      </c>
      <c r="I12" s="18" t="n">
        <v>492.12135216</v>
      </c>
      <c r="J12" s="20" t="n">
        <v>9.08238362</v>
      </c>
      <c r="K12" s="18" t="s">
        <v>404</v>
      </c>
      <c r="L12" s="20" t="s">
        <v>404</v>
      </c>
      <c r="M12" s="18" t="s">
        <v>404</v>
      </c>
      <c r="N12" s="20" t="s">
        <v>404</v>
      </c>
      <c r="O12" s="18" t="s">
        <v>404</v>
      </c>
      <c r="P12" s="20" t="s">
        <v>404</v>
      </c>
      <c r="Q12" s="18" t="s">
        <v>404</v>
      </c>
      <c r="R12" s="20" t="s">
        <v>404</v>
      </c>
      <c r="S12" s="18" t="n">
        <v>425.26870211</v>
      </c>
      <c r="T12" s="20" t="n">
        <v>10.02443839</v>
      </c>
    </row>
    <row r="13" spans="1:20">
      <c r="A13" s="15" t="s">
        <v>410</v>
      </c>
      <c r="B13" s="17" t="n">
        <v>7161</v>
      </c>
      <c r="C13" s="18">
        <f>(1175.0/B13*100)</f>
        <v/>
      </c>
      <c r="D13" s="19" t="n">
        <v>5986</v>
      </c>
      <c r="E13" s="18" t="n">
        <v>498.57687139</v>
      </c>
      <c r="F13" s="20" t="n">
        <v>3.57905168</v>
      </c>
      <c r="G13" s="18" t="n">
        <v>507.19939919</v>
      </c>
      <c r="H13" s="20" t="n">
        <v>5.74172107</v>
      </c>
      <c r="I13" s="18" t="n">
        <v>504.81033475</v>
      </c>
      <c r="J13" s="20" t="n">
        <v>7.01177736</v>
      </c>
      <c r="K13" s="18" t="s">
        <v>404</v>
      </c>
      <c r="L13" s="20" t="s">
        <v>404</v>
      </c>
      <c r="M13" s="18" t="s">
        <v>404</v>
      </c>
      <c r="N13" s="20" t="s">
        <v>404</v>
      </c>
      <c r="O13" s="18" t="s">
        <v>404</v>
      </c>
      <c r="P13" s="20" t="s">
        <v>404</v>
      </c>
      <c r="Q13" s="18" t="s">
        <v>404</v>
      </c>
      <c r="R13" s="20" t="s">
        <v>404</v>
      </c>
      <c r="S13" s="18" t="n">
        <v>504.60571032</v>
      </c>
      <c r="T13" s="20" t="n">
        <v>5.4370141</v>
      </c>
    </row>
    <row r="14" spans="1:20">
      <c r="A14" s="15" t="s">
        <v>411</v>
      </c>
      <c r="B14" s="17" t="n">
        <v>5587</v>
      </c>
      <c r="C14" s="18">
        <f>(0.0/B14*100)</f>
        <v/>
      </c>
      <c r="D14" s="19" t="n">
        <v>5587</v>
      </c>
      <c r="E14" s="18" t="n">
        <v>531.62748606</v>
      </c>
      <c r="F14" s="20" t="n">
        <v>4.01528808</v>
      </c>
      <c r="G14" s="18" t="n">
        <v>534.75466489</v>
      </c>
      <c r="H14" s="20" t="n">
        <v>4.45112282</v>
      </c>
      <c r="I14" s="18" t="n">
        <v>535.23195622</v>
      </c>
      <c r="J14" s="20" t="n">
        <v>3.92055699</v>
      </c>
      <c r="K14" s="18" t="s">
        <v>404</v>
      </c>
      <c r="L14" s="20" t="s">
        <v>404</v>
      </c>
      <c r="M14" s="18" t="s">
        <v>404</v>
      </c>
      <c r="N14" s="20" t="s">
        <v>404</v>
      </c>
      <c r="O14" s="18" t="s">
        <v>404</v>
      </c>
      <c r="P14" s="20" t="s">
        <v>404</v>
      </c>
      <c r="Q14" s="18" t="s">
        <v>404</v>
      </c>
      <c r="R14" s="20" t="s">
        <v>404</v>
      </c>
      <c r="S14" s="18" t="n">
        <v>553.12040502</v>
      </c>
      <c r="T14" s="20" t="n">
        <v>10.26170877</v>
      </c>
    </row>
    <row r="15" spans="1:20">
      <c r="A15" s="15" t="s">
        <v>412</v>
      </c>
      <c r="B15" s="17" t="n">
        <v>5882</v>
      </c>
      <c r="C15" s="18">
        <f>(0.0/B15*100)</f>
        <v/>
      </c>
      <c r="D15" s="19" t="n">
        <v>5882</v>
      </c>
      <c r="E15" s="18" t="n">
        <v>529.76752541</v>
      </c>
      <c r="F15" s="20" t="n">
        <v>3.45265186</v>
      </c>
      <c r="G15" s="18" t="n">
        <v>527.64933672</v>
      </c>
      <c r="H15" s="20" t="n">
        <v>5.63624724</v>
      </c>
      <c r="I15" s="18" t="n">
        <v>534.31042493</v>
      </c>
      <c r="J15" s="20" t="n">
        <v>5.15340198</v>
      </c>
      <c r="K15" s="18" t="s">
        <v>404</v>
      </c>
      <c r="L15" s="20" t="s">
        <v>404</v>
      </c>
      <c r="M15" s="18" t="s">
        <v>404</v>
      </c>
      <c r="N15" s="20" t="s">
        <v>404</v>
      </c>
      <c r="O15" s="18" t="s">
        <v>404</v>
      </c>
      <c r="P15" s="20" t="s">
        <v>404</v>
      </c>
      <c r="Q15" s="18" t="s">
        <v>404</v>
      </c>
      <c r="R15" s="20" t="s">
        <v>404</v>
      </c>
      <c r="S15" s="18" t="n">
        <v>532.8631815799999</v>
      </c>
      <c r="T15" s="20" t="n">
        <v>21.33869987</v>
      </c>
    </row>
    <row r="16" spans="1:20">
      <c r="A16" s="15" t="s">
        <v>413</v>
      </c>
      <c r="B16" s="17" t="n">
        <v>6108</v>
      </c>
      <c r="C16" s="18">
        <f>(495.0/B16*100)</f>
        <v/>
      </c>
      <c r="D16" s="19" t="n">
        <v>5613</v>
      </c>
      <c r="E16" s="18" t="n">
        <v>501.07904919</v>
      </c>
      <c r="F16" s="20" t="n">
        <v>6.55701782</v>
      </c>
      <c r="G16" s="18" t="n">
        <v>493.62654495</v>
      </c>
      <c r="H16" s="20" t="n">
        <v>13.96972779</v>
      </c>
      <c r="I16" s="18" t="n">
        <v>491.45283981</v>
      </c>
      <c r="J16" s="20" t="n">
        <v>6.89457094</v>
      </c>
      <c r="K16" s="18" t="s">
        <v>404</v>
      </c>
      <c r="L16" s="20" t="s">
        <v>404</v>
      </c>
      <c r="M16" s="18" t="s">
        <v>404</v>
      </c>
      <c r="N16" s="20" t="s">
        <v>404</v>
      </c>
      <c r="O16" s="18" t="s">
        <v>404</v>
      </c>
      <c r="P16" s="20" t="s">
        <v>404</v>
      </c>
      <c r="Q16" s="18" t="s">
        <v>404</v>
      </c>
      <c r="R16" s="20" t="s">
        <v>404</v>
      </c>
      <c r="S16" s="18" t="n">
        <v>509.23120143</v>
      </c>
      <c r="T16" s="20" t="n">
        <v>19.21394989</v>
      </c>
    </row>
    <row r="17" spans="1:20">
      <c r="A17" s="15" t="s">
        <v>414</v>
      </c>
      <c r="B17" s="17" t="n">
        <v>6504</v>
      </c>
      <c r="C17" s="18">
        <f>(1325.0/B17*100)</f>
        <v/>
      </c>
      <c r="D17" s="19" t="n">
        <v>5179</v>
      </c>
      <c r="E17" s="18" t="n">
        <v>518.8917568099999</v>
      </c>
      <c r="F17" s="20" t="n">
        <v>8.35579259</v>
      </c>
      <c r="G17" s="18" t="n">
        <v>489.75132593</v>
      </c>
      <c r="H17" s="20" t="n">
        <v>6.93281029</v>
      </c>
      <c r="I17" s="18" t="n">
        <v>519.06826031</v>
      </c>
      <c r="J17" s="20" t="n">
        <v>10.11516326</v>
      </c>
      <c r="K17" s="18" t="s">
        <v>404</v>
      </c>
      <c r="L17" s="20" t="s">
        <v>404</v>
      </c>
      <c r="M17" s="18" t="s">
        <v>404</v>
      </c>
      <c r="N17" s="20" t="s">
        <v>404</v>
      </c>
      <c r="O17" s="18" t="s">
        <v>404</v>
      </c>
      <c r="P17" s="20" t="s">
        <v>404</v>
      </c>
      <c r="Q17" s="18" t="s">
        <v>404</v>
      </c>
      <c r="R17" s="20" t="s">
        <v>404</v>
      </c>
      <c r="S17" s="18" t="n">
        <v>540.44668285</v>
      </c>
      <c r="T17" s="20" t="n">
        <v>14.72951697</v>
      </c>
    </row>
    <row r="18" spans="1:20">
      <c r="A18" s="15" t="s">
        <v>415</v>
      </c>
      <c r="B18" s="17" t="n">
        <v>5532</v>
      </c>
      <c r="C18" s="18">
        <f>(0.0/B18*100)</f>
        <v/>
      </c>
      <c r="D18" s="19" t="n">
        <v>5532</v>
      </c>
      <c r="E18" s="18" t="n">
        <v>452.69133594</v>
      </c>
      <c r="F18" s="20" t="n">
        <v>7.41645108</v>
      </c>
      <c r="G18" s="18" t="n">
        <v>461.41111568</v>
      </c>
      <c r="H18" s="20" t="n">
        <v>9.75637914</v>
      </c>
      <c r="I18" s="18" t="n">
        <v>454.64720311</v>
      </c>
      <c r="J18" s="20" t="n">
        <v>6.35566609</v>
      </c>
      <c r="K18" s="18" t="s">
        <v>404</v>
      </c>
      <c r="L18" s="20" t="s">
        <v>404</v>
      </c>
      <c r="M18" s="18" t="s">
        <v>404</v>
      </c>
      <c r="N18" s="20" t="s">
        <v>404</v>
      </c>
      <c r="O18" s="18" t="s">
        <v>404</v>
      </c>
      <c r="P18" s="20" t="s">
        <v>404</v>
      </c>
      <c r="Q18" s="18" t="s">
        <v>404</v>
      </c>
      <c r="R18" s="20" t="s">
        <v>404</v>
      </c>
      <c r="S18" s="18" t="n">
        <v>421.05516584</v>
      </c>
      <c r="T18" s="20" t="n">
        <v>41.84653998</v>
      </c>
    </row>
    <row r="19" spans="1:20">
      <c r="A19" s="15" t="s">
        <v>416</v>
      </c>
      <c r="B19" s="17" t="n">
        <v>5658</v>
      </c>
      <c r="C19" s="18">
        <f>(327.0/B19*100)</f>
        <v/>
      </c>
      <c r="D19" s="19" t="n">
        <v>5331</v>
      </c>
      <c r="E19" s="18" t="n">
        <v>479.2445552</v>
      </c>
      <c r="F19" s="20" t="n">
        <v>5.46067464</v>
      </c>
      <c r="G19" s="18" t="n">
        <v>471.90460956</v>
      </c>
      <c r="H19" s="20" t="n">
        <v>6.55916459</v>
      </c>
      <c r="I19" s="18" t="n">
        <v>516.25654595</v>
      </c>
      <c r="J19" s="20" t="n">
        <v>19.34385732</v>
      </c>
      <c r="K19" s="18" t="s">
        <v>404</v>
      </c>
      <c r="L19" s="20" t="s">
        <v>404</v>
      </c>
      <c r="M19" s="18" t="s">
        <v>404</v>
      </c>
      <c r="N19" s="20" t="s">
        <v>404</v>
      </c>
      <c r="O19" s="18" t="s">
        <v>404</v>
      </c>
      <c r="P19" s="20" t="s">
        <v>404</v>
      </c>
      <c r="Q19" s="18" t="s">
        <v>404</v>
      </c>
      <c r="R19" s="20" t="s">
        <v>404</v>
      </c>
      <c r="S19" s="18" t="n">
        <v>501.92842508</v>
      </c>
      <c r="T19" s="20" t="n">
        <v>28.30420144</v>
      </c>
    </row>
    <row r="20" spans="1:20">
      <c r="A20" s="15" t="s">
        <v>417</v>
      </c>
      <c r="B20" s="17" t="n">
        <v>3371</v>
      </c>
      <c r="C20" s="18">
        <f>(24.0/B20*100)</f>
        <v/>
      </c>
      <c r="D20" s="19" t="n">
        <v>3347</v>
      </c>
      <c r="E20" s="18" t="n">
        <v>471.98842051</v>
      </c>
      <c r="F20" s="20" t="n">
        <v>2.6736715</v>
      </c>
      <c r="G20" s="18" t="n">
        <v>471.3957258</v>
      </c>
      <c r="H20" s="20" t="n">
        <v>2.37728881</v>
      </c>
      <c r="I20" s="18" t="n">
        <v>481.46849846</v>
      </c>
      <c r="J20" s="20" t="n">
        <v>4.74276508</v>
      </c>
      <c r="K20" s="18" t="s">
        <v>404</v>
      </c>
      <c r="L20" s="20" t="s">
        <v>404</v>
      </c>
      <c r="M20" s="18" t="s">
        <v>404</v>
      </c>
      <c r="N20" s="20" t="s">
        <v>404</v>
      </c>
      <c r="O20" s="18" t="s">
        <v>404</v>
      </c>
      <c r="P20" s="20" t="s">
        <v>404</v>
      </c>
      <c r="Q20" s="18" t="s">
        <v>404</v>
      </c>
      <c r="R20" s="20" t="s">
        <v>404</v>
      </c>
      <c r="S20" s="18" t="n">
        <v>480.09713105</v>
      </c>
      <c r="T20" s="20" t="n">
        <v>8.33090936</v>
      </c>
    </row>
    <row r="21" spans="1:20">
      <c r="A21" s="15" t="s">
        <v>418</v>
      </c>
      <c r="B21" s="17" t="n">
        <v>5741</v>
      </c>
      <c r="C21" s="18">
        <f>(0.0/B21*100)</f>
        <v/>
      </c>
      <c r="D21" s="19" t="n">
        <v>5741</v>
      </c>
      <c r="E21" s="18" t="n">
        <v>483.09335809</v>
      </c>
      <c r="F21" s="20" t="n">
        <v>6.9405346</v>
      </c>
      <c r="G21" s="18" t="n">
        <v>509.42935035</v>
      </c>
      <c r="H21" s="20" t="n">
        <v>3.80351819</v>
      </c>
      <c r="I21" s="18" t="n">
        <v>504.031092</v>
      </c>
      <c r="J21" s="20" t="n">
        <v>4.74118343</v>
      </c>
      <c r="K21" s="18" t="s">
        <v>404</v>
      </c>
      <c r="L21" s="20" t="s">
        <v>404</v>
      </c>
      <c r="M21" s="18" t="s">
        <v>404</v>
      </c>
      <c r="N21" s="20" t="s">
        <v>404</v>
      </c>
      <c r="O21" s="18" t="s">
        <v>404</v>
      </c>
      <c r="P21" s="20" t="s">
        <v>404</v>
      </c>
      <c r="Q21" s="18" t="s">
        <v>404</v>
      </c>
      <c r="R21" s="20" t="s">
        <v>404</v>
      </c>
      <c r="S21" s="18" t="n">
        <v>500.97120444</v>
      </c>
      <c r="T21" s="20" t="n">
        <v>7.60087411</v>
      </c>
    </row>
    <row r="22" spans="1:20">
      <c r="A22" s="15" t="s">
        <v>419</v>
      </c>
      <c r="B22" s="17" t="n">
        <v>6598</v>
      </c>
      <c r="C22" s="18">
        <f>(0.0/B22*100)</f>
        <v/>
      </c>
      <c r="D22" s="19" t="n">
        <v>6598</v>
      </c>
      <c r="E22" s="18" t="n">
        <v>449.10768974</v>
      </c>
      <c r="F22" s="20" t="n">
        <v>10.4140006</v>
      </c>
      <c r="G22" s="18" t="n">
        <v>468.92992376</v>
      </c>
      <c r="H22" s="20" t="n">
        <v>6.56922398</v>
      </c>
      <c r="I22" s="18" t="n">
        <v>477.57184441</v>
      </c>
      <c r="J22" s="20" t="n">
        <v>11.39985157</v>
      </c>
      <c r="K22" s="18" t="s">
        <v>404</v>
      </c>
      <c r="L22" s="20" t="s">
        <v>404</v>
      </c>
      <c r="M22" s="18" t="s">
        <v>404</v>
      </c>
      <c r="N22" s="20" t="s">
        <v>404</v>
      </c>
      <c r="O22" s="18" t="s">
        <v>404</v>
      </c>
      <c r="P22" s="20" t="s">
        <v>404</v>
      </c>
      <c r="Q22" s="18" t="s">
        <v>404</v>
      </c>
      <c r="R22" s="20" t="s">
        <v>404</v>
      </c>
      <c r="S22" s="18" t="n">
        <v>490.91258267</v>
      </c>
      <c r="T22" s="20" t="n">
        <v>14.17821225</v>
      </c>
    </row>
    <row r="23" spans="1:20">
      <c r="A23" s="15" t="s">
        <v>420</v>
      </c>
      <c r="B23" s="17" t="n">
        <v>11583</v>
      </c>
      <c r="C23" s="18">
        <f>(3194.0/B23*100)</f>
        <v/>
      </c>
      <c r="D23" s="19" t="n">
        <v>8389</v>
      </c>
      <c r="E23" s="18" t="n">
        <v>477.53847036</v>
      </c>
      <c r="F23" s="20" t="n">
        <v>10.77415381</v>
      </c>
      <c r="G23" s="18" t="n">
        <v>482.78192032</v>
      </c>
      <c r="H23" s="20" t="n">
        <v>5.24126601</v>
      </c>
      <c r="I23" s="18" t="n">
        <v>492.87149307</v>
      </c>
      <c r="J23" s="20" t="n">
        <v>6.6105218</v>
      </c>
      <c r="K23" s="18" t="s">
        <v>404</v>
      </c>
      <c r="L23" s="20" t="s">
        <v>404</v>
      </c>
      <c r="M23" s="18" t="s">
        <v>404</v>
      </c>
      <c r="N23" s="20" t="s">
        <v>404</v>
      </c>
      <c r="O23" s="18" t="s">
        <v>404</v>
      </c>
      <c r="P23" s="20" t="s">
        <v>404</v>
      </c>
      <c r="Q23" s="18" t="s">
        <v>404</v>
      </c>
      <c r="R23" s="20" t="s">
        <v>404</v>
      </c>
      <c r="S23" s="18" t="n">
        <v>472.29743743</v>
      </c>
      <c r="T23" s="20" t="n">
        <v>17.55420236</v>
      </c>
    </row>
    <row r="24" spans="1:20">
      <c r="A24" s="15" t="s">
        <v>421</v>
      </c>
      <c r="B24" s="17" t="n">
        <v>6647</v>
      </c>
      <c r="C24" s="18">
        <f>(0.0/B24*100)</f>
        <v/>
      </c>
      <c r="D24" s="19" t="n">
        <v>6647</v>
      </c>
      <c r="E24" s="18" t="n">
        <v>537.17619826</v>
      </c>
      <c r="F24" s="20" t="n">
        <v>11.28881787</v>
      </c>
      <c r="G24" s="18" t="n">
        <v>528.72257007</v>
      </c>
      <c r="H24" s="20" t="n">
        <v>5.08253304</v>
      </c>
      <c r="I24" s="18" t="n">
        <v>555.7361408100001</v>
      </c>
      <c r="J24" s="20" t="n">
        <v>6.59206258</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520.81357748</v>
      </c>
      <c r="F25" s="20" t="n">
        <v>4.94138489</v>
      </c>
      <c r="G25" s="18" t="n">
        <v>510.08310008</v>
      </c>
      <c r="H25" s="20" t="n">
        <v>4.7739306</v>
      </c>
      <c r="I25" s="18" t="s">
        <v>404</v>
      </c>
      <c r="J25" s="20" t="s">
        <v>404</v>
      </c>
      <c r="K25" s="18" t="s">
        <v>404</v>
      </c>
      <c r="L25" s="20" t="s">
        <v>404</v>
      </c>
      <c r="M25" s="18" t="s">
        <v>404</v>
      </c>
      <c r="N25" s="20" t="s">
        <v>404</v>
      </c>
      <c r="O25" s="18" t="s">
        <v>404</v>
      </c>
      <c r="P25" s="20" t="s">
        <v>404</v>
      </c>
      <c r="Q25" s="18" t="s">
        <v>404</v>
      </c>
      <c r="R25" s="20" t="s">
        <v>404</v>
      </c>
      <c r="S25" s="18" t="n">
        <v>445.82060472</v>
      </c>
      <c r="T25" s="20" t="n">
        <v>5.64004229</v>
      </c>
    </row>
    <row r="26" spans="1:20">
      <c r="A26" s="15" t="s">
        <v>423</v>
      </c>
      <c r="B26" s="17" t="n">
        <v>4869</v>
      </c>
      <c r="C26" s="18">
        <f>(11.0/B26*100)</f>
        <v/>
      </c>
      <c r="D26" s="19" t="n">
        <v>4858</v>
      </c>
      <c r="E26" s="18" t="n">
        <v>489.31190288</v>
      </c>
      <c r="F26" s="20" t="n">
        <v>2.39086381</v>
      </c>
      <c r="G26" s="18" t="n">
        <v>492.41826921</v>
      </c>
      <c r="H26" s="20" t="n">
        <v>3.32700551</v>
      </c>
      <c r="I26" s="18" t="n">
        <v>492.3412264</v>
      </c>
      <c r="J26" s="20" t="n">
        <v>5.93695536</v>
      </c>
      <c r="K26" s="18" t="s">
        <v>404</v>
      </c>
      <c r="L26" s="20" t="s">
        <v>404</v>
      </c>
      <c r="M26" s="18" t="s">
        <v>404</v>
      </c>
      <c r="N26" s="20" t="s">
        <v>404</v>
      </c>
      <c r="O26" s="18" t="s">
        <v>404</v>
      </c>
      <c r="P26" s="20" t="s">
        <v>404</v>
      </c>
      <c r="Q26" s="18" t="s">
        <v>404</v>
      </c>
      <c r="R26" s="20" t="s">
        <v>404</v>
      </c>
      <c r="S26" s="18" t="n">
        <v>474.39102138</v>
      </c>
      <c r="T26" s="20" t="n">
        <v>10.77718936</v>
      </c>
    </row>
    <row r="27" spans="1:20">
      <c r="A27" s="15" t="s">
        <v>424</v>
      </c>
      <c r="B27" s="17" t="n">
        <v>5299</v>
      </c>
      <c r="C27" s="18">
        <f>(0.0/B27*100)</f>
        <v/>
      </c>
      <c r="D27" s="19" t="n">
        <v>5299</v>
      </c>
      <c r="E27" s="18" t="n">
        <v>489.09146681</v>
      </c>
      <c r="F27" s="20" t="n">
        <v>1.73623953</v>
      </c>
      <c r="G27" s="18" t="n">
        <v>539.75592041</v>
      </c>
      <c r="H27" s="20" t="n">
        <v>3.12701421</v>
      </c>
      <c r="I27" s="18" t="n">
        <v>466.74440928</v>
      </c>
      <c r="J27" s="20" t="n">
        <v>1.46916782</v>
      </c>
      <c r="K27" s="18" t="s">
        <v>404</v>
      </c>
      <c r="L27" s="20" t="s">
        <v>404</v>
      </c>
      <c r="M27" s="18" t="s">
        <v>404</v>
      </c>
      <c r="N27" s="20" t="s">
        <v>404</v>
      </c>
      <c r="O27" s="18" t="s">
        <v>404</v>
      </c>
      <c r="P27" s="20" t="s">
        <v>404</v>
      </c>
      <c r="Q27" s="18" t="s">
        <v>404</v>
      </c>
      <c r="R27" s="20" t="s">
        <v>404</v>
      </c>
      <c r="S27" s="18" t="n">
        <v>542.3799364499999</v>
      </c>
      <c r="T27" s="20" t="n">
        <v>5.39403916</v>
      </c>
    </row>
    <row r="28" spans="1:20">
      <c r="A28" s="15" t="s">
        <v>425</v>
      </c>
      <c r="B28" s="17" t="n">
        <v>7568</v>
      </c>
      <c r="C28" s="18">
        <f>(0.0/B28*100)</f>
        <v/>
      </c>
      <c r="D28" s="19" t="n">
        <v>7568</v>
      </c>
      <c r="E28" s="18" t="n">
        <v>411.4288439</v>
      </c>
      <c r="F28" s="20" t="n">
        <v>2.94952118</v>
      </c>
      <c r="G28" s="18" t="n">
        <v>420.47512547</v>
      </c>
      <c r="H28" s="20" t="n">
        <v>4.93163548</v>
      </c>
      <c r="I28" s="18" t="n">
        <v>423.91587224</v>
      </c>
      <c r="J28" s="20" t="n">
        <v>7.41773719</v>
      </c>
      <c r="K28" s="18" t="s">
        <v>404</v>
      </c>
      <c r="L28" s="20" t="s">
        <v>404</v>
      </c>
      <c r="M28" s="18" t="s">
        <v>404</v>
      </c>
      <c r="N28" s="20" t="s">
        <v>404</v>
      </c>
      <c r="O28" s="18" t="s">
        <v>404</v>
      </c>
      <c r="P28" s="20" t="s">
        <v>404</v>
      </c>
      <c r="Q28" s="18" t="s">
        <v>404</v>
      </c>
      <c r="R28" s="20" t="s">
        <v>404</v>
      </c>
      <c r="S28" s="18" t="n">
        <v>410.15918753</v>
      </c>
      <c r="T28" s="20" t="n">
        <v>10.8451341</v>
      </c>
    </row>
    <row r="29" spans="1:20">
      <c r="A29" s="15" t="s">
        <v>426</v>
      </c>
      <c r="B29" s="17" t="n">
        <v>5385</v>
      </c>
      <c r="C29" s="18">
        <f>(1123.0/B29*100)</f>
        <v/>
      </c>
      <c r="D29" s="19" t="n">
        <v>4262</v>
      </c>
      <c r="E29" s="18" t="n">
        <v>494.05398952</v>
      </c>
      <c r="F29" s="20" t="n">
        <v>12.45581085</v>
      </c>
      <c r="G29" s="18" t="n">
        <v>508.57070441</v>
      </c>
      <c r="H29" s="20" t="n">
        <v>11.9239267</v>
      </c>
      <c r="I29" s="18" t="n">
        <v>525.88683771</v>
      </c>
      <c r="J29" s="20" t="n">
        <v>12.83817618</v>
      </c>
      <c r="K29" s="18" t="s">
        <v>404</v>
      </c>
      <c r="L29" s="20" t="s">
        <v>404</v>
      </c>
      <c r="M29" s="18" t="s">
        <v>404</v>
      </c>
      <c r="N29" s="20" t="s">
        <v>404</v>
      </c>
      <c r="O29" s="18" t="s">
        <v>404</v>
      </c>
      <c r="P29" s="20" t="s">
        <v>404</v>
      </c>
      <c r="Q29" s="18" t="s">
        <v>404</v>
      </c>
      <c r="R29" s="20" t="s">
        <v>404</v>
      </c>
      <c r="S29" s="18" t="n">
        <v>495.9787741</v>
      </c>
      <c r="T29" s="20" t="n">
        <v>10.98183654</v>
      </c>
    </row>
    <row r="30" spans="1:20">
      <c r="A30" s="15" t="s">
        <v>427</v>
      </c>
      <c r="B30" s="17" t="n">
        <v>4520</v>
      </c>
      <c r="C30" s="18">
        <f>(1076.0/B30*100)</f>
        <v/>
      </c>
      <c r="D30" s="19" t="n">
        <v>3444</v>
      </c>
      <c r="E30" s="18" t="n">
        <v>509.17198488</v>
      </c>
      <c r="F30" s="20" t="n">
        <v>4.60588524</v>
      </c>
      <c r="G30" s="18" t="n">
        <v>526.2115185500001</v>
      </c>
      <c r="H30" s="20" t="n">
        <v>5.51978563</v>
      </c>
      <c r="I30" s="18" t="n">
        <v>495.15423511</v>
      </c>
      <c r="J30" s="20" t="n">
        <v>26.90074286</v>
      </c>
      <c r="K30" s="18" t="s">
        <v>404</v>
      </c>
      <c r="L30" s="20" t="s">
        <v>404</v>
      </c>
      <c r="M30" s="18" t="s">
        <v>404</v>
      </c>
      <c r="N30" s="20" t="s">
        <v>404</v>
      </c>
      <c r="O30" s="18" t="s">
        <v>404</v>
      </c>
      <c r="P30" s="20" t="s">
        <v>404</v>
      </c>
      <c r="Q30" s="18" t="s">
        <v>404</v>
      </c>
      <c r="R30" s="20" t="s">
        <v>404</v>
      </c>
      <c r="S30" s="18" t="n">
        <v>468.29509744</v>
      </c>
      <c r="T30" s="20" t="n">
        <v>9.80388823</v>
      </c>
    </row>
    <row r="31" spans="1:20">
      <c r="A31" s="15" t="s">
        <v>428</v>
      </c>
      <c r="B31" s="17" t="n">
        <v>5456</v>
      </c>
      <c r="C31" s="18">
        <f>(502.0/B31*100)</f>
        <v/>
      </c>
      <c r="D31" s="19" t="n">
        <v>4954</v>
      </c>
      <c r="E31" s="18" t="n">
        <v>495.52865631</v>
      </c>
      <c r="F31" s="20" t="n">
        <v>4.58528761</v>
      </c>
      <c r="G31" s="18" t="n">
        <v>501.48033169</v>
      </c>
      <c r="H31" s="20" t="n">
        <v>3.18874854</v>
      </c>
      <c r="I31" s="18" t="n">
        <v>498.70957123</v>
      </c>
      <c r="J31" s="20" t="n">
        <v>5.18520964</v>
      </c>
      <c r="K31" s="18" t="s">
        <v>404</v>
      </c>
      <c r="L31" s="20" t="s">
        <v>404</v>
      </c>
      <c r="M31" s="18" t="s">
        <v>404</v>
      </c>
      <c r="N31" s="20" t="s">
        <v>404</v>
      </c>
      <c r="O31" s="18" t="s">
        <v>404</v>
      </c>
      <c r="P31" s="20" t="s">
        <v>404</v>
      </c>
      <c r="Q31" s="18" t="s">
        <v>404</v>
      </c>
      <c r="R31" s="20" t="s">
        <v>404</v>
      </c>
      <c r="S31" s="18" t="n">
        <v>492.66405199</v>
      </c>
      <c r="T31" s="20" t="n">
        <v>9.75170687</v>
      </c>
    </row>
    <row r="32" spans="1:20">
      <c r="A32" s="15" t="s">
        <v>429</v>
      </c>
      <c r="B32" s="17" t="n">
        <v>4478</v>
      </c>
      <c r="C32" s="18">
        <f>(0.0/B32*100)</f>
        <v/>
      </c>
      <c r="D32" s="19" t="n">
        <v>4478</v>
      </c>
      <c r="E32" s="18" t="n">
        <v>493.45546915</v>
      </c>
      <c r="F32" s="20" t="n">
        <v>5.20385971</v>
      </c>
      <c r="G32" s="18" t="n">
        <v>503.34569724</v>
      </c>
      <c r="H32" s="20" t="n">
        <v>3.63898934</v>
      </c>
      <c r="I32" s="18" t="n">
        <v>502.41328256</v>
      </c>
      <c r="J32" s="20" t="n">
        <v>6.98480488</v>
      </c>
      <c r="K32" s="18" t="s">
        <v>404</v>
      </c>
      <c r="L32" s="20" t="s">
        <v>404</v>
      </c>
      <c r="M32" s="18" t="s">
        <v>404</v>
      </c>
      <c r="N32" s="20" t="s">
        <v>404</v>
      </c>
      <c r="O32" s="18" t="s">
        <v>404</v>
      </c>
      <c r="P32" s="20" t="s">
        <v>404</v>
      </c>
      <c r="Q32" s="18" t="s">
        <v>404</v>
      </c>
      <c r="R32" s="20" t="s">
        <v>404</v>
      </c>
      <c r="S32" s="18" t="n">
        <v>522.68954816</v>
      </c>
      <c r="T32" s="20" t="n">
        <v>12.11483651</v>
      </c>
    </row>
    <row r="33" spans="1:20">
      <c r="A33" s="15" t="s">
        <v>430</v>
      </c>
      <c r="B33" s="17" t="n">
        <v>7325</v>
      </c>
      <c r="C33" s="18">
        <f>(29.0/B33*100)</f>
        <v/>
      </c>
      <c r="D33" s="19" t="n">
        <v>7296</v>
      </c>
      <c r="E33" s="18" t="n">
        <v>495.76839262</v>
      </c>
      <c r="F33" s="20" t="n">
        <v>7.01871989</v>
      </c>
      <c r="G33" s="18" t="n">
        <v>500.74818136</v>
      </c>
      <c r="H33" s="20" t="n">
        <v>3.69830719</v>
      </c>
      <c r="I33" s="18" t="n">
        <v>508.08575969</v>
      </c>
      <c r="J33" s="20" t="n">
        <v>8.01353671</v>
      </c>
      <c r="K33" s="18" t="s">
        <v>404</v>
      </c>
      <c r="L33" s="20" t="s">
        <v>404</v>
      </c>
      <c r="M33" s="18" t="s">
        <v>404</v>
      </c>
      <c r="N33" s="20" t="s">
        <v>404</v>
      </c>
      <c r="O33" s="18" t="s">
        <v>404</v>
      </c>
      <c r="P33" s="20" t="s">
        <v>404</v>
      </c>
      <c r="Q33" s="18" t="s">
        <v>404</v>
      </c>
      <c r="R33" s="20" t="s">
        <v>404</v>
      </c>
      <c r="S33" s="18" t="n">
        <v>502.74619873</v>
      </c>
      <c r="T33" s="20" t="n">
        <v>8.18970347</v>
      </c>
    </row>
    <row r="34" spans="1:20">
      <c r="A34" s="15" t="s">
        <v>431</v>
      </c>
      <c r="B34" s="17" t="n">
        <v>6350</v>
      </c>
      <c r="C34" s="18">
        <f>(0.0/B34*100)</f>
        <v/>
      </c>
      <c r="D34" s="19" t="n">
        <v>6350</v>
      </c>
      <c r="E34" s="18" t="n">
        <v>467.39285326</v>
      </c>
      <c r="F34" s="20" t="n">
        <v>3.53055376</v>
      </c>
      <c r="G34" s="18" t="n">
        <v>445.25619259</v>
      </c>
      <c r="H34" s="20" t="n">
        <v>10.04289527</v>
      </c>
      <c r="I34" s="18" t="n">
        <v>454.79072646</v>
      </c>
      <c r="J34" s="20" t="n">
        <v>11.77690604</v>
      </c>
      <c r="K34" s="18" t="s">
        <v>404</v>
      </c>
      <c r="L34" s="20" t="s">
        <v>404</v>
      </c>
      <c r="M34" s="18" t="s">
        <v>404</v>
      </c>
      <c r="N34" s="20" t="s">
        <v>404</v>
      </c>
      <c r="O34" s="18" t="s">
        <v>404</v>
      </c>
      <c r="P34" s="20" t="s">
        <v>404</v>
      </c>
      <c r="Q34" s="18" t="s">
        <v>404</v>
      </c>
      <c r="R34" s="20" t="s">
        <v>404</v>
      </c>
      <c r="S34" s="18" t="n">
        <v>424.00344597</v>
      </c>
      <c r="T34" s="20" t="n">
        <v>33.07563995</v>
      </c>
    </row>
    <row r="35" spans="1:20">
      <c r="A35" s="15" t="s">
        <v>432</v>
      </c>
      <c r="B35" s="17" t="n">
        <v>6406</v>
      </c>
      <c r="C35" s="18">
        <f>(443.0/B35*100)</f>
        <v/>
      </c>
      <c r="D35" s="19" t="n">
        <v>5963</v>
      </c>
      <c r="E35" s="18" t="n">
        <v>517.50943284</v>
      </c>
      <c r="F35" s="20" t="n">
        <v>1.65560752</v>
      </c>
      <c r="G35" s="18" t="n">
        <v>508.87248946</v>
      </c>
      <c r="H35" s="20" t="n">
        <v>2.88544156</v>
      </c>
      <c r="I35" s="18" t="n">
        <v>522.19130609</v>
      </c>
      <c r="J35" s="20" t="n">
        <v>14.05320999</v>
      </c>
      <c r="K35" s="18" t="s">
        <v>404</v>
      </c>
      <c r="L35" s="20" t="s">
        <v>404</v>
      </c>
      <c r="M35" s="18" t="s">
        <v>404</v>
      </c>
      <c r="N35" s="20" t="s">
        <v>404</v>
      </c>
      <c r="O35" s="18" t="s">
        <v>404</v>
      </c>
      <c r="P35" s="20" t="s">
        <v>404</v>
      </c>
      <c r="Q35" s="18" t="s">
        <v>404</v>
      </c>
      <c r="R35" s="20" t="s">
        <v>404</v>
      </c>
      <c r="S35" s="18" t="n">
        <v>480.15347099</v>
      </c>
      <c r="T35" s="20" t="n">
        <v>8.64134134</v>
      </c>
    </row>
    <row r="36" spans="1:20">
      <c r="A36" s="15" t="s">
        <v>433</v>
      </c>
      <c r="B36" s="17" t="n">
        <v>6736</v>
      </c>
      <c r="C36" s="18">
        <f>(10.0/B36*100)</f>
        <v/>
      </c>
      <c r="D36" s="19" t="n">
        <v>6726</v>
      </c>
      <c r="E36" s="18" t="n">
        <v>490.84268186</v>
      </c>
      <c r="F36" s="20" t="n">
        <v>3.64530311</v>
      </c>
      <c r="G36" s="18" t="n">
        <v>491.86642769</v>
      </c>
      <c r="H36" s="20" t="n">
        <v>3.36825056</v>
      </c>
      <c r="I36" s="18" t="n">
        <v>500.27605258</v>
      </c>
      <c r="J36" s="20" t="n">
        <v>6.49292764</v>
      </c>
      <c r="K36" s="18" t="s">
        <v>404</v>
      </c>
      <c r="L36" s="20" t="s">
        <v>404</v>
      </c>
      <c r="M36" s="18" t="s">
        <v>404</v>
      </c>
      <c r="N36" s="20" t="s">
        <v>404</v>
      </c>
      <c r="O36" s="18" t="s">
        <v>404</v>
      </c>
      <c r="P36" s="20" t="s">
        <v>404</v>
      </c>
      <c r="Q36" s="18" t="s">
        <v>404</v>
      </c>
      <c r="R36" s="20" t="s">
        <v>404</v>
      </c>
      <c r="S36" s="18" t="n">
        <v>487.80508909</v>
      </c>
      <c r="T36" s="20" t="n">
        <v>4.14972159</v>
      </c>
    </row>
    <row r="37" spans="1:20">
      <c r="A37" s="15" t="s">
        <v>434</v>
      </c>
      <c r="B37" s="17" t="n">
        <v>5458</v>
      </c>
      <c r="C37" s="18">
        <f>(0.0/B37*100)</f>
        <v/>
      </c>
      <c r="D37" s="19" t="n">
        <v>5458</v>
      </c>
      <c r="E37" s="18" t="n">
        <v>496.1702773</v>
      </c>
      <c r="F37" s="20" t="n">
        <v>5.03080109</v>
      </c>
      <c r="G37" s="18" t="n">
        <v>490.5758154</v>
      </c>
      <c r="H37" s="20" t="n">
        <v>4.90047891</v>
      </c>
      <c r="I37" s="18" t="n">
        <v>484.9980184</v>
      </c>
      <c r="J37" s="20" t="n">
        <v>22.79968313</v>
      </c>
      <c r="K37" s="18" t="s">
        <v>404</v>
      </c>
      <c r="L37" s="20" t="s">
        <v>404</v>
      </c>
      <c r="M37" s="18" t="s">
        <v>404</v>
      </c>
      <c r="N37" s="20" t="s">
        <v>404</v>
      </c>
      <c r="O37" s="18" t="s">
        <v>404</v>
      </c>
      <c r="P37" s="20" t="s">
        <v>404</v>
      </c>
      <c r="Q37" s="18" t="s">
        <v>404</v>
      </c>
      <c r="R37" s="20" t="s">
        <v>404</v>
      </c>
      <c r="S37" s="18" t="n">
        <v>464.02857053</v>
      </c>
      <c r="T37" s="20" t="n">
        <v>6.571911</v>
      </c>
    </row>
    <row r="38" spans="1:20">
      <c r="A38" s="15" t="s">
        <v>435</v>
      </c>
      <c r="B38" s="17" t="n">
        <v>5860</v>
      </c>
      <c r="C38" s="18">
        <f>(268.0/B38*100)</f>
        <v/>
      </c>
      <c r="D38" s="19" t="n">
        <v>5592</v>
      </c>
      <c r="E38" s="18" t="n">
        <v>510.05022743</v>
      </c>
      <c r="F38" s="20" t="n">
        <v>8.16350606</v>
      </c>
      <c r="G38" s="18" t="n">
        <v>491.22288875</v>
      </c>
      <c r="H38" s="20" t="n">
        <v>9.15326552</v>
      </c>
      <c r="I38" s="18" t="n">
        <v>506.39860973</v>
      </c>
      <c r="J38" s="20" t="n">
        <v>5.81996655</v>
      </c>
      <c r="K38" s="18" t="s">
        <v>404</v>
      </c>
      <c r="L38" s="20" t="s">
        <v>404</v>
      </c>
      <c r="M38" s="18" t="s">
        <v>404</v>
      </c>
      <c r="N38" s="20" t="s">
        <v>404</v>
      </c>
      <c r="O38" s="18" t="s">
        <v>404</v>
      </c>
      <c r="P38" s="20" t="s">
        <v>404</v>
      </c>
      <c r="Q38" s="18" t="s">
        <v>404</v>
      </c>
      <c r="R38" s="20" t="s">
        <v>404</v>
      </c>
      <c r="S38" s="18" t="n">
        <v>527.49084637</v>
      </c>
      <c r="T38" s="20" t="n">
        <v>33.6443958</v>
      </c>
    </row>
    <row r="39" spans="1:20">
      <c r="A39" s="15" t="s">
        <v>436</v>
      </c>
      <c r="B39" s="17" t="n">
        <v>5895</v>
      </c>
      <c r="C39" s="18">
        <f>(0.0/B39*100)</f>
        <v/>
      </c>
      <c r="D39" s="19" t="n">
        <v>5895</v>
      </c>
      <c r="E39" s="18" t="n">
        <v>431.6107587</v>
      </c>
      <c r="F39" s="20" t="n">
        <v>5.39910153</v>
      </c>
      <c r="G39" s="18" t="n">
        <v>421.02415797</v>
      </c>
      <c r="H39" s="20" t="n">
        <v>9.353425379999999</v>
      </c>
      <c r="I39" s="18" t="n">
        <v>411.6365962</v>
      </c>
      <c r="J39" s="20" t="n">
        <v>12.07544566</v>
      </c>
      <c r="K39" s="18" t="s">
        <v>404</v>
      </c>
      <c r="L39" s="20" t="s">
        <v>404</v>
      </c>
      <c r="M39" s="18" t="s">
        <v>404</v>
      </c>
      <c r="N39" s="20" t="s">
        <v>404</v>
      </c>
      <c r="O39" s="18" t="s">
        <v>404</v>
      </c>
      <c r="P39" s="20" t="s">
        <v>404</v>
      </c>
      <c r="Q39" s="18" t="s">
        <v>404</v>
      </c>
      <c r="R39" s="20" t="s">
        <v>404</v>
      </c>
      <c r="S39" s="18" t="n">
        <v>436.37132352</v>
      </c>
      <c r="T39" s="20" t="n">
        <v>39.85125026</v>
      </c>
    </row>
    <row r="40" spans="1:20">
      <c r="A40" s="15" t="s">
        <v>437</v>
      </c>
      <c r="B40" s="17" t="n">
        <v>14157</v>
      </c>
      <c r="C40" s="18">
        <f>(2978.0/B40*100)</f>
        <v/>
      </c>
      <c r="D40" s="19" t="n">
        <v>11179</v>
      </c>
      <c r="E40" s="18" t="n">
        <v>503.11066844</v>
      </c>
      <c r="F40" s="20" t="n">
        <v>4.34950195</v>
      </c>
      <c r="G40" s="18" t="n">
        <v>522.51831398</v>
      </c>
      <c r="H40" s="20" t="n">
        <v>6.1891812</v>
      </c>
      <c r="I40" s="18" t="n">
        <v>522.1047952599999</v>
      </c>
      <c r="J40" s="20" t="n">
        <v>10.12301136</v>
      </c>
      <c r="K40" s="18" t="s">
        <v>404</v>
      </c>
      <c r="L40" s="20" t="s">
        <v>404</v>
      </c>
      <c r="M40" s="18" t="s">
        <v>404</v>
      </c>
      <c r="N40" s="20" t="s">
        <v>404</v>
      </c>
      <c r="O40" s="18" t="s">
        <v>404</v>
      </c>
      <c r="P40" s="20" t="s">
        <v>404</v>
      </c>
      <c r="Q40" s="18" t="s">
        <v>404</v>
      </c>
      <c r="R40" s="20" t="s">
        <v>404</v>
      </c>
      <c r="S40" s="18" t="n">
        <v>504.94723986</v>
      </c>
      <c r="T40" s="20" t="n">
        <v>8.388592109999999</v>
      </c>
    </row>
    <row r="41" spans="1:20">
      <c r="A41" s="15" t="s">
        <v>438</v>
      </c>
      <c r="B41" s="17" t="n">
        <v>5712</v>
      </c>
      <c r="C41" s="18">
        <f>(99.0/B41*100)</f>
        <v/>
      </c>
      <c r="D41" s="19" t="n">
        <v>5613</v>
      </c>
      <c r="E41" s="18" t="n">
        <v>492.52658801</v>
      </c>
      <c r="F41" s="20" t="n">
        <v>4.58382725</v>
      </c>
      <c r="G41" s="18" t="n">
        <v>505.59271479</v>
      </c>
      <c r="H41" s="20" t="n">
        <v>6.02864062</v>
      </c>
      <c r="I41" s="18" t="n">
        <v>532.09903456</v>
      </c>
      <c r="J41" s="20" t="n">
        <v>12.17588597</v>
      </c>
      <c r="K41" s="18" t="s">
        <v>404</v>
      </c>
      <c r="L41" s="20" t="s">
        <v>404</v>
      </c>
      <c r="M41" s="18" t="s">
        <v>404</v>
      </c>
      <c r="N41" s="20" t="s">
        <v>404</v>
      </c>
      <c r="O41" s="18" t="s">
        <v>404</v>
      </c>
      <c r="P41" s="20" t="s">
        <v>404</v>
      </c>
      <c r="Q41" s="18" t="s">
        <v>404</v>
      </c>
      <c r="R41" s="20" t="s">
        <v>404</v>
      </c>
      <c r="S41" s="18" t="n">
        <v>493.57200658</v>
      </c>
      <c r="T41" s="20" t="n">
        <v>26.33425476</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425.90884625</v>
      </c>
      <c r="F44" s="20" t="n">
        <v>4.2353413</v>
      </c>
      <c r="G44" s="18" t="n">
        <v>428.6178549</v>
      </c>
      <c r="H44" s="20" t="n">
        <v>4.61194868</v>
      </c>
      <c r="I44" s="18" t="n">
        <v>408.17983958</v>
      </c>
      <c r="J44" s="20" t="n">
        <v>8.71608084</v>
      </c>
      <c r="K44" s="18" t="s">
        <v>404</v>
      </c>
      <c r="L44" s="20" t="s">
        <v>404</v>
      </c>
      <c r="M44" s="18" t="s">
        <v>404</v>
      </c>
      <c r="N44" s="20" t="s">
        <v>404</v>
      </c>
      <c r="O44" s="18" t="s">
        <v>404</v>
      </c>
      <c r="P44" s="20" t="s">
        <v>404</v>
      </c>
      <c r="Q44" s="18" t="n">
        <v>466.54836539</v>
      </c>
      <c r="R44" s="20" t="n">
        <v>19.11741875</v>
      </c>
      <c r="S44" s="18" t="n">
        <v>468.42590124</v>
      </c>
      <c r="T44" s="20" t="n">
        <v>18.76438967</v>
      </c>
    </row>
    <row r="45" spans="1:20">
      <c r="A45" s="15" t="s">
        <v>442</v>
      </c>
      <c r="B45" s="17" t="n">
        <v>5519</v>
      </c>
      <c r="C45" s="18">
        <f>(0.0/B45*100)</f>
        <v/>
      </c>
      <c r="D45" s="19" t="n">
        <v>5519</v>
      </c>
      <c r="E45" s="18" t="n">
        <v>375.71820539</v>
      </c>
      <c r="F45" s="20" t="n">
        <v>4.66043731</v>
      </c>
      <c r="G45" s="18" t="n">
        <v>377.84250071</v>
      </c>
      <c r="H45" s="20" t="n">
        <v>5.383139</v>
      </c>
      <c r="I45" s="18" t="n">
        <v>367.47086149</v>
      </c>
      <c r="J45" s="20" t="n">
        <v>7.54524981</v>
      </c>
      <c r="K45" s="18" t="s">
        <v>404</v>
      </c>
      <c r="L45" s="20" t="s">
        <v>404</v>
      </c>
      <c r="M45" s="18" t="s">
        <v>404</v>
      </c>
      <c r="N45" s="20" t="s">
        <v>404</v>
      </c>
      <c r="O45" s="18" t="s">
        <v>404</v>
      </c>
      <c r="P45" s="20" t="s">
        <v>404</v>
      </c>
      <c r="Q45" s="18" t="s">
        <v>404</v>
      </c>
      <c r="R45" s="20" t="s">
        <v>404</v>
      </c>
      <c r="S45" s="18" t="n">
        <v>380.63428748</v>
      </c>
      <c r="T45" s="20" t="n">
        <v>14.74724497</v>
      </c>
    </row>
    <row r="46" spans="1:20">
      <c r="A46" s="15" t="s">
        <v>443</v>
      </c>
      <c r="B46" s="17" t="n">
        <v>23141</v>
      </c>
      <c r="C46" s="18">
        <f>(4196.0/B46*100)</f>
        <v/>
      </c>
      <c r="D46" s="19" t="n">
        <v>18945</v>
      </c>
      <c r="E46" s="18" t="n">
        <v>400.34013944</v>
      </c>
      <c r="F46" s="20" t="n">
        <v>3.60671768</v>
      </c>
      <c r="G46" s="18" t="n">
        <v>412.57945669</v>
      </c>
      <c r="H46" s="20" t="n">
        <v>6.1155666</v>
      </c>
      <c r="I46" s="18" t="n">
        <v>415.05168854</v>
      </c>
      <c r="J46" s="20" t="n">
        <v>8.77117086</v>
      </c>
      <c r="K46" s="18" t="s">
        <v>404</v>
      </c>
      <c r="L46" s="20" t="s">
        <v>404</v>
      </c>
      <c r="M46" s="18" t="s">
        <v>404</v>
      </c>
      <c r="N46" s="20" t="s">
        <v>404</v>
      </c>
      <c r="O46" s="18" t="s">
        <v>404</v>
      </c>
      <c r="P46" s="20" t="s">
        <v>404</v>
      </c>
      <c r="Q46" s="18" t="s">
        <v>404</v>
      </c>
      <c r="R46" s="20" t="s">
        <v>404</v>
      </c>
      <c r="S46" s="18" t="n">
        <v>387.26029404</v>
      </c>
      <c r="T46" s="20" t="n">
        <v>12.00179221</v>
      </c>
    </row>
    <row r="47" spans="1:20">
      <c r="A47" s="15" t="s">
        <v>444</v>
      </c>
      <c r="B47" s="17" t="n">
        <v>5928</v>
      </c>
      <c r="C47" s="18">
        <f>(0.0/B47*100)</f>
        <v/>
      </c>
      <c r="D47" s="19" t="n">
        <v>5928</v>
      </c>
      <c r="E47" s="18" t="n">
        <v>436.48639356</v>
      </c>
      <c r="F47" s="20" t="n">
        <v>5.87378997</v>
      </c>
      <c r="G47" s="18" t="n">
        <v>454.12556597</v>
      </c>
      <c r="H47" s="20" t="n">
        <v>12.92023195</v>
      </c>
      <c r="I47" s="18" t="n">
        <v>453.10586403</v>
      </c>
      <c r="J47" s="20" t="n">
        <v>18.06437883</v>
      </c>
      <c r="K47" s="18" t="s">
        <v>404</v>
      </c>
      <c r="L47" s="20" t="s">
        <v>404</v>
      </c>
      <c r="M47" s="18" t="s">
        <v>404</v>
      </c>
      <c r="N47" s="20" t="s">
        <v>404</v>
      </c>
      <c r="O47" s="18" t="s">
        <v>404</v>
      </c>
      <c r="P47" s="20" t="s">
        <v>404</v>
      </c>
      <c r="Q47" s="18" t="s">
        <v>404</v>
      </c>
      <c r="R47" s="20" t="s">
        <v>404</v>
      </c>
      <c r="S47" s="18" t="n">
        <v>515.74881426</v>
      </c>
      <c r="T47" s="20" t="n">
        <v>29.85988189</v>
      </c>
    </row>
    <row r="48" spans="1:20">
      <c r="A48" s="15" t="s">
        <v>445</v>
      </c>
      <c r="B48" s="17" t="n">
        <v>9841</v>
      </c>
      <c r="C48" s="18">
        <f>(40.0/B48*100)</f>
        <v/>
      </c>
      <c r="D48" s="19" t="n">
        <v>9801</v>
      </c>
      <c r="E48" s="18" t="n">
        <v>527.69001775</v>
      </c>
      <c r="F48" s="20" t="n">
        <v>9.64328688</v>
      </c>
      <c r="G48" s="18" t="n">
        <v>526.94841788</v>
      </c>
      <c r="H48" s="20" t="n">
        <v>8.473172829999999</v>
      </c>
      <c r="I48" s="18" t="n">
        <v>485.47341684</v>
      </c>
      <c r="J48" s="20" t="n">
        <v>10.06901865</v>
      </c>
      <c r="K48" s="18" t="s">
        <v>404</v>
      </c>
      <c r="L48" s="20" t="s">
        <v>404</v>
      </c>
      <c r="M48" s="18" t="s">
        <v>404</v>
      </c>
      <c r="N48" s="20" t="s">
        <v>404</v>
      </c>
      <c r="O48" s="18" t="s">
        <v>404</v>
      </c>
      <c r="P48" s="20" t="s">
        <v>404</v>
      </c>
      <c r="Q48" s="18" t="s">
        <v>404</v>
      </c>
      <c r="R48" s="20" t="s">
        <v>404</v>
      </c>
      <c r="S48" s="18" t="n">
        <v>581.41261414</v>
      </c>
      <c r="T48" s="20" t="n">
        <v>17.72051689</v>
      </c>
    </row>
    <row r="49" spans="1:20">
      <c r="A49" s="15" t="s">
        <v>446</v>
      </c>
      <c r="B49" s="17" t="n">
        <v>6349</v>
      </c>
      <c r="C49" s="18">
        <f>(52.0/B49*100)</f>
        <v/>
      </c>
      <c r="D49" s="19" t="n">
        <v>6297</v>
      </c>
      <c r="E49" s="18" t="n">
        <v>425.10929887</v>
      </c>
      <c r="F49" s="20" t="n">
        <v>5.6033306</v>
      </c>
      <c r="G49" s="18" t="n">
        <v>441.44480169</v>
      </c>
      <c r="H49" s="20" t="n">
        <v>4.66372954</v>
      </c>
      <c r="I49" s="18" t="n">
        <v>429.08832878</v>
      </c>
      <c r="J49" s="20" t="n">
        <v>5.72626152</v>
      </c>
      <c r="K49" s="18" t="s">
        <v>404</v>
      </c>
      <c r="L49" s="20" t="s">
        <v>404</v>
      </c>
      <c r="M49" s="18" t="s">
        <v>404</v>
      </c>
      <c r="N49" s="20" t="s">
        <v>404</v>
      </c>
      <c r="O49" s="18" t="s">
        <v>404</v>
      </c>
      <c r="P49" s="20" t="s">
        <v>404</v>
      </c>
      <c r="Q49" s="18" t="s">
        <v>404</v>
      </c>
      <c r="R49" s="20" t="s">
        <v>404</v>
      </c>
      <c r="S49" s="18" t="n">
        <v>422.07513967</v>
      </c>
      <c r="T49" s="20" t="n">
        <v>15.33965063</v>
      </c>
    </row>
    <row r="50" spans="1:20">
      <c r="A50" s="15" t="s">
        <v>447</v>
      </c>
      <c r="B50" s="17" t="n">
        <v>11795</v>
      </c>
      <c r="C50" s="18">
        <f>(1031.0/B50*100)</f>
        <v/>
      </c>
      <c r="D50" s="19" t="n">
        <v>10764</v>
      </c>
      <c r="E50" s="18" t="n">
        <v>412.97228293</v>
      </c>
      <c r="F50" s="20" t="n">
        <v>5.11820212</v>
      </c>
      <c r="G50" s="18" t="n">
        <v>424.89849693</v>
      </c>
      <c r="H50" s="20" t="n">
        <v>4.95887379</v>
      </c>
      <c r="I50" s="18" t="n">
        <v>421.96363062</v>
      </c>
      <c r="J50" s="20" t="n">
        <v>12.36354065</v>
      </c>
      <c r="K50" s="18" t="s">
        <v>404</v>
      </c>
      <c r="L50" s="20" t="s">
        <v>404</v>
      </c>
      <c r="M50" s="18" t="s">
        <v>404</v>
      </c>
      <c r="N50" s="20" t="s">
        <v>404</v>
      </c>
      <c r="O50" s="18" t="s">
        <v>404</v>
      </c>
      <c r="P50" s="20" t="s">
        <v>404</v>
      </c>
      <c r="Q50" s="18" t="s">
        <v>404</v>
      </c>
      <c r="R50" s="20" t="s">
        <v>404</v>
      </c>
      <c r="S50" s="18" t="n">
        <v>405.38153824</v>
      </c>
      <c r="T50" s="20" t="n">
        <v>12.00165862</v>
      </c>
    </row>
    <row r="51" spans="1:20">
      <c r="A51" s="15" t="s">
        <v>448</v>
      </c>
      <c r="B51" s="17" t="n">
        <v>6866</v>
      </c>
      <c r="C51" s="18">
        <f>(0.0/B51*100)</f>
        <v/>
      </c>
      <c r="D51" s="19" t="n">
        <v>6866</v>
      </c>
      <c r="E51" s="18" t="n">
        <v>422.75328961</v>
      </c>
      <c r="F51" s="20" t="n">
        <v>3.85752243</v>
      </c>
      <c r="G51" s="18" t="n">
        <v>418.45662229</v>
      </c>
      <c r="H51" s="20" t="n">
        <v>5.04298257</v>
      </c>
      <c r="I51" s="18" t="n">
        <v>416.21688224</v>
      </c>
      <c r="J51" s="20" t="n">
        <v>5.24982824</v>
      </c>
      <c r="K51" s="18" t="s">
        <v>404</v>
      </c>
      <c r="L51" s="20" t="s">
        <v>404</v>
      </c>
      <c r="M51" s="18" t="s">
        <v>404</v>
      </c>
      <c r="N51" s="20" t="s">
        <v>404</v>
      </c>
      <c r="O51" s="18" t="s">
        <v>404</v>
      </c>
      <c r="P51" s="20" t="s">
        <v>404</v>
      </c>
      <c r="Q51" s="18" t="s">
        <v>404</v>
      </c>
      <c r="R51" s="20" t="s">
        <v>404</v>
      </c>
      <c r="S51" s="18" t="n">
        <v>413.21152813</v>
      </c>
      <c r="T51" s="20" t="n">
        <v>19.4776137</v>
      </c>
    </row>
    <row r="52" spans="1:20">
      <c r="A52" s="15" t="s">
        <v>449</v>
      </c>
      <c r="B52" s="17" t="n">
        <v>5809</v>
      </c>
      <c r="C52" s="18">
        <f>(0.0/B52*100)</f>
        <v/>
      </c>
      <c r="D52" s="19" t="n">
        <v>5809</v>
      </c>
      <c r="E52" s="18" t="n">
        <v>475.44408111</v>
      </c>
      <c r="F52" s="20" t="n">
        <v>4.42453191</v>
      </c>
      <c r="G52" s="18" t="n">
        <v>481.21077135</v>
      </c>
      <c r="H52" s="20" t="n">
        <v>8.03294213</v>
      </c>
      <c r="I52" s="18" t="n">
        <v>464.94952912</v>
      </c>
      <c r="J52" s="20" t="n">
        <v>11.41319964</v>
      </c>
      <c r="K52" s="18" t="s">
        <v>404</v>
      </c>
      <c r="L52" s="20" t="s">
        <v>404</v>
      </c>
      <c r="M52" s="18" t="s">
        <v>404</v>
      </c>
      <c r="N52" s="20" t="s">
        <v>404</v>
      </c>
      <c r="O52" s="18" t="s">
        <v>404</v>
      </c>
      <c r="P52" s="20" t="s">
        <v>404</v>
      </c>
      <c r="Q52" s="18" t="s">
        <v>404</v>
      </c>
      <c r="R52" s="20" t="s">
        <v>404</v>
      </c>
      <c r="S52" s="18" t="n">
        <v>480.36114506</v>
      </c>
      <c r="T52" s="20" t="n">
        <v>11.78493225</v>
      </c>
    </row>
    <row r="53" spans="1:20">
      <c r="A53" s="15" t="s">
        <v>450</v>
      </c>
      <c r="B53" s="17" t="n">
        <v>5571</v>
      </c>
      <c r="C53" s="18">
        <f>(0.0/B53*100)</f>
        <v/>
      </c>
      <c r="D53" s="19" t="n">
        <v>5571</v>
      </c>
      <c r="E53" s="18" t="n">
        <v>423.77100456</v>
      </c>
      <c r="F53" s="20" t="n">
        <v>1.94958707</v>
      </c>
      <c r="G53" s="18" t="n">
        <v>447.79385045</v>
      </c>
      <c r="H53" s="20" t="n">
        <v>2.32446363</v>
      </c>
      <c r="I53" s="18" t="n">
        <v>421.22026082</v>
      </c>
      <c r="J53" s="20" t="n">
        <v>2.87502668</v>
      </c>
      <c r="K53" s="18" t="s">
        <v>404</v>
      </c>
      <c r="L53" s="20" t="s">
        <v>404</v>
      </c>
      <c r="M53" s="18" t="s">
        <v>404</v>
      </c>
      <c r="N53" s="20" t="s">
        <v>404</v>
      </c>
      <c r="O53" s="18" t="s">
        <v>404</v>
      </c>
      <c r="P53" s="20" t="s">
        <v>404</v>
      </c>
      <c r="Q53" s="18" t="s">
        <v>404</v>
      </c>
      <c r="R53" s="20" t="s">
        <v>404</v>
      </c>
      <c r="S53" s="18" t="n">
        <v>448.71096507</v>
      </c>
      <c r="T53" s="20" t="n">
        <v>8.35654798</v>
      </c>
    </row>
    <row r="54" spans="1:20">
      <c r="A54" s="15" t="s">
        <v>451</v>
      </c>
      <c r="B54" s="17" t="n">
        <v>4740</v>
      </c>
      <c r="C54" s="18">
        <f>(199.0/B54*100)</f>
        <v/>
      </c>
      <c r="D54" s="19" t="n">
        <v>4541</v>
      </c>
      <c r="E54" s="18" t="n">
        <v>326.22375445</v>
      </c>
      <c r="F54" s="20" t="n">
        <v>4.8989806</v>
      </c>
      <c r="G54" s="18" t="n">
        <v>334.67564097</v>
      </c>
      <c r="H54" s="20" t="n">
        <v>4.67775665</v>
      </c>
      <c r="I54" s="18" t="n">
        <v>349.29973461</v>
      </c>
      <c r="J54" s="20" t="n">
        <v>20.38372773</v>
      </c>
      <c r="K54" s="18" t="s">
        <v>404</v>
      </c>
      <c r="L54" s="20" t="s">
        <v>404</v>
      </c>
      <c r="M54" s="18" t="s">
        <v>404</v>
      </c>
      <c r="N54" s="20" t="s">
        <v>404</v>
      </c>
      <c r="O54" s="18" t="s">
        <v>404</v>
      </c>
      <c r="P54" s="20" t="s">
        <v>404</v>
      </c>
      <c r="Q54" s="18" t="s">
        <v>404</v>
      </c>
      <c r="R54" s="20" t="s">
        <v>404</v>
      </c>
      <c r="S54" s="18" t="n">
        <v>312.08110378</v>
      </c>
      <c r="T54" s="20" t="n">
        <v>8.754130310000001</v>
      </c>
    </row>
    <row r="55" spans="1:20">
      <c r="A55" s="15" t="s">
        <v>452</v>
      </c>
      <c r="B55" s="17" t="n">
        <v>5316</v>
      </c>
      <c r="C55" s="18">
        <f>(43.0/B55*100)</f>
        <v/>
      </c>
      <c r="D55" s="19" t="n">
        <v>5273</v>
      </c>
      <c r="E55" s="18" t="n">
        <v>407.10921767</v>
      </c>
      <c r="F55" s="20" t="n">
        <v>7.46811898</v>
      </c>
      <c r="G55" s="18" t="n">
        <v>411.96282911</v>
      </c>
      <c r="H55" s="20" t="n">
        <v>3.54979117</v>
      </c>
      <c r="I55" s="18" t="n">
        <v>415.30021458</v>
      </c>
      <c r="J55" s="20" t="n">
        <v>6.36342933</v>
      </c>
      <c r="K55" s="18" t="s">
        <v>404</v>
      </c>
      <c r="L55" s="20" t="s">
        <v>404</v>
      </c>
      <c r="M55" s="18" t="s">
        <v>404</v>
      </c>
      <c r="N55" s="20" t="s">
        <v>404</v>
      </c>
      <c r="O55" s="18" t="s">
        <v>404</v>
      </c>
      <c r="P55" s="20" t="s">
        <v>404</v>
      </c>
      <c r="Q55" s="18" t="s">
        <v>404</v>
      </c>
      <c r="R55" s="20" t="s">
        <v>404</v>
      </c>
      <c r="S55" s="18" t="n">
        <v>408.1474317</v>
      </c>
      <c r="T55" s="20" t="n">
        <v>14.40773066</v>
      </c>
    </row>
    <row r="56" spans="1:20">
      <c r="A56" s="15" t="s">
        <v>453</v>
      </c>
      <c r="B56" s="17" t="n">
        <v>5359</v>
      </c>
      <c r="C56" s="18">
        <f>(0.0/B56*100)</f>
        <v/>
      </c>
      <c r="D56" s="19" t="n">
        <v>5359</v>
      </c>
      <c r="E56" s="18" t="n">
        <v>499.98053978</v>
      </c>
      <c r="F56" s="20" t="n">
        <v>8.900596630000001</v>
      </c>
      <c r="G56" s="18" t="n">
        <v>529.69613467</v>
      </c>
      <c r="H56" s="20" t="n">
        <v>3.75806155</v>
      </c>
      <c r="I56" s="18" t="n">
        <v>522.60419329</v>
      </c>
      <c r="J56" s="20" t="n">
        <v>10.7787829</v>
      </c>
      <c r="K56" s="18" t="s">
        <v>404</v>
      </c>
      <c r="L56" s="20" t="s">
        <v>404</v>
      </c>
      <c r="M56" s="18" t="s">
        <v>404</v>
      </c>
      <c r="N56" s="20" t="s">
        <v>404</v>
      </c>
      <c r="O56" s="18" t="s">
        <v>404</v>
      </c>
      <c r="P56" s="20" t="s">
        <v>404</v>
      </c>
      <c r="Q56" s="18" t="s">
        <v>404</v>
      </c>
      <c r="R56" s="20" t="s">
        <v>404</v>
      </c>
      <c r="S56" s="18" t="n">
        <v>519.97892862</v>
      </c>
      <c r="T56" s="20" t="n">
        <v>14.6636907</v>
      </c>
    </row>
    <row r="57" spans="1:20">
      <c r="A57" s="15" t="s">
        <v>454</v>
      </c>
      <c r="B57" s="17" t="n">
        <v>6513</v>
      </c>
      <c r="C57" s="18">
        <f>(0.0/B57*100)</f>
        <v/>
      </c>
      <c r="D57" s="19" t="n">
        <v>6513</v>
      </c>
      <c r="E57" s="18" t="n">
        <v>407.65481542</v>
      </c>
      <c r="F57" s="20" t="n">
        <v>5.02800463</v>
      </c>
      <c r="G57" s="18" t="n">
        <v>402.46988177</v>
      </c>
      <c r="H57" s="20" t="n">
        <v>3.87657879</v>
      </c>
      <c r="I57" s="18" t="n">
        <v>384.71493763</v>
      </c>
      <c r="J57" s="20" t="n">
        <v>13.91756154</v>
      </c>
      <c r="K57" s="18" t="s">
        <v>404</v>
      </c>
      <c r="L57" s="20" t="s">
        <v>404</v>
      </c>
      <c r="M57" s="18" t="s">
        <v>404</v>
      </c>
      <c r="N57" s="20" t="s">
        <v>404</v>
      </c>
      <c r="O57" s="18" t="s">
        <v>404</v>
      </c>
      <c r="P57" s="20" t="s">
        <v>404</v>
      </c>
      <c r="Q57" s="18" t="n">
        <v>406.23170364</v>
      </c>
      <c r="R57" s="20" t="n">
        <v>15.17024618</v>
      </c>
      <c r="S57" s="18" t="n">
        <v>424.41020318</v>
      </c>
      <c r="T57" s="20" t="n">
        <v>13.40074734</v>
      </c>
    </row>
    <row r="58" spans="1:20">
      <c r="A58" s="15" t="s">
        <v>455</v>
      </c>
      <c r="B58" s="17" t="n">
        <v>7267</v>
      </c>
      <c r="C58" s="18">
        <f>(0.0/B58*100)</f>
        <v/>
      </c>
      <c r="D58" s="19" t="n">
        <v>7267</v>
      </c>
      <c r="E58" s="18" t="n">
        <v>410.86556262</v>
      </c>
      <c r="F58" s="20" t="n">
        <v>3.72448259</v>
      </c>
      <c r="G58" s="18" t="n">
        <v>403.97800345</v>
      </c>
      <c r="H58" s="20" t="n">
        <v>5.62255071</v>
      </c>
      <c r="I58" s="18" t="n">
        <v>372.44447489</v>
      </c>
      <c r="J58" s="20" t="n">
        <v>14.469613</v>
      </c>
      <c r="K58" s="18" t="s">
        <v>404</v>
      </c>
      <c r="L58" s="20" t="s">
        <v>404</v>
      </c>
      <c r="M58" s="18" t="s">
        <v>404</v>
      </c>
      <c r="N58" s="20" t="s">
        <v>404</v>
      </c>
      <c r="O58" s="18" t="s">
        <v>404</v>
      </c>
      <c r="P58" s="20" t="s">
        <v>404</v>
      </c>
      <c r="Q58" s="18" t="n">
        <v>437.22445436</v>
      </c>
      <c r="R58" s="20" t="n">
        <v>14.29351504</v>
      </c>
      <c r="S58" s="18" t="n">
        <v>424.34121014</v>
      </c>
      <c r="T58" s="20" t="n">
        <v>10.1559763</v>
      </c>
    </row>
    <row r="59" spans="1:20">
      <c r="A59" s="15" t="s">
        <v>456</v>
      </c>
      <c r="B59" s="17" t="n">
        <v>4826</v>
      </c>
      <c r="C59" s="18">
        <f>(0.0/B59*100)</f>
        <v/>
      </c>
      <c r="D59" s="19" t="n">
        <v>4826</v>
      </c>
      <c r="E59" s="18" t="n">
        <v>378.42446669</v>
      </c>
      <c r="F59" s="20" t="n">
        <v>2.35128535</v>
      </c>
      <c r="G59" s="18" t="n">
        <v>381.0689669</v>
      </c>
      <c r="H59" s="20" t="n">
        <v>2.26572608</v>
      </c>
      <c r="I59" s="18" t="n">
        <v>373.72816536</v>
      </c>
      <c r="J59" s="20" t="n">
        <v>3.72246876</v>
      </c>
      <c r="K59" s="18" t="s">
        <v>404</v>
      </c>
      <c r="L59" s="20" t="s">
        <v>404</v>
      </c>
      <c r="M59" s="18" t="s">
        <v>404</v>
      </c>
      <c r="N59" s="20" t="s">
        <v>404</v>
      </c>
      <c r="O59" s="18" t="s">
        <v>404</v>
      </c>
      <c r="P59" s="20" t="s">
        <v>404</v>
      </c>
      <c r="Q59" s="18" t="n">
        <v>443.94207857</v>
      </c>
      <c r="R59" s="20" t="n">
        <v>8.719954919999999</v>
      </c>
      <c r="S59" s="18" t="n">
        <v>368.18132825</v>
      </c>
      <c r="T59" s="20" t="n">
        <v>6.47741226</v>
      </c>
    </row>
    <row r="60" spans="1:20">
      <c r="A60" s="15" t="s">
        <v>457</v>
      </c>
      <c r="B60" s="17" t="n">
        <v>4546</v>
      </c>
      <c r="C60" s="18">
        <f>(0.0/B60*100)</f>
        <v/>
      </c>
      <c r="D60" s="19" t="n">
        <v>4546</v>
      </c>
      <c r="E60" s="18" t="n">
        <v>370.61097746</v>
      </c>
      <c r="F60" s="20" t="n">
        <v>8.06420889</v>
      </c>
      <c r="G60" s="18" t="n">
        <v>391.97347695</v>
      </c>
      <c r="H60" s="20" t="n">
        <v>4.65066237</v>
      </c>
      <c r="I60" s="18" t="n">
        <v>383.78561984</v>
      </c>
      <c r="J60" s="20" t="n">
        <v>13.89134268</v>
      </c>
      <c r="K60" s="18" t="s">
        <v>404</v>
      </c>
      <c r="L60" s="20" t="s">
        <v>404</v>
      </c>
      <c r="M60" s="18" t="s">
        <v>404</v>
      </c>
      <c r="N60" s="20" t="s">
        <v>404</v>
      </c>
      <c r="O60" s="18" t="s">
        <v>404</v>
      </c>
      <c r="P60" s="20" t="s">
        <v>404</v>
      </c>
      <c r="Q60" s="18" t="n">
        <v>323.36972957</v>
      </c>
      <c r="R60" s="20" t="n">
        <v>11.73292879</v>
      </c>
      <c r="S60" s="18" t="n">
        <v>386.03104257</v>
      </c>
      <c r="T60" s="20" t="n">
        <v>12.40038228</v>
      </c>
    </row>
    <row r="61" spans="1:20">
      <c r="A61" s="15" t="s">
        <v>458</v>
      </c>
      <c r="B61" s="17" t="n">
        <v>6525</v>
      </c>
      <c r="C61" s="18">
        <f>(0.0/B61*100)</f>
        <v/>
      </c>
      <c r="D61" s="19" t="n">
        <v>6525</v>
      </c>
      <c r="E61" s="18" t="n">
        <v>473.06045493</v>
      </c>
      <c r="F61" s="20" t="n">
        <v>6.4397538</v>
      </c>
      <c r="G61" s="18" t="n">
        <v>470.22858718</v>
      </c>
      <c r="H61" s="20" t="n">
        <v>3.96459066</v>
      </c>
      <c r="I61" s="18" t="n">
        <v>485.65306782</v>
      </c>
      <c r="J61" s="20" t="n">
        <v>5.56115887</v>
      </c>
      <c r="K61" s="18" t="s">
        <v>404</v>
      </c>
      <c r="L61" s="20" t="s">
        <v>404</v>
      </c>
      <c r="M61" s="18" t="s">
        <v>404</v>
      </c>
      <c r="N61" s="20" t="s">
        <v>404</v>
      </c>
      <c r="O61" s="18" t="s">
        <v>404</v>
      </c>
      <c r="P61" s="20" t="s">
        <v>404</v>
      </c>
      <c r="Q61" s="18" t="s">
        <v>404</v>
      </c>
      <c r="R61" s="20" t="s">
        <v>404</v>
      </c>
      <c r="S61" s="18" t="n">
        <v>458.08321352</v>
      </c>
      <c r="T61" s="20" t="n">
        <v>21.20981685</v>
      </c>
    </row>
    <row r="62" spans="1:20">
      <c r="A62" s="15" t="s">
        <v>459</v>
      </c>
      <c r="B62" s="17" t="n">
        <v>4476</v>
      </c>
      <c r="C62" s="18">
        <f>(0.0/B62*100)</f>
        <v/>
      </c>
      <c r="D62" s="19" t="n">
        <v>4476</v>
      </c>
      <c r="E62" s="18" t="n">
        <v>520.4654004499999</v>
      </c>
      <c r="F62" s="20" t="n">
        <v>3.32988284</v>
      </c>
      <c r="G62" s="18" t="n">
        <v>533.90414326</v>
      </c>
      <c r="H62" s="20" t="n">
        <v>1.20154258</v>
      </c>
      <c r="I62" s="18" t="n">
        <v>504.48880857</v>
      </c>
      <c r="J62" s="20" t="n">
        <v>2.67886491</v>
      </c>
      <c r="K62" s="18" t="s">
        <v>404</v>
      </c>
      <c r="L62" s="20" t="s">
        <v>404</v>
      </c>
      <c r="M62" s="18" t="s">
        <v>404</v>
      </c>
      <c r="N62" s="20" t="s">
        <v>404</v>
      </c>
      <c r="O62" s="18" t="s">
        <v>404</v>
      </c>
      <c r="P62" s="20" t="s">
        <v>404</v>
      </c>
      <c r="Q62" s="18" t="s">
        <v>404</v>
      </c>
      <c r="R62" s="20" t="s">
        <v>404</v>
      </c>
      <c r="S62" s="18" t="n">
        <v>557.7739254099999</v>
      </c>
      <c r="T62" s="20" t="n">
        <v>5.66930313</v>
      </c>
    </row>
    <row r="63" spans="1:20">
      <c r="A63" s="15" t="s">
        <v>460</v>
      </c>
      <c r="B63" s="17" t="n">
        <v>5324</v>
      </c>
      <c r="C63" s="18">
        <f>(0.0/B63*100)</f>
        <v/>
      </c>
      <c r="D63" s="19" t="n">
        <v>5324</v>
      </c>
      <c r="E63" s="18" t="n">
        <v>388.41855315</v>
      </c>
      <c r="F63" s="20" t="n">
        <v>1.83805919</v>
      </c>
      <c r="G63" s="18" t="n">
        <v>362.43314981</v>
      </c>
      <c r="H63" s="20" t="n">
        <v>2.98196096</v>
      </c>
      <c r="I63" s="18" t="n">
        <v>377.50713462</v>
      </c>
      <c r="J63" s="20" t="n">
        <v>2.62273045</v>
      </c>
      <c r="K63" s="18" t="s">
        <v>404</v>
      </c>
      <c r="L63" s="20" t="s">
        <v>404</v>
      </c>
      <c r="M63" s="18" t="s">
        <v>404</v>
      </c>
      <c r="N63" s="20" t="s">
        <v>404</v>
      </c>
      <c r="O63" s="18" t="s">
        <v>404</v>
      </c>
      <c r="P63" s="20" t="s">
        <v>404</v>
      </c>
      <c r="Q63" s="18" t="n">
        <v>367.0998949</v>
      </c>
      <c r="R63" s="20" t="n">
        <v>10.98375419</v>
      </c>
      <c r="S63" s="18" t="n">
        <v>406.04683496</v>
      </c>
      <c r="T63" s="20" t="n">
        <v>4.19566249</v>
      </c>
    </row>
    <row r="64" spans="1:20">
      <c r="A64" s="15" t="s">
        <v>461</v>
      </c>
      <c r="B64" s="17" t="n">
        <v>3634</v>
      </c>
      <c r="C64" s="18">
        <f>(27.0/B64*100)</f>
        <v/>
      </c>
      <c r="D64" s="19" t="n">
        <v>3607</v>
      </c>
      <c r="E64" s="18" t="n">
        <v>443.16137556</v>
      </c>
      <c r="F64" s="20" t="n">
        <v>3.55839668</v>
      </c>
      <c r="G64" s="18" t="n">
        <v>491.71234272</v>
      </c>
      <c r="H64" s="20" t="n">
        <v>2.36348364</v>
      </c>
      <c r="I64" s="18" t="n">
        <v>440.39257404</v>
      </c>
      <c r="J64" s="20" t="n">
        <v>2.89515274</v>
      </c>
      <c r="K64" s="18" t="s">
        <v>404</v>
      </c>
      <c r="L64" s="20" t="s">
        <v>404</v>
      </c>
      <c r="M64" s="18" t="s">
        <v>404</v>
      </c>
      <c r="N64" s="20" t="s">
        <v>404</v>
      </c>
      <c r="O64" s="18" t="s">
        <v>404</v>
      </c>
      <c r="P64" s="20" t="s">
        <v>404</v>
      </c>
      <c r="Q64" s="18" t="s">
        <v>404</v>
      </c>
      <c r="R64" s="20" t="s">
        <v>404</v>
      </c>
      <c r="S64" s="18" t="s">
        <v>404</v>
      </c>
      <c r="T64" s="20" t="s">
        <v>404</v>
      </c>
    </row>
    <row r="65" spans="1:20">
      <c r="A65" s="15" t="s">
        <v>462</v>
      </c>
      <c r="B65" s="17" t="n">
        <v>5325</v>
      </c>
      <c r="C65" s="18">
        <f>(0.0/B65*100)</f>
        <v/>
      </c>
      <c r="D65" s="19" t="n">
        <v>5325</v>
      </c>
      <c r="E65" s="18" t="n">
        <v>426.93825012</v>
      </c>
      <c r="F65" s="20" t="n">
        <v>3.24996642</v>
      </c>
      <c r="G65" s="18" t="n">
        <v>425.31619592</v>
      </c>
      <c r="H65" s="20" t="n">
        <v>7.85642163</v>
      </c>
      <c r="I65" s="18" t="n">
        <v>435.08944062</v>
      </c>
      <c r="J65" s="20" t="n">
        <v>15.44955963</v>
      </c>
      <c r="K65" s="18" t="s">
        <v>404</v>
      </c>
      <c r="L65" s="20" t="s">
        <v>404</v>
      </c>
      <c r="M65" s="18" t="s">
        <v>404</v>
      </c>
      <c r="N65" s="20" t="s">
        <v>404</v>
      </c>
      <c r="O65" s="18" t="s">
        <v>404</v>
      </c>
      <c r="P65" s="20" t="s">
        <v>404</v>
      </c>
      <c r="Q65" s="18" t="n">
        <v>475.48098286</v>
      </c>
      <c r="R65" s="20" t="n">
        <v>8.98157694</v>
      </c>
      <c r="S65" s="18" t="n">
        <v>443.21029941</v>
      </c>
      <c r="T65" s="20" t="n">
        <v>10.33566532</v>
      </c>
    </row>
    <row r="66" spans="1:20">
      <c r="A66" s="15" t="s">
        <v>463</v>
      </c>
      <c r="B66" s="17" t="n">
        <v>5665</v>
      </c>
      <c r="C66" s="18">
        <f>(0.0/B66*100)</f>
        <v/>
      </c>
      <c r="D66" s="19" t="n">
        <v>5665</v>
      </c>
      <c r="E66" s="18" t="n">
        <v>410.58067489</v>
      </c>
      <c r="F66" s="20" t="n">
        <v>1.29015984</v>
      </c>
      <c r="G66" s="18" t="n">
        <v>397.91401996</v>
      </c>
      <c r="H66" s="20" t="n">
        <v>2.46989946</v>
      </c>
      <c r="I66" s="18" t="n">
        <v>438.74078731</v>
      </c>
      <c r="J66" s="20" t="n">
        <v>3.76288731</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394.66050113</v>
      </c>
      <c r="F67" s="20" t="n">
        <v>3.26399708</v>
      </c>
      <c r="G67" s="18" t="n">
        <v>403.34125851</v>
      </c>
      <c r="H67" s="20" t="n">
        <v>4.97812973</v>
      </c>
      <c r="I67" s="18" t="n">
        <v>382.55493995</v>
      </c>
      <c r="J67" s="20" t="n">
        <v>8.31669786</v>
      </c>
      <c r="K67" s="18" t="s">
        <v>404</v>
      </c>
      <c r="L67" s="20" t="s">
        <v>404</v>
      </c>
      <c r="M67" s="18" t="s">
        <v>404</v>
      </c>
      <c r="N67" s="20" t="s">
        <v>404</v>
      </c>
      <c r="O67" s="18" t="s">
        <v>404</v>
      </c>
      <c r="P67" s="20" t="s">
        <v>404</v>
      </c>
      <c r="Q67" s="18" t="s">
        <v>404</v>
      </c>
      <c r="R67" s="20" t="s">
        <v>404</v>
      </c>
      <c r="S67" s="18" t="n">
        <v>338.8302698</v>
      </c>
      <c r="T67" s="20" t="n">
        <v>17.57779203</v>
      </c>
    </row>
    <row r="68" spans="1:20">
      <c r="A68" s="15" t="s">
        <v>465</v>
      </c>
      <c r="B68" s="17" t="n">
        <v>12083</v>
      </c>
      <c r="C68" s="18">
        <f>(0.0/B68*100)</f>
        <v/>
      </c>
      <c r="D68" s="19" t="n">
        <v>12083</v>
      </c>
      <c r="E68" s="18" t="n">
        <v>405.20960186</v>
      </c>
      <c r="F68" s="20" t="n">
        <v>1.34394105</v>
      </c>
      <c r="G68" s="18" t="n">
        <v>437.66735316</v>
      </c>
      <c r="H68" s="20" t="n">
        <v>1.55333402</v>
      </c>
      <c r="I68" s="18" t="n">
        <v>483.43977313</v>
      </c>
      <c r="J68" s="20" t="n">
        <v>15.68443347</v>
      </c>
      <c r="K68" s="18" t="s">
        <v>404</v>
      </c>
      <c r="L68" s="20" t="s">
        <v>404</v>
      </c>
      <c r="M68" s="18" t="s">
        <v>404</v>
      </c>
      <c r="N68" s="20" t="s">
        <v>404</v>
      </c>
      <c r="O68" s="18" t="s">
        <v>404</v>
      </c>
      <c r="P68" s="20" t="s">
        <v>404</v>
      </c>
      <c r="Q68" s="18" t="s">
        <v>404</v>
      </c>
      <c r="R68" s="20" t="s">
        <v>404</v>
      </c>
      <c r="S68" s="18" t="n">
        <v>421.35947853</v>
      </c>
      <c r="T68" s="20" t="n">
        <v>7.41241872</v>
      </c>
    </row>
    <row r="69" spans="1:20">
      <c r="A69" s="15" t="s">
        <v>466</v>
      </c>
      <c r="B69" s="17" t="n">
        <v>4876</v>
      </c>
      <c r="C69" s="18">
        <f>(0.0/B69*100)</f>
        <v/>
      </c>
      <c r="D69" s="19" t="n">
        <v>4876</v>
      </c>
      <c r="E69" s="18" t="n">
        <v>436.72541112</v>
      </c>
      <c r="F69" s="20" t="n">
        <v>4.5567206</v>
      </c>
      <c r="G69" s="18" t="n">
        <v>429.13829077</v>
      </c>
      <c r="H69" s="20" t="n">
        <v>6.28423953</v>
      </c>
      <c r="I69" s="18" t="n">
        <v>453.65497316</v>
      </c>
      <c r="J69" s="20" t="n">
        <v>19.71725472</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486.91003844</v>
      </c>
      <c r="F70" s="20" t="n">
        <v>3.40511491</v>
      </c>
      <c r="G70" s="18" t="n">
        <v>486.10634162</v>
      </c>
      <c r="H70" s="20" t="n">
        <v>6.87927102</v>
      </c>
      <c r="I70" s="18" t="s">
        <v>404</v>
      </c>
      <c r="J70" s="20" t="s">
        <v>404</v>
      </c>
      <c r="K70" s="18" t="s">
        <v>404</v>
      </c>
      <c r="L70" s="20" t="s">
        <v>404</v>
      </c>
      <c r="M70" s="18" t="s">
        <v>404</v>
      </c>
      <c r="N70" s="20" t="s">
        <v>404</v>
      </c>
      <c r="O70" s="18" t="s">
        <v>404</v>
      </c>
      <c r="P70" s="20" t="s">
        <v>404</v>
      </c>
      <c r="Q70" s="18" t="s">
        <v>404</v>
      </c>
      <c r="R70" s="20" t="s">
        <v>404</v>
      </c>
      <c r="S70" s="18" t="n">
        <v>480.01316769</v>
      </c>
      <c r="T70" s="20" t="n">
        <v>24.33107016</v>
      </c>
    </row>
    <row r="71" spans="1:20">
      <c r="A71" s="15" t="s">
        <v>468</v>
      </c>
      <c r="B71" s="17" t="n">
        <v>6115</v>
      </c>
      <c r="C71" s="18">
        <f>(0.0/B71*100)</f>
        <v/>
      </c>
      <c r="D71" s="19" t="n">
        <v>6115</v>
      </c>
      <c r="E71" s="18" t="n">
        <v>545.16156276</v>
      </c>
      <c r="F71" s="20" t="n">
        <v>2.0258093</v>
      </c>
      <c r="G71" s="18" t="n">
        <v>561.19900539</v>
      </c>
      <c r="H71" s="20" t="n">
        <v>1.45121073</v>
      </c>
      <c r="I71" s="18" t="n">
        <v>555.40873329</v>
      </c>
      <c r="J71" s="20" t="n">
        <v>5.2837806</v>
      </c>
      <c r="K71" s="18" t="s">
        <v>404</v>
      </c>
      <c r="L71" s="20" t="s">
        <v>404</v>
      </c>
      <c r="M71" s="18" t="s">
        <v>404</v>
      </c>
      <c r="N71" s="20" t="s">
        <v>404</v>
      </c>
      <c r="O71" s="18" t="s">
        <v>404</v>
      </c>
      <c r="P71" s="20" t="s">
        <v>404</v>
      </c>
      <c r="Q71" s="18" t="s">
        <v>404</v>
      </c>
      <c r="R71" s="20" t="s">
        <v>404</v>
      </c>
      <c r="S71" s="18" t="n">
        <v>550.90536408</v>
      </c>
      <c r="T71" s="20" t="n">
        <v>15.17004974</v>
      </c>
    </row>
    <row r="72" spans="1:20">
      <c r="A72" s="15" t="s">
        <v>469</v>
      </c>
      <c r="B72" s="17" t="n">
        <v>7708</v>
      </c>
      <c r="C72" s="18">
        <f>(0.0/B72*100)</f>
        <v/>
      </c>
      <c r="D72" s="19" t="n">
        <v>7708</v>
      </c>
      <c r="E72" s="18" t="n">
        <v>530.35075338</v>
      </c>
      <c r="F72" s="20" t="n">
        <v>7.93622138</v>
      </c>
      <c r="G72" s="18" t="n">
        <v>531.3425883800001</v>
      </c>
      <c r="H72" s="20" t="n">
        <v>4.77530608</v>
      </c>
      <c r="I72" s="18" t="n">
        <v>538.47220447</v>
      </c>
      <c r="J72" s="20" t="n">
        <v>12.1787818</v>
      </c>
      <c r="K72" s="18" t="s">
        <v>404</v>
      </c>
      <c r="L72" s="20" t="s">
        <v>404</v>
      </c>
      <c r="M72" s="18" t="s">
        <v>404</v>
      </c>
      <c r="N72" s="20" t="s">
        <v>404</v>
      </c>
      <c r="O72" s="18" t="s">
        <v>404</v>
      </c>
      <c r="P72" s="20" t="s">
        <v>404</v>
      </c>
      <c r="Q72" s="18" t="s">
        <v>404</v>
      </c>
      <c r="R72" s="20" t="s">
        <v>404</v>
      </c>
      <c r="S72" s="18" t="n">
        <v>561.0757349100001</v>
      </c>
      <c r="T72" s="20" t="n">
        <v>36.24584877</v>
      </c>
    </row>
    <row r="73" spans="1:20">
      <c r="A73" s="15" t="s">
        <v>470</v>
      </c>
      <c r="B73" s="17" t="n">
        <v>8249</v>
      </c>
      <c r="C73" s="18">
        <f>(0.0/B73*100)</f>
        <v/>
      </c>
      <c r="D73" s="19" t="n">
        <v>8249</v>
      </c>
      <c r="E73" s="18" t="n">
        <v>422.84003553</v>
      </c>
      <c r="F73" s="20" t="n">
        <v>4.06408191</v>
      </c>
      <c r="G73" s="18" t="n">
        <v>419.38984337</v>
      </c>
      <c r="H73" s="20" t="n">
        <v>4.82517819</v>
      </c>
      <c r="I73" s="18" t="n">
        <v>348.3883</v>
      </c>
      <c r="J73" s="20" t="n">
        <v>20.62765875</v>
      </c>
      <c r="K73" s="18" t="s">
        <v>404</v>
      </c>
      <c r="L73" s="20" t="s">
        <v>404</v>
      </c>
      <c r="M73" s="18" t="s">
        <v>404</v>
      </c>
      <c r="N73" s="20" t="s">
        <v>404</v>
      </c>
      <c r="O73" s="18" t="s">
        <v>404</v>
      </c>
      <c r="P73" s="20" t="s">
        <v>404</v>
      </c>
      <c r="Q73" s="18" t="s">
        <v>404</v>
      </c>
      <c r="R73" s="20" t="s">
        <v>404</v>
      </c>
      <c r="S73" s="18" t="n">
        <v>414.33472174</v>
      </c>
      <c r="T73" s="20" t="n">
        <v>22.3276248</v>
      </c>
    </row>
    <row r="74" spans="1:20">
      <c r="A74" s="15" t="s">
        <v>471</v>
      </c>
      <c r="B74" s="17" t="n">
        <v>4692</v>
      </c>
      <c r="C74" s="18">
        <f>(484.0/B74*100)</f>
        <v/>
      </c>
      <c r="D74" s="19" t="n">
        <v>4208</v>
      </c>
      <c r="E74" s="18" t="n">
        <v>421.49856398</v>
      </c>
      <c r="F74" s="20" t="n">
        <v>2.74400017</v>
      </c>
      <c r="G74" s="18" t="n">
        <v>428.20359405</v>
      </c>
      <c r="H74" s="20" t="n">
        <v>2.04251669</v>
      </c>
      <c r="I74" s="18" t="n">
        <v>411.90410087</v>
      </c>
      <c r="J74" s="20" t="n">
        <v>3.53172979</v>
      </c>
      <c r="K74" s="18" t="s">
        <v>404</v>
      </c>
      <c r="L74" s="20" t="s">
        <v>404</v>
      </c>
      <c r="M74" s="18" t="s">
        <v>404</v>
      </c>
      <c r="N74" s="20" t="s">
        <v>404</v>
      </c>
      <c r="O74" s="18" t="s">
        <v>404</v>
      </c>
      <c r="P74" s="20" t="s">
        <v>404</v>
      </c>
      <c r="Q74" s="18" t="n">
        <v>456.26079067</v>
      </c>
      <c r="R74" s="20" t="n">
        <v>10.98452441</v>
      </c>
      <c r="S74" s="18" t="n">
        <v>391.12005836</v>
      </c>
      <c r="T74" s="20" t="n">
        <v>5.36808955</v>
      </c>
    </row>
    <row r="75" spans="1:20">
      <c r="A75" s="15" t="s">
        <v>472</v>
      </c>
      <c r="B75" s="17" t="n">
        <v>5375</v>
      </c>
      <c r="C75" s="18">
        <f>(483.0/B75*100)</f>
        <v/>
      </c>
      <c r="D75" s="19" t="n">
        <v>4892</v>
      </c>
      <c r="E75" s="18" t="n">
        <v>387.81354886</v>
      </c>
      <c r="F75" s="20" t="n">
        <v>3.80485551</v>
      </c>
      <c r="G75" s="18" t="n">
        <v>375.79472452</v>
      </c>
      <c r="H75" s="20" t="n">
        <v>7.57906965</v>
      </c>
      <c r="I75" s="18" t="n">
        <v>405.19539923</v>
      </c>
      <c r="J75" s="20" t="n">
        <v>6.82321289</v>
      </c>
      <c r="K75" s="18" t="s">
        <v>404</v>
      </c>
      <c r="L75" s="20" t="s">
        <v>404</v>
      </c>
      <c r="M75" s="18" t="s">
        <v>404</v>
      </c>
      <c r="N75" s="20" t="s">
        <v>404</v>
      </c>
      <c r="O75" s="18" t="s">
        <v>404</v>
      </c>
      <c r="P75" s="20" t="s">
        <v>404</v>
      </c>
      <c r="Q75" s="18" t="s">
        <v>404</v>
      </c>
      <c r="R75" s="20" t="s">
        <v>404</v>
      </c>
      <c r="S75" s="18" t="n">
        <v>382.12054411</v>
      </c>
      <c r="T75" s="20" t="n">
        <v>10.14868276</v>
      </c>
    </row>
    <row r="76" spans="1:20">
      <c r="A76" s="15" t="s">
        <v>473</v>
      </c>
      <c r="B76" s="17" t="n">
        <v>14167</v>
      </c>
      <c r="C76" s="18">
        <f>(1400.0/B76*100)</f>
        <v/>
      </c>
      <c r="D76" s="19" t="n">
        <v>12767</v>
      </c>
      <c r="E76" s="18" t="n">
        <v>423.05491296</v>
      </c>
      <c r="F76" s="20" t="n">
        <v>4.00327668</v>
      </c>
      <c r="G76" s="18" t="n">
        <v>452.18980761</v>
      </c>
      <c r="H76" s="20" t="n">
        <v>4.44714552</v>
      </c>
      <c r="I76" s="18" t="n">
        <v>476.17038081</v>
      </c>
      <c r="J76" s="20" t="n">
        <v>38.37363408</v>
      </c>
      <c r="K76" s="18" t="s">
        <v>404</v>
      </c>
      <c r="L76" s="20" t="s">
        <v>404</v>
      </c>
      <c r="M76" s="18" t="s">
        <v>404</v>
      </c>
      <c r="N76" s="20" t="s">
        <v>404</v>
      </c>
      <c r="O76" s="18" t="s">
        <v>404</v>
      </c>
      <c r="P76" s="20" t="s">
        <v>404</v>
      </c>
      <c r="Q76" s="18" t="s">
        <v>404</v>
      </c>
      <c r="R76" s="20" t="s">
        <v>404</v>
      </c>
      <c r="S76" s="18" t="n">
        <v>443.52614312</v>
      </c>
      <c r="T76" s="20" t="n">
        <v>11.05943754</v>
      </c>
    </row>
    <row r="77" spans="1:20">
      <c r="A77" s="15" t="s">
        <v>474</v>
      </c>
      <c r="B77" s="17" t="n">
        <v>6062</v>
      </c>
      <c r="C77" s="18">
        <f>(0.0/B77*100)</f>
        <v/>
      </c>
      <c r="D77" s="19" t="n">
        <v>6062</v>
      </c>
      <c r="E77" s="18" t="n">
        <v>422.22595127</v>
      </c>
      <c r="F77" s="20" t="n">
        <v>5.29931212</v>
      </c>
      <c r="G77" s="18" t="n">
        <v>435.0450368</v>
      </c>
      <c r="H77" s="20" t="n">
        <v>5.55210753</v>
      </c>
      <c r="I77" s="18" t="n">
        <v>447.18051086</v>
      </c>
      <c r="J77" s="20" t="n">
        <v>5.65202729</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528.71906617</v>
      </c>
      <c r="F78" s="20" t="n">
        <v>5.69160864</v>
      </c>
      <c r="G78" s="18" t="n">
        <v>526.61538883</v>
      </c>
      <c r="H78" s="20" t="n">
        <v>5.90228669</v>
      </c>
      <c r="I78" s="18" t="n">
        <v>486.30892269</v>
      </c>
      <c r="J78" s="20" t="n">
        <v>9.820303620000001</v>
      </c>
      <c r="K78" s="18" t="s">
        <v>404</v>
      </c>
      <c r="L78" s="20" t="s">
        <v>404</v>
      </c>
      <c r="M78" s="18" t="s">
        <v>404</v>
      </c>
      <c r="N78" s="20" t="s">
        <v>404</v>
      </c>
      <c r="O78" s="18" t="s">
        <v>404</v>
      </c>
      <c r="P78" s="20" t="s">
        <v>404</v>
      </c>
      <c r="Q78" s="18" t="s">
        <v>404</v>
      </c>
      <c r="R78" s="20" t="s">
        <v>404</v>
      </c>
      <c r="S78" s="18" t="n">
        <v>491.99302177</v>
      </c>
      <c r="T78" s="20" t="n">
        <v>5.71277795</v>
      </c>
    </row>
    <row customHeight="1" ht="25" r="79" spans="1:20">
      <c r="A79" s="15" t="s">
        <v>476</v>
      </c>
      <c r="B79" s="17" t="n">
        <v>1657</v>
      </c>
      <c r="C79" s="18">
        <f>(21.0/B79*100)</f>
        <v/>
      </c>
      <c r="D79" s="19" t="n">
        <v>1636</v>
      </c>
      <c r="E79" s="18" t="n">
        <v>443.13185333</v>
      </c>
      <c r="F79" s="20" t="n">
        <v>8.432349889999999</v>
      </c>
      <c r="G79" s="18" t="n">
        <v>485.65913045</v>
      </c>
      <c r="H79" s="20" t="n">
        <v>11.70792246</v>
      </c>
      <c r="I79" s="18" t="n">
        <v>485.09534705</v>
      </c>
      <c r="J79" s="20" t="n">
        <v>12.03309329</v>
      </c>
      <c r="K79" s="18" t="s">
        <v>404</v>
      </c>
      <c r="L79" s="20" t="s">
        <v>404</v>
      </c>
      <c r="M79" s="18" t="s">
        <v>404</v>
      </c>
      <c r="N79" s="20" t="s">
        <v>404</v>
      </c>
      <c r="O79" s="18" t="s">
        <v>404</v>
      </c>
      <c r="P79" s="20" t="s">
        <v>404</v>
      </c>
      <c r="Q79" s="18" t="s">
        <v>404</v>
      </c>
      <c r="R79" s="20" t="s">
        <v>404</v>
      </c>
      <c r="S79" s="18" t="n">
        <v>460.62491063</v>
      </c>
      <c r="T79" s="20" t="n">
        <v>37.80925814</v>
      </c>
    </row>
    <row r="80" spans="1:20">
      <c r="A80" s="15" t="s">
        <v>477</v>
      </c>
      <c r="B80" s="17" t="n">
        <v>7841</v>
      </c>
      <c r="C80" s="18">
        <f>(0.0/B80*100)</f>
        <v/>
      </c>
      <c r="D80" s="19" t="n">
        <v>7841</v>
      </c>
      <c r="E80" s="18" t="n">
        <v>469.43192795</v>
      </c>
      <c r="F80" s="20" t="n">
        <v>5.2926458</v>
      </c>
      <c r="G80" s="18" t="n">
        <v>446.28069641</v>
      </c>
      <c r="H80" s="20" t="n">
        <v>4.65339046</v>
      </c>
      <c r="I80" s="18" t="n">
        <v>491.05606103</v>
      </c>
      <c r="J80" s="20" t="n">
        <v>17.66886464</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439.75504713</v>
      </c>
      <c r="F81" s="20" t="n">
        <v>3.0913848</v>
      </c>
      <c r="G81" s="18" t="n">
        <v>451.53060556</v>
      </c>
      <c r="H81" s="20" t="n">
        <v>7.19191269</v>
      </c>
      <c r="I81" s="18" t="n">
        <v>415.54474836</v>
      </c>
      <c r="J81" s="20" t="n">
        <v>10.5061767</v>
      </c>
      <c r="K81" s="18" t="s">
        <v>404</v>
      </c>
      <c r="L81" s="20" t="s">
        <v>404</v>
      </c>
      <c r="M81" s="18" t="s">
        <v>404</v>
      </c>
      <c r="N81" s="20" t="s">
        <v>404</v>
      </c>
      <c r="O81" s="18" t="s">
        <v>404</v>
      </c>
      <c r="P81" s="20" t="s">
        <v>404</v>
      </c>
      <c r="Q81" s="18" t="s">
        <v>404</v>
      </c>
      <c r="R81" s="20" t="s">
        <v>404</v>
      </c>
      <c r="S81" s="18" t="n">
        <v>523.4145175</v>
      </c>
      <c r="T81" s="20" t="n">
        <v>6.78576833</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682</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511.12590089</v>
      </c>
      <c r="F7" s="20" t="n">
        <v>2.25530508</v>
      </c>
      <c r="G7" s="18" t="n">
        <v>510.57368626</v>
      </c>
      <c r="H7" s="20" t="n">
        <v>3.78406457</v>
      </c>
      <c r="I7" s="18" t="n">
        <v>520.12182641</v>
      </c>
      <c r="J7" s="20" t="n">
        <v>17.67177053</v>
      </c>
      <c r="K7" s="18" t="s">
        <v>404</v>
      </c>
      <c r="L7" s="20" t="s">
        <v>404</v>
      </c>
      <c r="M7" s="18" t="s">
        <v>404</v>
      </c>
      <c r="N7" s="20" t="s">
        <v>404</v>
      </c>
      <c r="O7" s="18" t="s">
        <v>404</v>
      </c>
      <c r="P7" s="20" t="s">
        <v>404</v>
      </c>
      <c r="Q7" s="18" t="s">
        <v>404</v>
      </c>
      <c r="R7" s="20" t="s">
        <v>404</v>
      </c>
      <c r="S7" s="18" t="n">
        <v>501.08995632</v>
      </c>
      <c r="T7" s="20" t="n">
        <v>7.8519507</v>
      </c>
    </row>
    <row r="8" spans="1:20">
      <c r="A8" s="15" t="s">
        <v>405</v>
      </c>
      <c r="B8" s="17" t="n">
        <v>7007</v>
      </c>
      <c r="C8" s="18">
        <f>(0.0/B8*100)</f>
        <v/>
      </c>
      <c r="D8" s="19" t="n">
        <v>7007</v>
      </c>
      <c r="E8" s="18" t="n">
        <v>493.64449235</v>
      </c>
      <c r="F8" s="20" t="n">
        <v>6.62622608</v>
      </c>
      <c r="G8" s="18" t="n">
        <v>494.01109903</v>
      </c>
      <c r="H8" s="20" t="n">
        <v>6.00909909</v>
      </c>
      <c r="I8" s="18" t="n">
        <v>496.37323137</v>
      </c>
      <c r="J8" s="20" t="n">
        <v>10.84680938</v>
      </c>
      <c r="K8" s="18" t="s">
        <v>404</v>
      </c>
      <c r="L8" s="20" t="s">
        <v>404</v>
      </c>
      <c r="M8" s="18" t="s">
        <v>404</v>
      </c>
      <c r="N8" s="20" t="s">
        <v>404</v>
      </c>
      <c r="O8" s="18" t="s">
        <v>404</v>
      </c>
      <c r="P8" s="20" t="s">
        <v>404</v>
      </c>
      <c r="Q8" s="18" t="s">
        <v>404</v>
      </c>
      <c r="R8" s="20" t="s">
        <v>404</v>
      </c>
      <c r="S8" s="18" t="n">
        <v>508.23276681</v>
      </c>
      <c r="T8" s="20" t="n">
        <v>20.57318071</v>
      </c>
    </row>
    <row r="9" spans="1:20">
      <c r="A9" s="15" t="s">
        <v>406</v>
      </c>
      <c r="B9" s="17" t="n">
        <v>9651</v>
      </c>
      <c r="C9" s="18">
        <f>(200.0/B9*100)</f>
        <v/>
      </c>
      <c r="D9" s="19" t="n">
        <v>9451</v>
      </c>
      <c r="E9" s="18" t="n">
        <v>506.41614104</v>
      </c>
      <c r="F9" s="20" t="n">
        <v>5.66654396</v>
      </c>
      <c r="G9" s="18" t="n">
        <v>504.45495034</v>
      </c>
      <c r="H9" s="20" t="n">
        <v>5.85739404</v>
      </c>
      <c r="I9" s="18" t="n">
        <v>493.48032435</v>
      </c>
      <c r="J9" s="20" t="n">
        <v>10.77494585</v>
      </c>
      <c r="K9" s="18" t="s">
        <v>404</v>
      </c>
      <c r="L9" s="20" t="s">
        <v>404</v>
      </c>
      <c r="M9" s="18" t="s">
        <v>404</v>
      </c>
      <c r="N9" s="20" t="s">
        <v>404</v>
      </c>
      <c r="O9" s="18" t="s">
        <v>404</v>
      </c>
      <c r="P9" s="20" t="s">
        <v>404</v>
      </c>
      <c r="Q9" s="18" t="s">
        <v>404</v>
      </c>
      <c r="R9" s="20" t="s">
        <v>404</v>
      </c>
      <c r="S9" s="18" t="n">
        <v>488.23297555</v>
      </c>
      <c r="T9" s="20" t="n">
        <v>11.69154152</v>
      </c>
    </row>
    <row r="10" spans="1:20">
      <c r="A10" s="15" t="s">
        <v>407</v>
      </c>
      <c r="B10" s="17" t="n">
        <v>20058</v>
      </c>
      <c r="C10" s="18">
        <f>(3112.0/B10*100)</f>
        <v/>
      </c>
      <c r="D10" s="19" t="n">
        <v>16946</v>
      </c>
      <c r="E10" s="18" t="n">
        <v>527.23940938</v>
      </c>
      <c r="F10" s="20" t="n">
        <v>3.02173449</v>
      </c>
      <c r="G10" s="18" t="n">
        <v>532.04604715</v>
      </c>
      <c r="H10" s="20" t="n">
        <v>4.89706242</v>
      </c>
      <c r="I10" s="18" t="n">
        <v>524.41204714</v>
      </c>
      <c r="J10" s="20" t="n">
        <v>4.67862123</v>
      </c>
      <c r="K10" s="18" t="s">
        <v>404</v>
      </c>
      <c r="L10" s="20" t="s">
        <v>404</v>
      </c>
      <c r="M10" s="18" t="s">
        <v>404</v>
      </c>
      <c r="N10" s="20" t="s">
        <v>404</v>
      </c>
      <c r="O10" s="18" t="s">
        <v>404</v>
      </c>
      <c r="P10" s="20" t="s">
        <v>404</v>
      </c>
      <c r="Q10" s="18" t="s">
        <v>404</v>
      </c>
      <c r="R10" s="20" t="s">
        <v>404</v>
      </c>
      <c r="S10" s="18" t="n">
        <v>539.32228106</v>
      </c>
      <c r="T10" s="20" t="n">
        <v>7.44909998</v>
      </c>
    </row>
    <row r="11" spans="1:20">
      <c r="A11" s="15" t="s">
        <v>408</v>
      </c>
      <c r="B11" s="17" t="n">
        <v>7053</v>
      </c>
      <c r="C11" s="18">
        <f>(212.0/B11*100)</f>
        <v/>
      </c>
      <c r="D11" s="19" t="n">
        <v>6841</v>
      </c>
      <c r="E11" s="18" t="n">
        <v>433.52257619</v>
      </c>
      <c r="F11" s="20" t="n">
        <v>6.92321798</v>
      </c>
      <c r="G11" s="18" t="n">
        <v>456.37698225</v>
      </c>
      <c r="H11" s="20" t="n">
        <v>3.33588975</v>
      </c>
      <c r="I11" s="18" t="n">
        <v>417.9206192</v>
      </c>
      <c r="J11" s="20" t="n">
        <v>11.27275158</v>
      </c>
      <c r="K11" s="18" t="s">
        <v>404</v>
      </c>
      <c r="L11" s="20" t="s">
        <v>404</v>
      </c>
      <c r="M11" s="18" t="s">
        <v>404</v>
      </c>
      <c r="N11" s="20" t="s">
        <v>404</v>
      </c>
      <c r="O11" s="18" t="s">
        <v>404</v>
      </c>
      <c r="P11" s="20" t="s">
        <v>404</v>
      </c>
      <c r="Q11" s="18" t="s">
        <v>404</v>
      </c>
      <c r="R11" s="20" t="s">
        <v>404</v>
      </c>
      <c r="S11" s="18" t="n">
        <v>430.5859727</v>
      </c>
      <c r="T11" s="20" t="n">
        <v>20.03399321</v>
      </c>
    </row>
    <row r="12" spans="1:20">
      <c r="A12" s="15" t="s">
        <v>409</v>
      </c>
      <c r="B12" s="17" t="n">
        <v>6894</v>
      </c>
      <c r="C12" s="18">
        <f>(106.0/B12*100)</f>
        <v/>
      </c>
      <c r="D12" s="19" t="n">
        <v>6788</v>
      </c>
      <c r="E12" s="18" t="n">
        <v>496.58852069</v>
      </c>
      <c r="F12" s="20" t="n">
        <v>5.02047435</v>
      </c>
      <c r="G12" s="18" t="n">
        <v>486.82812875</v>
      </c>
      <c r="H12" s="20" t="n">
        <v>4.79851436</v>
      </c>
      <c r="I12" s="18" t="n">
        <v>535.99054735</v>
      </c>
      <c r="J12" s="20" t="n">
        <v>29.49001375</v>
      </c>
      <c r="K12" s="18" t="s">
        <v>404</v>
      </c>
      <c r="L12" s="20" t="s">
        <v>404</v>
      </c>
      <c r="M12" s="18" t="s">
        <v>404</v>
      </c>
      <c r="N12" s="20" t="s">
        <v>404</v>
      </c>
      <c r="O12" s="18" t="s">
        <v>404</v>
      </c>
      <c r="P12" s="20" t="s">
        <v>404</v>
      </c>
      <c r="Q12" s="18" t="s">
        <v>404</v>
      </c>
      <c r="R12" s="20" t="s">
        <v>404</v>
      </c>
      <c r="S12" s="18" t="n">
        <v>451.83553117</v>
      </c>
      <c r="T12" s="20" t="n">
        <v>32.15724162</v>
      </c>
    </row>
    <row r="13" spans="1:20">
      <c r="A13" s="15" t="s">
        <v>410</v>
      </c>
      <c r="B13" s="17" t="n">
        <v>7161</v>
      </c>
      <c r="C13" s="18">
        <f>(1175.0/B13*100)</f>
        <v/>
      </c>
      <c r="D13" s="19" t="n">
        <v>5986</v>
      </c>
      <c r="E13" s="18" t="n">
        <v>497.62479058</v>
      </c>
      <c r="F13" s="20" t="n">
        <v>3.24638817</v>
      </c>
      <c r="G13" s="18" t="n">
        <v>509.52388439</v>
      </c>
      <c r="H13" s="20" t="n">
        <v>5.34713174</v>
      </c>
      <c r="I13" s="18" t="n">
        <v>509.39727918</v>
      </c>
      <c r="J13" s="20" t="n">
        <v>9.24873945</v>
      </c>
      <c r="K13" s="18" t="s">
        <v>404</v>
      </c>
      <c r="L13" s="20" t="s">
        <v>404</v>
      </c>
      <c r="M13" s="18" t="s">
        <v>404</v>
      </c>
      <c r="N13" s="20" t="s">
        <v>404</v>
      </c>
      <c r="O13" s="18" t="s">
        <v>404</v>
      </c>
      <c r="P13" s="20" t="s">
        <v>404</v>
      </c>
      <c r="Q13" s="18" t="s">
        <v>404</v>
      </c>
      <c r="R13" s="20" t="s">
        <v>404</v>
      </c>
      <c r="S13" s="18" t="n">
        <v>503.29888404</v>
      </c>
      <c r="T13" s="20" t="n">
        <v>6.23484703</v>
      </c>
    </row>
    <row r="14" spans="1:20">
      <c r="A14" s="15" t="s">
        <v>411</v>
      </c>
      <c r="B14" s="17" t="n">
        <v>5587</v>
      </c>
      <c r="C14" s="18">
        <f>(0.0/B14*100)</f>
        <v/>
      </c>
      <c r="D14" s="19" t="n">
        <v>5587</v>
      </c>
      <c r="E14" s="18" t="n">
        <v>535.09715166</v>
      </c>
      <c r="F14" s="20" t="n">
        <v>4.10343805</v>
      </c>
      <c r="G14" s="18" t="n">
        <v>534.28821352</v>
      </c>
      <c r="H14" s="20" t="n">
        <v>2.81995197</v>
      </c>
      <c r="I14" s="18" t="n">
        <v>525.28141831</v>
      </c>
      <c r="J14" s="20" t="n">
        <v>9.83625816</v>
      </c>
      <c r="K14" s="18" t="s">
        <v>404</v>
      </c>
      <c r="L14" s="20" t="s">
        <v>404</v>
      </c>
      <c r="M14" s="18" t="s">
        <v>404</v>
      </c>
      <c r="N14" s="20" t="s">
        <v>404</v>
      </c>
      <c r="O14" s="18" t="s">
        <v>404</v>
      </c>
      <c r="P14" s="20" t="s">
        <v>404</v>
      </c>
      <c r="Q14" s="18" t="s">
        <v>404</v>
      </c>
      <c r="R14" s="20" t="s">
        <v>404</v>
      </c>
      <c r="S14" s="18" t="n">
        <v>535.5302232</v>
      </c>
      <c r="T14" s="20" t="n">
        <v>16.44878177</v>
      </c>
    </row>
    <row r="15" spans="1:20">
      <c r="A15" s="15" t="s">
        <v>412</v>
      </c>
      <c r="B15" s="17" t="n">
        <v>5882</v>
      </c>
      <c r="C15" s="18">
        <f>(0.0/B15*100)</f>
        <v/>
      </c>
      <c r="D15" s="19" t="n">
        <v>5882</v>
      </c>
      <c r="E15" s="18" t="n">
        <v>528.9479955</v>
      </c>
      <c r="F15" s="20" t="n">
        <v>3.77619046</v>
      </c>
      <c r="G15" s="18" t="n">
        <v>530.3859337</v>
      </c>
      <c r="H15" s="20" t="n">
        <v>3.51746559</v>
      </c>
      <c r="I15" s="18" t="n">
        <v>537.74071969</v>
      </c>
      <c r="J15" s="20" t="n">
        <v>7.76438629</v>
      </c>
      <c r="K15" s="18" t="s">
        <v>404</v>
      </c>
      <c r="L15" s="20" t="s">
        <v>404</v>
      </c>
      <c r="M15" s="18" t="s">
        <v>404</v>
      </c>
      <c r="N15" s="20" t="s">
        <v>404</v>
      </c>
      <c r="O15" s="18" t="s">
        <v>404</v>
      </c>
      <c r="P15" s="20" t="s">
        <v>404</v>
      </c>
      <c r="Q15" s="18" t="s">
        <v>404</v>
      </c>
      <c r="R15" s="20" t="s">
        <v>404</v>
      </c>
      <c r="S15" s="18" t="n">
        <v>533.90897083</v>
      </c>
      <c r="T15" s="20" t="n">
        <v>16.56675673</v>
      </c>
    </row>
    <row r="16" spans="1:20">
      <c r="A16" s="15" t="s">
        <v>413</v>
      </c>
      <c r="B16" s="17" t="n">
        <v>6108</v>
      </c>
      <c r="C16" s="18">
        <f>(495.0/B16*100)</f>
        <v/>
      </c>
      <c r="D16" s="19" t="n">
        <v>5613</v>
      </c>
      <c r="E16" s="18" t="n">
        <v>498.33180302</v>
      </c>
      <c r="F16" s="20" t="n">
        <v>7.1530692</v>
      </c>
      <c r="G16" s="18" t="n">
        <v>497.97667092</v>
      </c>
      <c r="H16" s="20" t="n">
        <v>6.3203623</v>
      </c>
      <c r="I16" s="18" t="n">
        <v>490.10091857</v>
      </c>
      <c r="J16" s="20" t="n">
        <v>9.913915980000001</v>
      </c>
      <c r="K16" s="18" t="s">
        <v>404</v>
      </c>
      <c r="L16" s="20" t="s">
        <v>404</v>
      </c>
      <c r="M16" s="18" t="s">
        <v>404</v>
      </c>
      <c r="N16" s="20" t="s">
        <v>404</v>
      </c>
      <c r="O16" s="18" t="s">
        <v>404</v>
      </c>
      <c r="P16" s="20" t="s">
        <v>404</v>
      </c>
      <c r="Q16" s="18" t="s">
        <v>404</v>
      </c>
      <c r="R16" s="20" t="s">
        <v>404</v>
      </c>
      <c r="S16" s="18" t="n">
        <v>503.28832493</v>
      </c>
      <c r="T16" s="20" t="n">
        <v>21.03892551</v>
      </c>
    </row>
    <row r="17" spans="1:20">
      <c r="A17" s="15" t="s">
        <v>414</v>
      </c>
      <c r="B17" s="17" t="n">
        <v>6504</v>
      </c>
      <c r="C17" s="18">
        <f>(1325.0/B17*100)</f>
        <v/>
      </c>
      <c r="D17" s="19" t="n">
        <v>5179</v>
      </c>
      <c r="E17" s="18" t="n">
        <v>498.31621395</v>
      </c>
      <c r="F17" s="20" t="n">
        <v>8.06668307</v>
      </c>
      <c r="G17" s="18" t="n">
        <v>511.7560327</v>
      </c>
      <c r="H17" s="20" t="n">
        <v>6.46152983</v>
      </c>
      <c r="I17" s="18" t="n">
        <v>523.88815203</v>
      </c>
      <c r="J17" s="20" t="n">
        <v>9.9415423</v>
      </c>
      <c r="K17" s="18" t="s">
        <v>404</v>
      </c>
      <c r="L17" s="20" t="s">
        <v>404</v>
      </c>
      <c r="M17" s="18" t="s">
        <v>404</v>
      </c>
      <c r="N17" s="20" t="s">
        <v>404</v>
      </c>
      <c r="O17" s="18" t="s">
        <v>404</v>
      </c>
      <c r="P17" s="20" t="s">
        <v>404</v>
      </c>
      <c r="Q17" s="18" t="s">
        <v>404</v>
      </c>
      <c r="R17" s="20" t="s">
        <v>404</v>
      </c>
      <c r="S17" s="18" t="n">
        <v>539.24817909</v>
      </c>
      <c r="T17" s="20" t="n">
        <v>15.07979837</v>
      </c>
    </row>
    <row r="18" spans="1:20">
      <c r="A18" s="15" t="s">
        <v>415</v>
      </c>
      <c r="B18" s="17" t="n">
        <v>5532</v>
      </c>
      <c r="C18" s="18">
        <f>(0.0/B18*100)</f>
        <v/>
      </c>
      <c r="D18" s="19" t="n">
        <v>5532</v>
      </c>
      <c r="E18" s="18" t="n">
        <v>454.81873081</v>
      </c>
      <c r="F18" s="20" t="n">
        <v>4.26160144</v>
      </c>
      <c r="G18" s="18" t="n">
        <v>454.05300556</v>
      </c>
      <c r="H18" s="20" t="n">
        <v>9.466658049999999</v>
      </c>
      <c r="I18" s="18" t="n">
        <v>459.61516403</v>
      </c>
      <c r="J18" s="20" t="n">
        <v>12.70390539</v>
      </c>
      <c r="K18" s="18" t="s">
        <v>404</v>
      </c>
      <c r="L18" s="20" t="s">
        <v>404</v>
      </c>
      <c r="M18" s="18" t="s">
        <v>404</v>
      </c>
      <c r="N18" s="20" t="s">
        <v>404</v>
      </c>
      <c r="O18" s="18" t="s">
        <v>404</v>
      </c>
      <c r="P18" s="20" t="s">
        <v>404</v>
      </c>
      <c r="Q18" s="18" t="s">
        <v>404</v>
      </c>
      <c r="R18" s="20" t="s">
        <v>404</v>
      </c>
      <c r="S18" s="18" t="n">
        <v>399.34356999</v>
      </c>
      <c r="T18" s="20" t="n">
        <v>56.60808835</v>
      </c>
    </row>
    <row r="19" spans="1:20">
      <c r="A19" s="15" t="s">
        <v>416</v>
      </c>
      <c r="B19" s="17" t="n">
        <v>5658</v>
      </c>
      <c r="C19" s="18">
        <f>(327.0/B19*100)</f>
        <v/>
      </c>
      <c r="D19" s="19" t="n">
        <v>5331</v>
      </c>
      <c r="E19" s="18" t="n">
        <v>478.72879853</v>
      </c>
      <c r="F19" s="20" t="n">
        <v>5.16925798</v>
      </c>
      <c r="G19" s="18" t="n">
        <v>474.21918721</v>
      </c>
      <c r="H19" s="20" t="n">
        <v>6.62759165</v>
      </c>
      <c r="I19" s="18" t="s">
        <v>404</v>
      </c>
      <c r="J19" s="20" t="s">
        <v>404</v>
      </c>
      <c r="K19" s="18" t="s">
        <v>404</v>
      </c>
      <c r="L19" s="20" t="s">
        <v>404</v>
      </c>
      <c r="M19" s="18" t="s">
        <v>404</v>
      </c>
      <c r="N19" s="20" t="s">
        <v>404</v>
      </c>
      <c r="O19" s="18" t="s">
        <v>404</v>
      </c>
      <c r="P19" s="20" t="s">
        <v>404</v>
      </c>
      <c r="Q19" s="18" t="s">
        <v>404</v>
      </c>
      <c r="R19" s="20" t="s">
        <v>404</v>
      </c>
      <c r="S19" s="18" t="n">
        <v>493.01100632</v>
      </c>
      <c r="T19" s="20" t="n">
        <v>33.83748905</v>
      </c>
    </row>
    <row r="20" spans="1:20">
      <c r="A20" s="15" t="s">
        <v>417</v>
      </c>
      <c r="B20" s="17" t="n">
        <v>3371</v>
      </c>
      <c r="C20" s="18">
        <f>(24.0/B20*100)</f>
        <v/>
      </c>
      <c r="D20" s="19" t="n">
        <v>3347</v>
      </c>
      <c r="E20" s="18" t="n">
        <v>468.91812154</v>
      </c>
      <c r="F20" s="20" t="n">
        <v>2.93657097</v>
      </c>
      <c r="G20" s="18" t="n">
        <v>474.26954662</v>
      </c>
      <c r="H20" s="20" t="n">
        <v>2.05013755</v>
      </c>
      <c r="I20" s="18" t="n">
        <v>485.07889195</v>
      </c>
      <c r="J20" s="20" t="n">
        <v>11.7100953</v>
      </c>
      <c r="K20" s="18" t="s">
        <v>404</v>
      </c>
      <c r="L20" s="20" t="s">
        <v>404</v>
      </c>
      <c r="M20" s="18" t="s">
        <v>404</v>
      </c>
      <c r="N20" s="20" t="s">
        <v>404</v>
      </c>
      <c r="O20" s="18" t="s">
        <v>404</v>
      </c>
      <c r="P20" s="20" t="s">
        <v>404</v>
      </c>
      <c r="Q20" s="18" t="s">
        <v>404</v>
      </c>
      <c r="R20" s="20" t="s">
        <v>404</v>
      </c>
      <c r="S20" s="18" t="n">
        <v>480.26195775</v>
      </c>
      <c r="T20" s="20" t="n">
        <v>7.3872629</v>
      </c>
    </row>
    <row r="21" spans="1:20">
      <c r="A21" s="15" t="s">
        <v>418</v>
      </c>
      <c r="B21" s="17" t="n">
        <v>5741</v>
      </c>
      <c r="C21" s="18">
        <f>(0.0/B21*100)</f>
        <v/>
      </c>
      <c r="D21" s="19" t="n">
        <v>5741</v>
      </c>
      <c r="E21" s="18" t="n">
        <v>499.77073178</v>
      </c>
      <c r="F21" s="20" t="n">
        <v>3.93288919</v>
      </c>
      <c r="G21" s="18" t="n">
        <v>507.28832206</v>
      </c>
      <c r="H21" s="20" t="n">
        <v>4.34249627</v>
      </c>
      <c r="I21" s="18" t="n">
        <v>493.55143178</v>
      </c>
      <c r="J21" s="20" t="n">
        <v>9.18729559</v>
      </c>
      <c r="K21" s="18" t="s">
        <v>404</v>
      </c>
      <c r="L21" s="20" t="s">
        <v>404</v>
      </c>
      <c r="M21" s="18" t="s">
        <v>404</v>
      </c>
      <c r="N21" s="20" t="s">
        <v>404</v>
      </c>
      <c r="O21" s="18" t="s">
        <v>404</v>
      </c>
      <c r="P21" s="20" t="s">
        <v>404</v>
      </c>
      <c r="Q21" s="18" t="s">
        <v>404</v>
      </c>
      <c r="R21" s="20" t="s">
        <v>404</v>
      </c>
      <c r="S21" s="18" t="n">
        <v>496.45948267</v>
      </c>
      <c r="T21" s="20" t="n">
        <v>7.01309025</v>
      </c>
    </row>
    <row r="22" spans="1:20">
      <c r="A22" s="15" t="s">
        <v>419</v>
      </c>
      <c r="B22" s="17" t="n">
        <v>6598</v>
      </c>
      <c r="C22" s="18">
        <f>(0.0/B22*100)</f>
        <v/>
      </c>
      <c r="D22" s="19" t="n">
        <v>6598</v>
      </c>
      <c r="E22" s="18" t="n">
        <v>447.02467871</v>
      </c>
      <c r="F22" s="20" t="n">
        <v>9.225473129999999</v>
      </c>
      <c r="G22" s="18" t="n">
        <v>472.57531455</v>
      </c>
      <c r="H22" s="20" t="n">
        <v>5.01137396</v>
      </c>
      <c r="I22" s="18" t="n">
        <v>598.8262322</v>
      </c>
      <c r="J22" s="20" t="n">
        <v>3.06194055</v>
      </c>
      <c r="K22" s="18" t="s">
        <v>404</v>
      </c>
      <c r="L22" s="20" t="s">
        <v>404</v>
      </c>
      <c r="M22" s="18" t="s">
        <v>404</v>
      </c>
      <c r="N22" s="20" t="s">
        <v>404</v>
      </c>
      <c r="O22" s="18" t="s">
        <v>404</v>
      </c>
      <c r="P22" s="20" t="s">
        <v>404</v>
      </c>
      <c r="Q22" s="18" t="s">
        <v>404</v>
      </c>
      <c r="R22" s="20" t="s">
        <v>404</v>
      </c>
      <c r="S22" s="18" t="n">
        <v>507.17164692</v>
      </c>
      <c r="T22" s="20" t="n">
        <v>24.65620348</v>
      </c>
    </row>
    <row r="23" spans="1:20">
      <c r="A23" s="15" t="s">
        <v>420</v>
      </c>
      <c r="B23" s="17" t="n">
        <v>11583</v>
      </c>
      <c r="C23" s="18">
        <f>(3194.0/B23*100)</f>
        <v/>
      </c>
      <c r="D23" s="19" t="n">
        <v>8389</v>
      </c>
      <c r="E23" s="18" t="n">
        <v>483.32117886</v>
      </c>
      <c r="F23" s="20" t="n">
        <v>7.45276789</v>
      </c>
      <c r="G23" s="18" t="n">
        <v>487.88167842</v>
      </c>
      <c r="H23" s="20" t="n">
        <v>5.53553384</v>
      </c>
      <c r="I23" s="18" t="n">
        <v>482.35999967</v>
      </c>
      <c r="J23" s="20" t="n">
        <v>9.993068640000001</v>
      </c>
      <c r="K23" s="18" t="s">
        <v>404</v>
      </c>
      <c r="L23" s="20" t="s">
        <v>404</v>
      </c>
      <c r="M23" s="18" t="s">
        <v>404</v>
      </c>
      <c r="N23" s="20" t="s">
        <v>404</v>
      </c>
      <c r="O23" s="18" t="s">
        <v>404</v>
      </c>
      <c r="P23" s="20" t="s">
        <v>404</v>
      </c>
      <c r="Q23" s="18" t="s">
        <v>404</v>
      </c>
      <c r="R23" s="20" t="s">
        <v>404</v>
      </c>
      <c r="S23" s="18" t="n">
        <v>463.17582591</v>
      </c>
      <c r="T23" s="20" t="n">
        <v>19.35004547</v>
      </c>
    </row>
    <row r="24" spans="1:20">
      <c r="A24" s="15" t="s">
        <v>421</v>
      </c>
      <c r="B24" s="17" t="n">
        <v>6647</v>
      </c>
      <c r="C24" s="18">
        <f>(0.0/B24*100)</f>
        <v/>
      </c>
      <c r="D24" s="19" t="n">
        <v>6647</v>
      </c>
      <c r="E24" s="18" t="n">
        <v>542.48356324</v>
      </c>
      <c r="F24" s="20" t="n">
        <v>6.33044182</v>
      </c>
      <c r="G24" s="18" t="n">
        <v>525.74443318</v>
      </c>
      <c r="H24" s="20" t="n">
        <v>5.91550188</v>
      </c>
      <c r="I24" s="18" t="n">
        <v>557.60619662</v>
      </c>
      <c r="J24" s="20" t="n">
        <v>9.47198028</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514.80615226</v>
      </c>
      <c r="F25" s="20" t="n">
        <v>4.91798554</v>
      </c>
      <c r="G25" s="18" t="n">
        <v>516.54220318</v>
      </c>
      <c r="H25" s="20" t="n">
        <v>4.62569546</v>
      </c>
      <c r="I25" s="18" t="n">
        <v>524.49956549</v>
      </c>
      <c r="J25" s="20" t="n">
        <v>28.30962617</v>
      </c>
      <c r="K25" s="18" t="s">
        <v>404</v>
      </c>
      <c r="L25" s="20" t="s">
        <v>404</v>
      </c>
      <c r="M25" s="18" t="s">
        <v>404</v>
      </c>
      <c r="N25" s="20" t="s">
        <v>404</v>
      </c>
      <c r="O25" s="18" t="s">
        <v>404</v>
      </c>
      <c r="P25" s="20" t="s">
        <v>404</v>
      </c>
      <c r="Q25" s="18" t="s">
        <v>404</v>
      </c>
      <c r="R25" s="20" t="s">
        <v>404</v>
      </c>
      <c r="S25" s="18" t="s">
        <v>404</v>
      </c>
      <c r="T25" s="20" t="s">
        <v>404</v>
      </c>
    </row>
    <row r="26" spans="1:20">
      <c r="A26" s="15" t="s">
        <v>423</v>
      </c>
      <c r="B26" s="17" t="n">
        <v>4869</v>
      </c>
      <c r="C26" s="18">
        <f>(11.0/B26*100)</f>
        <v/>
      </c>
      <c r="D26" s="19" t="n">
        <v>4858</v>
      </c>
      <c r="E26" s="18" t="n">
        <v>488.06543252</v>
      </c>
      <c r="F26" s="20" t="n">
        <v>2.30257334</v>
      </c>
      <c r="G26" s="18" t="n">
        <v>495.37152124</v>
      </c>
      <c r="H26" s="20" t="n">
        <v>2.81593647</v>
      </c>
      <c r="I26" s="18" t="n">
        <v>438.04945184</v>
      </c>
      <c r="J26" s="20" t="n">
        <v>6.80579766</v>
      </c>
      <c r="K26" s="18" t="s">
        <v>404</v>
      </c>
      <c r="L26" s="20" t="s">
        <v>404</v>
      </c>
      <c r="M26" s="18" t="s">
        <v>404</v>
      </c>
      <c r="N26" s="20" t="s">
        <v>404</v>
      </c>
      <c r="O26" s="18" t="s">
        <v>404</v>
      </c>
      <c r="P26" s="20" t="s">
        <v>404</v>
      </c>
      <c r="Q26" s="18" t="s">
        <v>404</v>
      </c>
      <c r="R26" s="20" t="s">
        <v>404</v>
      </c>
      <c r="S26" s="18" t="n">
        <v>466.36107753</v>
      </c>
      <c r="T26" s="20" t="n">
        <v>8.53778438</v>
      </c>
    </row>
    <row r="27" spans="1:20">
      <c r="A27" s="15" t="s">
        <v>424</v>
      </c>
      <c r="B27" s="17" t="n">
        <v>5299</v>
      </c>
      <c r="C27" s="18">
        <f>(0.0/B27*100)</f>
        <v/>
      </c>
      <c r="D27" s="19" t="n">
        <v>5299</v>
      </c>
      <c r="E27" s="18" t="n">
        <v>479.74499018</v>
      </c>
      <c r="F27" s="20" t="n">
        <v>1.83971998</v>
      </c>
      <c r="G27" s="18" t="n">
        <v>476.73617324</v>
      </c>
      <c r="H27" s="20" t="n">
        <v>1.70414604</v>
      </c>
      <c r="I27" s="18" t="n">
        <v>491.5400384</v>
      </c>
      <c r="J27" s="20" t="n">
        <v>2.16904648</v>
      </c>
      <c r="K27" s="18" t="s">
        <v>404</v>
      </c>
      <c r="L27" s="20" t="s">
        <v>404</v>
      </c>
      <c r="M27" s="18" t="s">
        <v>404</v>
      </c>
      <c r="N27" s="20" t="s">
        <v>404</v>
      </c>
      <c r="O27" s="18" t="s">
        <v>404</v>
      </c>
      <c r="P27" s="20" t="s">
        <v>404</v>
      </c>
      <c r="Q27" s="18" t="s">
        <v>404</v>
      </c>
      <c r="R27" s="20" t="s">
        <v>404</v>
      </c>
      <c r="S27" s="18" t="n">
        <v>542.3799364499999</v>
      </c>
      <c r="T27" s="20" t="n">
        <v>5.39403916</v>
      </c>
    </row>
    <row r="28" spans="1:20">
      <c r="A28" s="15" t="s">
        <v>425</v>
      </c>
      <c r="B28" s="17" t="n">
        <v>7568</v>
      </c>
      <c r="C28" s="18">
        <f>(0.0/B28*100)</f>
        <v/>
      </c>
      <c r="D28" s="19" t="n">
        <v>7568</v>
      </c>
      <c r="E28" s="18" t="n">
        <v>415.45612391</v>
      </c>
      <c r="F28" s="20" t="n">
        <v>3.68572355</v>
      </c>
      <c r="G28" s="18" t="n">
        <v>415.74704617</v>
      </c>
      <c r="H28" s="20" t="n">
        <v>3.36532682</v>
      </c>
      <c r="I28" s="18" t="n">
        <v>426.71059103</v>
      </c>
      <c r="J28" s="20" t="n">
        <v>13.36435588</v>
      </c>
      <c r="K28" s="18" t="s">
        <v>404</v>
      </c>
      <c r="L28" s="20" t="s">
        <v>404</v>
      </c>
      <c r="M28" s="18" t="s">
        <v>404</v>
      </c>
      <c r="N28" s="20" t="s">
        <v>404</v>
      </c>
      <c r="O28" s="18" t="s">
        <v>404</v>
      </c>
      <c r="P28" s="20" t="s">
        <v>404</v>
      </c>
      <c r="Q28" s="18" t="s">
        <v>404</v>
      </c>
      <c r="R28" s="20" t="s">
        <v>404</v>
      </c>
      <c r="S28" s="18" t="n">
        <v>407.45763638</v>
      </c>
      <c r="T28" s="20" t="n">
        <v>7.58818173</v>
      </c>
    </row>
    <row r="29" spans="1:20">
      <c r="A29" s="15" t="s">
        <v>426</v>
      </c>
      <c r="B29" s="17" t="n">
        <v>5385</v>
      </c>
      <c r="C29" s="18">
        <f>(1123.0/B29*100)</f>
        <v/>
      </c>
      <c r="D29" s="19" t="n">
        <v>4262</v>
      </c>
      <c r="E29" s="18" t="n">
        <v>497.42141285</v>
      </c>
      <c r="F29" s="20" t="n">
        <v>12.21026514</v>
      </c>
      <c r="G29" s="18" t="n">
        <v>513.86932086</v>
      </c>
      <c r="H29" s="20" t="n">
        <v>8.656934489999999</v>
      </c>
      <c r="I29" s="18" t="n">
        <v>521.4474099</v>
      </c>
      <c r="J29" s="20" t="n">
        <v>24.33431394</v>
      </c>
      <c r="K29" s="18" t="s">
        <v>404</v>
      </c>
      <c r="L29" s="20" t="s">
        <v>404</v>
      </c>
      <c r="M29" s="18" t="s">
        <v>404</v>
      </c>
      <c r="N29" s="20" t="s">
        <v>404</v>
      </c>
      <c r="O29" s="18" t="s">
        <v>404</v>
      </c>
      <c r="P29" s="20" t="s">
        <v>404</v>
      </c>
      <c r="Q29" s="18" t="s">
        <v>404</v>
      </c>
      <c r="R29" s="20" t="s">
        <v>404</v>
      </c>
      <c r="S29" s="18" t="n">
        <v>497.12370541</v>
      </c>
      <c r="T29" s="20" t="n">
        <v>11.11606925</v>
      </c>
    </row>
    <row r="30" spans="1:20">
      <c r="A30" s="15" t="s">
        <v>427</v>
      </c>
      <c r="B30" s="17" t="n">
        <v>4520</v>
      </c>
      <c r="C30" s="18">
        <f>(1076.0/B30*100)</f>
        <v/>
      </c>
      <c r="D30" s="19" t="n">
        <v>3444</v>
      </c>
      <c r="E30" s="18" t="n">
        <v>521.35462364</v>
      </c>
      <c r="F30" s="20" t="n">
        <v>4.87474392</v>
      </c>
      <c r="G30" s="18" t="n">
        <v>510.38508915</v>
      </c>
      <c r="H30" s="20" t="n">
        <v>5.69029587</v>
      </c>
      <c r="I30" s="18" t="n">
        <v>520.60545125</v>
      </c>
      <c r="J30" s="20" t="n">
        <v>14.13486378</v>
      </c>
      <c r="K30" s="18" t="s">
        <v>404</v>
      </c>
      <c r="L30" s="20" t="s">
        <v>404</v>
      </c>
      <c r="M30" s="18" t="s">
        <v>404</v>
      </c>
      <c r="N30" s="20" t="s">
        <v>404</v>
      </c>
      <c r="O30" s="18" t="s">
        <v>404</v>
      </c>
      <c r="P30" s="20" t="s">
        <v>404</v>
      </c>
      <c r="Q30" s="18" t="s">
        <v>404</v>
      </c>
      <c r="R30" s="20" t="s">
        <v>404</v>
      </c>
      <c r="S30" s="18" t="n">
        <v>449.03466834</v>
      </c>
      <c r="T30" s="20" t="n">
        <v>18.47305967</v>
      </c>
    </row>
    <row r="31" spans="1:20">
      <c r="A31" s="15" t="s">
        <v>428</v>
      </c>
      <c r="B31" s="17" t="n">
        <v>5456</v>
      </c>
      <c r="C31" s="18">
        <f>(502.0/B31*100)</f>
        <v/>
      </c>
      <c r="D31" s="19" t="n">
        <v>4954</v>
      </c>
      <c r="E31" s="18" t="n">
        <v>501.29597649</v>
      </c>
      <c r="F31" s="20" t="n">
        <v>4.88803503</v>
      </c>
      <c r="G31" s="18" t="n">
        <v>500.53781046</v>
      </c>
      <c r="H31" s="20" t="n">
        <v>3.53077236</v>
      </c>
      <c r="I31" s="18" t="n">
        <v>489.86914577</v>
      </c>
      <c r="J31" s="20" t="n">
        <v>6.67058104</v>
      </c>
      <c r="K31" s="18" t="s">
        <v>404</v>
      </c>
      <c r="L31" s="20" t="s">
        <v>404</v>
      </c>
      <c r="M31" s="18" t="s">
        <v>404</v>
      </c>
      <c r="N31" s="20" t="s">
        <v>404</v>
      </c>
      <c r="O31" s="18" t="s">
        <v>404</v>
      </c>
      <c r="P31" s="20" t="s">
        <v>404</v>
      </c>
      <c r="Q31" s="18" t="s">
        <v>404</v>
      </c>
      <c r="R31" s="20" t="s">
        <v>404</v>
      </c>
      <c r="S31" s="18" t="n">
        <v>494.14654887</v>
      </c>
      <c r="T31" s="20" t="n">
        <v>9.63024779</v>
      </c>
    </row>
    <row r="32" spans="1:20">
      <c r="A32" s="15" t="s">
        <v>429</v>
      </c>
      <c r="B32" s="17" t="n">
        <v>4478</v>
      </c>
      <c r="C32" s="18">
        <f>(0.0/B32*100)</f>
        <v/>
      </c>
      <c r="D32" s="19" t="n">
        <v>4478</v>
      </c>
      <c r="E32" s="18" t="n">
        <v>500.2897248</v>
      </c>
      <c r="F32" s="20" t="n">
        <v>4.75323813</v>
      </c>
      <c r="G32" s="18" t="n">
        <v>501.82171615</v>
      </c>
      <c r="H32" s="20" t="n">
        <v>3.0492993</v>
      </c>
      <c r="I32" s="18" t="n">
        <v>481.57350177</v>
      </c>
      <c r="J32" s="20" t="n">
        <v>4.86704234</v>
      </c>
      <c r="K32" s="18" t="s">
        <v>404</v>
      </c>
      <c r="L32" s="20" t="s">
        <v>404</v>
      </c>
      <c r="M32" s="18" t="s">
        <v>404</v>
      </c>
      <c r="N32" s="20" t="s">
        <v>404</v>
      </c>
      <c r="O32" s="18" t="s">
        <v>404</v>
      </c>
      <c r="P32" s="20" t="s">
        <v>404</v>
      </c>
      <c r="Q32" s="18" t="s">
        <v>404</v>
      </c>
      <c r="R32" s="20" t="s">
        <v>404</v>
      </c>
      <c r="S32" s="18" t="n">
        <v>520.64318527</v>
      </c>
      <c r="T32" s="20" t="n">
        <v>14.20205287</v>
      </c>
    </row>
    <row r="33" spans="1:20">
      <c r="A33" s="15" t="s">
        <v>430</v>
      </c>
      <c r="B33" s="17" t="n">
        <v>7325</v>
      </c>
      <c r="C33" s="18">
        <f>(29.0/B33*100)</f>
        <v/>
      </c>
      <c r="D33" s="19" t="n">
        <v>7296</v>
      </c>
      <c r="E33" s="18" t="n">
        <v>496.76797712</v>
      </c>
      <c r="F33" s="20" t="n">
        <v>6.54398469</v>
      </c>
      <c r="G33" s="18" t="n">
        <v>500.51463279</v>
      </c>
      <c r="H33" s="20" t="n">
        <v>4.39038076</v>
      </c>
      <c r="I33" s="18" t="n">
        <v>512.67271509</v>
      </c>
      <c r="J33" s="20" t="n">
        <v>9.561446520000001</v>
      </c>
      <c r="K33" s="18" t="s">
        <v>404</v>
      </c>
      <c r="L33" s="20" t="s">
        <v>404</v>
      </c>
      <c r="M33" s="18" t="s">
        <v>404</v>
      </c>
      <c r="N33" s="20" t="s">
        <v>404</v>
      </c>
      <c r="O33" s="18" t="s">
        <v>404</v>
      </c>
      <c r="P33" s="20" t="s">
        <v>404</v>
      </c>
      <c r="Q33" s="18" t="s">
        <v>404</v>
      </c>
      <c r="R33" s="20" t="s">
        <v>404</v>
      </c>
      <c r="S33" s="18" t="n">
        <v>486.10518708</v>
      </c>
      <c r="T33" s="20" t="n">
        <v>12.00941346</v>
      </c>
    </row>
    <row r="34" spans="1:20">
      <c r="A34" s="15" t="s">
        <v>431</v>
      </c>
      <c r="B34" s="17" t="n">
        <v>6350</v>
      </c>
      <c r="C34" s="18">
        <f>(0.0/B34*100)</f>
        <v/>
      </c>
      <c r="D34" s="19" t="n">
        <v>6350</v>
      </c>
      <c r="E34" s="18" t="n">
        <v>464.12431957</v>
      </c>
      <c r="F34" s="20" t="n">
        <v>3.00170052</v>
      </c>
      <c r="G34" s="18" t="n">
        <v>450.18261009</v>
      </c>
      <c r="H34" s="20" t="n">
        <v>9.042720940000001</v>
      </c>
      <c r="I34" s="18" t="n">
        <v>441.87201562</v>
      </c>
      <c r="J34" s="20" t="n">
        <v>32.16342783</v>
      </c>
      <c r="K34" s="18" t="s">
        <v>404</v>
      </c>
      <c r="L34" s="20" t="s">
        <v>404</v>
      </c>
      <c r="M34" s="18" t="s">
        <v>404</v>
      </c>
      <c r="N34" s="20" t="s">
        <v>404</v>
      </c>
      <c r="O34" s="18" t="s">
        <v>404</v>
      </c>
      <c r="P34" s="20" t="s">
        <v>404</v>
      </c>
      <c r="Q34" s="18" t="s">
        <v>404</v>
      </c>
      <c r="R34" s="20" t="s">
        <v>404</v>
      </c>
      <c r="S34" s="18" t="n">
        <v>482.29336571</v>
      </c>
      <c r="T34" s="20" t="n">
        <v>14.39898039</v>
      </c>
    </row>
    <row r="35" spans="1:20">
      <c r="A35" s="15" t="s">
        <v>432</v>
      </c>
      <c r="B35" s="17" t="n">
        <v>6406</v>
      </c>
      <c r="C35" s="18">
        <f>(443.0/B35*100)</f>
        <v/>
      </c>
      <c r="D35" s="19" t="n">
        <v>5963</v>
      </c>
      <c r="E35" s="18" t="n">
        <v>516.3091945</v>
      </c>
      <c r="F35" s="20" t="n">
        <v>2.19094263</v>
      </c>
      <c r="G35" s="18" t="n">
        <v>514.56150014</v>
      </c>
      <c r="H35" s="20" t="n">
        <v>1.78765897</v>
      </c>
      <c r="I35" s="18" t="n">
        <v>421.60820386</v>
      </c>
      <c r="J35" s="20" t="n">
        <v>69.95401106</v>
      </c>
      <c r="K35" s="18" t="s">
        <v>404</v>
      </c>
      <c r="L35" s="20" t="s">
        <v>404</v>
      </c>
      <c r="M35" s="18" t="s">
        <v>404</v>
      </c>
      <c r="N35" s="20" t="s">
        <v>404</v>
      </c>
      <c r="O35" s="18" t="s">
        <v>404</v>
      </c>
      <c r="P35" s="20" t="s">
        <v>404</v>
      </c>
      <c r="Q35" s="18" t="s">
        <v>404</v>
      </c>
      <c r="R35" s="20" t="s">
        <v>404</v>
      </c>
      <c r="S35" s="18" t="n">
        <v>490.20734106</v>
      </c>
      <c r="T35" s="20" t="n">
        <v>8.59911615</v>
      </c>
    </row>
    <row r="36" spans="1:20">
      <c r="A36" s="15" t="s">
        <v>433</v>
      </c>
      <c r="B36" s="17" t="n">
        <v>6736</v>
      </c>
      <c r="C36" s="18">
        <f>(10.0/B36*100)</f>
        <v/>
      </c>
      <c r="D36" s="19" t="n">
        <v>6726</v>
      </c>
      <c r="E36" s="18" t="n">
        <v>485.48031123</v>
      </c>
      <c r="F36" s="20" t="n">
        <v>3.12818427</v>
      </c>
      <c r="G36" s="18" t="n">
        <v>499.27662474</v>
      </c>
      <c r="H36" s="20" t="n">
        <v>3.88855371</v>
      </c>
      <c r="I36" s="18" t="n">
        <v>495.60943687</v>
      </c>
      <c r="J36" s="20" t="n">
        <v>7.11148421</v>
      </c>
      <c r="K36" s="18" t="s">
        <v>404</v>
      </c>
      <c r="L36" s="20" t="s">
        <v>404</v>
      </c>
      <c r="M36" s="18" t="s">
        <v>404</v>
      </c>
      <c r="N36" s="20" t="s">
        <v>404</v>
      </c>
      <c r="O36" s="18" t="s">
        <v>404</v>
      </c>
      <c r="P36" s="20" t="s">
        <v>404</v>
      </c>
      <c r="Q36" s="18" t="s">
        <v>404</v>
      </c>
      <c r="R36" s="20" t="s">
        <v>404</v>
      </c>
      <c r="S36" s="18" t="n">
        <v>495.90277791</v>
      </c>
      <c r="T36" s="20" t="n">
        <v>3.96578025</v>
      </c>
    </row>
    <row r="37" spans="1:20">
      <c r="A37" s="15" t="s">
        <v>434</v>
      </c>
      <c r="B37" s="17" t="n">
        <v>5458</v>
      </c>
      <c r="C37" s="18">
        <f>(0.0/B37*100)</f>
        <v/>
      </c>
      <c r="D37" s="19" t="n">
        <v>5458</v>
      </c>
      <c r="E37" s="18" t="n">
        <v>496.38529553</v>
      </c>
      <c r="F37" s="20" t="n">
        <v>5.12991401</v>
      </c>
      <c r="G37" s="18" t="n">
        <v>489.43017654</v>
      </c>
      <c r="H37" s="20" t="n">
        <v>4.89819119</v>
      </c>
      <c r="I37" s="18" t="n">
        <v>493.02605373</v>
      </c>
      <c r="J37" s="20" t="n">
        <v>12.07254473</v>
      </c>
      <c r="K37" s="18" t="s">
        <v>404</v>
      </c>
      <c r="L37" s="20" t="s">
        <v>404</v>
      </c>
      <c r="M37" s="18" t="s">
        <v>404</v>
      </c>
      <c r="N37" s="20" t="s">
        <v>404</v>
      </c>
      <c r="O37" s="18" t="s">
        <v>404</v>
      </c>
      <c r="P37" s="20" t="s">
        <v>404</v>
      </c>
      <c r="Q37" s="18" t="s">
        <v>404</v>
      </c>
      <c r="R37" s="20" t="s">
        <v>404</v>
      </c>
      <c r="S37" s="18" t="n">
        <v>483.58464052</v>
      </c>
      <c r="T37" s="20" t="n">
        <v>19.91533127</v>
      </c>
    </row>
    <row r="38" spans="1:20">
      <c r="A38" s="15" t="s">
        <v>435</v>
      </c>
      <c r="B38" s="17" t="n">
        <v>5860</v>
      </c>
      <c r="C38" s="18">
        <f>(268.0/B38*100)</f>
        <v/>
      </c>
      <c r="D38" s="19" t="n">
        <v>5592</v>
      </c>
      <c r="E38" s="18" t="n">
        <v>507.65030979</v>
      </c>
      <c r="F38" s="20" t="n">
        <v>8.646536749999999</v>
      </c>
      <c r="G38" s="18" t="n">
        <v>502.4821446</v>
      </c>
      <c r="H38" s="20" t="n">
        <v>6.22434136</v>
      </c>
      <c r="I38" s="18" t="n">
        <v>505.34671839</v>
      </c>
      <c r="J38" s="20" t="n">
        <v>8.14551739</v>
      </c>
      <c r="K38" s="18" t="s">
        <v>404</v>
      </c>
      <c r="L38" s="20" t="s">
        <v>404</v>
      </c>
      <c r="M38" s="18" t="s">
        <v>404</v>
      </c>
      <c r="N38" s="20" t="s">
        <v>404</v>
      </c>
      <c r="O38" s="18" t="s">
        <v>404</v>
      </c>
      <c r="P38" s="20" t="s">
        <v>404</v>
      </c>
      <c r="Q38" s="18" t="s">
        <v>404</v>
      </c>
      <c r="R38" s="20" t="s">
        <v>404</v>
      </c>
      <c r="S38" s="18" t="n">
        <v>513.08518781</v>
      </c>
      <c r="T38" s="20" t="n">
        <v>13.28378848</v>
      </c>
    </row>
    <row r="39" spans="1:20">
      <c r="A39" s="15" t="s">
        <v>436</v>
      </c>
      <c r="B39" s="17" t="n">
        <v>5895</v>
      </c>
      <c r="C39" s="18">
        <f>(0.0/B39*100)</f>
        <v/>
      </c>
      <c r="D39" s="19" t="n">
        <v>5895</v>
      </c>
      <c r="E39" s="18" t="n">
        <v>417.91806164</v>
      </c>
      <c r="F39" s="20" t="n">
        <v>4.82017642</v>
      </c>
      <c r="G39" s="18" t="n">
        <v>451.13035383</v>
      </c>
      <c r="H39" s="20" t="n">
        <v>10.16296124</v>
      </c>
      <c r="I39" s="18" t="n">
        <v>445.90166401</v>
      </c>
      <c r="J39" s="20" t="n">
        <v>17.76284295</v>
      </c>
      <c r="K39" s="18" t="s">
        <v>404</v>
      </c>
      <c r="L39" s="20" t="s">
        <v>404</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511.02311387</v>
      </c>
      <c r="F40" s="20" t="n">
        <v>4.50648229</v>
      </c>
      <c r="G40" s="18" t="n">
        <v>511.63728062</v>
      </c>
      <c r="H40" s="20" t="n">
        <v>6.10186322</v>
      </c>
      <c r="I40" s="18" t="n">
        <v>492.018194</v>
      </c>
      <c r="J40" s="20" t="n">
        <v>5.33911086</v>
      </c>
      <c r="K40" s="18" t="s">
        <v>404</v>
      </c>
      <c r="L40" s="20" t="s">
        <v>404</v>
      </c>
      <c r="M40" s="18" t="s">
        <v>404</v>
      </c>
      <c r="N40" s="20" t="s">
        <v>404</v>
      </c>
      <c r="O40" s="18" t="s">
        <v>404</v>
      </c>
      <c r="P40" s="20" t="s">
        <v>404</v>
      </c>
      <c r="Q40" s="18" t="s">
        <v>404</v>
      </c>
      <c r="R40" s="20" t="s">
        <v>404</v>
      </c>
      <c r="S40" s="18" t="n">
        <v>504.58986713</v>
      </c>
      <c r="T40" s="20" t="n">
        <v>8.27160924</v>
      </c>
    </row>
    <row r="41" spans="1:20">
      <c r="A41" s="15" t="s">
        <v>438</v>
      </c>
      <c r="B41" s="17" t="n">
        <v>5712</v>
      </c>
      <c r="C41" s="18">
        <f>(99.0/B41*100)</f>
        <v/>
      </c>
      <c r="D41" s="19" t="n">
        <v>5613</v>
      </c>
      <c r="E41" s="18" t="n">
        <v>500.03218089</v>
      </c>
      <c r="F41" s="20" t="n">
        <v>4.08106061</v>
      </c>
      <c r="G41" s="18" t="n">
        <v>486.68852322</v>
      </c>
      <c r="H41" s="20" t="n">
        <v>6.81161631</v>
      </c>
      <c r="I41" s="18" t="n">
        <v>514.5312803100001</v>
      </c>
      <c r="J41" s="20" t="n">
        <v>14.104005</v>
      </c>
      <c r="K41" s="18" t="s">
        <v>404</v>
      </c>
      <c r="L41" s="20" t="s">
        <v>404</v>
      </c>
      <c r="M41" s="18" t="s">
        <v>404</v>
      </c>
      <c r="N41" s="20" t="s">
        <v>404</v>
      </c>
      <c r="O41" s="18" t="s">
        <v>404</v>
      </c>
      <c r="P41" s="20" t="s">
        <v>404</v>
      </c>
      <c r="Q41" s="18" t="s">
        <v>404</v>
      </c>
      <c r="R41" s="20" t="s">
        <v>404</v>
      </c>
      <c r="S41" s="18" t="n">
        <v>495.18720165</v>
      </c>
      <c r="T41" s="20" t="n">
        <v>10.78605688</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428.21109723</v>
      </c>
      <c r="F44" s="20" t="n">
        <v>4.68110356</v>
      </c>
      <c r="G44" s="18" t="n">
        <v>424.02997229</v>
      </c>
      <c r="H44" s="20" t="n">
        <v>4.33640074</v>
      </c>
      <c r="I44" s="18" t="n">
        <v>438.85925541</v>
      </c>
      <c r="J44" s="20" t="n">
        <v>13.02706088</v>
      </c>
      <c r="K44" s="18" t="s">
        <v>404</v>
      </c>
      <c r="L44" s="20" t="s">
        <v>404</v>
      </c>
      <c r="M44" s="18" t="s">
        <v>404</v>
      </c>
      <c r="N44" s="20" t="s">
        <v>404</v>
      </c>
      <c r="O44" s="18" t="s">
        <v>404</v>
      </c>
      <c r="P44" s="20" t="s">
        <v>404</v>
      </c>
      <c r="Q44" s="18" t="n">
        <v>392.34886471</v>
      </c>
      <c r="R44" s="20" t="n">
        <v>10.69478401</v>
      </c>
      <c r="S44" s="18" t="n">
        <v>475.03976515</v>
      </c>
      <c r="T44" s="20" t="n">
        <v>17.30572489</v>
      </c>
    </row>
    <row r="45" spans="1:20">
      <c r="A45" s="15" t="s">
        <v>442</v>
      </c>
      <c r="B45" s="17" t="n">
        <v>5519</v>
      </c>
      <c r="C45" s="18">
        <f>(0.0/B45*100)</f>
        <v/>
      </c>
      <c r="D45" s="19" t="n">
        <v>5519</v>
      </c>
      <c r="E45" s="18" t="n">
        <v>375.44750689</v>
      </c>
      <c r="F45" s="20" t="n">
        <v>3.27153926</v>
      </c>
      <c r="G45" s="18" t="n">
        <v>375.2427144</v>
      </c>
      <c r="H45" s="20" t="n">
        <v>5.96531104</v>
      </c>
      <c r="I45" s="18" t="n">
        <v>363.14762918</v>
      </c>
      <c r="J45" s="20" t="n">
        <v>18.47938286</v>
      </c>
      <c r="K45" s="18" t="s">
        <v>404</v>
      </c>
      <c r="L45" s="20" t="s">
        <v>404</v>
      </c>
      <c r="M45" s="18" t="s">
        <v>404</v>
      </c>
      <c r="N45" s="20" t="s">
        <v>404</v>
      </c>
      <c r="O45" s="18" t="s">
        <v>404</v>
      </c>
      <c r="P45" s="20" t="s">
        <v>404</v>
      </c>
      <c r="Q45" s="18" t="n">
        <v>345.03318282</v>
      </c>
      <c r="R45" s="20" t="n">
        <v>11.0106813</v>
      </c>
      <c r="S45" s="18" t="n">
        <v>405.25043197</v>
      </c>
      <c r="T45" s="20" t="n">
        <v>12.27854397</v>
      </c>
    </row>
    <row r="46" spans="1:20">
      <c r="A46" s="15" t="s">
        <v>443</v>
      </c>
      <c r="B46" s="17" t="n">
        <v>23141</v>
      </c>
      <c r="C46" s="18">
        <f>(4196.0/B46*100)</f>
        <v/>
      </c>
      <c r="D46" s="19" t="n">
        <v>18945</v>
      </c>
      <c r="E46" s="18" t="n">
        <v>409.70213873</v>
      </c>
      <c r="F46" s="20" t="n">
        <v>4.20700283</v>
      </c>
      <c r="G46" s="18" t="n">
        <v>403.13728784</v>
      </c>
      <c r="H46" s="20" t="n">
        <v>4.50448154</v>
      </c>
      <c r="I46" s="18" t="n">
        <v>390.62347932</v>
      </c>
      <c r="J46" s="20" t="n">
        <v>6.8591464</v>
      </c>
      <c r="K46" s="18" t="s">
        <v>404</v>
      </c>
      <c r="L46" s="20" t="s">
        <v>404</v>
      </c>
      <c r="M46" s="18" t="s">
        <v>404</v>
      </c>
      <c r="N46" s="20" t="s">
        <v>404</v>
      </c>
      <c r="O46" s="18" t="s">
        <v>404</v>
      </c>
      <c r="P46" s="20" t="s">
        <v>404</v>
      </c>
      <c r="Q46" s="18" t="s">
        <v>404</v>
      </c>
      <c r="R46" s="20" t="s">
        <v>404</v>
      </c>
      <c r="S46" s="18" t="n">
        <v>385.36017269</v>
      </c>
      <c r="T46" s="20" t="n">
        <v>11.09445071</v>
      </c>
    </row>
    <row r="47" spans="1:20">
      <c r="A47" s="15" t="s">
        <v>444</v>
      </c>
      <c r="B47" s="17" t="n">
        <v>5928</v>
      </c>
      <c r="C47" s="18">
        <f>(0.0/B47*100)</f>
        <v/>
      </c>
      <c r="D47" s="19" t="n">
        <v>5928</v>
      </c>
      <c r="E47" s="18" t="n">
        <v>444.80665735</v>
      </c>
      <c r="F47" s="20" t="n">
        <v>8.085907690000001</v>
      </c>
      <c r="G47" s="18" t="n">
        <v>446.16729823</v>
      </c>
      <c r="H47" s="20" t="n">
        <v>7.19844822</v>
      </c>
      <c r="I47" s="18" t="n">
        <v>402.51004876</v>
      </c>
      <c r="J47" s="20" t="n">
        <v>26.26491262</v>
      </c>
      <c r="K47" s="18" t="s">
        <v>404</v>
      </c>
      <c r="L47" s="20" t="s">
        <v>404</v>
      </c>
      <c r="M47" s="18" t="s">
        <v>404</v>
      </c>
      <c r="N47" s="20" t="s">
        <v>404</v>
      </c>
      <c r="O47" s="18" t="s">
        <v>404</v>
      </c>
      <c r="P47" s="20" t="s">
        <v>404</v>
      </c>
      <c r="Q47" s="18" t="s">
        <v>404</v>
      </c>
      <c r="R47" s="20" t="s">
        <v>404</v>
      </c>
      <c r="S47" s="18" t="n">
        <v>485.62155607</v>
      </c>
      <c r="T47" s="20" t="n">
        <v>33.30615946</v>
      </c>
    </row>
    <row r="48" spans="1:20">
      <c r="A48" s="15" t="s">
        <v>445</v>
      </c>
      <c r="B48" s="17" t="n">
        <v>9841</v>
      </c>
      <c r="C48" s="18">
        <f>(40.0/B48*100)</f>
        <v/>
      </c>
      <c r="D48" s="19" t="n">
        <v>9801</v>
      </c>
      <c r="E48" s="18" t="n">
        <v>553.7916156700001</v>
      </c>
      <c r="F48" s="20" t="n">
        <v>15.49512354</v>
      </c>
      <c r="G48" s="18" t="n">
        <v>514.21838515</v>
      </c>
      <c r="H48" s="20" t="n">
        <v>5.45891423</v>
      </c>
      <c r="I48" s="18" t="n">
        <v>506.74836324</v>
      </c>
      <c r="J48" s="20" t="n">
        <v>40.24225788</v>
      </c>
      <c r="K48" s="18" t="s">
        <v>404</v>
      </c>
      <c r="L48" s="20" t="s">
        <v>404</v>
      </c>
      <c r="M48" s="18" t="s">
        <v>404</v>
      </c>
      <c r="N48" s="20" t="s">
        <v>404</v>
      </c>
      <c r="O48" s="18" t="s">
        <v>404</v>
      </c>
      <c r="P48" s="20" t="s">
        <v>404</v>
      </c>
      <c r="Q48" s="18" t="s">
        <v>404</v>
      </c>
      <c r="R48" s="20" t="s">
        <v>404</v>
      </c>
      <c r="S48" s="18" t="n">
        <v>535.38830626</v>
      </c>
      <c r="T48" s="20" t="n">
        <v>66.96534646000001</v>
      </c>
    </row>
    <row r="49" spans="1:20">
      <c r="A49" s="15" t="s">
        <v>446</v>
      </c>
      <c r="B49" s="17" t="n">
        <v>6349</v>
      </c>
      <c r="C49" s="18">
        <f>(52.0/B49*100)</f>
        <v/>
      </c>
      <c r="D49" s="19" t="n">
        <v>6297</v>
      </c>
      <c r="E49" s="18" t="n">
        <v>426.5723326</v>
      </c>
      <c r="F49" s="20" t="n">
        <v>5.43099668</v>
      </c>
      <c r="G49" s="18" t="n">
        <v>437.19752257</v>
      </c>
      <c r="H49" s="20" t="n">
        <v>4.20969407</v>
      </c>
      <c r="I49" s="18" t="n">
        <v>429.7527195</v>
      </c>
      <c r="J49" s="20" t="n">
        <v>10.88783602</v>
      </c>
      <c r="K49" s="18" t="s">
        <v>404</v>
      </c>
      <c r="L49" s="20" t="s">
        <v>404</v>
      </c>
      <c r="M49" s="18" t="s">
        <v>404</v>
      </c>
      <c r="N49" s="20" t="s">
        <v>404</v>
      </c>
      <c r="O49" s="18" t="s">
        <v>404</v>
      </c>
      <c r="P49" s="20" t="s">
        <v>404</v>
      </c>
      <c r="Q49" s="18" t="s">
        <v>404</v>
      </c>
      <c r="R49" s="20" t="s">
        <v>404</v>
      </c>
      <c r="S49" s="18" t="n">
        <v>444.04290353</v>
      </c>
      <c r="T49" s="20" t="n">
        <v>18.34998507</v>
      </c>
    </row>
    <row r="50" spans="1:20">
      <c r="A50" s="15" t="s">
        <v>447</v>
      </c>
      <c r="B50" s="17" t="n">
        <v>11795</v>
      </c>
      <c r="C50" s="18">
        <f>(1031.0/B50*100)</f>
        <v/>
      </c>
      <c r="D50" s="19" t="n">
        <v>10764</v>
      </c>
      <c r="E50" s="18" t="n">
        <v>402.06342584</v>
      </c>
      <c r="F50" s="20" t="n">
        <v>6.04315803</v>
      </c>
      <c r="G50" s="18" t="n">
        <v>420.66517615</v>
      </c>
      <c r="H50" s="20" t="n">
        <v>3.41780058</v>
      </c>
      <c r="I50" s="18" t="n">
        <v>455.79671384</v>
      </c>
      <c r="J50" s="20" t="n">
        <v>22.12728448</v>
      </c>
      <c r="K50" s="18" t="s">
        <v>404</v>
      </c>
      <c r="L50" s="20" t="s">
        <v>404</v>
      </c>
      <c r="M50" s="18" t="s">
        <v>404</v>
      </c>
      <c r="N50" s="20" t="s">
        <v>404</v>
      </c>
      <c r="O50" s="18" t="s">
        <v>404</v>
      </c>
      <c r="P50" s="20" t="s">
        <v>404</v>
      </c>
      <c r="Q50" s="18" t="s">
        <v>404</v>
      </c>
      <c r="R50" s="20" t="s">
        <v>404</v>
      </c>
      <c r="S50" s="18" t="n">
        <v>402.83818485</v>
      </c>
      <c r="T50" s="20" t="n">
        <v>12.99275266</v>
      </c>
    </row>
    <row r="51" spans="1:20">
      <c r="A51" s="15" t="s">
        <v>448</v>
      </c>
      <c r="B51" s="17" t="n">
        <v>6866</v>
      </c>
      <c r="C51" s="18">
        <f>(0.0/B51*100)</f>
        <v/>
      </c>
      <c r="D51" s="19" t="n">
        <v>6866</v>
      </c>
      <c r="E51" s="18" t="n">
        <v>421.68214502</v>
      </c>
      <c r="F51" s="20" t="n">
        <v>3.2656041</v>
      </c>
      <c r="G51" s="18" t="n">
        <v>416.39064811</v>
      </c>
      <c r="H51" s="20" t="n">
        <v>4.12157412</v>
      </c>
      <c r="I51" s="18" t="n">
        <v>440.30774335</v>
      </c>
      <c r="J51" s="20" t="n">
        <v>13.14243715</v>
      </c>
      <c r="K51" s="18" t="s">
        <v>404</v>
      </c>
      <c r="L51" s="20" t="s">
        <v>404</v>
      </c>
      <c r="M51" s="18" t="s">
        <v>404</v>
      </c>
      <c r="N51" s="20" t="s">
        <v>404</v>
      </c>
      <c r="O51" s="18" t="s">
        <v>404</v>
      </c>
      <c r="P51" s="20" t="s">
        <v>404</v>
      </c>
      <c r="Q51" s="18" t="s">
        <v>404</v>
      </c>
      <c r="R51" s="20" t="s">
        <v>404</v>
      </c>
      <c r="S51" s="18" t="n">
        <v>409.84812202</v>
      </c>
      <c r="T51" s="20" t="n">
        <v>8.676350040000001</v>
      </c>
    </row>
    <row r="52" spans="1:20">
      <c r="A52" s="15" t="s">
        <v>449</v>
      </c>
      <c r="B52" s="17" t="n">
        <v>5809</v>
      </c>
      <c r="C52" s="18">
        <f>(0.0/B52*100)</f>
        <v/>
      </c>
      <c r="D52" s="19" t="n">
        <v>5809</v>
      </c>
      <c r="E52" s="18" t="n">
        <v>478.17771402</v>
      </c>
      <c r="F52" s="20" t="n">
        <v>3.66805156</v>
      </c>
      <c r="G52" s="18" t="n">
        <v>470.47534594</v>
      </c>
      <c r="H52" s="20" t="n">
        <v>6.14200159</v>
      </c>
      <c r="I52" s="18" t="n">
        <v>477.85789676</v>
      </c>
      <c r="J52" s="20" t="n">
        <v>23.41029621</v>
      </c>
      <c r="K52" s="18" t="s">
        <v>404</v>
      </c>
      <c r="L52" s="20" t="s">
        <v>404</v>
      </c>
      <c r="M52" s="18" t="s">
        <v>404</v>
      </c>
      <c r="N52" s="20" t="s">
        <v>404</v>
      </c>
      <c r="O52" s="18" t="s">
        <v>404</v>
      </c>
      <c r="P52" s="20" t="s">
        <v>404</v>
      </c>
      <c r="Q52" s="18" t="s">
        <v>404</v>
      </c>
      <c r="R52" s="20" t="s">
        <v>404</v>
      </c>
      <c r="S52" s="18" t="n">
        <v>464.25798947</v>
      </c>
      <c r="T52" s="20" t="n">
        <v>14.37384441</v>
      </c>
    </row>
    <row r="53" spans="1:20">
      <c r="A53" s="15" t="s">
        <v>450</v>
      </c>
      <c r="B53" s="17" t="n">
        <v>5571</v>
      </c>
      <c r="C53" s="18">
        <f>(0.0/B53*100)</f>
        <v/>
      </c>
      <c r="D53" s="19" t="n">
        <v>5571</v>
      </c>
      <c r="E53" s="18" t="n">
        <v>424.09109425</v>
      </c>
      <c r="F53" s="20" t="n">
        <v>1.5763752</v>
      </c>
      <c r="G53" s="18" t="n">
        <v>459.5814201</v>
      </c>
      <c r="H53" s="20" t="n">
        <v>2.77657068</v>
      </c>
      <c r="I53" s="18" t="n">
        <v>432.34915273</v>
      </c>
      <c r="J53" s="20" t="n">
        <v>4.72777149</v>
      </c>
      <c r="K53" s="18" t="s">
        <v>404</v>
      </c>
      <c r="L53" s="20" t="s">
        <v>404</v>
      </c>
      <c r="M53" s="18" t="s">
        <v>404</v>
      </c>
      <c r="N53" s="20" t="s">
        <v>404</v>
      </c>
      <c r="O53" s="18" t="s">
        <v>404</v>
      </c>
      <c r="P53" s="20" t="s">
        <v>404</v>
      </c>
      <c r="Q53" s="18" t="s">
        <v>404</v>
      </c>
      <c r="R53" s="20" t="s">
        <v>404</v>
      </c>
      <c r="S53" s="18" t="n">
        <v>442.40418687</v>
      </c>
      <c r="T53" s="20" t="n">
        <v>9.92669087</v>
      </c>
    </row>
    <row r="54" spans="1:20">
      <c r="A54" s="15" t="s">
        <v>451</v>
      </c>
      <c r="B54" s="17" t="n">
        <v>4740</v>
      </c>
      <c r="C54" s="18">
        <f>(199.0/B54*100)</f>
        <v/>
      </c>
      <c r="D54" s="19" t="n">
        <v>4541</v>
      </c>
      <c r="E54" s="18" t="n">
        <v>331.21129224</v>
      </c>
      <c r="F54" s="20" t="n">
        <v>4.03117726</v>
      </c>
      <c r="G54" s="18" t="n">
        <v>334.34631103</v>
      </c>
      <c r="H54" s="20" t="n">
        <v>5.10566982</v>
      </c>
      <c r="I54" s="18" t="n">
        <v>307.60917408</v>
      </c>
      <c r="J54" s="20" t="n">
        <v>9.5779008</v>
      </c>
      <c r="K54" s="18" t="s">
        <v>404</v>
      </c>
      <c r="L54" s="20" t="s">
        <v>404</v>
      </c>
      <c r="M54" s="18" t="s">
        <v>404</v>
      </c>
      <c r="N54" s="20" t="s">
        <v>404</v>
      </c>
      <c r="O54" s="18" t="s">
        <v>404</v>
      </c>
      <c r="P54" s="20" t="s">
        <v>404</v>
      </c>
      <c r="Q54" s="18" t="s">
        <v>404</v>
      </c>
      <c r="R54" s="20" t="s">
        <v>404</v>
      </c>
      <c r="S54" s="18" t="n">
        <v>317.90378262</v>
      </c>
      <c r="T54" s="20" t="n">
        <v>6.79075864</v>
      </c>
    </row>
    <row r="55" spans="1:20">
      <c r="A55" s="15" t="s">
        <v>452</v>
      </c>
      <c r="B55" s="17" t="n">
        <v>5316</v>
      </c>
      <c r="C55" s="18">
        <f>(43.0/B55*100)</f>
        <v/>
      </c>
      <c r="D55" s="19" t="n">
        <v>5273</v>
      </c>
      <c r="E55" s="18" t="n">
        <v>408.51988832</v>
      </c>
      <c r="F55" s="20" t="n">
        <v>5.91599537</v>
      </c>
      <c r="G55" s="18" t="n">
        <v>413.22806203</v>
      </c>
      <c r="H55" s="20" t="n">
        <v>3.07580829</v>
      </c>
      <c r="I55" s="18" t="n">
        <v>392.65730207</v>
      </c>
      <c r="J55" s="20" t="n">
        <v>10.45569379</v>
      </c>
      <c r="K55" s="18" t="s">
        <v>404</v>
      </c>
      <c r="L55" s="20" t="s">
        <v>404</v>
      </c>
      <c r="M55" s="18" t="s">
        <v>404</v>
      </c>
      <c r="N55" s="20" t="s">
        <v>404</v>
      </c>
      <c r="O55" s="18" t="s">
        <v>404</v>
      </c>
      <c r="P55" s="20" t="s">
        <v>404</v>
      </c>
      <c r="Q55" s="18" t="n">
        <v>389.70084792</v>
      </c>
      <c r="R55" s="20" t="n">
        <v>5.12175596</v>
      </c>
      <c r="S55" s="18" t="n">
        <v>427.72002801</v>
      </c>
      <c r="T55" s="20" t="n">
        <v>26.74058533</v>
      </c>
    </row>
    <row r="56" spans="1:20">
      <c r="A56" s="15" t="s">
        <v>453</v>
      </c>
      <c r="B56" s="17" t="n">
        <v>5359</v>
      </c>
      <c r="C56" s="18">
        <f>(0.0/B56*100)</f>
        <v/>
      </c>
      <c r="D56" s="19" t="n">
        <v>5359</v>
      </c>
      <c r="E56" s="18" t="n">
        <v>516.32794062</v>
      </c>
      <c r="F56" s="20" t="n">
        <v>5.88342523</v>
      </c>
      <c r="G56" s="18" t="n">
        <v>526.77675515</v>
      </c>
      <c r="H56" s="20" t="n">
        <v>3.99074696</v>
      </c>
      <c r="I56" s="18" t="n">
        <v>549.91328333</v>
      </c>
      <c r="J56" s="20" t="n">
        <v>4.93256143</v>
      </c>
      <c r="K56" s="18" t="s">
        <v>404</v>
      </c>
      <c r="L56" s="20" t="s">
        <v>404</v>
      </c>
      <c r="M56" s="18" t="s">
        <v>404</v>
      </c>
      <c r="N56" s="20" t="s">
        <v>404</v>
      </c>
      <c r="O56" s="18" t="s">
        <v>404</v>
      </c>
      <c r="P56" s="20" t="s">
        <v>404</v>
      </c>
      <c r="Q56" s="18" t="s">
        <v>404</v>
      </c>
      <c r="R56" s="20" t="s">
        <v>404</v>
      </c>
      <c r="S56" s="18" t="n">
        <v>526.58407548</v>
      </c>
      <c r="T56" s="20" t="n">
        <v>19.69678635</v>
      </c>
    </row>
    <row r="57" spans="1:20">
      <c r="A57" s="15" t="s">
        <v>454</v>
      </c>
      <c r="B57" s="17" t="n">
        <v>6513</v>
      </c>
      <c r="C57" s="18">
        <f>(0.0/B57*100)</f>
        <v/>
      </c>
      <c r="D57" s="19" t="n">
        <v>6513</v>
      </c>
      <c r="E57" s="18" t="n">
        <v>407.40857938</v>
      </c>
      <c r="F57" s="20" t="n">
        <v>5.00407447</v>
      </c>
      <c r="G57" s="18" t="n">
        <v>400.60725592</v>
      </c>
      <c r="H57" s="20" t="n">
        <v>3.68846506</v>
      </c>
      <c r="I57" s="18" t="n">
        <v>401.26336215</v>
      </c>
      <c r="J57" s="20" t="n">
        <v>11.57614336</v>
      </c>
      <c r="K57" s="18" t="s">
        <v>404</v>
      </c>
      <c r="L57" s="20" t="s">
        <v>404</v>
      </c>
      <c r="M57" s="18" t="s">
        <v>404</v>
      </c>
      <c r="N57" s="20" t="s">
        <v>404</v>
      </c>
      <c r="O57" s="18" t="s">
        <v>404</v>
      </c>
      <c r="P57" s="20" t="s">
        <v>404</v>
      </c>
      <c r="Q57" s="18" t="n">
        <v>396.9605772</v>
      </c>
      <c r="R57" s="20" t="n">
        <v>11.29737982</v>
      </c>
      <c r="S57" s="18" t="n">
        <v>425.51090044</v>
      </c>
      <c r="T57" s="20" t="n">
        <v>17.91912702</v>
      </c>
    </row>
    <row r="58" spans="1:20">
      <c r="A58" s="15" t="s">
        <v>455</v>
      </c>
      <c r="B58" s="17" t="n">
        <v>7267</v>
      </c>
      <c r="C58" s="18">
        <f>(0.0/B58*100)</f>
        <v/>
      </c>
      <c r="D58" s="19" t="n">
        <v>7267</v>
      </c>
      <c r="E58" s="18" t="n">
        <v>411.14860768</v>
      </c>
      <c r="F58" s="20" t="n">
        <v>3.93833064</v>
      </c>
      <c r="G58" s="18" t="n">
        <v>404.99305982</v>
      </c>
      <c r="H58" s="20" t="n">
        <v>5.00504495</v>
      </c>
      <c r="I58" s="18" t="n">
        <v>357.57743227</v>
      </c>
      <c r="J58" s="20" t="n">
        <v>8.33858421</v>
      </c>
      <c r="K58" s="18" t="s">
        <v>404</v>
      </c>
      <c r="L58" s="20" t="s">
        <v>404</v>
      </c>
      <c r="M58" s="18" t="s">
        <v>404</v>
      </c>
      <c r="N58" s="20" t="s">
        <v>404</v>
      </c>
      <c r="O58" s="18" t="s">
        <v>404</v>
      </c>
      <c r="P58" s="20" t="s">
        <v>404</v>
      </c>
      <c r="Q58" s="18" t="n">
        <v>404.88113932</v>
      </c>
      <c r="R58" s="20" t="n">
        <v>17.6950141</v>
      </c>
      <c r="S58" s="18" t="n">
        <v>427.21404503</v>
      </c>
      <c r="T58" s="20" t="n">
        <v>8.87850207</v>
      </c>
    </row>
    <row r="59" spans="1:20">
      <c r="A59" s="15" t="s">
        <v>456</v>
      </c>
      <c r="B59" s="17" t="n">
        <v>4826</v>
      </c>
      <c r="C59" s="18">
        <f>(0.0/B59*100)</f>
        <v/>
      </c>
      <c r="D59" s="19" t="n">
        <v>4826</v>
      </c>
      <c r="E59" s="18" t="n">
        <v>380.37384394</v>
      </c>
      <c r="F59" s="20" t="n">
        <v>2.2811793</v>
      </c>
      <c r="G59" s="18" t="n">
        <v>376.02235847</v>
      </c>
      <c r="H59" s="20" t="n">
        <v>2.31669025</v>
      </c>
      <c r="I59" s="18" t="n">
        <v>379.2349099</v>
      </c>
      <c r="J59" s="20" t="n">
        <v>4.6049321</v>
      </c>
      <c r="K59" s="18" t="s">
        <v>404</v>
      </c>
      <c r="L59" s="20" t="s">
        <v>404</v>
      </c>
      <c r="M59" s="18" t="s">
        <v>404</v>
      </c>
      <c r="N59" s="20" t="s">
        <v>404</v>
      </c>
      <c r="O59" s="18" t="s">
        <v>404</v>
      </c>
      <c r="P59" s="20" t="s">
        <v>404</v>
      </c>
      <c r="Q59" s="18" t="n">
        <v>411.92156845</v>
      </c>
      <c r="R59" s="20" t="n">
        <v>7.53854539</v>
      </c>
      <c r="S59" s="18" t="n">
        <v>337.13714592</v>
      </c>
      <c r="T59" s="20" t="n">
        <v>6.58400965</v>
      </c>
    </row>
    <row r="60" spans="1:20">
      <c r="A60" s="15" t="s">
        <v>457</v>
      </c>
      <c r="B60" s="17" t="n">
        <v>4546</v>
      </c>
      <c r="C60" s="18">
        <f>(0.0/B60*100)</f>
        <v/>
      </c>
      <c r="D60" s="19" t="n">
        <v>4546</v>
      </c>
      <c r="E60" s="18" t="n">
        <v>363.04135246</v>
      </c>
      <c r="F60" s="20" t="n">
        <v>7.72980912</v>
      </c>
      <c r="G60" s="18" t="n">
        <v>396.98507745</v>
      </c>
      <c r="H60" s="20" t="n">
        <v>4.43589673</v>
      </c>
      <c r="I60" s="18" t="n">
        <v>370.45445296</v>
      </c>
      <c r="J60" s="20" t="n">
        <v>16.96858736</v>
      </c>
      <c r="K60" s="18" t="s">
        <v>404</v>
      </c>
      <c r="L60" s="20" t="s">
        <v>404</v>
      </c>
      <c r="M60" s="18" t="s">
        <v>404</v>
      </c>
      <c r="N60" s="20" t="s">
        <v>404</v>
      </c>
      <c r="O60" s="18" t="s">
        <v>404</v>
      </c>
      <c r="P60" s="20" t="s">
        <v>404</v>
      </c>
      <c r="Q60" s="18" t="n">
        <v>323.36972957</v>
      </c>
      <c r="R60" s="20" t="n">
        <v>11.73292879</v>
      </c>
      <c r="S60" s="18" t="n">
        <v>396.94444157</v>
      </c>
      <c r="T60" s="20" t="n">
        <v>13.12333124</v>
      </c>
    </row>
    <row r="61" spans="1:20">
      <c r="A61" s="15" t="s">
        <v>458</v>
      </c>
      <c r="B61" s="17" t="n">
        <v>6525</v>
      </c>
      <c r="C61" s="18">
        <f>(0.0/B61*100)</f>
        <v/>
      </c>
      <c r="D61" s="19" t="n">
        <v>6525</v>
      </c>
      <c r="E61" s="18" t="n">
        <v>466.99704445</v>
      </c>
      <c r="F61" s="20" t="n">
        <v>6.29266066</v>
      </c>
      <c r="G61" s="18" t="n">
        <v>478.1102084</v>
      </c>
      <c r="H61" s="20" t="n">
        <v>3.17367172</v>
      </c>
      <c r="I61" s="18" t="n">
        <v>442.79506024</v>
      </c>
      <c r="J61" s="20" t="n">
        <v>9.72864792</v>
      </c>
      <c r="K61" s="18" t="s">
        <v>404</v>
      </c>
      <c r="L61" s="20" t="s">
        <v>404</v>
      </c>
      <c r="M61" s="18" t="s">
        <v>404</v>
      </c>
      <c r="N61" s="20" t="s">
        <v>404</v>
      </c>
      <c r="O61" s="18" t="s">
        <v>404</v>
      </c>
      <c r="P61" s="20" t="s">
        <v>404</v>
      </c>
      <c r="Q61" s="18" t="s">
        <v>404</v>
      </c>
      <c r="R61" s="20" t="s">
        <v>404</v>
      </c>
      <c r="S61" s="18" t="n">
        <v>432.76661442</v>
      </c>
      <c r="T61" s="20" t="n">
        <v>5.8842888</v>
      </c>
    </row>
    <row r="62" spans="1:20">
      <c r="A62" s="15" t="s">
        <v>459</v>
      </c>
      <c r="B62" s="17" t="n">
        <v>4476</v>
      </c>
      <c r="C62" s="18">
        <f>(0.0/B62*100)</f>
        <v/>
      </c>
      <c r="D62" s="19" t="n">
        <v>4476</v>
      </c>
      <c r="E62" s="18" t="n">
        <v>566.50761832</v>
      </c>
      <c r="F62" s="20" t="n">
        <v>3.28883233</v>
      </c>
      <c r="G62" s="18" t="n">
        <v>524.8674278</v>
      </c>
      <c r="H62" s="20" t="n">
        <v>1.12426941</v>
      </c>
      <c r="I62" s="18" t="s">
        <v>404</v>
      </c>
      <c r="J62" s="20" t="s">
        <v>404</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382.29354379</v>
      </c>
      <c r="F63" s="20" t="n">
        <v>1.78699402</v>
      </c>
      <c r="G63" s="18" t="n">
        <v>374.74236868</v>
      </c>
      <c r="H63" s="20" t="n">
        <v>2.17389861</v>
      </c>
      <c r="I63" s="18" t="n">
        <v>386.57494279</v>
      </c>
      <c r="J63" s="20" t="n">
        <v>5.13417522</v>
      </c>
      <c r="K63" s="18" t="s">
        <v>404</v>
      </c>
      <c r="L63" s="20" t="s">
        <v>404</v>
      </c>
      <c r="M63" s="18" t="s">
        <v>404</v>
      </c>
      <c r="N63" s="20" t="s">
        <v>404</v>
      </c>
      <c r="O63" s="18" t="s">
        <v>404</v>
      </c>
      <c r="P63" s="20" t="s">
        <v>404</v>
      </c>
      <c r="Q63" s="18" t="n">
        <v>387.43685558</v>
      </c>
      <c r="R63" s="20" t="n">
        <v>9.747340489999999</v>
      </c>
      <c r="S63" s="18" t="n">
        <v>408.69476361</v>
      </c>
      <c r="T63" s="20" t="n">
        <v>3.55457068</v>
      </c>
    </row>
    <row r="64" spans="1:20">
      <c r="A64" s="15" t="s">
        <v>461</v>
      </c>
      <c r="B64" s="17" t="n">
        <v>3634</v>
      </c>
      <c r="C64" s="18">
        <f>(27.0/B64*100)</f>
        <v/>
      </c>
      <c r="D64" s="19" t="n">
        <v>3607</v>
      </c>
      <c r="E64" s="18" t="n">
        <v>451.26432754</v>
      </c>
      <c r="F64" s="20" t="n">
        <v>2.05706842</v>
      </c>
      <c r="G64" s="18" t="n">
        <v>500.13346793</v>
      </c>
      <c r="H64" s="20" t="n">
        <v>3.28844773</v>
      </c>
      <c r="I64" s="18" t="n">
        <v>520.42552195</v>
      </c>
      <c r="J64" s="20" t="n">
        <v>10.70450401</v>
      </c>
      <c r="K64" s="18" t="s">
        <v>404</v>
      </c>
      <c r="L64" s="20" t="s">
        <v>404</v>
      </c>
      <c r="M64" s="18" t="s">
        <v>404</v>
      </c>
      <c r="N64" s="20" t="s">
        <v>404</v>
      </c>
      <c r="O64" s="18" t="s">
        <v>404</v>
      </c>
      <c r="P64" s="20" t="s">
        <v>404</v>
      </c>
      <c r="Q64" s="18" t="s">
        <v>404</v>
      </c>
      <c r="R64" s="20" t="s">
        <v>404</v>
      </c>
      <c r="S64" s="18" t="n">
        <v>502.42566194</v>
      </c>
      <c r="T64" s="20" t="n">
        <v>7.85226766</v>
      </c>
    </row>
    <row r="65" spans="1:20">
      <c r="A65" s="15" t="s">
        <v>462</v>
      </c>
      <c r="B65" s="17" t="n">
        <v>5325</v>
      </c>
      <c r="C65" s="18">
        <f>(0.0/B65*100)</f>
        <v/>
      </c>
      <c r="D65" s="19" t="n">
        <v>5325</v>
      </c>
      <c r="E65" s="18" t="n">
        <v>430.10694615</v>
      </c>
      <c r="F65" s="20" t="n">
        <v>4.519591</v>
      </c>
      <c r="G65" s="18" t="n">
        <v>426.10169475</v>
      </c>
      <c r="H65" s="20" t="n">
        <v>3.55772355</v>
      </c>
      <c r="I65" s="18" t="n">
        <v>351.85433143</v>
      </c>
      <c r="J65" s="20" t="n">
        <v>10.56904474</v>
      </c>
      <c r="K65" s="18" t="s">
        <v>404</v>
      </c>
      <c r="L65" s="20" t="s">
        <v>404</v>
      </c>
      <c r="M65" s="18" t="s">
        <v>404</v>
      </c>
      <c r="N65" s="20" t="s">
        <v>404</v>
      </c>
      <c r="O65" s="18" t="n">
        <v>409.25549748</v>
      </c>
      <c r="P65" s="20" t="n">
        <v>17.72261571</v>
      </c>
      <c r="Q65" s="18" t="n">
        <v>476.91797562</v>
      </c>
      <c r="R65" s="20" t="n">
        <v>9.32414429</v>
      </c>
      <c r="S65" s="18" t="n">
        <v>445.59271327</v>
      </c>
      <c r="T65" s="20" t="n">
        <v>14.01345472</v>
      </c>
    </row>
    <row r="66" spans="1:20">
      <c r="A66" s="15" t="s">
        <v>463</v>
      </c>
      <c r="B66" s="17" t="n">
        <v>5665</v>
      </c>
      <c r="C66" s="18">
        <f>(0.0/B66*100)</f>
        <v/>
      </c>
      <c r="D66" s="19" t="n">
        <v>5665</v>
      </c>
      <c r="E66" s="18" t="n">
        <v>390.8649497</v>
      </c>
      <c r="F66" s="20" t="n">
        <v>1.52582399</v>
      </c>
      <c r="G66" s="18" t="n">
        <v>426.16111371</v>
      </c>
      <c r="H66" s="20" t="n">
        <v>1.60688548</v>
      </c>
      <c r="I66" s="18" t="s">
        <v>404</v>
      </c>
      <c r="J66" s="20" t="s">
        <v>404</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389.77380474</v>
      </c>
      <c r="F67" s="20" t="n">
        <v>6.32832596</v>
      </c>
      <c r="G67" s="18" t="n">
        <v>399.34952478</v>
      </c>
      <c r="H67" s="20" t="n">
        <v>2.8909718</v>
      </c>
      <c r="I67" s="18" t="n">
        <v>375.11780016</v>
      </c>
      <c r="J67" s="20" t="n">
        <v>13.03691371</v>
      </c>
      <c r="K67" s="18" t="s">
        <v>404</v>
      </c>
      <c r="L67" s="20" t="s">
        <v>404</v>
      </c>
      <c r="M67" s="18" t="s">
        <v>404</v>
      </c>
      <c r="N67" s="20" t="s">
        <v>404</v>
      </c>
      <c r="O67" s="18" t="s">
        <v>404</v>
      </c>
      <c r="P67" s="20" t="s">
        <v>404</v>
      </c>
      <c r="Q67" s="18" t="s">
        <v>404</v>
      </c>
      <c r="R67" s="20" t="s">
        <v>404</v>
      </c>
      <c r="S67" s="18" t="n">
        <v>427.2649761</v>
      </c>
      <c r="T67" s="20" t="n">
        <v>31.85529786</v>
      </c>
    </row>
    <row r="68" spans="1:20">
      <c r="A68" s="15" t="s">
        <v>465</v>
      </c>
      <c r="B68" s="17" t="n">
        <v>12083</v>
      </c>
      <c r="C68" s="18">
        <f>(0.0/B68*100)</f>
        <v/>
      </c>
      <c r="D68" s="19" t="n">
        <v>12083</v>
      </c>
      <c r="E68" s="18" t="n">
        <v>406.77756063</v>
      </c>
      <c r="F68" s="20" t="n">
        <v>1.32511625</v>
      </c>
      <c r="G68" s="18" t="n">
        <v>430.42903475</v>
      </c>
      <c r="H68" s="20" t="n">
        <v>1.35704005</v>
      </c>
      <c r="I68" s="18" t="n">
        <v>421.47601205</v>
      </c>
      <c r="J68" s="20" t="n">
        <v>13.04595819</v>
      </c>
      <c r="K68" s="18" t="s">
        <v>404</v>
      </c>
      <c r="L68" s="20" t="s">
        <v>404</v>
      </c>
      <c r="M68" s="18" t="s">
        <v>404</v>
      </c>
      <c r="N68" s="20" t="s">
        <v>404</v>
      </c>
      <c r="O68" s="18" t="s">
        <v>404</v>
      </c>
      <c r="P68" s="20" t="s">
        <v>404</v>
      </c>
      <c r="Q68" s="18" t="s">
        <v>404</v>
      </c>
      <c r="R68" s="20" t="s">
        <v>404</v>
      </c>
      <c r="S68" s="18" t="n">
        <v>439.84475592</v>
      </c>
      <c r="T68" s="20" t="n">
        <v>12.49637931</v>
      </c>
    </row>
    <row r="69" spans="1:20">
      <c r="A69" s="15" t="s">
        <v>466</v>
      </c>
      <c r="B69" s="17" t="n">
        <v>4876</v>
      </c>
      <c r="C69" s="18">
        <f>(0.0/B69*100)</f>
        <v/>
      </c>
      <c r="D69" s="19" t="n">
        <v>4876</v>
      </c>
      <c r="E69" s="18" t="n">
        <v>443.91515512</v>
      </c>
      <c r="F69" s="20" t="n">
        <v>5.36050697</v>
      </c>
      <c r="G69" s="18" t="n">
        <v>424.36186187</v>
      </c>
      <c r="H69" s="20" t="n">
        <v>4.94253111</v>
      </c>
      <c r="I69" s="18" t="n">
        <v>395.3082127</v>
      </c>
      <c r="J69" s="20" t="n">
        <v>6.01564584</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485.36561954</v>
      </c>
      <c r="F70" s="20" t="n">
        <v>5.52472831</v>
      </c>
      <c r="G70" s="18" t="n">
        <v>486.48624465</v>
      </c>
      <c r="H70" s="20" t="n">
        <v>3.39644236</v>
      </c>
      <c r="I70" s="18" t="n">
        <v>503.00963315</v>
      </c>
      <c r="J70" s="20" t="n">
        <v>16.85002894</v>
      </c>
      <c r="K70" s="18" t="s">
        <v>404</v>
      </c>
      <c r="L70" s="20" t="s">
        <v>404</v>
      </c>
      <c r="M70" s="18" t="s">
        <v>404</v>
      </c>
      <c r="N70" s="20" t="s">
        <v>404</v>
      </c>
      <c r="O70" s="18" t="s">
        <v>404</v>
      </c>
      <c r="P70" s="20" t="s">
        <v>404</v>
      </c>
      <c r="Q70" s="18" t="s">
        <v>404</v>
      </c>
      <c r="R70" s="20" t="s">
        <v>404</v>
      </c>
      <c r="S70" s="18" t="n">
        <v>510.58649487</v>
      </c>
      <c r="T70" s="20" t="n">
        <v>4.81300452</v>
      </c>
    </row>
    <row r="71" spans="1:20">
      <c r="A71" s="15" t="s">
        <v>468</v>
      </c>
      <c r="B71" s="17" t="n">
        <v>6115</v>
      </c>
      <c r="C71" s="18">
        <f>(0.0/B71*100)</f>
        <v/>
      </c>
      <c r="D71" s="19" t="n">
        <v>6115</v>
      </c>
      <c r="E71" s="18" t="n">
        <v>554.87613227</v>
      </c>
      <c r="F71" s="20" t="n">
        <v>1.78433797</v>
      </c>
      <c r="G71" s="18" t="n">
        <v>556.0161180600001</v>
      </c>
      <c r="H71" s="20" t="n">
        <v>2.0949524</v>
      </c>
      <c r="I71" s="18" t="n">
        <v>590.26246852</v>
      </c>
      <c r="J71" s="20" t="n">
        <v>15.13286299</v>
      </c>
      <c r="K71" s="18" t="s">
        <v>404</v>
      </c>
      <c r="L71" s="20" t="s">
        <v>404</v>
      </c>
      <c r="M71" s="18" t="s">
        <v>404</v>
      </c>
      <c r="N71" s="20" t="s">
        <v>404</v>
      </c>
      <c r="O71" s="18" t="s">
        <v>404</v>
      </c>
      <c r="P71" s="20" t="s">
        <v>404</v>
      </c>
      <c r="Q71" s="18" t="s">
        <v>404</v>
      </c>
      <c r="R71" s="20" t="s">
        <v>404</v>
      </c>
      <c r="S71" s="18" t="s">
        <v>404</v>
      </c>
      <c r="T71" s="20" t="s">
        <v>404</v>
      </c>
    </row>
    <row r="72" spans="1:20">
      <c r="A72" s="15" t="s">
        <v>469</v>
      </c>
      <c r="B72" s="17" t="n">
        <v>7708</v>
      </c>
      <c r="C72" s="18">
        <f>(0.0/B72*100)</f>
        <v/>
      </c>
      <c r="D72" s="19" t="n">
        <v>7708</v>
      </c>
      <c r="E72" s="18" t="n">
        <v>530.40931768</v>
      </c>
      <c r="F72" s="20" t="n">
        <v>6.6959042</v>
      </c>
      <c r="G72" s="18" t="n">
        <v>532.7393535</v>
      </c>
      <c r="H72" s="20" t="n">
        <v>4.78991493</v>
      </c>
      <c r="I72" s="18" t="n">
        <v>576.5972494599999</v>
      </c>
      <c r="J72" s="20" t="n">
        <v>14.02649215</v>
      </c>
      <c r="K72" s="18" t="s">
        <v>404</v>
      </c>
      <c r="L72" s="20" t="s">
        <v>404</v>
      </c>
      <c r="M72" s="18" t="s">
        <v>404</v>
      </c>
      <c r="N72" s="20" t="s">
        <v>404</v>
      </c>
      <c r="O72" s="18" t="s">
        <v>404</v>
      </c>
      <c r="P72" s="20" t="s">
        <v>404</v>
      </c>
      <c r="Q72" s="18" t="s">
        <v>404</v>
      </c>
      <c r="R72" s="20" t="s">
        <v>404</v>
      </c>
      <c r="S72" s="18" t="n">
        <v>520.83775242</v>
      </c>
      <c r="T72" s="20" t="n">
        <v>44.05895866</v>
      </c>
    </row>
    <row r="73" spans="1:20">
      <c r="A73" s="15" t="s">
        <v>470</v>
      </c>
      <c r="B73" s="17" t="n">
        <v>8249</v>
      </c>
      <c r="C73" s="18">
        <f>(0.0/B73*100)</f>
        <v/>
      </c>
      <c r="D73" s="19" t="n">
        <v>8249</v>
      </c>
      <c r="E73" s="18" t="n">
        <v>421.35449054</v>
      </c>
      <c r="F73" s="20" t="n">
        <v>6.75844749</v>
      </c>
      <c r="G73" s="18" t="n">
        <v>421.50441675</v>
      </c>
      <c r="H73" s="20" t="n">
        <v>3.38300221</v>
      </c>
      <c r="I73" s="18" t="n">
        <v>427.74745953</v>
      </c>
      <c r="J73" s="20" t="n">
        <v>7.88207824</v>
      </c>
      <c r="K73" s="18" t="s">
        <v>404</v>
      </c>
      <c r="L73" s="20" t="s">
        <v>404</v>
      </c>
      <c r="M73" s="18" t="s">
        <v>404</v>
      </c>
      <c r="N73" s="20" t="s">
        <v>404</v>
      </c>
      <c r="O73" s="18" t="s">
        <v>404</v>
      </c>
      <c r="P73" s="20" t="s">
        <v>404</v>
      </c>
      <c r="Q73" s="18" t="s">
        <v>404</v>
      </c>
      <c r="R73" s="20" t="s">
        <v>404</v>
      </c>
      <c r="S73" s="18" t="n">
        <v>414.33472174</v>
      </c>
      <c r="T73" s="20" t="n">
        <v>22.3276248</v>
      </c>
    </row>
    <row r="74" spans="1:20">
      <c r="A74" s="15" t="s">
        <v>471</v>
      </c>
      <c r="B74" s="17" t="n">
        <v>4692</v>
      </c>
      <c r="C74" s="18">
        <f>(484.0/B74*100)</f>
        <v/>
      </c>
      <c r="D74" s="19" t="n">
        <v>4208</v>
      </c>
      <c r="E74" s="18" t="n">
        <v>421.33402237</v>
      </c>
      <c r="F74" s="20" t="n">
        <v>1.94706693</v>
      </c>
      <c r="G74" s="18" t="n">
        <v>431.76578804</v>
      </c>
      <c r="H74" s="20" t="n">
        <v>2.46064586</v>
      </c>
      <c r="I74" s="18" t="n">
        <v>356.49589083</v>
      </c>
      <c r="J74" s="20" t="n">
        <v>9.24483438</v>
      </c>
      <c r="K74" s="18" t="s">
        <v>404</v>
      </c>
      <c r="L74" s="20" t="s">
        <v>404</v>
      </c>
      <c r="M74" s="18" t="s">
        <v>404</v>
      </c>
      <c r="N74" s="20" t="s">
        <v>404</v>
      </c>
      <c r="O74" s="18" t="s">
        <v>404</v>
      </c>
      <c r="P74" s="20" t="s">
        <v>404</v>
      </c>
      <c r="Q74" s="18" t="n">
        <v>411.98510549</v>
      </c>
      <c r="R74" s="20" t="n">
        <v>9.667233530000001</v>
      </c>
      <c r="S74" s="18" t="n">
        <v>384.54066249</v>
      </c>
      <c r="T74" s="20" t="n">
        <v>4.98555781</v>
      </c>
    </row>
    <row r="75" spans="1:20">
      <c r="A75" s="15" t="s">
        <v>472</v>
      </c>
      <c r="B75" s="17" t="n">
        <v>5375</v>
      </c>
      <c r="C75" s="18">
        <f>(483.0/B75*100)</f>
        <v/>
      </c>
      <c r="D75" s="19" t="n">
        <v>4892</v>
      </c>
      <c r="E75" s="18" t="n">
        <v>390.90847318</v>
      </c>
      <c r="F75" s="20" t="n">
        <v>3.62372614</v>
      </c>
      <c r="G75" s="18" t="n">
        <v>380.10672774</v>
      </c>
      <c r="H75" s="20" t="n">
        <v>5.80724612</v>
      </c>
      <c r="I75" s="18" t="n">
        <v>380.85506517</v>
      </c>
      <c r="J75" s="20" t="n">
        <v>10.90100228</v>
      </c>
      <c r="K75" s="18" t="s">
        <v>404</v>
      </c>
      <c r="L75" s="20" t="s">
        <v>404</v>
      </c>
      <c r="M75" s="18" t="s">
        <v>404</v>
      </c>
      <c r="N75" s="20" t="s">
        <v>404</v>
      </c>
      <c r="O75" s="18" t="s">
        <v>404</v>
      </c>
      <c r="P75" s="20" t="s">
        <v>404</v>
      </c>
      <c r="Q75" s="18" t="s">
        <v>404</v>
      </c>
      <c r="R75" s="20" t="s">
        <v>404</v>
      </c>
      <c r="S75" s="18" t="n">
        <v>383.31126771</v>
      </c>
      <c r="T75" s="20" t="n">
        <v>11.72063911</v>
      </c>
    </row>
    <row r="76" spans="1:20">
      <c r="A76" s="15" t="s">
        <v>473</v>
      </c>
      <c r="B76" s="17" t="n">
        <v>14167</v>
      </c>
      <c r="C76" s="18">
        <f>(1400.0/B76*100)</f>
        <v/>
      </c>
      <c r="D76" s="19" t="n">
        <v>12767</v>
      </c>
      <c r="E76" s="18" t="n">
        <v>426.13180766</v>
      </c>
      <c r="F76" s="20" t="n">
        <v>3.97713037</v>
      </c>
      <c r="G76" s="18" t="n">
        <v>453.07805857</v>
      </c>
      <c r="H76" s="20" t="n">
        <v>4.66128893</v>
      </c>
      <c r="I76" s="18" t="n">
        <v>390.74104444</v>
      </c>
      <c r="J76" s="20" t="n">
        <v>30.19193078</v>
      </c>
      <c r="K76" s="18" t="s">
        <v>404</v>
      </c>
      <c r="L76" s="20" t="s">
        <v>404</v>
      </c>
      <c r="M76" s="18" t="s">
        <v>404</v>
      </c>
      <c r="N76" s="20" t="s">
        <v>404</v>
      </c>
      <c r="O76" s="18" t="s">
        <v>404</v>
      </c>
      <c r="P76" s="20" t="s">
        <v>404</v>
      </c>
      <c r="Q76" s="18" t="s">
        <v>404</v>
      </c>
      <c r="R76" s="20" t="s">
        <v>404</v>
      </c>
      <c r="S76" s="18" t="n">
        <v>444.83606402</v>
      </c>
      <c r="T76" s="20" t="n">
        <v>9.49043386</v>
      </c>
    </row>
    <row r="77" spans="1:20">
      <c r="A77" s="15" t="s">
        <v>474</v>
      </c>
      <c r="B77" s="17" t="n">
        <v>6062</v>
      </c>
      <c r="C77" s="18">
        <f>(0.0/B77*100)</f>
        <v/>
      </c>
      <c r="D77" s="19" t="n">
        <v>6062</v>
      </c>
      <c r="E77" s="18" t="n">
        <v>429.82445764</v>
      </c>
      <c r="F77" s="20" t="n">
        <v>3.69361913</v>
      </c>
      <c r="G77" s="18" t="n">
        <v>445.31465391</v>
      </c>
      <c r="H77" s="20" t="n">
        <v>5.37772961</v>
      </c>
      <c r="I77" s="18" t="n">
        <v>421.00897069</v>
      </c>
      <c r="J77" s="20" t="n">
        <v>14.17206226</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521.84193136</v>
      </c>
      <c r="F78" s="20" t="n">
        <v>4.45674</v>
      </c>
      <c r="G78" s="18" t="n">
        <v>530.6189260899999</v>
      </c>
      <c r="H78" s="20" t="n">
        <v>8.01980996</v>
      </c>
      <c r="I78" s="18" t="n">
        <v>524.23066767</v>
      </c>
      <c r="J78" s="20" t="n">
        <v>17.85891289</v>
      </c>
      <c r="K78" s="18" t="s">
        <v>404</v>
      </c>
      <c r="L78" s="20" t="s">
        <v>404</v>
      </c>
      <c r="M78" s="18" t="s">
        <v>404</v>
      </c>
      <c r="N78" s="20" t="s">
        <v>404</v>
      </c>
      <c r="O78" s="18" t="s">
        <v>404</v>
      </c>
      <c r="P78" s="20" t="s">
        <v>404</v>
      </c>
      <c r="Q78" s="18" t="n">
        <v>528.94402353</v>
      </c>
      <c r="R78" s="20" t="n">
        <v>5.04703492</v>
      </c>
      <c r="S78" s="18" t="n">
        <v>488.79665937</v>
      </c>
      <c r="T78" s="20" t="n">
        <v>5.36423065</v>
      </c>
    </row>
    <row customHeight="1" ht="25" r="79" spans="1:20">
      <c r="A79" s="15" t="s">
        <v>476</v>
      </c>
      <c r="B79" s="17" t="n">
        <v>1657</v>
      </c>
      <c r="C79" s="18">
        <f>(21.0/B79*100)</f>
        <v/>
      </c>
      <c r="D79" s="19" t="n">
        <v>1636</v>
      </c>
      <c r="E79" s="18" t="n">
        <v>445.34011196</v>
      </c>
      <c r="F79" s="20" t="n">
        <v>11.84906444</v>
      </c>
      <c r="G79" s="18" t="n">
        <v>485.93240733</v>
      </c>
      <c r="H79" s="20" t="n">
        <v>7.86374843</v>
      </c>
      <c r="I79" s="18" t="n">
        <v>495.00230507</v>
      </c>
      <c r="J79" s="20" t="n">
        <v>19.64685008</v>
      </c>
      <c r="K79" s="18" t="s">
        <v>404</v>
      </c>
      <c r="L79" s="20" t="s">
        <v>404</v>
      </c>
      <c r="M79" s="18" t="s">
        <v>404</v>
      </c>
      <c r="N79" s="20" t="s">
        <v>404</v>
      </c>
      <c r="O79" s="18" t="s">
        <v>404</v>
      </c>
      <c r="P79" s="20" t="s">
        <v>404</v>
      </c>
      <c r="Q79" s="18" t="s">
        <v>404</v>
      </c>
      <c r="R79" s="20" t="s">
        <v>404</v>
      </c>
      <c r="S79" s="18" t="n">
        <v>390.82563942</v>
      </c>
      <c r="T79" s="20" t="n">
        <v>22.86202759</v>
      </c>
    </row>
    <row r="80" spans="1:20">
      <c r="A80" s="15" t="s">
        <v>477</v>
      </c>
      <c r="B80" s="17" t="n">
        <v>7841</v>
      </c>
      <c r="C80" s="18">
        <f>(0.0/B80*100)</f>
        <v/>
      </c>
      <c r="D80" s="19" t="n">
        <v>7841</v>
      </c>
      <c r="E80" s="18" t="n">
        <v>468.63145905</v>
      </c>
      <c r="F80" s="20" t="n">
        <v>6.46868296</v>
      </c>
      <c r="G80" s="18" t="n">
        <v>453.32040389</v>
      </c>
      <c r="H80" s="20" t="n">
        <v>4.4280708</v>
      </c>
      <c r="I80" s="18" t="n">
        <v>453.2915161</v>
      </c>
      <c r="J80" s="20" t="n">
        <v>16.12466133</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442.08853881</v>
      </c>
      <c r="F81" s="20" t="n">
        <v>3.27154271</v>
      </c>
      <c r="G81" s="18" t="n">
        <v>446.34271722</v>
      </c>
      <c r="H81" s="20" t="n">
        <v>7.57905692</v>
      </c>
      <c r="I81" s="18" t="s">
        <v>404</v>
      </c>
      <c r="J81" s="20" t="s">
        <v>404</v>
      </c>
      <c r="K81" s="18" t="s">
        <v>404</v>
      </c>
      <c r="L81" s="20" t="s">
        <v>404</v>
      </c>
      <c r="M81" s="18" t="s">
        <v>404</v>
      </c>
      <c r="N81" s="20" t="s">
        <v>404</v>
      </c>
      <c r="O81" s="18" t="s">
        <v>404</v>
      </c>
      <c r="P81" s="20" t="s">
        <v>404</v>
      </c>
      <c r="Q81" s="18" t="s">
        <v>404</v>
      </c>
      <c r="R81" s="20" t="s">
        <v>404</v>
      </c>
      <c r="S81" s="18" t="n">
        <v>396.82237644</v>
      </c>
      <c r="T81" s="20" t="n">
        <v>6.91700312</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683</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511.0120429</v>
      </c>
      <c r="F7" s="20" t="n">
        <v>2.69243746</v>
      </c>
      <c r="G7" s="18" t="n">
        <v>511.2995899</v>
      </c>
      <c r="H7" s="20" t="n">
        <v>3.70022701</v>
      </c>
      <c r="I7" s="18" t="n">
        <v>508.66003649</v>
      </c>
      <c r="J7" s="20" t="n">
        <v>10.86572678</v>
      </c>
      <c r="K7" s="18" t="s">
        <v>404</v>
      </c>
      <c r="L7" s="20" t="s">
        <v>404</v>
      </c>
      <c r="M7" s="18" t="s">
        <v>404</v>
      </c>
      <c r="N7" s="20" t="s">
        <v>404</v>
      </c>
      <c r="O7" s="18" t="s">
        <v>404</v>
      </c>
      <c r="P7" s="20" t="s">
        <v>404</v>
      </c>
      <c r="Q7" s="18" t="s">
        <v>404</v>
      </c>
      <c r="R7" s="20" t="s">
        <v>404</v>
      </c>
      <c r="S7" s="18" t="n">
        <v>500.38477722</v>
      </c>
      <c r="T7" s="20" t="n">
        <v>7.80180967</v>
      </c>
    </row>
    <row r="8" spans="1:20">
      <c r="A8" s="15" t="s">
        <v>405</v>
      </c>
      <c r="B8" s="17" t="n">
        <v>7007</v>
      </c>
      <c r="C8" s="18">
        <f>(0.0/B8*100)</f>
        <v/>
      </c>
      <c r="D8" s="19" t="n">
        <v>7007</v>
      </c>
      <c r="E8" s="18" t="n">
        <v>511.22090175</v>
      </c>
      <c r="F8" s="20" t="n">
        <v>5.83490981</v>
      </c>
      <c r="G8" s="18" t="n">
        <v>483.46624362</v>
      </c>
      <c r="H8" s="20" t="n">
        <v>8.121164329999999</v>
      </c>
      <c r="I8" s="18" t="n">
        <v>471.06819297</v>
      </c>
      <c r="J8" s="20" t="n">
        <v>10.68723173</v>
      </c>
      <c r="K8" s="18" t="s">
        <v>404</v>
      </c>
      <c r="L8" s="20" t="s">
        <v>404</v>
      </c>
      <c r="M8" s="18" t="s">
        <v>404</v>
      </c>
      <c r="N8" s="20" t="s">
        <v>404</v>
      </c>
      <c r="O8" s="18" t="s">
        <v>404</v>
      </c>
      <c r="P8" s="20" t="s">
        <v>404</v>
      </c>
      <c r="Q8" s="18" t="s">
        <v>404</v>
      </c>
      <c r="R8" s="20" t="s">
        <v>404</v>
      </c>
      <c r="S8" s="18" t="n">
        <v>487.86827494</v>
      </c>
      <c r="T8" s="20" t="n">
        <v>18.22583874</v>
      </c>
    </row>
    <row r="9" spans="1:20">
      <c r="A9" s="15" t="s">
        <v>406</v>
      </c>
      <c r="B9" s="17" t="n">
        <v>9651</v>
      </c>
      <c r="C9" s="18">
        <f>(200.0/B9*100)</f>
        <v/>
      </c>
      <c r="D9" s="19" t="n">
        <v>9451</v>
      </c>
      <c r="E9" s="18" t="n">
        <v>503.84178339</v>
      </c>
      <c r="F9" s="20" t="n">
        <v>6.593577</v>
      </c>
      <c r="G9" s="18" t="n">
        <v>510.25017501</v>
      </c>
      <c r="H9" s="20" t="n">
        <v>4.15192184</v>
      </c>
      <c r="I9" s="18" t="n">
        <v>464.66439644</v>
      </c>
      <c r="J9" s="20" t="n">
        <v>15.4194742</v>
      </c>
      <c r="K9" s="18" t="s">
        <v>404</v>
      </c>
      <c r="L9" s="20" t="s">
        <v>404</v>
      </c>
      <c r="M9" s="18" t="s">
        <v>404</v>
      </c>
      <c r="N9" s="20" t="s">
        <v>404</v>
      </c>
      <c r="O9" s="18" t="s">
        <v>404</v>
      </c>
      <c r="P9" s="20" t="s">
        <v>404</v>
      </c>
      <c r="Q9" s="18" t="s">
        <v>404</v>
      </c>
      <c r="R9" s="20" t="s">
        <v>404</v>
      </c>
      <c r="S9" s="18" t="n">
        <v>483.58461131</v>
      </c>
      <c r="T9" s="20" t="n">
        <v>13.39973375</v>
      </c>
    </row>
    <row r="10" spans="1:20">
      <c r="A10" s="15" t="s">
        <v>407</v>
      </c>
      <c r="B10" s="17" t="n">
        <v>20058</v>
      </c>
      <c r="C10" s="18">
        <f>(3112.0/B10*100)</f>
        <v/>
      </c>
      <c r="D10" s="19" t="n">
        <v>16946</v>
      </c>
      <c r="E10" s="18" t="n">
        <v>526.23579427</v>
      </c>
      <c r="F10" s="20" t="n">
        <v>2.4189915</v>
      </c>
      <c r="G10" s="18" t="n">
        <v>536.81323099</v>
      </c>
      <c r="H10" s="20" t="n">
        <v>6.71570871</v>
      </c>
      <c r="I10" s="18" t="n">
        <v>525.40917695</v>
      </c>
      <c r="J10" s="20" t="n">
        <v>10.29248154</v>
      </c>
      <c r="K10" s="18" t="s">
        <v>404</v>
      </c>
      <c r="L10" s="20" t="s">
        <v>404</v>
      </c>
      <c r="M10" s="18" t="s">
        <v>404</v>
      </c>
      <c r="N10" s="20" t="s">
        <v>404</v>
      </c>
      <c r="O10" s="18" t="s">
        <v>404</v>
      </c>
      <c r="P10" s="20" t="s">
        <v>404</v>
      </c>
      <c r="Q10" s="18" t="s">
        <v>404</v>
      </c>
      <c r="R10" s="20" t="s">
        <v>404</v>
      </c>
      <c r="S10" s="18" t="n">
        <v>539.96418355</v>
      </c>
      <c r="T10" s="20" t="n">
        <v>12.34006509</v>
      </c>
    </row>
    <row r="11" spans="1:20">
      <c r="A11" s="15" t="s">
        <v>408</v>
      </c>
      <c r="B11" s="17" t="n">
        <v>7053</v>
      </c>
      <c r="C11" s="18">
        <f>(212.0/B11*100)</f>
        <v/>
      </c>
      <c r="D11" s="19" t="n">
        <v>6841</v>
      </c>
      <c r="E11" s="18" t="n">
        <v>436.80266891</v>
      </c>
      <c r="F11" s="20" t="n">
        <v>7.3752269</v>
      </c>
      <c r="G11" s="18" t="n">
        <v>450.99748407</v>
      </c>
      <c r="H11" s="20" t="n">
        <v>3.1264032</v>
      </c>
      <c r="I11" s="18" t="n">
        <v>460.41752814</v>
      </c>
      <c r="J11" s="20" t="n">
        <v>17.30193337</v>
      </c>
      <c r="K11" s="18" t="s">
        <v>404</v>
      </c>
      <c r="L11" s="20" t="s">
        <v>404</v>
      </c>
      <c r="M11" s="18" t="s">
        <v>404</v>
      </c>
      <c r="N11" s="20" t="s">
        <v>404</v>
      </c>
      <c r="O11" s="18" t="s">
        <v>404</v>
      </c>
      <c r="P11" s="20" t="s">
        <v>404</v>
      </c>
      <c r="Q11" s="18" t="s">
        <v>404</v>
      </c>
      <c r="R11" s="20" t="s">
        <v>404</v>
      </c>
      <c r="S11" s="18" t="n">
        <v>439.51712334</v>
      </c>
      <c r="T11" s="20" t="n">
        <v>11.98308173</v>
      </c>
    </row>
    <row r="12" spans="1:20">
      <c r="A12" s="15" t="s">
        <v>409</v>
      </c>
      <c r="B12" s="17" t="n">
        <v>6894</v>
      </c>
      <c r="C12" s="18">
        <f>(106.0/B12*100)</f>
        <v/>
      </c>
      <c r="D12" s="19" t="n">
        <v>6788</v>
      </c>
      <c r="E12" s="18" t="n">
        <v>482.4566387</v>
      </c>
      <c r="F12" s="20" t="n">
        <v>6.43952939</v>
      </c>
      <c r="G12" s="18" t="n">
        <v>497.03186677</v>
      </c>
      <c r="H12" s="20" t="n">
        <v>2.95788945</v>
      </c>
      <c r="I12" s="18" t="n">
        <v>465.98741989</v>
      </c>
      <c r="J12" s="20" t="n">
        <v>11.13309782</v>
      </c>
      <c r="K12" s="18" t="s">
        <v>404</v>
      </c>
      <c r="L12" s="20" t="s">
        <v>404</v>
      </c>
      <c r="M12" s="18" t="s">
        <v>404</v>
      </c>
      <c r="N12" s="20" t="s">
        <v>404</v>
      </c>
      <c r="O12" s="18" t="s">
        <v>404</v>
      </c>
      <c r="P12" s="20" t="s">
        <v>404</v>
      </c>
      <c r="Q12" s="18" t="s">
        <v>404</v>
      </c>
      <c r="R12" s="20" t="s">
        <v>404</v>
      </c>
      <c r="S12" s="18" t="n">
        <v>422.57420863</v>
      </c>
      <c r="T12" s="20" t="n">
        <v>8.12601068</v>
      </c>
    </row>
    <row r="13" spans="1:20">
      <c r="A13" s="15" t="s">
        <v>410</v>
      </c>
      <c r="B13" s="17" t="n">
        <v>7161</v>
      </c>
      <c r="C13" s="18">
        <f>(1175.0/B13*100)</f>
        <v/>
      </c>
      <c r="D13" s="19" t="n">
        <v>5986</v>
      </c>
      <c r="E13" s="18" t="n">
        <v>500.34430307</v>
      </c>
      <c r="F13" s="20" t="n">
        <v>2.70293375</v>
      </c>
      <c r="G13" s="18" t="n">
        <v>502.16391532</v>
      </c>
      <c r="H13" s="20" t="n">
        <v>8.35269766</v>
      </c>
      <c r="I13" s="18" t="n">
        <v>513.41209076</v>
      </c>
      <c r="J13" s="20" t="n">
        <v>9.80156313</v>
      </c>
      <c r="K13" s="18" t="s">
        <v>404</v>
      </c>
      <c r="L13" s="20" t="s">
        <v>404</v>
      </c>
      <c r="M13" s="18" t="s">
        <v>404</v>
      </c>
      <c r="N13" s="20" t="s">
        <v>404</v>
      </c>
      <c r="O13" s="18" t="s">
        <v>404</v>
      </c>
      <c r="P13" s="20" t="s">
        <v>404</v>
      </c>
      <c r="Q13" s="18" t="s">
        <v>404</v>
      </c>
      <c r="R13" s="20" t="s">
        <v>404</v>
      </c>
      <c r="S13" s="18" t="n">
        <v>508.68946028</v>
      </c>
      <c r="T13" s="20" t="n">
        <v>6.15528732</v>
      </c>
    </row>
    <row r="14" spans="1:20">
      <c r="A14" s="15" t="s">
        <v>411</v>
      </c>
      <c r="B14" s="17" t="n">
        <v>5587</v>
      </c>
      <c r="C14" s="18">
        <f>(0.0/B14*100)</f>
        <v/>
      </c>
      <c r="D14" s="19" t="n">
        <v>5587</v>
      </c>
      <c r="E14" s="18" t="n">
        <v>542.21366528</v>
      </c>
      <c r="F14" s="20" t="n">
        <v>3.94215608</v>
      </c>
      <c r="G14" s="18" t="n">
        <v>531.79952658</v>
      </c>
      <c r="H14" s="20" t="n">
        <v>2.71402252</v>
      </c>
      <c r="I14" s="18" t="n">
        <v>518.7447555700001</v>
      </c>
      <c r="J14" s="20" t="n">
        <v>10.61715507</v>
      </c>
      <c r="K14" s="18" t="s">
        <v>404</v>
      </c>
      <c r="L14" s="20" t="s">
        <v>404</v>
      </c>
      <c r="M14" s="18" t="s">
        <v>404</v>
      </c>
      <c r="N14" s="20" t="s">
        <v>404</v>
      </c>
      <c r="O14" s="18" t="s">
        <v>404</v>
      </c>
      <c r="P14" s="20" t="s">
        <v>404</v>
      </c>
      <c r="Q14" s="18" t="s">
        <v>404</v>
      </c>
      <c r="R14" s="20" t="s">
        <v>404</v>
      </c>
      <c r="S14" s="18" t="n">
        <v>570.30977262</v>
      </c>
      <c r="T14" s="20" t="n">
        <v>12.645964</v>
      </c>
    </row>
    <row r="15" spans="1:20">
      <c r="A15" s="15" t="s">
        <v>412</v>
      </c>
      <c r="B15" s="17" t="n">
        <v>5882</v>
      </c>
      <c r="C15" s="18">
        <f>(0.0/B15*100)</f>
        <v/>
      </c>
      <c r="D15" s="19" t="n">
        <v>5882</v>
      </c>
      <c r="E15" s="18" t="n">
        <v>526.90374654</v>
      </c>
      <c r="F15" s="20" t="n">
        <v>3.87732269</v>
      </c>
      <c r="G15" s="18" t="n">
        <v>531.73742753</v>
      </c>
      <c r="H15" s="20" t="n">
        <v>3.86460853</v>
      </c>
      <c r="I15" s="18" t="n">
        <v>535.94643378</v>
      </c>
      <c r="J15" s="20" t="n">
        <v>6.00493746</v>
      </c>
      <c r="K15" s="18" t="s">
        <v>404</v>
      </c>
      <c r="L15" s="20" t="s">
        <v>404</v>
      </c>
      <c r="M15" s="18" t="s">
        <v>404</v>
      </c>
      <c r="N15" s="20" t="s">
        <v>404</v>
      </c>
      <c r="O15" s="18" t="s">
        <v>404</v>
      </c>
      <c r="P15" s="20" t="s">
        <v>404</v>
      </c>
      <c r="Q15" s="18" t="s">
        <v>404</v>
      </c>
      <c r="R15" s="20" t="s">
        <v>404</v>
      </c>
      <c r="S15" s="18" t="n">
        <v>544.90790689</v>
      </c>
      <c r="T15" s="20" t="n">
        <v>19.00855361</v>
      </c>
    </row>
    <row r="16" spans="1:20">
      <c r="A16" s="15" t="s">
        <v>413</v>
      </c>
      <c r="B16" s="17" t="n">
        <v>6108</v>
      </c>
      <c r="C16" s="18">
        <f>(495.0/B16*100)</f>
        <v/>
      </c>
      <c r="D16" s="19" t="n">
        <v>5613</v>
      </c>
      <c r="E16" s="18" t="n">
        <v>492.26381996</v>
      </c>
      <c r="F16" s="20" t="n">
        <v>5.44944613</v>
      </c>
      <c r="G16" s="18" t="n">
        <v>504.00419976</v>
      </c>
      <c r="H16" s="20" t="n">
        <v>5.88098169</v>
      </c>
      <c r="I16" s="18" t="n">
        <v>483.32223236</v>
      </c>
      <c r="J16" s="20" t="n">
        <v>18.8377099</v>
      </c>
      <c r="K16" s="18" t="s">
        <v>404</v>
      </c>
      <c r="L16" s="20" t="s">
        <v>404</v>
      </c>
      <c r="M16" s="18" t="s">
        <v>404</v>
      </c>
      <c r="N16" s="20" t="s">
        <v>404</v>
      </c>
      <c r="O16" s="18" t="s">
        <v>404</v>
      </c>
      <c r="P16" s="20" t="s">
        <v>404</v>
      </c>
      <c r="Q16" s="18" t="s">
        <v>404</v>
      </c>
      <c r="R16" s="20" t="s">
        <v>404</v>
      </c>
      <c r="S16" s="18" t="n">
        <v>497.05788975</v>
      </c>
      <c r="T16" s="20" t="n">
        <v>19.14550852</v>
      </c>
    </row>
    <row r="17" spans="1:20">
      <c r="A17" s="15" t="s">
        <v>414</v>
      </c>
      <c r="B17" s="17" t="n">
        <v>6504</v>
      </c>
      <c r="C17" s="18">
        <f>(1325.0/B17*100)</f>
        <v/>
      </c>
      <c r="D17" s="19" t="n">
        <v>5179</v>
      </c>
      <c r="E17" s="18" t="n">
        <v>506.76478419</v>
      </c>
      <c r="F17" s="20" t="n">
        <v>5.0857707</v>
      </c>
      <c r="G17" s="18" t="n">
        <v>516.21821185</v>
      </c>
      <c r="H17" s="20" t="n">
        <v>7.73986687</v>
      </c>
      <c r="I17" s="18" t="n">
        <v>473.77493094</v>
      </c>
      <c r="J17" s="20" t="n">
        <v>28.9443373</v>
      </c>
      <c r="K17" s="18" t="s">
        <v>404</v>
      </c>
      <c r="L17" s="20" t="s">
        <v>404</v>
      </c>
      <c r="M17" s="18" t="s">
        <v>404</v>
      </c>
      <c r="N17" s="20" t="s">
        <v>404</v>
      </c>
      <c r="O17" s="18" t="s">
        <v>404</v>
      </c>
      <c r="P17" s="20" t="s">
        <v>404</v>
      </c>
      <c r="Q17" s="18" t="s">
        <v>404</v>
      </c>
      <c r="R17" s="20" t="s">
        <v>404</v>
      </c>
      <c r="S17" s="18" t="n">
        <v>549.40631466</v>
      </c>
      <c r="T17" s="20" t="n">
        <v>15.70994051</v>
      </c>
    </row>
    <row r="18" spans="1:20">
      <c r="A18" s="15" t="s">
        <v>415</v>
      </c>
      <c r="B18" s="17" t="n">
        <v>5532</v>
      </c>
      <c r="C18" s="18">
        <f>(0.0/B18*100)</f>
        <v/>
      </c>
      <c r="D18" s="19" t="n">
        <v>5532</v>
      </c>
      <c r="E18" s="18" t="n">
        <v>453.10399683</v>
      </c>
      <c r="F18" s="20" t="n">
        <v>4.74387963</v>
      </c>
      <c r="G18" s="18" t="n">
        <v>460.92760319</v>
      </c>
      <c r="H18" s="20" t="n">
        <v>7.09685549</v>
      </c>
      <c r="I18" s="18" t="n">
        <v>448.73873042</v>
      </c>
      <c r="J18" s="20" t="n">
        <v>14.6216773</v>
      </c>
      <c r="K18" s="18" t="s">
        <v>404</v>
      </c>
      <c r="L18" s="20" t="s">
        <v>404</v>
      </c>
      <c r="M18" s="18" t="s">
        <v>404</v>
      </c>
      <c r="N18" s="20" t="s">
        <v>404</v>
      </c>
      <c r="O18" s="18" t="s">
        <v>404</v>
      </c>
      <c r="P18" s="20" t="s">
        <v>404</v>
      </c>
      <c r="Q18" s="18" t="s">
        <v>404</v>
      </c>
      <c r="R18" s="20" t="s">
        <v>404</v>
      </c>
      <c r="S18" s="18" t="n">
        <v>419.08311951</v>
      </c>
      <c r="T18" s="20" t="n">
        <v>41.00448038</v>
      </c>
    </row>
    <row r="19" spans="1:20">
      <c r="A19" s="15" t="s">
        <v>416</v>
      </c>
      <c r="B19" s="17" t="n">
        <v>5658</v>
      </c>
      <c r="C19" s="18">
        <f>(327.0/B19*100)</f>
        <v/>
      </c>
      <c r="D19" s="19" t="n">
        <v>5331</v>
      </c>
      <c r="E19" s="18" t="n">
        <v>470.93867891</v>
      </c>
      <c r="F19" s="20" t="n">
        <v>6.22454624</v>
      </c>
      <c r="G19" s="18" t="n">
        <v>482.9203992</v>
      </c>
      <c r="H19" s="20" t="n">
        <v>5.96728015</v>
      </c>
      <c r="I19" s="18" t="n">
        <v>325.92717714</v>
      </c>
      <c r="J19" s="20" t="n">
        <v>14.3736907</v>
      </c>
      <c r="K19" s="18" t="s">
        <v>404</v>
      </c>
      <c r="L19" s="20" t="s">
        <v>404</v>
      </c>
      <c r="M19" s="18" t="s">
        <v>404</v>
      </c>
      <c r="N19" s="20" t="s">
        <v>404</v>
      </c>
      <c r="O19" s="18" t="s">
        <v>404</v>
      </c>
      <c r="P19" s="20" t="s">
        <v>404</v>
      </c>
      <c r="Q19" s="18" t="s">
        <v>404</v>
      </c>
      <c r="R19" s="20" t="s">
        <v>404</v>
      </c>
      <c r="S19" s="18" t="n">
        <v>509.09309022</v>
      </c>
      <c r="T19" s="20" t="n">
        <v>24.92071319</v>
      </c>
    </row>
    <row r="20" spans="1:20">
      <c r="A20" s="15" t="s">
        <v>417</v>
      </c>
      <c r="B20" s="17" t="n">
        <v>3371</v>
      </c>
      <c r="C20" s="18">
        <f>(24.0/B20*100)</f>
        <v/>
      </c>
      <c r="D20" s="19" t="n">
        <v>3347</v>
      </c>
      <c r="E20" s="18" t="n">
        <v>468.29985391</v>
      </c>
      <c r="F20" s="20" t="n">
        <v>2.54515234</v>
      </c>
      <c r="G20" s="18" t="n">
        <v>477.22191371</v>
      </c>
      <c r="H20" s="20" t="n">
        <v>2.39242546</v>
      </c>
      <c r="I20" s="18" t="n">
        <v>463.16212906</v>
      </c>
      <c r="J20" s="20" t="n">
        <v>9.725658360000001</v>
      </c>
      <c r="K20" s="18" t="s">
        <v>404</v>
      </c>
      <c r="L20" s="20" t="s">
        <v>404</v>
      </c>
      <c r="M20" s="18" t="s">
        <v>404</v>
      </c>
      <c r="N20" s="20" t="s">
        <v>404</v>
      </c>
      <c r="O20" s="18" t="s">
        <v>404</v>
      </c>
      <c r="P20" s="20" t="s">
        <v>404</v>
      </c>
      <c r="Q20" s="18" t="s">
        <v>404</v>
      </c>
      <c r="R20" s="20" t="s">
        <v>404</v>
      </c>
      <c r="S20" s="18" t="n">
        <v>479.66524581</v>
      </c>
      <c r="T20" s="20" t="n">
        <v>11.1289138</v>
      </c>
    </row>
    <row r="21" spans="1:20">
      <c r="A21" s="15" t="s">
        <v>418</v>
      </c>
      <c r="B21" s="17" t="n">
        <v>5741</v>
      </c>
      <c r="C21" s="18">
        <f>(0.0/B21*100)</f>
        <v/>
      </c>
      <c r="D21" s="19" t="n">
        <v>5741</v>
      </c>
      <c r="E21" s="18" t="n">
        <v>489.81928892</v>
      </c>
      <c r="F21" s="20" t="n">
        <v>6.74242149</v>
      </c>
      <c r="G21" s="18" t="n">
        <v>508.09251702</v>
      </c>
      <c r="H21" s="20" t="n">
        <v>2.99059779</v>
      </c>
      <c r="I21" s="18" t="n">
        <v>499.76107054</v>
      </c>
      <c r="J21" s="20" t="n">
        <v>15.78913688</v>
      </c>
      <c r="K21" s="18" t="s">
        <v>404</v>
      </c>
      <c r="L21" s="20" t="s">
        <v>404</v>
      </c>
      <c r="M21" s="18" t="s">
        <v>404</v>
      </c>
      <c r="N21" s="20" t="s">
        <v>404</v>
      </c>
      <c r="O21" s="18" t="s">
        <v>404</v>
      </c>
      <c r="P21" s="20" t="s">
        <v>404</v>
      </c>
      <c r="Q21" s="18" t="s">
        <v>404</v>
      </c>
      <c r="R21" s="20" t="s">
        <v>404</v>
      </c>
      <c r="S21" s="18" t="n">
        <v>494.17599428</v>
      </c>
      <c r="T21" s="20" t="n">
        <v>7.2730674</v>
      </c>
    </row>
    <row r="22" spans="1:20">
      <c r="A22" s="15" t="s">
        <v>419</v>
      </c>
      <c r="B22" s="17" t="n">
        <v>6598</v>
      </c>
      <c r="C22" s="18">
        <f>(0.0/B22*100)</f>
        <v/>
      </c>
      <c r="D22" s="19" t="n">
        <v>6598</v>
      </c>
      <c r="E22" s="18" t="n">
        <v>452.54068337</v>
      </c>
      <c r="F22" s="20" t="n">
        <v>6.7321027</v>
      </c>
      <c r="G22" s="18" t="n">
        <v>478.67916788</v>
      </c>
      <c r="H22" s="20" t="n">
        <v>6.25064651</v>
      </c>
      <c r="I22" s="18" t="n">
        <v>453.32417217</v>
      </c>
      <c r="J22" s="20" t="n">
        <v>12.64355076</v>
      </c>
      <c r="K22" s="18" t="s">
        <v>404</v>
      </c>
      <c r="L22" s="20" t="s">
        <v>404</v>
      </c>
      <c r="M22" s="18" t="s">
        <v>404</v>
      </c>
      <c r="N22" s="20" t="s">
        <v>404</v>
      </c>
      <c r="O22" s="18" t="s">
        <v>404</v>
      </c>
      <c r="P22" s="20" t="s">
        <v>404</v>
      </c>
      <c r="Q22" s="18" t="s">
        <v>404</v>
      </c>
      <c r="R22" s="20" t="s">
        <v>404</v>
      </c>
      <c r="S22" s="18" t="n">
        <v>495.88484096</v>
      </c>
      <c r="T22" s="20" t="n">
        <v>16.70438832</v>
      </c>
    </row>
    <row r="23" spans="1:20">
      <c r="A23" s="15" t="s">
        <v>420</v>
      </c>
      <c r="B23" s="17" t="n">
        <v>11583</v>
      </c>
      <c r="C23" s="18">
        <f>(3194.0/B23*100)</f>
        <v/>
      </c>
      <c r="D23" s="19" t="n">
        <v>8389</v>
      </c>
      <c r="E23" s="18" t="n">
        <v>478.29215384</v>
      </c>
      <c r="F23" s="20" t="n">
        <v>7.47149427</v>
      </c>
      <c r="G23" s="18" t="n">
        <v>488.88038516</v>
      </c>
      <c r="H23" s="20" t="n">
        <v>5.4116026</v>
      </c>
      <c r="I23" s="18" t="n">
        <v>487.72798354</v>
      </c>
      <c r="J23" s="20" t="n">
        <v>18.21123847</v>
      </c>
      <c r="K23" s="18" t="s">
        <v>404</v>
      </c>
      <c r="L23" s="20" t="s">
        <v>404</v>
      </c>
      <c r="M23" s="18" t="s">
        <v>404</v>
      </c>
      <c r="N23" s="20" t="s">
        <v>404</v>
      </c>
      <c r="O23" s="18" t="s">
        <v>404</v>
      </c>
      <c r="P23" s="20" t="s">
        <v>404</v>
      </c>
      <c r="Q23" s="18" t="s">
        <v>404</v>
      </c>
      <c r="R23" s="20" t="s">
        <v>404</v>
      </c>
      <c r="S23" s="18" t="n">
        <v>460.74837647</v>
      </c>
      <c r="T23" s="20" t="n">
        <v>20.23447158</v>
      </c>
    </row>
    <row r="24" spans="1:20">
      <c r="A24" s="15" t="s">
        <v>421</v>
      </c>
      <c r="B24" s="17" t="n">
        <v>6647</v>
      </c>
      <c r="C24" s="18">
        <f>(0.0/B24*100)</f>
        <v/>
      </c>
      <c r="D24" s="19" t="n">
        <v>6647</v>
      </c>
      <c r="E24" s="18" t="n">
        <v>554.9908196600001</v>
      </c>
      <c r="F24" s="20" t="n">
        <v>8.52167713</v>
      </c>
      <c r="G24" s="18" t="n">
        <v>530.77566427</v>
      </c>
      <c r="H24" s="20" t="n">
        <v>4.37097388</v>
      </c>
      <c r="I24" s="18" t="n">
        <v>547.98992819</v>
      </c>
      <c r="J24" s="20" t="n">
        <v>11.35850267</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511.61487047</v>
      </c>
      <c r="F25" s="20" t="n">
        <v>4.95922867</v>
      </c>
      <c r="G25" s="18" t="n">
        <v>523.3163138800001</v>
      </c>
      <c r="H25" s="20" t="n">
        <v>4.98882154</v>
      </c>
      <c r="I25" s="18" t="n">
        <v>492.48284823</v>
      </c>
      <c r="J25" s="20" t="n">
        <v>16.08563681</v>
      </c>
      <c r="K25" s="18" t="s">
        <v>404</v>
      </c>
      <c r="L25" s="20" t="s">
        <v>404</v>
      </c>
      <c r="M25" s="18" t="s">
        <v>404</v>
      </c>
      <c r="N25" s="20" t="s">
        <v>404</v>
      </c>
      <c r="O25" s="18" t="s">
        <v>404</v>
      </c>
      <c r="P25" s="20" t="s">
        <v>404</v>
      </c>
      <c r="Q25" s="18" t="s">
        <v>404</v>
      </c>
      <c r="R25" s="20" t="s">
        <v>404</v>
      </c>
      <c r="S25" s="18" t="n">
        <v>536.3651599999999</v>
      </c>
      <c r="T25" s="20" t="n">
        <v>4.40614041</v>
      </c>
    </row>
    <row r="26" spans="1:20">
      <c r="A26" s="15" t="s">
        <v>423</v>
      </c>
      <c r="B26" s="17" t="n">
        <v>4869</v>
      </c>
      <c r="C26" s="18">
        <f>(11.0/B26*100)</f>
        <v/>
      </c>
      <c r="D26" s="19" t="n">
        <v>4858</v>
      </c>
      <c r="E26" s="18" t="n">
        <v>487.26428549</v>
      </c>
      <c r="F26" s="20" t="n">
        <v>2.50584214</v>
      </c>
      <c r="G26" s="18" t="n">
        <v>496.6668684</v>
      </c>
      <c r="H26" s="20" t="n">
        <v>3.70303332</v>
      </c>
      <c r="I26" s="18" t="s">
        <v>404</v>
      </c>
      <c r="J26" s="20" t="s">
        <v>404</v>
      </c>
      <c r="K26" s="18" t="s">
        <v>404</v>
      </c>
      <c r="L26" s="20" t="s">
        <v>404</v>
      </c>
      <c r="M26" s="18" t="s">
        <v>404</v>
      </c>
      <c r="N26" s="20" t="s">
        <v>404</v>
      </c>
      <c r="O26" s="18" t="s">
        <v>404</v>
      </c>
      <c r="P26" s="20" t="s">
        <v>404</v>
      </c>
      <c r="Q26" s="18" t="s">
        <v>404</v>
      </c>
      <c r="R26" s="20" t="s">
        <v>404</v>
      </c>
      <c r="S26" s="18" t="n">
        <v>466.36107753</v>
      </c>
      <c r="T26" s="20" t="n">
        <v>8.53778438</v>
      </c>
    </row>
    <row r="27" spans="1:20">
      <c r="A27" s="15" t="s">
        <v>424</v>
      </c>
      <c r="B27" s="17" t="n">
        <v>5299</v>
      </c>
      <c r="C27" s="18">
        <f>(0.0/B27*100)</f>
        <v/>
      </c>
      <c r="D27" s="19" t="n">
        <v>5299</v>
      </c>
      <c r="E27" s="18" t="n">
        <v>479.72394381</v>
      </c>
      <c r="F27" s="20" t="n">
        <v>1.27374572</v>
      </c>
      <c r="G27" s="18" t="n">
        <v>491.03865985</v>
      </c>
      <c r="H27" s="20" t="n">
        <v>3.3619768</v>
      </c>
      <c r="I27" s="18" t="n">
        <v>478.44438448</v>
      </c>
      <c r="J27" s="20" t="n">
        <v>1.97638777</v>
      </c>
      <c r="K27" s="18" t="s">
        <v>404</v>
      </c>
      <c r="L27" s="20" t="s">
        <v>404</v>
      </c>
      <c r="M27" s="18" t="s">
        <v>404</v>
      </c>
      <c r="N27" s="20" t="s">
        <v>404</v>
      </c>
      <c r="O27" s="18" t="s">
        <v>404</v>
      </c>
      <c r="P27" s="20" t="s">
        <v>404</v>
      </c>
      <c r="Q27" s="18" t="s">
        <v>404</v>
      </c>
      <c r="R27" s="20" t="s">
        <v>404</v>
      </c>
      <c r="S27" s="18" t="n">
        <v>542.3799364499999</v>
      </c>
      <c r="T27" s="20" t="n">
        <v>5.39403916</v>
      </c>
    </row>
    <row r="28" spans="1:20">
      <c r="A28" s="15" t="s">
        <v>425</v>
      </c>
      <c r="B28" s="17" t="n">
        <v>7568</v>
      </c>
      <c r="C28" s="18">
        <f>(0.0/B28*100)</f>
        <v/>
      </c>
      <c r="D28" s="19" t="n">
        <v>7568</v>
      </c>
      <c r="E28" s="18" t="n">
        <v>414.38760528</v>
      </c>
      <c r="F28" s="20" t="n">
        <v>3.17952052</v>
      </c>
      <c r="G28" s="18" t="n">
        <v>417.81629447</v>
      </c>
      <c r="H28" s="20" t="n">
        <v>3.96700055</v>
      </c>
      <c r="I28" s="18" t="n">
        <v>408.32157485</v>
      </c>
      <c r="J28" s="20" t="n">
        <v>15.35840586</v>
      </c>
      <c r="K28" s="18" t="s">
        <v>404</v>
      </c>
      <c r="L28" s="20" t="s">
        <v>404</v>
      </c>
      <c r="M28" s="18" t="s">
        <v>404</v>
      </c>
      <c r="N28" s="20" t="s">
        <v>404</v>
      </c>
      <c r="O28" s="18" t="s">
        <v>404</v>
      </c>
      <c r="P28" s="20" t="s">
        <v>404</v>
      </c>
      <c r="Q28" s="18" t="s">
        <v>404</v>
      </c>
      <c r="R28" s="20" t="s">
        <v>404</v>
      </c>
      <c r="S28" s="18" t="n">
        <v>415.51087316</v>
      </c>
      <c r="T28" s="20" t="n">
        <v>6.57265236</v>
      </c>
    </row>
    <row r="29" spans="1:20">
      <c r="A29" s="15" t="s">
        <v>426</v>
      </c>
      <c r="B29" s="17" t="n">
        <v>5385</v>
      </c>
      <c r="C29" s="18">
        <f>(1123.0/B29*100)</f>
        <v/>
      </c>
      <c r="D29" s="19" t="n">
        <v>4262</v>
      </c>
      <c r="E29" s="18" t="n">
        <v>518.8061178299999</v>
      </c>
      <c r="F29" s="20" t="n">
        <v>10.69196506</v>
      </c>
      <c r="G29" s="18" t="n">
        <v>512.04490792</v>
      </c>
      <c r="H29" s="20" t="n">
        <v>8.733295099999999</v>
      </c>
      <c r="I29" s="18" t="n">
        <v>357.03977974</v>
      </c>
      <c r="J29" s="20" t="n">
        <v>9.08531741</v>
      </c>
      <c r="K29" s="18" t="s">
        <v>404</v>
      </c>
      <c r="L29" s="20" t="s">
        <v>404</v>
      </c>
      <c r="M29" s="18" t="s">
        <v>404</v>
      </c>
      <c r="N29" s="20" t="s">
        <v>404</v>
      </c>
      <c r="O29" s="18" t="s">
        <v>404</v>
      </c>
      <c r="P29" s="20" t="s">
        <v>404</v>
      </c>
      <c r="Q29" s="18" t="s">
        <v>404</v>
      </c>
      <c r="R29" s="20" t="s">
        <v>404</v>
      </c>
      <c r="S29" s="18" t="n">
        <v>497.58225153</v>
      </c>
      <c r="T29" s="20" t="n">
        <v>11.00141887</v>
      </c>
    </row>
    <row r="30" spans="1:20">
      <c r="A30" s="15" t="s">
        <v>427</v>
      </c>
      <c r="B30" s="17" t="n">
        <v>4520</v>
      </c>
      <c r="C30" s="18">
        <f>(1076.0/B30*100)</f>
        <v/>
      </c>
      <c r="D30" s="19" t="n">
        <v>3444</v>
      </c>
      <c r="E30" s="18" t="n">
        <v>514.10980552</v>
      </c>
      <c r="F30" s="20" t="n">
        <v>5.50103606</v>
      </c>
      <c r="G30" s="18" t="n">
        <v>517.09369024</v>
      </c>
      <c r="H30" s="20" t="n">
        <v>5.68443925</v>
      </c>
      <c r="I30" s="18" t="n">
        <v>502.46730684</v>
      </c>
      <c r="J30" s="20" t="n">
        <v>9.501704139999999</v>
      </c>
      <c r="K30" s="18" t="s">
        <v>404</v>
      </c>
      <c r="L30" s="20" t="s">
        <v>404</v>
      </c>
      <c r="M30" s="18" t="s">
        <v>404</v>
      </c>
      <c r="N30" s="20" t="s">
        <v>404</v>
      </c>
      <c r="O30" s="18" t="s">
        <v>404</v>
      </c>
      <c r="P30" s="20" t="s">
        <v>404</v>
      </c>
      <c r="Q30" s="18" t="s">
        <v>404</v>
      </c>
      <c r="R30" s="20" t="s">
        <v>404</v>
      </c>
      <c r="S30" s="18" t="n">
        <v>463.57530983</v>
      </c>
      <c r="T30" s="20" t="n">
        <v>11.57757058</v>
      </c>
    </row>
    <row r="31" spans="1:20">
      <c r="A31" s="15" t="s">
        <v>428</v>
      </c>
      <c r="B31" s="17" t="n">
        <v>5456</v>
      </c>
      <c r="C31" s="18">
        <f>(502.0/B31*100)</f>
        <v/>
      </c>
      <c r="D31" s="19" t="n">
        <v>4954</v>
      </c>
      <c r="E31" s="18" t="n">
        <v>499.75812238</v>
      </c>
      <c r="F31" s="20" t="n">
        <v>3.43078302</v>
      </c>
      <c r="G31" s="18" t="n">
        <v>498.01711677</v>
      </c>
      <c r="H31" s="20" t="n">
        <v>4.15453969</v>
      </c>
      <c r="I31" s="18" t="n">
        <v>504.10190608</v>
      </c>
      <c r="J31" s="20" t="n">
        <v>13.65582734</v>
      </c>
      <c r="K31" s="18" t="s">
        <v>404</v>
      </c>
      <c r="L31" s="20" t="s">
        <v>404</v>
      </c>
      <c r="M31" s="18" t="s">
        <v>404</v>
      </c>
      <c r="N31" s="20" t="s">
        <v>404</v>
      </c>
      <c r="O31" s="18" t="s">
        <v>404</v>
      </c>
      <c r="P31" s="20" t="s">
        <v>404</v>
      </c>
      <c r="Q31" s="18" t="s">
        <v>404</v>
      </c>
      <c r="R31" s="20" t="s">
        <v>404</v>
      </c>
      <c r="S31" s="18" t="n">
        <v>493.90116561</v>
      </c>
      <c r="T31" s="20" t="n">
        <v>10.54646429</v>
      </c>
    </row>
    <row r="32" spans="1:20">
      <c r="A32" s="15" t="s">
        <v>429</v>
      </c>
      <c r="B32" s="17" t="n">
        <v>4478</v>
      </c>
      <c r="C32" s="18">
        <f>(0.0/B32*100)</f>
        <v/>
      </c>
      <c r="D32" s="19" t="n">
        <v>4478</v>
      </c>
      <c r="E32" s="18" t="n">
        <v>502.60419325</v>
      </c>
      <c r="F32" s="20" t="n">
        <v>4.70973841</v>
      </c>
      <c r="G32" s="18" t="n">
        <v>500.26854036</v>
      </c>
      <c r="H32" s="20" t="n">
        <v>3.35451996</v>
      </c>
      <c r="I32" s="18" t="n">
        <v>471.99257956</v>
      </c>
      <c r="J32" s="20" t="n">
        <v>9.44268201</v>
      </c>
      <c r="K32" s="18" t="s">
        <v>404</v>
      </c>
      <c r="L32" s="20" t="s">
        <v>404</v>
      </c>
      <c r="M32" s="18" t="s">
        <v>404</v>
      </c>
      <c r="N32" s="20" t="s">
        <v>404</v>
      </c>
      <c r="O32" s="18" t="s">
        <v>404</v>
      </c>
      <c r="P32" s="20" t="s">
        <v>404</v>
      </c>
      <c r="Q32" s="18" t="s">
        <v>404</v>
      </c>
      <c r="R32" s="20" t="s">
        <v>404</v>
      </c>
      <c r="S32" s="18" t="n">
        <v>535.00076767</v>
      </c>
      <c r="T32" s="20" t="n">
        <v>13.46109357</v>
      </c>
    </row>
    <row r="33" spans="1:20">
      <c r="A33" s="15" t="s">
        <v>430</v>
      </c>
      <c r="B33" s="17" t="n">
        <v>7325</v>
      </c>
      <c r="C33" s="18">
        <f>(29.0/B33*100)</f>
        <v/>
      </c>
      <c r="D33" s="19" t="n">
        <v>7296</v>
      </c>
      <c r="E33" s="18" t="n">
        <v>495.17859449</v>
      </c>
      <c r="F33" s="20" t="n">
        <v>7.82415806</v>
      </c>
      <c r="G33" s="18" t="n">
        <v>501.47333039</v>
      </c>
      <c r="H33" s="20" t="n">
        <v>3.29326312</v>
      </c>
      <c r="I33" s="18" t="n">
        <v>549.4388756</v>
      </c>
      <c r="J33" s="20" t="n">
        <v>5.15636468</v>
      </c>
      <c r="K33" s="18" t="s">
        <v>404</v>
      </c>
      <c r="L33" s="20" t="s">
        <v>404</v>
      </c>
      <c r="M33" s="18" t="s">
        <v>404</v>
      </c>
      <c r="N33" s="20" t="s">
        <v>404</v>
      </c>
      <c r="O33" s="18" t="s">
        <v>404</v>
      </c>
      <c r="P33" s="20" t="s">
        <v>404</v>
      </c>
      <c r="Q33" s="18" t="s">
        <v>404</v>
      </c>
      <c r="R33" s="20" t="s">
        <v>404</v>
      </c>
      <c r="S33" s="18" t="n">
        <v>473.72505964</v>
      </c>
      <c r="T33" s="20" t="n">
        <v>5.83974686</v>
      </c>
    </row>
    <row r="34" spans="1:20">
      <c r="A34" s="15" t="s">
        <v>431</v>
      </c>
      <c r="B34" s="17" t="n">
        <v>6350</v>
      </c>
      <c r="C34" s="18">
        <f>(0.0/B34*100)</f>
        <v/>
      </c>
      <c r="D34" s="19" t="n">
        <v>6350</v>
      </c>
      <c r="E34" s="18" t="n">
        <v>461.95504202</v>
      </c>
      <c r="F34" s="20" t="n">
        <v>4.73451256</v>
      </c>
      <c r="G34" s="18" t="n">
        <v>460.58597926</v>
      </c>
      <c r="H34" s="20" t="n">
        <v>5.90403086</v>
      </c>
      <c r="I34" s="18" t="n">
        <v>431.27832705</v>
      </c>
      <c r="J34" s="20" t="n">
        <v>38.91019554</v>
      </c>
      <c r="K34" s="18" t="s">
        <v>404</v>
      </c>
      <c r="L34" s="20" t="s">
        <v>404</v>
      </c>
      <c r="M34" s="18" t="s">
        <v>404</v>
      </c>
      <c r="N34" s="20" t="s">
        <v>404</v>
      </c>
      <c r="O34" s="18" t="s">
        <v>404</v>
      </c>
      <c r="P34" s="20" t="s">
        <v>404</v>
      </c>
      <c r="Q34" s="18" t="s">
        <v>404</v>
      </c>
      <c r="R34" s="20" t="s">
        <v>404</v>
      </c>
      <c r="S34" s="18" t="n">
        <v>466.02856312</v>
      </c>
      <c r="T34" s="20" t="n">
        <v>19.0635608</v>
      </c>
    </row>
    <row r="35" spans="1:20">
      <c r="A35" s="15" t="s">
        <v>432</v>
      </c>
      <c r="B35" s="17" t="n">
        <v>6406</v>
      </c>
      <c r="C35" s="18">
        <f>(443.0/B35*100)</f>
        <v/>
      </c>
      <c r="D35" s="19" t="n">
        <v>5963</v>
      </c>
      <c r="E35" s="18" t="n">
        <v>517.72076829</v>
      </c>
      <c r="F35" s="20" t="n">
        <v>2.34085031</v>
      </c>
      <c r="G35" s="18" t="n">
        <v>514.49492248</v>
      </c>
      <c r="H35" s="20" t="n">
        <v>1.83479361</v>
      </c>
      <c r="I35" s="18" t="n">
        <v>483.81603014</v>
      </c>
      <c r="J35" s="20" t="n">
        <v>9.099131249999999</v>
      </c>
      <c r="K35" s="18" t="s">
        <v>404</v>
      </c>
      <c r="L35" s="20" t="s">
        <v>404</v>
      </c>
      <c r="M35" s="18" t="s">
        <v>404</v>
      </c>
      <c r="N35" s="20" t="s">
        <v>404</v>
      </c>
      <c r="O35" s="18" t="s">
        <v>404</v>
      </c>
      <c r="P35" s="20" t="s">
        <v>404</v>
      </c>
      <c r="Q35" s="18" t="s">
        <v>404</v>
      </c>
      <c r="R35" s="20" t="s">
        <v>404</v>
      </c>
      <c r="S35" s="18" t="n">
        <v>490.20734106</v>
      </c>
      <c r="T35" s="20" t="n">
        <v>8.59911615</v>
      </c>
    </row>
    <row r="36" spans="1:20">
      <c r="A36" s="15" t="s">
        <v>433</v>
      </c>
      <c r="B36" s="17" t="n">
        <v>6736</v>
      </c>
      <c r="C36" s="18">
        <f>(10.0/B36*100)</f>
        <v/>
      </c>
      <c r="D36" s="19" t="n">
        <v>6726</v>
      </c>
      <c r="E36" s="18" t="n">
        <v>486.68417473</v>
      </c>
      <c r="F36" s="20" t="n">
        <v>3.09839025</v>
      </c>
      <c r="G36" s="18" t="n">
        <v>498.67684826</v>
      </c>
      <c r="H36" s="20" t="n">
        <v>3.37508133</v>
      </c>
      <c r="I36" s="18" t="n">
        <v>492.61091094</v>
      </c>
      <c r="J36" s="20" t="n">
        <v>11.0736638</v>
      </c>
      <c r="K36" s="18" t="s">
        <v>404</v>
      </c>
      <c r="L36" s="20" t="s">
        <v>404</v>
      </c>
      <c r="M36" s="18" t="s">
        <v>404</v>
      </c>
      <c r="N36" s="20" t="s">
        <v>404</v>
      </c>
      <c r="O36" s="18" t="s">
        <v>404</v>
      </c>
      <c r="P36" s="20" t="s">
        <v>404</v>
      </c>
      <c r="Q36" s="18" t="s">
        <v>404</v>
      </c>
      <c r="R36" s="20" t="s">
        <v>404</v>
      </c>
      <c r="S36" s="18" t="n">
        <v>497.74021822</v>
      </c>
      <c r="T36" s="20" t="n">
        <v>4.37508888</v>
      </c>
    </row>
    <row r="37" spans="1:20">
      <c r="A37" s="15" t="s">
        <v>434</v>
      </c>
      <c r="B37" s="17" t="n">
        <v>5458</v>
      </c>
      <c r="C37" s="18">
        <f>(0.0/B37*100)</f>
        <v/>
      </c>
      <c r="D37" s="19" t="n">
        <v>5458</v>
      </c>
      <c r="E37" s="18" t="n">
        <v>491.65269825</v>
      </c>
      <c r="F37" s="20" t="n">
        <v>4.63121983</v>
      </c>
      <c r="G37" s="18" t="n">
        <v>496.7638742</v>
      </c>
      <c r="H37" s="20" t="n">
        <v>6.78819969</v>
      </c>
      <c r="I37" s="18" t="n">
        <v>491.77938181</v>
      </c>
      <c r="J37" s="20" t="n">
        <v>7.44053374</v>
      </c>
      <c r="K37" s="18" t="s">
        <v>404</v>
      </c>
      <c r="L37" s="20" t="s">
        <v>404</v>
      </c>
      <c r="M37" s="18" t="s">
        <v>404</v>
      </c>
      <c r="N37" s="20" t="s">
        <v>404</v>
      </c>
      <c r="O37" s="18" t="s">
        <v>404</v>
      </c>
      <c r="P37" s="20" t="s">
        <v>404</v>
      </c>
      <c r="Q37" s="18" t="s">
        <v>404</v>
      </c>
      <c r="R37" s="20" t="s">
        <v>404</v>
      </c>
      <c r="S37" s="18" t="s">
        <v>404</v>
      </c>
      <c r="T37" s="20" t="s">
        <v>404</v>
      </c>
    </row>
    <row r="38" spans="1:20">
      <c r="A38" s="15" t="s">
        <v>435</v>
      </c>
      <c r="B38" s="17" t="n">
        <v>5860</v>
      </c>
      <c r="C38" s="18">
        <f>(268.0/B38*100)</f>
        <v/>
      </c>
      <c r="D38" s="19" t="n">
        <v>5592</v>
      </c>
      <c r="E38" s="18" t="n">
        <v>511.79216692</v>
      </c>
      <c r="F38" s="20" t="n">
        <v>7.0347828</v>
      </c>
      <c r="G38" s="18" t="n">
        <v>512.24879896</v>
      </c>
      <c r="H38" s="20" t="n">
        <v>6.79522633</v>
      </c>
      <c r="I38" s="18" t="n">
        <v>494.81246209</v>
      </c>
      <c r="J38" s="20" t="n">
        <v>8.159912800000001</v>
      </c>
      <c r="K38" s="18" t="s">
        <v>404</v>
      </c>
      <c r="L38" s="20" t="s">
        <v>404</v>
      </c>
      <c r="M38" s="18" t="s">
        <v>404</v>
      </c>
      <c r="N38" s="20" t="s">
        <v>404</v>
      </c>
      <c r="O38" s="18" t="s">
        <v>404</v>
      </c>
      <c r="P38" s="20" t="s">
        <v>404</v>
      </c>
      <c r="Q38" s="18" t="s">
        <v>404</v>
      </c>
      <c r="R38" s="20" t="s">
        <v>404</v>
      </c>
      <c r="S38" s="18" t="n">
        <v>478.38855464</v>
      </c>
      <c r="T38" s="20" t="n">
        <v>13.08235456</v>
      </c>
    </row>
    <row r="39" spans="1:20">
      <c r="A39" s="15" t="s">
        <v>436</v>
      </c>
      <c r="B39" s="17" t="n">
        <v>5895</v>
      </c>
      <c r="C39" s="18">
        <f>(0.0/B39*100)</f>
        <v/>
      </c>
      <c r="D39" s="19" t="n">
        <v>5895</v>
      </c>
      <c r="E39" s="18" t="n">
        <v>422.83340241</v>
      </c>
      <c r="F39" s="20" t="n">
        <v>4.09781833</v>
      </c>
      <c r="G39" s="18" t="n">
        <v>448.83054679</v>
      </c>
      <c r="H39" s="20" t="n">
        <v>13.68161537</v>
      </c>
      <c r="I39" s="18" t="s">
        <v>404</v>
      </c>
      <c r="J39" s="20" t="s">
        <v>404</v>
      </c>
      <c r="K39" s="18" t="s">
        <v>404</v>
      </c>
      <c r="L39" s="20" t="s">
        <v>404</v>
      </c>
      <c r="M39" s="18" t="s">
        <v>404</v>
      </c>
      <c r="N39" s="20" t="s">
        <v>404</v>
      </c>
      <c r="O39" s="18" t="s">
        <v>404</v>
      </c>
      <c r="P39" s="20" t="s">
        <v>404</v>
      </c>
      <c r="Q39" s="18" t="s">
        <v>404</v>
      </c>
      <c r="R39" s="20" t="s">
        <v>404</v>
      </c>
      <c r="S39" s="18" t="n">
        <v>410.08422468</v>
      </c>
      <c r="T39" s="20" t="n">
        <v>9.128651809999999</v>
      </c>
    </row>
    <row r="40" spans="1:20">
      <c r="A40" s="15" t="s">
        <v>437</v>
      </c>
      <c r="B40" s="17" t="n">
        <v>14157</v>
      </c>
      <c r="C40" s="18">
        <f>(2978.0/B40*100)</f>
        <v/>
      </c>
      <c r="D40" s="19" t="n">
        <v>11179</v>
      </c>
      <c r="E40" s="18" t="n">
        <v>509.12903362</v>
      </c>
      <c r="F40" s="20" t="n">
        <v>4.93171551</v>
      </c>
      <c r="G40" s="18" t="n">
        <v>513.92784081</v>
      </c>
      <c r="H40" s="20" t="n">
        <v>5.15016413</v>
      </c>
      <c r="I40" s="18" t="n">
        <v>506.77468879</v>
      </c>
      <c r="J40" s="20" t="n">
        <v>17.96537136</v>
      </c>
      <c r="K40" s="18" t="s">
        <v>404</v>
      </c>
      <c r="L40" s="20" t="s">
        <v>404</v>
      </c>
      <c r="M40" s="18" t="s">
        <v>404</v>
      </c>
      <c r="N40" s="20" t="s">
        <v>404</v>
      </c>
      <c r="O40" s="18" t="s">
        <v>404</v>
      </c>
      <c r="P40" s="20" t="s">
        <v>404</v>
      </c>
      <c r="Q40" s="18" t="s">
        <v>404</v>
      </c>
      <c r="R40" s="20" t="s">
        <v>404</v>
      </c>
      <c r="S40" s="18" t="n">
        <v>503.93984972</v>
      </c>
      <c r="T40" s="20" t="n">
        <v>8.71987871</v>
      </c>
    </row>
    <row r="41" spans="1:20">
      <c r="A41" s="15" t="s">
        <v>438</v>
      </c>
      <c r="B41" s="17" t="n">
        <v>5712</v>
      </c>
      <c r="C41" s="18">
        <f>(99.0/B41*100)</f>
        <v/>
      </c>
      <c r="D41" s="19" t="n">
        <v>5613</v>
      </c>
      <c r="E41" s="18" t="n">
        <v>496.90475201</v>
      </c>
      <c r="F41" s="20" t="n">
        <v>3.83765294</v>
      </c>
      <c r="G41" s="18" t="n">
        <v>497.80268088</v>
      </c>
      <c r="H41" s="20" t="n">
        <v>9.54953982</v>
      </c>
      <c r="I41" s="18" t="n">
        <v>485.89001344</v>
      </c>
      <c r="J41" s="20" t="n">
        <v>7.0619557</v>
      </c>
      <c r="K41" s="18" t="s">
        <v>404</v>
      </c>
      <c r="L41" s="20" t="s">
        <v>404</v>
      </c>
      <c r="M41" s="18" t="s">
        <v>404</v>
      </c>
      <c r="N41" s="20" t="s">
        <v>404</v>
      </c>
      <c r="O41" s="18" t="s">
        <v>404</v>
      </c>
      <c r="P41" s="20" t="s">
        <v>404</v>
      </c>
      <c r="Q41" s="18" t="s">
        <v>404</v>
      </c>
      <c r="R41" s="20" t="s">
        <v>404</v>
      </c>
      <c r="S41" s="18" t="n">
        <v>491.14207547</v>
      </c>
      <c r="T41" s="20" t="n">
        <v>20.07721374</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427.62678802</v>
      </c>
      <c r="F44" s="20" t="n">
        <v>6.59077008</v>
      </c>
      <c r="G44" s="18" t="n">
        <v>425.03898466</v>
      </c>
      <c r="H44" s="20" t="n">
        <v>3.33238492</v>
      </c>
      <c r="I44" s="18" t="s">
        <v>404</v>
      </c>
      <c r="J44" s="20" t="s">
        <v>404</v>
      </c>
      <c r="K44" s="18" t="s">
        <v>404</v>
      </c>
      <c r="L44" s="20" t="s">
        <v>404</v>
      </c>
      <c r="M44" s="18" t="s">
        <v>404</v>
      </c>
      <c r="N44" s="20" t="s">
        <v>404</v>
      </c>
      <c r="O44" s="18" t="s">
        <v>404</v>
      </c>
      <c r="P44" s="20" t="s">
        <v>404</v>
      </c>
      <c r="Q44" s="18" t="n">
        <v>495.15368283</v>
      </c>
      <c r="R44" s="20" t="n">
        <v>10.8851371</v>
      </c>
      <c r="S44" s="18" t="n">
        <v>449.01192514</v>
      </c>
      <c r="T44" s="20" t="n">
        <v>17.51265012</v>
      </c>
    </row>
    <row r="45" spans="1:20">
      <c r="A45" s="15" t="s">
        <v>442</v>
      </c>
      <c r="B45" s="17" t="n">
        <v>5519</v>
      </c>
      <c r="C45" s="18">
        <f>(0.0/B45*100)</f>
        <v/>
      </c>
      <c r="D45" s="19" t="n">
        <v>5519</v>
      </c>
      <c r="E45" s="18" t="n">
        <v>373.64810333</v>
      </c>
      <c r="F45" s="20" t="n">
        <v>3.14759054</v>
      </c>
      <c r="G45" s="18" t="n">
        <v>380.54943003</v>
      </c>
      <c r="H45" s="20" t="n">
        <v>6.93007701</v>
      </c>
      <c r="I45" s="18" t="n">
        <v>357.89102662</v>
      </c>
      <c r="J45" s="20" t="n">
        <v>7.13490522</v>
      </c>
      <c r="K45" s="18" t="s">
        <v>404</v>
      </c>
      <c r="L45" s="20" t="s">
        <v>404</v>
      </c>
      <c r="M45" s="18" t="s">
        <v>404</v>
      </c>
      <c r="N45" s="20" t="s">
        <v>404</v>
      </c>
      <c r="O45" s="18" t="s">
        <v>404</v>
      </c>
      <c r="P45" s="20" t="s">
        <v>404</v>
      </c>
      <c r="Q45" s="18" t="s">
        <v>404</v>
      </c>
      <c r="R45" s="20" t="s">
        <v>404</v>
      </c>
      <c r="S45" s="18" t="n">
        <v>395.02663682</v>
      </c>
      <c r="T45" s="20" t="n">
        <v>24.03532702</v>
      </c>
    </row>
    <row r="46" spans="1:20">
      <c r="A46" s="15" t="s">
        <v>443</v>
      </c>
      <c r="B46" s="17" t="n">
        <v>23141</v>
      </c>
      <c r="C46" s="18">
        <f>(4196.0/B46*100)</f>
        <v/>
      </c>
      <c r="D46" s="19" t="n">
        <v>18945</v>
      </c>
      <c r="E46" s="18" t="n">
        <v>408.59289472</v>
      </c>
      <c r="F46" s="20" t="n">
        <v>4.00859402</v>
      </c>
      <c r="G46" s="18" t="n">
        <v>407.04430912</v>
      </c>
      <c r="H46" s="20" t="n">
        <v>5.1445498</v>
      </c>
      <c r="I46" s="18" t="n">
        <v>387.72680366</v>
      </c>
      <c r="J46" s="20" t="n">
        <v>6.22528353</v>
      </c>
      <c r="K46" s="18" t="s">
        <v>404</v>
      </c>
      <c r="L46" s="20" t="s">
        <v>404</v>
      </c>
      <c r="M46" s="18" t="s">
        <v>404</v>
      </c>
      <c r="N46" s="20" t="s">
        <v>404</v>
      </c>
      <c r="O46" s="18" t="s">
        <v>404</v>
      </c>
      <c r="P46" s="20" t="s">
        <v>404</v>
      </c>
      <c r="Q46" s="18" t="s">
        <v>404</v>
      </c>
      <c r="R46" s="20" t="s">
        <v>404</v>
      </c>
      <c r="S46" s="18" t="n">
        <v>387.31296327</v>
      </c>
      <c r="T46" s="20" t="n">
        <v>11.43248356</v>
      </c>
    </row>
    <row r="47" spans="1:20">
      <c r="A47" s="15" t="s">
        <v>444</v>
      </c>
      <c r="B47" s="17" t="n">
        <v>5928</v>
      </c>
      <c r="C47" s="18">
        <f>(0.0/B47*100)</f>
        <v/>
      </c>
      <c r="D47" s="19" t="n">
        <v>5928</v>
      </c>
      <c r="E47" s="18" t="n">
        <v>441.45781274</v>
      </c>
      <c r="F47" s="20" t="n">
        <v>7.0456854</v>
      </c>
      <c r="G47" s="18" t="n">
        <v>447.6586667</v>
      </c>
      <c r="H47" s="20" t="n">
        <v>8.233226009999999</v>
      </c>
      <c r="I47" s="18" t="n">
        <v>436.80422601</v>
      </c>
      <c r="J47" s="20" t="n">
        <v>67.08200599</v>
      </c>
      <c r="K47" s="18" t="s">
        <v>404</v>
      </c>
      <c r="L47" s="20" t="s">
        <v>404</v>
      </c>
      <c r="M47" s="18" t="s">
        <v>404</v>
      </c>
      <c r="N47" s="20" t="s">
        <v>404</v>
      </c>
      <c r="O47" s="18" t="s">
        <v>404</v>
      </c>
      <c r="P47" s="20" t="s">
        <v>404</v>
      </c>
      <c r="Q47" s="18" t="s">
        <v>404</v>
      </c>
      <c r="R47" s="20" t="s">
        <v>404</v>
      </c>
      <c r="S47" s="18" t="n">
        <v>510.67581132</v>
      </c>
      <c r="T47" s="20" t="n">
        <v>28.32315151</v>
      </c>
    </row>
    <row r="48" spans="1:20">
      <c r="A48" s="15" t="s">
        <v>445</v>
      </c>
      <c r="B48" s="17" t="n">
        <v>9841</v>
      </c>
      <c r="C48" s="18">
        <f>(40.0/B48*100)</f>
        <v/>
      </c>
      <c r="D48" s="19" t="n">
        <v>9801</v>
      </c>
      <c r="E48" s="18" t="n">
        <v>513.71880107</v>
      </c>
      <c r="F48" s="20" t="n">
        <v>9.65528392</v>
      </c>
      <c r="G48" s="18" t="n">
        <v>523.53572784</v>
      </c>
      <c r="H48" s="20" t="n">
        <v>7.14867445</v>
      </c>
      <c r="I48" s="18" t="n">
        <v>477.39814592</v>
      </c>
      <c r="J48" s="20" t="n">
        <v>16.27613839</v>
      </c>
      <c r="K48" s="18" t="s">
        <v>404</v>
      </c>
      <c r="L48" s="20" t="s">
        <v>404</v>
      </c>
      <c r="M48" s="18" t="s">
        <v>404</v>
      </c>
      <c r="N48" s="20" t="s">
        <v>404</v>
      </c>
      <c r="O48" s="18" t="s">
        <v>404</v>
      </c>
      <c r="P48" s="20" t="s">
        <v>404</v>
      </c>
      <c r="Q48" s="18" t="s">
        <v>404</v>
      </c>
      <c r="R48" s="20" t="s">
        <v>404</v>
      </c>
      <c r="S48" s="18" t="n">
        <v>636.55543547</v>
      </c>
      <c r="T48" s="20" t="n">
        <v>14.11399067</v>
      </c>
    </row>
    <row r="49" spans="1:20">
      <c r="A49" s="15" t="s">
        <v>446</v>
      </c>
      <c r="B49" s="17" t="n">
        <v>6349</v>
      </c>
      <c r="C49" s="18">
        <f>(52.0/B49*100)</f>
        <v/>
      </c>
      <c r="D49" s="19" t="n">
        <v>6297</v>
      </c>
      <c r="E49" s="18" t="n">
        <v>427.09926135</v>
      </c>
      <c r="F49" s="20" t="n">
        <v>5.58903997</v>
      </c>
      <c r="G49" s="18" t="n">
        <v>437.06883783</v>
      </c>
      <c r="H49" s="20" t="n">
        <v>4.19831045</v>
      </c>
      <c r="I49" s="18" t="n">
        <v>430.80586375</v>
      </c>
      <c r="J49" s="20" t="n">
        <v>9.884138500000001</v>
      </c>
      <c r="K49" s="18" t="s">
        <v>404</v>
      </c>
      <c r="L49" s="20" t="s">
        <v>404</v>
      </c>
      <c r="M49" s="18" t="s">
        <v>404</v>
      </c>
      <c r="N49" s="20" t="s">
        <v>404</v>
      </c>
      <c r="O49" s="18" t="s">
        <v>404</v>
      </c>
      <c r="P49" s="20" t="s">
        <v>404</v>
      </c>
      <c r="Q49" s="18" t="s">
        <v>404</v>
      </c>
      <c r="R49" s="20" t="s">
        <v>404</v>
      </c>
      <c r="S49" s="18" t="n">
        <v>434.06490114</v>
      </c>
      <c r="T49" s="20" t="n">
        <v>21.12929817</v>
      </c>
    </row>
    <row r="50" spans="1:20">
      <c r="A50" s="15" t="s">
        <v>447</v>
      </c>
      <c r="B50" s="17" t="n">
        <v>11795</v>
      </c>
      <c r="C50" s="18">
        <f>(1031.0/B50*100)</f>
        <v/>
      </c>
      <c r="D50" s="19" t="n">
        <v>10764</v>
      </c>
      <c r="E50" s="18" t="n">
        <v>410.92805361</v>
      </c>
      <c r="F50" s="20" t="n">
        <v>7.05189163</v>
      </c>
      <c r="G50" s="18" t="n">
        <v>420.82420127</v>
      </c>
      <c r="H50" s="20" t="n">
        <v>3.16159036</v>
      </c>
      <c r="I50" s="18" t="n">
        <v>393.82670158</v>
      </c>
      <c r="J50" s="20" t="n">
        <v>21.71562505</v>
      </c>
      <c r="K50" s="18" t="s">
        <v>404</v>
      </c>
      <c r="L50" s="20" t="s">
        <v>404</v>
      </c>
      <c r="M50" s="18" t="s">
        <v>404</v>
      </c>
      <c r="N50" s="20" t="s">
        <v>404</v>
      </c>
      <c r="O50" s="18" t="s">
        <v>404</v>
      </c>
      <c r="P50" s="20" t="s">
        <v>404</v>
      </c>
      <c r="Q50" s="18" t="s">
        <v>404</v>
      </c>
      <c r="R50" s="20" t="s">
        <v>404</v>
      </c>
      <c r="S50" s="18" t="n">
        <v>418.89729678</v>
      </c>
      <c r="T50" s="20" t="n">
        <v>21.9125387</v>
      </c>
    </row>
    <row r="51" spans="1:20">
      <c r="A51" s="15" t="s">
        <v>448</v>
      </c>
      <c r="B51" s="17" t="n">
        <v>6866</v>
      </c>
      <c r="C51" s="18">
        <f>(0.0/B51*100)</f>
        <v/>
      </c>
      <c r="D51" s="19" t="n">
        <v>6866</v>
      </c>
      <c r="E51" s="18" t="n">
        <v>414.77915551</v>
      </c>
      <c r="F51" s="20" t="n">
        <v>3.34455355</v>
      </c>
      <c r="G51" s="18" t="n">
        <v>425.22921288</v>
      </c>
      <c r="H51" s="20" t="n">
        <v>4.38014245</v>
      </c>
      <c r="I51" s="18" t="n">
        <v>430.19437994</v>
      </c>
      <c r="J51" s="20" t="n">
        <v>16.91363526</v>
      </c>
      <c r="K51" s="18" t="s">
        <v>404</v>
      </c>
      <c r="L51" s="20" t="s">
        <v>404</v>
      </c>
      <c r="M51" s="18" t="s">
        <v>404</v>
      </c>
      <c r="N51" s="20" t="s">
        <v>404</v>
      </c>
      <c r="O51" s="18" t="s">
        <v>404</v>
      </c>
      <c r="P51" s="20" t="s">
        <v>404</v>
      </c>
      <c r="Q51" s="18" t="s">
        <v>404</v>
      </c>
      <c r="R51" s="20" t="s">
        <v>404</v>
      </c>
      <c r="S51" s="18" t="n">
        <v>433.9594561</v>
      </c>
      <c r="T51" s="20" t="n">
        <v>7.02644872</v>
      </c>
    </row>
    <row r="52" spans="1:20">
      <c r="A52" s="15" t="s">
        <v>449</v>
      </c>
      <c r="B52" s="17" t="n">
        <v>5809</v>
      </c>
      <c r="C52" s="18">
        <f>(0.0/B52*100)</f>
        <v/>
      </c>
      <c r="D52" s="19" t="n">
        <v>5809</v>
      </c>
      <c r="E52" s="18" t="n">
        <v>475.83262153</v>
      </c>
      <c r="F52" s="20" t="n">
        <v>6.53493272</v>
      </c>
      <c r="G52" s="18" t="n">
        <v>474.56931933</v>
      </c>
      <c r="H52" s="20" t="n">
        <v>4.70341984</v>
      </c>
      <c r="I52" s="18" t="n">
        <v>479.3226166</v>
      </c>
      <c r="J52" s="20" t="n">
        <v>13.01152558</v>
      </c>
      <c r="K52" s="18" t="s">
        <v>404</v>
      </c>
      <c r="L52" s="20" t="s">
        <v>404</v>
      </c>
      <c r="M52" s="18" t="s">
        <v>404</v>
      </c>
      <c r="N52" s="20" t="s">
        <v>404</v>
      </c>
      <c r="O52" s="18" t="s">
        <v>404</v>
      </c>
      <c r="P52" s="20" t="s">
        <v>404</v>
      </c>
      <c r="Q52" s="18" t="s">
        <v>404</v>
      </c>
      <c r="R52" s="20" t="s">
        <v>404</v>
      </c>
      <c r="S52" s="18" t="n">
        <v>464.25798947</v>
      </c>
      <c r="T52" s="20" t="n">
        <v>14.37384441</v>
      </c>
    </row>
    <row r="53" spans="1:20">
      <c r="A53" s="15" t="s">
        <v>450</v>
      </c>
      <c r="B53" s="17" t="n">
        <v>5571</v>
      </c>
      <c r="C53" s="18">
        <f>(0.0/B53*100)</f>
        <v/>
      </c>
      <c r="D53" s="19" t="n">
        <v>5571</v>
      </c>
      <c r="E53" s="18" t="n">
        <v>422.37614245</v>
      </c>
      <c r="F53" s="20" t="n">
        <v>1.70564738</v>
      </c>
      <c r="G53" s="18" t="n">
        <v>449.19791334</v>
      </c>
      <c r="H53" s="20" t="n">
        <v>2.33370874</v>
      </c>
      <c r="I53" s="18" t="n">
        <v>438.04448223</v>
      </c>
      <c r="J53" s="20" t="n">
        <v>5.10353127</v>
      </c>
      <c r="K53" s="18" t="s">
        <v>404</v>
      </c>
      <c r="L53" s="20" t="s">
        <v>404</v>
      </c>
      <c r="M53" s="18" t="s">
        <v>404</v>
      </c>
      <c r="N53" s="20" t="s">
        <v>404</v>
      </c>
      <c r="O53" s="18" t="s">
        <v>404</v>
      </c>
      <c r="P53" s="20" t="s">
        <v>404</v>
      </c>
      <c r="Q53" s="18" t="s">
        <v>404</v>
      </c>
      <c r="R53" s="20" t="s">
        <v>404</v>
      </c>
      <c r="S53" s="18" t="n">
        <v>345.58226837</v>
      </c>
      <c r="T53" s="20" t="n">
        <v>22.51923568</v>
      </c>
    </row>
    <row r="54" spans="1:20">
      <c r="A54" s="15" t="s">
        <v>451</v>
      </c>
      <c r="B54" s="17" t="n">
        <v>4740</v>
      </c>
      <c r="C54" s="18">
        <f>(199.0/B54*100)</f>
        <v/>
      </c>
      <c r="D54" s="19" t="n">
        <v>4541</v>
      </c>
      <c r="E54" s="18" t="n">
        <v>329.85877345</v>
      </c>
      <c r="F54" s="20" t="n">
        <v>5.01966788</v>
      </c>
      <c r="G54" s="18" t="n">
        <v>336.16688575</v>
      </c>
      <c r="H54" s="20" t="n">
        <v>4.9519772</v>
      </c>
      <c r="I54" s="18" t="n">
        <v>321.23609495</v>
      </c>
      <c r="J54" s="20" t="n">
        <v>6.4522822</v>
      </c>
      <c r="K54" s="18" t="s">
        <v>404</v>
      </c>
      <c r="L54" s="20" t="s">
        <v>404</v>
      </c>
      <c r="M54" s="18" t="s">
        <v>404</v>
      </c>
      <c r="N54" s="20" t="s">
        <v>404</v>
      </c>
      <c r="O54" s="18" t="s">
        <v>404</v>
      </c>
      <c r="P54" s="20" t="s">
        <v>404</v>
      </c>
      <c r="Q54" s="18" t="s">
        <v>404</v>
      </c>
      <c r="R54" s="20" t="s">
        <v>404</v>
      </c>
      <c r="S54" s="18" t="n">
        <v>307.25600504</v>
      </c>
      <c r="T54" s="20" t="n">
        <v>9.03543382</v>
      </c>
    </row>
    <row r="55" spans="1:20">
      <c r="A55" s="15" t="s">
        <v>452</v>
      </c>
      <c r="B55" s="17" t="n">
        <v>5316</v>
      </c>
      <c r="C55" s="18">
        <f>(43.0/B55*100)</f>
        <v/>
      </c>
      <c r="D55" s="19" t="n">
        <v>5273</v>
      </c>
      <c r="E55" s="18" t="n">
        <v>402.87178679</v>
      </c>
      <c r="F55" s="20" t="n">
        <v>5.65459549</v>
      </c>
      <c r="G55" s="18" t="n">
        <v>414.54980957</v>
      </c>
      <c r="H55" s="20" t="n">
        <v>3.12054859</v>
      </c>
      <c r="I55" s="18" t="n">
        <v>409.40999338</v>
      </c>
      <c r="J55" s="20" t="n">
        <v>15.98368681</v>
      </c>
      <c r="K55" s="18" t="s">
        <v>404</v>
      </c>
      <c r="L55" s="20" t="s">
        <v>404</v>
      </c>
      <c r="M55" s="18" t="s">
        <v>404</v>
      </c>
      <c r="N55" s="20" t="s">
        <v>404</v>
      </c>
      <c r="O55" s="18" t="s">
        <v>404</v>
      </c>
      <c r="P55" s="20" t="s">
        <v>404</v>
      </c>
      <c r="Q55" s="18" t="n">
        <v>419.59496517</v>
      </c>
      <c r="R55" s="20" t="n">
        <v>19.90635455</v>
      </c>
      <c r="S55" s="18" t="n">
        <v>398.34019259</v>
      </c>
      <c r="T55" s="20" t="n">
        <v>8.8381592</v>
      </c>
    </row>
    <row r="56" spans="1:20">
      <c r="A56" s="15" t="s">
        <v>453</v>
      </c>
      <c r="B56" s="17" t="n">
        <v>5359</v>
      </c>
      <c r="C56" s="18">
        <f>(0.0/B56*100)</f>
        <v/>
      </c>
      <c r="D56" s="19" t="n">
        <v>5359</v>
      </c>
      <c r="E56" s="18" t="n">
        <v>491.98416907</v>
      </c>
      <c r="F56" s="20" t="n">
        <v>10.46172545</v>
      </c>
      <c r="G56" s="18" t="n">
        <v>528.8739366</v>
      </c>
      <c r="H56" s="20" t="n">
        <v>3.28008152</v>
      </c>
      <c r="I56" s="18" t="n">
        <v>533.21565513</v>
      </c>
      <c r="J56" s="20" t="n">
        <v>23.7218701</v>
      </c>
      <c r="K56" s="18" t="s">
        <v>404</v>
      </c>
      <c r="L56" s="20" t="s">
        <v>404</v>
      </c>
      <c r="M56" s="18" t="s">
        <v>404</v>
      </c>
      <c r="N56" s="20" t="s">
        <v>404</v>
      </c>
      <c r="O56" s="18" t="s">
        <v>404</v>
      </c>
      <c r="P56" s="20" t="s">
        <v>404</v>
      </c>
      <c r="Q56" s="18" t="s">
        <v>404</v>
      </c>
      <c r="R56" s="20" t="s">
        <v>404</v>
      </c>
      <c r="S56" s="18" t="n">
        <v>531.56649851</v>
      </c>
      <c r="T56" s="20" t="n">
        <v>18.61450747</v>
      </c>
    </row>
    <row r="57" spans="1:20">
      <c r="A57" s="15" t="s">
        <v>454</v>
      </c>
      <c r="B57" s="17" t="n">
        <v>6513</v>
      </c>
      <c r="C57" s="18">
        <f>(0.0/B57*100)</f>
        <v/>
      </c>
      <c r="D57" s="19" t="n">
        <v>6513</v>
      </c>
      <c r="E57" s="18" t="n">
        <v>400.80210851</v>
      </c>
      <c r="F57" s="20" t="n">
        <v>4.14310683</v>
      </c>
      <c r="G57" s="18" t="n">
        <v>405.24967428</v>
      </c>
      <c r="H57" s="20" t="n">
        <v>4.29805525</v>
      </c>
      <c r="I57" s="18" t="n">
        <v>412.86101429</v>
      </c>
      <c r="J57" s="20" t="n">
        <v>9.959227370000001</v>
      </c>
      <c r="K57" s="18" t="s">
        <v>404</v>
      </c>
      <c r="L57" s="20" t="s">
        <v>404</v>
      </c>
      <c r="M57" s="18" t="s">
        <v>404</v>
      </c>
      <c r="N57" s="20" t="s">
        <v>404</v>
      </c>
      <c r="O57" s="18" t="s">
        <v>404</v>
      </c>
      <c r="P57" s="20" t="s">
        <v>404</v>
      </c>
      <c r="Q57" s="18" t="n">
        <v>387.9554045</v>
      </c>
      <c r="R57" s="20" t="n">
        <v>13.50476147</v>
      </c>
      <c r="S57" s="18" t="n">
        <v>425.51090044</v>
      </c>
      <c r="T57" s="20" t="n">
        <v>17.91912702</v>
      </c>
    </row>
    <row r="58" spans="1:20">
      <c r="A58" s="15" t="s">
        <v>455</v>
      </c>
      <c r="B58" s="17" t="n">
        <v>7267</v>
      </c>
      <c r="C58" s="18">
        <f>(0.0/B58*100)</f>
        <v/>
      </c>
      <c r="D58" s="19" t="n">
        <v>7267</v>
      </c>
      <c r="E58" s="18" t="n">
        <v>406.84225395</v>
      </c>
      <c r="F58" s="20" t="n">
        <v>3.67064463</v>
      </c>
      <c r="G58" s="18" t="n">
        <v>409.1307428</v>
      </c>
      <c r="H58" s="20" t="n">
        <v>6.11639554</v>
      </c>
      <c r="I58" s="18" t="n">
        <v>408.42821656</v>
      </c>
      <c r="J58" s="20" t="n">
        <v>29.23313906</v>
      </c>
      <c r="K58" s="18" t="s">
        <v>404</v>
      </c>
      <c r="L58" s="20" t="s">
        <v>404</v>
      </c>
      <c r="M58" s="18" t="s">
        <v>404</v>
      </c>
      <c r="N58" s="20" t="s">
        <v>404</v>
      </c>
      <c r="O58" s="18" t="s">
        <v>404</v>
      </c>
      <c r="P58" s="20" t="s">
        <v>404</v>
      </c>
      <c r="Q58" s="18" t="n">
        <v>438.06323883</v>
      </c>
      <c r="R58" s="20" t="n">
        <v>16.61835101</v>
      </c>
      <c r="S58" s="18" t="n">
        <v>432.07222972</v>
      </c>
      <c r="T58" s="20" t="n">
        <v>11.43296661</v>
      </c>
    </row>
    <row r="59" spans="1:20">
      <c r="A59" s="15" t="s">
        <v>456</v>
      </c>
      <c r="B59" s="17" t="n">
        <v>4826</v>
      </c>
      <c r="C59" s="18">
        <f>(0.0/B59*100)</f>
        <v/>
      </c>
      <c r="D59" s="19" t="n">
        <v>4826</v>
      </c>
      <c r="E59" s="18" t="n">
        <v>372.81700111</v>
      </c>
      <c r="F59" s="20" t="n">
        <v>1.98558763</v>
      </c>
      <c r="G59" s="18" t="n">
        <v>383.59648976</v>
      </c>
      <c r="H59" s="20" t="n">
        <v>2.59024591</v>
      </c>
      <c r="I59" s="18" t="n">
        <v>374.20793186</v>
      </c>
      <c r="J59" s="20" t="n">
        <v>6.59251584</v>
      </c>
      <c r="K59" s="18" t="s">
        <v>404</v>
      </c>
      <c r="L59" s="20" t="s">
        <v>404</v>
      </c>
      <c r="M59" s="18" t="s">
        <v>404</v>
      </c>
      <c r="N59" s="20" t="s">
        <v>404</v>
      </c>
      <c r="O59" s="18" t="s">
        <v>404</v>
      </c>
      <c r="P59" s="20" t="s">
        <v>404</v>
      </c>
      <c r="Q59" s="18" t="n">
        <v>436.45961017</v>
      </c>
      <c r="R59" s="20" t="n">
        <v>9.101241140000001</v>
      </c>
      <c r="S59" s="18" t="n">
        <v>336.95609966</v>
      </c>
      <c r="T59" s="20" t="n">
        <v>5.23098038</v>
      </c>
    </row>
    <row r="60" spans="1:20">
      <c r="A60" s="15" t="s">
        <v>457</v>
      </c>
      <c r="B60" s="17" t="n">
        <v>4546</v>
      </c>
      <c r="C60" s="18">
        <f>(0.0/B60*100)</f>
        <v/>
      </c>
      <c r="D60" s="19" t="n">
        <v>4546</v>
      </c>
      <c r="E60" s="18" t="n">
        <v>373.07669202</v>
      </c>
      <c r="F60" s="20" t="n">
        <v>6.4243966</v>
      </c>
      <c r="G60" s="18" t="n">
        <v>393.30838685</v>
      </c>
      <c r="H60" s="20" t="n">
        <v>5.0354653</v>
      </c>
      <c r="I60" s="18" t="n">
        <v>379.03327956</v>
      </c>
      <c r="J60" s="20" t="n">
        <v>30.90087241</v>
      </c>
      <c r="K60" s="18" t="s">
        <v>404</v>
      </c>
      <c r="L60" s="20" t="s">
        <v>404</v>
      </c>
      <c r="M60" s="18" t="s">
        <v>404</v>
      </c>
      <c r="N60" s="20" t="s">
        <v>404</v>
      </c>
      <c r="O60" s="18" t="s">
        <v>404</v>
      </c>
      <c r="P60" s="20" t="s">
        <v>404</v>
      </c>
      <c r="Q60" s="18" t="n">
        <v>323.36972957</v>
      </c>
      <c r="R60" s="20" t="n">
        <v>11.73292879</v>
      </c>
      <c r="S60" s="18" t="n">
        <v>393.62901611</v>
      </c>
      <c r="T60" s="20" t="n">
        <v>13.68727459</v>
      </c>
    </row>
    <row r="61" spans="1:20">
      <c r="A61" s="15" t="s">
        <v>458</v>
      </c>
      <c r="B61" s="17" t="n">
        <v>6525</v>
      </c>
      <c r="C61" s="18">
        <f>(0.0/B61*100)</f>
        <v/>
      </c>
      <c r="D61" s="19" t="n">
        <v>6525</v>
      </c>
      <c r="E61" s="18" t="n">
        <v>462.14906617</v>
      </c>
      <c r="F61" s="20" t="n">
        <v>6.29843665</v>
      </c>
      <c r="G61" s="18" t="n">
        <v>479.77026189</v>
      </c>
      <c r="H61" s="20" t="n">
        <v>3.32232554</v>
      </c>
      <c r="I61" s="18" t="n">
        <v>472.66658266</v>
      </c>
      <c r="J61" s="20" t="n">
        <v>8.62058751</v>
      </c>
      <c r="K61" s="18" t="s">
        <v>404</v>
      </c>
      <c r="L61" s="20" t="s">
        <v>404</v>
      </c>
      <c r="M61" s="18" t="s">
        <v>404</v>
      </c>
      <c r="N61" s="20" t="s">
        <v>404</v>
      </c>
      <c r="O61" s="18" t="s">
        <v>404</v>
      </c>
      <c r="P61" s="20" t="s">
        <v>404</v>
      </c>
      <c r="Q61" s="18" t="s">
        <v>404</v>
      </c>
      <c r="R61" s="20" t="s">
        <v>404</v>
      </c>
      <c r="S61" s="18" t="n">
        <v>428.91891087</v>
      </c>
      <c r="T61" s="20" t="n">
        <v>6.82630315</v>
      </c>
    </row>
    <row r="62" spans="1:20">
      <c r="A62" s="15" t="s">
        <v>459</v>
      </c>
      <c r="B62" s="17" t="n">
        <v>4476</v>
      </c>
      <c r="C62" s="18">
        <f>(0.0/B62*100)</f>
        <v/>
      </c>
      <c r="D62" s="19" t="n">
        <v>4476</v>
      </c>
      <c r="E62" s="18" t="n">
        <v>552.17963015</v>
      </c>
      <c r="F62" s="20" t="n">
        <v>9.433101560000001</v>
      </c>
      <c r="G62" s="18" t="n">
        <v>528.2361629</v>
      </c>
      <c r="H62" s="20" t="n">
        <v>1.06161878</v>
      </c>
      <c r="I62" s="18" t="s">
        <v>404</v>
      </c>
      <c r="J62" s="20" t="s">
        <v>404</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381.30550115</v>
      </c>
      <c r="F63" s="20" t="n">
        <v>1.6040853</v>
      </c>
      <c r="G63" s="18" t="n">
        <v>377.30867466</v>
      </c>
      <c r="H63" s="20" t="n">
        <v>1.95234949</v>
      </c>
      <c r="I63" s="18" t="n">
        <v>403.52323418</v>
      </c>
      <c r="J63" s="20" t="n">
        <v>6.18256044</v>
      </c>
      <c r="K63" s="18" t="s">
        <v>404</v>
      </c>
      <c r="L63" s="20" t="s">
        <v>404</v>
      </c>
      <c r="M63" s="18" t="s">
        <v>404</v>
      </c>
      <c r="N63" s="20" t="s">
        <v>404</v>
      </c>
      <c r="O63" s="18" t="s">
        <v>404</v>
      </c>
      <c r="P63" s="20" t="s">
        <v>404</v>
      </c>
      <c r="Q63" s="18" t="n">
        <v>395.27802176</v>
      </c>
      <c r="R63" s="20" t="n">
        <v>8.015505170000001</v>
      </c>
      <c r="S63" s="18" t="n">
        <v>407.08736632</v>
      </c>
      <c r="T63" s="20" t="n">
        <v>5.25239713</v>
      </c>
    </row>
    <row r="64" spans="1:20">
      <c r="A64" s="15" t="s">
        <v>461</v>
      </c>
      <c r="B64" s="17" t="n">
        <v>3634</v>
      </c>
      <c r="C64" s="18">
        <f>(27.0/B64*100)</f>
        <v/>
      </c>
      <c r="D64" s="19" t="n">
        <v>3607</v>
      </c>
      <c r="E64" s="18" t="n">
        <v>432.30376378</v>
      </c>
      <c r="F64" s="20" t="n">
        <v>2.4767321</v>
      </c>
      <c r="G64" s="18" t="n">
        <v>501.10904829</v>
      </c>
      <c r="H64" s="20" t="n">
        <v>2.49333168</v>
      </c>
      <c r="I64" s="18" t="n">
        <v>482.09752215</v>
      </c>
      <c r="J64" s="20" t="n">
        <v>7.44488279</v>
      </c>
      <c r="K64" s="18" t="s">
        <v>404</v>
      </c>
      <c r="L64" s="20" t="s">
        <v>404</v>
      </c>
      <c r="M64" s="18" t="s">
        <v>404</v>
      </c>
      <c r="N64" s="20" t="s">
        <v>404</v>
      </c>
      <c r="O64" s="18" t="s">
        <v>404</v>
      </c>
      <c r="P64" s="20" t="s">
        <v>404</v>
      </c>
      <c r="Q64" s="18" t="s">
        <v>404</v>
      </c>
      <c r="R64" s="20" t="s">
        <v>404</v>
      </c>
      <c r="S64" s="18" t="s">
        <v>404</v>
      </c>
      <c r="T64" s="20" t="s">
        <v>404</v>
      </c>
    </row>
    <row r="65" spans="1:20">
      <c r="A65" s="15" t="s">
        <v>462</v>
      </c>
      <c r="B65" s="17" t="n">
        <v>5325</v>
      </c>
      <c r="C65" s="18">
        <f>(0.0/B65*100)</f>
        <v/>
      </c>
      <c r="D65" s="19" t="n">
        <v>5325</v>
      </c>
      <c r="E65" s="18" t="n">
        <v>430.26668919</v>
      </c>
      <c r="F65" s="20" t="n">
        <v>3.75557304</v>
      </c>
      <c r="G65" s="18" t="n">
        <v>426.08902768</v>
      </c>
      <c r="H65" s="20" t="n">
        <v>2.90786058</v>
      </c>
      <c r="I65" s="18" t="n">
        <v>405.37235379</v>
      </c>
      <c r="J65" s="20" t="n">
        <v>11.90818242</v>
      </c>
      <c r="K65" s="18" t="s">
        <v>404</v>
      </c>
      <c r="L65" s="20" t="s">
        <v>404</v>
      </c>
      <c r="M65" s="18" t="s">
        <v>404</v>
      </c>
      <c r="N65" s="20" t="s">
        <v>404</v>
      </c>
      <c r="O65" s="18" t="n">
        <v>433.51707785</v>
      </c>
      <c r="P65" s="20" t="n">
        <v>7.57295274</v>
      </c>
      <c r="Q65" s="18" t="n">
        <v>475.48098286</v>
      </c>
      <c r="R65" s="20" t="n">
        <v>8.98157694</v>
      </c>
      <c r="S65" s="18" t="n">
        <v>433.8291418</v>
      </c>
      <c r="T65" s="20" t="n">
        <v>21.71217562</v>
      </c>
    </row>
    <row r="66" spans="1:20">
      <c r="A66" s="15" t="s">
        <v>463</v>
      </c>
      <c r="B66" s="17" t="n">
        <v>5665</v>
      </c>
      <c r="C66" s="18">
        <f>(0.0/B66*100)</f>
        <v/>
      </c>
      <c r="D66" s="19" t="n">
        <v>5665</v>
      </c>
      <c r="E66" s="18" t="n">
        <v>397.96668715</v>
      </c>
      <c r="F66" s="20" t="n">
        <v>1.45137504</v>
      </c>
      <c r="G66" s="18" t="n">
        <v>421.49797992</v>
      </c>
      <c r="H66" s="20" t="n">
        <v>1.64283553</v>
      </c>
      <c r="I66" s="18" t="n">
        <v>450.66998025</v>
      </c>
      <c r="J66" s="20" t="n">
        <v>5.20178737</v>
      </c>
      <c r="K66" s="18" t="s">
        <v>404</v>
      </c>
      <c r="L66" s="20" t="s">
        <v>404</v>
      </c>
      <c r="M66" s="18" t="s">
        <v>404</v>
      </c>
      <c r="N66" s="20" t="s">
        <v>404</v>
      </c>
      <c r="O66" s="18" t="s">
        <v>404</v>
      </c>
      <c r="P66" s="20" t="s">
        <v>404</v>
      </c>
      <c r="Q66" s="18" t="s">
        <v>404</v>
      </c>
      <c r="R66" s="20" t="s">
        <v>404</v>
      </c>
      <c r="S66" s="18" t="n">
        <v>352.73712857</v>
      </c>
      <c r="T66" s="20" t="n">
        <v>11.73118874</v>
      </c>
    </row>
    <row r="67" spans="1:20">
      <c r="A67" s="15" t="s">
        <v>464</v>
      </c>
      <c r="B67" s="17" t="n">
        <v>6971</v>
      </c>
      <c r="C67" s="18">
        <f>(0.0/B67*100)</f>
        <v/>
      </c>
      <c r="D67" s="19" t="n">
        <v>6971</v>
      </c>
      <c r="E67" s="18" t="n">
        <v>391.00070974</v>
      </c>
      <c r="F67" s="20" t="n">
        <v>5.5643809</v>
      </c>
      <c r="G67" s="18" t="n">
        <v>402.63675827</v>
      </c>
      <c r="H67" s="20" t="n">
        <v>3.40340456</v>
      </c>
      <c r="I67" s="18" t="n">
        <v>380.23759083</v>
      </c>
      <c r="J67" s="20" t="n">
        <v>9.027068829999999</v>
      </c>
      <c r="K67" s="18" t="s">
        <v>404</v>
      </c>
      <c r="L67" s="20" t="s">
        <v>404</v>
      </c>
      <c r="M67" s="18" t="s">
        <v>404</v>
      </c>
      <c r="N67" s="20" t="s">
        <v>404</v>
      </c>
      <c r="O67" s="18" t="s">
        <v>404</v>
      </c>
      <c r="P67" s="20" t="s">
        <v>404</v>
      </c>
      <c r="Q67" s="18" t="s">
        <v>404</v>
      </c>
      <c r="R67" s="20" t="s">
        <v>404</v>
      </c>
      <c r="S67" s="18" t="n">
        <v>336.07438718</v>
      </c>
      <c r="T67" s="20" t="n">
        <v>21.61955753</v>
      </c>
    </row>
    <row r="68" spans="1:20">
      <c r="A68" s="15" t="s">
        <v>465</v>
      </c>
      <c r="B68" s="17" t="n">
        <v>12083</v>
      </c>
      <c r="C68" s="18">
        <f>(0.0/B68*100)</f>
        <v/>
      </c>
      <c r="D68" s="19" t="n">
        <v>12083</v>
      </c>
      <c r="E68" s="18" t="n">
        <v>398.26067728</v>
      </c>
      <c r="F68" s="20" t="n">
        <v>1.24998972</v>
      </c>
      <c r="G68" s="18" t="n">
        <v>444.74237731</v>
      </c>
      <c r="H68" s="20" t="n">
        <v>1.36510171</v>
      </c>
      <c r="I68" s="18" t="n">
        <v>347.07243333</v>
      </c>
      <c r="J68" s="20" t="n">
        <v>35.71849622</v>
      </c>
      <c r="K68" s="18" t="s">
        <v>404</v>
      </c>
      <c r="L68" s="20" t="s">
        <v>404</v>
      </c>
      <c r="M68" s="18" t="s">
        <v>404</v>
      </c>
      <c r="N68" s="20" t="s">
        <v>404</v>
      </c>
      <c r="O68" s="18" t="s">
        <v>404</v>
      </c>
      <c r="P68" s="20" t="s">
        <v>404</v>
      </c>
      <c r="Q68" s="18" t="s">
        <v>404</v>
      </c>
      <c r="R68" s="20" t="s">
        <v>404</v>
      </c>
      <c r="S68" s="18" t="n">
        <v>433.78323414</v>
      </c>
      <c r="T68" s="20" t="n">
        <v>11.42522573</v>
      </c>
    </row>
    <row r="69" spans="1:20">
      <c r="A69" s="15" t="s">
        <v>466</v>
      </c>
      <c r="B69" s="17" t="n">
        <v>4876</v>
      </c>
      <c r="C69" s="18">
        <f>(0.0/B69*100)</f>
        <v/>
      </c>
      <c r="D69" s="19" t="n">
        <v>4876</v>
      </c>
      <c r="E69" s="18" t="n">
        <v>436.03081445</v>
      </c>
      <c r="F69" s="20" t="n">
        <v>4.50409295</v>
      </c>
      <c r="G69" s="18" t="n">
        <v>433.25398447</v>
      </c>
      <c r="H69" s="20" t="n">
        <v>5.56450222</v>
      </c>
      <c r="I69" s="18" t="s">
        <v>404</v>
      </c>
      <c r="J69" s="20" t="s">
        <v>404</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486.51194471</v>
      </c>
      <c r="F70" s="20" t="n">
        <v>4.13326758</v>
      </c>
      <c r="G70" s="18" t="n">
        <v>486.75956334</v>
      </c>
      <c r="H70" s="20" t="n">
        <v>4.02390813</v>
      </c>
      <c r="I70" s="18" t="n">
        <v>444.27908899</v>
      </c>
      <c r="J70" s="20" t="n">
        <v>7.41311394</v>
      </c>
      <c r="K70" s="18" t="s">
        <v>404</v>
      </c>
      <c r="L70" s="20" t="s">
        <v>404</v>
      </c>
      <c r="M70" s="18" t="s">
        <v>404</v>
      </c>
      <c r="N70" s="20" t="s">
        <v>404</v>
      </c>
      <c r="O70" s="18" t="s">
        <v>404</v>
      </c>
      <c r="P70" s="20" t="s">
        <v>404</v>
      </c>
      <c r="Q70" s="18" t="s">
        <v>404</v>
      </c>
      <c r="R70" s="20" t="s">
        <v>404</v>
      </c>
      <c r="S70" s="18" t="n">
        <v>510.58649487</v>
      </c>
      <c r="T70" s="20" t="n">
        <v>4.81300452</v>
      </c>
    </row>
    <row r="71" spans="1:20">
      <c r="A71" s="15" t="s">
        <v>468</v>
      </c>
      <c r="B71" s="17" t="n">
        <v>6115</v>
      </c>
      <c r="C71" s="18">
        <f>(0.0/B71*100)</f>
        <v/>
      </c>
      <c r="D71" s="19" t="n">
        <v>6115</v>
      </c>
      <c r="E71" s="18" t="n">
        <v>554.11056477</v>
      </c>
      <c r="F71" s="20" t="n">
        <v>1.56615876</v>
      </c>
      <c r="G71" s="18" t="n">
        <v>556.41397912</v>
      </c>
      <c r="H71" s="20" t="n">
        <v>2.56937678</v>
      </c>
      <c r="I71" s="18" t="s">
        <v>404</v>
      </c>
      <c r="J71" s="20" t="s">
        <v>404</v>
      </c>
      <c r="K71" s="18" t="s">
        <v>404</v>
      </c>
      <c r="L71" s="20" t="s">
        <v>404</v>
      </c>
      <c r="M71" s="18" t="s">
        <v>404</v>
      </c>
      <c r="N71" s="20" t="s">
        <v>404</v>
      </c>
      <c r="O71" s="18" t="s">
        <v>404</v>
      </c>
      <c r="P71" s="20" t="s">
        <v>404</v>
      </c>
      <c r="Q71" s="18" t="s">
        <v>404</v>
      </c>
      <c r="R71" s="20" t="s">
        <v>404</v>
      </c>
      <c r="S71" s="18" t="n">
        <v>677.6839519</v>
      </c>
      <c r="T71" s="20" t="n">
        <v>12.35577826</v>
      </c>
    </row>
    <row r="72" spans="1:20">
      <c r="A72" s="15" t="s">
        <v>469</v>
      </c>
      <c r="B72" s="17" t="n">
        <v>7708</v>
      </c>
      <c r="C72" s="18">
        <f>(0.0/B72*100)</f>
        <v/>
      </c>
      <c r="D72" s="19" t="n">
        <v>7708</v>
      </c>
      <c r="E72" s="18" t="n">
        <v>520.75833836</v>
      </c>
      <c r="F72" s="20" t="n">
        <v>5.82495847</v>
      </c>
      <c r="G72" s="18" t="n">
        <v>540.90613067</v>
      </c>
      <c r="H72" s="20" t="n">
        <v>4.96246393</v>
      </c>
      <c r="I72" s="18" t="n">
        <v>517.51175806</v>
      </c>
      <c r="J72" s="20" t="n">
        <v>16.30993956</v>
      </c>
      <c r="K72" s="18" t="s">
        <v>404</v>
      </c>
      <c r="L72" s="20" t="s">
        <v>404</v>
      </c>
      <c r="M72" s="18" t="s">
        <v>404</v>
      </c>
      <c r="N72" s="20" t="s">
        <v>404</v>
      </c>
      <c r="O72" s="18" t="s">
        <v>404</v>
      </c>
      <c r="P72" s="20" t="s">
        <v>404</v>
      </c>
      <c r="Q72" s="18" t="s">
        <v>404</v>
      </c>
      <c r="R72" s="20" t="s">
        <v>404</v>
      </c>
      <c r="S72" s="18" t="n">
        <v>563.80072319</v>
      </c>
      <c r="T72" s="20" t="n">
        <v>52.9700892</v>
      </c>
    </row>
    <row r="73" spans="1:20">
      <c r="A73" s="15" t="s">
        <v>470</v>
      </c>
      <c r="B73" s="17" t="n">
        <v>8249</v>
      </c>
      <c r="C73" s="18">
        <f>(0.0/B73*100)</f>
        <v/>
      </c>
      <c r="D73" s="19" t="n">
        <v>8249</v>
      </c>
      <c r="E73" s="18" t="n">
        <v>420.05751441</v>
      </c>
      <c r="F73" s="20" t="n">
        <v>4.41526205</v>
      </c>
      <c r="G73" s="18" t="n">
        <v>422.8272836</v>
      </c>
      <c r="H73" s="20" t="n">
        <v>4.3601978</v>
      </c>
      <c r="I73" s="18" t="s">
        <v>404</v>
      </c>
      <c r="J73" s="20" t="s">
        <v>404</v>
      </c>
      <c r="K73" s="18" t="s">
        <v>404</v>
      </c>
      <c r="L73" s="20" t="s">
        <v>404</v>
      </c>
      <c r="M73" s="18" t="s">
        <v>404</v>
      </c>
      <c r="N73" s="20" t="s">
        <v>404</v>
      </c>
      <c r="O73" s="18" t="s">
        <v>404</v>
      </c>
      <c r="P73" s="20" t="s">
        <v>404</v>
      </c>
      <c r="Q73" s="18" t="s">
        <v>404</v>
      </c>
      <c r="R73" s="20" t="s">
        <v>404</v>
      </c>
      <c r="S73" s="18" t="n">
        <v>425.50722152</v>
      </c>
      <c r="T73" s="20" t="n">
        <v>20.7809069</v>
      </c>
    </row>
    <row r="74" spans="1:20">
      <c r="A74" s="15" t="s">
        <v>471</v>
      </c>
      <c r="B74" s="17" t="n">
        <v>4692</v>
      </c>
      <c r="C74" s="18">
        <f>(484.0/B74*100)</f>
        <v/>
      </c>
      <c r="D74" s="19" t="n">
        <v>4208</v>
      </c>
      <c r="E74" s="18" t="n">
        <v>410.46913637</v>
      </c>
      <c r="F74" s="20" t="n">
        <v>2.2382053</v>
      </c>
      <c r="G74" s="18" t="n">
        <v>439.10971715</v>
      </c>
      <c r="H74" s="20" t="n">
        <v>2.10195454</v>
      </c>
      <c r="I74" s="18" t="n">
        <v>361.01206748</v>
      </c>
      <c r="J74" s="20" t="n">
        <v>6.62292082</v>
      </c>
      <c r="K74" s="18" t="s">
        <v>404</v>
      </c>
      <c r="L74" s="20" t="s">
        <v>404</v>
      </c>
      <c r="M74" s="18" t="s">
        <v>404</v>
      </c>
      <c r="N74" s="20" t="s">
        <v>404</v>
      </c>
      <c r="O74" s="18" t="s">
        <v>404</v>
      </c>
      <c r="P74" s="20" t="s">
        <v>404</v>
      </c>
      <c r="Q74" s="18" t="n">
        <v>382.31445212</v>
      </c>
      <c r="R74" s="20" t="n">
        <v>6.6274906</v>
      </c>
      <c r="S74" s="18" t="n">
        <v>391.38727472</v>
      </c>
      <c r="T74" s="20" t="n">
        <v>5.53445974</v>
      </c>
    </row>
    <row r="75" spans="1:20">
      <c r="A75" s="15" t="s">
        <v>472</v>
      </c>
      <c r="B75" s="17" t="n">
        <v>5375</v>
      </c>
      <c r="C75" s="18">
        <f>(483.0/B75*100)</f>
        <v/>
      </c>
      <c r="D75" s="19" t="n">
        <v>4892</v>
      </c>
      <c r="E75" s="18" t="n">
        <v>390.22020444</v>
      </c>
      <c r="F75" s="20" t="n">
        <v>3.41919001</v>
      </c>
      <c r="G75" s="18" t="n">
        <v>379.73255722</v>
      </c>
      <c r="H75" s="20" t="n">
        <v>6.09390113</v>
      </c>
      <c r="I75" s="18" t="n">
        <v>390.13142384</v>
      </c>
      <c r="J75" s="20" t="n">
        <v>29.18879856</v>
      </c>
      <c r="K75" s="18" t="s">
        <v>404</v>
      </c>
      <c r="L75" s="20" t="s">
        <v>404</v>
      </c>
      <c r="M75" s="18" t="s">
        <v>404</v>
      </c>
      <c r="N75" s="20" t="s">
        <v>404</v>
      </c>
      <c r="O75" s="18" t="s">
        <v>404</v>
      </c>
      <c r="P75" s="20" t="s">
        <v>404</v>
      </c>
      <c r="Q75" s="18" t="s">
        <v>404</v>
      </c>
      <c r="R75" s="20" t="s">
        <v>404</v>
      </c>
      <c r="S75" s="18" t="n">
        <v>381.37635037</v>
      </c>
      <c r="T75" s="20" t="n">
        <v>12.29462949</v>
      </c>
    </row>
    <row r="76" spans="1:20">
      <c r="A76" s="15" t="s">
        <v>473</v>
      </c>
      <c r="B76" s="17" t="n">
        <v>14167</v>
      </c>
      <c r="C76" s="18">
        <f>(1400.0/B76*100)</f>
        <v/>
      </c>
      <c r="D76" s="19" t="n">
        <v>12767</v>
      </c>
      <c r="E76" s="18" t="n">
        <v>427.72956409</v>
      </c>
      <c r="F76" s="20" t="n">
        <v>3.34386027</v>
      </c>
      <c r="G76" s="18" t="n">
        <v>463.42336262</v>
      </c>
      <c r="H76" s="20" t="n">
        <v>5.78015075</v>
      </c>
      <c r="I76" s="18" t="n">
        <v>517.52690837</v>
      </c>
      <c r="J76" s="20" t="n">
        <v>12.84718357</v>
      </c>
      <c r="K76" s="18" t="s">
        <v>404</v>
      </c>
      <c r="L76" s="20" t="s">
        <v>404</v>
      </c>
      <c r="M76" s="18" t="s">
        <v>404</v>
      </c>
      <c r="N76" s="20" t="s">
        <v>404</v>
      </c>
      <c r="O76" s="18" t="s">
        <v>404</v>
      </c>
      <c r="P76" s="20" t="s">
        <v>404</v>
      </c>
      <c r="Q76" s="18" t="s">
        <v>404</v>
      </c>
      <c r="R76" s="20" t="s">
        <v>404</v>
      </c>
      <c r="S76" s="18" t="n">
        <v>432.96512975</v>
      </c>
      <c r="T76" s="20" t="n">
        <v>8.95798396</v>
      </c>
    </row>
    <row r="77" spans="1:20">
      <c r="A77" s="15" t="s">
        <v>474</v>
      </c>
      <c r="B77" s="17" t="n">
        <v>6062</v>
      </c>
      <c r="C77" s="18">
        <f>(0.0/B77*100)</f>
        <v/>
      </c>
      <c r="D77" s="19" t="n">
        <v>6062</v>
      </c>
      <c r="E77" s="18" t="n">
        <v>432.6280142</v>
      </c>
      <c r="F77" s="20" t="n">
        <v>3.38423566</v>
      </c>
      <c r="G77" s="18" t="n">
        <v>437.84927904</v>
      </c>
      <c r="H77" s="20" t="n">
        <v>6.07323299</v>
      </c>
      <c r="I77" s="18" t="n">
        <v>464.05114076</v>
      </c>
      <c r="J77" s="20" t="n">
        <v>20.4518377</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521.92067835</v>
      </c>
      <c r="F78" s="20" t="n">
        <v>4.92340923</v>
      </c>
      <c r="G78" s="18" t="n">
        <v>530.06537861</v>
      </c>
      <c r="H78" s="20" t="n">
        <v>6.47271538</v>
      </c>
      <c r="I78" s="18" t="n">
        <v>502.31133637</v>
      </c>
      <c r="J78" s="20" t="n">
        <v>14.92081109</v>
      </c>
      <c r="K78" s="18" t="s">
        <v>404</v>
      </c>
      <c r="L78" s="20" t="s">
        <v>404</v>
      </c>
      <c r="M78" s="18" t="s">
        <v>404</v>
      </c>
      <c r="N78" s="20" t="s">
        <v>404</v>
      </c>
      <c r="O78" s="18" t="s">
        <v>404</v>
      </c>
      <c r="P78" s="20" t="s">
        <v>404</v>
      </c>
      <c r="Q78" s="18" t="s">
        <v>404</v>
      </c>
      <c r="R78" s="20" t="s">
        <v>404</v>
      </c>
      <c r="S78" s="18" t="n">
        <v>500.4080684</v>
      </c>
      <c r="T78" s="20" t="n">
        <v>7.39363898</v>
      </c>
    </row>
    <row customHeight="1" ht="25" r="79" spans="1:20">
      <c r="A79" s="15" t="s">
        <v>476</v>
      </c>
      <c r="B79" s="17" t="n">
        <v>1657</v>
      </c>
      <c r="C79" s="18">
        <f>(21.0/B79*100)</f>
        <v/>
      </c>
      <c r="D79" s="19" t="n">
        <v>1636</v>
      </c>
      <c r="E79" s="18" t="n">
        <v>425.53469644</v>
      </c>
      <c r="F79" s="20" t="n">
        <v>8.6661801</v>
      </c>
      <c r="G79" s="18" t="n">
        <v>495.46205851</v>
      </c>
      <c r="H79" s="20" t="n">
        <v>8.74541198</v>
      </c>
      <c r="I79" s="18" t="n">
        <v>487.41367341</v>
      </c>
      <c r="J79" s="20" t="n">
        <v>16.18069554</v>
      </c>
      <c r="K79" s="18" t="s">
        <v>404</v>
      </c>
      <c r="L79" s="20" t="s">
        <v>404</v>
      </c>
      <c r="M79" s="18" t="s">
        <v>404</v>
      </c>
      <c r="N79" s="20" t="s">
        <v>404</v>
      </c>
      <c r="O79" s="18" t="s">
        <v>404</v>
      </c>
      <c r="P79" s="20" t="s">
        <v>404</v>
      </c>
      <c r="Q79" s="18" t="s">
        <v>404</v>
      </c>
      <c r="R79" s="20" t="s">
        <v>404</v>
      </c>
      <c r="S79" s="18" t="n">
        <v>390.82563942</v>
      </c>
      <c r="T79" s="20" t="n">
        <v>22.86202759</v>
      </c>
    </row>
    <row r="80" spans="1:20">
      <c r="A80" s="15" t="s">
        <v>477</v>
      </c>
      <c r="B80" s="17" t="n">
        <v>7841</v>
      </c>
      <c r="C80" s="18">
        <f>(0.0/B80*100)</f>
        <v/>
      </c>
      <c r="D80" s="19" t="n">
        <v>7841</v>
      </c>
      <c r="E80" s="18" t="n">
        <v>457.84473371</v>
      </c>
      <c r="F80" s="20" t="n">
        <v>5.12603752</v>
      </c>
      <c r="G80" s="18" t="n">
        <v>454.99501458</v>
      </c>
      <c r="H80" s="20" t="n">
        <v>5.32992309</v>
      </c>
      <c r="I80" s="18" t="s">
        <v>404</v>
      </c>
      <c r="J80" s="20" t="s">
        <v>404</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439.08470103</v>
      </c>
      <c r="F81" s="20" t="n">
        <v>3.54949785</v>
      </c>
      <c r="G81" s="18" t="n">
        <v>449.53445949</v>
      </c>
      <c r="H81" s="20" t="n">
        <v>5.18194091</v>
      </c>
      <c r="I81" s="18" t="s">
        <v>404</v>
      </c>
      <c r="J81" s="20" t="s">
        <v>404</v>
      </c>
      <c r="K81" s="18" t="s">
        <v>404</v>
      </c>
      <c r="L81" s="20" t="s">
        <v>404</v>
      </c>
      <c r="M81" s="18" t="s">
        <v>404</v>
      </c>
      <c r="N81" s="20" t="s">
        <v>404</v>
      </c>
      <c r="O81" s="18" t="s">
        <v>404</v>
      </c>
      <c r="P81" s="20" t="s">
        <v>404</v>
      </c>
      <c r="Q81" s="18" t="s">
        <v>404</v>
      </c>
      <c r="R81" s="20" t="s">
        <v>404</v>
      </c>
      <c r="S81" s="18" t="n">
        <v>440.43341276</v>
      </c>
      <c r="T81" s="20" t="n">
        <v>6.52394116</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684</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520.79206353</v>
      </c>
      <c r="F7" s="20" t="n">
        <v>8.56004351</v>
      </c>
      <c r="G7" s="18" t="n">
        <v>511.85582163</v>
      </c>
      <c r="H7" s="20" t="n">
        <v>2.34870945</v>
      </c>
      <c r="I7" s="18" t="n">
        <v>503.42779954</v>
      </c>
      <c r="J7" s="20" t="n">
        <v>4.95716263</v>
      </c>
      <c r="K7" s="18" t="s">
        <v>404</v>
      </c>
      <c r="L7" s="20" t="s">
        <v>404</v>
      </c>
      <c r="M7" s="18" t="s">
        <v>404</v>
      </c>
      <c r="N7" s="20" t="s">
        <v>404</v>
      </c>
      <c r="O7" s="18" t="s">
        <v>404</v>
      </c>
      <c r="P7" s="20" t="s">
        <v>404</v>
      </c>
      <c r="Q7" s="18" t="s">
        <v>404</v>
      </c>
      <c r="R7" s="20" t="s">
        <v>404</v>
      </c>
      <c r="S7" s="18" t="n">
        <v>498.49465817</v>
      </c>
      <c r="T7" s="20" t="n">
        <v>8.159438270000001</v>
      </c>
    </row>
    <row r="8" spans="1:20">
      <c r="A8" s="15" t="s">
        <v>405</v>
      </c>
      <c r="B8" s="17" t="n">
        <v>7007</v>
      </c>
      <c r="C8" s="18">
        <f>(0.0/B8*100)</f>
        <v/>
      </c>
      <c r="D8" s="19" t="n">
        <v>7007</v>
      </c>
      <c r="E8" s="18" t="n">
        <v>484.06433158</v>
      </c>
      <c r="F8" s="20" t="n">
        <v>8.43227313</v>
      </c>
      <c r="G8" s="18" t="n">
        <v>503.37884721</v>
      </c>
      <c r="H8" s="20" t="n">
        <v>3.99504797</v>
      </c>
      <c r="I8" s="18" t="n">
        <v>473.57642782</v>
      </c>
      <c r="J8" s="20" t="n">
        <v>16.83581255</v>
      </c>
      <c r="K8" s="18" t="s">
        <v>404</v>
      </c>
      <c r="L8" s="20" t="s">
        <v>404</v>
      </c>
      <c r="M8" s="18" t="s">
        <v>404</v>
      </c>
      <c r="N8" s="20" t="s">
        <v>404</v>
      </c>
      <c r="O8" s="18" t="s">
        <v>404</v>
      </c>
      <c r="P8" s="20" t="s">
        <v>404</v>
      </c>
      <c r="Q8" s="18" t="s">
        <v>404</v>
      </c>
      <c r="R8" s="20" t="s">
        <v>404</v>
      </c>
      <c r="S8" s="18" t="n">
        <v>482.8973992</v>
      </c>
      <c r="T8" s="20" t="n">
        <v>18.00579384</v>
      </c>
    </row>
    <row r="9" spans="1:20">
      <c r="A9" s="15" t="s">
        <v>406</v>
      </c>
      <c r="B9" s="17" t="n">
        <v>9651</v>
      </c>
      <c r="C9" s="18">
        <f>(200.0/B9*100)</f>
        <v/>
      </c>
      <c r="D9" s="19" t="n">
        <v>9451</v>
      </c>
      <c r="E9" s="18" t="n">
        <v>501.81662124</v>
      </c>
      <c r="F9" s="20" t="n">
        <v>26.92022823</v>
      </c>
      <c r="G9" s="18" t="n">
        <v>514.86262586</v>
      </c>
      <c r="H9" s="20" t="n">
        <v>3.70705992</v>
      </c>
      <c r="I9" s="18" t="n">
        <v>494.24362527</v>
      </c>
      <c r="J9" s="20" t="n">
        <v>5.73818932</v>
      </c>
      <c r="K9" s="18" t="s">
        <v>404</v>
      </c>
      <c r="L9" s="20" t="s">
        <v>404</v>
      </c>
      <c r="M9" s="18" t="s">
        <v>404</v>
      </c>
      <c r="N9" s="20" t="s">
        <v>404</v>
      </c>
      <c r="O9" s="18" t="s">
        <v>404</v>
      </c>
      <c r="P9" s="20" t="s">
        <v>404</v>
      </c>
      <c r="Q9" s="18" t="s">
        <v>404</v>
      </c>
      <c r="R9" s="20" t="s">
        <v>404</v>
      </c>
      <c r="S9" s="18" t="n">
        <v>484.95347366</v>
      </c>
      <c r="T9" s="20" t="n">
        <v>12.31786179</v>
      </c>
    </row>
    <row r="10" spans="1:20">
      <c r="A10" s="15" t="s">
        <v>407</v>
      </c>
      <c r="B10" s="17" t="n">
        <v>20058</v>
      </c>
      <c r="C10" s="18">
        <f>(3112.0/B10*100)</f>
        <v/>
      </c>
      <c r="D10" s="19" t="n">
        <v>16946</v>
      </c>
      <c r="E10" s="18" t="n">
        <v>530.6884819000001</v>
      </c>
      <c r="F10" s="20" t="n">
        <v>5.48683619</v>
      </c>
      <c r="G10" s="18" t="n">
        <v>528.1231120800001</v>
      </c>
      <c r="H10" s="20" t="n">
        <v>3.53897857</v>
      </c>
      <c r="I10" s="18" t="n">
        <v>528.29887693</v>
      </c>
      <c r="J10" s="20" t="n">
        <v>3.01664869</v>
      </c>
      <c r="K10" s="18" t="s">
        <v>404</v>
      </c>
      <c r="L10" s="20" t="s">
        <v>404</v>
      </c>
      <c r="M10" s="18" t="s">
        <v>404</v>
      </c>
      <c r="N10" s="20" t="s">
        <v>404</v>
      </c>
      <c r="O10" s="18" t="s">
        <v>404</v>
      </c>
      <c r="P10" s="20" t="s">
        <v>404</v>
      </c>
      <c r="Q10" s="18" t="s">
        <v>404</v>
      </c>
      <c r="R10" s="20" t="s">
        <v>404</v>
      </c>
      <c r="S10" s="18" t="n">
        <v>533.45652553</v>
      </c>
      <c r="T10" s="20" t="n">
        <v>7.45161391</v>
      </c>
    </row>
    <row r="11" spans="1:20">
      <c r="A11" s="15" t="s">
        <v>408</v>
      </c>
      <c r="B11" s="17" t="n">
        <v>7053</v>
      </c>
      <c r="C11" s="18">
        <f>(212.0/B11*100)</f>
        <v/>
      </c>
      <c r="D11" s="19" t="n">
        <v>6841</v>
      </c>
      <c r="E11" s="18" t="n">
        <v>390.66490698</v>
      </c>
      <c r="F11" s="20" t="n">
        <v>16.71035462</v>
      </c>
      <c r="G11" s="18" t="n">
        <v>452.25987028</v>
      </c>
      <c r="H11" s="20" t="n">
        <v>4.01551238</v>
      </c>
      <c r="I11" s="18" t="n">
        <v>443.71777876</v>
      </c>
      <c r="J11" s="20" t="n">
        <v>6.59758558</v>
      </c>
      <c r="K11" s="18" t="s">
        <v>404</v>
      </c>
      <c r="L11" s="20" t="s">
        <v>404</v>
      </c>
      <c r="M11" s="18" t="s">
        <v>404</v>
      </c>
      <c r="N11" s="20" t="s">
        <v>404</v>
      </c>
      <c r="O11" s="18" t="s">
        <v>404</v>
      </c>
      <c r="P11" s="20" t="s">
        <v>404</v>
      </c>
      <c r="Q11" s="18" t="s">
        <v>404</v>
      </c>
      <c r="R11" s="20" t="s">
        <v>404</v>
      </c>
      <c r="S11" s="18" t="n">
        <v>426.60408669</v>
      </c>
      <c r="T11" s="20" t="n">
        <v>12.14212942</v>
      </c>
    </row>
    <row r="12" spans="1:20">
      <c r="A12" s="15" t="s">
        <v>409</v>
      </c>
      <c r="B12" s="17" t="n">
        <v>6894</v>
      </c>
      <c r="C12" s="18">
        <f>(106.0/B12*100)</f>
        <v/>
      </c>
      <c r="D12" s="19" t="n">
        <v>6788</v>
      </c>
      <c r="E12" s="18" t="n">
        <v>424.22435868</v>
      </c>
      <c r="F12" s="20" t="n">
        <v>51.0304802</v>
      </c>
      <c r="G12" s="18" t="n">
        <v>498.29051888</v>
      </c>
      <c r="H12" s="20" t="n">
        <v>3.07521385</v>
      </c>
      <c r="I12" s="18" t="n">
        <v>480.86408136</v>
      </c>
      <c r="J12" s="20" t="n">
        <v>5.55774275</v>
      </c>
      <c r="K12" s="18" t="s">
        <v>404</v>
      </c>
      <c r="L12" s="20" t="s">
        <v>404</v>
      </c>
      <c r="M12" s="18" t="s">
        <v>404</v>
      </c>
      <c r="N12" s="20" t="s">
        <v>404</v>
      </c>
      <c r="O12" s="18" t="s">
        <v>404</v>
      </c>
      <c r="P12" s="20" t="s">
        <v>404</v>
      </c>
      <c r="Q12" s="18" t="s">
        <v>404</v>
      </c>
      <c r="R12" s="20" t="s">
        <v>404</v>
      </c>
      <c r="S12" s="18" t="n">
        <v>439.50267278</v>
      </c>
      <c r="T12" s="20" t="n">
        <v>11.83817542</v>
      </c>
    </row>
    <row r="13" spans="1:20">
      <c r="A13" s="15" t="s">
        <v>410</v>
      </c>
      <c r="B13" s="17" t="n">
        <v>7161</v>
      </c>
      <c r="C13" s="18">
        <f>(1175.0/B13*100)</f>
        <v/>
      </c>
      <c r="D13" s="19" t="n">
        <v>5986</v>
      </c>
      <c r="E13" s="18" t="n">
        <v>484.11543772</v>
      </c>
      <c r="F13" s="20" t="n">
        <v>10.14593739</v>
      </c>
      <c r="G13" s="18" t="n">
        <v>510.08506448</v>
      </c>
      <c r="H13" s="20" t="n">
        <v>3.68787389</v>
      </c>
      <c r="I13" s="18" t="n">
        <v>497.75583427</v>
      </c>
      <c r="J13" s="20" t="n">
        <v>3.4444898</v>
      </c>
      <c r="K13" s="18" t="s">
        <v>404</v>
      </c>
      <c r="L13" s="20" t="s">
        <v>404</v>
      </c>
      <c r="M13" s="18" t="s">
        <v>404</v>
      </c>
      <c r="N13" s="20" t="s">
        <v>404</v>
      </c>
      <c r="O13" s="18" t="s">
        <v>404</v>
      </c>
      <c r="P13" s="20" t="s">
        <v>404</v>
      </c>
      <c r="Q13" s="18" t="s">
        <v>404</v>
      </c>
      <c r="R13" s="20" t="s">
        <v>404</v>
      </c>
      <c r="S13" s="18" t="n">
        <v>501.61213759</v>
      </c>
      <c r="T13" s="20" t="n">
        <v>4.90017903</v>
      </c>
    </row>
    <row r="14" spans="1:20">
      <c r="A14" s="15" t="s">
        <v>411</v>
      </c>
      <c r="B14" s="17" t="n">
        <v>5587</v>
      </c>
      <c r="C14" s="18">
        <f>(0.0/B14*100)</f>
        <v/>
      </c>
      <c r="D14" s="19" t="n">
        <v>5587</v>
      </c>
      <c r="E14" s="18" t="n">
        <v>547.5875165800001</v>
      </c>
      <c r="F14" s="20" t="n">
        <v>13.65907167</v>
      </c>
      <c r="G14" s="18" t="n">
        <v>534.15115307</v>
      </c>
      <c r="H14" s="20" t="n">
        <v>2.27648206</v>
      </c>
      <c r="I14" s="18" t="n">
        <v>527.79735045</v>
      </c>
      <c r="J14" s="20" t="n">
        <v>7.3845157</v>
      </c>
      <c r="K14" s="18" t="s">
        <v>404</v>
      </c>
      <c r="L14" s="20" t="s">
        <v>404</v>
      </c>
      <c r="M14" s="18" t="s">
        <v>404</v>
      </c>
      <c r="N14" s="20" t="s">
        <v>404</v>
      </c>
      <c r="O14" s="18" t="s">
        <v>404</v>
      </c>
      <c r="P14" s="20" t="s">
        <v>404</v>
      </c>
      <c r="Q14" s="18" t="s">
        <v>404</v>
      </c>
      <c r="R14" s="20" t="s">
        <v>404</v>
      </c>
      <c r="S14" s="18" t="s">
        <v>404</v>
      </c>
      <c r="T14" s="20" t="s">
        <v>404</v>
      </c>
    </row>
    <row r="15" spans="1:20">
      <c r="A15" s="15" t="s">
        <v>412</v>
      </c>
      <c r="B15" s="17" t="n">
        <v>5882</v>
      </c>
      <c r="C15" s="18">
        <f>(0.0/B15*100)</f>
        <v/>
      </c>
      <c r="D15" s="19" t="n">
        <v>5882</v>
      </c>
      <c r="E15" s="18" t="n">
        <v>535.0502887</v>
      </c>
      <c r="F15" s="20" t="n">
        <v>11.08097585</v>
      </c>
      <c r="G15" s="18" t="n">
        <v>531.97648152</v>
      </c>
      <c r="H15" s="20" t="n">
        <v>2.92136171</v>
      </c>
      <c r="I15" s="18" t="n">
        <v>525.32945919</v>
      </c>
      <c r="J15" s="20" t="n">
        <v>4.46143827</v>
      </c>
      <c r="K15" s="18" t="s">
        <v>404</v>
      </c>
      <c r="L15" s="20" t="s">
        <v>404</v>
      </c>
      <c r="M15" s="18" t="s">
        <v>404</v>
      </c>
      <c r="N15" s="20" t="s">
        <v>404</v>
      </c>
      <c r="O15" s="18" t="s">
        <v>404</v>
      </c>
      <c r="P15" s="20" t="s">
        <v>404</v>
      </c>
      <c r="Q15" s="18" t="s">
        <v>404</v>
      </c>
      <c r="R15" s="20" t="s">
        <v>404</v>
      </c>
      <c r="S15" s="18" t="n">
        <v>539.9146191999999</v>
      </c>
      <c r="T15" s="20" t="n">
        <v>22.22963819</v>
      </c>
    </row>
    <row r="16" spans="1:20">
      <c r="A16" s="15" t="s">
        <v>413</v>
      </c>
      <c r="B16" s="17" t="n">
        <v>6108</v>
      </c>
      <c r="C16" s="18">
        <f>(495.0/B16*100)</f>
        <v/>
      </c>
      <c r="D16" s="19" t="n">
        <v>5613</v>
      </c>
      <c r="E16" s="18" t="n">
        <v>479.01643854</v>
      </c>
      <c r="F16" s="20" t="n">
        <v>24.24639124</v>
      </c>
      <c r="G16" s="18" t="n">
        <v>483.476284</v>
      </c>
      <c r="H16" s="20" t="n">
        <v>9.54793308</v>
      </c>
      <c r="I16" s="18" t="n">
        <v>500.79172108</v>
      </c>
      <c r="J16" s="20" t="n">
        <v>3.37315608</v>
      </c>
      <c r="K16" s="18" t="s">
        <v>404</v>
      </c>
      <c r="L16" s="20" t="s">
        <v>404</v>
      </c>
      <c r="M16" s="18" t="s">
        <v>404</v>
      </c>
      <c r="N16" s="20" t="s">
        <v>404</v>
      </c>
      <c r="O16" s="18" t="s">
        <v>404</v>
      </c>
      <c r="P16" s="20" t="s">
        <v>404</v>
      </c>
      <c r="Q16" s="18" t="s">
        <v>404</v>
      </c>
      <c r="R16" s="20" t="s">
        <v>404</v>
      </c>
      <c r="S16" s="18" t="n">
        <v>499.00474938</v>
      </c>
      <c r="T16" s="20" t="n">
        <v>18.81872562</v>
      </c>
    </row>
    <row r="17" spans="1:20">
      <c r="A17" s="15" t="s">
        <v>414</v>
      </c>
      <c r="B17" s="17" t="n">
        <v>6504</v>
      </c>
      <c r="C17" s="18">
        <f>(1325.0/B17*100)</f>
        <v/>
      </c>
      <c r="D17" s="19" t="n">
        <v>5179</v>
      </c>
      <c r="E17" s="18" t="n">
        <v>486.29365554</v>
      </c>
      <c r="F17" s="20" t="n">
        <v>21.86082656</v>
      </c>
      <c r="G17" s="18" t="n">
        <v>516.41248162</v>
      </c>
      <c r="H17" s="20" t="n">
        <v>5.98836465</v>
      </c>
      <c r="I17" s="18" t="n">
        <v>495.21427517</v>
      </c>
      <c r="J17" s="20" t="n">
        <v>7.2797745</v>
      </c>
      <c r="K17" s="18" t="s">
        <v>404</v>
      </c>
      <c r="L17" s="20" t="s">
        <v>404</v>
      </c>
      <c r="M17" s="18" t="s">
        <v>404</v>
      </c>
      <c r="N17" s="20" t="s">
        <v>404</v>
      </c>
      <c r="O17" s="18" t="s">
        <v>404</v>
      </c>
      <c r="P17" s="20" t="s">
        <v>404</v>
      </c>
      <c r="Q17" s="18" t="s">
        <v>404</v>
      </c>
      <c r="R17" s="20" t="s">
        <v>404</v>
      </c>
      <c r="S17" s="18" t="n">
        <v>549.40631466</v>
      </c>
      <c r="T17" s="20" t="n">
        <v>15.70994051</v>
      </c>
    </row>
    <row r="18" spans="1:20">
      <c r="A18" s="15" t="s">
        <v>415</v>
      </c>
      <c r="B18" s="17" t="n">
        <v>5532</v>
      </c>
      <c r="C18" s="18">
        <f>(0.0/B18*100)</f>
        <v/>
      </c>
      <c r="D18" s="19" t="n">
        <v>5532</v>
      </c>
      <c r="E18" s="18" t="n">
        <v>429.4584252</v>
      </c>
      <c r="F18" s="20" t="n">
        <v>20.34000745</v>
      </c>
      <c r="G18" s="18" t="n">
        <v>456.40768581</v>
      </c>
      <c r="H18" s="20" t="n">
        <v>7.06595993</v>
      </c>
      <c r="I18" s="18" t="n">
        <v>455.45460908</v>
      </c>
      <c r="J18" s="20" t="n">
        <v>5.55362254</v>
      </c>
      <c r="K18" s="18" t="s">
        <v>404</v>
      </c>
      <c r="L18" s="20" t="s">
        <v>404</v>
      </c>
      <c r="M18" s="18" t="s">
        <v>404</v>
      </c>
      <c r="N18" s="20" t="s">
        <v>404</v>
      </c>
      <c r="O18" s="18" t="s">
        <v>404</v>
      </c>
      <c r="P18" s="20" t="s">
        <v>404</v>
      </c>
      <c r="Q18" s="18" t="s">
        <v>404</v>
      </c>
      <c r="R18" s="20" t="s">
        <v>404</v>
      </c>
      <c r="S18" s="18" t="n">
        <v>449.60587273</v>
      </c>
      <c r="T18" s="20" t="n">
        <v>30.27730873</v>
      </c>
    </row>
    <row r="19" spans="1:20">
      <c r="A19" s="15" t="s">
        <v>416</v>
      </c>
      <c r="B19" s="17" t="n">
        <v>5658</v>
      </c>
      <c r="C19" s="18">
        <f>(327.0/B19*100)</f>
        <v/>
      </c>
      <c r="D19" s="19" t="n">
        <v>5331</v>
      </c>
      <c r="E19" s="18" t="n">
        <v>479.04988823</v>
      </c>
      <c r="F19" s="20" t="n">
        <v>23.21700634</v>
      </c>
      <c r="G19" s="18" t="n">
        <v>484.79594967</v>
      </c>
      <c r="H19" s="20" t="n">
        <v>4.82929356</v>
      </c>
      <c r="I19" s="18" t="n">
        <v>462.98262152</v>
      </c>
      <c r="J19" s="20" t="n">
        <v>8.22628608</v>
      </c>
      <c r="K19" s="18" t="s">
        <v>404</v>
      </c>
      <c r="L19" s="20" t="s">
        <v>404</v>
      </c>
      <c r="M19" s="18" t="s">
        <v>404</v>
      </c>
      <c r="N19" s="20" t="s">
        <v>404</v>
      </c>
      <c r="O19" s="18" t="s">
        <v>404</v>
      </c>
      <c r="P19" s="20" t="s">
        <v>404</v>
      </c>
      <c r="Q19" s="18" t="s">
        <v>404</v>
      </c>
      <c r="R19" s="20" t="s">
        <v>404</v>
      </c>
      <c r="S19" s="18" t="n">
        <v>493.01100632</v>
      </c>
      <c r="T19" s="20" t="n">
        <v>33.83748905</v>
      </c>
    </row>
    <row r="20" spans="1:20">
      <c r="A20" s="15" t="s">
        <v>417</v>
      </c>
      <c r="B20" s="17" t="n">
        <v>3371</v>
      </c>
      <c r="C20" s="18">
        <f>(24.0/B20*100)</f>
        <v/>
      </c>
      <c r="D20" s="19" t="n">
        <v>3347</v>
      </c>
      <c r="E20" s="18" t="n">
        <v>464.49150981</v>
      </c>
      <c r="F20" s="20" t="n">
        <v>6.93426544</v>
      </c>
      <c r="G20" s="18" t="n">
        <v>472.54961008</v>
      </c>
      <c r="H20" s="20" t="n">
        <v>2.47351128</v>
      </c>
      <c r="I20" s="18" t="n">
        <v>474.49411449</v>
      </c>
      <c r="J20" s="20" t="n">
        <v>2.46210003</v>
      </c>
      <c r="K20" s="18" t="s">
        <v>404</v>
      </c>
      <c r="L20" s="20" t="s">
        <v>404</v>
      </c>
      <c r="M20" s="18" t="s">
        <v>404</v>
      </c>
      <c r="N20" s="20" t="s">
        <v>404</v>
      </c>
      <c r="O20" s="18" t="s">
        <v>404</v>
      </c>
      <c r="P20" s="20" t="s">
        <v>404</v>
      </c>
      <c r="Q20" s="18" t="s">
        <v>404</v>
      </c>
      <c r="R20" s="20" t="s">
        <v>404</v>
      </c>
      <c r="S20" s="18" t="n">
        <v>470.72867569</v>
      </c>
      <c r="T20" s="20" t="n">
        <v>9.00802511</v>
      </c>
    </row>
    <row r="21" spans="1:20">
      <c r="A21" s="15" t="s">
        <v>418</v>
      </c>
      <c r="B21" s="17" t="n">
        <v>5741</v>
      </c>
      <c r="C21" s="18">
        <f>(0.0/B21*100)</f>
        <v/>
      </c>
      <c r="D21" s="19" t="n">
        <v>5741</v>
      </c>
      <c r="E21" s="18" t="n">
        <v>464.80551347</v>
      </c>
      <c r="F21" s="20" t="n">
        <v>20.3524971</v>
      </c>
      <c r="G21" s="18" t="n">
        <v>510.26295134</v>
      </c>
      <c r="H21" s="20" t="n">
        <v>3.844938</v>
      </c>
      <c r="I21" s="18" t="n">
        <v>501.52438362</v>
      </c>
      <c r="J21" s="20" t="n">
        <v>3.57901717</v>
      </c>
      <c r="K21" s="18" t="s">
        <v>404</v>
      </c>
      <c r="L21" s="20" t="s">
        <v>404</v>
      </c>
      <c r="M21" s="18" t="s">
        <v>404</v>
      </c>
      <c r="N21" s="20" t="s">
        <v>404</v>
      </c>
      <c r="O21" s="18" t="s">
        <v>404</v>
      </c>
      <c r="P21" s="20" t="s">
        <v>404</v>
      </c>
      <c r="Q21" s="18" t="s">
        <v>404</v>
      </c>
      <c r="R21" s="20" t="s">
        <v>404</v>
      </c>
      <c r="S21" s="18" t="n">
        <v>493.27588236</v>
      </c>
      <c r="T21" s="20" t="n">
        <v>7.4894112</v>
      </c>
    </row>
    <row r="22" spans="1:20">
      <c r="A22" s="15" t="s">
        <v>419</v>
      </c>
      <c r="B22" s="17" t="n">
        <v>6598</v>
      </c>
      <c r="C22" s="18">
        <f>(0.0/B22*100)</f>
        <v/>
      </c>
      <c r="D22" s="19" t="n">
        <v>6598</v>
      </c>
      <c r="E22" s="18" t="n">
        <v>467.78228727</v>
      </c>
      <c r="F22" s="20" t="n">
        <v>18.03068355</v>
      </c>
      <c r="G22" s="18" t="n">
        <v>461.48963853</v>
      </c>
      <c r="H22" s="20" t="n">
        <v>6.52214236</v>
      </c>
      <c r="I22" s="18" t="n">
        <v>471.78421415</v>
      </c>
      <c r="J22" s="20" t="n">
        <v>6.75117359</v>
      </c>
      <c r="K22" s="18" t="s">
        <v>404</v>
      </c>
      <c r="L22" s="20" t="s">
        <v>404</v>
      </c>
      <c r="M22" s="18" t="s">
        <v>404</v>
      </c>
      <c r="N22" s="20" t="s">
        <v>404</v>
      </c>
      <c r="O22" s="18" t="s">
        <v>404</v>
      </c>
      <c r="P22" s="20" t="s">
        <v>404</v>
      </c>
      <c r="Q22" s="18" t="s">
        <v>404</v>
      </c>
      <c r="R22" s="20" t="s">
        <v>404</v>
      </c>
      <c r="S22" s="18" t="n">
        <v>472.95615754</v>
      </c>
      <c r="T22" s="20" t="n">
        <v>16.42479923</v>
      </c>
    </row>
    <row r="23" spans="1:20">
      <c r="A23" s="15" t="s">
        <v>420</v>
      </c>
      <c r="B23" s="17" t="n">
        <v>11583</v>
      </c>
      <c r="C23" s="18">
        <f>(3194.0/B23*100)</f>
        <v/>
      </c>
      <c r="D23" s="19" t="n">
        <v>8389</v>
      </c>
      <c r="E23" s="18" t="n">
        <v>437.17120976</v>
      </c>
      <c r="F23" s="20" t="n">
        <v>26.71498558</v>
      </c>
      <c r="G23" s="18" t="n">
        <v>490.96825887</v>
      </c>
      <c r="H23" s="20" t="n">
        <v>6.94746047</v>
      </c>
      <c r="I23" s="18" t="n">
        <v>483.72773252</v>
      </c>
      <c r="J23" s="20" t="n">
        <v>4.37450847</v>
      </c>
      <c r="K23" s="18" t="s">
        <v>404</v>
      </c>
      <c r="L23" s="20" t="s">
        <v>404</v>
      </c>
      <c r="M23" s="18" t="s">
        <v>404</v>
      </c>
      <c r="N23" s="20" t="s">
        <v>404</v>
      </c>
      <c r="O23" s="18" t="s">
        <v>404</v>
      </c>
      <c r="P23" s="20" t="s">
        <v>404</v>
      </c>
      <c r="Q23" s="18" t="s">
        <v>404</v>
      </c>
      <c r="R23" s="20" t="s">
        <v>404</v>
      </c>
      <c r="S23" s="18" t="n">
        <v>460.61036784</v>
      </c>
      <c r="T23" s="20" t="n">
        <v>20.27967329</v>
      </c>
    </row>
    <row r="24" spans="1:20">
      <c r="A24" s="15" t="s">
        <v>421</v>
      </c>
      <c r="B24" s="17" t="n">
        <v>6647</v>
      </c>
      <c r="C24" s="18">
        <f>(0.0/B24*100)</f>
        <v/>
      </c>
      <c r="D24" s="19" t="n">
        <v>6647</v>
      </c>
      <c r="E24" s="18" t="n">
        <v>541.24509085</v>
      </c>
      <c r="F24" s="20" t="n">
        <v>9.856130520000001</v>
      </c>
      <c r="G24" s="18" t="n">
        <v>535.8785027599999</v>
      </c>
      <c r="H24" s="20" t="n">
        <v>4.88932134</v>
      </c>
      <c r="I24" s="18" t="n">
        <v>546.3263049</v>
      </c>
      <c r="J24" s="20" t="n">
        <v>11.1639669</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514.8793267999999</v>
      </c>
      <c r="F25" s="20" t="n">
        <v>5.31148112</v>
      </c>
      <c r="G25" s="18" t="n">
        <v>516.0461620999999</v>
      </c>
      <c r="H25" s="20" t="n">
        <v>4.76816545</v>
      </c>
      <c r="I25" s="18" t="n">
        <v>525.02481066</v>
      </c>
      <c r="J25" s="20" t="n">
        <v>13.49129902</v>
      </c>
      <c r="K25" s="18" t="s">
        <v>404</v>
      </c>
      <c r="L25" s="20" t="s">
        <v>404</v>
      </c>
      <c r="M25" s="18" t="s">
        <v>404</v>
      </c>
      <c r="N25" s="20" t="s">
        <v>404</v>
      </c>
      <c r="O25" s="18" t="s">
        <v>404</v>
      </c>
      <c r="P25" s="20" t="s">
        <v>404</v>
      </c>
      <c r="Q25" s="18" t="s">
        <v>404</v>
      </c>
      <c r="R25" s="20" t="s">
        <v>404</v>
      </c>
      <c r="S25" s="18" t="n">
        <v>446.31512059</v>
      </c>
      <c r="T25" s="20" t="n">
        <v>5.95755806</v>
      </c>
    </row>
    <row r="26" spans="1:20">
      <c r="A26" s="15" t="s">
        <v>423</v>
      </c>
      <c r="B26" s="17" t="n">
        <v>4869</v>
      </c>
      <c r="C26" s="18">
        <f>(11.0/B26*100)</f>
        <v/>
      </c>
      <c r="D26" s="19" t="n">
        <v>4858</v>
      </c>
      <c r="E26" s="18" t="n">
        <v>494.79145606</v>
      </c>
      <c r="F26" s="20" t="n">
        <v>8.822290260000001</v>
      </c>
      <c r="G26" s="18" t="n">
        <v>491.08892256</v>
      </c>
      <c r="H26" s="20" t="n">
        <v>1.87820375</v>
      </c>
      <c r="I26" s="18" t="n">
        <v>488.25652823</v>
      </c>
      <c r="J26" s="20" t="n">
        <v>4.43985452</v>
      </c>
      <c r="K26" s="18" t="s">
        <v>404</v>
      </c>
      <c r="L26" s="20" t="s">
        <v>404</v>
      </c>
      <c r="M26" s="18" t="s">
        <v>404</v>
      </c>
      <c r="N26" s="20" t="s">
        <v>404</v>
      </c>
      <c r="O26" s="18" t="s">
        <v>404</v>
      </c>
      <c r="P26" s="20" t="s">
        <v>404</v>
      </c>
      <c r="Q26" s="18" t="s">
        <v>404</v>
      </c>
      <c r="R26" s="20" t="s">
        <v>404</v>
      </c>
      <c r="S26" s="18" t="n">
        <v>466.36107753</v>
      </c>
      <c r="T26" s="20" t="n">
        <v>8.53778438</v>
      </c>
    </row>
    <row r="27" spans="1:20">
      <c r="A27" s="15" t="s">
        <v>424</v>
      </c>
      <c r="B27" s="17" t="n">
        <v>5299</v>
      </c>
      <c r="C27" s="18">
        <f>(0.0/B27*100)</f>
        <v/>
      </c>
      <c r="D27" s="19" t="n">
        <v>5299</v>
      </c>
      <c r="E27" s="18" t="n">
        <v>475.45095766</v>
      </c>
      <c r="F27" s="20" t="n">
        <v>6.04475115</v>
      </c>
      <c r="G27" s="18" t="n">
        <v>510.37997715</v>
      </c>
      <c r="H27" s="20" t="n">
        <v>2.12330208</v>
      </c>
      <c r="I27" s="18" t="n">
        <v>473.31849267</v>
      </c>
      <c r="J27" s="20" t="n">
        <v>1.41119836</v>
      </c>
      <c r="K27" s="18" t="s">
        <v>404</v>
      </c>
      <c r="L27" s="20" t="s">
        <v>404</v>
      </c>
      <c r="M27" s="18" t="s">
        <v>404</v>
      </c>
      <c r="N27" s="20" t="s">
        <v>404</v>
      </c>
      <c r="O27" s="18" t="s">
        <v>404</v>
      </c>
      <c r="P27" s="20" t="s">
        <v>404</v>
      </c>
      <c r="Q27" s="18" t="s">
        <v>404</v>
      </c>
      <c r="R27" s="20" t="s">
        <v>404</v>
      </c>
      <c r="S27" s="18" t="n">
        <v>542.3799364499999</v>
      </c>
      <c r="T27" s="20" t="n">
        <v>5.39403916</v>
      </c>
    </row>
    <row r="28" spans="1:20">
      <c r="A28" s="15" t="s">
        <v>425</v>
      </c>
      <c r="B28" s="17" t="n">
        <v>7568</v>
      </c>
      <c r="C28" s="18">
        <f>(0.0/B28*100)</f>
        <v/>
      </c>
      <c r="D28" s="19" t="n">
        <v>7568</v>
      </c>
      <c r="E28" s="18" t="n">
        <v>424.27530968</v>
      </c>
      <c r="F28" s="20" t="n">
        <v>5.42420514</v>
      </c>
      <c r="G28" s="18" t="n">
        <v>418.17513305</v>
      </c>
      <c r="H28" s="20" t="n">
        <v>3.03590782</v>
      </c>
      <c r="I28" s="18" t="n">
        <v>403.81245118</v>
      </c>
      <c r="J28" s="20" t="n">
        <v>5.07529034</v>
      </c>
      <c r="K28" s="18" t="s">
        <v>404</v>
      </c>
      <c r="L28" s="20" t="s">
        <v>404</v>
      </c>
      <c r="M28" s="18" t="s">
        <v>404</v>
      </c>
      <c r="N28" s="20" t="s">
        <v>404</v>
      </c>
      <c r="O28" s="18" t="s">
        <v>404</v>
      </c>
      <c r="P28" s="20" t="s">
        <v>404</v>
      </c>
      <c r="Q28" s="18" t="s">
        <v>404</v>
      </c>
      <c r="R28" s="20" t="s">
        <v>404</v>
      </c>
      <c r="S28" s="18" t="n">
        <v>404.49404421</v>
      </c>
      <c r="T28" s="20" t="n">
        <v>9.63062231</v>
      </c>
    </row>
    <row r="29" spans="1:20">
      <c r="A29" s="15" t="s">
        <v>426</v>
      </c>
      <c r="B29" s="17" t="n">
        <v>5385</v>
      </c>
      <c r="C29" s="18">
        <f>(1123.0/B29*100)</f>
        <v/>
      </c>
      <c r="D29" s="19" t="n">
        <v>4262</v>
      </c>
      <c r="E29" s="18" t="n">
        <v>560.2509618</v>
      </c>
      <c r="F29" s="20" t="n">
        <v>19.17603646</v>
      </c>
      <c r="G29" s="18" t="n">
        <v>516.05730415</v>
      </c>
      <c r="H29" s="20" t="n">
        <v>6.98806669</v>
      </c>
      <c r="I29" s="18" t="n">
        <v>478.8495203</v>
      </c>
      <c r="J29" s="20" t="n">
        <v>19.12300914</v>
      </c>
      <c r="K29" s="18" t="s">
        <v>404</v>
      </c>
      <c r="L29" s="20" t="s">
        <v>404</v>
      </c>
      <c r="M29" s="18" t="s">
        <v>404</v>
      </c>
      <c r="N29" s="20" t="s">
        <v>404</v>
      </c>
      <c r="O29" s="18" t="s">
        <v>404</v>
      </c>
      <c r="P29" s="20" t="s">
        <v>404</v>
      </c>
      <c r="Q29" s="18" t="s">
        <v>404</v>
      </c>
      <c r="R29" s="20" t="s">
        <v>404</v>
      </c>
      <c r="S29" s="18" t="n">
        <v>495.20382445</v>
      </c>
      <c r="T29" s="20" t="n">
        <v>11.0979824</v>
      </c>
    </row>
    <row r="30" spans="1:20">
      <c r="A30" s="15" t="s">
        <v>427</v>
      </c>
      <c r="B30" s="17" t="n">
        <v>4520</v>
      </c>
      <c r="C30" s="18">
        <f>(1076.0/B30*100)</f>
        <v/>
      </c>
      <c r="D30" s="19" t="n">
        <v>3444</v>
      </c>
      <c r="E30" s="18" t="n">
        <v>468.87310308</v>
      </c>
      <c r="F30" s="20" t="n">
        <v>21.87761676</v>
      </c>
      <c r="G30" s="18" t="n">
        <v>516.888646</v>
      </c>
      <c r="H30" s="20" t="n">
        <v>3.22999981</v>
      </c>
      <c r="I30" s="18" t="n">
        <v>533.8735120600001</v>
      </c>
      <c r="J30" s="20" t="n">
        <v>28.10040443</v>
      </c>
      <c r="K30" s="18" t="s">
        <v>404</v>
      </c>
      <c r="L30" s="20" t="s">
        <v>404</v>
      </c>
      <c r="M30" s="18" t="s">
        <v>404</v>
      </c>
      <c r="N30" s="20" t="s">
        <v>404</v>
      </c>
      <c r="O30" s="18" t="s">
        <v>404</v>
      </c>
      <c r="P30" s="20" t="s">
        <v>404</v>
      </c>
      <c r="Q30" s="18" t="s">
        <v>404</v>
      </c>
      <c r="R30" s="20" t="s">
        <v>404</v>
      </c>
      <c r="S30" s="18" t="n">
        <v>463.57530983</v>
      </c>
      <c r="T30" s="20" t="n">
        <v>11.57757058</v>
      </c>
    </row>
    <row r="31" spans="1:20">
      <c r="A31" s="15" t="s">
        <v>428</v>
      </c>
      <c r="B31" s="17" t="n">
        <v>5456</v>
      </c>
      <c r="C31" s="18">
        <f>(502.0/B31*100)</f>
        <v/>
      </c>
      <c r="D31" s="19" t="n">
        <v>4954</v>
      </c>
      <c r="E31" s="18" t="n">
        <v>501.02871458</v>
      </c>
      <c r="F31" s="20" t="n">
        <v>5.37807034</v>
      </c>
      <c r="G31" s="18" t="n">
        <v>502.72791261</v>
      </c>
      <c r="H31" s="20" t="n">
        <v>3.99914269</v>
      </c>
      <c r="I31" s="18" t="n">
        <v>494.33626001</v>
      </c>
      <c r="J31" s="20" t="n">
        <v>4.29850056</v>
      </c>
      <c r="K31" s="18" t="s">
        <v>404</v>
      </c>
      <c r="L31" s="20" t="s">
        <v>404</v>
      </c>
      <c r="M31" s="18" t="s">
        <v>404</v>
      </c>
      <c r="N31" s="20" t="s">
        <v>404</v>
      </c>
      <c r="O31" s="18" t="s">
        <v>404</v>
      </c>
      <c r="P31" s="20" t="s">
        <v>404</v>
      </c>
      <c r="Q31" s="18" t="s">
        <v>404</v>
      </c>
      <c r="R31" s="20" t="s">
        <v>404</v>
      </c>
      <c r="S31" s="18" t="n">
        <v>493.16484541</v>
      </c>
      <c r="T31" s="20" t="n">
        <v>9.718963690000001</v>
      </c>
    </row>
    <row r="32" spans="1:20">
      <c r="A32" s="15" t="s">
        <v>429</v>
      </c>
      <c r="B32" s="17" t="n">
        <v>4478</v>
      </c>
      <c r="C32" s="18">
        <f>(0.0/B32*100)</f>
        <v/>
      </c>
      <c r="D32" s="19" t="n">
        <v>4478</v>
      </c>
      <c r="E32" s="18" t="n">
        <v>482.19222811</v>
      </c>
      <c r="F32" s="20" t="n">
        <v>9.41935329</v>
      </c>
      <c r="G32" s="18" t="n">
        <v>501.86114187</v>
      </c>
      <c r="H32" s="20" t="n">
        <v>3.15498208</v>
      </c>
      <c r="I32" s="18" t="n">
        <v>499.36652443</v>
      </c>
      <c r="J32" s="20" t="n">
        <v>7.28082739</v>
      </c>
      <c r="K32" s="18" t="s">
        <v>404</v>
      </c>
      <c r="L32" s="20" t="s">
        <v>404</v>
      </c>
      <c r="M32" s="18" t="s">
        <v>404</v>
      </c>
      <c r="N32" s="20" t="s">
        <v>404</v>
      </c>
      <c r="O32" s="18" t="s">
        <v>404</v>
      </c>
      <c r="P32" s="20" t="s">
        <v>404</v>
      </c>
      <c r="Q32" s="18" t="s">
        <v>404</v>
      </c>
      <c r="R32" s="20" t="s">
        <v>404</v>
      </c>
      <c r="S32" s="18" t="n">
        <v>535.00076767</v>
      </c>
      <c r="T32" s="20" t="n">
        <v>13.46109357</v>
      </c>
    </row>
    <row r="33" spans="1:20">
      <c r="A33" s="15" t="s">
        <v>430</v>
      </c>
      <c r="B33" s="17" t="n">
        <v>7325</v>
      </c>
      <c r="C33" s="18">
        <f>(29.0/B33*100)</f>
        <v/>
      </c>
      <c r="D33" s="19" t="n">
        <v>7296</v>
      </c>
      <c r="E33" s="18" t="n">
        <v>487.83942874</v>
      </c>
      <c r="F33" s="20" t="n">
        <v>24.88781362</v>
      </c>
      <c r="G33" s="18" t="n">
        <v>499.01148309</v>
      </c>
      <c r="H33" s="20" t="n">
        <v>3.52767877</v>
      </c>
      <c r="I33" s="18" t="n">
        <v>507.59721627</v>
      </c>
      <c r="J33" s="20" t="n">
        <v>5.11611209</v>
      </c>
      <c r="K33" s="18" t="s">
        <v>404</v>
      </c>
      <c r="L33" s="20" t="s">
        <v>404</v>
      </c>
      <c r="M33" s="18" t="s">
        <v>404</v>
      </c>
      <c r="N33" s="20" t="s">
        <v>404</v>
      </c>
      <c r="O33" s="18" t="s">
        <v>404</v>
      </c>
      <c r="P33" s="20" t="s">
        <v>404</v>
      </c>
      <c r="Q33" s="18" t="s">
        <v>404</v>
      </c>
      <c r="R33" s="20" t="s">
        <v>404</v>
      </c>
      <c r="S33" s="18" t="n">
        <v>470.73397352</v>
      </c>
      <c r="T33" s="20" t="n">
        <v>4.6769516</v>
      </c>
    </row>
    <row r="34" spans="1:20">
      <c r="A34" s="15" t="s">
        <v>431</v>
      </c>
      <c r="B34" s="17" t="n">
        <v>6350</v>
      </c>
      <c r="C34" s="18">
        <f>(0.0/B34*100)</f>
        <v/>
      </c>
      <c r="D34" s="19" t="n">
        <v>6350</v>
      </c>
      <c r="E34" s="18" t="n">
        <v>452.95491605</v>
      </c>
      <c r="F34" s="20" t="n">
        <v>22.38245949</v>
      </c>
      <c r="G34" s="18" t="n">
        <v>465.02192917</v>
      </c>
      <c r="H34" s="20" t="n">
        <v>3.42951244</v>
      </c>
      <c r="I34" s="18" t="n">
        <v>450.66112249</v>
      </c>
      <c r="J34" s="20" t="n">
        <v>8.53551935</v>
      </c>
      <c r="K34" s="18" t="s">
        <v>404</v>
      </c>
      <c r="L34" s="20" t="s">
        <v>404</v>
      </c>
      <c r="M34" s="18" t="s">
        <v>404</v>
      </c>
      <c r="N34" s="20" t="s">
        <v>404</v>
      </c>
      <c r="O34" s="18" t="s">
        <v>404</v>
      </c>
      <c r="P34" s="20" t="s">
        <v>404</v>
      </c>
      <c r="Q34" s="18" t="s">
        <v>404</v>
      </c>
      <c r="R34" s="20" t="s">
        <v>404</v>
      </c>
      <c r="S34" s="18" t="n">
        <v>454.12149379</v>
      </c>
      <c r="T34" s="20" t="n">
        <v>18.75205493</v>
      </c>
    </row>
    <row r="35" spans="1:20">
      <c r="A35" s="15" t="s">
        <v>432</v>
      </c>
      <c r="B35" s="17" t="n">
        <v>6406</v>
      </c>
      <c r="C35" s="18">
        <f>(443.0/B35*100)</f>
        <v/>
      </c>
      <c r="D35" s="19" t="n">
        <v>5963</v>
      </c>
      <c r="E35" s="18" t="n">
        <v>527.69585299</v>
      </c>
      <c r="F35" s="20" t="n">
        <v>4.59197517</v>
      </c>
      <c r="G35" s="18" t="n">
        <v>515.15222147</v>
      </c>
      <c r="H35" s="20" t="n">
        <v>1.75683293</v>
      </c>
      <c r="I35" s="18" t="n">
        <v>515.49233933</v>
      </c>
      <c r="J35" s="20" t="n">
        <v>3.24175006</v>
      </c>
      <c r="K35" s="18" t="s">
        <v>404</v>
      </c>
      <c r="L35" s="20" t="s">
        <v>404</v>
      </c>
      <c r="M35" s="18" t="s">
        <v>404</v>
      </c>
      <c r="N35" s="20" t="s">
        <v>404</v>
      </c>
      <c r="O35" s="18" t="s">
        <v>404</v>
      </c>
      <c r="P35" s="20" t="s">
        <v>404</v>
      </c>
      <c r="Q35" s="18" t="s">
        <v>404</v>
      </c>
      <c r="R35" s="20" t="s">
        <v>404</v>
      </c>
      <c r="S35" s="18" t="n">
        <v>456.47456532</v>
      </c>
      <c r="T35" s="20" t="n">
        <v>6.39459646</v>
      </c>
    </row>
    <row r="36" spans="1:20">
      <c r="A36" s="15" t="s">
        <v>433</v>
      </c>
      <c r="B36" s="17" t="n">
        <v>6736</v>
      </c>
      <c r="C36" s="18">
        <f>(10.0/B36*100)</f>
        <v/>
      </c>
      <c r="D36" s="19" t="n">
        <v>6726</v>
      </c>
      <c r="E36" s="18" t="n">
        <v>495.60697546</v>
      </c>
      <c r="F36" s="20" t="n">
        <v>8.774331630000001</v>
      </c>
      <c r="G36" s="18" t="n">
        <v>491.5217796</v>
      </c>
      <c r="H36" s="20" t="n">
        <v>2.35574492</v>
      </c>
      <c r="I36" s="18" t="n">
        <v>496.42341249</v>
      </c>
      <c r="J36" s="20" t="n">
        <v>5.53591767</v>
      </c>
      <c r="K36" s="18" t="s">
        <v>404</v>
      </c>
      <c r="L36" s="20" t="s">
        <v>404</v>
      </c>
      <c r="M36" s="18" t="s">
        <v>404</v>
      </c>
      <c r="N36" s="20" t="s">
        <v>404</v>
      </c>
      <c r="O36" s="18" t="s">
        <v>404</v>
      </c>
      <c r="P36" s="20" t="s">
        <v>404</v>
      </c>
      <c r="Q36" s="18" t="s">
        <v>404</v>
      </c>
      <c r="R36" s="20" t="s">
        <v>404</v>
      </c>
      <c r="S36" s="18" t="n">
        <v>479.81428281</v>
      </c>
      <c r="T36" s="20" t="n">
        <v>19.4939976</v>
      </c>
    </row>
    <row r="37" spans="1:20">
      <c r="A37" s="15" t="s">
        <v>434</v>
      </c>
      <c r="B37" s="17" t="n">
        <v>5458</v>
      </c>
      <c r="C37" s="18">
        <f>(0.0/B37*100)</f>
        <v/>
      </c>
      <c r="D37" s="19" t="n">
        <v>5458</v>
      </c>
      <c r="E37" s="18" t="n">
        <v>506.5766903</v>
      </c>
      <c r="F37" s="20" t="n">
        <v>8.25530339</v>
      </c>
      <c r="G37" s="18" t="n">
        <v>493.04528512</v>
      </c>
      <c r="H37" s="20" t="n">
        <v>4.3504273</v>
      </c>
      <c r="I37" s="18" t="n">
        <v>488.37203138</v>
      </c>
      <c r="J37" s="20" t="n">
        <v>7.04459802</v>
      </c>
      <c r="K37" s="18" t="s">
        <v>404</v>
      </c>
      <c r="L37" s="20" t="s">
        <v>404</v>
      </c>
      <c r="M37" s="18" t="s">
        <v>404</v>
      </c>
      <c r="N37" s="20" t="s">
        <v>404</v>
      </c>
      <c r="O37" s="18" t="s">
        <v>404</v>
      </c>
      <c r="P37" s="20" t="s">
        <v>404</v>
      </c>
      <c r="Q37" s="18" t="s">
        <v>404</v>
      </c>
      <c r="R37" s="20" t="s">
        <v>404</v>
      </c>
      <c r="S37" s="18" t="n">
        <v>457.1689655</v>
      </c>
      <c r="T37" s="20" t="n">
        <v>8.12354573</v>
      </c>
    </row>
    <row r="38" spans="1:20">
      <c r="A38" s="15" t="s">
        <v>435</v>
      </c>
      <c r="B38" s="17" t="n">
        <v>5860</v>
      </c>
      <c r="C38" s="18">
        <f>(268.0/B38*100)</f>
        <v/>
      </c>
      <c r="D38" s="19" t="n">
        <v>5592</v>
      </c>
      <c r="E38" s="18" t="n">
        <v>536.7347747699999</v>
      </c>
      <c r="F38" s="20" t="n">
        <v>15.68136433</v>
      </c>
      <c r="G38" s="18" t="n">
        <v>504.2940937</v>
      </c>
      <c r="H38" s="20" t="n">
        <v>5.26660207</v>
      </c>
      <c r="I38" s="18" t="n">
        <v>495.00048682</v>
      </c>
      <c r="J38" s="20" t="n">
        <v>6.56324682</v>
      </c>
      <c r="K38" s="18" t="s">
        <v>404</v>
      </c>
      <c r="L38" s="20" t="s">
        <v>404</v>
      </c>
      <c r="M38" s="18" t="s">
        <v>404</v>
      </c>
      <c r="N38" s="20" t="s">
        <v>404</v>
      </c>
      <c r="O38" s="18" t="s">
        <v>404</v>
      </c>
      <c r="P38" s="20" t="s">
        <v>404</v>
      </c>
      <c r="Q38" s="18" t="s">
        <v>404</v>
      </c>
      <c r="R38" s="20" t="s">
        <v>404</v>
      </c>
      <c r="S38" s="18" t="n">
        <v>510.06063264</v>
      </c>
      <c r="T38" s="20" t="n">
        <v>13.26331059</v>
      </c>
    </row>
    <row r="39" spans="1:20">
      <c r="A39" s="15" t="s">
        <v>436</v>
      </c>
      <c r="B39" s="17" t="n">
        <v>5895</v>
      </c>
      <c r="C39" s="18">
        <f>(0.0/B39*100)</f>
        <v/>
      </c>
      <c r="D39" s="19" t="n">
        <v>5895</v>
      </c>
      <c r="E39" s="18" t="n">
        <v>425.04211406</v>
      </c>
      <c r="F39" s="20" t="n">
        <v>7.15346891</v>
      </c>
      <c r="G39" s="18" t="n">
        <v>426.21869</v>
      </c>
      <c r="H39" s="20" t="n">
        <v>7.21315737</v>
      </c>
      <c r="I39" s="18" t="n">
        <v>424.42971246</v>
      </c>
      <c r="J39" s="20" t="n">
        <v>16.32585503</v>
      </c>
      <c r="K39" s="18" t="s">
        <v>404</v>
      </c>
      <c r="L39" s="20" t="s">
        <v>404</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494.40374367</v>
      </c>
      <c r="F40" s="20" t="n">
        <v>14.51441255</v>
      </c>
      <c r="G40" s="18" t="n">
        <v>511.23984304</v>
      </c>
      <c r="H40" s="20" t="n">
        <v>3.58091115</v>
      </c>
      <c r="I40" s="18" t="n">
        <v>518.23118556</v>
      </c>
      <c r="J40" s="20" t="n">
        <v>13.07658873</v>
      </c>
      <c r="K40" s="18" t="s">
        <v>404</v>
      </c>
      <c r="L40" s="20" t="s">
        <v>404</v>
      </c>
      <c r="M40" s="18" t="s">
        <v>404</v>
      </c>
      <c r="N40" s="20" t="s">
        <v>404</v>
      </c>
      <c r="O40" s="18" t="s">
        <v>404</v>
      </c>
      <c r="P40" s="20" t="s">
        <v>404</v>
      </c>
      <c r="Q40" s="18" t="s">
        <v>404</v>
      </c>
      <c r="R40" s="20" t="s">
        <v>404</v>
      </c>
      <c r="S40" s="18" t="n">
        <v>503.27006043</v>
      </c>
      <c r="T40" s="20" t="n">
        <v>10.16822174</v>
      </c>
    </row>
    <row r="41" spans="1:20">
      <c r="A41" s="15" t="s">
        <v>438</v>
      </c>
      <c r="B41" s="17" t="n">
        <v>5712</v>
      </c>
      <c r="C41" s="18">
        <f>(99.0/B41*100)</f>
        <v/>
      </c>
      <c r="D41" s="19" t="n">
        <v>5613</v>
      </c>
      <c r="E41" s="18" t="n">
        <v>492.09366782</v>
      </c>
      <c r="F41" s="20" t="n">
        <v>10.24763791</v>
      </c>
      <c r="G41" s="18" t="n">
        <v>496.16642769</v>
      </c>
      <c r="H41" s="20" t="n">
        <v>4.69930731</v>
      </c>
      <c r="I41" s="18" t="n">
        <v>501.97909224</v>
      </c>
      <c r="J41" s="20" t="n">
        <v>5.19525969</v>
      </c>
      <c r="K41" s="18" t="s">
        <v>404</v>
      </c>
      <c r="L41" s="20" t="s">
        <v>404</v>
      </c>
      <c r="M41" s="18" t="s">
        <v>404</v>
      </c>
      <c r="N41" s="20" t="s">
        <v>404</v>
      </c>
      <c r="O41" s="18" t="s">
        <v>404</v>
      </c>
      <c r="P41" s="20" t="s">
        <v>404</v>
      </c>
      <c r="Q41" s="18" t="s">
        <v>404</v>
      </c>
      <c r="R41" s="20" t="s">
        <v>404</v>
      </c>
      <c r="S41" s="18" t="n">
        <v>486.31128888</v>
      </c>
      <c r="T41" s="20" t="n">
        <v>20.7249328</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438.65282105</v>
      </c>
      <c r="F44" s="20" t="n">
        <v>15.66932637</v>
      </c>
      <c r="G44" s="18" t="n">
        <v>424.94595455</v>
      </c>
      <c r="H44" s="20" t="n">
        <v>3.11957249</v>
      </c>
      <c r="I44" s="18" t="n">
        <v>422.31553199</v>
      </c>
      <c r="J44" s="20" t="n">
        <v>8.67161379</v>
      </c>
      <c r="K44" s="18" t="s">
        <v>404</v>
      </c>
      <c r="L44" s="20" t="s">
        <v>404</v>
      </c>
      <c r="M44" s="18" t="s">
        <v>404</v>
      </c>
      <c r="N44" s="20" t="s">
        <v>404</v>
      </c>
      <c r="O44" s="18" t="s">
        <v>404</v>
      </c>
      <c r="P44" s="20" t="s">
        <v>404</v>
      </c>
      <c r="Q44" s="18" t="n">
        <v>448.43109798</v>
      </c>
      <c r="R44" s="20" t="n">
        <v>15.02017965</v>
      </c>
      <c r="S44" s="18" t="n">
        <v>449.01192514</v>
      </c>
      <c r="T44" s="20" t="n">
        <v>17.51265012</v>
      </c>
    </row>
    <row r="45" spans="1:20">
      <c r="A45" s="15" t="s">
        <v>442</v>
      </c>
      <c r="B45" s="17" t="n">
        <v>5519</v>
      </c>
      <c r="C45" s="18">
        <f>(0.0/B45*100)</f>
        <v/>
      </c>
      <c r="D45" s="19" t="n">
        <v>5519</v>
      </c>
      <c r="E45" s="18" t="n">
        <v>378.7760888</v>
      </c>
      <c r="F45" s="20" t="n">
        <v>4.9085339</v>
      </c>
      <c r="G45" s="18" t="n">
        <v>377.68625096</v>
      </c>
      <c r="H45" s="20" t="n">
        <v>6.17517424</v>
      </c>
      <c r="I45" s="18" t="n">
        <v>364.88148062</v>
      </c>
      <c r="J45" s="20" t="n">
        <v>6.81543947</v>
      </c>
      <c r="K45" s="18" t="s">
        <v>404</v>
      </c>
      <c r="L45" s="20" t="s">
        <v>404</v>
      </c>
      <c r="M45" s="18" t="s">
        <v>404</v>
      </c>
      <c r="N45" s="20" t="s">
        <v>404</v>
      </c>
      <c r="O45" s="18" t="s">
        <v>404</v>
      </c>
      <c r="P45" s="20" t="s">
        <v>404</v>
      </c>
      <c r="Q45" s="18" t="s">
        <v>404</v>
      </c>
      <c r="R45" s="20" t="s">
        <v>404</v>
      </c>
      <c r="S45" s="18" t="n">
        <v>374.45357012</v>
      </c>
      <c r="T45" s="20" t="n">
        <v>11.11121961</v>
      </c>
    </row>
    <row r="46" spans="1:20">
      <c r="A46" s="15" t="s">
        <v>443</v>
      </c>
      <c r="B46" s="17" t="n">
        <v>23141</v>
      </c>
      <c r="C46" s="18">
        <f>(4196.0/B46*100)</f>
        <v/>
      </c>
      <c r="D46" s="19" t="n">
        <v>18945</v>
      </c>
      <c r="E46" s="18" t="n">
        <v>401.86719554</v>
      </c>
      <c r="F46" s="20" t="n">
        <v>9.60328861</v>
      </c>
      <c r="G46" s="18" t="n">
        <v>411.97913199</v>
      </c>
      <c r="H46" s="20" t="n">
        <v>3.426208</v>
      </c>
      <c r="I46" s="18" t="n">
        <v>385.80796736</v>
      </c>
      <c r="J46" s="20" t="n">
        <v>4.09384932</v>
      </c>
      <c r="K46" s="18" t="s">
        <v>404</v>
      </c>
      <c r="L46" s="20" t="s">
        <v>404</v>
      </c>
      <c r="M46" s="18" t="s">
        <v>404</v>
      </c>
      <c r="N46" s="20" t="s">
        <v>404</v>
      </c>
      <c r="O46" s="18" t="s">
        <v>404</v>
      </c>
      <c r="P46" s="20" t="s">
        <v>404</v>
      </c>
      <c r="Q46" s="18" t="s">
        <v>404</v>
      </c>
      <c r="R46" s="20" t="s">
        <v>404</v>
      </c>
      <c r="S46" s="18" t="n">
        <v>386.98266934</v>
      </c>
      <c r="T46" s="20" t="n">
        <v>11.92147464</v>
      </c>
    </row>
    <row r="47" spans="1:20">
      <c r="A47" s="15" t="s">
        <v>444</v>
      </c>
      <c r="B47" s="17" t="n">
        <v>5928</v>
      </c>
      <c r="C47" s="18">
        <f>(0.0/B47*100)</f>
        <v/>
      </c>
      <c r="D47" s="19" t="n">
        <v>5928</v>
      </c>
      <c r="E47" s="18" t="n">
        <v>459.1453504</v>
      </c>
      <c r="F47" s="20" t="n">
        <v>21.83444463</v>
      </c>
      <c r="G47" s="18" t="n">
        <v>439.21547176</v>
      </c>
      <c r="H47" s="20" t="n">
        <v>5.90981617</v>
      </c>
      <c r="I47" s="18" t="n">
        <v>451.39668232</v>
      </c>
      <c r="J47" s="20" t="n">
        <v>12.46074277</v>
      </c>
      <c r="K47" s="18" t="s">
        <v>404</v>
      </c>
      <c r="L47" s="20" t="s">
        <v>404</v>
      </c>
      <c r="M47" s="18" t="s">
        <v>404</v>
      </c>
      <c r="N47" s="20" t="s">
        <v>404</v>
      </c>
      <c r="O47" s="18" t="s">
        <v>404</v>
      </c>
      <c r="P47" s="20" t="s">
        <v>404</v>
      </c>
      <c r="Q47" s="18" t="s">
        <v>404</v>
      </c>
      <c r="R47" s="20" t="s">
        <v>404</v>
      </c>
      <c r="S47" s="18" t="n">
        <v>510.67581132</v>
      </c>
      <c r="T47" s="20" t="n">
        <v>28.32315151</v>
      </c>
    </row>
    <row r="48" spans="1:20">
      <c r="A48" s="15" t="s">
        <v>445</v>
      </c>
      <c r="B48" s="17" t="n">
        <v>9841</v>
      </c>
      <c r="C48" s="18">
        <f>(40.0/B48*100)</f>
        <v/>
      </c>
      <c r="D48" s="19" t="n">
        <v>9801</v>
      </c>
      <c r="E48" s="18" t="n">
        <v>548.4625248</v>
      </c>
      <c r="F48" s="20" t="n">
        <v>20.31159434</v>
      </c>
      <c r="G48" s="18" t="n">
        <v>520.00803878</v>
      </c>
      <c r="H48" s="20" t="n">
        <v>5.75548206</v>
      </c>
      <c r="I48" s="18" t="n">
        <v>492.03249652</v>
      </c>
      <c r="J48" s="20" t="n">
        <v>12.43086494</v>
      </c>
      <c r="K48" s="18" t="s">
        <v>404</v>
      </c>
      <c r="L48" s="20" t="s">
        <v>404</v>
      </c>
      <c r="M48" s="18" t="s">
        <v>404</v>
      </c>
      <c r="N48" s="20" t="s">
        <v>404</v>
      </c>
      <c r="O48" s="18" t="s">
        <v>404</v>
      </c>
      <c r="P48" s="20" t="s">
        <v>404</v>
      </c>
      <c r="Q48" s="18" t="s">
        <v>404</v>
      </c>
      <c r="R48" s="20" t="s">
        <v>404</v>
      </c>
      <c r="S48" s="18" t="n">
        <v>474.06509178</v>
      </c>
      <c r="T48" s="20" t="n">
        <v>36.60860758</v>
      </c>
    </row>
    <row r="49" spans="1:20">
      <c r="A49" s="15" t="s">
        <v>446</v>
      </c>
      <c r="B49" s="17" t="n">
        <v>6349</v>
      </c>
      <c r="C49" s="18">
        <f>(52.0/B49*100)</f>
        <v/>
      </c>
      <c r="D49" s="19" t="n">
        <v>6297</v>
      </c>
      <c r="E49" s="18" t="n">
        <v>435.0073318</v>
      </c>
      <c r="F49" s="20" t="n">
        <v>8.699089969999999</v>
      </c>
      <c r="G49" s="18" t="n">
        <v>434.21358953</v>
      </c>
      <c r="H49" s="20" t="n">
        <v>3.84057838</v>
      </c>
      <c r="I49" s="18" t="n">
        <v>422.00510352</v>
      </c>
      <c r="J49" s="20" t="n">
        <v>5.90859229</v>
      </c>
      <c r="K49" s="18" t="s">
        <v>404</v>
      </c>
      <c r="L49" s="20" t="s">
        <v>404</v>
      </c>
      <c r="M49" s="18" t="s">
        <v>404</v>
      </c>
      <c r="N49" s="20" t="s">
        <v>404</v>
      </c>
      <c r="O49" s="18" t="s">
        <v>404</v>
      </c>
      <c r="P49" s="20" t="s">
        <v>404</v>
      </c>
      <c r="Q49" s="18" t="s">
        <v>404</v>
      </c>
      <c r="R49" s="20" t="s">
        <v>404</v>
      </c>
      <c r="S49" s="18" t="n">
        <v>457.65875899</v>
      </c>
      <c r="T49" s="20" t="n">
        <v>14.74814722</v>
      </c>
    </row>
    <row r="50" spans="1:20">
      <c r="A50" s="15" t="s">
        <v>447</v>
      </c>
      <c r="B50" s="17" t="n">
        <v>11795</v>
      </c>
      <c r="C50" s="18">
        <f>(1031.0/B50*100)</f>
        <v/>
      </c>
      <c r="D50" s="19" t="n">
        <v>10764</v>
      </c>
      <c r="E50" s="18" t="n">
        <v>398.28926073</v>
      </c>
      <c r="F50" s="20" t="n">
        <v>11.93131345</v>
      </c>
      <c r="G50" s="18" t="n">
        <v>421.5915355</v>
      </c>
      <c r="H50" s="20" t="n">
        <v>3.22793871</v>
      </c>
      <c r="I50" s="18" t="n">
        <v>407.23870832</v>
      </c>
      <c r="J50" s="20" t="n">
        <v>10.73677194</v>
      </c>
      <c r="K50" s="18" t="s">
        <v>404</v>
      </c>
      <c r="L50" s="20" t="s">
        <v>404</v>
      </c>
      <c r="M50" s="18" t="s">
        <v>404</v>
      </c>
      <c r="N50" s="20" t="s">
        <v>404</v>
      </c>
      <c r="O50" s="18" t="s">
        <v>404</v>
      </c>
      <c r="P50" s="20" t="s">
        <v>404</v>
      </c>
      <c r="Q50" s="18" t="s">
        <v>404</v>
      </c>
      <c r="R50" s="20" t="s">
        <v>404</v>
      </c>
      <c r="S50" s="18" t="n">
        <v>399.53546975</v>
      </c>
      <c r="T50" s="20" t="n">
        <v>12.34122769</v>
      </c>
    </row>
    <row r="51" spans="1:20">
      <c r="A51" s="15" t="s">
        <v>448</v>
      </c>
      <c r="B51" s="17" t="n">
        <v>6866</v>
      </c>
      <c r="C51" s="18">
        <f>(0.0/B51*100)</f>
        <v/>
      </c>
      <c r="D51" s="19" t="n">
        <v>6866</v>
      </c>
      <c r="E51" s="18" t="n">
        <v>424.14098766</v>
      </c>
      <c r="F51" s="20" t="n">
        <v>9.172378480000001</v>
      </c>
      <c r="G51" s="18" t="n">
        <v>417.41805519</v>
      </c>
      <c r="H51" s="20" t="n">
        <v>3.60380395</v>
      </c>
      <c r="I51" s="18" t="n">
        <v>421.92867726</v>
      </c>
      <c r="J51" s="20" t="n">
        <v>5.27773033</v>
      </c>
      <c r="K51" s="18" t="s">
        <v>404</v>
      </c>
      <c r="L51" s="20" t="s">
        <v>404</v>
      </c>
      <c r="M51" s="18" t="s">
        <v>404</v>
      </c>
      <c r="N51" s="20" t="s">
        <v>404</v>
      </c>
      <c r="O51" s="18" t="s">
        <v>404</v>
      </c>
      <c r="P51" s="20" t="s">
        <v>404</v>
      </c>
      <c r="Q51" s="18" t="s">
        <v>404</v>
      </c>
      <c r="R51" s="20" t="s">
        <v>404</v>
      </c>
      <c r="S51" s="18" t="n">
        <v>417.61999072</v>
      </c>
      <c r="T51" s="20" t="n">
        <v>17.36119576</v>
      </c>
    </row>
    <row r="52" spans="1:20">
      <c r="A52" s="15" t="s">
        <v>449</v>
      </c>
      <c r="B52" s="17" t="n">
        <v>5809</v>
      </c>
      <c r="C52" s="18">
        <f>(0.0/B52*100)</f>
        <v/>
      </c>
      <c r="D52" s="19" t="n">
        <v>5809</v>
      </c>
      <c r="E52" s="18" t="n">
        <v>487.32315644</v>
      </c>
      <c r="F52" s="20" t="n">
        <v>15.85876032</v>
      </c>
      <c r="G52" s="18" t="n">
        <v>481.29634239</v>
      </c>
      <c r="H52" s="20" t="n">
        <v>3.31137628</v>
      </c>
      <c r="I52" s="18" t="n">
        <v>455.33195134</v>
      </c>
      <c r="J52" s="20" t="n">
        <v>7.54487791</v>
      </c>
      <c r="K52" s="18" t="s">
        <v>404</v>
      </c>
      <c r="L52" s="20" t="s">
        <v>404</v>
      </c>
      <c r="M52" s="18" t="s">
        <v>404</v>
      </c>
      <c r="N52" s="20" t="s">
        <v>404</v>
      </c>
      <c r="O52" s="18" t="s">
        <v>404</v>
      </c>
      <c r="P52" s="20" t="s">
        <v>404</v>
      </c>
      <c r="Q52" s="18" t="s">
        <v>404</v>
      </c>
      <c r="R52" s="20" t="s">
        <v>404</v>
      </c>
      <c r="S52" s="18" t="n">
        <v>464.25798947</v>
      </c>
      <c r="T52" s="20" t="n">
        <v>14.37384441</v>
      </c>
    </row>
    <row r="53" spans="1:20">
      <c r="A53" s="15" t="s">
        <v>450</v>
      </c>
      <c r="B53" s="17" t="n">
        <v>5571</v>
      </c>
      <c r="C53" s="18">
        <f>(0.0/B53*100)</f>
        <v/>
      </c>
      <c r="D53" s="19" t="n">
        <v>5571</v>
      </c>
      <c r="E53" s="18" t="n">
        <v>437.99745259</v>
      </c>
      <c r="F53" s="20" t="n">
        <v>2.82432559</v>
      </c>
      <c r="G53" s="18" t="n">
        <v>425.30336396</v>
      </c>
      <c r="H53" s="20" t="n">
        <v>2.11868959</v>
      </c>
      <c r="I53" s="18" t="n">
        <v>436.07837478</v>
      </c>
      <c r="J53" s="20" t="n">
        <v>1.95365492</v>
      </c>
      <c r="K53" s="18" t="s">
        <v>404</v>
      </c>
      <c r="L53" s="20" t="s">
        <v>404</v>
      </c>
      <c r="M53" s="18" t="s">
        <v>404</v>
      </c>
      <c r="N53" s="20" t="s">
        <v>404</v>
      </c>
      <c r="O53" s="18" t="s">
        <v>404</v>
      </c>
      <c r="P53" s="20" t="s">
        <v>404</v>
      </c>
      <c r="Q53" s="18" t="s">
        <v>404</v>
      </c>
      <c r="R53" s="20" t="s">
        <v>404</v>
      </c>
      <c r="S53" s="18" t="n">
        <v>345.58226837</v>
      </c>
      <c r="T53" s="20" t="n">
        <v>22.51923568</v>
      </c>
    </row>
    <row r="54" spans="1:20">
      <c r="A54" s="15" t="s">
        <v>451</v>
      </c>
      <c r="B54" s="17" t="n">
        <v>4740</v>
      </c>
      <c r="C54" s="18">
        <f>(199.0/B54*100)</f>
        <v/>
      </c>
      <c r="D54" s="19" t="n">
        <v>4541</v>
      </c>
      <c r="E54" s="18" t="n">
        <v>333.67235432</v>
      </c>
      <c r="F54" s="20" t="n">
        <v>8.18893338</v>
      </c>
      <c r="G54" s="18" t="n">
        <v>332.6415648</v>
      </c>
      <c r="H54" s="20" t="n">
        <v>3.11965671</v>
      </c>
      <c r="I54" s="18" t="n">
        <v>312.91525283</v>
      </c>
      <c r="J54" s="20" t="n">
        <v>8.571052720000001</v>
      </c>
      <c r="K54" s="18" t="s">
        <v>404</v>
      </c>
      <c r="L54" s="20" t="s">
        <v>404</v>
      </c>
      <c r="M54" s="18" t="s">
        <v>404</v>
      </c>
      <c r="N54" s="20" t="s">
        <v>404</v>
      </c>
      <c r="O54" s="18" t="s">
        <v>404</v>
      </c>
      <c r="P54" s="20" t="s">
        <v>404</v>
      </c>
      <c r="Q54" s="18" t="s">
        <v>404</v>
      </c>
      <c r="R54" s="20" t="s">
        <v>404</v>
      </c>
      <c r="S54" s="18" t="n">
        <v>317.4394967</v>
      </c>
      <c r="T54" s="20" t="n">
        <v>6.38080134</v>
      </c>
    </row>
    <row r="55" spans="1:20">
      <c r="A55" s="15" t="s">
        <v>452</v>
      </c>
      <c r="B55" s="17" t="n">
        <v>5316</v>
      </c>
      <c r="C55" s="18">
        <f>(43.0/B55*100)</f>
        <v/>
      </c>
      <c r="D55" s="19" t="n">
        <v>5273</v>
      </c>
      <c r="E55" s="18" t="n">
        <v>393.40322444</v>
      </c>
      <c r="F55" s="20" t="n">
        <v>16.67298019</v>
      </c>
      <c r="G55" s="18" t="n">
        <v>414.85922024</v>
      </c>
      <c r="H55" s="20" t="n">
        <v>3.25884216</v>
      </c>
      <c r="I55" s="18" t="n">
        <v>407.75942492</v>
      </c>
      <c r="J55" s="20" t="n">
        <v>5.57530438</v>
      </c>
      <c r="K55" s="18" t="s">
        <v>404</v>
      </c>
      <c r="L55" s="20" t="s">
        <v>404</v>
      </c>
      <c r="M55" s="18" t="s">
        <v>404</v>
      </c>
      <c r="N55" s="20" t="s">
        <v>404</v>
      </c>
      <c r="O55" s="18" t="s">
        <v>404</v>
      </c>
      <c r="P55" s="20" t="s">
        <v>404</v>
      </c>
      <c r="Q55" s="18" t="n">
        <v>428.27041964</v>
      </c>
      <c r="R55" s="20" t="n">
        <v>10.73423101</v>
      </c>
      <c r="S55" s="18" t="n">
        <v>385.10932934</v>
      </c>
      <c r="T55" s="20" t="n">
        <v>13.73460856</v>
      </c>
    </row>
    <row r="56" spans="1:20">
      <c r="A56" s="15" t="s">
        <v>453</v>
      </c>
      <c r="B56" s="17" t="n">
        <v>5359</v>
      </c>
      <c r="C56" s="18">
        <f>(0.0/B56*100)</f>
        <v/>
      </c>
      <c r="D56" s="19" t="n">
        <v>5359</v>
      </c>
      <c r="E56" s="18" t="n">
        <v>515.27036863</v>
      </c>
      <c r="F56" s="20" t="n">
        <v>14.69493844</v>
      </c>
      <c r="G56" s="18" t="n">
        <v>524.6941782599999</v>
      </c>
      <c r="H56" s="20" t="n">
        <v>3.69798512</v>
      </c>
      <c r="I56" s="18" t="n">
        <v>519.5313803499999</v>
      </c>
      <c r="J56" s="20" t="n">
        <v>9.07861041</v>
      </c>
      <c r="K56" s="18" t="s">
        <v>404</v>
      </c>
      <c r="L56" s="20" t="s">
        <v>404</v>
      </c>
      <c r="M56" s="18" t="s">
        <v>404</v>
      </c>
      <c r="N56" s="20" t="s">
        <v>404</v>
      </c>
      <c r="O56" s="18" t="s">
        <v>404</v>
      </c>
      <c r="P56" s="20" t="s">
        <v>404</v>
      </c>
      <c r="Q56" s="18" t="s">
        <v>404</v>
      </c>
      <c r="R56" s="20" t="s">
        <v>404</v>
      </c>
      <c r="S56" s="18" t="n">
        <v>526.58407548</v>
      </c>
      <c r="T56" s="20" t="n">
        <v>19.69678635</v>
      </c>
    </row>
    <row r="57" spans="1:20">
      <c r="A57" s="15" t="s">
        <v>454</v>
      </c>
      <c r="B57" s="17" t="n">
        <v>6513</v>
      </c>
      <c r="C57" s="18">
        <f>(0.0/B57*100)</f>
        <v/>
      </c>
      <c r="D57" s="19" t="n">
        <v>6513</v>
      </c>
      <c r="E57" s="18" t="n">
        <v>403.94540238</v>
      </c>
      <c r="F57" s="20" t="n">
        <v>10.04356724</v>
      </c>
      <c r="G57" s="18" t="n">
        <v>404.22029538</v>
      </c>
      <c r="H57" s="20" t="n">
        <v>3.64323081</v>
      </c>
      <c r="I57" s="18" t="n">
        <v>391.64329321</v>
      </c>
      <c r="J57" s="20" t="n">
        <v>8.664053689999999</v>
      </c>
      <c r="K57" s="18" t="s">
        <v>404</v>
      </c>
      <c r="L57" s="20" t="s">
        <v>404</v>
      </c>
      <c r="M57" s="18" t="s">
        <v>404</v>
      </c>
      <c r="N57" s="20" t="s">
        <v>404</v>
      </c>
      <c r="O57" s="18" t="s">
        <v>404</v>
      </c>
      <c r="P57" s="20" t="s">
        <v>404</v>
      </c>
      <c r="Q57" s="18" t="n">
        <v>384.54100949</v>
      </c>
      <c r="R57" s="20" t="n">
        <v>11.53601903</v>
      </c>
      <c r="S57" s="18" t="n">
        <v>425.51090044</v>
      </c>
      <c r="T57" s="20" t="n">
        <v>17.91912702</v>
      </c>
    </row>
    <row r="58" spans="1:20">
      <c r="A58" s="15" t="s">
        <v>455</v>
      </c>
      <c r="B58" s="17" t="n">
        <v>7267</v>
      </c>
      <c r="C58" s="18">
        <f>(0.0/B58*100)</f>
        <v/>
      </c>
      <c r="D58" s="19" t="n">
        <v>7267</v>
      </c>
      <c r="E58" s="18" t="n">
        <v>408.07005785</v>
      </c>
      <c r="F58" s="20" t="n">
        <v>7.19354254</v>
      </c>
      <c r="G58" s="18" t="n">
        <v>410.26130012</v>
      </c>
      <c r="H58" s="20" t="n">
        <v>3.4408161</v>
      </c>
      <c r="I58" s="18" t="n">
        <v>398.14569285</v>
      </c>
      <c r="J58" s="20" t="n">
        <v>9.551493689999999</v>
      </c>
      <c r="K58" s="18" t="s">
        <v>404</v>
      </c>
      <c r="L58" s="20" t="s">
        <v>404</v>
      </c>
      <c r="M58" s="18" t="s">
        <v>404</v>
      </c>
      <c r="N58" s="20" t="s">
        <v>404</v>
      </c>
      <c r="O58" s="18" t="s">
        <v>404</v>
      </c>
      <c r="P58" s="20" t="s">
        <v>404</v>
      </c>
      <c r="Q58" s="18" t="n">
        <v>439.84976063</v>
      </c>
      <c r="R58" s="20" t="n">
        <v>7.34080143</v>
      </c>
      <c r="S58" s="18" t="n">
        <v>416.5408125</v>
      </c>
      <c r="T58" s="20" t="n">
        <v>5.49258815</v>
      </c>
    </row>
    <row r="59" spans="1:20">
      <c r="A59" s="15" t="s">
        <v>456</v>
      </c>
      <c r="B59" s="17" t="n">
        <v>4826</v>
      </c>
      <c r="C59" s="18">
        <f>(0.0/B59*100)</f>
        <v/>
      </c>
      <c r="D59" s="19" t="n">
        <v>4826</v>
      </c>
      <c r="E59" s="18" t="n">
        <v>377.21130564</v>
      </c>
      <c r="F59" s="20" t="n">
        <v>4.73549755</v>
      </c>
      <c r="G59" s="18" t="n">
        <v>378.77592321</v>
      </c>
      <c r="H59" s="20" t="n">
        <v>1.97679024</v>
      </c>
      <c r="I59" s="18" t="n">
        <v>381.29010465</v>
      </c>
      <c r="J59" s="20" t="n">
        <v>3.58732891</v>
      </c>
      <c r="K59" s="18" t="s">
        <v>404</v>
      </c>
      <c r="L59" s="20" t="s">
        <v>404</v>
      </c>
      <c r="M59" s="18" t="s">
        <v>404</v>
      </c>
      <c r="N59" s="20" t="s">
        <v>404</v>
      </c>
      <c r="O59" s="18" t="s">
        <v>404</v>
      </c>
      <c r="P59" s="20" t="s">
        <v>404</v>
      </c>
      <c r="Q59" s="18" t="s">
        <v>404</v>
      </c>
      <c r="R59" s="20" t="s">
        <v>404</v>
      </c>
      <c r="S59" s="18" t="n">
        <v>340.11432268</v>
      </c>
      <c r="T59" s="20" t="n">
        <v>7.20324987</v>
      </c>
    </row>
    <row r="60" spans="1:20">
      <c r="A60" s="15" t="s">
        <v>457</v>
      </c>
      <c r="B60" s="17" t="n">
        <v>4546</v>
      </c>
      <c r="C60" s="18">
        <f>(0.0/B60*100)</f>
        <v/>
      </c>
      <c r="D60" s="19" t="n">
        <v>4546</v>
      </c>
      <c r="E60" s="18" t="n">
        <v>372.6090081</v>
      </c>
      <c r="F60" s="20" t="n">
        <v>10.56698538</v>
      </c>
      <c r="G60" s="18" t="n">
        <v>387.38370469</v>
      </c>
      <c r="H60" s="20" t="n">
        <v>5.70908878</v>
      </c>
      <c r="I60" s="18" t="n">
        <v>392.32533386</v>
      </c>
      <c r="J60" s="20" t="n">
        <v>7.64968495</v>
      </c>
      <c r="K60" s="18" t="s">
        <v>404</v>
      </c>
      <c r="L60" s="20" t="s">
        <v>404</v>
      </c>
      <c r="M60" s="18" t="s">
        <v>404</v>
      </c>
      <c r="N60" s="20" t="s">
        <v>404</v>
      </c>
      <c r="O60" s="18" t="s">
        <v>404</v>
      </c>
      <c r="P60" s="20" t="s">
        <v>404</v>
      </c>
      <c r="Q60" s="18" t="s">
        <v>404</v>
      </c>
      <c r="R60" s="20" t="s">
        <v>404</v>
      </c>
      <c r="S60" s="18" t="n">
        <v>379.18845439</v>
      </c>
      <c r="T60" s="20" t="n">
        <v>13.74275116</v>
      </c>
    </row>
    <row r="61" spans="1:20">
      <c r="A61" s="15" t="s">
        <v>458</v>
      </c>
      <c r="B61" s="17" t="n">
        <v>6525</v>
      </c>
      <c r="C61" s="18">
        <f>(0.0/B61*100)</f>
        <v/>
      </c>
      <c r="D61" s="19" t="n">
        <v>6525</v>
      </c>
      <c r="E61" s="18" t="n">
        <v>456.86943425</v>
      </c>
      <c r="F61" s="20" t="n">
        <v>18.99301324</v>
      </c>
      <c r="G61" s="18" t="n">
        <v>476.81740014</v>
      </c>
      <c r="H61" s="20" t="n">
        <v>3.44548644</v>
      </c>
      <c r="I61" s="18" t="n">
        <v>474.49860327</v>
      </c>
      <c r="J61" s="20" t="n">
        <v>5.88680845</v>
      </c>
      <c r="K61" s="18" t="s">
        <v>404</v>
      </c>
      <c r="L61" s="20" t="s">
        <v>404</v>
      </c>
      <c r="M61" s="18" t="s">
        <v>404</v>
      </c>
      <c r="N61" s="20" t="s">
        <v>404</v>
      </c>
      <c r="O61" s="18" t="s">
        <v>404</v>
      </c>
      <c r="P61" s="20" t="s">
        <v>404</v>
      </c>
      <c r="Q61" s="18" t="s">
        <v>404</v>
      </c>
      <c r="R61" s="20" t="s">
        <v>404</v>
      </c>
      <c r="S61" s="18" t="n">
        <v>428.91891087</v>
      </c>
      <c r="T61" s="20" t="n">
        <v>6.82630315</v>
      </c>
    </row>
    <row r="62" spans="1:20">
      <c r="A62" s="15" t="s">
        <v>459</v>
      </c>
      <c r="B62" s="17" t="n">
        <v>4476</v>
      </c>
      <c r="C62" s="18">
        <f>(0.0/B62*100)</f>
        <v/>
      </c>
      <c r="D62" s="19" t="n">
        <v>4476</v>
      </c>
      <c r="E62" s="18" t="s">
        <v>404</v>
      </c>
      <c r="F62" s="20" t="s">
        <v>404</v>
      </c>
      <c r="G62" s="18" t="n">
        <v>533.43271593</v>
      </c>
      <c r="H62" s="20" t="n">
        <v>1.27426248</v>
      </c>
      <c r="I62" s="18" t="n">
        <v>514.78470226</v>
      </c>
      <c r="J62" s="20" t="n">
        <v>1.81230959</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382.3362567</v>
      </c>
      <c r="F63" s="20" t="n">
        <v>2.80635373</v>
      </c>
      <c r="G63" s="18" t="n">
        <v>383.66095957</v>
      </c>
      <c r="H63" s="20" t="n">
        <v>1.71648992</v>
      </c>
      <c r="I63" s="18" t="n">
        <v>373.33470501</v>
      </c>
      <c r="J63" s="20" t="n">
        <v>3.20116815</v>
      </c>
      <c r="K63" s="18" t="s">
        <v>404</v>
      </c>
      <c r="L63" s="20" t="s">
        <v>404</v>
      </c>
      <c r="M63" s="18" t="s">
        <v>404</v>
      </c>
      <c r="N63" s="20" t="s">
        <v>404</v>
      </c>
      <c r="O63" s="18" t="s">
        <v>404</v>
      </c>
      <c r="P63" s="20" t="s">
        <v>404</v>
      </c>
      <c r="Q63" s="18" t="n">
        <v>387.43685558</v>
      </c>
      <c r="R63" s="20" t="n">
        <v>9.747340489999999</v>
      </c>
      <c r="S63" s="18" t="n">
        <v>396.50350364</v>
      </c>
      <c r="T63" s="20" t="n">
        <v>4.21907161</v>
      </c>
    </row>
    <row r="64" spans="1:20">
      <c r="A64" s="15" t="s">
        <v>461</v>
      </c>
      <c r="B64" s="17" t="n">
        <v>3634</v>
      </c>
      <c r="C64" s="18">
        <f>(27.0/B64*100)</f>
        <v/>
      </c>
      <c r="D64" s="19" t="n">
        <v>3607</v>
      </c>
      <c r="E64" s="18" t="n">
        <v>493.04083533</v>
      </c>
      <c r="F64" s="20" t="n">
        <v>7.3010412</v>
      </c>
      <c r="G64" s="18" t="n">
        <v>464.4901694</v>
      </c>
      <c r="H64" s="20" t="n">
        <v>2.60620756</v>
      </c>
      <c r="I64" s="18" t="n">
        <v>461.10428965</v>
      </c>
      <c r="J64" s="20" t="n">
        <v>2.30917127</v>
      </c>
      <c r="K64" s="18" t="s">
        <v>404</v>
      </c>
      <c r="L64" s="20" t="s">
        <v>404</v>
      </c>
      <c r="M64" s="18" t="s">
        <v>404</v>
      </c>
      <c r="N64" s="20" t="s">
        <v>404</v>
      </c>
      <c r="O64" s="18" t="s">
        <v>404</v>
      </c>
      <c r="P64" s="20" t="s">
        <v>404</v>
      </c>
      <c r="Q64" s="18" t="s">
        <v>404</v>
      </c>
      <c r="R64" s="20" t="s">
        <v>404</v>
      </c>
      <c r="S64" s="18" t="s">
        <v>404</v>
      </c>
      <c r="T64" s="20" t="s">
        <v>404</v>
      </c>
    </row>
    <row r="65" spans="1:20">
      <c r="A65" s="15" t="s">
        <v>462</v>
      </c>
      <c r="B65" s="17" t="n">
        <v>5325</v>
      </c>
      <c r="C65" s="18">
        <f>(0.0/B65*100)</f>
        <v/>
      </c>
      <c r="D65" s="19" t="n">
        <v>5325</v>
      </c>
      <c r="E65" s="18" t="n">
        <v>439.35850343</v>
      </c>
      <c r="F65" s="20" t="n">
        <v>10.94653538</v>
      </c>
      <c r="G65" s="18" t="n">
        <v>428.75574635</v>
      </c>
      <c r="H65" s="20" t="n">
        <v>2.75457243</v>
      </c>
      <c r="I65" s="18" t="n">
        <v>421.0653561</v>
      </c>
      <c r="J65" s="20" t="n">
        <v>6.19631625</v>
      </c>
      <c r="K65" s="18" t="s">
        <v>404</v>
      </c>
      <c r="L65" s="20" t="s">
        <v>404</v>
      </c>
      <c r="M65" s="18" t="s">
        <v>404</v>
      </c>
      <c r="N65" s="20" t="s">
        <v>404</v>
      </c>
      <c r="O65" s="18" t="s">
        <v>404</v>
      </c>
      <c r="P65" s="20" t="s">
        <v>404</v>
      </c>
      <c r="Q65" s="18" t="s">
        <v>404</v>
      </c>
      <c r="R65" s="20" t="s">
        <v>404</v>
      </c>
      <c r="S65" s="18" t="n">
        <v>433.8291418</v>
      </c>
      <c r="T65" s="20" t="n">
        <v>21.71217562</v>
      </c>
    </row>
    <row r="66" spans="1:20">
      <c r="A66" s="15" t="s">
        <v>463</v>
      </c>
      <c r="B66" s="17" t="n">
        <v>5665</v>
      </c>
      <c r="C66" s="18">
        <f>(0.0/B66*100)</f>
        <v/>
      </c>
      <c r="D66" s="19" t="n">
        <v>5665</v>
      </c>
      <c r="E66" s="18" t="n">
        <v>399.1815875</v>
      </c>
      <c r="F66" s="20" t="n">
        <v>2.64323637</v>
      </c>
      <c r="G66" s="18" t="n">
        <v>412.24810939</v>
      </c>
      <c r="H66" s="20" t="n">
        <v>1.45692441</v>
      </c>
      <c r="I66" s="18" t="n">
        <v>417.52238535</v>
      </c>
      <c r="J66" s="20" t="n">
        <v>2.13847917</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388.70859744</v>
      </c>
      <c r="F67" s="20" t="n">
        <v>9.75598931</v>
      </c>
      <c r="G67" s="18" t="n">
        <v>400.88204138</v>
      </c>
      <c r="H67" s="20" t="n">
        <v>3.43301436</v>
      </c>
      <c r="I67" s="18" t="n">
        <v>390.43974588</v>
      </c>
      <c r="J67" s="20" t="n">
        <v>4.58088704</v>
      </c>
      <c r="K67" s="18" t="s">
        <v>404</v>
      </c>
      <c r="L67" s="20" t="s">
        <v>404</v>
      </c>
      <c r="M67" s="18" t="s">
        <v>404</v>
      </c>
      <c r="N67" s="20" t="s">
        <v>404</v>
      </c>
      <c r="O67" s="18" t="s">
        <v>404</v>
      </c>
      <c r="P67" s="20" t="s">
        <v>404</v>
      </c>
      <c r="Q67" s="18" t="s">
        <v>404</v>
      </c>
      <c r="R67" s="20" t="s">
        <v>404</v>
      </c>
      <c r="S67" s="18" t="n">
        <v>423.86395889</v>
      </c>
      <c r="T67" s="20" t="n">
        <v>41.05136203</v>
      </c>
    </row>
    <row r="68" spans="1:20">
      <c r="A68" s="15" t="s">
        <v>465</v>
      </c>
      <c r="B68" s="17" t="n">
        <v>12083</v>
      </c>
      <c r="C68" s="18">
        <f>(0.0/B68*100)</f>
        <v/>
      </c>
      <c r="D68" s="19" t="n">
        <v>12083</v>
      </c>
      <c r="E68" s="18" t="n">
        <v>391.74991297</v>
      </c>
      <c r="F68" s="20" t="n">
        <v>1.66412505</v>
      </c>
      <c r="G68" s="18" t="n">
        <v>422.29187374</v>
      </c>
      <c r="H68" s="20" t="n">
        <v>1.11611925</v>
      </c>
      <c r="I68" s="18" t="n">
        <v>476.49012592</v>
      </c>
      <c r="J68" s="20" t="n">
        <v>3.9718508</v>
      </c>
      <c r="K68" s="18" t="s">
        <v>404</v>
      </c>
      <c r="L68" s="20" t="s">
        <v>404</v>
      </c>
      <c r="M68" s="18" t="s">
        <v>404</v>
      </c>
      <c r="N68" s="20" t="s">
        <v>404</v>
      </c>
      <c r="O68" s="18" t="s">
        <v>404</v>
      </c>
      <c r="P68" s="20" t="s">
        <v>404</v>
      </c>
      <c r="Q68" s="18" t="s">
        <v>404</v>
      </c>
      <c r="R68" s="20" t="s">
        <v>404</v>
      </c>
      <c r="S68" s="18" t="n">
        <v>439.84475592</v>
      </c>
      <c r="T68" s="20" t="n">
        <v>12.49637931</v>
      </c>
    </row>
    <row r="69" spans="1:20">
      <c r="A69" s="15" t="s">
        <v>466</v>
      </c>
      <c r="B69" s="17" t="n">
        <v>4876</v>
      </c>
      <c r="C69" s="18">
        <f>(0.0/B69*100)</f>
        <v/>
      </c>
      <c r="D69" s="19" t="n">
        <v>4876</v>
      </c>
      <c r="E69" s="18" t="n">
        <v>449.55401804</v>
      </c>
      <c r="F69" s="20" t="n">
        <v>9.106511490000001</v>
      </c>
      <c r="G69" s="18" t="n">
        <v>433.73241278</v>
      </c>
      <c r="H69" s="20" t="n">
        <v>3.84105706</v>
      </c>
      <c r="I69" s="18" t="n">
        <v>415.45577199</v>
      </c>
      <c r="J69" s="20" t="n">
        <v>11.48484292</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499.61276812</v>
      </c>
      <c r="F70" s="20" t="n">
        <v>22.76209272</v>
      </c>
      <c r="G70" s="18" t="n">
        <v>487.03729026</v>
      </c>
      <c r="H70" s="20" t="n">
        <v>3.24331915</v>
      </c>
      <c r="I70" s="18" t="n">
        <v>483.41828296</v>
      </c>
      <c r="J70" s="20" t="n">
        <v>6.92562097</v>
      </c>
      <c r="K70" s="18" t="s">
        <v>404</v>
      </c>
      <c r="L70" s="20" t="s">
        <v>404</v>
      </c>
      <c r="M70" s="18" t="s">
        <v>404</v>
      </c>
      <c r="N70" s="20" t="s">
        <v>404</v>
      </c>
      <c r="O70" s="18" t="s">
        <v>404</v>
      </c>
      <c r="P70" s="20" t="s">
        <v>404</v>
      </c>
      <c r="Q70" s="18" t="s">
        <v>404</v>
      </c>
      <c r="R70" s="20" t="s">
        <v>404</v>
      </c>
      <c r="S70" s="18" t="n">
        <v>480.72896872</v>
      </c>
      <c r="T70" s="20" t="n">
        <v>18.02941437</v>
      </c>
    </row>
    <row r="71" spans="1:20">
      <c r="A71" s="15" t="s">
        <v>468</v>
      </c>
      <c r="B71" s="17" t="n">
        <v>6115</v>
      </c>
      <c r="C71" s="18">
        <f>(0.0/B71*100)</f>
        <v/>
      </c>
      <c r="D71" s="19" t="n">
        <v>6115</v>
      </c>
      <c r="E71" s="18" t="n">
        <v>537.93483939</v>
      </c>
      <c r="F71" s="20" t="n">
        <v>4.67957689</v>
      </c>
      <c r="G71" s="18" t="n">
        <v>557.9234847499999</v>
      </c>
      <c r="H71" s="20" t="n">
        <v>1.21989999</v>
      </c>
      <c r="I71" s="18" t="n">
        <v>545.18382322</v>
      </c>
      <c r="J71" s="20" t="n">
        <v>4.57902543</v>
      </c>
      <c r="K71" s="18" t="s">
        <v>404</v>
      </c>
      <c r="L71" s="20" t="s">
        <v>404</v>
      </c>
      <c r="M71" s="18" t="s">
        <v>404</v>
      </c>
      <c r="N71" s="20" t="s">
        <v>404</v>
      </c>
      <c r="O71" s="18" t="s">
        <v>404</v>
      </c>
      <c r="P71" s="20" t="s">
        <v>404</v>
      </c>
      <c r="Q71" s="18" t="s">
        <v>404</v>
      </c>
      <c r="R71" s="20" t="s">
        <v>404</v>
      </c>
      <c r="S71" s="18" t="n">
        <v>513.45553739</v>
      </c>
      <c r="T71" s="20" t="n">
        <v>15.33347636</v>
      </c>
    </row>
    <row r="72" spans="1:20">
      <c r="A72" s="15" t="s">
        <v>469</v>
      </c>
      <c r="B72" s="17" t="n">
        <v>7708</v>
      </c>
      <c r="C72" s="18">
        <f>(0.0/B72*100)</f>
        <v/>
      </c>
      <c r="D72" s="19" t="n">
        <v>7708</v>
      </c>
      <c r="E72" s="18" t="n">
        <v>532.7937877000001</v>
      </c>
      <c r="F72" s="20" t="n">
        <v>15.49264476</v>
      </c>
      <c r="G72" s="18" t="n">
        <v>532.40544736</v>
      </c>
      <c r="H72" s="20" t="n">
        <v>4.40409808</v>
      </c>
      <c r="I72" s="18" t="n">
        <v>531.99887155</v>
      </c>
      <c r="J72" s="20" t="n">
        <v>7.40628242</v>
      </c>
      <c r="K72" s="18" t="s">
        <v>404</v>
      </c>
      <c r="L72" s="20" t="s">
        <v>404</v>
      </c>
      <c r="M72" s="18" t="s">
        <v>404</v>
      </c>
      <c r="N72" s="20" t="s">
        <v>404</v>
      </c>
      <c r="O72" s="18" t="s">
        <v>404</v>
      </c>
      <c r="P72" s="20" t="s">
        <v>404</v>
      </c>
      <c r="Q72" s="18" t="s">
        <v>404</v>
      </c>
      <c r="R72" s="20" t="s">
        <v>404</v>
      </c>
      <c r="S72" s="18" t="n">
        <v>531.96833442</v>
      </c>
      <c r="T72" s="20" t="n">
        <v>41.71825933</v>
      </c>
    </row>
    <row r="73" spans="1:20">
      <c r="A73" s="15" t="s">
        <v>470</v>
      </c>
      <c r="B73" s="17" t="n">
        <v>8249</v>
      </c>
      <c r="C73" s="18">
        <f>(0.0/B73*100)</f>
        <v/>
      </c>
      <c r="D73" s="19" t="n">
        <v>8249</v>
      </c>
      <c r="E73" s="18" t="n">
        <v>418.20425435</v>
      </c>
      <c r="F73" s="20" t="n">
        <v>11.49211255</v>
      </c>
      <c r="G73" s="18" t="n">
        <v>424.39333136</v>
      </c>
      <c r="H73" s="20" t="n">
        <v>3.68484019</v>
      </c>
      <c r="I73" s="18" t="n">
        <v>408.58246805</v>
      </c>
      <c r="J73" s="20" t="n">
        <v>7.12107848</v>
      </c>
      <c r="K73" s="18" t="s">
        <v>404</v>
      </c>
      <c r="L73" s="20" t="s">
        <v>404</v>
      </c>
      <c r="M73" s="18" t="s">
        <v>404</v>
      </c>
      <c r="N73" s="20" t="s">
        <v>404</v>
      </c>
      <c r="O73" s="18" t="s">
        <v>404</v>
      </c>
      <c r="P73" s="20" t="s">
        <v>404</v>
      </c>
      <c r="Q73" s="18" t="s">
        <v>404</v>
      </c>
      <c r="R73" s="20" t="s">
        <v>404</v>
      </c>
      <c r="S73" s="18" t="n">
        <v>411.46570091</v>
      </c>
      <c r="T73" s="20" t="n">
        <v>19.42542743</v>
      </c>
    </row>
    <row r="74" spans="1:20">
      <c r="A74" s="15" t="s">
        <v>471</v>
      </c>
      <c r="B74" s="17" t="n">
        <v>4692</v>
      </c>
      <c r="C74" s="18">
        <f>(484.0/B74*100)</f>
        <v/>
      </c>
      <c r="D74" s="19" t="n">
        <v>4208</v>
      </c>
      <c r="E74" s="18" t="n">
        <v>403.83820563</v>
      </c>
      <c r="F74" s="20" t="n">
        <v>6.38271651</v>
      </c>
      <c r="G74" s="18" t="n">
        <v>438.8160605</v>
      </c>
      <c r="H74" s="20" t="n">
        <v>2.1001265</v>
      </c>
      <c r="I74" s="18" t="n">
        <v>412.43865813</v>
      </c>
      <c r="J74" s="20" t="n">
        <v>2.12551665</v>
      </c>
      <c r="K74" s="18" t="s">
        <v>404</v>
      </c>
      <c r="L74" s="20" t="s">
        <v>404</v>
      </c>
      <c r="M74" s="18" t="s">
        <v>404</v>
      </c>
      <c r="N74" s="20" t="s">
        <v>404</v>
      </c>
      <c r="O74" s="18" t="s">
        <v>404</v>
      </c>
      <c r="P74" s="20" t="s">
        <v>404</v>
      </c>
      <c r="Q74" s="18" t="s">
        <v>404</v>
      </c>
      <c r="R74" s="20" t="s">
        <v>404</v>
      </c>
      <c r="S74" s="18" t="n">
        <v>369.78347613</v>
      </c>
      <c r="T74" s="20" t="n">
        <v>9.481156950000001</v>
      </c>
    </row>
    <row r="75" spans="1:20">
      <c r="A75" s="15" t="s">
        <v>472</v>
      </c>
      <c r="B75" s="17" t="n">
        <v>5375</v>
      </c>
      <c r="C75" s="18">
        <f>(483.0/B75*100)</f>
        <v/>
      </c>
      <c r="D75" s="19" t="n">
        <v>4892</v>
      </c>
      <c r="E75" s="18" t="n">
        <v>379.86035034</v>
      </c>
      <c r="F75" s="20" t="n">
        <v>7.12187176</v>
      </c>
      <c r="G75" s="18" t="n">
        <v>378.68408387</v>
      </c>
      <c r="H75" s="20" t="n">
        <v>5.8426551</v>
      </c>
      <c r="I75" s="18" t="n">
        <v>393.52241802</v>
      </c>
      <c r="J75" s="20" t="n">
        <v>4.63848197</v>
      </c>
      <c r="K75" s="18" t="s">
        <v>404</v>
      </c>
      <c r="L75" s="20" t="s">
        <v>404</v>
      </c>
      <c r="M75" s="18" t="s">
        <v>404</v>
      </c>
      <c r="N75" s="20" t="s">
        <v>404</v>
      </c>
      <c r="O75" s="18" t="s">
        <v>404</v>
      </c>
      <c r="P75" s="20" t="s">
        <v>404</v>
      </c>
      <c r="Q75" s="18" t="s">
        <v>404</v>
      </c>
      <c r="R75" s="20" t="s">
        <v>404</v>
      </c>
      <c r="S75" s="18" t="n">
        <v>387.74530529</v>
      </c>
      <c r="T75" s="20" t="n">
        <v>9.768288739999999</v>
      </c>
    </row>
    <row r="76" spans="1:20">
      <c r="A76" s="15" t="s">
        <v>473</v>
      </c>
      <c r="B76" s="17" t="n">
        <v>14167</v>
      </c>
      <c r="C76" s="18">
        <f>(1400.0/B76*100)</f>
        <v/>
      </c>
      <c r="D76" s="19" t="n">
        <v>12767</v>
      </c>
      <c r="E76" s="18" t="n">
        <v>403.88068632</v>
      </c>
      <c r="F76" s="20" t="n">
        <v>6.59883382</v>
      </c>
      <c r="G76" s="18" t="n">
        <v>445.03327482</v>
      </c>
      <c r="H76" s="20" t="n">
        <v>3.56164992</v>
      </c>
      <c r="I76" s="18" t="n">
        <v>467.22084659</v>
      </c>
      <c r="J76" s="20" t="n">
        <v>8.530368879999999</v>
      </c>
      <c r="K76" s="18" t="s">
        <v>404</v>
      </c>
      <c r="L76" s="20" t="s">
        <v>404</v>
      </c>
      <c r="M76" s="18" t="s">
        <v>404</v>
      </c>
      <c r="N76" s="20" t="s">
        <v>404</v>
      </c>
      <c r="O76" s="18" t="s">
        <v>404</v>
      </c>
      <c r="P76" s="20" t="s">
        <v>404</v>
      </c>
      <c r="Q76" s="18" t="s">
        <v>404</v>
      </c>
      <c r="R76" s="20" t="s">
        <v>404</v>
      </c>
      <c r="S76" s="18" t="n">
        <v>436.02035263</v>
      </c>
      <c r="T76" s="20" t="n">
        <v>8.84271994</v>
      </c>
    </row>
    <row r="77" spans="1:20">
      <c r="A77" s="15" t="s">
        <v>474</v>
      </c>
      <c r="B77" s="17" t="n">
        <v>6062</v>
      </c>
      <c r="C77" s="18">
        <f>(0.0/B77*100)</f>
        <v/>
      </c>
      <c r="D77" s="19" t="n">
        <v>6062</v>
      </c>
      <c r="E77" s="18" t="n">
        <v>421.33805196</v>
      </c>
      <c r="F77" s="20" t="n">
        <v>13.91327857</v>
      </c>
      <c r="G77" s="18" t="n">
        <v>439.61012951</v>
      </c>
      <c r="H77" s="20" t="n">
        <v>3.5990799</v>
      </c>
      <c r="I77" s="18" t="n">
        <v>432.47319149</v>
      </c>
      <c r="J77" s="20" t="n">
        <v>4.14800062</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524.8105965</v>
      </c>
      <c r="F78" s="20" t="n">
        <v>9.519994049999999</v>
      </c>
      <c r="G78" s="18" t="n">
        <v>526.17160471</v>
      </c>
      <c r="H78" s="20" t="n">
        <v>4.85110455</v>
      </c>
      <c r="I78" s="18" t="n">
        <v>519.21472927</v>
      </c>
      <c r="J78" s="20" t="n">
        <v>15.15551691</v>
      </c>
      <c r="K78" s="18" t="s">
        <v>404</v>
      </c>
      <c r="L78" s="20" t="s">
        <v>404</v>
      </c>
      <c r="M78" s="18" t="s">
        <v>404</v>
      </c>
      <c r="N78" s="20" t="s">
        <v>404</v>
      </c>
      <c r="O78" s="18" t="s">
        <v>404</v>
      </c>
      <c r="P78" s="20" t="s">
        <v>404</v>
      </c>
      <c r="Q78" s="18" t="s">
        <v>404</v>
      </c>
      <c r="R78" s="20" t="s">
        <v>404</v>
      </c>
      <c r="S78" s="18" t="n">
        <v>500.4080684</v>
      </c>
      <c r="T78" s="20" t="n">
        <v>7.39363898</v>
      </c>
    </row>
    <row customHeight="1" ht="25" r="79" spans="1:20">
      <c r="A79" s="15" t="s">
        <v>476</v>
      </c>
      <c r="B79" s="17" t="n">
        <v>1657</v>
      </c>
      <c r="C79" s="18">
        <f>(21.0/B79*100)</f>
        <v/>
      </c>
      <c r="D79" s="19" t="n">
        <v>1636</v>
      </c>
      <c r="E79" s="18" t="n">
        <v>445.84196991</v>
      </c>
      <c r="F79" s="20" t="n">
        <v>23.75004477</v>
      </c>
      <c r="G79" s="18" t="n">
        <v>481.65040731</v>
      </c>
      <c r="H79" s="20" t="n">
        <v>8.33345046</v>
      </c>
      <c r="I79" s="18" t="n">
        <v>472.27859934</v>
      </c>
      <c r="J79" s="20" t="n">
        <v>10.95620839</v>
      </c>
      <c r="K79" s="18" t="s">
        <v>404</v>
      </c>
      <c r="L79" s="20" t="s">
        <v>404</v>
      </c>
      <c r="M79" s="18" t="s">
        <v>404</v>
      </c>
      <c r="N79" s="20" t="s">
        <v>404</v>
      </c>
      <c r="O79" s="18" t="s">
        <v>404</v>
      </c>
      <c r="P79" s="20" t="s">
        <v>404</v>
      </c>
      <c r="Q79" s="18" t="s">
        <v>404</v>
      </c>
      <c r="R79" s="20" t="s">
        <v>404</v>
      </c>
      <c r="S79" s="18" t="n">
        <v>414.57268489</v>
      </c>
      <c r="T79" s="20" t="n">
        <v>5.88125209</v>
      </c>
    </row>
    <row r="80" spans="1:20">
      <c r="A80" s="15" t="s">
        <v>477</v>
      </c>
      <c r="B80" s="17" t="n">
        <v>7841</v>
      </c>
      <c r="C80" s="18">
        <f>(0.0/B80*100)</f>
        <v/>
      </c>
      <c r="D80" s="19" t="n">
        <v>7841</v>
      </c>
      <c r="E80" s="18" t="n">
        <v>483.75023579</v>
      </c>
      <c r="F80" s="20" t="n">
        <v>20.72132859</v>
      </c>
      <c r="G80" s="18" t="n">
        <v>455.42893126</v>
      </c>
      <c r="H80" s="20" t="n">
        <v>4.0014673</v>
      </c>
      <c r="I80" s="18" t="n">
        <v>457.83417539</v>
      </c>
      <c r="J80" s="20" t="n">
        <v>15.56122073</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429.18911428</v>
      </c>
      <c r="F81" s="20" t="n">
        <v>8.635291860000001</v>
      </c>
      <c r="G81" s="18" t="n">
        <v>446.35659959</v>
      </c>
      <c r="H81" s="20" t="n">
        <v>3.33446866</v>
      </c>
      <c r="I81" s="18" t="n">
        <v>427.10770581</v>
      </c>
      <c r="J81" s="20" t="n">
        <v>13.61892961</v>
      </c>
      <c r="K81" s="18" t="s">
        <v>404</v>
      </c>
      <c r="L81" s="20" t="s">
        <v>404</v>
      </c>
      <c r="M81" s="18" t="s">
        <v>404</v>
      </c>
      <c r="N81" s="20" t="s">
        <v>404</v>
      </c>
      <c r="O81" s="18" t="s">
        <v>404</v>
      </c>
      <c r="P81" s="20" t="s">
        <v>404</v>
      </c>
      <c r="Q81" s="18" t="s">
        <v>404</v>
      </c>
      <c r="R81" s="20" t="s">
        <v>404</v>
      </c>
      <c r="S81" s="18" t="n">
        <v>523.4145175</v>
      </c>
      <c r="T81" s="20" t="n">
        <v>6.78576833</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685</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494.91261044</v>
      </c>
      <c r="F7" s="20" t="n">
        <v>6.50575525</v>
      </c>
      <c r="G7" s="18" t="n">
        <v>514.28253318</v>
      </c>
      <c r="H7" s="20" t="n">
        <v>2.08330059</v>
      </c>
      <c r="I7" s="18" t="n">
        <v>521.43495588</v>
      </c>
      <c r="J7" s="20" t="n">
        <v>10.59869144</v>
      </c>
      <c r="K7" s="18" t="s">
        <v>404</v>
      </c>
      <c r="L7" s="20" t="s">
        <v>404</v>
      </c>
      <c r="M7" s="18" t="s">
        <v>404</v>
      </c>
      <c r="N7" s="20" t="s">
        <v>404</v>
      </c>
      <c r="O7" s="18" t="s">
        <v>404</v>
      </c>
      <c r="P7" s="20" t="s">
        <v>404</v>
      </c>
      <c r="Q7" s="18" t="s">
        <v>404</v>
      </c>
      <c r="R7" s="20" t="s">
        <v>404</v>
      </c>
      <c r="S7" s="18" t="n">
        <v>498.70575186</v>
      </c>
      <c r="T7" s="20" t="n">
        <v>7.54267406</v>
      </c>
    </row>
    <row r="8" spans="1:20">
      <c r="A8" s="15" t="s">
        <v>405</v>
      </c>
      <c r="B8" s="17" t="n">
        <v>7007</v>
      </c>
      <c r="C8" s="18">
        <f>(0.0/B8*100)</f>
        <v/>
      </c>
      <c r="D8" s="19" t="n">
        <v>7007</v>
      </c>
      <c r="E8" s="18" t="n">
        <v>478.39935418</v>
      </c>
      <c r="F8" s="20" t="n">
        <v>13.85515257</v>
      </c>
      <c r="G8" s="18" t="n">
        <v>497.34676596</v>
      </c>
      <c r="H8" s="20" t="n">
        <v>4.4280129</v>
      </c>
      <c r="I8" s="18" t="n">
        <v>498.41496635</v>
      </c>
      <c r="J8" s="20" t="n">
        <v>9.03828335</v>
      </c>
      <c r="K8" s="18" t="s">
        <v>404</v>
      </c>
      <c r="L8" s="20" t="s">
        <v>404</v>
      </c>
      <c r="M8" s="18" t="s">
        <v>404</v>
      </c>
      <c r="N8" s="20" t="s">
        <v>404</v>
      </c>
      <c r="O8" s="18" t="s">
        <v>404</v>
      </c>
      <c r="P8" s="20" t="s">
        <v>404</v>
      </c>
      <c r="Q8" s="18" t="s">
        <v>404</v>
      </c>
      <c r="R8" s="20" t="s">
        <v>404</v>
      </c>
      <c r="S8" s="18" t="n">
        <v>485.20771387</v>
      </c>
      <c r="T8" s="20" t="n">
        <v>17.04076107</v>
      </c>
    </row>
    <row r="9" spans="1:20">
      <c r="A9" s="15" t="s">
        <v>406</v>
      </c>
      <c r="B9" s="17" t="n">
        <v>9651</v>
      </c>
      <c r="C9" s="18">
        <f>(200.0/B9*100)</f>
        <v/>
      </c>
      <c r="D9" s="19" t="n">
        <v>9451</v>
      </c>
      <c r="E9" s="18" t="n">
        <v>486.89456206</v>
      </c>
      <c r="F9" s="20" t="n">
        <v>22.62986858</v>
      </c>
      <c r="G9" s="18" t="n">
        <v>508.91008075</v>
      </c>
      <c r="H9" s="20" t="n">
        <v>2.9891728</v>
      </c>
      <c r="I9" s="18" t="n">
        <v>485.53167443</v>
      </c>
      <c r="J9" s="20" t="n">
        <v>9.533340900000001</v>
      </c>
      <c r="K9" s="18" t="s">
        <v>404</v>
      </c>
      <c r="L9" s="20" t="s">
        <v>404</v>
      </c>
      <c r="M9" s="18" t="s">
        <v>404</v>
      </c>
      <c r="N9" s="20" t="s">
        <v>404</v>
      </c>
      <c r="O9" s="18" t="s">
        <v>404</v>
      </c>
      <c r="P9" s="20" t="s">
        <v>404</v>
      </c>
      <c r="Q9" s="18" t="s">
        <v>404</v>
      </c>
      <c r="R9" s="20" t="s">
        <v>404</v>
      </c>
      <c r="S9" s="18" t="n">
        <v>486.71823106</v>
      </c>
      <c r="T9" s="20" t="n">
        <v>15.12020591</v>
      </c>
    </row>
    <row r="10" spans="1:20">
      <c r="A10" s="15" t="s">
        <v>407</v>
      </c>
      <c r="B10" s="17" t="n">
        <v>20058</v>
      </c>
      <c r="C10" s="18">
        <f>(3112.0/B10*100)</f>
        <v/>
      </c>
      <c r="D10" s="19" t="n">
        <v>16946</v>
      </c>
      <c r="E10" s="18" t="n">
        <v>526.31841732</v>
      </c>
      <c r="F10" s="20" t="n">
        <v>3.92360492</v>
      </c>
      <c r="G10" s="18" t="n">
        <v>527.5994262299999</v>
      </c>
      <c r="H10" s="20" t="n">
        <v>3.01321653</v>
      </c>
      <c r="I10" s="18" t="n">
        <v>537.000515</v>
      </c>
      <c r="J10" s="20" t="n">
        <v>5.57141595</v>
      </c>
      <c r="K10" s="18" t="s">
        <v>404</v>
      </c>
      <c r="L10" s="20" t="s">
        <v>404</v>
      </c>
      <c r="M10" s="18" t="s">
        <v>404</v>
      </c>
      <c r="N10" s="20" t="s">
        <v>404</v>
      </c>
      <c r="O10" s="18" t="s">
        <v>404</v>
      </c>
      <c r="P10" s="20" t="s">
        <v>404</v>
      </c>
      <c r="Q10" s="18" t="s">
        <v>404</v>
      </c>
      <c r="R10" s="20" t="s">
        <v>404</v>
      </c>
      <c r="S10" s="18" t="n">
        <v>545.48815997</v>
      </c>
      <c r="T10" s="20" t="n">
        <v>13.44768108</v>
      </c>
    </row>
    <row r="11" spans="1:20">
      <c r="A11" s="15" t="s">
        <v>408</v>
      </c>
      <c r="B11" s="17" t="n">
        <v>7053</v>
      </c>
      <c r="C11" s="18">
        <f>(212.0/B11*100)</f>
        <v/>
      </c>
      <c r="D11" s="19" t="n">
        <v>6841</v>
      </c>
      <c r="E11" s="18" t="n">
        <v>416.34914125</v>
      </c>
      <c r="F11" s="20" t="n">
        <v>48.72749117</v>
      </c>
      <c r="G11" s="18" t="n">
        <v>460.71546377</v>
      </c>
      <c r="H11" s="20" t="n">
        <v>4.36349876</v>
      </c>
      <c r="I11" s="18" t="n">
        <v>432.32222036</v>
      </c>
      <c r="J11" s="20" t="n">
        <v>4.82978401</v>
      </c>
      <c r="K11" s="18" t="s">
        <v>404</v>
      </c>
      <c r="L11" s="20" t="s">
        <v>404</v>
      </c>
      <c r="M11" s="18" t="s">
        <v>404</v>
      </c>
      <c r="N11" s="20" t="s">
        <v>404</v>
      </c>
      <c r="O11" s="18" t="s">
        <v>404</v>
      </c>
      <c r="P11" s="20" t="s">
        <v>404</v>
      </c>
      <c r="Q11" s="18" t="s">
        <v>404</v>
      </c>
      <c r="R11" s="20" t="s">
        <v>404</v>
      </c>
      <c r="S11" s="18" t="n">
        <v>428.74777186</v>
      </c>
      <c r="T11" s="20" t="n">
        <v>11.81853707</v>
      </c>
    </row>
    <row r="12" spans="1:20">
      <c r="A12" s="15" t="s">
        <v>409</v>
      </c>
      <c r="B12" s="17" t="n">
        <v>6894</v>
      </c>
      <c r="C12" s="18">
        <f>(106.0/B12*100)</f>
        <v/>
      </c>
      <c r="D12" s="19" t="n">
        <v>6788</v>
      </c>
      <c r="E12" s="18" t="n">
        <v>531.5603489</v>
      </c>
      <c r="F12" s="20" t="n">
        <v>5.84970164</v>
      </c>
      <c r="G12" s="18" t="n">
        <v>492.71018499</v>
      </c>
      <c r="H12" s="20" t="n">
        <v>2.54389117</v>
      </c>
      <c r="I12" s="18" t="n">
        <v>505.11187629</v>
      </c>
      <c r="J12" s="20" t="n">
        <v>15.30710698</v>
      </c>
      <c r="K12" s="18" t="s">
        <v>404</v>
      </c>
      <c r="L12" s="20" t="s">
        <v>404</v>
      </c>
      <c r="M12" s="18" t="s">
        <v>404</v>
      </c>
      <c r="N12" s="20" t="s">
        <v>404</v>
      </c>
      <c r="O12" s="18" t="s">
        <v>404</v>
      </c>
      <c r="P12" s="20" t="s">
        <v>404</v>
      </c>
      <c r="Q12" s="18" t="s">
        <v>404</v>
      </c>
      <c r="R12" s="20" t="s">
        <v>404</v>
      </c>
      <c r="S12" s="18" t="n">
        <v>439.50267278</v>
      </c>
      <c r="T12" s="20" t="n">
        <v>11.83817542</v>
      </c>
    </row>
    <row r="13" spans="1:20">
      <c r="A13" s="15" t="s">
        <v>410</v>
      </c>
      <c r="B13" s="17" t="n">
        <v>7161</v>
      </c>
      <c r="C13" s="18">
        <f>(1175.0/B13*100)</f>
        <v/>
      </c>
      <c r="D13" s="19" t="n">
        <v>5986</v>
      </c>
      <c r="E13" s="18" t="n">
        <v>498.05432977</v>
      </c>
      <c r="F13" s="20" t="n">
        <v>9.79445136</v>
      </c>
      <c r="G13" s="18" t="n">
        <v>504.26734121</v>
      </c>
      <c r="H13" s="20" t="n">
        <v>3.14380515</v>
      </c>
      <c r="I13" s="18" t="n">
        <v>497.42103988</v>
      </c>
      <c r="J13" s="20" t="n">
        <v>5.41123715</v>
      </c>
      <c r="K13" s="18" t="s">
        <v>404</v>
      </c>
      <c r="L13" s="20" t="s">
        <v>404</v>
      </c>
      <c r="M13" s="18" t="s">
        <v>404</v>
      </c>
      <c r="N13" s="20" t="s">
        <v>404</v>
      </c>
      <c r="O13" s="18" t="s">
        <v>404</v>
      </c>
      <c r="P13" s="20" t="s">
        <v>404</v>
      </c>
      <c r="Q13" s="18" t="s">
        <v>404</v>
      </c>
      <c r="R13" s="20" t="s">
        <v>404</v>
      </c>
      <c r="S13" s="18" t="n">
        <v>507.10985067</v>
      </c>
      <c r="T13" s="20" t="n">
        <v>5.10062616</v>
      </c>
    </row>
    <row r="14" spans="1:20">
      <c r="A14" s="15" t="s">
        <v>411</v>
      </c>
      <c r="B14" s="17" t="n">
        <v>5587</v>
      </c>
      <c r="C14" s="18">
        <f>(0.0/B14*100)</f>
        <v/>
      </c>
      <c r="D14" s="19" t="n">
        <v>5587</v>
      </c>
      <c r="E14" s="18" t="n">
        <v>538.54486764</v>
      </c>
      <c r="F14" s="20" t="n">
        <v>10.96137543</v>
      </c>
      <c r="G14" s="18" t="n">
        <v>534.2349508</v>
      </c>
      <c r="H14" s="20" t="n">
        <v>2.12348755</v>
      </c>
      <c r="I14" s="18" t="n">
        <v>535.54175576</v>
      </c>
      <c r="J14" s="20" t="n">
        <v>18.63805768</v>
      </c>
      <c r="K14" s="18" t="s">
        <v>404</v>
      </c>
      <c r="L14" s="20" t="s">
        <v>404</v>
      </c>
      <c r="M14" s="18" t="s">
        <v>404</v>
      </c>
      <c r="N14" s="20" t="s">
        <v>404</v>
      </c>
      <c r="O14" s="18" t="s">
        <v>404</v>
      </c>
      <c r="P14" s="20" t="s">
        <v>404</v>
      </c>
      <c r="Q14" s="18" t="s">
        <v>404</v>
      </c>
      <c r="R14" s="20" t="s">
        <v>404</v>
      </c>
      <c r="S14" s="18" t="n">
        <v>488.92509272</v>
      </c>
      <c r="T14" s="20" t="n">
        <v>17.92185542</v>
      </c>
    </row>
    <row r="15" spans="1:20">
      <c r="A15" s="15" t="s">
        <v>412</v>
      </c>
      <c r="B15" s="17" t="n">
        <v>5882</v>
      </c>
      <c r="C15" s="18">
        <f>(0.0/B15*100)</f>
        <v/>
      </c>
      <c r="D15" s="19" t="n">
        <v>5882</v>
      </c>
      <c r="E15" s="18" t="n">
        <v>512.2529184799999</v>
      </c>
      <c r="F15" s="20" t="n">
        <v>18.78772295</v>
      </c>
      <c r="G15" s="18" t="n">
        <v>529.64080649</v>
      </c>
      <c r="H15" s="20" t="n">
        <v>3.1774837</v>
      </c>
      <c r="I15" s="18" t="n">
        <v>533.9488281599999</v>
      </c>
      <c r="J15" s="20" t="n">
        <v>3.49398682</v>
      </c>
      <c r="K15" s="18" t="s">
        <v>404</v>
      </c>
      <c r="L15" s="20" t="s">
        <v>404</v>
      </c>
      <c r="M15" s="18" t="s">
        <v>404</v>
      </c>
      <c r="N15" s="20" t="s">
        <v>404</v>
      </c>
      <c r="O15" s="18" t="s">
        <v>404</v>
      </c>
      <c r="P15" s="20" t="s">
        <v>404</v>
      </c>
      <c r="Q15" s="18" t="s">
        <v>404</v>
      </c>
      <c r="R15" s="20" t="s">
        <v>404</v>
      </c>
      <c r="S15" s="18" t="n">
        <v>539.9146191999999</v>
      </c>
      <c r="T15" s="20" t="n">
        <v>22.22963819</v>
      </c>
    </row>
    <row r="16" spans="1:20">
      <c r="A16" s="15" t="s">
        <v>413</v>
      </c>
      <c r="B16" s="17" t="n">
        <v>6108</v>
      </c>
      <c r="C16" s="18">
        <f>(495.0/B16*100)</f>
        <v/>
      </c>
      <c r="D16" s="19" t="n">
        <v>5613</v>
      </c>
      <c r="E16" s="18" t="n">
        <v>493.10890425</v>
      </c>
      <c r="F16" s="20" t="n">
        <v>9.945775619999999</v>
      </c>
      <c r="G16" s="18" t="n">
        <v>500.74036319</v>
      </c>
      <c r="H16" s="20" t="n">
        <v>5.58096204</v>
      </c>
      <c r="I16" s="18" t="n">
        <v>491.76050718</v>
      </c>
      <c r="J16" s="20" t="n">
        <v>7.81881315</v>
      </c>
      <c r="K16" s="18" t="s">
        <v>404</v>
      </c>
      <c r="L16" s="20" t="s">
        <v>404</v>
      </c>
      <c r="M16" s="18" t="s">
        <v>404</v>
      </c>
      <c r="N16" s="20" t="s">
        <v>404</v>
      </c>
      <c r="O16" s="18" t="s">
        <v>404</v>
      </c>
      <c r="P16" s="20" t="s">
        <v>404</v>
      </c>
      <c r="Q16" s="18" t="s">
        <v>404</v>
      </c>
      <c r="R16" s="20" t="s">
        <v>404</v>
      </c>
      <c r="S16" s="18" t="n">
        <v>508.72616035</v>
      </c>
      <c r="T16" s="20" t="n">
        <v>20.46551801</v>
      </c>
    </row>
    <row r="17" spans="1:20">
      <c r="A17" s="15" t="s">
        <v>414</v>
      </c>
      <c r="B17" s="17" t="n">
        <v>6504</v>
      </c>
      <c r="C17" s="18">
        <f>(1325.0/B17*100)</f>
        <v/>
      </c>
      <c r="D17" s="19" t="n">
        <v>5179</v>
      </c>
      <c r="E17" s="18" t="n">
        <v>503.62731821</v>
      </c>
      <c r="F17" s="20" t="n">
        <v>17.12680845</v>
      </c>
      <c r="G17" s="18" t="n">
        <v>503.64491562</v>
      </c>
      <c r="H17" s="20" t="n">
        <v>7.43620862</v>
      </c>
      <c r="I17" s="18" t="n">
        <v>510.05874046</v>
      </c>
      <c r="J17" s="20" t="n">
        <v>5.34669391</v>
      </c>
      <c r="K17" s="18" t="s">
        <v>404</v>
      </c>
      <c r="L17" s="20" t="s">
        <v>404</v>
      </c>
      <c r="M17" s="18" t="s">
        <v>404</v>
      </c>
      <c r="N17" s="20" t="s">
        <v>404</v>
      </c>
      <c r="O17" s="18" t="s">
        <v>404</v>
      </c>
      <c r="P17" s="20" t="s">
        <v>404</v>
      </c>
      <c r="Q17" s="18" t="s">
        <v>404</v>
      </c>
      <c r="R17" s="20" t="s">
        <v>404</v>
      </c>
      <c r="S17" s="18" t="n">
        <v>549.40631466</v>
      </c>
      <c r="T17" s="20" t="n">
        <v>15.70994051</v>
      </c>
    </row>
    <row r="18" spans="1:20">
      <c r="A18" s="15" t="s">
        <v>415</v>
      </c>
      <c r="B18" s="17" t="n">
        <v>5532</v>
      </c>
      <c r="C18" s="18">
        <f>(0.0/B18*100)</f>
        <v/>
      </c>
      <c r="D18" s="19" t="n">
        <v>5532</v>
      </c>
      <c r="E18" s="18" t="n">
        <v>456.89347848</v>
      </c>
      <c r="F18" s="20" t="n">
        <v>4.98776911</v>
      </c>
      <c r="G18" s="18" t="n">
        <v>454.78584755</v>
      </c>
      <c r="H18" s="20" t="n">
        <v>6.0949169</v>
      </c>
      <c r="I18" s="18" t="n">
        <v>454.85520942</v>
      </c>
      <c r="J18" s="20" t="n">
        <v>10.87696843</v>
      </c>
      <c r="K18" s="18" t="s">
        <v>404</v>
      </c>
      <c r="L18" s="20" t="s">
        <v>404</v>
      </c>
      <c r="M18" s="18" t="s">
        <v>404</v>
      </c>
      <c r="N18" s="20" t="s">
        <v>404</v>
      </c>
      <c r="O18" s="18" t="s">
        <v>404</v>
      </c>
      <c r="P18" s="20" t="s">
        <v>404</v>
      </c>
      <c r="Q18" s="18" t="s">
        <v>404</v>
      </c>
      <c r="R18" s="20" t="s">
        <v>404</v>
      </c>
      <c r="S18" s="18" t="n">
        <v>315.96941379</v>
      </c>
      <c r="T18" s="20" t="n">
        <v>11.67591342</v>
      </c>
    </row>
    <row r="19" spans="1:20">
      <c r="A19" s="15" t="s">
        <v>416</v>
      </c>
      <c r="B19" s="17" t="n">
        <v>5658</v>
      </c>
      <c r="C19" s="18">
        <f>(327.0/B19*100)</f>
        <v/>
      </c>
      <c r="D19" s="19" t="n">
        <v>5331</v>
      </c>
      <c r="E19" s="18" t="n">
        <v>474.06039774</v>
      </c>
      <c r="F19" s="20" t="n">
        <v>8.57059435</v>
      </c>
      <c r="G19" s="18" t="n">
        <v>483.53801637</v>
      </c>
      <c r="H19" s="20" t="n">
        <v>6.23693523</v>
      </c>
      <c r="I19" s="18" t="n">
        <v>465.66204657</v>
      </c>
      <c r="J19" s="20" t="n">
        <v>11.93296759</v>
      </c>
      <c r="K19" s="18" t="s">
        <v>404</v>
      </c>
      <c r="L19" s="20" t="s">
        <v>404</v>
      </c>
      <c r="M19" s="18" t="s">
        <v>404</v>
      </c>
      <c r="N19" s="20" t="s">
        <v>404</v>
      </c>
      <c r="O19" s="18" t="s">
        <v>404</v>
      </c>
      <c r="P19" s="20" t="s">
        <v>404</v>
      </c>
      <c r="Q19" s="18" t="s">
        <v>404</v>
      </c>
      <c r="R19" s="20" t="s">
        <v>404</v>
      </c>
      <c r="S19" s="18" t="n">
        <v>493.01100632</v>
      </c>
      <c r="T19" s="20" t="n">
        <v>33.83748905</v>
      </c>
    </row>
    <row r="20" spans="1:20">
      <c r="A20" s="15" t="s">
        <v>417</v>
      </c>
      <c r="B20" s="17" t="n">
        <v>3371</v>
      </c>
      <c r="C20" s="18">
        <f>(24.0/B20*100)</f>
        <v/>
      </c>
      <c r="D20" s="19" t="n">
        <v>3347</v>
      </c>
      <c r="E20" s="18" t="n">
        <v>456.72559621</v>
      </c>
      <c r="F20" s="20" t="n">
        <v>11.49851118</v>
      </c>
      <c r="G20" s="18" t="n">
        <v>469.9886133</v>
      </c>
      <c r="H20" s="20" t="n">
        <v>3.55900785</v>
      </c>
      <c r="I20" s="18" t="n">
        <v>473.99007865</v>
      </c>
      <c r="J20" s="20" t="n">
        <v>1.97951949</v>
      </c>
      <c r="K20" s="18" t="s">
        <v>404</v>
      </c>
      <c r="L20" s="20" t="s">
        <v>404</v>
      </c>
      <c r="M20" s="18" t="s">
        <v>404</v>
      </c>
      <c r="N20" s="20" t="s">
        <v>404</v>
      </c>
      <c r="O20" s="18" t="s">
        <v>404</v>
      </c>
      <c r="P20" s="20" t="s">
        <v>404</v>
      </c>
      <c r="Q20" s="18" t="s">
        <v>404</v>
      </c>
      <c r="R20" s="20" t="s">
        <v>404</v>
      </c>
      <c r="S20" s="18" t="n">
        <v>479.66524581</v>
      </c>
      <c r="T20" s="20" t="n">
        <v>11.1289138</v>
      </c>
    </row>
    <row r="21" spans="1:20">
      <c r="A21" s="15" t="s">
        <v>418</v>
      </c>
      <c r="B21" s="17" t="n">
        <v>5741</v>
      </c>
      <c r="C21" s="18">
        <f>(0.0/B21*100)</f>
        <v/>
      </c>
      <c r="D21" s="19" t="n">
        <v>5741</v>
      </c>
      <c r="E21" s="18" t="n">
        <v>454.85952845</v>
      </c>
      <c r="F21" s="20" t="n">
        <v>12.67478511</v>
      </c>
      <c r="G21" s="18" t="n">
        <v>507.47332069</v>
      </c>
      <c r="H21" s="20" t="n">
        <v>2.97836276</v>
      </c>
      <c r="I21" s="18" t="n">
        <v>497.29789875</v>
      </c>
      <c r="J21" s="20" t="n">
        <v>7.19607657</v>
      </c>
      <c r="K21" s="18" t="s">
        <v>404</v>
      </c>
      <c r="L21" s="20" t="s">
        <v>404</v>
      </c>
      <c r="M21" s="18" t="s">
        <v>404</v>
      </c>
      <c r="N21" s="20" t="s">
        <v>404</v>
      </c>
      <c r="O21" s="18" t="s">
        <v>404</v>
      </c>
      <c r="P21" s="20" t="s">
        <v>404</v>
      </c>
      <c r="Q21" s="18" t="s">
        <v>404</v>
      </c>
      <c r="R21" s="20" t="s">
        <v>404</v>
      </c>
      <c r="S21" s="18" t="n">
        <v>493.19127676</v>
      </c>
      <c r="T21" s="20" t="n">
        <v>7.48842368</v>
      </c>
    </row>
    <row r="22" spans="1:20">
      <c r="A22" s="15" t="s">
        <v>419</v>
      </c>
      <c r="B22" s="17" t="n">
        <v>6598</v>
      </c>
      <c r="C22" s="18">
        <f>(0.0/B22*100)</f>
        <v/>
      </c>
      <c r="D22" s="19" t="n">
        <v>6598</v>
      </c>
      <c r="E22" s="18" t="n">
        <v>459.14873025</v>
      </c>
      <c r="F22" s="20" t="n">
        <v>9.333204569999999</v>
      </c>
      <c r="G22" s="18" t="n">
        <v>470.29388512</v>
      </c>
      <c r="H22" s="20" t="n">
        <v>4.77844444</v>
      </c>
      <c r="I22" s="18" t="n">
        <v>427.14734072</v>
      </c>
      <c r="J22" s="20" t="n">
        <v>21.63226992</v>
      </c>
      <c r="K22" s="18" t="s">
        <v>404</v>
      </c>
      <c r="L22" s="20" t="s">
        <v>404</v>
      </c>
      <c r="M22" s="18" t="s">
        <v>404</v>
      </c>
      <c r="N22" s="20" t="s">
        <v>404</v>
      </c>
      <c r="O22" s="18" t="s">
        <v>404</v>
      </c>
      <c r="P22" s="20" t="s">
        <v>404</v>
      </c>
      <c r="Q22" s="18" t="s">
        <v>404</v>
      </c>
      <c r="R22" s="20" t="s">
        <v>404</v>
      </c>
      <c r="S22" s="18" t="n">
        <v>507.17164692</v>
      </c>
      <c r="T22" s="20" t="n">
        <v>24.65620348</v>
      </c>
    </row>
    <row r="23" spans="1:20">
      <c r="A23" s="15" t="s">
        <v>420</v>
      </c>
      <c r="B23" s="17" t="n">
        <v>11583</v>
      </c>
      <c r="C23" s="18">
        <f>(3194.0/B23*100)</f>
        <v/>
      </c>
      <c r="D23" s="19" t="n">
        <v>8389</v>
      </c>
      <c r="E23" s="18" t="n">
        <v>498.32591752</v>
      </c>
      <c r="F23" s="20" t="n">
        <v>13.43499957</v>
      </c>
      <c r="G23" s="18" t="n">
        <v>470.22763541</v>
      </c>
      <c r="H23" s="20" t="n">
        <v>9.26921205</v>
      </c>
      <c r="I23" s="18" t="n">
        <v>491.24634834</v>
      </c>
      <c r="J23" s="20" t="n">
        <v>5.0176105</v>
      </c>
      <c r="K23" s="18" t="s">
        <v>404</v>
      </c>
      <c r="L23" s="20" t="s">
        <v>404</v>
      </c>
      <c r="M23" s="18" t="s">
        <v>404</v>
      </c>
      <c r="N23" s="20" t="s">
        <v>404</v>
      </c>
      <c r="O23" s="18" t="s">
        <v>404</v>
      </c>
      <c r="P23" s="20" t="s">
        <v>404</v>
      </c>
      <c r="Q23" s="18" t="s">
        <v>404</v>
      </c>
      <c r="R23" s="20" t="s">
        <v>404</v>
      </c>
      <c r="S23" s="18" t="n">
        <v>460.61036784</v>
      </c>
      <c r="T23" s="20" t="n">
        <v>20.27967329</v>
      </c>
    </row>
    <row r="24" spans="1:20">
      <c r="A24" s="15" t="s">
        <v>421</v>
      </c>
      <c r="B24" s="17" t="n">
        <v>6647</v>
      </c>
      <c r="C24" s="18">
        <f>(0.0/B24*100)</f>
        <v/>
      </c>
      <c r="D24" s="19" t="n">
        <v>6647</v>
      </c>
      <c r="E24" s="18" t="n">
        <v>540.29770075</v>
      </c>
      <c r="F24" s="20" t="n">
        <v>8.896997819999999</v>
      </c>
      <c r="G24" s="18" t="n">
        <v>536.37769231</v>
      </c>
      <c r="H24" s="20" t="n">
        <v>4.07175728</v>
      </c>
      <c r="I24" s="18" t="n">
        <v>543.72442216</v>
      </c>
      <c r="J24" s="20" t="n">
        <v>12.025232</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546.00410363</v>
      </c>
      <c r="F25" s="20" t="n">
        <v>8.849608030000001</v>
      </c>
      <c r="G25" s="18" t="n">
        <v>510.4194375</v>
      </c>
      <c r="H25" s="20" t="n">
        <v>3.63530365</v>
      </c>
      <c r="I25" s="18" t="n">
        <v>546.21201177</v>
      </c>
      <c r="J25" s="20" t="n">
        <v>16.26120984</v>
      </c>
      <c r="K25" s="18" t="s">
        <v>404</v>
      </c>
      <c r="L25" s="20" t="s">
        <v>404</v>
      </c>
      <c r="M25" s="18" t="s">
        <v>404</v>
      </c>
      <c r="N25" s="20" t="s">
        <v>404</v>
      </c>
      <c r="O25" s="18" t="s">
        <v>404</v>
      </c>
      <c r="P25" s="20" t="s">
        <v>404</v>
      </c>
      <c r="Q25" s="18" t="s">
        <v>404</v>
      </c>
      <c r="R25" s="20" t="s">
        <v>404</v>
      </c>
      <c r="S25" s="18" t="n">
        <v>499.94395588</v>
      </c>
      <c r="T25" s="20" t="n">
        <v>6.39580327</v>
      </c>
    </row>
    <row r="26" spans="1:20">
      <c r="A26" s="15" t="s">
        <v>423</v>
      </c>
      <c r="B26" s="17" t="n">
        <v>4869</v>
      </c>
      <c r="C26" s="18">
        <f>(11.0/B26*100)</f>
        <v/>
      </c>
      <c r="D26" s="19" t="n">
        <v>4858</v>
      </c>
      <c r="E26" s="18" t="n">
        <v>487.61951352</v>
      </c>
      <c r="F26" s="20" t="n">
        <v>5.35376838</v>
      </c>
      <c r="G26" s="18" t="n">
        <v>495.04876293</v>
      </c>
      <c r="H26" s="20" t="n">
        <v>2.22621656</v>
      </c>
      <c r="I26" s="18" t="n">
        <v>478.72431432</v>
      </c>
      <c r="J26" s="20" t="n">
        <v>4.78339092</v>
      </c>
      <c r="K26" s="18" t="s">
        <v>404</v>
      </c>
      <c r="L26" s="20" t="s">
        <v>404</v>
      </c>
      <c r="M26" s="18" t="s">
        <v>404</v>
      </c>
      <c r="N26" s="20" t="s">
        <v>404</v>
      </c>
      <c r="O26" s="18" t="s">
        <v>404</v>
      </c>
      <c r="P26" s="20" t="s">
        <v>404</v>
      </c>
      <c r="Q26" s="18" t="s">
        <v>404</v>
      </c>
      <c r="R26" s="20" t="s">
        <v>404</v>
      </c>
      <c r="S26" s="18" t="n">
        <v>473.2629273</v>
      </c>
      <c r="T26" s="20" t="n">
        <v>7.57367783</v>
      </c>
    </row>
    <row r="27" spans="1:20">
      <c r="A27" s="15" t="s">
        <v>424</v>
      </c>
      <c r="B27" s="17" t="n">
        <v>5299</v>
      </c>
      <c r="C27" s="18">
        <f>(0.0/B27*100)</f>
        <v/>
      </c>
      <c r="D27" s="19" t="n">
        <v>5299</v>
      </c>
      <c r="E27" s="18" t="n">
        <v>478.79468456</v>
      </c>
      <c r="F27" s="20" t="n">
        <v>1.87189711</v>
      </c>
      <c r="G27" s="18" t="n">
        <v>481.02266499</v>
      </c>
      <c r="H27" s="20" t="n">
        <v>1.58060485</v>
      </c>
      <c r="I27" s="18" t="n">
        <v>484.85658053</v>
      </c>
      <c r="J27" s="20" t="n">
        <v>2.23485547</v>
      </c>
      <c r="K27" s="18" t="s">
        <v>404</v>
      </c>
      <c r="L27" s="20" t="s">
        <v>404</v>
      </c>
      <c r="M27" s="18" t="s">
        <v>404</v>
      </c>
      <c r="N27" s="20" t="s">
        <v>404</v>
      </c>
      <c r="O27" s="18" t="s">
        <v>404</v>
      </c>
      <c r="P27" s="20" t="s">
        <v>404</v>
      </c>
      <c r="Q27" s="18" t="s">
        <v>404</v>
      </c>
      <c r="R27" s="20" t="s">
        <v>404</v>
      </c>
      <c r="S27" s="18" t="n">
        <v>542.3799364499999</v>
      </c>
      <c r="T27" s="20" t="n">
        <v>5.39403916</v>
      </c>
    </row>
    <row r="28" spans="1:20">
      <c r="A28" s="15" t="s">
        <v>425</v>
      </c>
      <c r="B28" s="17" t="n">
        <v>7568</v>
      </c>
      <c r="C28" s="18">
        <f>(0.0/B28*100)</f>
        <v/>
      </c>
      <c r="D28" s="19" t="n">
        <v>7568</v>
      </c>
      <c r="E28" s="18" t="n">
        <v>406.42748976</v>
      </c>
      <c r="F28" s="20" t="n">
        <v>2.98112448</v>
      </c>
      <c r="G28" s="18" t="n">
        <v>430.40762463</v>
      </c>
      <c r="H28" s="20" t="n">
        <v>5.84104078</v>
      </c>
      <c r="I28" s="18" t="n">
        <v>416.74151589</v>
      </c>
      <c r="J28" s="20" t="n">
        <v>4.15320945</v>
      </c>
      <c r="K28" s="18" t="s">
        <v>404</v>
      </c>
      <c r="L28" s="20" t="s">
        <v>404</v>
      </c>
      <c r="M28" s="18" t="s">
        <v>404</v>
      </c>
      <c r="N28" s="20" t="s">
        <v>404</v>
      </c>
      <c r="O28" s="18" t="s">
        <v>404</v>
      </c>
      <c r="P28" s="20" t="s">
        <v>404</v>
      </c>
      <c r="Q28" s="18" t="s">
        <v>404</v>
      </c>
      <c r="R28" s="20" t="s">
        <v>404</v>
      </c>
      <c r="S28" s="18" t="n">
        <v>389.08765362</v>
      </c>
      <c r="T28" s="20" t="n">
        <v>15.69177695</v>
      </c>
    </row>
    <row r="29" spans="1:20">
      <c r="A29" s="15" t="s">
        <v>426</v>
      </c>
      <c r="B29" s="17" t="n">
        <v>5385</v>
      </c>
      <c r="C29" s="18">
        <f>(1123.0/B29*100)</f>
        <v/>
      </c>
      <c r="D29" s="19" t="n">
        <v>4262</v>
      </c>
      <c r="E29" s="18" t="n">
        <v>547.9536642100001</v>
      </c>
      <c r="F29" s="20" t="n">
        <v>32.55243075</v>
      </c>
      <c r="G29" s="18" t="n">
        <v>505.58982257</v>
      </c>
      <c r="H29" s="20" t="n">
        <v>6.4517854</v>
      </c>
      <c r="I29" s="18" t="n">
        <v>532.24382596</v>
      </c>
      <c r="J29" s="20" t="n">
        <v>31.17426289</v>
      </c>
      <c r="K29" s="18" t="s">
        <v>404</v>
      </c>
      <c r="L29" s="20" t="s">
        <v>404</v>
      </c>
      <c r="M29" s="18" t="s">
        <v>404</v>
      </c>
      <c r="N29" s="20" t="s">
        <v>404</v>
      </c>
      <c r="O29" s="18" t="s">
        <v>404</v>
      </c>
      <c r="P29" s="20" t="s">
        <v>404</v>
      </c>
      <c r="Q29" s="18" t="s">
        <v>404</v>
      </c>
      <c r="R29" s="20" t="s">
        <v>404</v>
      </c>
      <c r="S29" s="18" t="n">
        <v>498.73791888</v>
      </c>
      <c r="T29" s="20" t="n">
        <v>10.55440333</v>
      </c>
    </row>
    <row r="30" spans="1:20">
      <c r="A30" s="15" t="s">
        <v>427</v>
      </c>
      <c r="B30" s="17" t="n">
        <v>4520</v>
      </c>
      <c r="C30" s="18">
        <f>(1076.0/B30*100)</f>
        <v/>
      </c>
      <c r="D30" s="19" t="n">
        <v>3444</v>
      </c>
      <c r="E30" s="18" t="n">
        <v>506.94099438</v>
      </c>
      <c r="F30" s="20" t="n">
        <v>12.83294616</v>
      </c>
      <c r="G30" s="18" t="n">
        <v>518.4782325800001</v>
      </c>
      <c r="H30" s="20" t="n">
        <v>3.64694696</v>
      </c>
      <c r="I30" s="18" t="n">
        <v>455.40385624</v>
      </c>
      <c r="J30" s="20" t="n">
        <v>8.35804149</v>
      </c>
      <c r="K30" s="18" t="s">
        <v>404</v>
      </c>
      <c r="L30" s="20" t="s">
        <v>404</v>
      </c>
      <c r="M30" s="18" t="s">
        <v>404</v>
      </c>
      <c r="N30" s="20" t="s">
        <v>404</v>
      </c>
      <c r="O30" s="18" t="s">
        <v>404</v>
      </c>
      <c r="P30" s="20" t="s">
        <v>404</v>
      </c>
      <c r="Q30" s="18" t="s">
        <v>404</v>
      </c>
      <c r="R30" s="20" t="s">
        <v>404</v>
      </c>
      <c r="S30" s="18" t="n">
        <v>493.29573269</v>
      </c>
      <c r="T30" s="20" t="n">
        <v>24.53996584</v>
      </c>
    </row>
    <row r="31" spans="1:20">
      <c r="A31" s="15" t="s">
        <v>428</v>
      </c>
      <c r="B31" s="17" t="n">
        <v>5456</v>
      </c>
      <c r="C31" s="18">
        <f>(502.0/B31*100)</f>
        <v/>
      </c>
      <c r="D31" s="19" t="n">
        <v>4954</v>
      </c>
      <c r="E31" s="18" t="n">
        <v>500.54379883</v>
      </c>
      <c r="F31" s="20" t="n">
        <v>7.16506939</v>
      </c>
      <c r="G31" s="18" t="n">
        <v>500.67544193</v>
      </c>
      <c r="H31" s="20" t="n">
        <v>2.76462742</v>
      </c>
      <c r="I31" s="18" t="n">
        <v>481.70875953</v>
      </c>
      <c r="J31" s="20" t="n">
        <v>7.82826883</v>
      </c>
      <c r="K31" s="18" t="s">
        <v>404</v>
      </c>
      <c r="L31" s="20" t="s">
        <v>404</v>
      </c>
      <c r="M31" s="18" t="s">
        <v>404</v>
      </c>
      <c r="N31" s="20" t="s">
        <v>404</v>
      </c>
      <c r="O31" s="18" t="s">
        <v>404</v>
      </c>
      <c r="P31" s="20" t="s">
        <v>404</v>
      </c>
      <c r="Q31" s="18" t="s">
        <v>404</v>
      </c>
      <c r="R31" s="20" t="s">
        <v>404</v>
      </c>
      <c r="S31" s="18" t="n">
        <v>494.54004203</v>
      </c>
      <c r="T31" s="20" t="n">
        <v>9.758708309999999</v>
      </c>
    </row>
    <row r="32" spans="1:20">
      <c r="A32" s="15" t="s">
        <v>429</v>
      </c>
      <c r="B32" s="17" t="n">
        <v>4478</v>
      </c>
      <c r="C32" s="18">
        <f>(0.0/B32*100)</f>
        <v/>
      </c>
      <c r="D32" s="19" t="n">
        <v>4478</v>
      </c>
      <c r="E32" s="18" t="n">
        <v>473.7801575</v>
      </c>
      <c r="F32" s="20" t="n">
        <v>7.32064495</v>
      </c>
      <c r="G32" s="18" t="n">
        <v>501.76596197</v>
      </c>
      <c r="H32" s="20" t="n">
        <v>2.77659461</v>
      </c>
      <c r="I32" s="18" t="n">
        <v>505.89812493</v>
      </c>
      <c r="J32" s="20" t="n">
        <v>13.3432548</v>
      </c>
      <c r="K32" s="18" t="s">
        <v>404</v>
      </c>
      <c r="L32" s="20" t="s">
        <v>404</v>
      </c>
      <c r="M32" s="18" t="s">
        <v>404</v>
      </c>
      <c r="N32" s="20" t="s">
        <v>404</v>
      </c>
      <c r="O32" s="18" t="s">
        <v>404</v>
      </c>
      <c r="P32" s="20" t="s">
        <v>404</v>
      </c>
      <c r="Q32" s="18" t="s">
        <v>404</v>
      </c>
      <c r="R32" s="20" t="s">
        <v>404</v>
      </c>
      <c r="S32" s="18" t="n">
        <v>514.60029855</v>
      </c>
      <c r="T32" s="20" t="n">
        <v>19.71413435</v>
      </c>
    </row>
    <row r="33" spans="1:20">
      <c r="A33" s="15" t="s">
        <v>430</v>
      </c>
      <c r="B33" s="17" t="n">
        <v>7325</v>
      </c>
      <c r="C33" s="18">
        <f>(29.0/B33*100)</f>
        <v/>
      </c>
      <c r="D33" s="19" t="n">
        <v>7296</v>
      </c>
      <c r="E33" s="18" t="n">
        <v>502.50046764</v>
      </c>
      <c r="F33" s="20" t="n">
        <v>8.26962857</v>
      </c>
      <c r="G33" s="18" t="n">
        <v>498.46684645</v>
      </c>
      <c r="H33" s="20" t="n">
        <v>3.0725467</v>
      </c>
      <c r="I33" s="18" t="n">
        <v>508.94629909</v>
      </c>
      <c r="J33" s="20" t="n">
        <v>5.58812418</v>
      </c>
      <c r="K33" s="18" t="s">
        <v>404</v>
      </c>
      <c r="L33" s="20" t="s">
        <v>404</v>
      </c>
      <c r="M33" s="18" t="s">
        <v>404</v>
      </c>
      <c r="N33" s="20" t="s">
        <v>404</v>
      </c>
      <c r="O33" s="18" t="s">
        <v>404</v>
      </c>
      <c r="P33" s="20" t="s">
        <v>404</v>
      </c>
      <c r="Q33" s="18" t="s">
        <v>404</v>
      </c>
      <c r="R33" s="20" t="s">
        <v>404</v>
      </c>
      <c r="S33" s="18" t="n">
        <v>495.13873381</v>
      </c>
      <c r="T33" s="20" t="n">
        <v>11.45034044</v>
      </c>
    </row>
    <row r="34" spans="1:20">
      <c r="A34" s="15" t="s">
        <v>431</v>
      </c>
      <c r="B34" s="17" t="n">
        <v>6350</v>
      </c>
      <c r="C34" s="18">
        <f>(0.0/B34*100)</f>
        <v/>
      </c>
      <c r="D34" s="19" t="n">
        <v>6350</v>
      </c>
      <c r="E34" s="18" t="n">
        <v>464.9037264</v>
      </c>
      <c r="F34" s="20" t="n">
        <v>3.08547635</v>
      </c>
      <c r="G34" s="18" t="n">
        <v>429.38013146</v>
      </c>
      <c r="H34" s="20" t="n">
        <v>10.24426233</v>
      </c>
      <c r="I34" s="18" t="n">
        <v>547.8211019</v>
      </c>
      <c r="J34" s="20" t="n">
        <v>28.06995846</v>
      </c>
      <c r="K34" s="18" t="s">
        <v>404</v>
      </c>
      <c r="L34" s="20" t="s">
        <v>404</v>
      </c>
      <c r="M34" s="18" t="s">
        <v>404</v>
      </c>
      <c r="N34" s="20" t="s">
        <v>404</v>
      </c>
      <c r="O34" s="18" t="s">
        <v>404</v>
      </c>
      <c r="P34" s="20" t="s">
        <v>404</v>
      </c>
      <c r="Q34" s="18" t="s">
        <v>404</v>
      </c>
      <c r="R34" s="20" t="s">
        <v>404</v>
      </c>
      <c r="S34" s="18" t="n">
        <v>485.62842195</v>
      </c>
      <c r="T34" s="20" t="n">
        <v>16.74822093</v>
      </c>
    </row>
    <row r="35" spans="1:20">
      <c r="A35" s="15" t="s">
        <v>432</v>
      </c>
      <c r="B35" s="17" t="n">
        <v>6406</v>
      </c>
      <c r="C35" s="18">
        <f>(443.0/B35*100)</f>
        <v/>
      </c>
      <c r="D35" s="19" t="n">
        <v>5963</v>
      </c>
      <c r="E35" s="18" t="n">
        <v>520.18697477</v>
      </c>
      <c r="F35" s="20" t="n">
        <v>2.60064717</v>
      </c>
      <c r="G35" s="18" t="n">
        <v>514.57447184</v>
      </c>
      <c r="H35" s="20" t="n">
        <v>2.0253637</v>
      </c>
      <c r="I35" s="18" t="n">
        <v>513.08997164</v>
      </c>
      <c r="J35" s="20" t="n">
        <v>3.90524838</v>
      </c>
      <c r="K35" s="18" t="s">
        <v>404</v>
      </c>
      <c r="L35" s="20" t="s">
        <v>404</v>
      </c>
      <c r="M35" s="18" t="s">
        <v>404</v>
      </c>
      <c r="N35" s="20" t="s">
        <v>404</v>
      </c>
      <c r="O35" s="18" t="s">
        <v>404</v>
      </c>
      <c r="P35" s="20" t="s">
        <v>404</v>
      </c>
      <c r="Q35" s="18" t="s">
        <v>404</v>
      </c>
      <c r="R35" s="20" t="s">
        <v>404</v>
      </c>
      <c r="S35" s="18" t="n">
        <v>457.24072201</v>
      </c>
      <c r="T35" s="20" t="n">
        <v>6.46866628</v>
      </c>
    </row>
    <row r="36" spans="1:20">
      <c r="A36" s="15" t="s">
        <v>433</v>
      </c>
      <c r="B36" s="17" t="n">
        <v>6736</v>
      </c>
      <c r="C36" s="18">
        <f>(10.0/B36*100)</f>
        <v/>
      </c>
      <c r="D36" s="19" t="n">
        <v>6726</v>
      </c>
      <c r="E36" s="18" t="n">
        <v>492.07142796</v>
      </c>
      <c r="F36" s="20" t="n">
        <v>8.086214010000001</v>
      </c>
      <c r="G36" s="18" t="n">
        <v>501.74864199</v>
      </c>
      <c r="H36" s="20" t="n">
        <v>3.80563993</v>
      </c>
      <c r="I36" s="18" t="n">
        <v>487.35343634</v>
      </c>
      <c r="J36" s="20" t="n">
        <v>2.84116644</v>
      </c>
      <c r="K36" s="18" t="s">
        <v>404</v>
      </c>
      <c r="L36" s="20" t="s">
        <v>404</v>
      </c>
      <c r="M36" s="18" t="s">
        <v>404</v>
      </c>
      <c r="N36" s="20" t="s">
        <v>404</v>
      </c>
      <c r="O36" s="18" t="s">
        <v>404</v>
      </c>
      <c r="P36" s="20" t="s">
        <v>404</v>
      </c>
      <c r="Q36" s="18" t="s">
        <v>404</v>
      </c>
      <c r="R36" s="20" t="s">
        <v>404</v>
      </c>
      <c r="S36" s="18" t="n">
        <v>500.56199041</v>
      </c>
      <c r="T36" s="20" t="n">
        <v>9.60829356</v>
      </c>
    </row>
    <row r="37" spans="1:20">
      <c r="A37" s="15" t="s">
        <v>434</v>
      </c>
      <c r="B37" s="17" t="n">
        <v>5458</v>
      </c>
      <c r="C37" s="18">
        <f>(0.0/B37*100)</f>
        <v/>
      </c>
      <c r="D37" s="19" t="n">
        <v>5458</v>
      </c>
      <c r="E37" s="18" t="n">
        <v>501.65638155</v>
      </c>
      <c r="F37" s="20" t="n">
        <v>9.671504029999999</v>
      </c>
      <c r="G37" s="18" t="n">
        <v>493.99198851</v>
      </c>
      <c r="H37" s="20" t="n">
        <v>4.48818359</v>
      </c>
      <c r="I37" s="18" t="n">
        <v>488.64949959</v>
      </c>
      <c r="J37" s="20" t="n">
        <v>5.46960428</v>
      </c>
      <c r="K37" s="18" t="s">
        <v>404</v>
      </c>
      <c r="L37" s="20" t="s">
        <v>404</v>
      </c>
      <c r="M37" s="18" t="s">
        <v>404</v>
      </c>
      <c r="N37" s="20" t="s">
        <v>404</v>
      </c>
      <c r="O37" s="18" t="s">
        <v>404</v>
      </c>
      <c r="P37" s="20" t="s">
        <v>404</v>
      </c>
      <c r="Q37" s="18" t="s">
        <v>404</v>
      </c>
      <c r="R37" s="20" t="s">
        <v>404</v>
      </c>
      <c r="S37" s="18" t="n">
        <v>492.69861379</v>
      </c>
      <c r="T37" s="20" t="n">
        <v>31.33258721</v>
      </c>
    </row>
    <row r="38" spans="1:20">
      <c r="A38" s="15" t="s">
        <v>435</v>
      </c>
      <c r="B38" s="17" t="n">
        <v>5860</v>
      </c>
      <c r="C38" s="18">
        <f>(268.0/B38*100)</f>
        <v/>
      </c>
      <c r="D38" s="19" t="n">
        <v>5592</v>
      </c>
      <c r="E38" s="18" t="n">
        <v>504.82076191</v>
      </c>
      <c r="F38" s="20" t="n">
        <v>21.82475785</v>
      </c>
      <c r="G38" s="18" t="n">
        <v>508.72795131</v>
      </c>
      <c r="H38" s="20" t="n">
        <v>4.59821098</v>
      </c>
      <c r="I38" s="18" t="n">
        <v>494.7364017</v>
      </c>
      <c r="J38" s="20" t="n">
        <v>6.23180286</v>
      </c>
      <c r="K38" s="18" t="s">
        <v>404</v>
      </c>
      <c r="L38" s="20" t="s">
        <v>404</v>
      </c>
      <c r="M38" s="18" t="s">
        <v>404</v>
      </c>
      <c r="N38" s="20" t="s">
        <v>404</v>
      </c>
      <c r="O38" s="18" t="s">
        <v>404</v>
      </c>
      <c r="P38" s="20" t="s">
        <v>404</v>
      </c>
      <c r="Q38" s="18" t="s">
        <v>404</v>
      </c>
      <c r="R38" s="20" t="s">
        <v>404</v>
      </c>
      <c r="S38" s="18" t="n">
        <v>511.30891619</v>
      </c>
      <c r="T38" s="20" t="n">
        <v>20.84162812</v>
      </c>
    </row>
    <row r="39" spans="1:20">
      <c r="A39" s="15" t="s">
        <v>436</v>
      </c>
      <c r="B39" s="17" t="n">
        <v>5895</v>
      </c>
      <c r="C39" s="18">
        <f>(0.0/B39*100)</f>
        <v/>
      </c>
      <c r="D39" s="19" t="n">
        <v>5895</v>
      </c>
      <c r="E39" s="18" t="n">
        <v>405.34239082</v>
      </c>
      <c r="F39" s="20" t="n">
        <v>12.67933097</v>
      </c>
      <c r="G39" s="18" t="n">
        <v>428.51101603</v>
      </c>
      <c r="H39" s="20" t="n">
        <v>6.38847745</v>
      </c>
      <c r="I39" s="18" t="n">
        <v>422.61108692</v>
      </c>
      <c r="J39" s="20" t="n">
        <v>7.37380179</v>
      </c>
      <c r="K39" s="18" t="s">
        <v>404</v>
      </c>
      <c r="L39" s="20" t="s">
        <v>404</v>
      </c>
      <c r="M39" s="18" t="s">
        <v>404</v>
      </c>
      <c r="N39" s="20" t="s">
        <v>404</v>
      </c>
      <c r="O39" s="18" t="s">
        <v>404</v>
      </c>
      <c r="P39" s="20" t="s">
        <v>404</v>
      </c>
      <c r="Q39" s="18" t="s">
        <v>404</v>
      </c>
      <c r="R39" s="20" t="s">
        <v>404</v>
      </c>
      <c r="S39" s="18" t="n">
        <v>503.46860565</v>
      </c>
      <c r="T39" s="20" t="n">
        <v>3.87895411</v>
      </c>
    </row>
    <row r="40" spans="1:20">
      <c r="A40" s="15" t="s">
        <v>437</v>
      </c>
      <c r="B40" s="17" t="n">
        <v>14157</v>
      </c>
      <c r="C40" s="18">
        <f>(2978.0/B40*100)</f>
        <v/>
      </c>
      <c r="D40" s="19" t="n">
        <v>11179</v>
      </c>
      <c r="E40" s="18" t="n">
        <v>515.82043618</v>
      </c>
      <c r="F40" s="20" t="n">
        <v>15.48096884</v>
      </c>
      <c r="G40" s="18" t="n">
        <v>512.17301835</v>
      </c>
      <c r="H40" s="20" t="n">
        <v>3.67471319</v>
      </c>
      <c r="I40" s="18" t="n">
        <v>485.33057338</v>
      </c>
      <c r="J40" s="20" t="n">
        <v>4.7898808</v>
      </c>
      <c r="K40" s="18" t="s">
        <v>404</v>
      </c>
      <c r="L40" s="20" t="s">
        <v>404</v>
      </c>
      <c r="M40" s="18" t="s">
        <v>404</v>
      </c>
      <c r="N40" s="20" t="s">
        <v>404</v>
      </c>
      <c r="O40" s="18" t="s">
        <v>404</v>
      </c>
      <c r="P40" s="20" t="s">
        <v>404</v>
      </c>
      <c r="Q40" s="18" t="s">
        <v>404</v>
      </c>
      <c r="R40" s="20" t="s">
        <v>404</v>
      </c>
      <c r="S40" s="18" t="n">
        <v>490.73180118</v>
      </c>
      <c r="T40" s="20" t="n">
        <v>11.88546011</v>
      </c>
    </row>
    <row r="41" spans="1:20">
      <c r="A41" s="15" t="s">
        <v>438</v>
      </c>
      <c r="B41" s="17" t="n">
        <v>5712</v>
      </c>
      <c r="C41" s="18">
        <f>(99.0/B41*100)</f>
        <v/>
      </c>
      <c r="D41" s="19" t="n">
        <v>5613</v>
      </c>
      <c r="E41" s="18" t="n">
        <v>497.78329153</v>
      </c>
      <c r="F41" s="20" t="n">
        <v>4.76880395</v>
      </c>
      <c r="G41" s="18" t="n">
        <v>496.73223832</v>
      </c>
      <c r="H41" s="20" t="n">
        <v>5.77976914</v>
      </c>
      <c r="I41" s="18" t="n">
        <v>486.52815188</v>
      </c>
      <c r="J41" s="20" t="n">
        <v>14.16877074</v>
      </c>
      <c r="K41" s="18" t="s">
        <v>404</v>
      </c>
      <c r="L41" s="20" t="s">
        <v>404</v>
      </c>
      <c r="M41" s="18" t="s">
        <v>404</v>
      </c>
      <c r="N41" s="20" t="s">
        <v>404</v>
      </c>
      <c r="O41" s="18" t="s">
        <v>404</v>
      </c>
      <c r="P41" s="20" t="s">
        <v>404</v>
      </c>
      <c r="Q41" s="18" t="s">
        <v>404</v>
      </c>
      <c r="R41" s="20" t="s">
        <v>404</v>
      </c>
      <c r="S41" s="18" t="n">
        <v>496.97502304</v>
      </c>
      <c r="T41" s="20" t="n">
        <v>23.31895867</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436.99442191</v>
      </c>
      <c r="F44" s="20" t="n">
        <v>7.67359763</v>
      </c>
      <c r="G44" s="18" t="n">
        <v>422.74205921</v>
      </c>
      <c r="H44" s="20" t="n">
        <v>3.42872695</v>
      </c>
      <c r="I44" s="18" t="n">
        <v>427.30382359</v>
      </c>
      <c r="J44" s="20" t="n">
        <v>9.738821980000001</v>
      </c>
      <c r="K44" s="18" t="s">
        <v>404</v>
      </c>
      <c r="L44" s="20" t="s">
        <v>404</v>
      </c>
      <c r="M44" s="18" t="s">
        <v>404</v>
      </c>
      <c r="N44" s="20" t="s">
        <v>404</v>
      </c>
      <c r="O44" s="18" t="s">
        <v>404</v>
      </c>
      <c r="P44" s="20" t="s">
        <v>404</v>
      </c>
      <c r="Q44" s="18" t="n">
        <v>390.79894796</v>
      </c>
      <c r="R44" s="20" t="n">
        <v>10.13660527</v>
      </c>
      <c r="S44" s="18" t="n">
        <v>426.05690878</v>
      </c>
      <c r="T44" s="20" t="n">
        <v>11.20941719</v>
      </c>
    </row>
    <row r="45" spans="1:20">
      <c r="A45" s="15" t="s">
        <v>442</v>
      </c>
      <c r="B45" s="17" t="n">
        <v>5519</v>
      </c>
      <c r="C45" s="18">
        <f>(0.0/B45*100)</f>
        <v/>
      </c>
      <c r="D45" s="19" t="n">
        <v>5519</v>
      </c>
      <c r="E45" s="18" t="n">
        <v>374.92241954</v>
      </c>
      <c r="F45" s="20" t="n">
        <v>2.97480615</v>
      </c>
      <c r="G45" s="18" t="n">
        <v>392.78641017</v>
      </c>
      <c r="H45" s="20" t="n">
        <v>22.8455458</v>
      </c>
      <c r="I45" s="18" t="n">
        <v>375.67823116</v>
      </c>
      <c r="J45" s="20" t="n">
        <v>20.41960392</v>
      </c>
      <c r="K45" s="18" t="s">
        <v>404</v>
      </c>
      <c r="L45" s="20" t="s">
        <v>404</v>
      </c>
      <c r="M45" s="18" t="s">
        <v>404</v>
      </c>
      <c r="N45" s="20" t="s">
        <v>404</v>
      </c>
      <c r="O45" s="18" t="s">
        <v>404</v>
      </c>
      <c r="P45" s="20" t="s">
        <v>404</v>
      </c>
      <c r="Q45" s="18" t="s">
        <v>404</v>
      </c>
      <c r="R45" s="20" t="s">
        <v>404</v>
      </c>
      <c r="S45" s="18" t="n">
        <v>373.66399288</v>
      </c>
      <c r="T45" s="20" t="n">
        <v>11.29541712</v>
      </c>
    </row>
    <row r="46" spans="1:20">
      <c r="A46" s="15" t="s">
        <v>443</v>
      </c>
      <c r="B46" s="17" t="n">
        <v>23141</v>
      </c>
      <c r="C46" s="18">
        <f>(4196.0/B46*100)</f>
        <v/>
      </c>
      <c r="D46" s="19" t="n">
        <v>18945</v>
      </c>
      <c r="E46" s="18" t="n">
        <v>396.74793038</v>
      </c>
      <c r="F46" s="20" t="n">
        <v>7.69538446</v>
      </c>
      <c r="G46" s="18" t="n">
        <v>407.18139613</v>
      </c>
      <c r="H46" s="20" t="n">
        <v>3.12192634</v>
      </c>
      <c r="I46" s="18" t="n">
        <v>389.28120068</v>
      </c>
      <c r="J46" s="20" t="n">
        <v>10.8611751</v>
      </c>
      <c r="K46" s="18" t="s">
        <v>404</v>
      </c>
      <c r="L46" s="20" t="s">
        <v>404</v>
      </c>
      <c r="M46" s="18" t="s">
        <v>404</v>
      </c>
      <c r="N46" s="20" t="s">
        <v>404</v>
      </c>
      <c r="O46" s="18" t="s">
        <v>404</v>
      </c>
      <c r="P46" s="20" t="s">
        <v>404</v>
      </c>
      <c r="Q46" s="18" t="s">
        <v>404</v>
      </c>
      <c r="R46" s="20" t="s">
        <v>404</v>
      </c>
      <c r="S46" s="18" t="n">
        <v>385.02691335</v>
      </c>
      <c r="T46" s="20" t="n">
        <v>11.94018661</v>
      </c>
    </row>
    <row r="47" spans="1:20">
      <c r="A47" s="15" t="s">
        <v>444</v>
      </c>
      <c r="B47" s="17" t="n">
        <v>5928</v>
      </c>
      <c r="C47" s="18">
        <f>(0.0/B47*100)</f>
        <v/>
      </c>
      <c r="D47" s="19" t="n">
        <v>5928</v>
      </c>
      <c r="E47" s="18" t="n">
        <v>445.8275519</v>
      </c>
      <c r="F47" s="20" t="n">
        <v>22.2546048</v>
      </c>
      <c r="G47" s="18" t="n">
        <v>445.48666048</v>
      </c>
      <c r="H47" s="20" t="n">
        <v>5.37528583</v>
      </c>
      <c r="I47" s="18" t="n">
        <v>439.94613227</v>
      </c>
      <c r="J47" s="20" t="n">
        <v>12.45695166</v>
      </c>
      <c r="K47" s="18" t="s">
        <v>404</v>
      </c>
      <c r="L47" s="20" t="s">
        <v>404</v>
      </c>
      <c r="M47" s="18" t="s">
        <v>404</v>
      </c>
      <c r="N47" s="20" t="s">
        <v>404</v>
      </c>
      <c r="O47" s="18" t="s">
        <v>404</v>
      </c>
      <c r="P47" s="20" t="s">
        <v>404</v>
      </c>
      <c r="Q47" s="18" t="s">
        <v>404</v>
      </c>
      <c r="R47" s="20" t="s">
        <v>404</v>
      </c>
      <c r="S47" s="18" t="n">
        <v>513.2447289</v>
      </c>
      <c r="T47" s="20" t="n">
        <v>28.92462837</v>
      </c>
    </row>
    <row r="48" spans="1:20">
      <c r="A48" s="15" t="s">
        <v>445</v>
      </c>
      <c r="B48" s="17" t="n">
        <v>9841</v>
      </c>
      <c r="C48" s="18">
        <f>(40.0/B48*100)</f>
        <v/>
      </c>
      <c r="D48" s="19" t="n">
        <v>9801</v>
      </c>
      <c r="E48" s="18" t="n">
        <v>528.97044611</v>
      </c>
      <c r="F48" s="20" t="n">
        <v>25.49730532</v>
      </c>
      <c r="G48" s="18" t="n">
        <v>519.3738647599999</v>
      </c>
      <c r="H48" s="20" t="n">
        <v>5.13995336</v>
      </c>
      <c r="I48" s="18" t="n">
        <v>475.36042583</v>
      </c>
      <c r="J48" s="20" t="n">
        <v>15.73113358</v>
      </c>
      <c r="K48" s="18" t="s">
        <v>404</v>
      </c>
      <c r="L48" s="20" t="s">
        <v>404</v>
      </c>
      <c r="M48" s="18" t="s">
        <v>404</v>
      </c>
      <c r="N48" s="20" t="s">
        <v>404</v>
      </c>
      <c r="O48" s="18" t="s">
        <v>404</v>
      </c>
      <c r="P48" s="20" t="s">
        <v>404</v>
      </c>
      <c r="Q48" s="18" t="s">
        <v>404</v>
      </c>
      <c r="R48" s="20" t="s">
        <v>404</v>
      </c>
      <c r="S48" s="18" t="n">
        <v>535.11114621</v>
      </c>
      <c r="T48" s="20" t="n">
        <v>65.77349773</v>
      </c>
    </row>
    <row r="49" spans="1:20">
      <c r="A49" s="15" t="s">
        <v>446</v>
      </c>
      <c r="B49" s="17" t="n">
        <v>6349</v>
      </c>
      <c r="C49" s="18">
        <f>(52.0/B49*100)</f>
        <v/>
      </c>
      <c r="D49" s="19" t="n">
        <v>6297</v>
      </c>
      <c r="E49" s="18" t="n">
        <v>421.35606473</v>
      </c>
      <c r="F49" s="20" t="n">
        <v>5.69548355</v>
      </c>
      <c r="G49" s="18" t="n">
        <v>440.22148045</v>
      </c>
      <c r="H49" s="20" t="n">
        <v>5.32721788</v>
      </c>
      <c r="I49" s="18" t="n">
        <v>431.33393931</v>
      </c>
      <c r="J49" s="20" t="n">
        <v>5.61665975</v>
      </c>
      <c r="K49" s="18" t="s">
        <v>404</v>
      </c>
      <c r="L49" s="20" t="s">
        <v>404</v>
      </c>
      <c r="M49" s="18" t="s">
        <v>404</v>
      </c>
      <c r="N49" s="20" t="s">
        <v>404</v>
      </c>
      <c r="O49" s="18" t="s">
        <v>404</v>
      </c>
      <c r="P49" s="20" t="s">
        <v>404</v>
      </c>
      <c r="Q49" s="18" t="s">
        <v>404</v>
      </c>
      <c r="R49" s="20" t="s">
        <v>404</v>
      </c>
      <c r="S49" s="18" t="n">
        <v>468.67955762</v>
      </c>
      <c r="T49" s="20" t="n">
        <v>11.05096573</v>
      </c>
    </row>
    <row r="50" spans="1:20">
      <c r="A50" s="15" t="s">
        <v>447</v>
      </c>
      <c r="B50" s="17" t="n">
        <v>11795</v>
      </c>
      <c r="C50" s="18">
        <f>(1031.0/B50*100)</f>
        <v/>
      </c>
      <c r="D50" s="19" t="n">
        <v>10764</v>
      </c>
      <c r="E50" s="18" t="n">
        <v>389.79293786</v>
      </c>
      <c r="F50" s="20" t="n">
        <v>16.66994508</v>
      </c>
      <c r="G50" s="18" t="n">
        <v>416.29716663</v>
      </c>
      <c r="H50" s="20" t="n">
        <v>3.25929701</v>
      </c>
      <c r="I50" s="18" t="n">
        <v>432.68983663</v>
      </c>
      <c r="J50" s="20" t="n">
        <v>8.116407369999999</v>
      </c>
      <c r="K50" s="18" t="s">
        <v>404</v>
      </c>
      <c r="L50" s="20" t="s">
        <v>404</v>
      </c>
      <c r="M50" s="18" t="s">
        <v>404</v>
      </c>
      <c r="N50" s="20" t="s">
        <v>404</v>
      </c>
      <c r="O50" s="18" t="s">
        <v>404</v>
      </c>
      <c r="P50" s="20" t="s">
        <v>404</v>
      </c>
      <c r="Q50" s="18" t="s">
        <v>404</v>
      </c>
      <c r="R50" s="20" t="s">
        <v>404</v>
      </c>
      <c r="S50" s="18" t="n">
        <v>405.86105783</v>
      </c>
      <c r="T50" s="20" t="n">
        <v>12.56892796</v>
      </c>
    </row>
    <row r="51" spans="1:20">
      <c r="A51" s="15" t="s">
        <v>448</v>
      </c>
      <c r="B51" s="17" t="n">
        <v>6866</v>
      </c>
      <c r="C51" s="18">
        <f>(0.0/B51*100)</f>
        <v/>
      </c>
      <c r="D51" s="19" t="n">
        <v>6866</v>
      </c>
      <c r="E51" s="18" t="n">
        <v>408.98120669</v>
      </c>
      <c r="F51" s="20" t="n">
        <v>4.96897813</v>
      </c>
      <c r="G51" s="18" t="n">
        <v>419.74696544</v>
      </c>
      <c r="H51" s="20" t="n">
        <v>2.87086619</v>
      </c>
      <c r="I51" s="18" t="n">
        <v>421.19419447</v>
      </c>
      <c r="J51" s="20" t="n">
        <v>5.23956002</v>
      </c>
      <c r="K51" s="18" t="s">
        <v>404</v>
      </c>
      <c r="L51" s="20" t="s">
        <v>404</v>
      </c>
      <c r="M51" s="18" t="s">
        <v>404</v>
      </c>
      <c r="N51" s="20" t="s">
        <v>404</v>
      </c>
      <c r="O51" s="18" t="s">
        <v>404</v>
      </c>
      <c r="P51" s="20" t="s">
        <v>404</v>
      </c>
      <c r="Q51" s="18" t="s">
        <v>404</v>
      </c>
      <c r="R51" s="20" t="s">
        <v>404</v>
      </c>
      <c r="S51" s="18" t="n">
        <v>429.97396427</v>
      </c>
      <c r="T51" s="20" t="n">
        <v>9.79926641</v>
      </c>
    </row>
    <row r="52" spans="1:20">
      <c r="A52" s="15" t="s">
        <v>449</v>
      </c>
      <c r="B52" s="17" t="n">
        <v>5809</v>
      </c>
      <c r="C52" s="18">
        <f>(0.0/B52*100)</f>
        <v/>
      </c>
      <c r="D52" s="19" t="n">
        <v>5809</v>
      </c>
      <c r="E52" s="18" t="n">
        <v>470.80011274</v>
      </c>
      <c r="F52" s="20" t="n">
        <v>4.57942701</v>
      </c>
      <c r="G52" s="18" t="n">
        <v>486.0886533</v>
      </c>
      <c r="H52" s="20" t="n">
        <v>5.73535435</v>
      </c>
      <c r="I52" s="18" t="n">
        <v>444.80062505</v>
      </c>
      <c r="J52" s="20" t="n">
        <v>19.2139508</v>
      </c>
      <c r="K52" s="18" t="s">
        <v>404</v>
      </c>
      <c r="L52" s="20" t="s">
        <v>404</v>
      </c>
      <c r="M52" s="18" t="s">
        <v>404</v>
      </c>
      <c r="N52" s="20" t="s">
        <v>404</v>
      </c>
      <c r="O52" s="18" t="s">
        <v>404</v>
      </c>
      <c r="P52" s="20" t="s">
        <v>404</v>
      </c>
      <c r="Q52" s="18" t="s">
        <v>404</v>
      </c>
      <c r="R52" s="20" t="s">
        <v>404</v>
      </c>
      <c r="S52" s="18" t="n">
        <v>454.58280603</v>
      </c>
      <c r="T52" s="20" t="n">
        <v>9.43710418</v>
      </c>
    </row>
    <row r="53" spans="1:20">
      <c r="A53" s="15" t="s">
        <v>450</v>
      </c>
      <c r="B53" s="17" t="n">
        <v>5571</v>
      </c>
      <c r="C53" s="18">
        <f>(0.0/B53*100)</f>
        <v/>
      </c>
      <c r="D53" s="19" t="n">
        <v>5571</v>
      </c>
      <c r="E53" s="18" t="n">
        <v>422.86902893</v>
      </c>
      <c r="F53" s="20" t="n">
        <v>1.92991592</v>
      </c>
      <c r="G53" s="18" t="n">
        <v>440.54862056</v>
      </c>
      <c r="H53" s="20" t="n">
        <v>1.80857186</v>
      </c>
      <c r="I53" s="18" t="n">
        <v>482.2371339</v>
      </c>
      <c r="J53" s="20" t="n">
        <v>9.755064620000001</v>
      </c>
      <c r="K53" s="18" t="s">
        <v>404</v>
      </c>
      <c r="L53" s="20" t="s">
        <v>404</v>
      </c>
      <c r="M53" s="18" t="s">
        <v>404</v>
      </c>
      <c r="N53" s="20" t="s">
        <v>404</v>
      </c>
      <c r="O53" s="18" t="s">
        <v>404</v>
      </c>
      <c r="P53" s="20" t="s">
        <v>404</v>
      </c>
      <c r="Q53" s="18" t="s">
        <v>404</v>
      </c>
      <c r="R53" s="20" t="s">
        <v>404</v>
      </c>
      <c r="S53" s="18" t="n">
        <v>345.58226837</v>
      </c>
      <c r="T53" s="20" t="n">
        <v>22.51923568</v>
      </c>
    </row>
    <row r="54" spans="1:20">
      <c r="A54" s="15" t="s">
        <v>451</v>
      </c>
      <c r="B54" s="17" t="n">
        <v>4740</v>
      </c>
      <c r="C54" s="18">
        <f>(199.0/B54*100)</f>
        <v/>
      </c>
      <c r="D54" s="19" t="n">
        <v>4541</v>
      </c>
      <c r="E54" s="18" t="n">
        <v>315.54203006</v>
      </c>
      <c r="F54" s="20" t="n">
        <v>4.56981499</v>
      </c>
      <c r="G54" s="18" t="n">
        <v>341.61756763</v>
      </c>
      <c r="H54" s="20" t="n">
        <v>5.25090463</v>
      </c>
      <c r="I54" s="18" t="n">
        <v>331.41784435</v>
      </c>
      <c r="J54" s="20" t="n">
        <v>7.81636174</v>
      </c>
      <c r="K54" s="18" t="s">
        <v>404</v>
      </c>
      <c r="L54" s="20" t="s">
        <v>404</v>
      </c>
      <c r="M54" s="18" t="s">
        <v>404</v>
      </c>
      <c r="N54" s="20" t="s">
        <v>404</v>
      </c>
      <c r="O54" s="18" t="s">
        <v>404</v>
      </c>
      <c r="P54" s="20" t="s">
        <v>404</v>
      </c>
      <c r="Q54" s="18" t="s">
        <v>404</v>
      </c>
      <c r="R54" s="20" t="s">
        <v>404</v>
      </c>
      <c r="S54" s="18" t="n">
        <v>308.35652245</v>
      </c>
      <c r="T54" s="20" t="n">
        <v>7.77770747</v>
      </c>
    </row>
    <row r="55" spans="1:20">
      <c r="A55" s="15" t="s">
        <v>452</v>
      </c>
      <c r="B55" s="17" t="n">
        <v>5316</v>
      </c>
      <c r="C55" s="18">
        <f>(43.0/B55*100)</f>
        <v/>
      </c>
      <c r="D55" s="19" t="n">
        <v>5273</v>
      </c>
      <c r="E55" s="18" t="n">
        <v>416.24353899</v>
      </c>
      <c r="F55" s="20" t="n">
        <v>7.55231566</v>
      </c>
      <c r="G55" s="18" t="n">
        <v>414.07480278</v>
      </c>
      <c r="H55" s="20" t="n">
        <v>7.4612699</v>
      </c>
      <c r="I55" s="18" t="n">
        <v>406.87793111</v>
      </c>
      <c r="J55" s="20" t="n">
        <v>2.92345836</v>
      </c>
      <c r="K55" s="18" t="s">
        <v>404</v>
      </c>
      <c r="L55" s="20" t="s">
        <v>404</v>
      </c>
      <c r="M55" s="18" t="s">
        <v>404</v>
      </c>
      <c r="N55" s="20" t="s">
        <v>404</v>
      </c>
      <c r="O55" s="18" t="s">
        <v>404</v>
      </c>
      <c r="P55" s="20" t="s">
        <v>404</v>
      </c>
      <c r="Q55" s="18" t="s">
        <v>404</v>
      </c>
      <c r="R55" s="20" t="s">
        <v>404</v>
      </c>
      <c r="S55" s="18" t="n">
        <v>409.01811197</v>
      </c>
      <c r="T55" s="20" t="n">
        <v>7.95078184</v>
      </c>
    </row>
    <row r="56" spans="1:20">
      <c r="A56" s="15" t="s">
        <v>453</v>
      </c>
      <c r="B56" s="17" t="n">
        <v>5359</v>
      </c>
      <c r="C56" s="18">
        <f>(0.0/B56*100)</f>
        <v/>
      </c>
      <c r="D56" s="19" t="n">
        <v>5359</v>
      </c>
      <c r="E56" s="18" t="n">
        <v>511.695231</v>
      </c>
      <c r="F56" s="20" t="n">
        <v>21.67262716</v>
      </c>
      <c r="G56" s="18" t="n">
        <v>522.52626894</v>
      </c>
      <c r="H56" s="20" t="n">
        <v>3.31870239</v>
      </c>
      <c r="I56" s="18" t="n">
        <v>528.2245543</v>
      </c>
      <c r="J56" s="20" t="n">
        <v>10.87603707</v>
      </c>
      <c r="K56" s="18" t="s">
        <v>404</v>
      </c>
      <c r="L56" s="20" t="s">
        <v>404</v>
      </c>
      <c r="M56" s="18" t="s">
        <v>404</v>
      </c>
      <c r="N56" s="20" t="s">
        <v>404</v>
      </c>
      <c r="O56" s="18" t="s">
        <v>404</v>
      </c>
      <c r="P56" s="20" t="s">
        <v>404</v>
      </c>
      <c r="Q56" s="18" t="s">
        <v>404</v>
      </c>
      <c r="R56" s="20" t="s">
        <v>404</v>
      </c>
      <c r="S56" s="18" t="n">
        <v>526.58407548</v>
      </c>
      <c r="T56" s="20" t="n">
        <v>19.69678635</v>
      </c>
    </row>
    <row r="57" spans="1:20">
      <c r="A57" s="15" t="s">
        <v>454</v>
      </c>
      <c r="B57" s="17" t="n">
        <v>6513</v>
      </c>
      <c r="C57" s="18">
        <f>(0.0/B57*100)</f>
        <v/>
      </c>
      <c r="D57" s="19" t="n">
        <v>6513</v>
      </c>
      <c r="E57" s="18" t="n">
        <v>403.54773661</v>
      </c>
      <c r="F57" s="20" t="n">
        <v>5.19046651</v>
      </c>
      <c r="G57" s="18" t="n">
        <v>403.97733438</v>
      </c>
      <c r="H57" s="20" t="n">
        <v>3.64007633</v>
      </c>
      <c r="I57" s="18" t="n">
        <v>412.86101429</v>
      </c>
      <c r="J57" s="20" t="n">
        <v>9.959227370000001</v>
      </c>
      <c r="K57" s="18" t="s">
        <v>404</v>
      </c>
      <c r="L57" s="20" t="s">
        <v>404</v>
      </c>
      <c r="M57" s="18" t="s">
        <v>404</v>
      </c>
      <c r="N57" s="20" t="s">
        <v>404</v>
      </c>
      <c r="O57" s="18" t="s">
        <v>404</v>
      </c>
      <c r="P57" s="20" t="s">
        <v>404</v>
      </c>
      <c r="Q57" s="18" t="n">
        <v>392.06995439</v>
      </c>
      <c r="R57" s="20" t="n">
        <v>7.17517641</v>
      </c>
      <c r="S57" s="18" t="n">
        <v>425.51090044</v>
      </c>
      <c r="T57" s="20" t="n">
        <v>17.91912702</v>
      </c>
    </row>
    <row r="58" spans="1:20">
      <c r="A58" s="15" t="s">
        <v>455</v>
      </c>
      <c r="B58" s="17" t="n">
        <v>7267</v>
      </c>
      <c r="C58" s="18">
        <f>(0.0/B58*100)</f>
        <v/>
      </c>
      <c r="D58" s="19" t="n">
        <v>7267</v>
      </c>
      <c r="E58" s="18" t="n">
        <v>399.9671694</v>
      </c>
      <c r="F58" s="20" t="n">
        <v>6.36004124</v>
      </c>
      <c r="G58" s="18" t="n">
        <v>411.7016343</v>
      </c>
      <c r="H58" s="20" t="n">
        <v>3.74229919</v>
      </c>
      <c r="I58" s="18" t="n">
        <v>430.39633284</v>
      </c>
      <c r="J58" s="20" t="n">
        <v>18.73234426</v>
      </c>
      <c r="K58" s="18" t="s">
        <v>404</v>
      </c>
      <c r="L58" s="20" t="s">
        <v>404</v>
      </c>
      <c r="M58" s="18" t="s">
        <v>404</v>
      </c>
      <c r="N58" s="20" t="s">
        <v>404</v>
      </c>
      <c r="O58" s="18" t="s">
        <v>404</v>
      </c>
      <c r="P58" s="20" t="s">
        <v>404</v>
      </c>
      <c r="Q58" s="18" t="n">
        <v>441.4022313</v>
      </c>
      <c r="R58" s="20" t="n">
        <v>18.92592302</v>
      </c>
      <c r="S58" s="18" t="n">
        <v>413.56979554</v>
      </c>
      <c r="T58" s="20" t="n">
        <v>6.01184932</v>
      </c>
    </row>
    <row r="59" spans="1:20">
      <c r="A59" s="15" t="s">
        <v>456</v>
      </c>
      <c r="B59" s="17" t="n">
        <v>4826</v>
      </c>
      <c r="C59" s="18">
        <f>(0.0/B59*100)</f>
        <v/>
      </c>
      <c r="D59" s="19" t="n">
        <v>4826</v>
      </c>
      <c r="E59" s="18" t="n">
        <v>370.696635</v>
      </c>
      <c r="F59" s="20" t="n">
        <v>4.21088009</v>
      </c>
      <c r="G59" s="18" t="n">
        <v>381.05679282</v>
      </c>
      <c r="H59" s="20" t="n">
        <v>1.84090342</v>
      </c>
      <c r="I59" s="18" t="n">
        <v>360.31846853</v>
      </c>
      <c r="J59" s="20" t="n">
        <v>7.01443639</v>
      </c>
      <c r="K59" s="18" t="s">
        <v>404</v>
      </c>
      <c r="L59" s="20" t="s">
        <v>404</v>
      </c>
      <c r="M59" s="18" t="s">
        <v>404</v>
      </c>
      <c r="N59" s="20" t="s">
        <v>404</v>
      </c>
      <c r="O59" s="18" t="s">
        <v>404</v>
      </c>
      <c r="P59" s="20" t="s">
        <v>404</v>
      </c>
      <c r="Q59" s="18" t="n">
        <v>411.63689534</v>
      </c>
      <c r="R59" s="20" t="n">
        <v>10.36567075</v>
      </c>
      <c r="S59" s="18" t="n">
        <v>377.76512034</v>
      </c>
      <c r="T59" s="20" t="n">
        <v>7.34879869</v>
      </c>
    </row>
    <row r="60" spans="1:20">
      <c r="A60" s="15" t="s">
        <v>457</v>
      </c>
      <c r="B60" s="17" t="n">
        <v>4546</v>
      </c>
      <c r="C60" s="18">
        <f>(0.0/B60*100)</f>
        <v/>
      </c>
      <c r="D60" s="19" t="n">
        <v>4546</v>
      </c>
      <c r="E60" s="18" t="n">
        <v>364.97261116</v>
      </c>
      <c r="F60" s="20" t="n">
        <v>8.50952816</v>
      </c>
      <c r="G60" s="18" t="n">
        <v>393.78630636</v>
      </c>
      <c r="H60" s="20" t="n">
        <v>5.81774916</v>
      </c>
      <c r="I60" s="18" t="n">
        <v>382.22719525</v>
      </c>
      <c r="J60" s="20" t="n">
        <v>11.88810177</v>
      </c>
      <c r="K60" s="18" t="s">
        <v>404</v>
      </c>
      <c r="L60" s="20" t="s">
        <v>404</v>
      </c>
      <c r="M60" s="18" t="s">
        <v>404</v>
      </c>
      <c r="N60" s="20" t="s">
        <v>404</v>
      </c>
      <c r="O60" s="18" t="s">
        <v>404</v>
      </c>
      <c r="P60" s="20" t="s">
        <v>404</v>
      </c>
      <c r="Q60" s="18" t="s">
        <v>404</v>
      </c>
      <c r="R60" s="20" t="s">
        <v>404</v>
      </c>
      <c r="S60" s="18" t="n">
        <v>386.88680557</v>
      </c>
      <c r="T60" s="20" t="n">
        <v>9.994369519999999</v>
      </c>
    </row>
    <row r="61" spans="1:20">
      <c r="A61" s="15" t="s">
        <v>458</v>
      </c>
      <c r="B61" s="17" t="n">
        <v>6525</v>
      </c>
      <c r="C61" s="18">
        <f>(0.0/B61*100)</f>
        <v/>
      </c>
      <c r="D61" s="19" t="n">
        <v>6525</v>
      </c>
      <c r="E61" s="18" t="n">
        <v>422.51930783</v>
      </c>
      <c r="F61" s="20" t="n">
        <v>24.72783348</v>
      </c>
      <c r="G61" s="18" t="n">
        <v>478.50695473</v>
      </c>
      <c r="H61" s="20" t="n">
        <v>3.38411631</v>
      </c>
      <c r="I61" s="18" t="n">
        <v>474.77048954</v>
      </c>
      <c r="J61" s="20" t="n">
        <v>5.0542223</v>
      </c>
      <c r="K61" s="18" t="s">
        <v>404</v>
      </c>
      <c r="L61" s="20" t="s">
        <v>404</v>
      </c>
      <c r="M61" s="18" t="s">
        <v>404</v>
      </c>
      <c r="N61" s="20" t="s">
        <v>404</v>
      </c>
      <c r="O61" s="18" t="s">
        <v>404</v>
      </c>
      <c r="P61" s="20" t="s">
        <v>404</v>
      </c>
      <c r="Q61" s="18" t="s">
        <v>404</v>
      </c>
      <c r="R61" s="20" t="s">
        <v>404</v>
      </c>
      <c r="S61" s="18" t="n">
        <v>440.51697376</v>
      </c>
      <c r="T61" s="20" t="n">
        <v>8.78919247</v>
      </c>
    </row>
    <row r="62" spans="1:20">
      <c r="A62" s="15" t="s">
        <v>459</v>
      </c>
      <c r="B62" s="17" t="n">
        <v>4476</v>
      </c>
      <c r="C62" s="18">
        <f>(0.0/B62*100)</f>
        <v/>
      </c>
      <c r="D62" s="19" t="n">
        <v>4476</v>
      </c>
      <c r="E62" s="18" t="n">
        <v>536.44245658</v>
      </c>
      <c r="F62" s="20" t="n">
        <v>9.04200992</v>
      </c>
      <c r="G62" s="18" t="n">
        <v>528.61641363</v>
      </c>
      <c r="H62" s="20" t="n">
        <v>1.09595953</v>
      </c>
      <c r="I62" s="18" t="n">
        <v>526.629349</v>
      </c>
      <c r="J62" s="20" t="n">
        <v>3.17758625</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387.73393705</v>
      </c>
      <c r="F63" s="20" t="n">
        <v>1.47941048</v>
      </c>
      <c r="G63" s="18" t="n">
        <v>369.90328003</v>
      </c>
      <c r="H63" s="20" t="n">
        <v>2.4270219</v>
      </c>
      <c r="I63" s="18" t="n">
        <v>376.33958325</v>
      </c>
      <c r="J63" s="20" t="n">
        <v>4.82989799</v>
      </c>
      <c r="K63" s="18" t="s">
        <v>404</v>
      </c>
      <c r="L63" s="20" t="s">
        <v>404</v>
      </c>
      <c r="M63" s="18" t="s">
        <v>404</v>
      </c>
      <c r="N63" s="20" t="s">
        <v>404</v>
      </c>
      <c r="O63" s="18" t="s">
        <v>404</v>
      </c>
      <c r="P63" s="20" t="s">
        <v>404</v>
      </c>
      <c r="Q63" s="18" t="n">
        <v>407.67176429</v>
      </c>
      <c r="R63" s="20" t="n">
        <v>10.7227578</v>
      </c>
      <c r="S63" s="18" t="n">
        <v>409.5372644</v>
      </c>
      <c r="T63" s="20" t="n">
        <v>4.75294412</v>
      </c>
    </row>
    <row r="64" spans="1:20">
      <c r="A64" s="15" t="s">
        <v>461</v>
      </c>
      <c r="B64" s="17" t="n">
        <v>3634</v>
      </c>
      <c r="C64" s="18">
        <f>(27.0/B64*100)</f>
        <v/>
      </c>
      <c r="D64" s="19" t="n">
        <v>3607</v>
      </c>
      <c r="E64" s="18" t="n">
        <v>424.81505773</v>
      </c>
      <c r="F64" s="20" t="n">
        <v>2.31984792</v>
      </c>
      <c r="G64" s="18" t="n">
        <v>502.88776605</v>
      </c>
      <c r="H64" s="20" t="n">
        <v>2.55021171</v>
      </c>
      <c r="I64" s="18" t="n">
        <v>507.11088365</v>
      </c>
      <c r="J64" s="20" t="n">
        <v>4.75340541</v>
      </c>
      <c r="K64" s="18" t="s">
        <v>404</v>
      </c>
      <c r="L64" s="20" t="s">
        <v>404</v>
      </c>
      <c r="M64" s="18" t="s">
        <v>404</v>
      </c>
      <c r="N64" s="20" t="s">
        <v>404</v>
      </c>
      <c r="O64" s="18" t="s">
        <v>404</v>
      </c>
      <c r="P64" s="20" t="s">
        <v>404</v>
      </c>
      <c r="Q64" s="18" t="n">
        <v>431.32701573</v>
      </c>
      <c r="R64" s="20" t="n">
        <v>11.49161201</v>
      </c>
      <c r="S64" s="18" t="s">
        <v>404</v>
      </c>
      <c r="T64" s="20" t="s">
        <v>404</v>
      </c>
    </row>
    <row r="65" spans="1:20">
      <c r="A65" s="15" t="s">
        <v>462</v>
      </c>
      <c r="B65" s="17" t="n">
        <v>5325</v>
      </c>
      <c r="C65" s="18">
        <f>(0.0/B65*100)</f>
        <v/>
      </c>
      <c r="D65" s="19" t="n">
        <v>5325</v>
      </c>
      <c r="E65" s="18" t="n">
        <v>421.21866847</v>
      </c>
      <c r="F65" s="20" t="n">
        <v>5.77043216</v>
      </c>
      <c r="G65" s="18" t="n">
        <v>427.98212014</v>
      </c>
      <c r="H65" s="20" t="n">
        <v>2.45568533</v>
      </c>
      <c r="I65" s="18" t="n">
        <v>456.12371029</v>
      </c>
      <c r="J65" s="20" t="n">
        <v>17.20446668</v>
      </c>
      <c r="K65" s="18" t="s">
        <v>404</v>
      </c>
      <c r="L65" s="20" t="s">
        <v>404</v>
      </c>
      <c r="M65" s="18" t="s">
        <v>404</v>
      </c>
      <c r="N65" s="20" t="s">
        <v>404</v>
      </c>
      <c r="O65" s="18" t="s">
        <v>404</v>
      </c>
      <c r="P65" s="20" t="s">
        <v>404</v>
      </c>
      <c r="Q65" s="18" t="s">
        <v>404</v>
      </c>
      <c r="R65" s="20" t="s">
        <v>404</v>
      </c>
      <c r="S65" s="18" t="n">
        <v>379.31928257</v>
      </c>
      <c r="T65" s="20" t="n">
        <v>16.99764815</v>
      </c>
    </row>
    <row r="66" spans="1:20">
      <c r="A66" s="15" t="s">
        <v>463</v>
      </c>
      <c r="B66" s="17" t="n">
        <v>5665</v>
      </c>
      <c r="C66" s="18">
        <f>(0.0/B66*100)</f>
        <v/>
      </c>
      <c r="D66" s="19" t="n">
        <v>5665</v>
      </c>
      <c r="E66" s="18" t="n">
        <v>411.67125945</v>
      </c>
      <c r="F66" s="20" t="n">
        <v>1.52926492</v>
      </c>
      <c r="G66" s="18" t="n">
        <v>410.94228668</v>
      </c>
      <c r="H66" s="20" t="n">
        <v>1.44745837</v>
      </c>
      <c r="I66" s="18" t="s">
        <v>404</v>
      </c>
      <c r="J66" s="20" t="s">
        <v>404</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389.05925218</v>
      </c>
      <c r="F67" s="20" t="n">
        <v>4.46051561</v>
      </c>
      <c r="G67" s="18" t="n">
        <v>400.26698855</v>
      </c>
      <c r="H67" s="20" t="n">
        <v>3.28076861</v>
      </c>
      <c r="I67" s="18" t="n">
        <v>425.35495068</v>
      </c>
      <c r="J67" s="20" t="n">
        <v>19.96720284</v>
      </c>
      <c r="K67" s="18" t="s">
        <v>404</v>
      </c>
      <c r="L67" s="20" t="s">
        <v>404</v>
      </c>
      <c r="M67" s="18" t="s">
        <v>404</v>
      </c>
      <c r="N67" s="20" t="s">
        <v>404</v>
      </c>
      <c r="O67" s="18" t="s">
        <v>404</v>
      </c>
      <c r="P67" s="20" t="s">
        <v>404</v>
      </c>
      <c r="Q67" s="18" t="s">
        <v>404</v>
      </c>
      <c r="R67" s="20" t="s">
        <v>404</v>
      </c>
      <c r="S67" s="18" t="n">
        <v>389.72218586</v>
      </c>
      <c r="T67" s="20" t="n">
        <v>21.14503888</v>
      </c>
    </row>
    <row r="68" spans="1:20">
      <c r="A68" s="15" t="s">
        <v>465</v>
      </c>
      <c r="B68" s="17" t="n">
        <v>12083</v>
      </c>
      <c r="C68" s="18">
        <f>(0.0/B68*100)</f>
        <v/>
      </c>
      <c r="D68" s="19" t="n">
        <v>12083</v>
      </c>
      <c r="E68" s="18" t="n">
        <v>386.1991769</v>
      </c>
      <c r="F68" s="20" t="n">
        <v>1.61769692</v>
      </c>
      <c r="G68" s="18" t="n">
        <v>431.74408615</v>
      </c>
      <c r="H68" s="20" t="n">
        <v>1.12251123</v>
      </c>
      <c r="I68" s="18" t="n">
        <v>448.47858875</v>
      </c>
      <c r="J68" s="20" t="n">
        <v>13.19771352</v>
      </c>
      <c r="K68" s="18" t="s">
        <v>404</v>
      </c>
      <c r="L68" s="20" t="s">
        <v>404</v>
      </c>
      <c r="M68" s="18" t="s">
        <v>404</v>
      </c>
      <c r="N68" s="20" t="s">
        <v>404</v>
      </c>
      <c r="O68" s="18" t="s">
        <v>404</v>
      </c>
      <c r="P68" s="20" t="s">
        <v>404</v>
      </c>
      <c r="Q68" s="18" t="s">
        <v>404</v>
      </c>
      <c r="R68" s="20" t="s">
        <v>404</v>
      </c>
      <c r="S68" s="18" t="n">
        <v>403.32088711</v>
      </c>
      <c r="T68" s="20" t="n">
        <v>5.62890766</v>
      </c>
    </row>
    <row r="69" spans="1:20">
      <c r="A69" s="15" t="s">
        <v>466</v>
      </c>
      <c r="B69" s="17" t="n">
        <v>4876</v>
      </c>
      <c r="C69" s="18">
        <f>(0.0/B69*100)</f>
        <v/>
      </c>
      <c r="D69" s="19" t="n">
        <v>4876</v>
      </c>
      <c r="E69" s="18" t="n">
        <v>444.70446258</v>
      </c>
      <c r="F69" s="20" t="n">
        <v>8.15882835</v>
      </c>
      <c r="G69" s="18" t="n">
        <v>432.14623987</v>
      </c>
      <c r="H69" s="20" t="n">
        <v>4.13538647</v>
      </c>
      <c r="I69" s="18" t="n">
        <v>437.62342145</v>
      </c>
      <c r="J69" s="20" t="n">
        <v>14.92093609</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484.36487772</v>
      </c>
      <c r="F70" s="20" t="n">
        <v>8.62869411</v>
      </c>
      <c r="G70" s="18" t="n">
        <v>487.12440978</v>
      </c>
      <c r="H70" s="20" t="n">
        <v>3.14495195</v>
      </c>
      <c r="I70" s="18" t="s">
        <v>404</v>
      </c>
      <c r="J70" s="20" t="s">
        <v>404</v>
      </c>
      <c r="K70" s="18" t="s">
        <v>404</v>
      </c>
      <c r="L70" s="20" t="s">
        <v>404</v>
      </c>
      <c r="M70" s="18" t="s">
        <v>404</v>
      </c>
      <c r="N70" s="20" t="s">
        <v>404</v>
      </c>
      <c r="O70" s="18" t="s">
        <v>404</v>
      </c>
      <c r="P70" s="20" t="s">
        <v>404</v>
      </c>
      <c r="Q70" s="18" t="s">
        <v>404</v>
      </c>
      <c r="R70" s="20" t="s">
        <v>404</v>
      </c>
      <c r="S70" s="18" t="n">
        <v>510.58649487</v>
      </c>
      <c r="T70" s="20" t="n">
        <v>4.81300452</v>
      </c>
    </row>
    <row r="71" spans="1:20">
      <c r="A71" s="15" t="s">
        <v>468</v>
      </c>
      <c r="B71" s="17" t="n">
        <v>6115</v>
      </c>
      <c r="C71" s="18">
        <f>(0.0/B71*100)</f>
        <v/>
      </c>
      <c r="D71" s="19" t="n">
        <v>6115</v>
      </c>
      <c r="E71" s="18" t="n">
        <v>545.30169748</v>
      </c>
      <c r="F71" s="20" t="n">
        <v>2.54315967</v>
      </c>
      <c r="G71" s="18" t="n">
        <v>559.26378369</v>
      </c>
      <c r="H71" s="20" t="n">
        <v>1.45378069</v>
      </c>
      <c r="I71" s="18" t="s">
        <v>404</v>
      </c>
      <c r="J71" s="20" t="s">
        <v>404</v>
      </c>
      <c r="K71" s="18" t="s">
        <v>404</v>
      </c>
      <c r="L71" s="20" t="s">
        <v>404</v>
      </c>
      <c r="M71" s="18" t="s">
        <v>404</v>
      </c>
      <c r="N71" s="20" t="s">
        <v>404</v>
      </c>
      <c r="O71" s="18" t="s">
        <v>404</v>
      </c>
      <c r="P71" s="20" t="s">
        <v>404</v>
      </c>
      <c r="Q71" s="18" t="s">
        <v>404</v>
      </c>
      <c r="R71" s="20" t="s">
        <v>404</v>
      </c>
      <c r="S71" s="18" t="s">
        <v>404</v>
      </c>
      <c r="T71" s="20" t="s">
        <v>404</v>
      </c>
    </row>
    <row r="72" spans="1:20">
      <c r="A72" s="15" t="s">
        <v>469</v>
      </c>
      <c r="B72" s="17" t="n">
        <v>7708</v>
      </c>
      <c r="C72" s="18">
        <f>(0.0/B72*100)</f>
        <v/>
      </c>
      <c r="D72" s="19" t="n">
        <v>7708</v>
      </c>
      <c r="E72" s="18" t="n">
        <v>529.7505046700001</v>
      </c>
      <c r="F72" s="20" t="n">
        <v>6.1881106</v>
      </c>
      <c r="G72" s="18" t="n">
        <v>530.76032501</v>
      </c>
      <c r="H72" s="20" t="n">
        <v>5.11047387</v>
      </c>
      <c r="I72" s="18" t="n">
        <v>549.91654307</v>
      </c>
      <c r="J72" s="20" t="n">
        <v>9.375942390000001</v>
      </c>
      <c r="K72" s="18" t="s">
        <v>404</v>
      </c>
      <c r="L72" s="20" t="s">
        <v>404</v>
      </c>
      <c r="M72" s="18" t="s">
        <v>404</v>
      </c>
      <c r="N72" s="20" t="s">
        <v>404</v>
      </c>
      <c r="O72" s="18" t="s">
        <v>404</v>
      </c>
      <c r="P72" s="20" t="s">
        <v>404</v>
      </c>
      <c r="Q72" s="18" t="s">
        <v>404</v>
      </c>
      <c r="R72" s="20" t="s">
        <v>404</v>
      </c>
      <c r="S72" s="18" t="n">
        <v>534.25477373</v>
      </c>
      <c r="T72" s="20" t="n">
        <v>42.39019175</v>
      </c>
    </row>
    <row r="73" spans="1:20">
      <c r="A73" s="15" t="s">
        <v>470</v>
      </c>
      <c r="B73" s="17" t="n">
        <v>8249</v>
      </c>
      <c r="C73" s="18">
        <f>(0.0/B73*100)</f>
        <v/>
      </c>
      <c r="D73" s="19" t="n">
        <v>8249</v>
      </c>
      <c r="E73" s="18" t="n">
        <v>398.38451992</v>
      </c>
      <c r="F73" s="20" t="n">
        <v>8.29110346</v>
      </c>
      <c r="G73" s="18" t="n">
        <v>425.14799363</v>
      </c>
      <c r="H73" s="20" t="n">
        <v>3.27721006</v>
      </c>
      <c r="I73" s="18" t="n">
        <v>446.80924648</v>
      </c>
      <c r="J73" s="20" t="n">
        <v>8.96321579</v>
      </c>
      <c r="K73" s="18" t="s">
        <v>404</v>
      </c>
      <c r="L73" s="20" t="s">
        <v>404</v>
      </c>
      <c r="M73" s="18" t="s">
        <v>404</v>
      </c>
      <c r="N73" s="20" t="s">
        <v>404</v>
      </c>
      <c r="O73" s="18" t="s">
        <v>404</v>
      </c>
      <c r="P73" s="20" t="s">
        <v>404</v>
      </c>
      <c r="Q73" s="18" t="s">
        <v>404</v>
      </c>
      <c r="R73" s="20" t="s">
        <v>404</v>
      </c>
      <c r="S73" s="18" t="n">
        <v>414.33472174</v>
      </c>
      <c r="T73" s="20" t="n">
        <v>22.3276248</v>
      </c>
    </row>
    <row r="74" spans="1:20">
      <c r="A74" s="15" t="s">
        <v>471</v>
      </c>
      <c r="B74" s="17" t="n">
        <v>4692</v>
      </c>
      <c r="C74" s="18">
        <f>(484.0/B74*100)</f>
        <v/>
      </c>
      <c r="D74" s="19" t="n">
        <v>4208</v>
      </c>
      <c r="E74" s="18" t="n">
        <v>424.52529306</v>
      </c>
      <c r="F74" s="20" t="n">
        <v>4.35810306</v>
      </c>
      <c r="G74" s="18" t="n">
        <v>421.02531925</v>
      </c>
      <c r="H74" s="20" t="n">
        <v>1.70654425</v>
      </c>
      <c r="I74" s="18" t="n">
        <v>415.74701574</v>
      </c>
      <c r="J74" s="20" t="n">
        <v>3.43827003</v>
      </c>
      <c r="K74" s="18" t="s">
        <v>404</v>
      </c>
      <c r="L74" s="20" t="s">
        <v>404</v>
      </c>
      <c r="M74" s="18" t="s">
        <v>404</v>
      </c>
      <c r="N74" s="20" t="s">
        <v>404</v>
      </c>
      <c r="O74" s="18" t="s">
        <v>404</v>
      </c>
      <c r="P74" s="20" t="s">
        <v>404</v>
      </c>
      <c r="Q74" s="18" t="n">
        <v>493.42880151</v>
      </c>
      <c r="R74" s="20" t="n">
        <v>8.853116050000001</v>
      </c>
      <c r="S74" s="18" t="n">
        <v>441.15525582</v>
      </c>
      <c r="T74" s="20" t="n">
        <v>10.10393315</v>
      </c>
    </row>
    <row r="75" spans="1:20">
      <c r="A75" s="15" t="s">
        <v>472</v>
      </c>
      <c r="B75" s="17" t="n">
        <v>5375</v>
      </c>
      <c r="C75" s="18">
        <f>(483.0/B75*100)</f>
        <v/>
      </c>
      <c r="D75" s="19" t="n">
        <v>4892</v>
      </c>
      <c r="E75" s="18" t="n">
        <v>388.57739447</v>
      </c>
      <c r="F75" s="20" t="n">
        <v>3.20240932</v>
      </c>
      <c r="G75" s="18" t="n">
        <v>374.74213833</v>
      </c>
      <c r="H75" s="20" t="n">
        <v>15.12376132</v>
      </c>
      <c r="I75" s="18" t="n">
        <v>392.88287304</v>
      </c>
      <c r="J75" s="20" t="n">
        <v>12.70638544</v>
      </c>
      <c r="K75" s="18" t="s">
        <v>404</v>
      </c>
      <c r="L75" s="20" t="s">
        <v>404</v>
      </c>
      <c r="M75" s="18" t="s">
        <v>404</v>
      </c>
      <c r="N75" s="20" t="s">
        <v>404</v>
      </c>
      <c r="O75" s="18" t="s">
        <v>404</v>
      </c>
      <c r="P75" s="20" t="s">
        <v>404</v>
      </c>
      <c r="Q75" s="18" t="s">
        <v>404</v>
      </c>
      <c r="R75" s="20" t="s">
        <v>404</v>
      </c>
      <c r="S75" s="18" t="n">
        <v>381.93832467</v>
      </c>
      <c r="T75" s="20" t="n">
        <v>10.78182064</v>
      </c>
    </row>
    <row r="76" spans="1:20">
      <c r="A76" s="15" t="s">
        <v>473</v>
      </c>
      <c r="B76" s="17" t="n">
        <v>14167</v>
      </c>
      <c r="C76" s="18">
        <f>(1400.0/B76*100)</f>
        <v/>
      </c>
      <c r="D76" s="19" t="n">
        <v>12767</v>
      </c>
      <c r="E76" s="18" t="n">
        <v>402.44068063</v>
      </c>
      <c r="F76" s="20" t="n">
        <v>3.41606886</v>
      </c>
      <c r="G76" s="18" t="n">
        <v>467.29826772</v>
      </c>
      <c r="H76" s="20" t="n">
        <v>4.70425409</v>
      </c>
      <c r="I76" s="18" t="n">
        <v>423.07561219</v>
      </c>
      <c r="J76" s="20" t="n">
        <v>10.90845853</v>
      </c>
      <c r="K76" s="18" t="s">
        <v>404</v>
      </c>
      <c r="L76" s="20" t="s">
        <v>404</v>
      </c>
      <c r="M76" s="18" t="s">
        <v>404</v>
      </c>
      <c r="N76" s="20" t="s">
        <v>404</v>
      </c>
      <c r="O76" s="18" t="s">
        <v>404</v>
      </c>
      <c r="P76" s="20" t="s">
        <v>404</v>
      </c>
      <c r="Q76" s="18" t="s">
        <v>404</v>
      </c>
      <c r="R76" s="20" t="s">
        <v>404</v>
      </c>
      <c r="S76" s="18" t="n">
        <v>436.06185618</v>
      </c>
      <c r="T76" s="20" t="n">
        <v>8.69778812</v>
      </c>
    </row>
    <row r="77" spans="1:20">
      <c r="A77" s="15" t="s">
        <v>474</v>
      </c>
      <c r="B77" s="17" t="n">
        <v>6062</v>
      </c>
      <c r="C77" s="18">
        <f>(0.0/B77*100)</f>
        <v/>
      </c>
      <c r="D77" s="19" t="n">
        <v>6062</v>
      </c>
      <c r="E77" s="18" t="n">
        <v>431.17330766</v>
      </c>
      <c r="F77" s="20" t="n">
        <v>6.43542495</v>
      </c>
      <c r="G77" s="18" t="n">
        <v>441.28600819</v>
      </c>
      <c r="H77" s="20" t="n">
        <v>3.57824028</v>
      </c>
      <c r="I77" s="18" t="n">
        <v>428.3412397</v>
      </c>
      <c r="J77" s="20" t="n">
        <v>6.007333</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517.91296673</v>
      </c>
      <c r="F78" s="20" t="n">
        <v>8.43898798</v>
      </c>
      <c r="G78" s="18" t="n">
        <v>527.07349361</v>
      </c>
      <c r="H78" s="20" t="n">
        <v>4.75720367</v>
      </c>
      <c r="I78" s="18" t="n">
        <v>496.72214413</v>
      </c>
      <c r="J78" s="20" t="n">
        <v>9.073247370000001</v>
      </c>
      <c r="K78" s="18" t="s">
        <v>404</v>
      </c>
      <c r="L78" s="20" t="s">
        <v>404</v>
      </c>
      <c r="M78" s="18" t="s">
        <v>404</v>
      </c>
      <c r="N78" s="20" t="s">
        <v>404</v>
      </c>
      <c r="O78" s="18" t="s">
        <v>404</v>
      </c>
      <c r="P78" s="20" t="s">
        <v>404</v>
      </c>
      <c r="Q78" s="18" t="s">
        <v>404</v>
      </c>
      <c r="R78" s="20" t="s">
        <v>404</v>
      </c>
      <c r="S78" s="18" t="n">
        <v>488.79665937</v>
      </c>
      <c r="T78" s="20" t="n">
        <v>5.36423065</v>
      </c>
    </row>
    <row customHeight="1" ht="25" r="79" spans="1:20">
      <c r="A79" s="15" t="s">
        <v>476</v>
      </c>
      <c r="B79" s="17" t="n">
        <v>1657</v>
      </c>
      <c r="C79" s="18">
        <f>(21.0/B79*100)</f>
        <v/>
      </c>
      <c r="D79" s="19" t="n">
        <v>1636</v>
      </c>
      <c r="E79" s="18" t="n">
        <v>431.22918042</v>
      </c>
      <c r="F79" s="20" t="n">
        <v>10.12304932</v>
      </c>
      <c r="G79" s="18" t="n">
        <v>493.69235111</v>
      </c>
      <c r="H79" s="20" t="n">
        <v>8.967215940000001</v>
      </c>
      <c r="I79" s="18" t="n">
        <v>498.81473469</v>
      </c>
      <c r="J79" s="20" t="n">
        <v>17.12638193</v>
      </c>
      <c r="K79" s="18" t="s">
        <v>404</v>
      </c>
      <c r="L79" s="20" t="s">
        <v>404</v>
      </c>
      <c r="M79" s="18" t="s">
        <v>404</v>
      </c>
      <c r="N79" s="20" t="s">
        <v>404</v>
      </c>
      <c r="O79" s="18" t="s">
        <v>404</v>
      </c>
      <c r="P79" s="20" t="s">
        <v>404</v>
      </c>
      <c r="Q79" s="18" t="s">
        <v>404</v>
      </c>
      <c r="R79" s="20" t="s">
        <v>404</v>
      </c>
      <c r="S79" s="18" t="n">
        <v>413.07371204</v>
      </c>
      <c r="T79" s="20" t="n">
        <v>22.88752111</v>
      </c>
    </row>
    <row r="80" spans="1:20">
      <c r="A80" s="15" t="s">
        <v>477</v>
      </c>
      <c r="B80" s="17" t="n">
        <v>7841</v>
      </c>
      <c r="C80" s="18">
        <f>(0.0/B80*100)</f>
        <v/>
      </c>
      <c r="D80" s="19" t="n">
        <v>7841</v>
      </c>
      <c r="E80" s="18" t="n">
        <v>473.59532358</v>
      </c>
      <c r="F80" s="20" t="n">
        <v>11.28618814</v>
      </c>
      <c r="G80" s="18" t="n">
        <v>454.14834237</v>
      </c>
      <c r="H80" s="20" t="n">
        <v>3.87012275</v>
      </c>
      <c r="I80" s="18" t="s">
        <v>404</v>
      </c>
      <c r="J80" s="20" t="s">
        <v>404</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433.27877512</v>
      </c>
      <c r="F81" s="20" t="n">
        <v>4.75956237</v>
      </c>
      <c r="G81" s="18" t="n">
        <v>446.72919857</v>
      </c>
      <c r="H81" s="20" t="n">
        <v>3.94714652</v>
      </c>
      <c r="I81" s="18" t="s">
        <v>404</v>
      </c>
      <c r="J81" s="20" t="s">
        <v>404</v>
      </c>
      <c r="K81" s="18" t="s">
        <v>404</v>
      </c>
      <c r="L81" s="20" t="s">
        <v>404</v>
      </c>
      <c r="M81" s="18" t="s">
        <v>404</v>
      </c>
      <c r="N81" s="20" t="s">
        <v>404</v>
      </c>
      <c r="O81" s="18" t="s">
        <v>404</v>
      </c>
      <c r="P81" s="20" t="s">
        <v>404</v>
      </c>
      <c r="Q81" s="18" t="s">
        <v>404</v>
      </c>
      <c r="R81" s="20" t="s">
        <v>404</v>
      </c>
      <c r="S81" s="18" t="n">
        <v>479.53354135</v>
      </c>
      <c r="T81" s="20" t="n">
        <v>5.84169249</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686</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488.02594617</v>
      </c>
      <c r="F7" s="20" t="n">
        <v>6.71113939</v>
      </c>
      <c r="G7" s="18" t="n">
        <v>513.2194161</v>
      </c>
      <c r="H7" s="20" t="n">
        <v>2.35762723</v>
      </c>
      <c r="I7" s="18" t="n">
        <v>521.19824919</v>
      </c>
      <c r="J7" s="20" t="n">
        <v>4.71967238</v>
      </c>
      <c r="K7" s="18" t="s">
        <v>404</v>
      </c>
      <c r="L7" s="20" t="s">
        <v>404</v>
      </c>
      <c r="M7" s="18" t="s">
        <v>404</v>
      </c>
      <c r="N7" s="20" t="s">
        <v>404</v>
      </c>
      <c r="O7" s="18" t="s">
        <v>404</v>
      </c>
      <c r="P7" s="20" t="s">
        <v>404</v>
      </c>
      <c r="Q7" s="18" t="s">
        <v>404</v>
      </c>
      <c r="R7" s="20" t="s">
        <v>404</v>
      </c>
      <c r="S7" s="18" t="n">
        <v>490.59830906</v>
      </c>
      <c r="T7" s="20" t="n">
        <v>8.26411656</v>
      </c>
    </row>
    <row r="8" spans="1:20">
      <c r="A8" s="15" t="s">
        <v>405</v>
      </c>
      <c r="B8" s="17" t="n">
        <v>7007</v>
      </c>
      <c r="C8" s="18">
        <f>(0.0/B8*100)</f>
        <v/>
      </c>
      <c r="D8" s="19" t="n">
        <v>7007</v>
      </c>
      <c r="E8" s="18" t="n">
        <v>483.77589081</v>
      </c>
      <c r="F8" s="20" t="n">
        <v>10.64742614</v>
      </c>
      <c r="G8" s="18" t="n">
        <v>492.68256856</v>
      </c>
      <c r="H8" s="20" t="n">
        <v>6.56639788</v>
      </c>
      <c r="I8" s="18" t="n">
        <v>504.30320944</v>
      </c>
      <c r="J8" s="20" t="n">
        <v>6.37266412</v>
      </c>
      <c r="K8" s="18" t="s">
        <v>404</v>
      </c>
      <c r="L8" s="20" t="s">
        <v>404</v>
      </c>
      <c r="M8" s="18" t="s">
        <v>404</v>
      </c>
      <c r="N8" s="20" t="s">
        <v>404</v>
      </c>
      <c r="O8" s="18" t="s">
        <v>404</v>
      </c>
      <c r="P8" s="20" t="s">
        <v>404</v>
      </c>
      <c r="Q8" s="18" t="s">
        <v>404</v>
      </c>
      <c r="R8" s="20" t="s">
        <v>404</v>
      </c>
      <c r="S8" s="18" t="n">
        <v>491.25248643</v>
      </c>
      <c r="T8" s="20" t="n">
        <v>17.45845873</v>
      </c>
    </row>
    <row r="9" spans="1:20">
      <c r="A9" s="15" t="s">
        <v>406</v>
      </c>
      <c r="B9" s="17" t="n">
        <v>9651</v>
      </c>
      <c r="C9" s="18">
        <f>(200.0/B9*100)</f>
        <v/>
      </c>
      <c r="D9" s="19" t="n">
        <v>9451</v>
      </c>
      <c r="E9" s="18" t="n">
        <v>546.84386985</v>
      </c>
      <c r="F9" s="20" t="n">
        <v>14.87584395</v>
      </c>
      <c r="G9" s="18" t="n">
        <v>499.82974281</v>
      </c>
      <c r="H9" s="20" t="n">
        <v>4.44676802</v>
      </c>
      <c r="I9" s="18" t="n">
        <v>506.74010834</v>
      </c>
      <c r="J9" s="20" t="n">
        <v>4.96837259</v>
      </c>
      <c r="K9" s="18" t="s">
        <v>404</v>
      </c>
      <c r="L9" s="20" t="s">
        <v>404</v>
      </c>
      <c r="M9" s="18" t="s">
        <v>404</v>
      </c>
      <c r="N9" s="20" t="s">
        <v>404</v>
      </c>
      <c r="O9" s="18" t="s">
        <v>404</v>
      </c>
      <c r="P9" s="20" t="s">
        <v>404</v>
      </c>
      <c r="Q9" s="18" t="s">
        <v>404</v>
      </c>
      <c r="R9" s="20" t="s">
        <v>404</v>
      </c>
      <c r="S9" s="18" t="n">
        <v>482.87813294</v>
      </c>
      <c r="T9" s="20" t="n">
        <v>13.65453732</v>
      </c>
    </row>
    <row r="10" spans="1:20">
      <c r="A10" s="15" t="s">
        <v>407</v>
      </c>
      <c r="B10" s="17" t="n">
        <v>20058</v>
      </c>
      <c r="C10" s="18">
        <f>(3112.0/B10*100)</f>
        <v/>
      </c>
      <c r="D10" s="19" t="n">
        <v>16946</v>
      </c>
      <c r="E10" s="18" t="n">
        <v>526.40852811</v>
      </c>
      <c r="F10" s="20" t="n">
        <v>3.8517573</v>
      </c>
      <c r="G10" s="18" t="n">
        <v>528.15652082</v>
      </c>
      <c r="H10" s="20" t="n">
        <v>3.52446213</v>
      </c>
      <c r="I10" s="18" t="n">
        <v>528.72121298</v>
      </c>
      <c r="J10" s="20" t="n">
        <v>3.71041238</v>
      </c>
      <c r="K10" s="18" t="s">
        <v>404</v>
      </c>
      <c r="L10" s="20" t="s">
        <v>404</v>
      </c>
      <c r="M10" s="18" t="s">
        <v>404</v>
      </c>
      <c r="N10" s="20" t="s">
        <v>404</v>
      </c>
      <c r="O10" s="18" t="s">
        <v>404</v>
      </c>
      <c r="P10" s="20" t="s">
        <v>404</v>
      </c>
      <c r="Q10" s="18" t="s">
        <v>404</v>
      </c>
      <c r="R10" s="20" t="s">
        <v>404</v>
      </c>
      <c r="S10" s="18" t="n">
        <v>553.71537246</v>
      </c>
      <c r="T10" s="20" t="n">
        <v>13.54221924</v>
      </c>
    </row>
    <row r="11" spans="1:20">
      <c r="A11" s="15" t="s">
        <v>408</v>
      </c>
      <c r="B11" s="17" t="n">
        <v>7053</v>
      </c>
      <c r="C11" s="18">
        <f>(212.0/B11*100)</f>
        <v/>
      </c>
      <c r="D11" s="19" t="n">
        <v>6841</v>
      </c>
      <c r="E11" s="18" t="n">
        <v>422.88566768</v>
      </c>
      <c r="F11" s="20" t="n">
        <v>14.30763527</v>
      </c>
      <c r="G11" s="18" t="n">
        <v>458.21783125</v>
      </c>
      <c r="H11" s="20" t="n">
        <v>6.11523838</v>
      </c>
      <c r="I11" s="18" t="n">
        <v>443.90319488</v>
      </c>
      <c r="J11" s="20" t="n">
        <v>4.96832601</v>
      </c>
      <c r="K11" s="18" t="s">
        <v>404</v>
      </c>
      <c r="L11" s="20" t="s">
        <v>404</v>
      </c>
      <c r="M11" s="18" t="s">
        <v>404</v>
      </c>
      <c r="N11" s="20" t="s">
        <v>404</v>
      </c>
      <c r="O11" s="18" t="s">
        <v>404</v>
      </c>
      <c r="P11" s="20" t="s">
        <v>404</v>
      </c>
      <c r="Q11" s="18" t="s">
        <v>404</v>
      </c>
      <c r="R11" s="20" t="s">
        <v>404</v>
      </c>
      <c r="S11" s="18" t="n">
        <v>436.63798707</v>
      </c>
      <c r="T11" s="20" t="n">
        <v>13.64657896</v>
      </c>
    </row>
    <row r="12" spans="1:20">
      <c r="A12" s="15" t="s">
        <v>409</v>
      </c>
      <c r="B12" s="17" t="n">
        <v>6894</v>
      </c>
      <c r="C12" s="18">
        <f>(106.0/B12*100)</f>
        <v/>
      </c>
      <c r="D12" s="19" t="n">
        <v>6788</v>
      </c>
      <c r="E12" s="18" t="n">
        <v>531.5603489</v>
      </c>
      <c r="F12" s="20" t="n">
        <v>5.84970164</v>
      </c>
      <c r="G12" s="18" t="n">
        <v>487.92267492</v>
      </c>
      <c r="H12" s="20" t="n">
        <v>6.88624243</v>
      </c>
      <c r="I12" s="18" t="n">
        <v>495.85065616</v>
      </c>
      <c r="J12" s="20" t="n">
        <v>3.51644955</v>
      </c>
      <c r="K12" s="18" t="s">
        <v>404</v>
      </c>
      <c r="L12" s="20" t="s">
        <v>404</v>
      </c>
      <c r="M12" s="18" t="s">
        <v>404</v>
      </c>
      <c r="N12" s="20" t="s">
        <v>404</v>
      </c>
      <c r="O12" s="18" t="s">
        <v>404</v>
      </c>
      <c r="P12" s="20" t="s">
        <v>404</v>
      </c>
      <c r="Q12" s="18" t="s">
        <v>404</v>
      </c>
      <c r="R12" s="20" t="s">
        <v>404</v>
      </c>
      <c r="S12" s="18" t="n">
        <v>437.68619179</v>
      </c>
      <c r="T12" s="20" t="n">
        <v>26.26123586</v>
      </c>
    </row>
    <row r="13" spans="1:20">
      <c r="A13" s="15" t="s">
        <v>410</v>
      </c>
      <c r="B13" s="17" t="n">
        <v>7161</v>
      </c>
      <c r="C13" s="18">
        <f>(1175.0/B13*100)</f>
        <v/>
      </c>
      <c r="D13" s="19" t="n">
        <v>5986</v>
      </c>
      <c r="E13" s="18" t="n">
        <v>495.57945342</v>
      </c>
      <c r="F13" s="20" t="n">
        <v>7.6638065</v>
      </c>
      <c r="G13" s="18" t="n">
        <v>504.05644752</v>
      </c>
      <c r="H13" s="20" t="n">
        <v>4.7100761</v>
      </c>
      <c r="I13" s="18" t="n">
        <v>500.84066578</v>
      </c>
      <c r="J13" s="20" t="n">
        <v>3.5216746</v>
      </c>
      <c r="K13" s="18" t="s">
        <v>404</v>
      </c>
      <c r="L13" s="20" t="s">
        <v>404</v>
      </c>
      <c r="M13" s="18" t="s">
        <v>404</v>
      </c>
      <c r="N13" s="20" t="s">
        <v>404</v>
      </c>
      <c r="O13" s="18" t="s">
        <v>404</v>
      </c>
      <c r="P13" s="20" t="s">
        <v>404</v>
      </c>
      <c r="Q13" s="18" t="s">
        <v>404</v>
      </c>
      <c r="R13" s="20" t="s">
        <v>404</v>
      </c>
      <c r="S13" s="18" t="n">
        <v>510.42276307</v>
      </c>
      <c r="T13" s="20" t="n">
        <v>6.21722569</v>
      </c>
    </row>
    <row r="14" spans="1:20">
      <c r="A14" s="15" t="s">
        <v>411</v>
      </c>
      <c r="B14" s="17" t="n">
        <v>5587</v>
      </c>
      <c r="C14" s="18">
        <f>(0.0/B14*100)</f>
        <v/>
      </c>
      <c r="D14" s="19" t="n">
        <v>5587</v>
      </c>
      <c r="E14" s="18" t="n">
        <v>520.9524997</v>
      </c>
      <c r="F14" s="20" t="n">
        <v>13.68415373</v>
      </c>
      <c r="G14" s="18" t="n">
        <v>531.4267159</v>
      </c>
      <c r="H14" s="20" t="n">
        <v>3.40273705</v>
      </c>
      <c r="I14" s="18" t="n">
        <v>537.85262133</v>
      </c>
      <c r="J14" s="20" t="n">
        <v>3.09878145</v>
      </c>
      <c r="K14" s="18" t="s">
        <v>404</v>
      </c>
      <c r="L14" s="20" t="s">
        <v>404</v>
      </c>
      <c r="M14" s="18" t="s">
        <v>404</v>
      </c>
      <c r="N14" s="20" t="s">
        <v>404</v>
      </c>
      <c r="O14" s="18" t="s">
        <v>404</v>
      </c>
      <c r="P14" s="20" t="s">
        <v>404</v>
      </c>
      <c r="Q14" s="18" t="s">
        <v>404</v>
      </c>
      <c r="R14" s="20" t="s">
        <v>404</v>
      </c>
      <c r="S14" s="18" t="n">
        <v>606.8286000000001</v>
      </c>
      <c r="T14" s="20" t="n">
        <v>32.42976981</v>
      </c>
    </row>
    <row r="15" spans="1:20">
      <c r="A15" s="15" t="s">
        <v>412</v>
      </c>
      <c r="B15" s="17" t="n">
        <v>5882</v>
      </c>
      <c r="C15" s="18">
        <f>(0.0/B15*100)</f>
        <v/>
      </c>
      <c r="D15" s="19" t="n">
        <v>5882</v>
      </c>
      <c r="E15" s="18" t="n">
        <v>418.44006708</v>
      </c>
      <c r="F15" s="20" t="n">
        <v>76.08956266</v>
      </c>
      <c r="G15" s="18" t="n">
        <v>516.13527449</v>
      </c>
      <c r="H15" s="20" t="n">
        <v>8.811846620000001</v>
      </c>
      <c r="I15" s="18" t="n">
        <v>532.46610187</v>
      </c>
      <c r="J15" s="20" t="n">
        <v>2.28785158</v>
      </c>
      <c r="K15" s="18" t="s">
        <v>404</v>
      </c>
      <c r="L15" s="20" t="s">
        <v>404</v>
      </c>
      <c r="M15" s="18" t="s">
        <v>404</v>
      </c>
      <c r="N15" s="20" t="s">
        <v>404</v>
      </c>
      <c r="O15" s="18" t="s">
        <v>404</v>
      </c>
      <c r="P15" s="20" t="s">
        <v>404</v>
      </c>
      <c r="Q15" s="18" t="s">
        <v>404</v>
      </c>
      <c r="R15" s="20" t="s">
        <v>404</v>
      </c>
      <c r="S15" s="18" t="n">
        <v>538.17919819</v>
      </c>
      <c r="T15" s="20" t="n">
        <v>17.29502076</v>
      </c>
    </row>
    <row r="16" spans="1:20">
      <c r="A16" s="15" t="s">
        <v>413</v>
      </c>
      <c r="B16" s="17" t="n">
        <v>6108</v>
      </c>
      <c r="C16" s="18">
        <f>(495.0/B16*100)</f>
        <v/>
      </c>
      <c r="D16" s="19" t="n">
        <v>5613</v>
      </c>
      <c r="E16" s="18" t="n">
        <v>509.5002719</v>
      </c>
      <c r="F16" s="20" t="n">
        <v>16.23541868</v>
      </c>
      <c r="G16" s="18" t="n">
        <v>493.03208216</v>
      </c>
      <c r="H16" s="20" t="n">
        <v>13.75614922</v>
      </c>
      <c r="I16" s="18" t="n">
        <v>497.54417577</v>
      </c>
      <c r="J16" s="20" t="n">
        <v>3.81661819</v>
      </c>
      <c r="K16" s="18" t="s">
        <v>404</v>
      </c>
      <c r="L16" s="20" t="s">
        <v>404</v>
      </c>
      <c r="M16" s="18" t="s">
        <v>404</v>
      </c>
      <c r="N16" s="20" t="s">
        <v>404</v>
      </c>
      <c r="O16" s="18" t="s">
        <v>404</v>
      </c>
      <c r="P16" s="20" t="s">
        <v>404</v>
      </c>
      <c r="Q16" s="18" t="s">
        <v>404</v>
      </c>
      <c r="R16" s="20" t="s">
        <v>404</v>
      </c>
      <c r="S16" s="18" t="n">
        <v>489.93959348</v>
      </c>
      <c r="T16" s="20" t="n">
        <v>19.70780291</v>
      </c>
    </row>
    <row r="17" spans="1:20">
      <c r="A17" s="15" t="s">
        <v>414</v>
      </c>
      <c r="B17" s="17" t="n">
        <v>6504</v>
      </c>
      <c r="C17" s="18">
        <f>(1325.0/B17*100)</f>
        <v/>
      </c>
      <c r="D17" s="19" t="n">
        <v>5179</v>
      </c>
      <c r="E17" s="18" t="n">
        <v>459.17399981</v>
      </c>
      <c r="F17" s="20" t="n">
        <v>27.15768168</v>
      </c>
      <c r="G17" s="18" t="n">
        <v>500.21263491</v>
      </c>
      <c r="H17" s="20" t="n">
        <v>7.17163067</v>
      </c>
      <c r="I17" s="18" t="n">
        <v>512.70593163</v>
      </c>
      <c r="J17" s="20" t="n">
        <v>5.07013191</v>
      </c>
      <c r="K17" s="18" t="s">
        <v>404</v>
      </c>
      <c r="L17" s="20" t="s">
        <v>404</v>
      </c>
      <c r="M17" s="18" t="s">
        <v>404</v>
      </c>
      <c r="N17" s="20" t="s">
        <v>404</v>
      </c>
      <c r="O17" s="18" t="s">
        <v>404</v>
      </c>
      <c r="P17" s="20" t="s">
        <v>404</v>
      </c>
      <c r="Q17" s="18" t="s">
        <v>404</v>
      </c>
      <c r="R17" s="20" t="s">
        <v>404</v>
      </c>
      <c r="S17" s="18" t="n">
        <v>549.40631466</v>
      </c>
      <c r="T17" s="20" t="n">
        <v>15.70994051</v>
      </c>
    </row>
    <row r="18" spans="1:20">
      <c r="A18" s="15" t="s">
        <v>415</v>
      </c>
      <c r="B18" s="17" t="n">
        <v>5532</v>
      </c>
      <c r="C18" s="18">
        <f>(0.0/B18*100)</f>
        <v/>
      </c>
      <c r="D18" s="19" t="n">
        <v>5532</v>
      </c>
      <c r="E18" s="18" t="n">
        <v>455.16679765</v>
      </c>
      <c r="F18" s="20" t="n">
        <v>6.53599892</v>
      </c>
      <c r="G18" s="18" t="n">
        <v>452.70392436</v>
      </c>
      <c r="H18" s="20" t="n">
        <v>5.56872957</v>
      </c>
      <c r="I18" s="18" t="n">
        <v>467.96878976</v>
      </c>
      <c r="J18" s="20" t="n">
        <v>7.79857318</v>
      </c>
      <c r="K18" s="18" t="s">
        <v>404</v>
      </c>
      <c r="L18" s="20" t="s">
        <v>404</v>
      </c>
      <c r="M18" s="18" t="s">
        <v>404</v>
      </c>
      <c r="N18" s="20" t="s">
        <v>404</v>
      </c>
      <c r="O18" s="18" t="s">
        <v>404</v>
      </c>
      <c r="P18" s="20" t="s">
        <v>404</v>
      </c>
      <c r="Q18" s="18" t="s">
        <v>404</v>
      </c>
      <c r="R18" s="20" t="s">
        <v>404</v>
      </c>
      <c r="S18" s="18" t="n">
        <v>374.26009558</v>
      </c>
      <c r="T18" s="20" t="n">
        <v>23.67137489</v>
      </c>
    </row>
    <row r="19" spans="1:20">
      <c r="A19" s="15" t="s">
        <v>416</v>
      </c>
      <c r="B19" s="17" t="n">
        <v>5658</v>
      </c>
      <c r="C19" s="18">
        <f>(327.0/B19*100)</f>
        <v/>
      </c>
      <c r="D19" s="19" t="n">
        <v>5331</v>
      </c>
      <c r="E19" s="18" t="n">
        <v>409.13346533</v>
      </c>
      <c r="F19" s="20" t="n">
        <v>28.97888835</v>
      </c>
      <c r="G19" s="18" t="n">
        <v>472.34986454</v>
      </c>
      <c r="H19" s="20" t="n">
        <v>10.59119973</v>
      </c>
      <c r="I19" s="18" t="n">
        <v>481.02414127</v>
      </c>
      <c r="J19" s="20" t="n">
        <v>3.45443862</v>
      </c>
      <c r="K19" s="18" t="s">
        <v>404</v>
      </c>
      <c r="L19" s="20" t="s">
        <v>404</v>
      </c>
      <c r="M19" s="18" t="s">
        <v>404</v>
      </c>
      <c r="N19" s="20" t="s">
        <v>404</v>
      </c>
      <c r="O19" s="18" t="s">
        <v>404</v>
      </c>
      <c r="P19" s="20" t="s">
        <v>404</v>
      </c>
      <c r="Q19" s="18" t="s">
        <v>404</v>
      </c>
      <c r="R19" s="20" t="s">
        <v>404</v>
      </c>
      <c r="S19" s="18" t="n">
        <v>446.39702277</v>
      </c>
      <c r="T19" s="20" t="n">
        <v>37.48008206</v>
      </c>
    </row>
    <row r="20" spans="1:20">
      <c r="A20" s="15" t="s">
        <v>417</v>
      </c>
      <c r="B20" s="17" t="n">
        <v>3371</v>
      </c>
      <c r="C20" s="18">
        <f>(24.0/B20*100)</f>
        <v/>
      </c>
      <c r="D20" s="19" t="n">
        <v>3347</v>
      </c>
      <c r="E20" s="18" t="n">
        <v>451.20977088</v>
      </c>
      <c r="F20" s="20" t="n">
        <v>12.01443586</v>
      </c>
      <c r="G20" s="18" t="n">
        <v>473.0287981</v>
      </c>
      <c r="H20" s="20" t="n">
        <v>2.65018655</v>
      </c>
      <c r="I20" s="18" t="n">
        <v>473.84847967</v>
      </c>
      <c r="J20" s="20" t="n">
        <v>2.03318877</v>
      </c>
      <c r="K20" s="18" t="s">
        <v>404</v>
      </c>
      <c r="L20" s="20" t="s">
        <v>404</v>
      </c>
      <c r="M20" s="18" t="s">
        <v>404</v>
      </c>
      <c r="N20" s="20" t="s">
        <v>404</v>
      </c>
      <c r="O20" s="18" t="s">
        <v>404</v>
      </c>
      <c r="P20" s="20" t="s">
        <v>404</v>
      </c>
      <c r="Q20" s="18" t="s">
        <v>404</v>
      </c>
      <c r="R20" s="20" t="s">
        <v>404</v>
      </c>
      <c r="S20" s="18" t="n">
        <v>469.92506229</v>
      </c>
      <c r="T20" s="20" t="n">
        <v>9.26012901</v>
      </c>
    </row>
    <row r="21" spans="1:20">
      <c r="A21" s="15" t="s">
        <v>418</v>
      </c>
      <c r="B21" s="17" t="n">
        <v>5741</v>
      </c>
      <c r="C21" s="18">
        <f>(0.0/B21*100)</f>
        <v/>
      </c>
      <c r="D21" s="19" t="n">
        <v>5741</v>
      </c>
      <c r="E21" s="18" t="n">
        <v>482.07969537</v>
      </c>
      <c r="F21" s="20" t="n">
        <v>11.53744619</v>
      </c>
      <c r="G21" s="18" t="n">
        <v>507.13585956</v>
      </c>
      <c r="H21" s="20" t="n">
        <v>3.56850689</v>
      </c>
      <c r="I21" s="18" t="n">
        <v>499.95835871</v>
      </c>
      <c r="J21" s="20" t="n">
        <v>5.38896956</v>
      </c>
      <c r="K21" s="18" t="s">
        <v>404</v>
      </c>
      <c r="L21" s="20" t="s">
        <v>404</v>
      </c>
      <c r="M21" s="18" t="s">
        <v>404</v>
      </c>
      <c r="N21" s="20" t="s">
        <v>404</v>
      </c>
      <c r="O21" s="18" t="s">
        <v>404</v>
      </c>
      <c r="P21" s="20" t="s">
        <v>404</v>
      </c>
      <c r="Q21" s="18" t="s">
        <v>404</v>
      </c>
      <c r="R21" s="20" t="s">
        <v>404</v>
      </c>
      <c r="S21" s="18" t="n">
        <v>492.44065006</v>
      </c>
      <c r="T21" s="20" t="n">
        <v>8.02068253</v>
      </c>
    </row>
    <row r="22" spans="1:20">
      <c r="A22" s="15" t="s">
        <v>419</v>
      </c>
      <c r="B22" s="17" t="n">
        <v>6598</v>
      </c>
      <c r="C22" s="18">
        <f>(0.0/B22*100)</f>
        <v/>
      </c>
      <c r="D22" s="19" t="n">
        <v>6598</v>
      </c>
      <c r="E22" s="18" t="n">
        <v>421.60668449</v>
      </c>
      <c r="F22" s="20" t="n">
        <v>15.9853218</v>
      </c>
      <c r="G22" s="18" t="n">
        <v>467.18438914</v>
      </c>
      <c r="H22" s="20" t="n">
        <v>6.5051271</v>
      </c>
      <c r="I22" s="18" t="n">
        <v>477.27102038</v>
      </c>
      <c r="J22" s="20" t="n">
        <v>7.80694848</v>
      </c>
      <c r="K22" s="18" t="s">
        <v>404</v>
      </c>
      <c r="L22" s="20" t="s">
        <v>404</v>
      </c>
      <c r="M22" s="18" t="s">
        <v>404</v>
      </c>
      <c r="N22" s="20" t="s">
        <v>404</v>
      </c>
      <c r="O22" s="18" t="s">
        <v>404</v>
      </c>
      <c r="P22" s="20" t="s">
        <v>404</v>
      </c>
      <c r="Q22" s="18" t="s">
        <v>404</v>
      </c>
      <c r="R22" s="20" t="s">
        <v>404</v>
      </c>
      <c r="S22" s="18" t="n">
        <v>465.99609793</v>
      </c>
      <c r="T22" s="20" t="n">
        <v>41.79134146</v>
      </c>
    </row>
    <row r="23" spans="1:20">
      <c r="A23" s="15" t="s">
        <v>420</v>
      </c>
      <c r="B23" s="17" t="n">
        <v>11583</v>
      </c>
      <c r="C23" s="18">
        <f>(3194.0/B23*100)</f>
        <v/>
      </c>
      <c r="D23" s="19" t="n">
        <v>8389</v>
      </c>
      <c r="E23" s="18" t="n">
        <v>446.28687957</v>
      </c>
      <c r="F23" s="20" t="n">
        <v>11.80338723</v>
      </c>
      <c r="G23" s="18" t="n">
        <v>473.03829701</v>
      </c>
      <c r="H23" s="20" t="n">
        <v>15.88812144</v>
      </c>
      <c r="I23" s="18" t="n">
        <v>487.43511722</v>
      </c>
      <c r="J23" s="20" t="n">
        <v>3.55072083</v>
      </c>
      <c r="K23" s="18" t="s">
        <v>404</v>
      </c>
      <c r="L23" s="20" t="s">
        <v>404</v>
      </c>
      <c r="M23" s="18" t="s">
        <v>404</v>
      </c>
      <c r="N23" s="20" t="s">
        <v>404</v>
      </c>
      <c r="O23" s="18" t="s">
        <v>404</v>
      </c>
      <c r="P23" s="20" t="s">
        <v>404</v>
      </c>
      <c r="Q23" s="18" t="s">
        <v>404</v>
      </c>
      <c r="R23" s="20" t="s">
        <v>404</v>
      </c>
      <c r="S23" s="18" t="n">
        <v>469.55619045</v>
      </c>
      <c r="T23" s="20" t="n">
        <v>19.98498442</v>
      </c>
    </row>
    <row r="24" spans="1:20">
      <c r="A24" s="15" t="s">
        <v>421</v>
      </c>
      <c r="B24" s="17" t="n">
        <v>6647</v>
      </c>
      <c r="C24" s="18">
        <f>(0.0/B24*100)</f>
        <v/>
      </c>
      <c r="D24" s="19" t="n">
        <v>6647</v>
      </c>
      <c r="E24" s="18" t="n">
        <v>507.06415132</v>
      </c>
      <c r="F24" s="20" t="n">
        <v>26.91899224</v>
      </c>
      <c r="G24" s="18" t="n">
        <v>537.305191</v>
      </c>
      <c r="H24" s="20" t="n">
        <v>13.67597014</v>
      </c>
      <c r="I24" s="18" t="n">
        <v>540.33971424</v>
      </c>
      <c r="J24" s="20" t="n">
        <v>3.36815247</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526.64022585</v>
      </c>
      <c r="F25" s="20" t="n">
        <v>8.72940361</v>
      </c>
      <c r="G25" s="18" t="n">
        <v>510.5755725</v>
      </c>
      <c r="H25" s="20" t="n">
        <v>4.81333987</v>
      </c>
      <c r="I25" s="18" t="n">
        <v>520.34256212</v>
      </c>
      <c r="J25" s="20" t="n">
        <v>8.238013909999999</v>
      </c>
      <c r="K25" s="18" t="s">
        <v>404</v>
      </c>
      <c r="L25" s="20" t="s">
        <v>404</v>
      </c>
      <c r="M25" s="18" t="s">
        <v>404</v>
      </c>
      <c r="N25" s="20" t="s">
        <v>404</v>
      </c>
      <c r="O25" s="18" t="s">
        <v>404</v>
      </c>
      <c r="P25" s="20" t="s">
        <v>404</v>
      </c>
      <c r="Q25" s="18" t="s">
        <v>404</v>
      </c>
      <c r="R25" s="20" t="s">
        <v>404</v>
      </c>
      <c r="S25" s="18" t="s">
        <v>404</v>
      </c>
      <c r="T25" s="20" t="s">
        <v>404</v>
      </c>
    </row>
    <row r="26" spans="1:20">
      <c r="A26" s="15" t="s">
        <v>423</v>
      </c>
      <c r="B26" s="17" t="n">
        <v>4869</v>
      </c>
      <c r="C26" s="18">
        <f>(11.0/B26*100)</f>
        <v/>
      </c>
      <c r="D26" s="19" t="n">
        <v>4858</v>
      </c>
      <c r="E26" s="18" t="n">
        <v>494.65384017</v>
      </c>
      <c r="F26" s="20" t="n">
        <v>8.16184294</v>
      </c>
      <c r="G26" s="18" t="n">
        <v>490.54885215</v>
      </c>
      <c r="H26" s="20" t="n">
        <v>3.31907486</v>
      </c>
      <c r="I26" s="18" t="n">
        <v>490.67306991</v>
      </c>
      <c r="J26" s="20" t="n">
        <v>2.45805397</v>
      </c>
      <c r="K26" s="18" t="s">
        <v>404</v>
      </c>
      <c r="L26" s="20" t="s">
        <v>404</v>
      </c>
      <c r="M26" s="18" t="s">
        <v>404</v>
      </c>
      <c r="N26" s="20" t="s">
        <v>404</v>
      </c>
      <c r="O26" s="18" t="s">
        <v>404</v>
      </c>
      <c r="P26" s="20" t="s">
        <v>404</v>
      </c>
      <c r="Q26" s="18" t="s">
        <v>404</v>
      </c>
      <c r="R26" s="20" t="s">
        <v>404</v>
      </c>
      <c r="S26" s="18" t="n">
        <v>466.36107753</v>
      </c>
      <c r="T26" s="20" t="n">
        <v>8.53778438</v>
      </c>
    </row>
    <row r="27" spans="1:20">
      <c r="A27" s="15" t="s">
        <v>424</v>
      </c>
      <c r="B27" s="17" t="n">
        <v>5299</v>
      </c>
      <c r="C27" s="18">
        <f>(0.0/B27*100)</f>
        <v/>
      </c>
      <c r="D27" s="19" t="n">
        <v>5299</v>
      </c>
      <c r="E27" s="18" t="n">
        <v>494.49367832</v>
      </c>
      <c r="F27" s="20" t="n">
        <v>4.12640713</v>
      </c>
      <c r="G27" s="18" t="n">
        <v>483.52766568</v>
      </c>
      <c r="H27" s="20" t="n">
        <v>1.76326545</v>
      </c>
      <c r="I27" s="18" t="n">
        <v>477.81617463</v>
      </c>
      <c r="J27" s="20" t="n">
        <v>1.49689151</v>
      </c>
      <c r="K27" s="18" t="s">
        <v>404</v>
      </c>
      <c r="L27" s="20" t="s">
        <v>404</v>
      </c>
      <c r="M27" s="18" t="s">
        <v>404</v>
      </c>
      <c r="N27" s="20" t="s">
        <v>404</v>
      </c>
      <c r="O27" s="18" t="s">
        <v>404</v>
      </c>
      <c r="P27" s="20" t="s">
        <v>404</v>
      </c>
      <c r="Q27" s="18" t="s">
        <v>404</v>
      </c>
      <c r="R27" s="20" t="s">
        <v>404</v>
      </c>
      <c r="S27" s="18" t="n">
        <v>542.3799364499999</v>
      </c>
      <c r="T27" s="20" t="n">
        <v>5.39403916</v>
      </c>
    </row>
    <row r="28" spans="1:20">
      <c r="A28" s="15" t="s">
        <v>425</v>
      </c>
      <c r="B28" s="17" t="n">
        <v>7568</v>
      </c>
      <c r="C28" s="18">
        <f>(0.0/B28*100)</f>
        <v/>
      </c>
      <c r="D28" s="19" t="n">
        <v>7568</v>
      </c>
      <c r="E28" s="18" t="n">
        <v>410.14190508</v>
      </c>
      <c r="F28" s="20" t="n">
        <v>4.48095382</v>
      </c>
      <c r="G28" s="18" t="n">
        <v>418.18021849</v>
      </c>
      <c r="H28" s="20" t="n">
        <v>4.41299808</v>
      </c>
      <c r="I28" s="18" t="n">
        <v>416.42521867</v>
      </c>
      <c r="J28" s="20" t="n">
        <v>4.4387386</v>
      </c>
      <c r="K28" s="18" t="s">
        <v>404</v>
      </c>
      <c r="L28" s="20" t="s">
        <v>404</v>
      </c>
      <c r="M28" s="18" t="s">
        <v>404</v>
      </c>
      <c r="N28" s="20" t="s">
        <v>404</v>
      </c>
      <c r="O28" s="18" t="s">
        <v>404</v>
      </c>
      <c r="P28" s="20" t="s">
        <v>404</v>
      </c>
      <c r="Q28" s="18" t="s">
        <v>404</v>
      </c>
      <c r="R28" s="20" t="s">
        <v>404</v>
      </c>
      <c r="S28" s="18" t="n">
        <v>414.09390122</v>
      </c>
      <c r="T28" s="20" t="n">
        <v>8.23506575</v>
      </c>
    </row>
    <row r="29" spans="1:20">
      <c r="A29" s="15" t="s">
        <v>426</v>
      </c>
      <c r="B29" s="17" t="n">
        <v>5385</v>
      </c>
      <c r="C29" s="18">
        <f>(1123.0/B29*100)</f>
        <v/>
      </c>
      <c r="D29" s="19" t="n">
        <v>4262</v>
      </c>
      <c r="E29" s="18" t="n">
        <v>444.60186535</v>
      </c>
      <c r="F29" s="20" t="n">
        <v>6.78274306</v>
      </c>
      <c r="G29" s="18" t="n">
        <v>497.10666326</v>
      </c>
      <c r="H29" s="20" t="n">
        <v>8.725883809999999</v>
      </c>
      <c r="I29" s="18" t="n">
        <v>537.12661227</v>
      </c>
      <c r="J29" s="20" t="n">
        <v>9.855905780000001</v>
      </c>
      <c r="K29" s="18" t="s">
        <v>404</v>
      </c>
      <c r="L29" s="20" t="s">
        <v>404</v>
      </c>
      <c r="M29" s="18" t="s">
        <v>404</v>
      </c>
      <c r="N29" s="20" t="s">
        <v>404</v>
      </c>
      <c r="O29" s="18" t="s">
        <v>404</v>
      </c>
      <c r="P29" s="20" t="s">
        <v>404</v>
      </c>
      <c r="Q29" s="18" t="s">
        <v>404</v>
      </c>
      <c r="R29" s="20" t="s">
        <v>404</v>
      </c>
      <c r="S29" s="18" t="n">
        <v>495.20382445</v>
      </c>
      <c r="T29" s="20" t="n">
        <v>11.0979824</v>
      </c>
    </row>
    <row r="30" spans="1:20">
      <c r="A30" s="15" t="s">
        <v>427</v>
      </c>
      <c r="B30" s="17" t="n">
        <v>4520</v>
      </c>
      <c r="C30" s="18">
        <f>(1076.0/B30*100)</f>
        <v/>
      </c>
      <c r="D30" s="19" t="n">
        <v>3444</v>
      </c>
      <c r="E30" s="18" t="n">
        <v>447.36760157</v>
      </c>
      <c r="F30" s="20" t="n">
        <v>18.73811292</v>
      </c>
      <c r="G30" s="18" t="n">
        <v>515.7117853</v>
      </c>
      <c r="H30" s="20" t="n">
        <v>3.86788284</v>
      </c>
      <c r="I30" s="18" t="n">
        <v>528.6631588400001</v>
      </c>
      <c r="J30" s="20" t="n">
        <v>9.605621319999999</v>
      </c>
      <c r="K30" s="18" t="s">
        <v>404</v>
      </c>
      <c r="L30" s="20" t="s">
        <v>404</v>
      </c>
      <c r="M30" s="18" t="s">
        <v>404</v>
      </c>
      <c r="N30" s="20" t="s">
        <v>404</v>
      </c>
      <c r="O30" s="18" t="s">
        <v>404</v>
      </c>
      <c r="P30" s="20" t="s">
        <v>404</v>
      </c>
      <c r="Q30" s="18" t="s">
        <v>404</v>
      </c>
      <c r="R30" s="20" t="s">
        <v>404</v>
      </c>
      <c r="S30" s="18" t="n">
        <v>463.57530983</v>
      </c>
      <c r="T30" s="20" t="n">
        <v>11.57757058</v>
      </c>
    </row>
    <row r="31" spans="1:20">
      <c r="A31" s="15" t="s">
        <v>428</v>
      </c>
      <c r="B31" s="17" t="n">
        <v>5456</v>
      </c>
      <c r="C31" s="18">
        <f>(502.0/B31*100)</f>
        <v/>
      </c>
      <c r="D31" s="19" t="n">
        <v>4954</v>
      </c>
      <c r="E31" s="18" t="n">
        <v>497.00026233</v>
      </c>
      <c r="F31" s="20" t="n">
        <v>3.72538007</v>
      </c>
      <c r="G31" s="18" t="n">
        <v>496.32596551</v>
      </c>
      <c r="H31" s="20" t="n">
        <v>3.51233481</v>
      </c>
      <c r="I31" s="18" t="n">
        <v>508.17194364</v>
      </c>
      <c r="J31" s="20" t="n">
        <v>5.64360892</v>
      </c>
      <c r="K31" s="18" t="s">
        <v>404</v>
      </c>
      <c r="L31" s="20" t="s">
        <v>404</v>
      </c>
      <c r="M31" s="18" t="s">
        <v>404</v>
      </c>
      <c r="N31" s="20" t="s">
        <v>404</v>
      </c>
      <c r="O31" s="18" t="s">
        <v>404</v>
      </c>
      <c r="P31" s="20" t="s">
        <v>404</v>
      </c>
      <c r="Q31" s="18" t="s">
        <v>404</v>
      </c>
      <c r="R31" s="20" t="s">
        <v>404</v>
      </c>
      <c r="S31" s="18" t="n">
        <v>493.90116561</v>
      </c>
      <c r="T31" s="20" t="n">
        <v>10.54646429</v>
      </c>
    </row>
    <row r="32" spans="1:20">
      <c r="A32" s="15" t="s">
        <v>429</v>
      </c>
      <c r="B32" s="17" t="n">
        <v>4478</v>
      </c>
      <c r="C32" s="18">
        <f>(0.0/B32*100)</f>
        <v/>
      </c>
      <c r="D32" s="19" t="n">
        <v>4478</v>
      </c>
      <c r="E32" s="18" t="n">
        <v>508.90783555</v>
      </c>
      <c r="F32" s="20" t="n">
        <v>30.74622291</v>
      </c>
      <c r="G32" s="18" t="n">
        <v>500.6765971</v>
      </c>
      <c r="H32" s="20" t="n">
        <v>4.54522978</v>
      </c>
      <c r="I32" s="18" t="n">
        <v>500.36179457</v>
      </c>
      <c r="J32" s="20" t="n">
        <v>3.50290136</v>
      </c>
      <c r="K32" s="18" t="s">
        <v>404</v>
      </c>
      <c r="L32" s="20" t="s">
        <v>404</v>
      </c>
      <c r="M32" s="18" t="s">
        <v>404</v>
      </c>
      <c r="N32" s="20" t="s">
        <v>404</v>
      </c>
      <c r="O32" s="18" t="s">
        <v>404</v>
      </c>
      <c r="P32" s="20" t="s">
        <v>404</v>
      </c>
      <c r="Q32" s="18" t="s">
        <v>404</v>
      </c>
      <c r="R32" s="20" t="s">
        <v>404</v>
      </c>
      <c r="S32" s="18" t="n">
        <v>521.5998432599999</v>
      </c>
      <c r="T32" s="20" t="n">
        <v>9.513328019999999</v>
      </c>
    </row>
    <row r="33" spans="1:20">
      <c r="A33" s="15" t="s">
        <v>430</v>
      </c>
      <c r="B33" s="17" t="n">
        <v>7325</v>
      </c>
      <c r="C33" s="18">
        <f>(29.0/B33*100)</f>
        <v/>
      </c>
      <c r="D33" s="19" t="n">
        <v>7296</v>
      </c>
      <c r="E33" s="18" t="n">
        <v>458.96585166</v>
      </c>
      <c r="F33" s="20" t="n">
        <v>13.9811687</v>
      </c>
      <c r="G33" s="18" t="n">
        <v>505.10162129</v>
      </c>
      <c r="H33" s="20" t="n">
        <v>6.42795195</v>
      </c>
      <c r="I33" s="18" t="n">
        <v>499.34460129</v>
      </c>
      <c r="J33" s="20" t="n">
        <v>3.76131195</v>
      </c>
      <c r="K33" s="18" t="s">
        <v>404</v>
      </c>
      <c r="L33" s="20" t="s">
        <v>404</v>
      </c>
      <c r="M33" s="18" t="s">
        <v>404</v>
      </c>
      <c r="N33" s="20" t="s">
        <v>404</v>
      </c>
      <c r="O33" s="18" t="s">
        <v>404</v>
      </c>
      <c r="P33" s="20" t="s">
        <v>404</v>
      </c>
      <c r="Q33" s="18" t="s">
        <v>404</v>
      </c>
      <c r="R33" s="20" t="s">
        <v>404</v>
      </c>
      <c r="S33" s="18" t="n">
        <v>536.93891173</v>
      </c>
      <c r="T33" s="20" t="n">
        <v>37.94122092</v>
      </c>
    </row>
    <row r="34" spans="1:20">
      <c r="A34" s="15" t="s">
        <v>431</v>
      </c>
      <c r="B34" s="17" t="n">
        <v>6350</v>
      </c>
      <c r="C34" s="18">
        <f>(0.0/B34*100)</f>
        <v/>
      </c>
      <c r="D34" s="19" t="n">
        <v>6350</v>
      </c>
      <c r="E34" s="18" t="n">
        <v>462.29316861</v>
      </c>
      <c r="F34" s="20" t="n">
        <v>14.94023822</v>
      </c>
      <c r="G34" s="18" t="n">
        <v>455.48137185</v>
      </c>
      <c r="H34" s="20" t="n">
        <v>4.58683374</v>
      </c>
      <c r="I34" s="18" t="n">
        <v>468.75379301</v>
      </c>
      <c r="J34" s="20" t="n">
        <v>5.89261399</v>
      </c>
      <c r="K34" s="18" t="s">
        <v>404</v>
      </c>
      <c r="L34" s="20" t="s">
        <v>404</v>
      </c>
      <c r="M34" s="18" t="s">
        <v>404</v>
      </c>
      <c r="N34" s="20" t="s">
        <v>404</v>
      </c>
      <c r="O34" s="18" t="s">
        <v>404</v>
      </c>
      <c r="P34" s="20" t="s">
        <v>404</v>
      </c>
      <c r="Q34" s="18" t="s">
        <v>404</v>
      </c>
      <c r="R34" s="20" t="s">
        <v>404</v>
      </c>
      <c r="S34" s="18" t="n">
        <v>463.10200203</v>
      </c>
      <c r="T34" s="20" t="n">
        <v>9.936653890000001</v>
      </c>
    </row>
    <row r="35" spans="1:20">
      <c r="A35" s="15" t="s">
        <v>432</v>
      </c>
      <c r="B35" s="17" t="n">
        <v>6406</v>
      </c>
      <c r="C35" s="18">
        <f>(443.0/B35*100)</f>
        <v/>
      </c>
      <c r="D35" s="19" t="n">
        <v>5963</v>
      </c>
      <c r="E35" s="18" t="n">
        <v>532.28640551</v>
      </c>
      <c r="F35" s="20" t="n">
        <v>5.41446066</v>
      </c>
      <c r="G35" s="18" t="n">
        <v>509.79310438</v>
      </c>
      <c r="H35" s="20" t="n">
        <v>3.03727447</v>
      </c>
      <c r="I35" s="18" t="n">
        <v>517.92636085</v>
      </c>
      <c r="J35" s="20" t="n">
        <v>1.63537952</v>
      </c>
      <c r="K35" s="18" t="s">
        <v>404</v>
      </c>
      <c r="L35" s="20" t="s">
        <v>404</v>
      </c>
      <c r="M35" s="18" t="s">
        <v>404</v>
      </c>
      <c r="N35" s="20" t="s">
        <v>404</v>
      </c>
      <c r="O35" s="18" t="s">
        <v>404</v>
      </c>
      <c r="P35" s="20" t="s">
        <v>404</v>
      </c>
      <c r="Q35" s="18" t="s">
        <v>404</v>
      </c>
      <c r="R35" s="20" t="s">
        <v>404</v>
      </c>
      <c r="S35" s="18" t="n">
        <v>469.64542441</v>
      </c>
      <c r="T35" s="20" t="n">
        <v>5.39072194</v>
      </c>
    </row>
    <row r="36" spans="1:20">
      <c r="A36" s="15" t="s">
        <v>433</v>
      </c>
      <c r="B36" s="17" t="n">
        <v>6736</v>
      </c>
      <c r="C36" s="18">
        <f>(10.0/B36*100)</f>
        <v/>
      </c>
      <c r="D36" s="19" t="n">
        <v>6726</v>
      </c>
      <c r="E36" s="18" t="n">
        <v>515.39139649</v>
      </c>
      <c r="F36" s="20" t="n">
        <v>11.58488407</v>
      </c>
      <c r="G36" s="18" t="n">
        <v>500.37518346</v>
      </c>
      <c r="H36" s="20" t="n">
        <v>4.33114622</v>
      </c>
      <c r="I36" s="18" t="n">
        <v>489.78864581</v>
      </c>
      <c r="J36" s="20" t="n">
        <v>2.58298704</v>
      </c>
      <c r="K36" s="18" t="s">
        <v>404</v>
      </c>
      <c r="L36" s="20" t="s">
        <v>404</v>
      </c>
      <c r="M36" s="18" t="s">
        <v>404</v>
      </c>
      <c r="N36" s="20" t="s">
        <v>404</v>
      </c>
      <c r="O36" s="18" t="s">
        <v>404</v>
      </c>
      <c r="P36" s="20" t="s">
        <v>404</v>
      </c>
      <c r="Q36" s="18" t="s">
        <v>404</v>
      </c>
      <c r="R36" s="20" t="s">
        <v>404</v>
      </c>
      <c r="S36" s="18" t="n">
        <v>480.21056245</v>
      </c>
      <c r="T36" s="20" t="n">
        <v>10.31270175</v>
      </c>
    </row>
    <row r="37" spans="1:20">
      <c r="A37" s="15" t="s">
        <v>434</v>
      </c>
      <c r="B37" s="17" t="n">
        <v>5458</v>
      </c>
      <c r="C37" s="18">
        <f>(0.0/B37*100)</f>
        <v/>
      </c>
      <c r="D37" s="19" t="n">
        <v>5458</v>
      </c>
      <c r="E37" s="18" t="n">
        <v>514.22060771</v>
      </c>
      <c r="F37" s="20" t="n">
        <v>12.9176215</v>
      </c>
      <c r="G37" s="18" t="n">
        <v>482.4377479</v>
      </c>
      <c r="H37" s="20" t="n">
        <v>6.5420219</v>
      </c>
      <c r="I37" s="18" t="n">
        <v>496.07067566</v>
      </c>
      <c r="J37" s="20" t="n">
        <v>4.22468016</v>
      </c>
      <c r="K37" s="18" t="s">
        <v>404</v>
      </c>
      <c r="L37" s="20" t="s">
        <v>404</v>
      </c>
      <c r="M37" s="18" t="s">
        <v>404</v>
      </c>
      <c r="N37" s="20" t="s">
        <v>404</v>
      </c>
      <c r="O37" s="18" t="s">
        <v>404</v>
      </c>
      <c r="P37" s="20" t="s">
        <v>404</v>
      </c>
      <c r="Q37" s="18" t="s">
        <v>404</v>
      </c>
      <c r="R37" s="20" t="s">
        <v>404</v>
      </c>
      <c r="S37" s="18" t="n">
        <v>617.135</v>
      </c>
      <c r="T37" s="20" t="n">
        <v>38.20870262</v>
      </c>
    </row>
    <row r="38" spans="1:20">
      <c r="A38" s="15" t="s">
        <v>435</v>
      </c>
      <c r="B38" s="17" t="n">
        <v>5860</v>
      </c>
      <c r="C38" s="18">
        <f>(268.0/B38*100)</f>
        <v/>
      </c>
      <c r="D38" s="19" t="n">
        <v>5592</v>
      </c>
      <c r="E38" s="18" t="n">
        <v>504.3128101</v>
      </c>
      <c r="F38" s="20" t="n">
        <v>24.32688563</v>
      </c>
      <c r="G38" s="18" t="n">
        <v>503.85239754</v>
      </c>
      <c r="H38" s="20" t="n">
        <v>10.27726613</v>
      </c>
      <c r="I38" s="18" t="n">
        <v>505.44222851</v>
      </c>
      <c r="J38" s="20" t="n">
        <v>4.16720041</v>
      </c>
      <c r="K38" s="18" t="s">
        <v>404</v>
      </c>
      <c r="L38" s="20" t="s">
        <v>404</v>
      </c>
      <c r="M38" s="18" t="s">
        <v>404</v>
      </c>
      <c r="N38" s="20" t="s">
        <v>404</v>
      </c>
      <c r="O38" s="18" t="s">
        <v>404</v>
      </c>
      <c r="P38" s="20" t="s">
        <v>404</v>
      </c>
      <c r="Q38" s="18" t="s">
        <v>404</v>
      </c>
      <c r="R38" s="20" t="s">
        <v>404</v>
      </c>
      <c r="S38" s="18" t="n">
        <v>511.30891619</v>
      </c>
      <c r="T38" s="20" t="n">
        <v>20.84162812</v>
      </c>
    </row>
    <row r="39" spans="1:20">
      <c r="A39" s="15" t="s">
        <v>436</v>
      </c>
      <c r="B39" s="17" t="n">
        <v>5895</v>
      </c>
      <c r="C39" s="18">
        <f>(0.0/B39*100)</f>
        <v/>
      </c>
      <c r="D39" s="19" t="n">
        <v>5895</v>
      </c>
      <c r="E39" s="18" t="n">
        <v>415.11861003</v>
      </c>
      <c r="F39" s="20" t="n">
        <v>13.29843039</v>
      </c>
      <c r="G39" s="18" t="n">
        <v>435.7983976</v>
      </c>
      <c r="H39" s="20" t="n">
        <v>6.94164275</v>
      </c>
      <c r="I39" s="18" t="n">
        <v>419.14596923</v>
      </c>
      <c r="J39" s="20" t="n">
        <v>5.57875485</v>
      </c>
      <c r="K39" s="18" t="s">
        <v>404</v>
      </c>
      <c r="L39" s="20" t="s">
        <v>404</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482.21079946</v>
      </c>
      <c r="F40" s="20" t="n">
        <v>7.65446367</v>
      </c>
      <c r="G40" s="18" t="n">
        <v>510.24388869</v>
      </c>
      <c r="H40" s="20" t="n">
        <v>4.01957012</v>
      </c>
      <c r="I40" s="18" t="n">
        <v>541.42069257</v>
      </c>
      <c r="J40" s="20" t="n">
        <v>8.21206177</v>
      </c>
      <c r="K40" s="18" t="s">
        <v>404</v>
      </c>
      <c r="L40" s="20" t="s">
        <v>404</v>
      </c>
      <c r="M40" s="18" t="s">
        <v>404</v>
      </c>
      <c r="N40" s="20" t="s">
        <v>404</v>
      </c>
      <c r="O40" s="18" t="s">
        <v>404</v>
      </c>
      <c r="P40" s="20" t="s">
        <v>404</v>
      </c>
      <c r="Q40" s="18" t="s">
        <v>404</v>
      </c>
      <c r="R40" s="20" t="s">
        <v>404</v>
      </c>
      <c r="S40" s="18" t="n">
        <v>512.8269165200001</v>
      </c>
      <c r="T40" s="20" t="n">
        <v>9.336600410000001</v>
      </c>
    </row>
    <row r="41" spans="1:20">
      <c r="A41" s="15" t="s">
        <v>438</v>
      </c>
      <c r="B41" s="17" t="n">
        <v>5712</v>
      </c>
      <c r="C41" s="18">
        <f>(99.0/B41*100)</f>
        <v/>
      </c>
      <c r="D41" s="19" t="n">
        <v>5613</v>
      </c>
      <c r="E41" s="18" t="n">
        <v>480.44650479</v>
      </c>
      <c r="F41" s="20" t="n">
        <v>5.91697111</v>
      </c>
      <c r="G41" s="18" t="n">
        <v>499.66271187</v>
      </c>
      <c r="H41" s="20" t="n">
        <v>6.71036593</v>
      </c>
      <c r="I41" s="18" t="n">
        <v>509.5769001</v>
      </c>
      <c r="J41" s="20" t="n">
        <v>5.63545648</v>
      </c>
      <c r="K41" s="18" t="s">
        <v>404</v>
      </c>
      <c r="L41" s="20" t="s">
        <v>404</v>
      </c>
      <c r="M41" s="18" t="s">
        <v>404</v>
      </c>
      <c r="N41" s="20" t="s">
        <v>404</v>
      </c>
      <c r="O41" s="18" t="s">
        <v>404</v>
      </c>
      <c r="P41" s="20" t="s">
        <v>404</v>
      </c>
      <c r="Q41" s="18" t="s">
        <v>404</v>
      </c>
      <c r="R41" s="20" t="s">
        <v>404</v>
      </c>
      <c r="S41" s="18" t="n">
        <v>493.57200658</v>
      </c>
      <c r="T41" s="20" t="n">
        <v>26.33425476</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413.36850936</v>
      </c>
      <c r="F44" s="20" t="n">
        <v>6.27370407</v>
      </c>
      <c r="G44" s="18" t="n">
        <v>431.54751461</v>
      </c>
      <c r="H44" s="20" t="n">
        <v>4.89925817</v>
      </c>
      <c r="I44" s="18" t="n">
        <v>426.27032499</v>
      </c>
      <c r="J44" s="20" t="n">
        <v>5.02068185</v>
      </c>
      <c r="K44" s="18" t="s">
        <v>404</v>
      </c>
      <c r="L44" s="20" t="s">
        <v>404</v>
      </c>
      <c r="M44" s="18" t="s">
        <v>404</v>
      </c>
      <c r="N44" s="20" t="s">
        <v>404</v>
      </c>
      <c r="O44" s="18" t="s">
        <v>404</v>
      </c>
      <c r="P44" s="20" t="s">
        <v>404</v>
      </c>
      <c r="Q44" s="18" t="s">
        <v>404</v>
      </c>
      <c r="R44" s="20" t="s">
        <v>404</v>
      </c>
      <c r="S44" s="18" t="n">
        <v>439.62572441</v>
      </c>
      <c r="T44" s="20" t="n">
        <v>15.53243589</v>
      </c>
    </row>
    <row r="45" spans="1:20">
      <c r="A45" s="15" t="s">
        <v>442</v>
      </c>
      <c r="B45" s="17" t="n">
        <v>5519</v>
      </c>
      <c r="C45" s="18">
        <f>(0.0/B45*100)</f>
        <v/>
      </c>
      <c r="D45" s="19" t="n">
        <v>5519</v>
      </c>
      <c r="E45" s="18" t="n">
        <v>381.2655805</v>
      </c>
      <c r="F45" s="20" t="n">
        <v>6.42010101</v>
      </c>
      <c r="G45" s="18" t="n">
        <v>375.65948612</v>
      </c>
      <c r="H45" s="20" t="n">
        <v>10.32548319</v>
      </c>
      <c r="I45" s="18" t="n">
        <v>370.65099944</v>
      </c>
      <c r="J45" s="20" t="n">
        <v>3.84838688</v>
      </c>
      <c r="K45" s="18" t="s">
        <v>404</v>
      </c>
      <c r="L45" s="20" t="s">
        <v>404</v>
      </c>
      <c r="M45" s="18" t="s">
        <v>404</v>
      </c>
      <c r="N45" s="20" t="s">
        <v>404</v>
      </c>
      <c r="O45" s="18" t="s">
        <v>404</v>
      </c>
      <c r="P45" s="20" t="s">
        <v>404</v>
      </c>
      <c r="Q45" s="18" t="s">
        <v>404</v>
      </c>
      <c r="R45" s="20" t="s">
        <v>404</v>
      </c>
      <c r="S45" s="18" t="n">
        <v>410.07651009</v>
      </c>
      <c r="T45" s="20" t="n">
        <v>18.85928253</v>
      </c>
    </row>
    <row r="46" spans="1:20">
      <c r="A46" s="15" t="s">
        <v>443</v>
      </c>
      <c r="B46" s="17" t="n">
        <v>23141</v>
      </c>
      <c r="C46" s="18">
        <f>(4196.0/B46*100)</f>
        <v/>
      </c>
      <c r="D46" s="19" t="n">
        <v>18945</v>
      </c>
      <c r="E46" s="18" t="n">
        <v>397.10857562</v>
      </c>
      <c r="F46" s="20" t="n">
        <v>8.055897160000001</v>
      </c>
      <c r="G46" s="18" t="n">
        <v>409.84311771</v>
      </c>
      <c r="H46" s="20" t="n">
        <v>4.91368894</v>
      </c>
      <c r="I46" s="18" t="n">
        <v>401.57558452</v>
      </c>
      <c r="J46" s="20" t="n">
        <v>3.60064732</v>
      </c>
      <c r="K46" s="18" t="s">
        <v>404</v>
      </c>
      <c r="L46" s="20" t="s">
        <v>404</v>
      </c>
      <c r="M46" s="18" t="s">
        <v>404</v>
      </c>
      <c r="N46" s="20" t="s">
        <v>404</v>
      </c>
      <c r="O46" s="18" t="s">
        <v>404</v>
      </c>
      <c r="P46" s="20" t="s">
        <v>404</v>
      </c>
      <c r="Q46" s="18" t="s">
        <v>404</v>
      </c>
      <c r="R46" s="20" t="s">
        <v>404</v>
      </c>
      <c r="S46" s="18" t="n">
        <v>391.91253068</v>
      </c>
      <c r="T46" s="20" t="n">
        <v>10.69104628</v>
      </c>
    </row>
    <row r="47" spans="1:20">
      <c r="A47" s="15" t="s">
        <v>444</v>
      </c>
      <c r="B47" s="17" t="n">
        <v>5928</v>
      </c>
      <c r="C47" s="18">
        <f>(0.0/B47*100)</f>
        <v/>
      </c>
      <c r="D47" s="19" t="n">
        <v>5928</v>
      </c>
      <c r="E47" s="18" t="n">
        <v>413.49507424</v>
      </c>
      <c r="F47" s="20" t="n">
        <v>14.38674913</v>
      </c>
      <c r="G47" s="18" t="n">
        <v>439.49410649</v>
      </c>
      <c r="H47" s="20" t="n">
        <v>6.66764332</v>
      </c>
      <c r="I47" s="18" t="n">
        <v>470.67838762</v>
      </c>
      <c r="J47" s="20" t="n">
        <v>11.6786041</v>
      </c>
      <c r="K47" s="18" t="s">
        <v>404</v>
      </c>
      <c r="L47" s="20" t="s">
        <v>404</v>
      </c>
      <c r="M47" s="18" t="s">
        <v>404</v>
      </c>
      <c r="N47" s="20" t="s">
        <v>404</v>
      </c>
      <c r="O47" s="18" t="s">
        <v>404</v>
      </c>
      <c r="P47" s="20" t="s">
        <v>404</v>
      </c>
      <c r="Q47" s="18" t="s">
        <v>404</v>
      </c>
      <c r="R47" s="20" t="s">
        <v>404</v>
      </c>
      <c r="S47" s="18" t="n">
        <v>481.01177204</v>
      </c>
      <c r="T47" s="20" t="n">
        <v>36.18691801</v>
      </c>
    </row>
    <row r="48" spans="1:20">
      <c r="A48" s="15" t="s">
        <v>445</v>
      </c>
      <c r="B48" s="17" t="n">
        <v>9841</v>
      </c>
      <c r="C48" s="18">
        <f>(40.0/B48*100)</f>
        <v/>
      </c>
      <c r="D48" s="19" t="n">
        <v>9801</v>
      </c>
      <c r="E48" s="18" t="n">
        <v>532.64688731</v>
      </c>
      <c r="F48" s="20" t="n">
        <v>20.79045973</v>
      </c>
      <c r="G48" s="18" t="n">
        <v>535.3304512</v>
      </c>
      <c r="H48" s="20" t="n">
        <v>8.01663791</v>
      </c>
      <c r="I48" s="18" t="n">
        <v>498.20628631</v>
      </c>
      <c r="J48" s="20" t="n">
        <v>9.47683578</v>
      </c>
      <c r="K48" s="18" t="s">
        <v>404</v>
      </c>
      <c r="L48" s="20" t="s">
        <v>404</v>
      </c>
      <c r="M48" s="18" t="s">
        <v>404</v>
      </c>
      <c r="N48" s="20" t="s">
        <v>404</v>
      </c>
      <c r="O48" s="18" t="s">
        <v>404</v>
      </c>
      <c r="P48" s="20" t="s">
        <v>404</v>
      </c>
      <c r="Q48" s="18" t="s">
        <v>404</v>
      </c>
      <c r="R48" s="20" t="s">
        <v>404</v>
      </c>
      <c r="S48" s="18" t="n">
        <v>535.84894045</v>
      </c>
      <c r="T48" s="20" t="n">
        <v>65.40859694</v>
      </c>
    </row>
    <row r="49" spans="1:20">
      <c r="A49" s="15" t="s">
        <v>446</v>
      </c>
      <c r="B49" s="17" t="n">
        <v>6349</v>
      </c>
      <c r="C49" s="18">
        <f>(52.0/B49*100)</f>
        <v/>
      </c>
      <c r="D49" s="19" t="n">
        <v>6297</v>
      </c>
      <c r="E49" s="18" t="n">
        <v>426.59625422</v>
      </c>
      <c r="F49" s="20" t="n">
        <v>10.17205667</v>
      </c>
      <c r="G49" s="18" t="n">
        <v>434.56580291</v>
      </c>
      <c r="H49" s="20" t="n">
        <v>5.6394585</v>
      </c>
      <c r="I49" s="18" t="n">
        <v>430.48641925</v>
      </c>
      <c r="J49" s="20" t="n">
        <v>4.31864551</v>
      </c>
      <c r="K49" s="18" t="s">
        <v>404</v>
      </c>
      <c r="L49" s="20" t="s">
        <v>404</v>
      </c>
      <c r="M49" s="18" t="s">
        <v>404</v>
      </c>
      <c r="N49" s="20" t="s">
        <v>404</v>
      </c>
      <c r="O49" s="18" t="s">
        <v>404</v>
      </c>
      <c r="P49" s="20" t="s">
        <v>404</v>
      </c>
      <c r="Q49" s="18" t="s">
        <v>404</v>
      </c>
      <c r="R49" s="20" t="s">
        <v>404</v>
      </c>
      <c r="S49" s="18" t="n">
        <v>469.71621656</v>
      </c>
      <c r="T49" s="20" t="n">
        <v>11.62042564</v>
      </c>
    </row>
    <row r="50" spans="1:20">
      <c r="A50" s="15" t="s">
        <v>447</v>
      </c>
      <c r="B50" s="17" t="n">
        <v>11795</v>
      </c>
      <c r="C50" s="18">
        <f>(1031.0/B50*100)</f>
        <v/>
      </c>
      <c r="D50" s="19" t="n">
        <v>10764</v>
      </c>
      <c r="E50" s="18" t="n">
        <v>413.77433524</v>
      </c>
      <c r="F50" s="20" t="n">
        <v>13.63955168</v>
      </c>
      <c r="G50" s="18" t="n">
        <v>424.94954433</v>
      </c>
      <c r="H50" s="20" t="n">
        <v>4.73129741</v>
      </c>
      <c r="I50" s="18" t="n">
        <v>414.30045561</v>
      </c>
      <c r="J50" s="20" t="n">
        <v>5.23822335</v>
      </c>
      <c r="K50" s="18" t="s">
        <v>404</v>
      </c>
      <c r="L50" s="20" t="s">
        <v>404</v>
      </c>
      <c r="M50" s="18" t="s">
        <v>404</v>
      </c>
      <c r="N50" s="20" t="s">
        <v>404</v>
      </c>
      <c r="O50" s="18" t="s">
        <v>404</v>
      </c>
      <c r="P50" s="20" t="s">
        <v>404</v>
      </c>
      <c r="Q50" s="18" t="s">
        <v>404</v>
      </c>
      <c r="R50" s="20" t="s">
        <v>404</v>
      </c>
      <c r="S50" s="18" t="n">
        <v>402.83818485</v>
      </c>
      <c r="T50" s="20" t="n">
        <v>12.99275266</v>
      </c>
    </row>
    <row r="51" spans="1:20">
      <c r="A51" s="15" t="s">
        <v>448</v>
      </c>
      <c r="B51" s="17" t="n">
        <v>6866</v>
      </c>
      <c r="C51" s="18">
        <f>(0.0/B51*100)</f>
        <v/>
      </c>
      <c r="D51" s="19" t="n">
        <v>6866</v>
      </c>
      <c r="E51" s="18" t="n">
        <v>422.16135306</v>
      </c>
      <c r="F51" s="20" t="n">
        <v>9.31326936</v>
      </c>
      <c r="G51" s="18" t="n">
        <v>420.01394712</v>
      </c>
      <c r="H51" s="20" t="n">
        <v>4.27083171</v>
      </c>
      <c r="I51" s="18" t="n">
        <v>417.27515135</v>
      </c>
      <c r="J51" s="20" t="n">
        <v>3.79711115</v>
      </c>
      <c r="K51" s="18" t="s">
        <v>404</v>
      </c>
      <c r="L51" s="20" t="s">
        <v>404</v>
      </c>
      <c r="M51" s="18" t="s">
        <v>404</v>
      </c>
      <c r="N51" s="20" t="s">
        <v>404</v>
      </c>
      <c r="O51" s="18" t="s">
        <v>404</v>
      </c>
      <c r="P51" s="20" t="s">
        <v>404</v>
      </c>
      <c r="Q51" s="18" t="s">
        <v>404</v>
      </c>
      <c r="R51" s="20" t="s">
        <v>404</v>
      </c>
      <c r="S51" s="18" t="n">
        <v>467.80524147</v>
      </c>
      <c r="T51" s="20" t="n">
        <v>27.76221724</v>
      </c>
    </row>
    <row r="52" spans="1:20">
      <c r="A52" s="15" t="s">
        <v>449</v>
      </c>
      <c r="B52" s="17" t="n">
        <v>5809</v>
      </c>
      <c r="C52" s="18">
        <f>(0.0/B52*100)</f>
        <v/>
      </c>
      <c r="D52" s="19" t="n">
        <v>5809</v>
      </c>
      <c r="E52" s="18" t="n">
        <v>488.03388959</v>
      </c>
      <c r="F52" s="20" t="n">
        <v>14.23589507</v>
      </c>
      <c r="G52" s="18" t="n">
        <v>478.34488358</v>
      </c>
      <c r="H52" s="20" t="n">
        <v>4.17539599</v>
      </c>
      <c r="I52" s="18" t="n">
        <v>470.36738544</v>
      </c>
      <c r="J52" s="20" t="n">
        <v>5.40336286</v>
      </c>
      <c r="K52" s="18" t="s">
        <v>404</v>
      </c>
      <c r="L52" s="20" t="s">
        <v>404</v>
      </c>
      <c r="M52" s="18" t="s">
        <v>404</v>
      </c>
      <c r="N52" s="20" t="s">
        <v>404</v>
      </c>
      <c r="O52" s="18" t="s">
        <v>404</v>
      </c>
      <c r="P52" s="20" t="s">
        <v>404</v>
      </c>
      <c r="Q52" s="18" t="s">
        <v>404</v>
      </c>
      <c r="R52" s="20" t="s">
        <v>404</v>
      </c>
      <c r="S52" s="18" t="n">
        <v>464.25798947</v>
      </c>
      <c r="T52" s="20" t="n">
        <v>14.37384441</v>
      </c>
    </row>
    <row r="53" spans="1:20">
      <c r="A53" s="15" t="s">
        <v>450</v>
      </c>
      <c r="B53" s="17" t="n">
        <v>5571</v>
      </c>
      <c r="C53" s="18">
        <f>(0.0/B53*100)</f>
        <v/>
      </c>
      <c r="D53" s="19" t="n">
        <v>5571</v>
      </c>
      <c r="E53" s="18" t="n">
        <v>449.30903232</v>
      </c>
      <c r="F53" s="20" t="n">
        <v>4.53956615</v>
      </c>
      <c r="G53" s="18" t="n">
        <v>426.84915532</v>
      </c>
      <c r="H53" s="20" t="n">
        <v>1.84457366</v>
      </c>
      <c r="I53" s="18" t="n">
        <v>437.65221137</v>
      </c>
      <c r="J53" s="20" t="n">
        <v>1.96007157</v>
      </c>
      <c r="K53" s="18" t="s">
        <v>404</v>
      </c>
      <c r="L53" s="20" t="s">
        <v>404</v>
      </c>
      <c r="M53" s="18" t="s">
        <v>404</v>
      </c>
      <c r="N53" s="20" t="s">
        <v>404</v>
      </c>
      <c r="O53" s="18" t="s">
        <v>404</v>
      </c>
      <c r="P53" s="20" t="s">
        <v>404</v>
      </c>
      <c r="Q53" s="18" t="s">
        <v>404</v>
      </c>
      <c r="R53" s="20" t="s">
        <v>404</v>
      </c>
      <c r="S53" s="18" t="n">
        <v>390.59727881</v>
      </c>
      <c r="T53" s="20" t="n">
        <v>9.343129960000001</v>
      </c>
    </row>
    <row r="54" spans="1:20">
      <c r="A54" s="15" t="s">
        <v>451</v>
      </c>
      <c r="B54" s="17" t="n">
        <v>4740</v>
      </c>
      <c r="C54" s="18">
        <f>(199.0/B54*100)</f>
        <v/>
      </c>
      <c r="D54" s="19" t="n">
        <v>4541</v>
      </c>
      <c r="E54" s="18" t="n">
        <v>324.16599108</v>
      </c>
      <c r="F54" s="20" t="n">
        <v>3.99476891</v>
      </c>
      <c r="G54" s="18" t="n">
        <v>354.87112125</v>
      </c>
      <c r="H54" s="20" t="n">
        <v>6.0471475</v>
      </c>
      <c r="I54" s="18" t="n">
        <v>314.13876155</v>
      </c>
      <c r="J54" s="20" t="n">
        <v>5.98786624</v>
      </c>
      <c r="K54" s="18" t="s">
        <v>404</v>
      </c>
      <c r="L54" s="20" t="s">
        <v>404</v>
      </c>
      <c r="M54" s="18" t="s">
        <v>404</v>
      </c>
      <c r="N54" s="20" t="s">
        <v>404</v>
      </c>
      <c r="O54" s="18" t="s">
        <v>404</v>
      </c>
      <c r="P54" s="20" t="s">
        <v>404</v>
      </c>
      <c r="Q54" s="18" t="s">
        <v>404</v>
      </c>
      <c r="R54" s="20" t="s">
        <v>404</v>
      </c>
      <c r="S54" s="18" t="n">
        <v>319.32761266</v>
      </c>
      <c r="T54" s="20" t="n">
        <v>5.60523557</v>
      </c>
    </row>
    <row r="55" spans="1:20">
      <c r="A55" s="15" t="s">
        <v>452</v>
      </c>
      <c r="B55" s="17" t="n">
        <v>5316</v>
      </c>
      <c r="C55" s="18">
        <f>(43.0/B55*100)</f>
        <v/>
      </c>
      <c r="D55" s="19" t="n">
        <v>5273</v>
      </c>
      <c r="E55" s="18" t="n">
        <v>389.75572822</v>
      </c>
      <c r="F55" s="20" t="n">
        <v>6.1847609</v>
      </c>
      <c r="G55" s="18" t="n">
        <v>414.60383241</v>
      </c>
      <c r="H55" s="20" t="n">
        <v>4.73959653</v>
      </c>
      <c r="I55" s="18" t="n">
        <v>414.42307802</v>
      </c>
      <c r="J55" s="20" t="n">
        <v>4.19626514</v>
      </c>
      <c r="K55" s="18" t="s">
        <v>404</v>
      </c>
      <c r="L55" s="20" t="s">
        <v>404</v>
      </c>
      <c r="M55" s="18" t="s">
        <v>404</v>
      </c>
      <c r="N55" s="20" t="s">
        <v>404</v>
      </c>
      <c r="O55" s="18" t="s">
        <v>404</v>
      </c>
      <c r="P55" s="20" t="s">
        <v>404</v>
      </c>
      <c r="Q55" s="18" t="s">
        <v>404</v>
      </c>
      <c r="R55" s="20" t="s">
        <v>404</v>
      </c>
      <c r="S55" s="18" t="n">
        <v>424.91213611</v>
      </c>
      <c r="T55" s="20" t="n">
        <v>22.45834228</v>
      </c>
    </row>
    <row r="56" spans="1:20">
      <c r="A56" s="15" t="s">
        <v>453</v>
      </c>
      <c r="B56" s="17" t="n">
        <v>5359</v>
      </c>
      <c r="C56" s="18">
        <f>(0.0/B56*100)</f>
        <v/>
      </c>
      <c r="D56" s="19" t="n">
        <v>5359</v>
      </c>
      <c r="E56" s="18" t="n">
        <v>522.51233423</v>
      </c>
      <c r="F56" s="20" t="n">
        <v>16.44324304</v>
      </c>
      <c r="G56" s="18" t="n">
        <v>517.25854381</v>
      </c>
      <c r="H56" s="20" t="n">
        <v>5.13938474</v>
      </c>
      <c r="I56" s="18" t="n">
        <v>529.09143366</v>
      </c>
      <c r="J56" s="20" t="n">
        <v>5.02298177</v>
      </c>
      <c r="K56" s="18" t="s">
        <v>404</v>
      </c>
      <c r="L56" s="20" t="s">
        <v>404</v>
      </c>
      <c r="M56" s="18" t="s">
        <v>404</v>
      </c>
      <c r="N56" s="20" t="s">
        <v>404</v>
      </c>
      <c r="O56" s="18" t="s">
        <v>404</v>
      </c>
      <c r="P56" s="20" t="s">
        <v>404</v>
      </c>
      <c r="Q56" s="18" t="s">
        <v>404</v>
      </c>
      <c r="R56" s="20" t="s">
        <v>404</v>
      </c>
      <c r="S56" s="18" t="n">
        <v>516.03375349</v>
      </c>
      <c r="T56" s="20" t="n">
        <v>18.58806109</v>
      </c>
    </row>
    <row r="57" spans="1:20">
      <c r="A57" s="15" t="s">
        <v>454</v>
      </c>
      <c r="B57" s="17" t="n">
        <v>6513</v>
      </c>
      <c r="C57" s="18">
        <f>(0.0/B57*100)</f>
        <v/>
      </c>
      <c r="D57" s="19" t="n">
        <v>6513</v>
      </c>
      <c r="E57" s="18" t="n">
        <v>397.65564016</v>
      </c>
      <c r="F57" s="20" t="n">
        <v>6.2611677</v>
      </c>
      <c r="G57" s="18" t="n">
        <v>408.39802328</v>
      </c>
      <c r="H57" s="20" t="n">
        <v>3.33369021</v>
      </c>
      <c r="I57" s="18" t="n">
        <v>379.30757531</v>
      </c>
      <c r="J57" s="20" t="n">
        <v>10.31204538</v>
      </c>
      <c r="K57" s="18" t="s">
        <v>404</v>
      </c>
      <c r="L57" s="20" t="s">
        <v>404</v>
      </c>
      <c r="M57" s="18" t="s">
        <v>404</v>
      </c>
      <c r="N57" s="20" t="s">
        <v>404</v>
      </c>
      <c r="O57" s="18" t="s">
        <v>404</v>
      </c>
      <c r="P57" s="20" t="s">
        <v>404</v>
      </c>
      <c r="Q57" s="18" t="n">
        <v>378.57483184</v>
      </c>
      <c r="R57" s="20" t="n">
        <v>8.18279807</v>
      </c>
      <c r="S57" s="18" t="n">
        <v>421.61820197</v>
      </c>
      <c r="T57" s="20" t="n">
        <v>16.63521897</v>
      </c>
    </row>
    <row r="58" spans="1:20">
      <c r="A58" s="15" t="s">
        <v>455</v>
      </c>
      <c r="B58" s="17" t="n">
        <v>7267</v>
      </c>
      <c r="C58" s="18">
        <f>(0.0/B58*100)</f>
        <v/>
      </c>
      <c r="D58" s="19" t="n">
        <v>7267</v>
      </c>
      <c r="E58" s="18" t="n">
        <v>408.19914663</v>
      </c>
      <c r="F58" s="20" t="n">
        <v>5.5578581</v>
      </c>
      <c r="G58" s="18" t="n">
        <v>409.72128732</v>
      </c>
      <c r="H58" s="20" t="n">
        <v>4.79892318</v>
      </c>
      <c r="I58" s="18" t="n">
        <v>404.31439241</v>
      </c>
      <c r="J58" s="20" t="n">
        <v>6.99673615</v>
      </c>
      <c r="K58" s="18" t="s">
        <v>404</v>
      </c>
      <c r="L58" s="20" t="s">
        <v>404</v>
      </c>
      <c r="M58" s="18" t="s">
        <v>404</v>
      </c>
      <c r="N58" s="20" t="s">
        <v>404</v>
      </c>
      <c r="O58" s="18" t="s">
        <v>404</v>
      </c>
      <c r="P58" s="20" t="s">
        <v>404</v>
      </c>
      <c r="Q58" s="18" t="n">
        <v>440.18274146</v>
      </c>
      <c r="R58" s="20" t="n">
        <v>25.32099238</v>
      </c>
      <c r="S58" s="18" t="n">
        <v>418.15711274</v>
      </c>
      <c r="T58" s="20" t="n">
        <v>5.82731708</v>
      </c>
    </row>
    <row r="59" spans="1:20">
      <c r="A59" s="15" t="s">
        <v>456</v>
      </c>
      <c r="B59" s="17" t="n">
        <v>4826</v>
      </c>
      <c r="C59" s="18">
        <f>(0.0/B59*100)</f>
        <v/>
      </c>
      <c r="D59" s="19" t="n">
        <v>4826</v>
      </c>
      <c r="E59" s="18" t="n">
        <v>373.10942789</v>
      </c>
      <c r="F59" s="20" t="n">
        <v>3.20595046</v>
      </c>
      <c r="G59" s="18" t="n">
        <v>382.13079284</v>
      </c>
      <c r="H59" s="20" t="n">
        <v>1.79301151</v>
      </c>
      <c r="I59" s="18" t="n">
        <v>376.66123685</v>
      </c>
      <c r="J59" s="20" t="n">
        <v>3.47448309</v>
      </c>
      <c r="K59" s="18" t="s">
        <v>404</v>
      </c>
      <c r="L59" s="20" t="s">
        <v>404</v>
      </c>
      <c r="M59" s="18" t="s">
        <v>404</v>
      </c>
      <c r="N59" s="20" t="s">
        <v>404</v>
      </c>
      <c r="O59" s="18" t="s">
        <v>404</v>
      </c>
      <c r="P59" s="20" t="s">
        <v>404</v>
      </c>
      <c r="Q59" s="18" t="n">
        <v>421.03080634</v>
      </c>
      <c r="R59" s="20" t="n">
        <v>9.255430090000001</v>
      </c>
      <c r="S59" s="18" t="n">
        <v>347.54143357</v>
      </c>
      <c r="T59" s="20" t="n">
        <v>8.10480768</v>
      </c>
    </row>
    <row r="60" spans="1:20">
      <c r="A60" s="15" t="s">
        <v>457</v>
      </c>
      <c r="B60" s="17" t="n">
        <v>4546</v>
      </c>
      <c r="C60" s="18">
        <f>(0.0/B60*100)</f>
        <v/>
      </c>
      <c r="D60" s="19" t="n">
        <v>4546</v>
      </c>
      <c r="E60" s="18" t="n">
        <v>366.07957507</v>
      </c>
      <c r="F60" s="20" t="n">
        <v>7.32629055</v>
      </c>
      <c r="G60" s="18" t="n">
        <v>395.55268868</v>
      </c>
      <c r="H60" s="20" t="n">
        <v>6.29930526</v>
      </c>
      <c r="I60" s="18" t="n">
        <v>381.39414464</v>
      </c>
      <c r="J60" s="20" t="n">
        <v>8.029887759999999</v>
      </c>
      <c r="K60" s="18" t="s">
        <v>404</v>
      </c>
      <c r="L60" s="20" t="s">
        <v>404</v>
      </c>
      <c r="M60" s="18" t="s">
        <v>404</v>
      </c>
      <c r="N60" s="20" t="s">
        <v>404</v>
      </c>
      <c r="O60" s="18" t="s">
        <v>404</v>
      </c>
      <c r="P60" s="20" t="s">
        <v>404</v>
      </c>
      <c r="Q60" s="18" t="s">
        <v>404</v>
      </c>
      <c r="R60" s="20" t="s">
        <v>404</v>
      </c>
      <c r="S60" s="18" t="n">
        <v>388.2630958</v>
      </c>
      <c r="T60" s="20" t="n">
        <v>13.88486222</v>
      </c>
    </row>
    <row r="61" spans="1:20">
      <c r="A61" s="15" t="s">
        <v>458</v>
      </c>
      <c r="B61" s="17" t="n">
        <v>6525</v>
      </c>
      <c r="C61" s="18">
        <f>(0.0/B61*100)</f>
        <v/>
      </c>
      <c r="D61" s="19" t="n">
        <v>6525</v>
      </c>
      <c r="E61" s="18" t="n">
        <v>439.20346011</v>
      </c>
      <c r="F61" s="20" t="n">
        <v>16.47489626</v>
      </c>
      <c r="G61" s="18" t="n">
        <v>474.62224238</v>
      </c>
      <c r="H61" s="20" t="n">
        <v>6.15009143</v>
      </c>
      <c r="I61" s="18" t="n">
        <v>476.89897275</v>
      </c>
      <c r="J61" s="20" t="n">
        <v>3.06345779</v>
      </c>
      <c r="K61" s="18" t="s">
        <v>404</v>
      </c>
      <c r="L61" s="20" t="s">
        <v>404</v>
      </c>
      <c r="M61" s="18" t="s">
        <v>404</v>
      </c>
      <c r="N61" s="20" t="s">
        <v>404</v>
      </c>
      <c r="O61" s="18" t="s">
        <v>404</v>
      </c>
      <c r="P61" s="20" t="s">
        <v>404</v>
      </c>
      <c r="Q61" s="18" t="s">
        <v>404</v>
      </c>
      <c r="R61" s="20" t="s">
        <v>404</v>
      </c>
      <c r="S61" s="18" t="n">
        <v>440.51697376</v>
      </c>
      <c r="T61" s="20" t="n">
        <v>8.78919247</v>
      </c>
    </row>
    <row r="62" spans="1:20">
      <c r="A62" s="15" t="s">
        <v>459</v>
      </c>
      <c r="B62" s="17" t="n">
        <v>4476</v>
      </c>
      <c r="C62" s="18">
        <f>(0.0/B62*100)</f>
        <v/>
      </c>
      <c r="D62" s="19" t="n">
        <v>4476</v>
      </c>
      <c r="E62" s="18" t="n">
        <v>531.5486406700001</v>
      </c>
      <c r="F62" s="20" t="n">
        <v>6.61228355</v>
      </c>
      <c r="G62" s="18" t="n">
        <v>534.68377837</v>
      </c>
      <c r="H62" s="20" t="n">
        <v>1.54299629</v>
      </c>
      <c r="I62" s="18" t="n">
        <v>521.66059612</v>
      </c>
      <c r="J62" s="20" t="n">
        <v>1.57412348</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381.22530236</v>
      </c>
      <c r="F63" s="20" t="n">
        <v>2.29145022</v>
      </c>
      <c r="G63" s="18" t="n">
        <v>382.13980726</v>
      </c>
      <c r="H63" s="20" t="n">
        <v>2.01003495</v>
      </c>
      <c r="I63" s="18" t="n">
        <v>381.50938721</v>
      </c>
      <c r="J63" s="20" t="n">
        <v>2.57235481</v>
      </c>
      <c r="K63" s="18" t="s">
        <v>404</v>
      </c>
      <c r="L63" s="20" t="s">
        <v>404</v>
      </c>
      <c r="M63" s="18" t="s">
        <v>404</v>
      </c>
      <c r="N63" s="20" t="s">
        <v>404</v>
      </c>
      <c r="O63" s="18" t="s">
        <v>404</v>
      </c>
      <c r="P63" s="20" t="s">
        <v>404</v>
      </c>
      <c r="Q63" s="18" t="s">
        <v>404</v>
      </c>
      <c r="R63" s="20" t="s">
        <v>404</v>
      </c>
      <c r="S63" s="18" t="n">
        <v>406.56915806</v>
      </c>
      <c r="T63" s="20" t="n">
        <v>4.86980133</v>
      </c>
    </row>
    <row r="64" spans="1:20">
      <c r="A64" s="15" t="s">
        <v>461</v>
      </c>
      <c r="B64" s="17" t="n">
        <v>3634</v>
      </c>
      <c r="C64" s="18">
        <f>(27.0/B64*100)</f>
        <v/>
      </c>
      <c r="D64" s="19" t="n">
        <v>3607</v>
      </c>
      <c r="E64" s="18" t="n">
        <v>424.57066503</v>
      </c>
      <c r="F64" s="20" t="n">
        <v>5.20659327</v>
      </c>
      <c r="G64" s="18" t="n">
        <v>474.80519025</v>
      </c>
      <c r="H64" s="20" t="n">
        <v>2.34171263</v>
      </c>
      <c r="I64" s="18" t="n">
        <v>453.79893384</v>
      </c>
      <c r="J64" s="20" t="n">
        <v>2.57581151</v>
      </c>
      <c r="K64" s="18" t="s">
        <v>404</v>
      </c>
      <c r="L64" s="20" t="s">
        <v>404</v>
      </c>
      <c r="M64" s="18" t="s">
        <v>404</v>
      </c>
      <c r="N64" s="20" t="s">
        <v>404</v>
      </c>
      <c r="O64" s="18" t="s">
        <v>404</v>
      </c>
      <c r="P64" s="20" t="s">
        <v>404</v>
      </c>
      <c r="Q64" s="18" t="s">
        <v>404</v>
      </c>
      <c r="R64" s="20" t="s">
        <v>404</v>
      </c>
      <c r="S64" s="18" t="n">
        <v>496.76873151</v>
      </c>
      <c r="T64" s="20" t="n">
        <v>8.98039908</v>
      </c>
    </row>
    <row r="65" spans="1:20">
      <c r="A65" s="15" t="s">
        <v>462</v>
      </c>
      <c r="B65" s="17" t="n">
        <v>5325</v>
      </c>
      <c r="C65" s="18">
        <f>(0.0/B65*100)</f>
        <v/>
      </c>
      <c r="D65" s="19" t="n">
        <v>5325</v>
      </c>
      <c r="E65" s="18" t="n">
        <v>417.11579739</v>
      </c>
      <c r="F65" s="20" t="n">
        <v>5.11309845</v>
      </c>
      <c r="G65" s="18" t="n">
        <v>431.6458693</v>
      </c>
      <c r="H65" s="20" t="n">
        <v>3.42915062</v>
      </c>
      <c r="I65" s="18" t="n">
        <v>429.63257506</v>
      </c>
      <c r="J65" s="20" t="n">
        <v>3.98468851</v>
      </c>
      <c r="K65" s="18" t="s">
        <v>404</v>
      </c>
      <c r="L65" s="20" t="s">
        <v>404</v>
      </c>
      <c r="M65" s="18" t="s">
        <v>404</v>
      </c>
      <c r="N65" s="20" t="s">
        <v>404</v>
      </c>
      <c r="O65" s="18" t="s">
        <v>404</v>
      </c>
      <c r="P65" s="20" t="s">
        <v>404</v>
      </c>
      <c r="Q65" s="18" t="s">
        <v>404</v>
      </c>
      <c r="R65" s="20" t="s">
        <v>404</v>
      </c>
      <c r="S65" s="18" t="n">
        <v>397.27498</v>
      </c>
      <c r="T65" s="20" t="n">
        <v>7.15270432</v>
      </c>
    </row>
    <row r="66" spans="1:20">
      <c r="A66" s="15" t="s">
        <v>463</v>
      </c>
      <c r="B66" s="17" t="n">
        <v>5665</v>
      </c>
      <c r="C66" s="18">
        <f>(0.0/B66*100)</f>
        <v/>
      </c>
      <c r="D66" s="19" t="n">
        <v>5665</v>
      </c>
      <c r="E66" s="18" t="n">
        <v>400.48414475</v>
      </c>
      <c r="F66" s="20" t="n">
        <v>1.78555225</v>
      </c>
      <c r="G66" s="18" t="n">
        <v>408.19649229</v>
      </c>
      <c r="H66" s="20" t="n">
        <v>1.64781683</v>
      </c>
      <c r="I66" s="18" t="n">
        <v>433.14977456</v>
      </c>
      <c r="J66" s="20" t="n">
        <v>2.64016673</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382.56892037</v>
      </c>
      <c r="F67" s="20" t="n">
        <v>9.248982590000001</v>
      </c>
      <c r="G67" s="18" t="n">
        <v>402.93090635</v>
      </c>
      <c r="H67" s="20" t="n">
        <v>5.53391871</v>
      </c>
      <c r="I67" s="18" t="n">
        <v>397.01275846</v>
      </c>
      <c r="J67" s="20" t="n">
        <v>3.4991913</v>
      </c>
      <c r="K67" s="18" t="s">
        <v>404</v>
      </c>
      <c r="L67" s="20" t="s">
        <v>404</v>
      </c>
      <c r="M67" s="18" t="s">
        <v>404</v>
      </c>
      <c r="N67" s="20" t="s">
        <v>404</v>
      </c>
      <c r="O67" s="18" t="s">
        <v>404</v>
      </c>
      <c r="P67" s="20" t="s">
        <v>404</v>
      </c>
      <c r="Q67" s="18" t="s">
        <v>404</v>
      </c>
      <c r="R67" s="20" t="s">
        <v>404</v>
      </c>
      <c r="S67" s="18" t="n">
        <v>363.6496832</v>
      </c>
      <c r="T67" s="20" t="n">
        <v>8.940412289999999</v>
      </c>
    </row>
    <row r="68" spans="1:20">
      <c r="A68" s="15" t="s">
        <v>465</v>
      </c>
      <c r="B68" s="17" t="n">
        <v>12083</v>
      </c>
      <c r="C68" s="18">
        <f>(0.0/B68*100)</f>
        <v/>
      </c>
      <c r="D68" s="19" t="n">
        <v>12083</v>
      </c>
      <c r="E68" s="18" t="n">
        <v>398.73920469</v>
      </c>
      <c r="F68" s="20" t="n">
        <v>1.49694086</v>
      </c>
      <c r="G68" s="18" t="n">
        <v>429.10121997</v>
      </c>
      <c r="H68" s="20" t="n">
        <v>1.36393107</v>
      </c>
      <c r="I68" s="18" t="n">
        <v>434.71207391</v>
      </c>
      <c r="J68" s="20" t="n">
        <v>3.38991103</v>
      </c>
      <c r="K68" s="18" t="s">
        <v>404</v>
      </c>
      <c r="L68" s="20" t="s">
        <v>404</v>
      </c>
      <c r="M68" s="18" t="s">
        <v>404</v>
      </c>
      <c r="N68" s="20" t="s">
        <v>404</v>
      </c>
      <c r="O68" s="18" t="s">
        <v>404</v>
      </c>
      <c r="P68" s="20" t="s">
        <v>404</v>
      </c>
      <c r="Q68" s="18" t="s">
        <v>404</v>
      </c>
      <c r="R68" s="20" t="s">
        <v>404</v>
      </c>
      <c r="S68" s="18" t="n">
        <v>408.27008637</v>
      </c>
      <c r="T68" s="20" t="n">
        <v>11.4677255</v>
      </c>
    </row>
    <row r="69" spans="1:20">
      <c r="A69" s="15" t="s">
        <v>466</v>
      </c>
      <c r="B69" s="17" t="n">
        <v>4876</v>
      </c>
      <c r="C69" s="18">
        <f>(0.0/B69*100)</f>
        <v/>
      </c>
      <c r="D69" s="19" t="n">
        <v>4876</v>
      </c>
      <c r="E69" s="18" t="n">
        <v>446.4585876</v>
      </c>
      <c r="F69" s="20" t="n">
        <v>10.25925744</v>
      </c>
      <c r="G69" s="18" t="n">
        <v>430.14928709</v>
      </c>
      <c r="H69" s="20" t="n">
        <v>5.00996157</v>
      </c>
      <c r="I69" s="18" t="n">
        <v>436.29866709</v>
      </c>
      <c r="J69" s="20" t="n">
        <v>6.35862661</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478.02166465</v>
      </c>
      <c r="F70" s="20" t="n">
        <v>7.40772484</v>
      </c>
      <c r="G70" s="18" t="n">
        <v>489.11704823</v>
      </c>
      <c r="H70" s="20" t="n">
        <v>4.10020325</v>
      </c>
      <c r="I70" s="18" t="n">
        <v>485.51053439</v>
      </c>
      <c r="J70" s="20" t="n">
        <v>5.92598316</v>
      </c>
      <c r="K70" s="18" t="s">
        <v>404</v>
      </c>
      <c r="L70" s="20" t="s">
        <v>404</v>
      </c>
      <c r="M70" s="18" t="s">
        <v>404</v>
      </c>
      <c r="N70" s="20" t="s">
        <v>404</v>
      </c>
      <c r="O70" s="18" t="s">
        <v>404</v>
      </c>
      <c r="P70" s="20" t="s">
        <v>404</v>
      </c>
      <c r="Q70" s="18" t="s">
        <v>404</v>
      </c>
      <c r="R70" s="20" t="s">
        <v>404</v>
      </c>
      <c r="S70" s="18" t="n">
        <v>497.62689768</v>
      </c>
      <c r="T70" s="20" t="n">
        <v>9.8262132</v>
      </c>
    </row>
    <row r="71" spans="1:20">
      <c r="A71" s="15" t="s">
        <v>468</v>
      </c>
      <c r="B71" s="17" t="n">
        <v>6115</v>
      </c>
      <c r="C71" s="18">
        <f>(0.0/B71*100)</f>
        <v/>
      </c>
      <c r="D71" s="19" t="n">
        <v>6115</v>
      </c>
      <c r="E71" s="18" t="n">
        <v>523.0226733</v>
      </c>
      <c r="F71" s="20" t="n">
        <v>6.92511409</v>
      </c>
      <c r="G71" s="18" t="n">
        <v>559.24241919</v>
      </c>
      <c r="H71" s="20" t="n">
        <v>1.38552499</v>
      </c>
      <c r="I71" s="18" t="n">
        <v>552.37712304</v>
      </c>
      <c r="J71" s="20" t="n">
        <v>2.66396756</v>
      </c>
      <c r="K71" s="18" t="s">
        <v>404</v>
      </c>
      <c r="L71" s="20" t="s">
        <v>404</v>
      </c>
      <c r="M71" s="18" t="s">
        <v>404</v>
      </c>
      <c r="N71" s="20" t="s">
        <v>404</v>
      </c>
      <c r="O71" s="18" t="s">
        <v>404</v>
      </c>
      <c r="P71" s="20" t="s">
        <v>404</v>
      </c>
      <c r="Q71" s="18" t="s">
        <v>404</v>
      </c>
      <c r="R71" s="20" t="s">
        <v>404</v>
      </c>
      <c r="S71" s="18" t="n">
        <v>622.58829083</v>
      </c>
      <c r="T71" s="20" t="n">
        <v>10.01000417</v>
      </c>
    </row>
    <row r="72" spans="1:20">
      <c r="A72" s="15" t="s">
        <v>469</v>
      </c>
      <c r="B72" s="17" t="n">
        <v>7708</v>
      </c>
      <c r="C72" s="18">
        <f>(0.0/B72*100)</f>
        <v/>
      </c>
      <c r="D72" s="19" t="n">
        <v>7708</v>
      </c>
      <c r="E72" s="18" t="n">
        <v>518.55361233</v>
      </c>
      <c r="F72" s="20" t="n">
        <v>10.85839796</v>
      </c>
      <c r="G72" s="18" t="n">
        <v>537.39408754</v>
      </c>
      <c r="H72" s="20" t="n">
        <v>4.89021497</v>
      </c>
      <c r="I72" s="18" t="n">
        <v>529.5211524</v>
      </c>
      <c r="J72" s="20" t="n">
        <v>5.24216424</v>
      </c>
      <c r="K72" s="18" t="s">
        <v>404</v>
      </c>
      <c r="L72" s="20" t="s">
        <v>404</v>
      </c>
      <c r="M72" s="18" t="s">
        <v>404</v>
      </c>
      <c r="N72" s="20" t="s">
        <v>404</v>
      </c>
      <c r="O72" s="18" t="s">
        <v>404</v>
      </c>
      <c r="P72" s="20" t="s">
        <v>404</v>
      </c>
      <c r="Q72" s="18" t="s">
        <v>404</v>
      </c>
      <c r="R72" s="20" t="s">
        <v>404</v>
      </c>
      <c r="S72" s="18" t="n">
        <v>563.80072319</v>
      </c>
      <c r="T72" s="20" t="n">
        <v>52.9700892</v>
      </c>
    </row>
    <row r="73" spans="1:20">
      <c r="A73" s="15" t="s">
        <v>470</v>
      </c>
      <c r="B73" s="17" t="n">
        <v>8249</v>
      </c>
      <c r="C73" s="18">
        <f>(0.0/B73*100)</f>
        <v/>
      </c>
      <c r="D73" s="19" t="n">
        <v>8249</v>
      </c>
      <c r="E73" s="18" t="n">
        <v>419.2057493</v>
      </c>
      <c r="F73" s="20" t="n">
        <v>7.7759453</v>
      </c>
      <c r="G73" s="18" t="n">
        <v>423.89348702</v>
      </c>
      <c r="H73" s="20" t="n">
        <v>3.78790395</v>
      </c>
      <c r="I73" s="18" t="n">
        <v>409.35434989</v>
      </c>
      <c r="J73" s="20" t="n">
        <v>10.52925103</v>
      </c>
      <c r="K73" s="18" t="s">
        <v>404</v>
      </c>
      <c r="L73" s="20" t="s">
        <v>404</v>
      </c>
      <c r="M73" s="18" t="s">
        <v>404</v>
      </c>
      <c r="N73" s="20" t="s">
        <v>404</v>
      </c>
      <c r="O73" s="18" t="s">
        <v>404</v>
      </c>
      <c r="P73" s="20" t="s">
        <v>404</v>
      </c>
      <c r="Q73" s="18" t="s">
        <v>404</v>
      </c>
      <c r="R73" s="20" t="s">
        <v>404</v>
      </c>
      <c r="S73" s="18" t="n">
        <v>413.90242926</v>
      </c>
      <c r="T73" s="20" t="n">
        <v>22.17006888</v>
      </c>
    </row>
    <row r="74" spans="1:20">
      <c r="A74" s="15" t="s">
        <v>471</v>
      </c>
      <c r="B74" s="17" t="n">
        <v>4692</v>
      </c>
      <c r="C74" s="18">
        <f>(484.0/B74*100)</f>
        <v/>
      </c>
      <c r="D74" s="19" t="n">
        <v>4208</v>
      </c>
      <c r="E74" s="18" t="n">
        <v>428.25456749</v>
      </c>
      <c r="F74" s="20" t="n">
        <v>3.44189339</v>
      </c>
      <c r="G74" s="18" t="n">
        <v>428.0037238</v>
      </c>
      <c r="H74" s="20" t="n">
        <v>2.3317305</v>
      </c>
      <c r="I74" s="18" t="n">
        <v>413.18137511</v>
      </c>
      <c r="J74" s="20" t="n">
        <v>2.33634606</v>
      </c>
      <c r="K74" s="18" t="s">
        <v>404</v>
      </c>
      <c r="L74" s="20" t="s">
        <v>404</v>
      </c>
      <c r="M74" s="18" t="s">
        <v>404</v>
      </c>
      <c r="N74" s="20" t="s">
        <v>404</v>
      </c>
      <c r="O74" s="18" t="s">
        <v>404</v>
      </c>
      <c r="P74" s="20" t="s">
        <v>404</v>
      </c>
      <c r="Q74" s="18" t="n">
        <v>456.26079067</v>
      </c>
      <c r="R74" s="20" t="n">
        <v>10.98452441</v>
      </c>
      <c r="S74" s="18" t="n">
        <v>443.29279695</v>
      </c>
      <c r="T74" s="20" t="n">
        <v>7.48572494</v>
      </c>
    </row>
    <row r="75" spans="1:20">
      <c r="A75" s="15" t="s">
        <v>472</v>
      </c>
      <c r="B75" s="17" t="n">
        <v>5375</v>
      </c>
      <c r="C75" s="18">
        <f>(483.0/B75*100)</f>
        <v/>
      </c>
      <c r="D75" s="19" t="n">
        <v>4892</v>
      </c>
      <c r="E75" s="18" t="n">
        <v>388.22405594</v>
      </c>
      <c r="F75" s="20" t="n">
        <v>6.78207168</v>
      </c>
      <c r="G75" s="18" t="n">
        <v>388.25993093</v>
      </c>
      <c r="H75" s="20" t="n">
        <v>6.10352244</v>
      </c>
      <c r="I75" s="18" t="n">
        <v>386.92073564</v>
      </c>
      <c r="J75" s="20" t="n">
        <v>5.50925041</v>
      </c>
      <c r="K75" s="18" t="s">
        <v>404</v>
      </c>
      <c r="L75" s="20" t="s">
        <v>404</v>
      </c>
      <c r="M75" s="18" t="s">
        <v>404</v>
      </c>
      <c r="N75" s="20" t="s">
        <v>404</v>
      </c>
      <c r="O75" s="18" t="s">
        <v>404</v>
      </c>
      <c r="P75" s="20" t="s">
        <v>404</v>
      </c>
      <c r="Q75" s="18" t="s">
        <v>404</v>
      </c>
      <c r="R75" s="20" t="s">
        <v>404</v>
      </c>
      <c r="S75" s="18" t="n">
        <v>380.40111962</v>
      </c>
      <c r="T75" s="20" t="n">
        <v>10.58596164</v>
      </c>
    </row>
    <row r="76" spans="1:20">
      <c r="A76" s="15" t="s">
        <v>473</v>
      </c>
      <c r="B76" s="17" t="n">
        <v>14167</v>
      </c>
      <c r="C76" s="18">
        <f>(1400.0/B76*100)</f>
        <v/>
      </c>
      <c r="D76" s="19" t="n">
        <v>12767</v>
      </c>
      <c r="E76" s="18" t="n">
        <v>408.3626574</v>
      </c>
      <c r="F76" s="20" t="n">
        <v>4.20941258</v>
      </c>
      <c r="G76" s="18" t="n">
        <v>455.02965956</v>
      </c>
      <c r="H76" s="20" t="n">
        <v>5.15756976</v>
      </c>
      <c r="I76" s="18" t="n">
        <v>460.77184695</v>
      </c>
      <c r="J76" s="20" t="n">
        <v>6.44673672</v>
      </c>
      <c r="K76" s="18" t="s">
        <v>404</v>
      </c>
      <c r="L76" s="20" t="s">
        <v>404</v>
      </c>
      <c r="M76" s="18" t="s">
        <v>404</v>
      </c>
      <c r="N76" s="20" t="s">
        <v>404</v>
      </c>
      <c r="O76" s="18" t="s">
        <v>404</v>
      </c>
      <c r="P76" s="20" t="s">
        <v>404</v>
      </c>
      <c r="Q76" s="18" t="s">
        <v>404</v>
      </c>
      <c r="R76" s="20" t="s">
        <v>404</v>
      </c>
      <c r="S76" s="18" t="n">
        <v>429.06466759</v>
      </c>
      <c r="T76" s="20" t="n">
        <v>7.72435802</v>
      </c>
    </row>
    <row r="77" spans="1:20">
      <c r="A77" s="15" t="s">
        <v>474</v>
      </c>
      <c r="B77" s="17" t="n">
        <v>6062</v>
      </c>
      <c r="C77" s="18">
        <f>(0.0/B77*100)</f>
        <v/>
      </c>
      <c r="D77" s="19" t="n">
        <v>6062</v>
      </c>
      <c r="E77" s="18" t="n">
        <v>439.2713306</v>
      </c>
      <c r="F77" s="20" t="n">
        <v>12.75899555</v>
      </c>
      <c r="G77" s="18" t="n">
        <v>442.34655785</v>
      </c>
      <c r="H77" s="20" t="n">
        <v>9.94949134</v>
      </c>
      <c r="I77" s="18" t="n">
        <v>433.61852467</v>
      </c>
      <c r="J77" s="20" t="n">
        <v>3.11811314</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537.39342306</v>
      </c>
      <c r="F78" s="20" t="n">
        <v>8.68558651</v>
      </c>
      <c r="G78" s="18" t="n">
        <v>531.11930164</v>
      </c>
      <c r="H78" s="20" t="n">
        <v>7.18245906</v>
      </c>
      <c r="I78" s="18" t="n">
        <v>518.0675843400001</v>
      </c>
      <c r="J78" s="20" t="n">
        <v>5.4812132</v>
      </c>
      <c r="K78" s="18" t="s">
        <v>404</v>
      </c>
      <c r="L78" s="20" t="s">
        <v>404</v>
      </c>
      <c r="M78" s="18" t="s">
        <v>404</v>
      </c>
      <c r="N78" s="20" t="s">
        <v>404</v>
      </c>
      <c r="O78" s="18" t="s">
        <v>404</v>
      </c>
      <c r="P78" s="20" t="s">
        <v>404</v>
      </c>
      <c r="Q78" s="18" t="s">
        <v>404</v>
      </c>
      <c r="R78" s="20" t="s">
        <v>404</v>
      </c>
      <c r="S78" s="18" t="n">
        <v>488.79665937</v>
      </c>
      <c r="T78" s="20" t="n">
        <v>5.36423065</v>
      </c>
    </row>
    <row customHeight="1" ht="25" r="79" spans="1:20">
      <c r="A79" s="15" t="s">
        <v>476</v>
      </c>
      <c r="B79" s="17" t="n">
        <v>1657</v>
      </c>
      <c r="C79" s="18">
        <f>(21.0/B79*100)</f>
        <v/>
      </c>
      <c r="D79" s="19" t="n">
        <v>1636</v>
      </c>
      <c r="E79" s="18" t="n">
        <v>417.65892529</v>
      </c>
      <c r="F79" s="20" t="n">
        <v>11.83402952</v>
      </c>
      <c r="G79" s="18" t="n">
        <v>493.0459316</v>
      </c>
      <c r="H79" s="20" t="n">
        <v>9.39191265</v>
      </c>
      <c r="I79" s="18" t="n">
        <v>477.50726547</v>
      </c>
      <c r="J79" s="20" t="n">
        <v>8.71312601</v>
      </c>
      <c r="K79" s="18" t="s">
        <v>404</v>
      </c>
      <c r="L79" s="20" t="s">
        <v>404</v>
      </c>
      <c r="M79" s="18" t="s">
        <v>404</v>
      </c>
      <c r="N79" s="20" t="s">
        <v>404</v>
      </c>
      <c r="O79" s="18" t="s">
        <v>404</v>
      </c>
      <c r="P79" s="20" t="s">
        <v>404</v>
      </c>
      <c r="Q79" s="18" t="s">
        <v>404</v>
      </c>
      <c r="R79" s="20" t="s">
        <v>404</v>
      </c>
      <c r="S79" s="18" t="n">
        <v>390.82563942</v>
      </c>
      <c r="T79" s="20" t="n">
        <v>22.86202759</v>
      </c>
    </row>
    <row r="80" spans="1:20">
      <c r="A80" s="15" t="s">
        <v>477</v>
      </c>
      <c r="B80" s="17" t="n">
        <v>7841</v>
      </c>
      <c r="C80" s="18">
        <f>(0.0/B80*100)</f>
        <v/>
      </c>
      <c r="D80" s="19" t="n">
        <v>7841</v>
      </c>
      <c r="E80" s="18" t="n">
        <v>474.58911465</v>
      </c>
      <c r="F80" s="20" t="n">
        <v>10.33461316</v>
      </c>
      <c r="G80" s="18" t="n">
        <v>450.8356004</v>
      </c>
      <c r="H80" s="20" t="n">
        <v>4.52434655</v>
      </c>
      <c r="I80" s="18" t="n">
        <v>459.88035895</v>
      </c>
      <c r="J80" s="20" t="n">
        <v>8.19573415</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436.66637285</v>
      </c>
      <c r="F81" s="20" t="n">
        <v>4.42703196</v>
      </c>
      <c r="G81" s="18" t="n">
        <v>446.43396846</v>
      </c>
      <c r="H81" s="20" t="n">
        <v>4.23495023</v>
      </c>
      <c r="I81" s="18" t="n">
        <v>445.83368896</v>
      </c>
      <c r="J81" s="20" t="n">
        <v>14.2835358</v>
      </c>
      <c r="K81" s="18" t="s">
        <v>404</v>
      </c>
      <c r="L81" s="20" t="s">
        <v>404</v>
      </c>
      <c r="M81" s="18" t="s">
        <v>404</v>
      </c>
      <c r="N81" s="20" t="s">
        <v>404</v>
      </c>
      <c r="O81" s="18" t="s">
        <v>404</v>
      </c>
      <c r="P81" s="20" t="s">
        <v>404</v>
      </c>
      <c r="Q81" s="18" t="s">
        <v>404</v>
      </c>
      <c r="R81" s="20" t="s">
        <v>404</v>
      </c>
      <c r="S81" s="18" t="n">
        <v>396.82237644</v>
      </c>
      <c r="T81" s="20" t="n">
        <v>6.91700312</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687</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503.91504234</v>
      </c>
      <c r="F7" s="20" t="n">
        <v>3.87398397</v>
      </c>
      <c r="G7" s="18" t="n">
        <v>515.8278825899999</v>
      </c>
      <c r="H7" s="20" t="n">
        <v>2.61262396</v>
      </c>
      <c r="I7" s="18" t="n">
        <v>511.6659092</v>
      </c>
      <c r="J7" s="20" t="n">
        <v>5.74220439</v>
      </c>
      <c r="K7" s="18" t="s">
        <v>404</v>
      </c>
      <c r="L7" s="20" t="s">
        <v>404</v>
      </c>
      <c r="M7" s="18" t="s">
        <v>404</v>
      </c>
      <c r="N7" s="20" t="s">
        <v>404</v>
      </c>
      <c r="O7" s="18" t="s">
        <v>404</v>
      </c>
      <c r="P7" s="20" t="s">
        <v>404</v>
      </c>
      <c r="Q7" s="18" t="s">
        <v>404</v>
      </c>
      <c r="R7" s="20" t="s">
        <v>404</v>
      </c>
      <c r="S7" s="18" t="n">
        <v>494.01942155</v>
      </c>
      <c r="T7" s="20" t="n">
        <v>9.00570976</v>
      </c>
    </row>
    <row r="8" spans="1:20">
      <c r="A8" s="15" t="s">
        <v>405</v>
      </c>
      <c r="B8" s="17" t="n">
        <v>7007</v>
      </c>
      <c r="C8" s="18">
        <f>(0.0/B8*100)</f>
        <v/>
      </c>
      <c r="D8" s="19" t="n">
        <v>7007</v>
      </c>
      <c r="E8" s="18" t="n">
        <v>501.03172312</v>
      </c>
      <c r="F8" s="20" t="n">
        <v>8.413068239999999</v>
      </c>
      <c r="G8" s="18" t="n">
        <v>501.28001263</v>
      </c>
      <c r="H8" s="20" t="n">
        <v>8.751783400000001</v>
      </c>
      <c r="I8" s="18" t="n">
        <v>490.40132514</v>
      </c>
      <c r="J8" s="20" t="n">
        <v>6.00001943</v>
      </c>
      <c r="K8" s="18" t="s">
        <v>404</v>
      </c>
      <c r="L8" s="20" t="s">
        <v>404</v>
      </c>
      <c r="M8" s="18" t="s">
        <v>404</v>
      </c>
      <c r="N8" s="20" t="s">
        <v>404</v>
      </c>
      <c r="O8" s="18" t="s">
        <v>404</v>
      </c>
      <c r="P8" s="20" t="s">
        <v>404</v>
      </c>
      <c r="Q8" s="18" t="s">
        <v>404</v>
      </c>
      <c r="R8" s="20" t="s">
        <v>404</v>
      </c>
      <c r="S8" s="18" t="n">
        <v>476.24057072</v>
      </c>
      <c r="T8" s="20" t="n">
        <v>15.24758563</v>
      </c>
    </row>
    <row r="9" spans="1:20">
      <c r="A9" s="15" t="s">
        <v>406</v>
      </c>
      <c r="B9" s="17" t="n">
        <v>9651</v>
      </c>
      <c r="C9" s="18">
        <f>(200.0/B9*100)</f>
        <v/>
      </c>
      <c r="D9" s="19" t="n">
        <v>9451</v>
      </c>
      <c r="E9" s="18" t="n">
        <v>528.4866551</v>
      </c>
      <c r="F9" s="20" t="n">
        <v>11.74510898</v>
      </c>
      <c r="G9" s="18" t="n">
        <v>499.17704525</v>
      </c>
      <c r="H9" s="20" t="n">
        <v>5.64953914</v>
      </c>
      <c r="I9" s="18" t="n">
        <v>502.03102637</v>
      </c>
      <c r="J9" s="20" t="n">
        <v>5.26540696</v>
      </c>
      <c r="K9" s="18" t="s">
        <v>404</v>
      </c>
      <c r="L9" s="20" t="s">
        <v>404</v>
      </c>
      <c r="M9" s="18" t="s">
        <v>404</v>
      </c>
      <c r="N9" s="20" t="s">
        <v>404</v>
      </c>
      <c r="O9" s="18" t="s">
        <v>404</v>
      </c>
      <c r="P9" s="20" t="s">
        <v>404</v>
      </c>
      <c r="Q9" s="18" t="s">
        <v>404</v>
      </c>
      <c r="R9" s="20" t="s">
        <v>404</v>
      </c>
      <c r="S9" s="18" t="n">
        <v>489.67310511</v>
      </c>
      <c r="T9" s="20" t="n">
        <v>12.42650893</v>
      </c>
    </row>
    <row r="10" spans="1:20">
      <c r="A10" s="15" t="s">
        <v>407</v>
      </c>
      <c r="B10" s="17" t="n">
        <v>20058</v>
      </c>
      <c r="C10" s="18">
        <f>(3112.0/B10*100)</f>
        <v/>
      </c>
      <c r="D10" s="19" t="n">
        <v>16946</v>
      </c>
      <c r="E10" s="18" t="n">
        <v>528.7519843</v>
      </c>
      <c r="F10" s="20" t="n">
        <v>3.48453305</v>
      </c>
      <c r="G10" s="18" t="n">
        <v>531.6911621</v>
      </c>
      <c r="H10" s="20" t="n">
        <v>4.45726264</v>
      </c>
      <c r="I10" s="18" t="n">
        <v>523.73423956</v>
      </c>
      <c r="J10" s="20" t="n">
        <v>3.09644378</v>
      </c>
      <c r="K10" s="18" t="s">
        <v>404</v>
      </c>
      <c r="L10" s="20" t="s">
        <v>404</v>
      </c>
      <c r="M10" s="18" t="s">
        <v>404</v>
      </c>
      <c r="N10" s="20" t="s">
        <v>404</v>
      </c>
      <c r="O10" s="18" t="s">
        <v>404</v>
      </c>
      <c r="P10" s="20" t="s">
        <v>404</v>
      </c>
      <c r="Q10" s="18" t="s">
        <v>404</v>
      </c>
      <c r="R10" s="20" t="s">
        <v>404</v>
      </c>
      <c r="S10" s="18" t="n">
        <v>543.18724431</v>
      </c>
      <c r="T10" s="20" t="n">
        <v>10.50944186</v>
      </c>
    </row>
    <row r="11" spans="1:20">
      <c r="A11" s="15" t="s">
        <v>408</v>
      </c>
      <c r="B11" s="17" t="n">
        <v>7053</v>
      </c>
      <c r="C11" s="18">
        <f>(212.0/B11*100)</f>
        <v/>
      </c>
      <c r="D11" s="19" t="n">
        <v>6841</v>
      </c>
      <c r="E11" s="18" t="n">
        <v>437.14079333</v>
      </c>
      <c r="F11" s="20" t="n">
        <v>12.46804632</v>
      </c>
      <c r="G11" s="18" t="n">
        <v>465.08166623</v>
      </c>
      <c r="H11" s="20" t="n">
        <v>4.23160263</v>
      </c>
      <c r="I11" s="18" t="n">
        <v>429.40770053</v>
      </c>
      <c r="J11" s="20" t="n">
        <v>4.60886885</v>
      </c>
      <c r="K11" s="18" t="s">
        <v>404</v>
      </c>
      <c r="L11" s="20" t="s">
        <v>404</v>
      </c>
      <c r="M11" s="18" t="s">
        <v>404</v>
      </c>
      <c r="N11" s="20" t="s">
        <v>404</v>
      </c>
      <c r="O11" s="18" t="s">
        <v>404</v>
      </c>
      <c r="P11" s="20" t="s">
        <v>404</v>
      </c>
      <c r="Q11" s="18" t="s">
        <v>404</v>
      </c>
      <c r="R11" s="20" t="s">
        <v>404</v>
      </c>
      <c r="S11" s="18" t="n">
        <v>446.16827429</v>
      </c>
      <c r="T11" s="20" t="n">
        <v>19.45938998</v>
      </c>
    </row>
    <row r="12" spans="1:20">
      <c r="A12" s="15" t="s">
        <v>409</v>
      </c>
      <c r="B12" s="17" t="n">
        <v>6894</v>
      </c>
      <c r="C12" s="18">
        <f>(106.0/B12*100)</f>
        <v/>
      </c>
      <c r="D12" s="19" t="n">
        <v>6788</v>
      </c>
      <c r="E12" s="18" t="n">
        <v>496.37710316</v>
      </c>
      <c r="F12" s="20" t="n">
        <v>5.91262345</v>
      </c>
      <c r="G12" s="18" t="n">
        <v>491.77204615</v>
      </c>
      <c r="H12" s="20" t="n">
        <v>3.73767485</v>
      </c>
      <c r="I12" s="18" t="n">
        <v>491.90556145</v>
      </c>
      <c r="J12" s="20" t="n">
        <v>9.93024838</v>
      </c>
      <c r="K12" s="18" t="s">
        <v>404</v>
      </c>
      <c r="L12" s="20" t="s">
        <v>404</v>
      </c>
      <c r="M12" s="18" t="s">
        <v>404</v>
      </c>
      <c r="N12" s="20" t="s">
        <v>404</v>
      </c>
      <c r="O12" s="18" t="s">
        <v>404</v>
      </c>
      <c r="P12" s="20" t="s">
        <v>404</v>
      </c>
      <c r="Q12" s="18" t="s">
        <v>404</v>
      </c>
      <c r="R12" s="20" t="s">
        <v>404</v>
      </c>
      <c r="S12" s="18" t="n">
        <v>439.50267278</v>
      </c>
      <c r="T12" s="20" t="n">
        <v>11.83817542</v>
      </c>
    </row>
    <row r="13" spans="1:20">
      <c r="A13" s="15" t="s">
        <v>410</v>
      </c>
      <c r="B13" s="17" t="n">
        <v>7161</v>
      </c>
      <c r="C13" s="18">
        <f>(1175.0/B13*100)</f>
        <v/>
      </c>
      <c r="D13" s="19" t="n">
        <v>5986</v>
      </c>
      <c r="E13" s="18" t="n">
        <v>479.79537481</v>
      </c>
      <c r="F13" s="20" t="n">
        <v>9.684358769999999</v>
      </c>
      <c r="G13" s="18" t="n">
        <v>505.50557211</v>
      </c>
      <c r="H13" s="20" t="n">
        <v>3.27239903</v>
      </c>
      <c r="I13" s="18" t="n">
        <v>502.30517836</v>
      </c>
      <c r="J13" s="20" t="n">
        <v>3.72361549</v>
      </c>
      <c r="K13" s="18" t="s">
        <v>404</v>
      </c>
      <c r="L13" s="20" t="s">
        <v>404</v>
      </c>
      <c r="M13" s="18" t="s">
        <v>404</v>
      </c>
      <c r="N13" s="20" t="s">
        <v>404</v>
      </c>
      <c r="O13" s="18" t="s">
        <v>404</v>
      </c>
      <c r="P13" s="20" t="s">
        <v>404</v>
      </c>
      <c r="Q13" s="18" t="s">
        <v>404</v>
      </c>
      <c r="R13" s="20" t="s">
        <v>404</v>
      </c>
      <c r="S13" s="18" t="n">
        <v>505.42886903</v>
      </c>
      <c r="T13" s="20" t="n">
        <v>5.39154032</v>
      </c>
    </row>
    <row r="14" spans="1:20">
      <c r="A14" s="15" t="s">
        <v>411</v>
      </c>
      <c r="B14" s="17" t="n">
        <v>5587</v>
      </c>
      <c r="C14" s="18">
        <f>(0.0/B14*100)</f>
        <v/>
      </c>
      <c r="D14" s="19" t="n">
        <v>5587</v>
      </c>
      <c r="E14" s="18" t="n">
        <v>534.2652063199999</v>
      </c>
      <c r="F14" s="20" t="n">
        <v>5.02700175</v>
      </c>
      <c r="G14" s="18" t="n">
        <v>534.67317833</v>
      </c>
      <c r="H14" s="20" t="n">
        <v>2.66196424</v>
      </c>
      <c r="I14" s="18" t="n">
        <v>531.27733371</v>
      </c>
      <c r="J14" s="20" t="n">
        <v>4.4681278</v>
      </c>
      <c r="K14" s="18" t="s">
        <v>404</v>
      </c>
      <c r="L14" s="20" t="s">
        <v>404</v>
      </c>
      <c r="M14" s="18" t="s">
        <v>404</v>
      </c>
      <c r="N14" s="20" t="s">
        <v>404</v>
      </c>
      <c r="O14" s="18" t="s">
        <v>404</v>
      </c>
      <c r="P14" s="20" t="s">
        <v>404</v>
      </c>
      <c r="Q14" s="18" t="s">
        <v>404</v>
      </c>
      <c r="R14" s="20" t="s">
        <v>404</v>
      </c>
      <c r="S14" s="18" t="n">
        <v>606.8286000000001</v>
      </c>
      <c r="T14" s="20" t="n">
        <v>32.42976981</v>
      </c>
    </row>
    <row r="15" spans="1:20">
      <c r="A15" s="15" t="s">
        <v>412</v>
      </c>
      <c r="B15" s="17" t="n">
        <v>5882</v>
      </c>
      <c r="C15" s="18">
        <f>(0.0/B15*100)</f>
        <v/>
      </c>
      <c r="D15" s="19" t="n">
        <v>5882</v>
      </c>
      <c r="E15" s="18" t="n">
        <v>524.9635618999999</v>
      </c>
      <c r="F15" s="20" t="n">
        <v>5.96588961</v>
      </c>
      <c r="G15" s="18" t="n">
        <v>532.79264587</v>
      </c>
      <c r="H15" s="20" t="n">
        <v>4.49065768</v>
      </c>
      <c r="I15" s="18" t="n">
        <v>531.40775178</v>
      </c>
      <c r="J15" s="20" t="n">
        <v>3.15751528</v>
      </c>
      <c r="K15" s="18" t="s">
        <v>404</v>
      </c>
      <c r="L15" s="20" t="s">
        <v>404</v>
      </c>
      <c r="M15" s="18" t="s">
        <v>404</v>
      </c>
      <c r="N15" s="20" t="s">
        <v>404</v>
      </c>
      <c r="O15" s="18" t="s">
        <v>404</v>
      </c>
      <c r="P15" s="20" t="s">
        <v>404</v>
      </c>
      <c r="Q15" s="18" t="s">
        <v>404</v>
      </c>
      <c r="R15" s="20" t="s">
        <v>404</v>
      </c>
      <c r="S15" s="18" t="n">
        <v>540.67513989</v>
      </c>
      <c r="T15" s="20" t="n">
        <v>19.57191978</v>
      </c>
    </row>
    <row r="16" spans="1:20">
      <c r="A16" s="15" t="s">
        <v>413</v>
      </c>
      <c r="B16" s="17" t="n">
        <v>6108</v>
      </c>
      <c r="C16" s="18">
        <f>(495.0/B16*100)</f>
        <v/>
      </c>
      <c r="D16" s="19" t="n">
        <v>5613</v>
      </c>
      <c r="E16" s="18" t="n">
        <v>507.90863719</v>
      </c>
      <c r="F16" s="20" t="n">
        <v>6.99881276</v>
      </c>
      <c r="G16" s="18" t="n">
        <v>513.57070408</v>
      </c>
      <c r="H16" s="20" t="n">
        <v>7.94741731</v>
      </c>
      <c r="I16" s="18" t="n">
        <v>477.7685341</v>
      </c>
      <c r="J16" s="20" t="n">
        <v>6.31240448</v>
      </c>
      <c r="K16" s="18" t="s">
        <v>404</v>
      </c>
      <c r="L16" s="20" t="s">
        <v>404</v>
      </c>
      <c r="M16" s="18" t="s">
        <v>404</v>
      </c>
      <c r="N16" s="20" t="s">
        <v>404</v>
      </c>
      <c r="O16" s="18" t="s">
        <v>404</v>
      </c>
      <c r="P16" s="20" t="s">
        <v>404</v>
      </c>
      <c r="Q16" s="18" t="s">
        <v>404</v>
      </c>
      <c r="R16" s="20" t="s">
        <v>404</v>
      </c>
      <c r="S16" s="18" t="n">
        <v>511.25843218</v>
      </c>
      <c r="T16" s="20" t="n">
        <v>20.25547078</v>
      </c>
    </row>
    <row r="17" spans="1:20">
      <c r="A17" s="15" t="s">
        <v>414</v>
      </c>
      <c r="B17" s="17" t="n">
        <v>6504</v>
      </c>
      <c r="C17" s="18">
        <f>(1325.0/B17*100)</f>
        <v/>
      </c>
      <c r="D17" s="19" t="n">
        <v>5179</v>
      </c>
      <c r="E17" s="18" t="n">
        <v>521.60342165</v>
      </c>
      <c r="F17" s="20" t="n">
        <v>7.79631949</v>
      </c>
      <c r="G17" s="18" t="n">
        <v>507.55757828</v>
      </c>
      <c r="H17" s="20" t="n">
        <v>8.34544724</v>
      </c>
      <c r="I17" s="18" t="n">
        <v>496.25199952</v>
      </c>
      <c r="J17" s="20" t="n">
        <v>6.68140676</v>
      </c>
      <c r="K17" s="18" t="s">
        <v>404</v>
      </c>
      <c r="L17" s="20" t="s">
        <v>404</v>
      </c>
      <c r="M17" s="18" t="s">
        <v>404</v>
      </c>
      <c r="N17" s="20" t="s">
        <v>404</v>
      </c>
      <c r="O17" s="18" t="s">
        <v>404</v>
      </c>
      <c r="P17" s="20" t="s">
        <v>404</v>
      </c>
      <c r="Q17" s="18" t="s">
        <v>404</v>
      </c>
      <c r="R17" s="20" t="s">
        <v>404</v>
      </c>
      <c r="S17" s="18" t="n">
        <v>536.36584605</v>
      </c>
      <c r="T17" s="20" t="n">
        <v>16.28651788</v>
      </c>
    </row>
    <row r="18" spans="1:20">
      <c r="A18" s="15" t="s">
        <v>415</v>
      </c>
      <c r="B18" s="17" t="n">
        <v>5532</v>
      </c>
      <c r="C18" s="18">
        <f>(0.0/B18*100)</f>
        <v/>
      </c>
      <c r="D18" s="19" t="n">
        <v>5532</v>
      </c>
      <c r="E18" s="18" t="n">
        <v>446.89290485</v>
      </c>
      <c r="F18" s="20" t="n">
        <v>4.84770607</v>
      </c>
      <c r="G18" s="18" t="n">
        <v>462.59477993</v>
      </c>
      <c r="H18" s="20" t="n">
        <v>8.762512449999999</v>
      </c>
      <c r="I18" s="18" t="n">
        <v>463.70655498</v>
      </c>
      <c r="J18" s="20" t="n">
        <v>10.59250557</v>
      </c>
      <c r="K18" s="18" t="s">
        <v>404</v>
      </c>
      <c r="L18" s="20" t="s">
        <v>404</v>
      </c>
      <c r="M18" s="18" t="s">
        <v>404</v>
      </c>
      <c r="N18" s="20" t="s">
        <v>404</v>
      </c>
      <c r="O18" s="18" t="s">
        <v>404</v>
      </c>
      <c r="P18" s="20" t="s">
        <v>404</v>
      </c>
      <c r="Q18" s="18" t="s">
        <v>404</v>
      </c>
      <c r="R18" s="20" t="s">
        <v>404</v>
      </c>
      <c r="S18" s="18" t="n">
        <v>484.13121506</v>
      </c>
      <c r="T18" s="20" t="n">
        <v>41.58181787</v>
      </c>
    </row>
    <row r="19" spans="1:20">
      <c r="A19" s="15" t="s">
        <v>416</v>
      </c>
      <c r="B19" s="17" t="n">
        <v>5658</v>
      </c>
      <c r="C19" s="18">
        <f>(327.0/B19*100)</f>
        <v/>
      </c>
      <c r="D19" s="19" t="n">
        <v>5331</v>
      </c>
      <c r="E19" s="18" t="n">
        <v>465.38627681</v>
      </c>
      <c r="F19" s="20" t="n">
        <v>9.791865400000001</v>
      </c>
      <c r="G19" s="18" t="n">
        <v>496.67608144</v>
      </c>
      <c r="H19" s="20" t="n">
        <v>6.90746718</v>
      </c>
      <c r="I19" s="18" t="n">
        <v>467.9659647</v>
      </c>
      <c r="J19" s="20" t="n">
        <v>6.15117344</v>
      </c>
      <c r="K19" s="18" t="s">
        <v>404</v>
      </c>
      <c r="L19" s="20" t="s">
        <v>404</v>
      </c>
      <c r="M19" s="18" t="s">
        <v>404</v>
      </c>
      <c r="N19" s="20" t="s">
        <v>404</v>
      </c>
      <c r="O19" s="18" t="s">
        <v>404</v>
      </c>
      <c r="P19" s="20" t="s">
        <v>404</v>
      </c>
      <c r="Q19" s="18" t="s">
        <v>404</v>
      </c>
      <c r="R19" s="20" t="s">
        <v>404</v>
      </c>
      <c r="S19" s="18" t="n">
        <v>487.49788642</v>
      </c>
      <c r="T19" s="20" t="n">
        <v>27.11916762</v>
      </c>
    </row>
    <row r="20" spans="1:20">
      <c r="A20" s="15" t="s">
        <v>417</v>
      </c>
      <c r="B20" s="17" t="n">
        <v>3371</v>
      </c>
      <c r="C20" s="18">
        <f>(24.0/B20*100)</f>
        <v/>
      </c>
      <c r="D20" s="19" t="n">
        <v>3347</v>
      </c>
      <c r="E20" s="18" t="n">
        <v>472.51515706</v>
      </c>
      <c r="F20" s="20" t="n">
        <v>3.50645681</v>
      </c>
      <c r="G20" s="18" t="n">
        <v>476.6682854</v>
      </c>
      <c r="H20" s="20" t="n">
        <v>3.02445192</v>
      </c>
      <c r="I20" s="18" t="n">
        <v>470.57311273</v>
      </c>
      <c r="J20" s="20" t="n">
        <v>2.53243326</v>
      </c>
      <c r="K20" s="18" t="s">
        <v>404</v>
      </c>
      <c r="L20" s="20" t="s">
        <v>404</v>
      </c>
      <c r="M20" s="18" t="s">
        <v>404</v>
      </c>
      <c r="N20" s="20" t="s">
        <v>404</v>
      </c>
      <c r="O20" s="18" t="s">
        <v>404</v>
      </c>
      <c r="P20" s="20" t="s">
        <v>404</v>
      </c>
      <c r="Q20" s="18" t="s">
        <v>404</v>
      </c>
      <c r="R20" s="20" t="s">
        <v>404</v>
      </c>
      <c r="S20" s="18" t="n">
        <v>476.53218681</v>
      </c>
      <c r="T20" s="20" t="n">
        <v>8.994682940000001</v>
      </c>
    </row>
    <row r="21" spans="1:20">
      <c r="A21" s="15" t="s">
        <v>418</v>
      </c>
      <c r="B21" s="17" t="n">
        <v>5741</v>
      </c>
      <c r="C21" s="18">
        <f>(0.0/B21*100)</f>
        <v/>
      </c>
      <c r="D21" s="19" t="n">
        <v>5741</v>
      </c>
      <c r="E21" s="18" t="n">
        <v>481.9735631</v>
      </c>
      <c r="F21" s="20" t="n">
        <v>6.0377403</v>
      </c>
      <c r="G21" s="18" t="n">
        <v>511.50036533</v>
      </c>
      <c r="H21" s="20" t="n">
        <v>3.01059074</v>
      </c>
      <c r="I21" s="18" t="n">
        <v>498.66424599</v>
      </c>
      <c r="J21" s="20" t="n">
        <v>8.259963409999999</v>
      </c>
      <c r="K21" s="18" t="s">
        <v>404</v>
      </c>
      <c r="L21" s="20" t="s">
        <v>404</v>
      </c>
      <c r="M21" s="18" t="s">
        <v>404</v>
      </c>
      <c r="N21" s="20" t="s">
        <v>404</v>
      </c>
      <c r="O21" s="18" t="s">
        <v>404</v>
      </c>
      <c r="P21" s="20" t="s">
        <v>404</v>
      </c>
      <c r="Q21" s="18" t="s">
        <v>404</v>
      </c>
      <c r="R21" s="20" t="s">
        <v>404</v>
      </c>
      <c r="S21" s="18" t="n">
        <v>494.74413852</v>
      </c>
      <c r="T21" s="20" t="n">
        <v>7.05421039</v>
      </c>
    </row>
    <row r="22" spans="1:20">
      <c r="A22" s="15" t="s">
        <v>419</v>
      </c>
      <c r="B22" s="17" t="n">
        <v>6598</v>
      </c>
      <c r="C22" s="18">
        <f>(0.0/B22*100)</f>
        <v/>
      </c>
      <c r="D22" s="19" t="n">
        <v>6598</v>
      </c>
      <c r="E22" s="18" t="n">
        <v>472.53446732</v>
      </c>
      <c r="F22" s="20" t="n">
        <v>7.07867505</v>
      </c>
      <c r="G22" s="18" t="n">
        <v>467.94106793</v>
      </c>
      <c r="H22" s="20" t="n">
        <v>8.04806917</v>
      </c>
      <c r="I22" s="18" t="n">
        <v>446.37370505</v>
      </c>
      <c r="J22" s="20" t="n">
        <v>12.70789953</v>
      </c>
      <c r="K22" s="18" t="s">
        <v>404</v>
      </c>
      <c r="L22" s="20" t="s">
        <v>404</v>
      </c>
      <c r="M22" s="18" t="s">
        <v>404</v>
      </c>
      <c r="N22" s="20" t="s">
        <v>404</v>
      </c>
      <c r="O22" s="18" t="s">
        <v>404</v>
      </c>
      <c r="P22" s="20" t="s">
        <v>404</v>
      </c>
      <c r="Q22" s="18" t="s">
        <v>404</v>
      </c>
      <c r="R22" s="20" t="s">
        <v>404</v>
      </c>
      <c r="S22" s="18" t="n">
        <v>479.12333673</v>
      </c>
      <c r="T22" s="20" t="n">
        <v>14.17267558</v>
      </c>
    </row>
    <row r="23" spans="1:20">
      <c r="A23" s="15" t="s">
        <v>420</v>
      </c>
      <c r="B23" s="17" t="n">
        <v>11583</v>
      </c>
      <c r="C23" s="18">
        <f>(3194.0/B23*100)</f>
        <v/>
      </c>
      <c r="D23" s="19" t="n">
        <v>8389</v>
      </c>
      <c r="E23" s="18" t="n">
        <v>490.29597667</v>
      </c>
      <c r="F23" s="20" t="n">
        <v>12.92297415</v>
      </c>
      <c r="G23" s="18" t="n">
        <v>499.50846056</v>
      </c>
      <c r="H23" s="20" t="n">
        <v>5.56643806</v>
      </c>
      <c r="I23" s="18" t="n">
        <v>475.23800139</v>
      </c>
      <c r="J23" s="20" t="n">
        <v>5.80976909</v>
      </c>
      <c r="K23" s="18" t="s">
        <v>404</v>
      </c>
      <c r="L23" s="20" t="s">
        <v>404</v>
      </c>
      <c r="M23" s="18" t="s">
        <v>404</v>
      </c>
      <c r="N23" s="20" t="s">
        <v>404</v>
      </c>
      <c r="O23" s="18" t="s">
        <v>404</v>
      </c>
      <c r="P23" s="20" t="s">
        <v>404</v>
      </c>
      <c r="Q23" s="18" t="s">
        <v>404</v>
      </c>
      <c r="R23" s="20" t="s">
        <v>404</v>
      </c>
      <c r="S23" s="18" t="n">
        <v>460.61036784</v>
      </c>
      <c r="T23" s="20" t="n">
        <v>20.27967329</v>
      </c>
    </row>
    <row r="24" spans="1:20">
      <c r="A24" s="15" t="s">
        <v>421</v>
      </c>
      <c r="B24" s="17" t="n">
        <v>6647</v>
      </c>
      <c r="C24" s="18">
        <f>(0.0/B24*100)</f>
        <v/>
      </c>
      <c r="D24" s="19" t="n">
        <v>6647</v>
      </c>
      <c r="E24" s="18" t="n">
        <v>545.8403693</v>
      </c>
      <c r="F24" s="20" t="n">
        <v>11.71030497</v>
      </c>
      <c r="G24" s="18" t="n">
        <v>547.60387274</v>
      </c>
      <c r="H24" s="20" t="n">
        <v>6.57809354</v>
      </c>
      <c r="I24" s="18" t="n">
        <v>531.1154347299999</v>
      </c>
      <c r="J24" s="20" t="n">
        <v>5.29378558</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520.84569548</v>
      </c>
      <c r="F25" s="20" t="n">
        <v>6.46791184</v>
      </c>
      <c r="G25" s="18" t="n">
        <v>511.19386188</v>
      </c>
      <c r="H25" s="20" t="n">
        <v>3.79523466</v>
      </c>
      <c r="I25" s="18" t="n">
        <v>520.72621214</v>
      </c>
      <c r="J25" s="20" t="n">
        <v>11.52749662</v>
      </c>
      <c r="K25" s="18" t="s">
        <v>404</v>
      </c>
      <c r="L25" s="20" t="s">
        <v>404</v>
      </c>
      <c r="M25" s="18" t="s">
        <v>404</v>
      </c>
      <c r="N25" s="20" t="s">
        <v>404</v>
      </c>
      <c r="O25" s="18" t="s">
        <v>404</v>
      </c>
      <c r="P25" s="20" t="s">
        <v>404</v>
      </c>
      <c r="Q25" s="18" t="s">
        <v>404</v>
      </c>
      <c r="R25" s="20" t="s">
        <v>404</v>
      </c>
      <c r="S25" s="18" t="s">
        <v>404</v>
      </c>
      <c r="T25" s="20" t="s">
        <v>404</v>
      </c>
    </row>
    <row r="26" spans="1:20">
      <c r="A26" s="15" t="s">
        <v>423</v>
      </c>
      <c r="B26" s="17" t="n">
        <v>4869</v>
      </c>
      <c r="C26" s="18">
        <f>(11.0/B26*100)</f>
        <v/>
      </c>
      <c r="D26" s="19" t="n">
        <v>4858</v>
      </c>
      <c r="E26" s="18" t="n">
        <v>496.82565377</v>
      </c>
      <c r="F26" s="20" t="n">
        <v>3.66073076</v>
      </c>
      <c r="G26" s="18" t="n">
        <v>488.4171134</v>
      </c>
      <c r="H26" s="20" t="n">
        <v>3.01164372</v>
      </c>
      <c r="I26" s="18" t="n">
        <v>486.08136291</v>
      </c>
      <c r="J26" s="20" t="n">
        <v>4.26104715</v>
      </c>
      <c r="K26" s="18" t="s">
        <v>404</v>
      </c>
      <c r="L26" s="20" t="s">
        <v>404</v>
      </c>
      <c r="M26" s="18" t="s">
        <v>404</v>
      </c>
      <c r="N26" s="20" t="s">
        <v>404</v>
      </c>
      <c r="O26" s="18" t="s">
        <v>404</v>
      </c>
      <c r="P26" s="20" t="s">
        <v>404</v>
      </c>
      <c r="Q26" s="18" t="s">
        <v>404</v>
      </c>
      <c r="R26" s="20" t="s">
        <v>404</v>
      </c>
      <c r="S26" s="18" t="n">
        <v>470.62040134</v>
      </c>
      <c r="T26" s="20" t="n">
        <v>8.302324130000001</v>
      </c>
    </row>
    <row r="27" spans="1:20">
      <c r="A27" s="15" t="s">
        <v>424</v>
      </c>
      <c r="B27" s="17" t="n">
        <v>5299</v>
      </c>
      <c r="C27" s="18">
        <f>(0.0/B27*100)</f>
        <v/>
      </c>
      <c r="D27" s="19" t="n">
        <v>5299</v>
      </c>
      <c r="E27" s="18" t="n">
        <v>489.19285585</v>
      </c>
      <c r="F27" s="20" t="n">
        <v>1.78659176</v>
      </c>
      <c r="G27" s="18" t="n">
        <v>502.47105989</v>
      </c>
      <c r="H27" s="20" t="n">
        <v>2.19350226</v>
      </c>
      <c r="I27" s="18" t="n">
        <v>461.59251021</v>
      </c>
      <c r="J27" s="20" t="n">
        <v>1.89879353</v>
      </c>
      <c r="K27" s="18" t="s">
        <v>404</v>
      </c>
      <c r="L27" s="20" t="s">
        <v>404</v>
      </c>
      <c r="M27" s="18" t="s">
        <v>404</v>
      </c>
      <c r="N27" s="20" t="s">
        <v>404</v>
      </c>
      <c r="O27" s="18" t="s">
        <v>404</v>
      </c>
      <c r="P27" s="20" t="s">
        <v>404</v>
      </c>
      <c r="Q27" s="18" t="s">
        <v>404</v>
      </c>
      <c r="R27" s="20" t="s">
        <v>404</v>
      </c>
      <c r="S27" s="18" t="n">
        <v>539.8680036</v>
      </c>
      <c r="T27" s="20" t="n">
        <v>5.33246752</v>
      </c>
    </row>
    <row r="28" spans="1:20">
      <c r="A28" s="15" t="s">
        <v>425</v>
      </c>
      <c r="B28" s="17" t="n">
        <v>7568</v>
      </c>
      <c r="C28" s="18">
        <f>(0.0/B28*100)</f>
        <v/>
      </c>
      <c r="D28" s="19" t="n">
        <v>7568</v>
      </c>
      <c r="E28" s="18" t="n">
        <v>410.06183546</v>
      </c>
      <c r="F28" s="20" t="n">
        <v>4.16107462</v>
      </c>
      <c r="G28" s="18" t="n">
        <v>430.94284092</v>
      </c>
      <c r="H28" s="20" t="n">
        <v>5.19221317</v>
      </c>
      <c r="I28" s="18" t="n">
        <v>407.26718158</v>
      </c>
      <c r="J28" s="20" t="n">
        <v>4.15878227</v>
      </c>
      <c r="K28" s="18" t="s">
        <v>404</v>
      </c>
      <c r="L28" s="20" t="s">
        <v>404</v>
      </c>
      <c r="M28" s="18" t="s">
        <v>404</v>
      </c>
      <c r="N28" s="20" t="s">
        <v>404</v>
      </c>
      <c r="O28" s="18" t="s">
        <v>404</v>
      </c>
      <c r="P28" s="20" t="s">
        <v>404</v>
      </c>
      <c r="Q28" s="18" t="s">
        <v>404</v>
      </c>
      <c r="R28" s="20" t="s">
        <v>404</v>
      </c>
      <c r="S28" s="18" t="n">
        <v>419.97163384</v>
      </c>
      <c r="T28" s="20" t="n">
        <v>7.59946693</v>
      </c>
    </row>
    <row r="29" spans="1:20">
      <c r="A29" s="15" t="s">
        <v>426</v>
      </c>
      <c r="B29" s="17" t="n">
        <v>5385</v>
      </c>
      <c r="C29" s="18">
        <f>(1123.0/B29*100)</f>
        <v/>
      </c>
      <c r="D29" s="19" t="n">
        <v>4262</v>
      </c>
      <c r="E29" s="18" t="n">
        <v>453.04716334</v>
      </c>
      <c r="F29" s="20" t="n">
        <v>7.32364435</v>
      </c>
      <c r="G29" s="18" t="n">
        <v>505.60862491</v>
      </c>
      <c r="H29" s="20" t="n">
        <v>13.77988343</v>
      </c>
      <c r="I29" s="18" t="n">
        <v>514.81986804</v>
      </c>
      <c r="J29" s="20" t="n">
        <v>8.68465127</v>
      </c>
      <c r="K29" s="18" t="s">
        <v>404</v>
      </c>
      <c r="L29" s="20" t="s">
        <v>404</v>
      </c>
      <c r="M29" s="18" t="s">
        <v>404</v>
      </c>
      <c r="N29" s="20" t="s">
        <v>404</v>
      </c>
      <c r="O29" s="18" t="s">
        <v>404</v>
      </c>
      <c r="P29" s="20" t="s">
        <v>404</v>
      </c>
      <c r="Q29" s="18" t="s">
        <v>404</v>
      </c>
      <c r="R29" s="20" t="s">
        <v>404</v>
      </c>
      <c r="S29" s="18" t="n">
        <v>497.94639279</v>
      </c>
      <c r="T29" s="20" t="n">
        <v>10.90752683</v>
      </c>
    </row>
    <row r="30" spans="1:20">
      <c r="A30" s="15" t="s">
        <v>427</v>
      </c>
      <c r="B30" s="17" t="n">
        <v>4520</v>
      </c>
      <c r="C30" s="18">
        <f>(1076.0/B30*100)</f>
        <v/>
      </c>
      <c r="D30" s="19" t="n">
        <v>3444</v>
      </c>
      <c r="E30" s="18" t="n">
        <v>500.42545324</v>
      </c>
      <c r="F30" s="20" t="n">
        <v>11.12419927</v>
      </c>
      <c r="G30" s="18" t="n">
        <v>523.79525775</v>
      </c>
      <c r="H30" s="20" t="n">
        <v>3.93214112</v>
      </c>
      <c r="I30" s="18" t="n">
        <v>500.50785199</v>
      </c>
      <c r="J30" s="20" t="n">
        <v>6.74122167</v>
      </c>
      <c r="K30" s="18" t="s">
        <v>404</v>
      </c>
      <c r="L30" s="20" t="s">
        <v>404</v>
      </c>
      <c r="M30" s="18" t="s">
        <v>404</v>
      </c>
      <c r="N30" s="20" t="s">
        <v>404</v>
      </c>
      <c r="O30" s="18" t="s">
        <v>404</v>
      </c>
      <c r="P30" s="20" t="s">
        <v>404</v>
      </c>
      <c r="Q30" s="18" t="s">
        <v>404</v>
      </c>
      <c r="R30" s="20" t="s">
        <v>404</v>
      </c>
      <c r="S30" s="18" t="n">
        <v>463.57530983</v>
      </c>
      <c r="T30" s="20" t="n">
        <v>11.57757058</v>
      </c>
    </row>
    <row r="31" spans="1:20">
      <c r="A31" s="15" t="s">
        <v>428</v>
      </c>
      <c r="B31" s="17" t="n">
        <v>5456</v>
      </c>
      <c r="C31" s="18">
        <f>(502.0/B31*100)</f>
        <v/>
      </c>
      <c r="D31" s="19" t="n">
        <v>4954</v>
      </c>
      <c r="E31" s="18" t="n">
        <v>496.27949066</v>
      </c>
      <c r="F31" s="20" t="n">
        <v>9.41263045</v>
      </c>
      <c r="G31" s="18" t="n">
        <v>502.66490028</v>
      </c>
      <c r="H31" s="20" t="n">
        <v>5.55876931</v>
      </c>
      <c r="I31" s="18" t="n">
        <v>499.23027028</v>
      </c>
      <c r="J31" s="20" t="n">
        <v>2.62117506</v>
      </c>
      <c r="K31" s="18" t="s">
        <v>404</v>
      </c>
      <c r="L31" s="20" t="s">
        <v>404</v>
      </c>
      <c r="M31" s="18" t="s">
        <v>404</v>
      </c>
      <c r="N31" s="20" t="s">
        <v>404</v>
      </c>
      <c r="O31" s="18" t="s">
        <v>404</v>
      </c>
      <c r="P31" s="20" t="s">
        <v>404</v>
      </c>
      <c r="Q31" s="18" t="s">
        <v>404</v>
      </c>
      <c r="R31" s="20" t="s">
        <v>404</v>
      </c>
      <c r="S31" s="18" t="n">
        <v>491.72100648</v>
      </c>
      <c r="T31" s="20" t="n">
        <v>9.34400271</v>
      </c>
    </row>
    <row r="32" spans="1:20">
      <c r="A32" s="15" t="s">
        <v>429</v>
      </c>
      <c r="B32" s="17" t="n">
        <v>4478</v>
      </c>
      <c r="C32" s="18">
        <f>(0.0/B32*100)</f>
        <v/>
      </c>
      <c r="D32" s="19" t="n">
        <v>4478</v>
      </c>
      <c r="E32" s="18" t="n">
        <v>508.00276216</v>
      </c>
      <c r="F32" s="20" t="n">
        <v>8.252602380000001</v>
      </c>
      <c r="G32" s="18" t="n">
        <v>503.26218707</v>
      </c>
      <c r="H32" s="20" t="n">
        <v>4.59144485</v>
      </c>
      <c r="I32" s="18" t="n">
        <v>496.09364716</v>
      </c>
      <c r="J32" s="20" t="n">
        <v>4.22675659</v>
      </c>
      <c r="K32" s="18" t="s">
        <v>404</v>
      </c>
      <c r="L32" s="20" t="s">
        <v>404</v>
      </c>
      <c r="M32" s="18" t="s">
        <v>404</v>
      </c>
      <c r="N32" s="20" t="s">
        <v>404</v>
      </c>
      <c r="O32" s="18" t="s">
        <v>404</v>
      </c>
      <c r="P32" s="20" t="s">
        <v>404</v>
      </c>
      <c r="Q32" s="18" t="s">
        <v>404</v>
      </c>
      <c r="R32" s="20" t="s">
        <v>404</v>
      </c>
      <c r="S32" s="18" t="n">
        <v>531.9864467</v>
      </c>
      <c r="T32" s="20" t="n">
        <v>10.17606049</v>
      </c>
    </row>
    <row r="33" spans="1:20">
      <c r="A33" s="15" t="s">
        <v>430</v>
      </c>
      <c r="B33" s="17" t="n">
        <v>7325</v>
      </c>
      <c r="C33" s="18">
        <f>(29.0/B33*100)</f>
        <v/>
      </c>
      <c r="D33" s="19" t="n">
        <v>7296</v>
      </c>
      <c r="E33" s="18" t="n">
        <v>490.95280057</v>
      </c>
      <c r="F33" s="20" t="n">
        <v>12.10098223</v>
      </c>
      <c r="G33" s="18" t="n">
        <v>513.11461753</v>
      </c>
      <c r="H33" s="20" t="n">
        <v>4.02394573</v>
      </c>
      <c r="I33" s="18" t="n">
        <v>492.62971713</v>
      </c>
      <c r="J33" s="20" t="n">
        <v>4.40632317</v>
      </c>
      <c r="K33" s="18" t="s">
        <v>404</v>
      </c>
      <c r="L33" s="20" t="s">
        <v>404</v>
      </c>
      <c r="M33" s="18" t="s">
        <v>404</v>
      </c>
      <c r="N33" s="20" t="s">
        <v>404</v>
      </c>
      <c r="O33" s="18" t="s">
        <v>404</v>
      </c>
      <c r="P33" s="20" t="s">
        <v>404</v>
      </c>
      <c r="Q33" s="18" t="s">
        <v>404</v>
      </c>
      <c r="R33" s="20" t="s">
        <v>404</v>
      </c>
      <c r="S33" s="18" t="n">
        <v>475.30110767</v>
      </c>
      <c r="T33" s="20" t="n">
        <v>7.03209249</v>
      </c>
    </row>
    <row r="34" spans="1:20">
      <c r="A34" s="15" t="s">
        <v>431</v>
      </c>
      <c r="B34" s="17" t="n">
        <v>6350</v>
      </c>
      <c r="C34" s="18">
        <f>(0.0/B34*100)</f>
        <v/>
      </c>
      <c r="D34" s="19" t="n">
        <v>6350</v>
      </c>
      <c r="E34" s="18" t="n">
        <v>453.16215047</v>
      </c>
      <c r="F34" s="20" t="n">
        <v>7.88348984</v>
      </c>
      <c r="G34" s="18" t="n">
        <v>465.47408895</v>
      </c>
      <c r="H34" s="20" t="n">
        <v>4.61989361</v>
      </c>
      <c r="I34" s="18" t="n">
        <v>460.30793127</v>
      </c>
      <c r="J34" s="20" t="n">
        <v>10.2841462</v>
      </c>
      <c r="K34" s="18" t="s">
        <v>404</v>
      </c>
      <c r="L34" s="20" t="s">
        <v>404</v>
      </c>
      <c r="M34" s="18" t="s">
        <v>404</v>
      </c>
      <c r="N34" s="20" t="s">
        <v>404</v>
      </c>
      <c r="O34" s="18" t="s">
        <v>404</v>
      </c>
      <c r="P34" s="20" t="s">
        <v>404</v>
      </c>
      <c r="Q34" s="18" t="s">
        <v>404</v>
      </c>
      <c r="R34" s="20" t="s">
        <v>404</v>
      </c>
      <c r="S34" s="18" t="n">
        <v>453.58327979</v>
      </c>
      <c r="T34" s="20" t="n">
        <v>13.97593581</v>
      </c>
    </row>
    <row r="35" spans="1:20">
      <c r="A35" s="15" t="s">
        <v>432</v>
      </c>
      <c r="B35" s="17" t="n">
        <v>6406</v>
      </c>
      <c r="C35" s="18">
        <f>(443.0/B35*100)</f>
        <v/>
      </c>
      <c r="D35" s="19" t="n">
        <v>5963</v>
      </c>
      <c r="E35" s="18" t="n">
        <v>518.01372714</v>
      </c>
      <c r="F35" s="20" t="n">
        <v>2.59810583</v>
      </c>
      <c r="G35" s="18" t="n">
        <v>508.01186264</v>
      </c>
      <c r="H35" s="20" t="n">
        <v>2.26038242</v>
      </c>
      <c r="I35" s="18" t="n">
        <v>517.27882559</v>
      </c>
      <c r="J35" s="20" t="n">
        <v>2.39771067</v>
      </c>
      <c r="K35" s="18" t="s">
        <v>404</v>
      </c>
      <c r="L35" s="20" t="s">
        <v>404</v>
      </c>
      <c r="M35" s="18" t="s">
        <v>404</v>
      </c>
      <c r="N35" s="20" t="s">
        <v>404</v>
      </c>
      <c r="O35" s="18" t="s">
        <v>404</v>
      </c>
      <c r="P35" s="20" t="s">
        <v>404</v>
      </c>
      <c r="Q35" s="18" t="s">
        <v>404</v>
      </c>
      <c r="R35" s="20" t="s">
        <v>404</v>
      </c>
      <c r="S35" s="18" t="n">
        <v>560.97271467</v>
      </c>
      <c r="T35" s="20" t="n">
        <v>7.99531034</v>
      </c>
    </row>
    <row r="36" spans="1:20">
      <c r="A36" s="15" t="s">
        <v>433</v>
      </c>
      <c r="B36" s="17" t="n">
        <v>6736</v>
      </c>
      <c r="C36" s="18">
        <f>(10.0/B36*100)</f>
        <v/>
      </c>
      <c r="D36" s="19" t="n">
        <v>6726</v>
      </c>
      <c r="E36" s="18" t="n">
        <v>508.65479967</v>
      </c>
      <c r="F36" s="20" t="n">
        <v>9.360891990000001</v>
      </c>
      <c r="G36" s="18" t="n">
        <v>501.12499834</v>
      </c>
      <c r="H36" s="20" t="n">
        <v>3.19469553</v>
      </c>
      <c r="I36" s="18" t="n">
        <v>487.07165433</v>
      </c>
      <c r="J36" s="20" t="n">
        <v>2.66319763</v>
      </c>
      <c r="K36" s="18" t="s">
        <v>404</v>
      </c>
      <c r="L36" s="20" t="s">
        <v>404</v>
      </c>
      <c r="M36" s="18" t="s">
        <v>404</v>
      </c>
      <c r="N36" s="20" t="s">
        <v>404</v>
      </c>
      <c r="O36" s="18" t="s">
        <v>404</v>
      </c>
      <c r="P36" s="20" t="s">
        <v>404</v>
      </c>
      <c r="Q36" s="18" t="s">
        <v>404</v>
      </c>
      <c r="R36" s="20" t="s">
        <v>404</v>
      </c>
      <c r="S36" s="18" t="n">
        <v>480.16424854</v>
      </c>
      <c r="T36" s="20" t="n">
        <v>10.83184834</v>
      </c>
    </row>
    <row r="37" spans="1:20">
      <c r="A37" s="15" t="s">
        <v>434</v>
      </c>
      <c r="B37" s="17" t="n">
        <v>5458</v>
      </c>
      <c r="C37" s="18">
        <f>(0.0/B37*100)</f>
        <v/>
      </c>
      <c r="D37" s="19" t="n">
        <v>5458</v>
      </c>
      <c r="E37" s="18" t="n">
        <v>494.71581289</v>
      </c>
      <c r="F37" s="20" t="n">
        <v>9.92851273</v>
      </c>
      <c r="G37" s="18" t="n">
        <v>496.53087799</v>
      </c>
      <c r="H37" s="20" t="n">
        <v>6.78134312</v>
      </c>
      <c r="I37" s="18" t="n">
        <v>492.1277636</v>
      </c>
      <c r="J37" s="20" t="n">
        <v>4.09028691</v>
      </c>
      <c r="K37" s="18" t="s">
        <v>404</v>
      </c>
      <c r="L37" s="20" t="s">
        <v>404</v>
      </c>
      <c r="M37" s="18" t="s">
        <v>404</v>
      </c>
      <c r="N37" s="20" t="s">
        <v>404</v>
      </c>
      <c r="O37" s="18" t="s">
        <v>404</v>
      </c>
      <c r="P37" s="20" t="s">
        <v>404</v>
      </c>
      <c r="Q37" s="18" t="s">
        <v>404</v>
      </c>
      <c r="R37" s="20" t="s">
        <v>404</v>
      </c>
      <c r="S37" s="18" t="s">
        <v>404</v>
      </c>
      <c r="T37" s="20" t="s">
        <v>404</v>
      </c>
    </row>
    <row r="38" spans="1:20">
      <c r="A38" s="15" t="s">
        <v>435</v>
      </c>
      <c r="B38" s="17" t="n">
        <v>5860</v>
      </c>
      <c r="C38" s="18">
        <f>(268.0/B38*100)</f>
        <v/>
      </c>
      <c r="D38" s="19" t="n">
        <v>5592</v>
      </c>
      <c r="E38" s="18" t="n">
        <v>506.59238573</v>
      </c>
      <c r="F38" s="20" t="n">
        <v>10.2996008</v>
      </c>
      <c r="G38" s="18" t="n">
        <v>498.16417763</v>
      </c>
      <c r="H38" s="20" t="n">
        <v>7.93170858</v>
      </c>
      <c r="I38" s="18" t="n">
        <v>508.58307174</v>
      </c>
      <c r="J38" s="20" t="n">
        <v>5.71236016</v>
      </c>
      <c r="K38" s="18" t="s">
        <v>404</v>
      </c>
      <c r="L38" s="20" t="s">
        <v>404</v>
      </c>
      <c r="M38" s="18" t="s">
        <v>404</v>
      </c>
      <c r="N38" s="20" t="s">
        <v>404</v>
      </c>
      <c r="O38" s="18" t="s">
        <v>404</v>
      </c>
      <c r="P38" s="20" t="s">
        <v>404</v>
      </c>
      <c r="Q38" s="18" t="s">
        <v>404</v>
      </c>
      <c r="R38" s="20" t="s">
        <v>404</v>
      </c>
      <c r="S38" s="18" t="n">
        <v>499.35059178</v>
      </c>
      <c r="T38" s="20" t="n">
        <v>35.10805942</v>
      </c>
    </row>
    <row r="39" spans="1:20">
      <c r="A39" s="15" t="s">
        <v>436</v>
      </c>
      <c r="B39" s="17" t="n">
        <v>5895</v>
      </c>
      <c r="C39" s="18">
        <f>(0.0/B39*100)</f>
        <v/>
      </c>
      <c r="D39" s="19" t="n">
        <v>5895</v>
      </c>
      <c r="E39" s="18" t="n">
        <v>423.9543238</v>
      </c>
      <c r="F39" s="20" t="n">
        <v>5.30595144</v>
      </c>
      <c r="G39" s="18" t="n">
        <v>439.61143694</v>
      </c>
      <c r="H39" s="20" t="n">
        <v>13.36276647</v>
      </c>
      <c r="I39" s="18" t="n">
        <v>417.69326522</v>
      </c>
      <c r="J39" s="20" t="n">
        <v>8.17033691</v>
      </c>
      <c r="K39" s="18" t="s">
        <v>404</v>
      </c>
      <c r="L39" s="20" t="s">
        <v>404</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494.19168463</v>
      </c>
      <c r="F40" s="20" t="n">
        <v>7.13532988</v>
      </c>
      <c r="G40" s="18" t="n">
        <v>514.01418802</v>
      </c>
      <c r="H40" s="20" t="n">
        <v>3.8782085</v>
      </c>
      <c r="I40" s="18" t="n">
        <v>513.68422518</v>
      </c>
      <c r="J40" s="20" t="n">
        <v>11.45390233</v>
      </c>
      <c r="K40" s="18" t="s">
        <v>404</v>
      </c>
      <c r="L40" s="20" t="s">
        <v>404</v>
      </c>
      <c r="M40" s="18" t="s">
        <v>404</v>
      </c>
      <c r="N40" s="20" t="s">
        <v>404</v>
      </c>
      <c r="O40" s="18" t="s">
        <v>404</v>
      </c>
      <c r="P40" s="20" t="s">
        <v>404</v>
      </c>
      <c r="Q40" s="18" t="s">
        <v>404</v>
      </c>
      <c r="R40" s="20" t="s">
        <v>404</v>
      </c>
      <c r="S40" s="18" t="n">
        <v>503.42961222</v>
      </c>
      <c r="T40" s="20" t="n">
        <v>9.127190990000001</v>
      </c>
    </row>
    <row r="41" spans="1:20">
      <c r="A41" s="15" t="s">
        <v>438</v>
      </c>
      <c r="B41" s="17" t="n">
        <v>5712</v>
      </c>
      <c r="C41" s="18">
        <f>(99.0/B41*100)</f>
        <v/>
      </c>
      <c r="D41" s="19" t="n">
        <v>5613</v>
      </c>
      <c r="E41" s="18" t="n">
        <v>494.62731771</v>
      </c>
      <c r="F41" s="20" t="n">
        <v>5.27695919</v>
      </c>
      <c r="G41" s="18" t="n">
        <v>500.36088753</v>
      </c>
      <c r="H41" s="20" t="n">
        <v>6.84872012</v>
      </c>
      <c r="I41" s="18" t="n">
        <v>495.56050354</v>
      </c>
      <c r="J41" s="20" t="n">
        <v>9.00367951</v>
      </c>
      <c r="K41" s="18" t="s">
        <v>404</v>
      </c>
      <c r="L41" s="20" t="s">
        <v>404</v>
      </c>
      <c r="M41" s="18" t="s">
        <v>404</v>
      </c>
      <c r="N41" s="20" t="s">
        <v>404</v>
      </c>
      <c r="O41" s="18" t="s">
        <v>404</v>
      </c>
      <c r="P41" s="20" t="s">
        <v>404</v>
      </c>
      <c r="Q41" s="18" t="s">
        <v>404</v>
      </c>
      <c r="R41" s="20" t="s">
        <v>404</v>
      </c>
      <c r="S41" s="18" t="n">
        <v>493.57200658</v>
      </c>
      <c r="T41" s="20" t="n">
        <v>26.33425476</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424.17470753</v>
      </c>
      <c r="F44" s="20" t="n">
        <v>3.43089238</v>
      </c>
      <c r="G44" s="18" t="n">
        <v>432.72653748</v>
      </c>
      <c r="H44" s="20" t="n">
        <v>6.70891443</v>
      </c>
      <c r="I44" s="18" t="n">
        <v>436.97415312</v>
      </c>
      <c r="J44" s="20" t="n">
        <v>13.87466686</v>
      </c>
      <c r="K44" s="18" t="s">
        <v>404</v>
      </c>
      <c r="L44" s="20" t="s">
        <v>404</v>
      </c>
      <c r="M44" s="18" t="s">
        <v>404</v>
      </c>
      <c r="N44" s="20" t="s">
        <v>404</v>
      </c>
      <c r="O44" s="18" t="s">
        <v>404</v>
      </c>
      <c r="P44" s="20" t="s">
        <v>404</v>
      </c>
      <c r="Q44" s="18" t="n">
        <v>437.75940678</v>
      </c>
      <c r="R44" s="20" t="n">
        <v>29.2304743</v>
      </c>
      <c r="S44" s="18" t="n">
        <v>409.80890742</v>
      </c>
      <c r="T44" s="20" t="n">
        <v>19.52881667</v>
      </c>
    </row>
    <row r="45" spans="1:20">
      <c r="A45" s="15" t="s">
        <v>442</v>
      </c>
      <c r="B45" s="17" t="n">
        <v>5519</v>
      </c>
      <c r="C45" s="18">
        <f>(0.0/B45*100)</f>
        <v/>
      </c>
      <c r="D45" s="19" t="n">
        <v>5519</v>
      </c>
      <c r="E45" s="18" t="n">
        <v>377.4714766</v>
      </c>
      <c r="F45" s="20" t="n">
        <v>3.53739475</v>
      </c>
      <c r="G45" s="18" t="n">
        <v>354.7964381</v>
      </c>
      <c r="H45" s="20" t="n">
        <v>5.76117481</v>
      </c>
      <c r="I45" s="18" t="n">
        <v>371.64009328</v>
      </c>
      <c r="J45" s="20" t="n">
        <v>8.61196344</v>
      </c>
      <c r="K45" s="18" t="s">
        <v>404</v>
      </c>
      <c r="L45" s="20" t="s">
        <v>404</v>
      </c>
      <c r="M45" s="18" t="s">
        <v>404</v>
      </c>
      <c r="N45" s="20" t="s">
        <v>404</v>
      </c>
      <c r="O45" s="18" t="s">
        <v>404</v>
      </c>
      <c r="P45" s="20" t="s">
        <v>404</v>
      </c>
      <c r="Q45" s="18" t="s">
        <v>404</v>
      </c>
      <c r="R45" s="20" t="s">
        <v>404</v>
      </c>
      <c r="S45" s="18" t="n">
        <v>406.58310041</v>
      </c>
      <c r="T45" s="20" t="n">
        <v>16.47248309</v>
      </c>
    </row>
    <row r="46" spans="1:20">
      <c r="A46" s="15" t="s">
        <v>443</v>
      </c>
      <c r="B46" s="17" t="n">
        <v>23141</v>
      </c>
      <c r="C46" s="18">
        <f>(4196.0/B46*100)</f>
        <v/>
      </c>
      <c r="D46" s="19" t="n">
        <v>18945</v>
      </c>
      <c r="E46" s="18" t="n">
        <v>394.92555901</v>
      </c>
      <c r="F46" s="20" t="n">
        <v>4.21074622</v>
      </c>
      <c r="G46" s="18" t="n">
        <v>427.19681086</v>
      </c>
      <c r="H46" s="20" t="n">
        <v>9.61415622</v>
      </c>
      <c r="I46" s="18" t="n">
        <v>401.64810227</v>
      </c>
      <c r="J46" s="20" t="n">
        <v>3.77897775</v>
      </c>
      <c r="K46" s="18" t="s">
        <v>404</v>
      </c>
      <c r="L46" s="20" t="s">
        <v>404</v>
      </c>
      <c r="M46" s="18" t="s">
        <v>404</v>
      </c>
      <c r="N46" s="20" t="s">
        <v>404</v>
      </c>
      <c r="O46" s="18" t="s">
        <v>404</v>
      </c>
      <c r="P46" s="20" t="s">
        <v>404</v>
      </c>
      <c r="Q46" s="18" t="s">
        <v>404</v>
      </c>
      <c r="R46" s="20" t="s">
        <v>404</v>
      </c>
      <c r="S46" s="18" t="n">
        <v>387.76837763</v>
      </c>
      <c r="T46" s="20" t="n">
        <v>11.84080216</v>
      </c>
    </row>
    <row r="47" spans="1:20">
      <c r="A47" s="15" t="s">
        <v>444</v>
      </c>
      <c r="B47" s="17" t="n">
        <v>5928</v>
      </c>
      <c r="C47" s="18">
        <f>(0.0/B47*100)</f>
        <v/>
      </c>
      <c r="D47" s="19" t="n">
        <v>5928</v>
      </c>
      <c r="E47" s="18" t="n">
        <v>431.39221909</v>
      </c>
      <c r="F47" s="20" t="n">
        <v>6.48809213</v>
      </c>
      <c r="G47" s="18" t="n">
        <v>455.41558634</v>
      </c>
      <c r="H47" s="20" t="n">
        <v>13.13647128</v>
      </c>
      <c r="I47" s="18" t="n">
        <v>458.00258745</v>
      </c>
      <c r="J47" s="20" t="n">
        <v>11.3895918</v>
      </c>
      <c r="K47" s="18" t="s">
        <v>404</v>
      </c>
      <c r="L47" s="20" t="s">
        <v>404</v>
      </c>
      <c r="M47" s="18" t="s">
        <v>404</v>
      </c>
      <c r="N47" s="20" t="s">
        <v>404</v>
      </c>
      <c r="O47" s="18" t="s">
        <v>404</v>
      </c>
      <c r="P47" s="20" t="s">
        <v>404</v>
      </c>
      <c r="Q47" s="18" t="s">
        <v>404</v>
      </c>
      <c r="R47" s="20" t="s">
        <v>404</v>
      </c>
      <c r="S47" s="18" t="n">
        <v>510.67581132</v>
      </c>
      <c r="T47" s="20" t="n">
        <v>28.32315151</v>
      </c>
    </row>
    <row r="48" spans="1:20">
      <c r="A48" s="15" t="s">
        <v>445</v>
      </c>
      <c r="B48" s="17" t="n">
        <v>9841</v>
      </c>
      <c r="C48" s="18">
        <f>(40.0/B48*100)</f>
        <v/>
      </c>
      <c r="D48" s="19" t="n">
        <v>9801</v>
      </c>
      <c r="E48" s="18" t="n">
        <v>509.92426281</v>
      </c>
      <c r="F48" s="20" t="n">
        <v>6.77400194</v>
      </c>
      <c r="G48" s="18" t="n">
        <v>524.53387948</v>
      </c>
      <c r="H48" s="20" t="n">
        <v>11.15438201</v>
      </c>
      <c r="I48" s="18" t="n">
        <v>535.7566637800001</v>
      </c>
      <c r="J48" s="20" t="n">
        <v>15.98095517</v>
      </c>
      <c r="K48" s="18" t="s">
        <v>404</v>
      </c>
      <c r="L48" s="20" t="s">
        <v>404</v>
      </c>
      <c r="M48" s="18" t="s">
        <v>404</v>
      </c>
      <c r="N48" s="20" t="s">
        <v>404</v>
      </c>
      <c r="O48" s="18" t="s">
        <v>404</v>
      </c>
      <c r="P48" s="20" t="s">
        <v>404</v>
      </c>
      <c r="Q48" s="18" t="s">
        <v>404</v>
      </c>
      <c r="R48" s="20" t="s">
        <v>404</v>
      </c>
      <c r="S48" s="18" t="n">
        <v>642.36436441</v>
      </c>
      <c r="T48" s="20" t="n">
        <v>10.52995661</v>
      </c>
    </row>
    <row r="49" spans="1:20">
      <c r="A49" s="15" t="s">
        <v>446</v>
      </c>
      <c r="B49" s="17" t="n">
        <v>6349</v>
      </c>
      <c r="C49" s="18">
        <f>(52.0/B49*100)</f>
        <v/>
      </c>
      <c r="D49" s="19" t="n">
        <v>6297</v>
      </c>
      <c r="E49" s="18" t="n">
        <v>428.40010956</v>
      </c>
      <c r="F49" s="20" t="n">
        <v>7.29336941</v>
      </c>
      <c r="G49" s="18" t="n">
        <v>437.239307</v>
      </c>
      <c r="H49" s="20" t="n">
        <v>5.51129995</v>
      </c>
      <c r="I49" s="18" t="n">
        <v>430.08500232</v>
      </c>
      <c r="J49" s="20" t="n">
        <v>4.7147242</v>
      </c>
      <c r="K49" s="18" t="s">
        <v>404</v>
      </c>
      <c r="L49" s="20" t="s">
        <v>404</v>
      </c>
      <c r="M49" s="18" t="s">
        <v>404</v>
      </c>
      <c r="N49" s="20" t="s">
        <v>404</v>
      </c>
      <c r="O49" s="18" t="s">
        <v>404</v>
      </c>
      <c r="P49" s="20" t="s">
        <v>404</v>
      </c>
      <c r="Q49" s="18" t="s">
        <v>404</v>
      </c>
      <c r="R49" s="20" t="s">
        <v>404</v>
      </c>
      <c r="S49" s="18" t="n">
        <v>439.02054391</v>
      </c>
      <c r="T49" s="20" t="n">
        <v>27.24076748</v>
      </c>
    </row>
    <row r="50" spans="1:20">
      <c r="A50" s="15" t="s">
        <v>447</v>
      </c>
      <c r="B50" s="17" t="n">
        <v>11795</v>
      </c>
      <c r="C50" s="18">
        <f>(1031.0/B50*100)</f>
        <v/>
      </c>
      <c r="D50" s="19" t="n">
        <v>10764</v>
      </c>
      <c r="E50" s="18" t="n">
        <v>418.85204914</v>
      </c>
      <c r="F50" s="20" t="n">
        <v>6.474265</v>
      </c>
      <c r="G50" s="18" t="n">
        <v>419.76676899</v>
      </c>
      <c r="H50" s="20" t="n">
        <v>4.52037199</v>
      </c>
      <c r="I50" s="18" t="n">
        <v>417.81974998</v>
      </c>
      <c r="J50" s="20" t="n">
        <v>5.10246908</v>
      </c>
      <c r="K50" s="18" t="s">
        <v>404</v>
      </c>
      <c r="L50" s="20" t="s">
        <v>404</v>
      </c>
      <c r="M50" s="18" t="s">
        <v>404</v>
      </c>
      <c r="N50" s="20" t="s">
        <v>404</v>
      </c>
      <c r="O50" s="18" t="s">
        <v>404</v>
      </c>
      <c r="P50" s="20" t="s">
        <v>404</v>
      </c>
      <c r="Q50" s="18" t="s">
        <v>404</v>
      </c>
      <c r="R50" s="20" t="s">
        <v>404</v>
      </c>
      <c r="S50" s="18" t="n">
        <v>402.83818485</v>
      </c>
      <c r="T50" s="20" t="n">
        <v>12.99275266</v>
      </c>
    </row>
    <row r="51" spans="1:20">
      <c r="A51" s="15" t="s">
        <v>448</v>
      </c>
      <c r="B51" s="17" t="n">
        <v>6866</v>
      </c>
      <c r="C51" s="18">
        <f>(0.0/B51*100)</f>
        <v/>
      </c>
      <c r="D51" s="19" t="n">
        <v>6866</v>
      </c>
      <c r="E51" s="18" t="n">
        <v>418.51023995</v>
      </c>
      <c r="F51" s="20" t="n">
        <v>4.49556917</v>
      </c>
      <c r="G51" s="18" t="n">
        <v>416.30141742</v>
      </c>
      <c r="H51" s="20" t="n">
        <v>6.0482459</v>
      </c>
      <c r="I51" s="18" t="n">
        <v>422.60030728</v>
      </c>
      <c r="J51" s="20" t="n">
        <v>3.98713008</v>
      </c>
      <c r="K51" s="18" t="s">
        <v>404</v>
      </c>
      <c r="L51" s="20" t="s">
        <v>404</v>
      </c>
      <c r="M51" s="18" t="s">
        <v>404</v>
      </c>
      <c r="N51" s="20" t="s">
        <v>404</v>
      </c>
      <c r="O51" s="18" t="s">
        <v>404</v>
      </c>
      <c r="P51" s="20" t="s">
        <v>404</v>
      </c>
      <c r="Q51" s="18" t="s">
        <v>404</v>
      </c>
      <c r="R51" s="20" t="s">
        <v>404</v>
      </c>
      <c r="S51" s="18" t="n">
        <v>433.9594561</v>
      </c>
      <c r="T51" s="20" t="n">
        <v>7.02644872</v>
      </c>
    </row>
    <row r="52" spans="1:20">
      <c r="A52" s="15" t="s">
        <v>449</v>
      </c>
      <c r="B52" s="17" t="n">
        <v>5809</v>
      </c>
      <c r="C52" s="18">
        <f>(0.0/B52*100)</f>
        <v/>
      </c>
      <c r="D52" s="19" t="n">
        <v>5809</v>
      </c>
      <c r="E52" s="18" t="n">
        <v>485.57809505</v>
      </c>
      <c r="F52" s="20" t="n">
        <v>6.22450571</v>
      </c>
      <c r="G52" s="18" t="n">
        <v>473.5798103</v>
      </c>
      <c r="H52" s="20" t="n">
        <v>7.1714461</v>
      </c>
      <c r="I52" s="18" t="n">
        <v>466.64021207</v>
      </c>
      <c r="J52" s="20" t="n">
        <v>6.50729787</v>
      </c>
      <c r="K52" s="18" t="s">
        <v>404</v>
      </c>
      <c r="L52" s="20" t="s">
        <v>404</v>
      </c>
      <c r="M52" s="18" t="s">
        <v>404</v>
      </c>
      <c r="N52" s="20" t="s">
        <v>404</v>
      </c>
      <c r="O52" s="18" t="s">
        <v>404</v>
      </c>
      <c r="P52" s="20" t="s">
        <v>404</v>
      </c>
      <c r="Q52" s="18" t="s">
        <v>404</v>
      </c>
      <c r="R52" s="20" t="s">
        <v>404</v>
      </c>
      <c r="S52" s="18" t="n">
        <v>464.25798947</v>
      </c>
      <c r="T52" s="20" t="n">
        <v>14.37384441</v>
      </c>
    </row>
    <row r="53" spans="1:20">
      <c r="A53" s="15" t="s">
        <v>450</v>
      </c>
      <c r="B53" s="17" t="n">
        <v>5571</v>
      </c>
      <c r="C53" s="18">
        <f>(0.0/B53*100)</f>
        <v/>
      </c>
      <c r="D53" s="19" t="n">
        <v>5571</v>
      </c>
      <c r="E53" s="18" t="n">
        <v>421.458144</v>
      </c>
      <c r="F53" s="20" t="n">
        <v>1.54692405</v>
      </c>
      <c r="G53" s="18" t="n">
        <v>456.9864429</v>
      </c>
      <c r="H53" s="20" t="n">
        <v>2.49976481</v>
      </c>
      <c r="I53" s="18" t="n">
        <v>453.74623673</v>
      </c>
      <c r="J53" s="20" t="n">
        <v>7.05488805</v>
      </c>
      <c r="K53" s="18" t="s">
        <v>404</v>
      </c>
      <c r="L53" s="20" t="s">
        <v>404</v>
      </c>
      <c r="M53" s="18" t="s">
        <v>404</v>
      </c>
      <c r="N53" s="20" t="s">
        <v>404</v>
      </c>
      <c r="O53" s="18" t="s">
        <v>404</v>
      </c>
      <c r="P53" s="20" t="s">
        <v>404</v>
      </c>
      <c r="Q53" s="18" t="s">
        <v>404</v>
      </c>
      <c r="R53" s="20" t="s">
        <v>404</v>
      </c>
      <c r="S53" s="18" t="n">
        <v>390.59727881</v>
      </c>
      <c r="T53" s="20" t="n">
        <v>9.343129960000001</v>
      </c>
    </row>
    <row r="54" spans="1:20">
      <c r="A54" s="15" t="s">
        <v>451</v>
      </c>
      <c r="B54" s="17" t="n">
        <v>4740</v>
      </c>
      <c r="C54" s="18">
        <f>(199.0/B54*100)</f>
        <v/>
      </c>
      <c r="D54" s="19" t="n">
        <v>4541</v>
      </c>
      <c r="E54" s="18" t="n">
        <v>328.72443022</v>
      </c>
      <c r="F54" s="20" t="n">
        <v>3.82012208</v>
      </c>
      <c r="G54" s="18" t="n">
        <v>348.29818849</v>
      </c>
      <c r="H54" s="20" t="n">
        <v>7.61924882</v>
      </c>
      <c r="I54" s="18" t="n">
        <v>312.40579858</v>
      </c>
      <c r="J54" s="20" t="n">
        <v>10.57091902</v>
      </c>
      <c r="K54" s="18" t="s">
        <v>404</v>
      </c>
      <c r="L54" s="20" t="s">
        <v>404</v>
      </c>
      <c r="M54" s="18" t="s">
        <v>404</v>
      </c>
      <c r="N54" s="20" t="s">
        <v>404</v>
      </c>
      <c r="O54" s="18" t="s">
        <v>404</v>
      </c>
      <c r="P54" s="20" t="s">
        <v>404</v>
      </c>
      <c r="Q54" s="18" t="s">
        <v>404</v>
      </c>
      <c r="R54" s="20" t="s">
        <v>404</v>
      </c>
      <c r="S54" s="18" t="n">
        <v>320.53116872</v>
      </c>
      <c r="T54" s="20" t="n">
        <v>10.82565682</v>
      </c>
    </row>
    <row r="55" spans="1:20">
      <c r="A55" s="15" t="s">
        <v>452</v>
      </c>
      <c r="B55" s="17" t="n">
        <v>5316</v>
      </c>
      <c r="C55" s="18">
        <f>(43.0/B55*100)</f>
        <v/>
      </c>
      <c r="D55" s="19" t="n">
        <v>5273</v>
      </c>
      <c r="E55" s="18" t="n">
        <v>402.72334731</v>
      </c>
      <c r="F55" s="20" t="n">
        <v>6.71568557</v>
      </c>
      <c r="G55" s="18" t="n">
        <v>415.7958758</v>
      </c>
      <c r="H55" s="20" t="n">
        <v>4.35241676</v>
      </c>
      <c r="I55" s="18" t="n">
        <v>411.45991305</v>
      </c>
      <c r="J55" s="20" t="n">
        <v>5.58356076</v>
      </c>
      <c r="K55" s="18" t="s">
        <v>404</v>
      </c>
      <c r="L55" s="20" t="s">
        <v>404</v>
      </c>
      <c r="M55" s="18" t="s">
        <v>404</v>
      </c>
      <c r="N55" s="20" t="s">
        <v>404</v>
      </c>
      <c r="O55" s="18" t="s">
        <v>404</v>
      </c>
      <c r="P55" s="20" t="s">
        <v>404</v>
      </c>
      <c r="Q55" s="18" t="s">
        <v>404</v>
      </c>
      <c r="R55" s="20" t="s">
        <v>404</v>
      </c>
      <c r="S55" s="18" t="n">
        <v>378.80479198</v>
      </c>
      <c r="T55" s="20" t="n">
        <v>17.2422669</v>
      </c>
    </row>
    <row r="56" spans="1:20">
      <c r="A56" s="15" t="s">
        <v>453</v>
      </c>
      <c r="B56" s="17" t="n">
        <v>5359</v>
      </c>
      <c r="C56" s="18">
        <f>(0.0/B56*100)</f>
        <v/>
      </c>
      <c r="D56" s="19" t="n">
        <v>5359</v>
      </c>
      <c r="E56" s="18" t="n">
        <v>515.93132111</v>
      </c>
      <c r="F56" s="20" t="n">
        <v>18.72453735</v>
      </c>
      <c r="G56" s="18" t="n">
        <v>520.81325535</v>
      </c>
      <c r="H56" s="20" t="n">
        <v>4.23467591</v>
      </c>
      <c r="I56" s="18" t="n">
        <v>528.67847825</v>
      </c>
      <c r="J56" s="20" t="n">
        <v>5.83662879</v>
      </c>
      <c r="K56" s="18" t="s">
        <v>404</v>
      </c>
      <c r="L56" s="20" t="s">
        <v>404</v>
      </c>
      <c r="M56" s="18" t="s">
        <v>404</v>
      </c>
      <c r="N56" s="20" t="s">
        <v>404</v>
      </c>
      <c r="O56" s="18" t="s">
        <v>404</v>
      </c>
      <c r="P56" s="20" t="s">
        <v>404</v>
      </c>
      <c r="Q56" s="18" t="s">
        <v>404</v>
      </c>
      <c r="R56" s="20" t="s">
        <v>404</v>
      </c>
      <c r="S56" s="18" t="n">
        <v>526.58407548</v>
      </c>
      <c r="T56" s="20" t="n">
        <v>19.69678635</v>
      </c>
    </row>
    <row r="57" spans="1:20">
      <c r="A57" s="15" t="s">
        <v>454</v>
      </c>
      <c r="B57" s="17" t="n">
        <v>6513</v>
      </c>
      <c r="C57" s="18">
        <f>(0.0/B57*100)</f>
        <v/>
      </c>
      <c r="D57" s="19" t="n">
        <v>6513</v>
      </c>
      <c r="E57" s="18" t="n">
        <v>402.58225175</v>
      </c>
      <c r="F57" s="20" t="n">
        <v>3.99854279</v>
      </c>
      <c r="G57" s="18" t="n">
        <v>409.6545497</v>
      </c>
      <c r="H57" s="20" t="n">
        <v>4.75710339</v>
      </c>
      <c r="I57" s="18" t="n">
        <v>379.86328343</v>
      </c>
      <c r="J57" s="20" t="n">
        <v>9.63535751</v>
      </c>
      <c r="K57" s="18" t="s">
        <v>404</v>
      </c>
      <c r="L57" s="20" t="s">
        <v>404</v>
      </c>
      <c r="M57" s="18" t="s">
        <v>404</v>
      </c>
      <c r="N57" s="20" t="s">
        <v>404</v>
      </c>
      <c r="O57" s="18" t="s">
        <v>404</v>
      </c>
      <c r="P57" s="20" t="s">
        <v>404</v>
      </c>
      <c r="Q57" s="18" t="n">
        <v>399.63670839</v>
      </c>
      <c r="R57" s="20" t="n">
        <v>7.63843887</v>
      </c>
      <c r="S57" s="18" t="n">
        <v>424.78105707</v>
      </c>
      <c r="T57" s="20" t="n">
        <v>16.26054452</v>
      </c>
    </row>
    <row r="58" spans="1:20">
      <c r="A58" s="15" t="s">
        <v>455</v>
      </c>
      <c r="B58" s="17" t="n">
        <v>7267</v>
      </c>
      <c r="C58" s="18">
        <f>(0.0/B58*100)</f>
        <v/>
      </c>
      <c r="D58" s="19" t="n">
        <v>7267</v>
      </c>
      <c r="E58" s="18" t="n">
        <v>409.10617633</v>
      </c>
      <c r="F58" s="20" t="n">
        <v>4.39300017</v>
      </c>
      <c r="G58" s="18" t="n">
        <v>413.90616426</v>
      </c>
      <c r="H58" s="20" t="n">
        <v>6.13843345</v>
      </c>
      <c r="I58" s="18" t="n">
        <v>397.75694037</v>
      </c>
      <c r="J58" s="20" t="n">
        <v>6.79279685</v>
      </c>
      <c r="K58" s="18" t="s">
        <v>404</v>
      </c>
      <c r="L58" s="20" t="s">
        <v>404</v>
      </c>
      <c r="M58" s="18" t="s">
        <v>404</v>
      </c>
      <c r="N58" s="20" t="s">
        <v>404</v>
      </c>
      <c r="O58" s="18" t="s">
        <v>404</v>
      </c>
      <c r="P58" s="20" t="s">
        <v>404</v>
      </c>
      <c r="Q58" s="18" t="n">
        <v>456.61509682</v>
      </c>
      <c r="R58" s="20" t="n">
        <v>29.81636571</v>
      </c>
      <c r="S58" s="18" t="n">
        <v>418.15711274</v>
      </c>
      <c r="T58" s="20" t="n">
        <v>5.82731708</v>
      </c>
    </row>
    <row r="59" spans="1:20">
      <c r="A59" s="15" t="s">
        <v>456</v>
      </c>
      <c r="B59" s="17" t="n">
        <v>4826</v>
      </c>
      <c r="C59" s="18">
        <f>(0.0/B59*100)</f>
        <v/>
      </c>
      <c r="D59" s="19" t="n">
        <v>4826</v>
      </c>
      <c r="E59" s="18" t="n">
        <v>379.63244612</v>
      </c>
      <c r="F59" s="20" t="n">
        <v>1.82795214</v>
      </c>
      <c r="G59" s="18" t="n">
        <v>371.90158135</v>
      </c>
      <c r="H59" s="20" t="n">
        <v>4.3801594</v>
      </c>
      <c r="I59" s="18" t="n">
        <v>366.1657155</v>
      </c>
      <c r="J59" s="20" t="n">
        <v>3.67120772</v>
      </c>
      <c r="K59" s="18" t="s">
        <v>404</v>
      </c>
      <c r="L59" s="20" t="s">
        <v>404</v>
      </c>
      <c r="M59" s="18" t="s">
        <v>404</v>
      </c>
      <c r="N59" s="20" t="s">
        <v>404</v>
      </c>
      <c r="O59" s="18" t="n">
        <v>382.59625789</v>
      </c>
      <c r="P59" s="20" t="n">
        <v>5.89758687</v>
      </c>
      <c r="Q59" s="18" t="n">
        <v>440.53087279</v>
      </c>
      <c r="R59" s="20" t="n">
        <v>7.25723782</v>
      </c>
      <c r="S59" s="18" t="n">
        <v>340.42420978</v>
      </c>
      <c r="T59" s="20" t="n">
        <v>6.64310179</v>
      </c>
    </row>
    <row r="60" spans="1:20">
      <c r="A60" s="15" t="s">
        <v>457</v>
      </c>
      <c r="B60" s="17" t="n">
        <v>4546</v>
      </c>
      <c r="C60" s="18">
        <f>(0.0/B60*100)</f>
        <v/>
      </c>
      <c r="D60" s="19" t="n">
        <v>4546</v>
      </c>
      <c r="E60" s="18" t="n">
        <v>368.44095823</v>
      </c>
      <c r="F60" s="20" t="n">
        <v>6.84041736</v>
      </c>
      <c r="G60" s="18" t="n">
        <v>395.71925618</v>
      </c>
      <c r="H60" s="20" t="n">
        <v>6.08585038</v>
      </c>
      <c r="I60" s="18" t="n">
        <v>389.07541056</v>
      </c>
      <c r="J60" s="20" t="n">
        <v>10.84561484</v>
      </c>
      <c r="K60" s="18" t="s">
        <v>404</v>
      </c>
      <c r="L60" s="20" t="s">
        <v>404</v>
      </c>
      <c r="M60" s="18" t="s">
        <v>404</v>
      </c>
      <c r="N60" s="20" t="s">
        <v>404</v>
      </c>
      <c r="O60" s="18" t="s">
        <v>404</v>
      </c>
      <c r="P60" s="20" t="s">
        <v>404</v>
      </c>
      <c r="Q60" s="18" t="n">
        <v>323.36972957</v>
      </c>
      <c r="R60" s="20" t="n">
        <v>11.73292879</v>
      </c>
      <c r="S60" s="18" t="n">
        <v>390.68969944</v>
      </c>
      <c r="T60" s="20" t="n">
        <v>13.25611603</v>
      </c>
    </row>
    <row r="61" spans="1:20">
      <c r="A61" s="15" t="s">
        <v>458</v>
      </c>
      <c r="B61" s="17" t="n">
        <v>6525</v>
      </c>
      <c r="C61" s="18">
        <f>(0.0/B61*100)</f>
        <v/>
      </c>
      <c r="D61" s="19" t="n">
        <v>6525</v>
      </c>
      <c r="E61" s="18" t="n">
        <v>455.66869146</v>
      </c>
      <c r="F61" s="20" t="n">
        <v>13.14545668</v>
      </c>
      <c r="G61" s="18" t="n">
        <v>477.21910746</v>
      </c>
      <c r="H61" s="20" t="n">
        <v>5.31356963</v>
      </c>
      <c r="I61" s="18" t="n">
        <v>477.02373026</v>
      </c>
      <c r="J61" s="20" t="n">
        <v>3.36664095</v>
      </c>
      <c r="K61" s="18" t="s">
        <v>404</v>
      </c>
      <c r="L61" s="20" t="s">
        <v>404</v>
      </c>
      <c r="M61" s="18" t="s">
        <v>404</v>
      </c>
      <c r="N61" s="20" t="s">
        <v>404</v>
      </c>
      <c r="O61" s="18" t="s">
        <v>404</v>
      </c>
      <c r="P61" s="20" t="s">
        <v>404</v>
      </c>
      <c r="Q61" s="18" t="s">
        <v>404</v>
      </c>
      <c r="R61" s="20" t="s">
        <v>404</v>
      </c>
      <c r="S61" s="18" t="n">
        <v>445.55378119</v>
      </c>
      <c r="T61" s="20" t="n">
        <v>21.18144877</v>
      </c>
    </row>
    <row r="62" spans="1:20">
      <c r="A62" s="15" t="s">
        <v>459</v>
      </c>
      <c r="B62" s="17" t="n">
        <v>4476</v>
      </c>
      <c r="C62" s="18">
        <f>(0.0/B62*100)</f>
        <v/>
      </c>
      <c r="D62" s="19" t="n">
        <v>4476</v>
      </c>
      <c r="E62" s="18" t="n">
        <v>446.25146094</v>
      </c>
      <c r="F62" s="20" t="n">
        <v>10.73347666</v>
      </c>
      <c r="G62" s="18" t="n">
        <v>532.05116667</v>
      </c>
      <c r="H62" s="20" t="n">
        <v>1.25808833</v>
      </c>
      <c r="I62" s="18" t="n">
        <v>521.14977759</v>
      </c>
      <c r="J62" s="20" t="n">
        <v>2.09580711</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378.96071794</v>
      </c>
      <c r="F63" s="20" t="n">
        <v>1.83392673</v>
      </c>
      <c r="G63" s="18" t="n">
        <v>375.75201404</v>
      </c>
      <c r="H63" s="20" t="n">
        <v>2.9520776</v>
      </c>
      <c r="I63" s="18" t="n">
        <v>388.39961459</v>
      </c>
      <c r="J63" s="20" t="n">
        <v>2.1614579</v>
      </c>
      <c r="K63" s="18" t="s">
        <v>404</v>
      </c>
      <c r="L63" s="20" t="s">
        <v>404</v>
      </c>
      <c r="M63" s="18" t="s">
        <v>404</v>
      </c>
      <c r="N63" s="20" t="s">
        <v>404</v>
      </c>
      <c r="O63" s="18" t="s">
        <v>404</v>
      </c>
      <c r="P63" s="20" t="s">
        <v>404</v>
      </c>
      <c r="Q63" s="18" t="n">
        <v>407.67176429</v>
      </c>
      <c r="R63" s="20" t="n">
        <v>10.7227578</v>
      </c>
      <c r="S63" s="18" t="n">
        <v>403.77612286</v>
      </c>
      <c r="T63" s="20" t="n">
        <v>4.04530993</v>
      </c>
    </row>
    <row r="64" spans="1:20">
      <c r="A64" s="15" t="s">
        <v>461</v>
      </c>
      <c r="B64" s="17" t="n">
        <v>3634</v>
      </c>
      <c r="C64" s="18">
        <f>(27.0/B64*100)</f>
        <v/>
      </c>
      <c r="D64" s="19" t="n">
        <v>3607</v>
      </c>
      <c r="E64" s="18" t="n">
        <v>451.99715262</v>
      </c>
      <c r="F64" s="20" t="n">
        <v>2.99693261</v>
      </c>
      <c r="G64" s="18" t="n">
        <v>487.60657292</v>
      </c>
      <c r="H64" s="20" t="n">
        <v>2.8677548</v>
      </c>
      <c r="I64" s="18" t="n">
        <v>456.58366852</v>
      </c>
      <c r="J64" s="20" t="n">
        <v>2.68152408</v>
      </c>
      <c r="K64" s="18" t="s">
        <v>404</v>
      </c>
      <c r="L64" s="20" t="s">
        <v>404</v>
      </c>
      <c r="M64" s="18" t="s">
        <v>404</v>
      </c>
      <c r="N64" s="20" t="s">
        <v>404</v>
      </c>
      <c r="O64" s="18" t="s">
        <v>404</v>
      </c>
      <c r="P64" s="20" t="s">
        <v>404</v>
      </c>
      <c r="Q64" s="18" t="n">
        <v>431.32701573</v>
      </c>
      <c r="R64" s="20" t="n">
        <v>11.49161201</v>
      </c>
      <c r="S64" s="18" t="n">
        <v>496.76873151</v>
      </c>
      <c r="T64" s="20" t="n">
        <v>8.98039908</v>
      </c>
    </row>
    <row r="65" spans="1:20">
      <c r="A65" s="15" t="s">
        <v>462</v>
      </c>
      <c r="B65" s="17" t="n">
        <v>5325</v>
      </c>
      <c r="C65" s="18">
        <f>(0.0/B65*100)</f>
        <v/>
      </c>
      <c r="D65" s="19" t="n">
        <v>5325</v>
      </c>
      <c r="E65" s="18" t="n">
        <v>429.90855223</v>
      </c>
      <c r="F65" s="20" t="n">
        <v>2.79657278</v>
      </c>
      <c r="G65" s="18" t="n">
        <v>424.35130858</v>
      </c>
      <c r="H65" s="20" t="n">
        <v>5.62940567</v>
      </c>
      <c r="I65" s="18" t="n">
        <v>419.19177934</v>
      </c>
      <c r="J65" s="20" t="n">
        <v>8.57878629</v>
      </c>
      <c r="K65" s="18" t="s">
        <v>404</v>
      </c>
      <c r="L65" s="20" t="s">
        <v>404</v>
      </c>
      <c r="M65" s="18" t="s">
        <v>404</v>
      </c>
      <c r="N65" s="20" t="s">
        <v>404</v>
      </c>
      <c r="O65" s="18" t="n">
        <v>433.51707785</v>
      </c>
      <c r="P65" s="20" t="n">
        <v>7.57295274</v>
      </c>
      <c r="Q65" s="18" t="n">
        <v>475.48098286</v>
      </c>
      <c r="R65" s="20" t="n">
        <v>8.98157694</v>
      </c>
      <c r="S65" s="18" t="n">
        <v>409.027952</v>
      </c>
      <c r="T65" s="20" t="n">
        <v>8.62170433</v>
      </c>
    </row>
    <row r="66" spans="1:20">
      <c r="A66" s="15" t="s">
        <v>463</v>
      </c>
      <c r="B66" s="17" t="n">
        <v>5665</v>
      </c>
      <c r="C66" s="18">
        <f>(0.0/B66*100)</f>
        <v/>
      </c>
      <c r="D66" s="19" t="n">
        <v>5665</v>
      </c>
      <c r="E66" s="18" t="n">
        <v>406.91645413</v>
      </c>
      <c r="F66" s="20" t="n">
        <v>1.41958381</v>
      </c>
      <c r="G66" s="18" t="n">
        <v>397.05511763</v>
      </c>
      <c r="H66" s="20" t="n">
        <v>1.72295488</v>
      </c>
      <c r="I66" s="18" t="n">
        <v>457.66492109</v>
      </c>
      <c r="J66" s="20" t="n">
        <v>3.07635309</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393.18307347</v>
      </c>
      <c r="F67" s="20" t="n">
        <v>6.33237424</v>
      </c>
      <c r="G67" s="18" t="n">
        <v>407.32471637</v>
      </c>
      <c r="H67" s="20" t="n">
        <v>6.08102678</v>
      </c>
      <c r="I67" s="18" t="n">
        <v>391.66431335</v>
      </c>
      <c r="J67" s="20" t="n">
        <v>3.86226485</v>
      </c>
      <c r="K67" s="18" t="s">
        <v>404</v>
      </c>
      <c r="L67" s="20" t="s">
        <v>404</v>
      </c>
      <c r="M67" s="18" t="s">
        <v>404</v>
      </c>
      <c r="N67" s="20" t="s">
        <v>404</v>
      </c>
      <c r="O67" s="18" t="s">
        <v>404</v>
      </c>
      <c r="P67" s="20" t="s">
        <v>404</v>
      </c>
      <c r="Q67" s="18" t="s">
        <v>404</v>
      </c>
      <c r="R67" s="20" t="s">
        <v>404</v>
      </c>
      <c r="S67" s="18" t="n">
        <v>393.62833085</v>
      </c>
      <c r="T67" s="20" t="n">
        <v>24.8056473</v>
      </c>
    </row>
    <row r="68" spans="1:20">
      <c r="A68" s="15" t="s">
        <v>465</v>
      </c>
      <c r="B68" s="17" t="n">
        <v>12083</v>
      </c>
      <c r="C68" s="18">
        <f>(0.0/B68*100)</f>
        <v/>
      </c>
      <c r="D68" s="19" t="n">
        <v>12083</v>
      </c>
      <c r="E68" s="18" t="n">
        <v>402.08406129</v>
      </c>
      <c r="F68" s="20" t="n">
        <v>1.38878244</v>
      </c>
      <c r="G68" s="18" t="n">
        <v>433.65147862</v>
      </c>
      <c r="H68" s="20" t="n">
        <v>1.37116553</v>
      </c>
      <c r="I68" s="18" t="n">
        <v>494.67491305</v>
      </c>
      <c r="J68" s="20" t="n">
        <v>4.28141122</v>
      </c>
      <c r="K68" s="18" t="s">
        <v>404</v>
      </c>
      <c r="L68" s="20" t="s">
        <v>404</v>
      </c>
      <c r="M68" s="18" t="s">
        <v>404</v>
      </c>
      <c r="N68" s="20" t="s">
        <v>404</v>
      </c>
      <c r="O68" s="18" t="s">
        <v>404</v>
      </c>
      <c r="P68" s="20" t="s">
        <v>404</v>
      </c>
      <c r="Q68" s="18" t="s">
        <v>404</v>
      </c>
      <c r="R68" s="20" t="s">
        <v>404</v>
      </c>
      <c r="S68" s="18" t="n">
        <v>439.84475592</v>
      </c>
      <c r="T68" s="20" t="n">
        <v>12.49637931</v>
      </c>
    </row>
    <row r="69" spans="1:20">
      <c r="A69" s="15" t="s">
        <v>466</v>
      </c>
      <c r="B69" s="17" t="n">
        <v>4876</v>
      </c>
      <c r="C69" s="18">
        <f>(0.0/B69*100)</f>
        <v/>
      </c>
      <c r="D69" s="19" t="n">
        <v>4876</v>
      </c>
      <c r="E69" s="18" t="n">
        <v>430.21131246</v>
      </c>
      <c r="F69" s="20" t="n">
        <v>5.67974718</v>
      </c>
      <c r="G69" s="18" t="n">
        <v>443.45247764</v>
      </c>
      <c r="H69" s="20" t="n">
        <v>5.85449521</v>
      </c>
      <c r="I69" s="18" t="n">
        <v>421.71371851</v>
      </c>
      <c r="J69" s="20" t="n">
        <v>9.7784756</v>
      </c>
      <c r="K69" s="18" t="s">
        <v>404</v>
      </c>
      <c r="L69" s="20" t="s">
        <v>404</v>
      </c>
      <c r="M69" s="18" t="s">
        <v>404</v>
      </c>
      <c r="N69" s="20" t="s">
        <v>404</v>
      </c>
      <c r="O69" s="18" t="s">
        <v>404</v>
      </c>
      <c r="P69" s="20" t="s">
        <v>404</v>
      </c>
      <c r="Q69" s="18" t="s">
        <v>404</v>
      </c>
      <c r="R69" s="20" t="s">
        <v>404</v>
      </c>
      <c r="S69" s="18" t="n">
        <v>407.67328182</v>
      </c>
      <c r="T69" s="20" t="n">
        <v>6.13569951</v>
      </c>
    </row>
    <row r="70" spans="1:20">
      <c r="A70" s="15" t="s">
        <v>467</v>
      </c>
      <c r="B70" s="17" t="n">
        <v>6036</v>
      </c>
      <c r="C70" s="18">
        <f>(0.0/B70*100)</f>
        <v/>
      </c>
      <c r="D70" s="19" t="n">
        <v>6036</v>
      </c>
      <c r="E70" s="18" t="n">
        <v>487.07587066</v>
      </c>
      <c r="F70" s="20" t="n">
        <v>3.75793181</v>
      </c>
      <c r="G70" s="18" t="n">
        <v>489.66787578</v>
      </c>
      <c r="H70" s="20" t="n">
        <v>4.79099119</v>
      </c>
      <c r="I70" s="18" t="n">
        <v>463.43682314</v>
      </c>
      <c r="J70" s="20" t="n">
        <v>10.49430267</v>
      </c>
      <c r="K70" s="18" t="s">
        <v>404</v>
      </c>
      <c r="L70" s="20" t="s">
        <v>404</v>
      </c>
      <c r="M70" s="18" t="s">
        <v>404</v>
      </c>
      <c r="N70" s="20" t="s">
        <v>404</v>
      </c>
      <c r="O70" s="18" t="s">
        <v>404</v>
      </c>
      <c r="P70" s="20" t="s">
        <v>404</v>
      </c>
      <c r="Q70" s="18" t="s">
        <v>404</v>
      </c>
      <c r="R70" s="20" t="s">
        <v>404</v>
      </c>
      <c r="S70" s="18" t="n">
        <v>510.58649487</v>
      </c>
      <c r="T70" s="20" t="n">
        <v>4.81300452</v>
      </c>
    </row>
    <row r="71" spans="1:20">
      <c r="A71" s="15" t="s">
        <v>468</v>
      </c>
      <c r="B71" s="17" t="n">
        <v>6115</v>
      </c>
      <c r="C71" s="18">
        <f>(0.0/B71*100)</f>
        <v/>
      </c>
      <c r="D71" s="19" t="n">
        <v>6115</v>
      </c>
      <c r="E71" s="18" t="n">
        <v>548.0464243</v>
      </c>
      <c r="F71" s="20" t="n">
        <v>1.83158287</v>
      </c>
      <c r="G71" s="18" t="n">
        <v>563.54289677</v>
      </c>
      <c r="H71" s="20" t="n">
        <v>1.83336435</v>
      </c>
      <c r="I71" s="18" t="n">
        <v>554.4372150200001</v>
      </c>
      <c r="J71" s="20" t="n">
        <v>6.0929811</v>
      </c>
      <c r="K71" s="18" t="s">
        <v>404</v>
      </c>
      <c r="L71" s="20" t="s">
        <v>404</v>
      </c>
      <c r="M71" s="18" t="s">
        <v>404</v>
      </c>
      <c r="N71" s="20" t="s">
        <v>404</v>
      </c>
      <c r="O71" s="18" t="s">
        <v>404</v>
      </c>
      <c r="P71" s="20" t="s">
        <v>404</v>
      </c>
      <c r="Q71" s="18" t="s">
        <v>404</v>
      </c>
      <c r="R71" s="20" t="s">
        <v>404</v>
      </c>
      <c r="S71" s="18" t="n">
        <v>506.71500335</v>
      </c>
      <c r="T71" s="20" t="n">
        <v>11.3062628</v>
      </c>
    </row>
    <row r="72" spans="1:20">
      <c r="A72" s="15" t="s">
        <v>469</v>
      </c>
      <c r="B72" s="17" t="n">
        <v>7708</v>
      </c>
      <c r="C72" s="18">
        <f>(0.0/B72*100)</f>
        <v/>
      </c>
      <c r="D72" s="19" t="n">
        <v>7708</v>
      </c>
      <c r="E72" s="18" t="n">
        <v>533.10409032</v>
      </c>
      <c r="F72" s="20" t="n">
        <v>6.80592738</v>
      </c>
      <c r="G72" s="18" t="n">
        <v>544.7877948</v>
      </c>
      <c r="H72" s="20" t="n">
        <v>4.45882016</v>
      </c>
      <c r="I72" s="18" t="n">
        <v>507.87950617</v>
      </c>
      <c r="J72" s="20" t="n">
        <v>8.26353756</v>
      </c>
      <c r="K72" s="18" t="s">
        <v>404</v>
      </c>
      <c r="L72" s="20" t="s">
        <v>404</v>
      </c>
      <c r="M72" s="18" t="s">
        <v>404</v>
      </c>
      <c r="N72" s="20" t="s">
        <v>404</v>
      </c>
      <c r="O72" s="18" t="s">
        <v>404</v>
      </c>
      <c r="P72" s="20" t="s">
        <v>404</v>
      </c>
      <c r="Q72" s="18" t="s">
        <v>404</v>
      </c>
      <c r="R72" s="20" t="s">
        <v>404</v>
      </c>
      <c r="S72" s="18" t="n">
        <v>528.00968197</v>
      </c>
      <c r="T72" s="20" t="n">
        <v>47.11849142</v>
      </c>
    </row>
    <row r="73" spans="1:20">
      <c r="A73" s="15" t="s">
        <v>470</v>
      </c>
      <c r="B73" s="17" t="n">
        <v>8249</v>
      </c>
      <c r="C73" s="18">
        <f>(0.0/B73*100)</f>
        <v/>
      </c>
      <c r="D73" s="19" t="n">
        <v>8249</v>
      </c>
      <c r="E73" s="18" t="n">
        <v>423.12055551</v>
      </c>
      <c r="F73" s="20" t="n">
        <v>5.50890782</v>
      </c>
      <c r="G73" s="18" t="n">
        <v>422.211129</v>
      </c>
      <c r="H73" s="20" t="n">
        <v>4.43451221</v>
      </c>
      <c r="I73" s="18" t="n">
        <v>403.17987126</v>
      </c>
      <c r="J73" s="20" t="n">
        <v>8.207705539999999</v>
      </c>
      <c r="K73" s="18" t="s">
        <v>404</v>
      </c>
      <c r="L73" s="20" t="s">
        <v>404</v>
      </c>
      <c r="M73" s="18" t="s">
        <v>404</v>
      </c>
      <c r="N73" s="20" t="s">
        <v>404</v>
      </c>
      <c r="O73" s="18" t="s">
        <v>404</v>
      </c>
      <c r="P73" s="20" t="s">
        <v>404</v>
      </c>
      <c r="Q73" s="18" t="s">
        <v>404</v>
      </c>
      <c r="R73" s="20" t="s">
        <v>404</v>
      </c>
      <c r="S73" s="18" t="n">
        <v>414.68891138</v>
      </c>
      <c r="T73" s="20" t="n">
        <v>21.6247435</v>
      </c>
    </row>
    <row r="74" spans="1:20">
      <c r="A74" s="15" t="s">
        <v>471</v>
      </c>
      <c r="B74" s="17" t="n">
        <v>4692</v>
      </c>
      <c r="C74" s="18">
        <f>(484.0/B74*100)</f>
        <v/>
      </c>
      <c r="D74" s="19" t="n">
        <v>4208</v>
      </c>
      <c r="E74" s="18" t="n">
        <v>419.82589962</v>
      </c>
      <c r="F74" s="20" t="n">
        <v>1.91632734</v>
      </c>
      <c r="G74" s="18" t="n">
        <v>428.70420575</v>
      </c>
      <c r="H74" s="20" t="n">
        <v>2.82763078</v>
      </c>
      <c r="I74" s="18" t="n">
        <v>416.75400525</v>
      </c>
      <c r="J74" s="20" t="n">
        <v>2.85415672</v>
      </c>
      <c r="K74" s="18" t="s">
        <v>404</v>
      </c>
      <c r="L74" s="20" t="s">
        <v>404</v>
      </c>
      <c r="M74" s="18" t="s">
        <v>404</v>
      </c>
      <c r="N74" s="20" t="s">
        <v>404</v>
      </c>
      <c r="O74" s="18" t="s">
        <v>404</v>
      </c>
      <c r="P74" s="20" t="s">
        <v>404</v>
      </c>
      <c r="Q74" s="18" t="n">
        <v>438.40700132</v>
      </c>
      <c r="R74" s="20" t="n">
        <v>8.14748239</v>
      </c>
      <c r="S74" s="18" t="n">
        <v>301.17934633</v>
      </c>
      <c r="T74" s="20" t="n">
        <v>15.28798745</v>
      </c>
    </row>
    <row r="75" spans="1:20">
      <c r="A75" s="15" t="s">
        <v>472</v>
      </c>
      <c r="B75" s="17" t="n">
        <v>5375</v>
      </c>
      <c r="C75" s="18">
        <f>(483.0/B75*100)</f>
        <v/>
      </c>
      <c r="D75" s="19" t="n">
        <v>4892</v>
      </c>
      <c r="E75" s="18" t="n">
        <v>387.57266166</v>
      </c>
      <c r="F75" s="20" t="n">
        <v>3.48671288</v>
      </c>
      <c r="G75" s="18" t="n">
        <v>374.99589618</v>
      </c>
      <c r="H75" s="20" t="n">
        <v>14.47740199</v>
      </c>
      <c r="I75" s="18" t="n">
        <v>390.4334152</v>
      </c>
      <c r="J75" s="20" t="n">
        <v>9.08023669</v>
      </c>
      <c r="K75" s="18" t="s">
        <v>404</v>
      </c>
      <c r="L75" s="20" t="s">
        <v>404</v>
      </c>
      <c r="M75" s="18" t="s">
        <v>404</v>
      </c>
      <c r="N75" s="20" t="s">
        <v>404</v>
      </c>
      <c r="O75" s="18" t="s">
        <v>404</v>
      </c>
      <c r="P75" s="20" t="s">
        <v>404</v>
      </c>
      <c r="Q75" s="18" t="s">
        <v>404</v>
      </c>
      <c r="R75" s="20" t="s">
        <v>404</v>
      </c>
      <c r="S75" s="18" t="n">
        <v>381.37635037</v>
      </c>
      <c r="T75" s="20" t="n">
        <v>12.29462949</v>
      </c>
    </row>
    <row r="76" spans="1:20">
      <c r="A76" s="15" t="s">
        <v>473</v>
      </c>
      <c r="B76" s="17" t="n">
        <v>14167</v>
      </c>
      <c r="C76" s="18">
        <f>(1400.0/B76*100)</f>
        <v/>
      </c>
      <c r="D76" s="19" t="n">
        <v>12767</v>
      </c>
      <c r="E76" s="18" t="n">
        <v>410.01929561</v>
      </c>
      <c r="F76" s="20" t="n">
        <v>3.67070856</v>
      </c>
      <c r="G76" s="18" t="n">
        <v>472.49343836</v>
      </c>
      <c r="H76" s="20" t="n">
        <v>4.95649212</v>
      </c>
      <c r="I76" s="18" t="n">
        <v>445.49552497</v>
      </c>
      <c r="J76" s="20" t="n">
        <v>24.29855045</v>
      </c>
      <c r="K76" s="18" t="s">
        <v>404</v>
      </c>
      <c r="L76" s="20" t="s">
        <v>404</v>
      </c>
      <c r="M76" s="18" t="s">
        <v>404</v>
      </c>
      <c r="N76" s="20" t="s">
        <v>404</v>
      </c>
      <c r="O76" s="18" t="s">
        <v>404</v>
      </c>
      <c r="P76" s="20" t="s">
        <v>404</v>
      </c>
      <c r="Q76" s="18" t="s">
        <v>404</v>
      </c>
      <c r="R76" s="20" t="s">
        <v>404</v>
      </c>
      <c r="S76" s="18" t="n">
        <v>428.25245387</v>
      </c>
      <c r="T76" s="20" t="n">
        <v>8.015967140000001</v>
      </c>
    </row>
    <row r="77" spans="1:20">
      <c r="A77" s="15" t="s">
        <v>474</v>
      </c>
      <c r="B77" s="17" t="n">
        <v>6062</v>
      </c>
      <c r="C77" s="18">
        <f>(0.0/B77*100)</f>
        <v/>
      </c>
      <c r="D77" s="19" t="n">
        <v>6062</v>
      </c>
      <c r="E77" s="18" t="n">
        <v>423.32401384</v>
      </c>
      <c r="F77" s="20" t="n">
        <v>6.75126648</v>
      </c>
      <c r="G77" s="18" t="n">
        <v>443.76991295</v>
      </c>
      <c r="H77" s="20" t="n">
        <v>8.064080860000001</v>
      </c>
      <c r="I77" s="18" t="n">
        <v>437.16775188</v>
      </c>
      <c r="J77" s="20" t="n">
        <v>3.46453185</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525.10994885</v>
      </c>
      <c r="F78" s="20" t="n">
        <v>5.07094687</v>
      </c>
      <c r="G78" s="18" t="n">
        <v>535.62165484</v>
      </c>
      <c r="H78" s="20" t="n">
        <v>7.52614322</v>
      </c>
      <c r="I78" s="18" t="n">
        <v>503.09093087</v>
      </c>
      <c r="J78" s="20" t="n">
        <v>7.40941319</v>
      </c>
      <c r="K78" s="18" t="s">
        <v>404</v>
      </c>
      <c r="L78" s="20" t="s">
        <v>404</v>
      </c>
      <c r="M78" s="18" t="s">
        <v>404</v>
      </c>
      <c r="N78" s="20" t="s">
        <v>404</v>
      </c>
      <c r="O78" s="18" t="s">
        <v>404</v>
      </c>
      <c r="P78" s="20" t="s">
        <v>404</v>
      </c>
      <c r="Q78" s="18" t="s">
        <v>404</v>
      </c>
      <c r="R78" s="20" t="s">
        <v>404</v>
      </c>
      <c r="S78" s="18" t="n">
        <v>488.79665937</v>
      </c>
      <c r="T78" s="20" t="n">
        <v>5.36423065</v>
      </c>
    </row>
    <row customHeight="1" ht="25" r="79" spans="1:20">
      <c r="A79" s="15" t="s">
        <v>476</v>
      </c>
      <c r="B79" s="17" t="n">
        <v>1657</v>
      </c>
      <c r="C79" s="18">
        <f>(21.0/B79*100)</f>
        <v/>
      </c>
      <c r="D79" s="19" t="n">
        <v>1636</v>
      </c>
      <c r="E79" s="18" t="n">
        <v>445.60959378</v>
      </c>
      <c r="F79" s="20" t="n">
        <v>14.33980037</v>
      </c>
      <c r="G79" s="18" t="n">
        <v>500.55750808</v>
      </c>
      <c r="H79" s="20" t="n">
        <v>10.41219274</v>
      </c>
      <c r="I79" s="18" t="n">
        <v>472.71153991</v>
      </c>
      <c r="J79" s="20" t="n">
        <v>11.3719169</v>
      </c>
      <c r="K79" s="18" t="s">
        <v>404</v>
      </c>
      <c r="L79" s="20" t="s">
        <v>404</v>
      </c>
      <c r="M79" s="18" t="s">
        <v>404</v>
      </c>
      <c r="N79" s="20" t="s">
        <v>404</v>
      </c>
      <c r="O79" s="18" t="s">
        <v>404</v>
      </c>
      <c r="P79" s="20" t="s">
        <v>404</v>
      </c>
      <c r="Q79" s="18" t="s">
        <v>404</v>
      </c>
      <c r="R79" s="20" t="s">
        <v>404</v>
      </c>
      <c r="S79" s="18" t="n">
        <v>390.82563942</v>
      </c>
      <c r="T79" s="20" t="n">
        <v>22.86202759</v>
      </c>
    </row>
    <row r="80" spans="1:20">
      <c r="A80" s="15" t="s">
        <v>477</v>
      </c>
      <c r="B80" s="17" t="n">
        <v>7841</v>
      </c>
      <c r="C80" s="18">
        <f>(0.0/B80*100)</f>
        <v/>
      </c>
      <c r="D80" s="19" t="n">
        <v>7841</v>
      </c>
      <c r="E80" s="18" t="n">
        <v>457.6563412</v>
      </c>
      <c r="F80" s="20" t="n">
        <v>3.91180188</v>
      </c>
      <c r="G80" s="18" t="n">
        <v>451.87497523</v>
      </c>
      <c r="H80" s="20" t="n">
        <v>8.25249241</v>
      </c>
      <c r="I80" s="18" t="n">
        <v>468.54321485</v>
      </c>
      <c r="J80" s="20" t="n">
        <v>15.01058842</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438.84649636</v>
      </c>
      <c r="F81" s="20" t="n">
        <v>2.94360178</v>
      </c>
      <c r="G81" s="18" t="n">
        <v>454.06029932</v>
      </c>
      <c r="H81" s="20" t="n">
        <v>7.08035444</v>
      </c>
      <c r="I81" s="18" t="n">
        <v>422.82054237</v>
      </c>
      <c r="J81" s="20" t="n">
        <v>9.77863333</v>
      </c>
      <c r="K81" s="18" t="s">
        <v>404</v>
      </c>
      <c r="L81" s="20" t="s">
        <v>404</v>
      </c>
      <c r="M81" s="18" t="s">
        <v>404</v>
      </c>
      <c r="N81" s="20" t="s">
        <v>404</v>
      </c>
      <c r="O81" s="18" t="s">
        <v>404</v>
      </c>
      <c r="P81" s="20" t="s">
        <v>404</v>
      </c>
      <c r="Q81" s="18" t="s">
        <v>404</v>
      </c>
      <c r="R81" s="20" t="s">
        <v>404</v>
      </c>
      <c r="S81" s="18" t="n">
        <v>523.4145175</v>
      </c>
      <c r="T81" s="20" t="n">
        <v>6.78576833</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688</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505.99975078</v>
      </c>
      <c r="F7" s="20" t="n">
        <v>3.48601288</v>
      </c>
      <c r="G7" s="18" t="n">
        <v>518.8533197</v>
      </c>
      <c r="H7" s="20" t="n">
        <v>2.73358713</v>
      </c>
      <c r="I7" s="18" t="n">
        <v>500.07044692</v>
      </c>
      <c r="J7" s="20" t="n">
        <v>8.30725423</v>
      </c>
      <c r="K7" s="18" t="n">
        <v>503.2587306</v>
      </c>
      <c r="L7" s="20" t="n">
        <v>6.38559216</v>
      </c>
      <c r="M7" s="18" t="s">
        <v>404</v>
      </c>
      <c r="N7" s="20" t="s">
        <v>404</v>
      </c>
      <c r="O7" s="18" t="s">
        <v>404</v>
      </c>
      <c r="P7" s="20" t="s">
        <v>404</v>
      </c>
      <c r="Q7" s="18" t="s">
        <v>404</v>
      </c>
      <c r="R7" s="20" t="s">
        <v>404</v>
      </c>
      <c r="S7" s="18" t="n">
        <v>494.59452425</v>
      </c>
      <c r="T7" s="20" t="n">
        <v>22.35329685</v>
      </c>
    </row>
    <row r="8" spans="1:20">
      <c r="A8" s="15" t="s">
        <v>405</v>
      </c>
      <c r="B8" s="17" t="n">
        <v>7007</v>
      </c>
      <c r="C8" s="18">
        <f>(0.0/B8*100)</f>
        <v/>
      </c>
      <c r="D8" s="19" t="n">
        <v>7007</v>
      </c>
      <c r="E8" s="18" t="n">
        <v>486.87098705</v>
      </c>
      <c r="F8" s="20" t="n">
        <v>6.60559025</v>
      </c>
      <c r="G8" s="18" t="n">
        <v>508.48285393</v>
      </c>
      <c r="H8" s="20" t="n">
        <v>6.30592063</v>
      </c>
      <c r="I8" s="18" t="n">
        <v>472.44607198</v>
      </c>
      <c r="J8" s="20" t="n">
        <v>11.04260357</v>
      </c>
      <c r="K8" s="18" t="n">
        <v>506.82707842</v>
      </c>
      <c r="L8" s="20" t="n">
        <v>12.6712323</v>
      </c>
      <c r="M8" s="18" t="s">
        <v>404</v>
      </c>
      <c r="N8" s="20" t="s">
        <v>404</v>
      </c>
      <c r="O8" s="18" t="s">
        <v>404</v>
      </c>
      <c r="P8" s="20" t="s">
        <v>404</v>
      </c>
      <c r="Q8" s="18" t="s">
        <v>404</v>
      </c>
      <c r="R8" s="20" t="s">
        <v>404</v>
      </c>
      <c r="S8" s="18" t="n">
        <v>503.88136028</v>
      </c>
      <c r="T8" s="20" t="n">
        <v>16.06914718</v>
      </c>
    </row>
    <row r="9" spans="1:20">
      <c r="A9" s="15" t="s">
        <v>406</v>
      </c>
      <c r="B9" s="17" t="n">
        <v>9651</v>
      </c>
      <c r="C9" s="18">
        <f>(200.0/B9*100)</f>
        <v/>
      </c>
      <c r="D9" s="19" t="n">
        <v>9451</v>
      </c>
      <c r="E9" s="18" t="n">
        <v>503.51638438</v>
      </c>
      <c r="F9" s="20" t="n">
        <v>4.68712417</v>
      </c>
      <c r="G9" s="18" t="n">
        <v>518.50647312</v>
      </c>
      <c r="H9" s="20" t="n">
        <v>7.94679118</v>
      </c>
      <c r="I9" s="18" t="n">
        <v>475.7135957</v>
      </c>
      <c r="J9" s="20" t="n">
        <v>15.9310602</v>
      </c>
      <c r="K9" s="18" t="n">
        <v>526.94108141</v>
      </c>
      <c r="L9" s="20" t="n">
        <v>18.34083422</v>
      </c>
      <c r="M9" s="18" t="s">
        <v>404</v>
      </c>
      <c r="N9" s="20" t="s">
        <v>404</v>
      </c>
      <c r="O9" s="18" t="s">
        <v>404</v>
      </c>
      <c r="P9" s="20" t="s">
        <v>404</v>
      </c>
      <c r="Q9" s="18" t="s">
        <v>404</v>
      </c>
      <c r="R9" s="20" t="s">
        <v>404</v>
      </c>
      <c r="S9" s="18" t="n">
        <v>489.28945442</v>
      </c>
      <c r="T9" s="20" t="n">
        <v>8.483016490000001</v>
      </c>
    </row>
    <row r="10" spans="1:20">
      <c r="A10" s="15" t="s">
        <v>407</v>
      </c>
      <c r="B10" s="17" t="n">
        <v>20058</v>
      </c>
      <c r="C10" s="18">
        <f>(3112.0/B10*100)</f>
        <v/>
      </c>
      <c r="D10" s="19" t="n">
        <v>16946</v>
      </c>
      <c r="E10" s="18" t="n">
        <v>529.19812337</v>
      </c>
      <c r="F10" s="20" t="n">
        <v>4.08899574</v>
      </c>
      <c r="G10" s="18" t="n">
        <v>530.28018651</v>
      </c>
      <c r="H10" s="20" t="n">
        <v>3.72218358</v>
      </c>
      <c r="I10" s="18" t="n">
        <v>524.8468825</v>
      </c>
      <c r="J10" s="20" t="n">
        <v>4.90294546</v>
      </c>
      <c r="K10" s="18" t="n">
        <v>527.46579153</v>
      </c>
      <c r="L10" s="20" t="n">
        <v>4.9843438</v>
      </c>
      <c r="M10" s="18" t="s">
        <v>404</v>
      </c>
      <c r="N10" s="20" t="s">
        <v>404</v>
      </c>
      <c r="O10" s="18" t="s">
        <v>404</v>
      </c>
      <c r="P10" s="20" t="s">
        <v>404</v>
      </c>
      <c r="Q10" s="18" t="s">
        <v>404</v>
      </c>
      <c r="R10" s="20" t="s">
        <v>404</v>
      </c>
      <c r="S10" s="18" t="n">
        <v>538.06835154</v>
      </c>
      <c r="T10" s="20" t="n">
        <v>4.12995656</v>
      </c>
    </row>
    <row r="11" spans="1:20">
      <c r="A11" s="15" t="s">
        <v>408</v>
      </c>
      <c r="B11" s="17" t="n">
        <v>7053</v>
      </c>
      <c r="C11" s="18">
        <f>(212.0/B11*100)</f>
        <v/>
      </c>
      <c r="D11" s="19" t="n">
        <v>6841</v>
      </c>
      <c r="E11" s="18" t="n">
        <v>454.463408</v>
      </c>
      <c r="F11" s="20" t="n">
        <v>3.93910298</v>
      </c>
      <c r="G11" s="18" t="n">
        <v>482.00463902</v>
      </c>
      <c r="H11" s="20" t="n">
        <v>10.8467679</v>
      </c>
      <c r="I11" s="18" t="n">
        <v>426.1353411</v>
      </c>
      <c r="J11" s="20" t="n">
        <v>6.24074162</v>
      </c>
      <c r="K11" s="18" t="n">
        <v>416.66121427</v>
      </c>
      <c r="L11" s="20" t="n">
        <v>9.908701239999999</v>
      </c>
      <c r="M11" s="18" t="s">
        <v>404</v>
      </c>
      <c r="N11" s="20" t="s">
        <v>404</v>
      </c>
      <c r="O11" s="18" t="s">
        <v>404</v>
      </c>
      <c r="P11" s="20" t="s">
        <v>404</v>
      </c>
      <c r="Q11" s="18" t="s">
        <v>404</v>
      </c>
      <c r="R11" s="20" t="s">
        <v>404</v>
      </c>
      <c r="S11" s="18" t="s">
        <v>404</v>
      </c>
      <c r="T11" s="20" t="s">
        <v>404</v>
      </c>
    </row>
    <row r="12" spans="1:20">
      <c r="A12" s="15" t="s">
        <v>409</v>
      </c>
      <c r="B12" s="17" t="n">
        <v>6894</v>
      </c>
      <c r="C12" s="18">
        <f>(106.0/B12*100)</f>
        <v/>
      </c>
      <c r="D12" s="19" t="n">
        <v>6788</v>
      </c>
      <c r="E12" s="18" t="n">
        <v>489.48040995</v>
      </c>
      <c r="F12" s="20" t="n">
        <v>4.37645065</v>
      </c>
      <c r="G12" s="18" t="n">
        <v>499.0799883</v>
      </c>
      <c r="H12" s="20" t="n">
        <v>4.5718231</v>
      </c>
      <c r="I12" s="18" t="n">
        <v>476.83949119</v>
      </c>
      <c r="J12" s="20" t="n">
        <v>14.85571049</v>
      </c>
      <c r="K12" s="18" t="n">
        <v>470.81441628</v>
      </c>
      <c r="L12" s="20" t="n">
        <v>18.07647285</v>
      </c>
      <c r="M12" s="18" t="s">
        <v>404</v>
      </c>
      <c r="N12" s="20" t="s">
        <v>404</v>
      </c>
      <c r="O12" s="18" t="s">
        <v>404</v>
      </c>
      <c r="P12" s="20" t="s">
        <v>404</v>
      </c>
      <c r="Q12" s="18" t="s">
        <v>404</v>
      </c>
      <c r="R12" s="20" t="s">
        <v>404</v>
      </c>
      <c r="S12" s="18" t="s">
        <v>404</v>
      </c>
      <c r="T12" s="20" t="s">
        <v>404</v>
      </c>
    </row>
    <row r="13" spans="1:20">
      <c r="A13" s="15" t="s">
        <v>410</v>
      </c>
      <c r="B13" s="17" t="n">
        <v>7161</v>
      </c>
      <c r="C13" s="18">
        <f>(1175.0/B13*100)</f>
        <v/>
      </c>
      <c r="D13" s="19" t="n">
        <v>5986</v>
      </c>
      <c r="E13" s="18" t="n">
        <v>499.25280618</v>
      </c>
      <c r="F13" s="20" t="n">
        <v>3.03205526</v>
      </c>
      <c r="G13" s="18" t="n">
        <v>502.77722785</v>
      </c>
      <c r="H13" s="20" t="n">
        <v>6.65395116</v>
      </c>
      <c r="I13" s="18" t="n">
        <v>496.65603666</v>
      </c>
      <c r="J13" s="20" t="n">
        <v>8.785293769999999</v>
      </c>
      <c r="K13" s="18" t="n">
        <v>506.85255456</v>
      </c>
      <c r="L13" s="20" t="n">
        <v>5.06545139</v>
      </c>
      <c r="M13" s="18" t="s">
        <v>404</v>
      </c>
      <c r="N13" s="20" t="s">
        <v>404</v>
      </c>
      <c r="O13" s="18" t="s">
        <v>404</v>
      </c>
      <c r="P13" s="20" t="s">
        <v>404</v>
      </c>
      <c r="Q13" s="18" t="s">
        <v>404</v>
      </c>
      <c r="R13" s="20" t="s">
        <v>404</v>
      </c>
      <c r="S13" s="18" t="n">
        <v>530.9828042</v>
      </c>
      <c r="T13" s="20" t="n">
        <v>27.70422491</v>
      </c>
    </row>
    <row r="14" spans="1:20">
      <c r="A14" s="15" t="s">
        <v>411</v>
      </c>
      <c r="B14" s="17" t="n">
        <v>5587</v>
      </c>
      <c r="C14" s="18">
        <f>(0.0/B14*100)</f>
        <v/>
      </c>
      <c r="D14" s="19" t="n">
        <v>5587</v>
      </c>
      <c r="E14" s="18" t="n">
        <v>533.3516994399999</v>
      </c>
      <c r="F14" s="20" t="n">
        <v>2.91578857</v>
      </c>
      <c r="G14" s="18" t="n">
        <v>536.0124352399999</v>
      </c>
      <c r="H14" s="20" t="n">
        <v>4.14377852</v>
      </c>
      <c r="I14" s="18" t="n">
        <v>533.35743544</v>
      </c>
      <c r="J14" s="20" t="n">
        <v>9.320368889999999</v>
      </c>
      <c r="K14" s="18" t="n">
        <v>563.57411155</v>
      </c>
      <c r="L14" s="20" t="n">
        <v>12.26421223</v>
      </c>
      <c r="M14" s="18" t="s">
        <v>404</v>
      </c>
      <c r="N14" s="20" t="s">
        <v>404</v>
      </c>
      <c r="O14" s="18" t="s">
        <v>404</v>
      </c>
      <c r="P14" s="20" t="s">
        <v>404</v>
      </c>
      <c r="Q14" s="18" t="s">
        <v>404</v>
      </c>
      <c r="R14" s="20" t="s">
        <v>404</v>
      </c>
      <c r="S14" s="18" t="n">
        <v>520.87297724</v>
      </c>
      <c r="T14" s="20" t="n">
        <v>27.72708211</v>
      </c>
    </row>
    <row r="15" spans="1:20">
      <c r="A15" s="15" t="s">
        <v>412</v>
      </c>
      <c r="B15" s="17" t="n">
        <v>5882</v>
      </c>
      <c r="C15" s="18">
        <f>(0.0/B15*100)</f>
        <v/>
      </c>
      <c r="D15" s="19" t="n">
        <v>5882</v>
      </c>
      <c r="E15" s="18" t="n">
        <v>526.73136147</v>
      </c>
      <c r="F15" s="20" t="n">
        <v>4.81849819</v>
      </c>
      <c r="G15" s="18" t="n">
        <v>531.80588498</v>
      </c>
      <c r="H15" s="20" t="n">
        <v>2.87149578</v>
      </c>
      <c r="I15" s="18" t="n">
        <v>523.69822067</v>
      </c>
      <c r="J15" s="20" t="n">
        <v>9.61729676</v>
      </c>
      <c r="K15" s="18" t="n">
        <v>537.44794695</v>
      </c>
      <c r="L15" s="20" t="n">
        <v>10.72625411</v>
      </c>
      <c r="M15" s="18" t="s">
        <v>404</v>
      </c>
      <c r="N15" s="20" t="s">
        <v>404</v>
      </c>
      <c r="O15" s="18" t="s">
        <v>404</v>
      </c>
      <c r="P15" s="20" t="s">
        <v>404</v>
      </c>
      <c r="Q15" s="18" t="s">
        <v>404</v>
      </c>
      <c r="R15" s="20" t="s">
        <v>404</v>
      </c>
      <c r="S15" s="18" t="s">
        <v>404</v>
      </c>
      <c r="T15" s="20" t="s">
        <v>404</v>
      </c>
    </row>
    <row r="16" spans="1:20">
      <c r="A16" s="15" t="s">
        <v>413</v>
      </c>
      <c r="B16" s="17" t="n">
        <v>6108</v>
      </c>
      <c r="C16" s="18">
        <f>(495.0/B16*100)</f>
        <v/>
      </c>
      <c r="D16" s="19" t="n">
        <v>5613</v>
      </c>
      <c r="E16" s="18" t="n">
        <v>491.09969533</v>
      </c>
      <c r="F16" s="20" t="n">
        <v>13.14162675</v>
      </c>
      <c r="G16" s="18" t="n">
        <v>505.19459203</v>
      </c>
      <c r="H16" s="20" t="n">
        <v>6.98429892</v>
      </c>
      <c r="I16" s="18" t="n">
        <v>480.81470103</v>
      </c>
      <c r="J16" s="20" t="n">
        <v>9.007150680000001</v>
      </c>
      <c r="K16" s="18" t="n">
        <v>505.24324567</v>
      </c>
      <c r="L16" s="20" t="n">
        <v>6.6338836</v>
      </c>
      <c r="M16" s="18" t="s">
        <v>404</v>
      </c>
      <c r="N16" s="20" t="s">
        <v>404</v>
      </c>
      <c r="O16" s="18" t="s">
        <v>404</v>
      </c>
      <c r="P16" s="20" t="s">
        <v>404</v>
      </c>
      <c r="Q16" s="18" t="s">
        <v>404</v>
      </c>
      <c r="R16" s="20" t="s">
        <v>404</v>
      </c>
      <c r="S16" s="18" t="n">
        <v>521.86362371</v>
      </c>
      <c r="T16" s="20" t="n">
        <v>41.08813668</v>
      </c>
    </row>
    <row r="17" spans="1:20">
      <c r="A17" s="15" t="s">
        <v>414</v>
      </c>
      <c r="B17" s="17" t="n">
        <v>6504</v>
      </c>
      <c r="C17" s="18">
        <f>(1325.0/B17*100)</f>
        <v/>
      </c>
      <c r="D17" s="19" t="n">
        <v>5179</v>
      </c>
      <c r="E17" s="18" t="n">
        <v>508.15417702</v>
      </c>
      <c r="F17" s="20" t="n">
        <v>7.39933614</v>
      </c>
      <c r="G17" s="18" t="n">
        <v>513.7058111</v>
      </c>
      <c r="H17" s="20" t="n">
        <v>10.75155532</v>
      </c>
      <c r="I17" s="18" t="n">
        <v>505.34573776</v>
      </c>
      <c r="J17" s="20" t="n">
        <v>9.34404106</v>
      </c>
      <c r="K17" s="18" t="n">
        <v>516.83414773</v>
      </c>
      <c r="L17" s="20" t="n">
        <v>12.16683507</v>
      </c>
      <c r="M17" s="18" t="s">
        <v>404</v>
      </c>
      <c r="N17" s="20" t="s">
        <v>404</v>
      </c>
      <c r="O17" s="18" t="s">
        <v>404</v>
      </c>
      <c r="P17" s="20" t="s">
        <v>404</v>
      </c>
      <c r="Q17" s="18" t="s">
        <v>404</v>
      </c>
      <c r="R17" s="20" t="s">
        <v>404</v>
      </c>
      <c r="S17" s="18" t="n">
        <v>492.18591179</v>
      </c>
      <c r="T17" s="20" t="n">
        <v>8.68272683</v>
      </c>
    </row>
    <row r="18" spans="1:20">
      <c r="A18" s="15" t="s">
        <v>415</v>
      </c>
      <c r="B18" s="17" t="n">
        <v>5532</v>
      </c>
      <c r="C18" s="18">
        <f>(0.0/B18*100)</f>
        <v/>
      </c>
      <c r="D18" s="19" t="n">
        <v>5532</v>
      </c>
      <c r="E18" s="18" t="n">
        <v>467.30062338</v>
      </c>
      <c r="F18" s="20" t="n">
        <v>9.175425540000001</v>
      </c>
      <c r="G18" s="18" t="n">
        <v>456.79766088</v>
      </c>
      <c r="H18" s="20" t="n">
        <v>7.91483432</v>
      </c>
      <c r="I18" s="18" t="n">
        <v>454.76219121</v>
      </c>
      <c r="J18" s="20" t="n">
        <v>7.56819398</v>
      </c>
      <c r="K18" s="18" t="n">
        <v>438.68869768</v>
      </c>
      <c r="L18" s="20" t="n">
        <v>10.22884949</v>
      </c>
      <c r="M18" s="18" t="s">
        <v>404</v>
      </c>
      <c r="N18" s="20" t="s">
        <v>404</v>
      </c>
      <c r="O18" s="18" t="s">
        <v>404</v>
      </c>
      <c r="P18" s="20" t="s">
        <v>404</v>
      </c>
      <c r="Q18" s="18" t="s">
        <v>404</v>
      </c>
      <c r="R18" s="20" t="s">
        <v>404</v>
      </c>
      <c r="S18" s="18" t="n">
        <v>453.34808175</v>
      </c>
      <c r="T18" s="20" t="n">
        <v>23.20346126</v>
      </c>
    </row>
    <row r="19" spans="1:20">
      <c r="A19" s="15" t="s">
        <v>416</v>
      </c>
      <c r="B19" s="17" t="n">
        <v>5658</v>
      </c>
      <c r="C19" s="18">
        <f>(327.0/B19*100)</f>
        <v/>
      </c>
      <c r="D19" s="19" t="n">
        <v>5331</v>
      </c>
      <c r="E19" s="18" t="n">
        <v>477.73288087</v>
      </c>
      <c r="F19" s="20" t="n">
        <v>6.97949228</v>
      </c>
      <c r="G19" s="18" t="n">
        <v>484.43723499</v>
      </c>
      <c r="H19" s="20" t="n">
        <v>8.03463608</v>
      </c>
      <c r="I19" s="18" t="n">
        <v>467.53802345</v>
      </c>
      <c r="J19" s="20" t="n">
        <v>12.56565677</v>
      </c>
      <c r="K19" s="18" t="n">
        <v>468.55765412</v>
      </c>
      <c r="L19" s="20" t="n">
        <v>14.71180605</v>
      </c>
      <c r="M19" s="18" t="s">
        <v>404</v>
      </c>
      <c r="N19" s="20" t="s">
        <v>404</v>
      </c>
      <c r="O19" s="18" t="s">
        <v>404</v>
      </c>
      <c r="P19" s="20" t="s">
        <v>404</v>
      </c>
      <c r="Q19" s="18" t="s">
        <v>404</v>
      </c>
      <c r="R19" s="20" t="s">
        <v>404</v>
      </c>
      <c r="S19" s="18" t="n">
        <v>478.64735011</v>
      </c>
      <c r="T19" s="20" t="n">
        <v>68.60504125999999</v>
      </c>
    </row>
    <row r="20" spans="1:20">
      <c r="A20" s="15" t="s">
        <v>417</v>
      </c>
      <c r="B20" s="17" t="n">
        <v>3371</v>
      </c>
      <c r="C20" s="18">
        <f>(24.0/B20*100)</f>
        <v/>
      </c>
      <c r="D20" s="19" t="n">
        <v>3347</v>
      </c>
      <c r="E20" s="18" t="n">
        <v>470.88333077</v>
      </c>
      <c r="F20" s="20" t="n">
        <v>1.9624359</v>
      </c>
      <c r="G20" s="18" t="n">
        <v>479.79390234</v>
      </c>
      <c r="H20" s="20" t="n">
        <v>3.4167233</v>
      </c>
      <c r="I20" s="18" t="n">
        <v>465.21223842</v>
      </c>
      <c r="J20" s="20" t="n">
        <v>5.5610225</v>
      </c>
      <c r="K20" s="18" t="n">
        <v>479.43010304</v>
      </c>
      <c r="L20" s="20" t="n">
        <v>11.2604829</v>
      </c>
      <c r="M20" s="18" t="s">
        <v>404</v>
      </c>
      <c r="N20" s="20" t="s">
        <v>404</v>
      </c>
      <c r="O20" s="18" t="s">
        <v>404</v>
      </c>
      <c r="P20" s="20" t="s">
        <v>404</v>
      </c>
      <c r="Q20" s="18" t="s">
        <v>404</v>
      </c>
      <c r="R20" s="20" t="s">
        <v>404</v>
      </c>
      <c r="S20" s="18" t="s">
        <v>404</v>
      </c>
      <c r="T20" s="20" t="s">
        <v>404</v>
      </c>
    </row>
    <row r="21" spans="1:20">
      <c r="A21" s="15" t="s">
        <v>418</v>
      </c>
      <c r="B21" s="17" t="n">
        <v>5741</v>
      </c>
      <c r="C21" s="18">
        <f>(0.0/B21*100)</f>
        <v/>
      </c>
      <c r="D21" s="19" t="n">
        <v>5741</v>
      </c>
      <c r="E21" s="18" t="n">
        <v>498.44375366</v>
      </c>
      <c r="F21" s="20" t="n">
        <v>5.70508346</v>
      </c>
      <c r="G21" s="18" t="n">
        <v>507.07035678</v>
      </c>
      <c r="H21" s="20" t="n">
        <v>4.20469577</v>
      </c>
      <c r="I21" s="18" t="n">
        <v>501.297907</v>
      </c>
      <c r="J21" s="20" t="n">
        <v>5.18285726</v>
      </c>
      <c r="K21" s="18" t="n">
        <v>493.27588236</v>
      </c>
      <c r="L21" s="20" t="n">
        <v>7.4894112</v>
      </c>
      <c r="M21" s="18" t="s">
        <v>404</v>
      </c>
      <c r="N21" s="20" t="s">
        <v>404</v>
      </c>
      <c r="O21" s="18" t="s">
        <v>404</v>
      </c>
      <c r="P21" s="20" t="s">
        <v>404</v>
      </c>
      <c r="Q21" s="18" t="s">
        <v>404</v>
      </c>
      <c r="R21" s="20" t="s">
        <v>404</v>
      </c>
      <c r="S21" s="18" t="n">
        <v>532.93896151</v>
      </c>
      <c r="T21" s="20" t="n">
        <v>5.96898349</v>
      </c>
    </row>
    <row r="22" spans="1:20">
      <c r="A22" s="15" t="s">
        <v>419</v>
      </c>
      <c r="B22" s="17" t="n">
        <v>6598</v>
      </c>
      <c r="C22" s="18">
        <f>(0.0/B22*100)</f>
        <v/>
      </c>
      <c r="D22" s="19" t="n">
        <v>6598</v>
      </c>
      <c r="E22" s="18" t="n">
        <v>466.75166241</v>
      </c>
      <c r="F22" s="20" t="n">
        <v>4.99472001</v>
      </c>
      <c r="G22" s="18" t="n">
        <v>448.3572473</v>
      </c>
      <c r="H22" s="20" t="n">
        <v>14.12265543</v>
      </c>
      <c r="I22" s="18" t="n">
        <v>485.36723512</v>
      </c>
      <c r="J22" s="20" t="n">
        <v>25.05768863</v>
      </c>
      <c r="K22" s="18" t="n">
        <v>463.51428302</v>
      </c>
      <c r="L22" s="20" t="n">
        <v>19.23423058</v>
      </c>
      <c r="M22" s="18" t="s">
        <v>404</v>
      </c>
      <c r="N22" s="20" t="s">
        <v>404</v>
      </c>
      <c r="O22" s="18" t="s">
        <v>404</v>
      </c>
      <c r="P22" s="20" t="s">
        <v>404</v>
      </c>
      <c r="Q22" s="18" t="s">
        <v>404</v>
      </c>
      <c r="R22" s="20" t="s">
        <v>404</v>
      </c>
      <c r="S22" s="18" t="n">
        <v>537.56431102</v>
      </c>
      <c r="T22" s="20" t="n">
        <v>32.80189095</v>
      </c>
    </row>
    <row r="23" spans="1:20">
      <c r="A23" s="15" t="s">
        <v>420</v>
      </c>
      <c r="B23" s="17" t="n">
        <v>11583</v>
      </c>
      <c r="C23" s="18">
        <f>(3194.0/B23*100)</f>
        <v/>
      </c>
      <c r="D23" s="19" t="n">
        <v>8389</v>
      </c>
      <c r="E23" s="18" t="n">
        <v>472.2351899</v>
      </c>
      <c r="F23" s="20" t="n">
        <v>7.4162653</v>
      </c>
      <c r="G23" s="18" t="n">
        <v>488.53480307</v>
      </c>
      <c r="H23" s="20" t="n">
        <v>10.64437803</v>
      </c>
      <c r="I23" s="18" t="n">
        <v>489.57728057</v>
      </c>
      <c r="J23" s="20" t="n">
        <v>4.94379665</v>
      </c>
      <c r="K23" s="18" t="n">
        <v>481.80846654</v>
      </c>
      <c r="L23" s="20" t="n">
        <v>14.76374276</v>
      </c>
      <c r="M23" s="18" t="s">
        <v>404</v>
      </c>
      <c r="N23" s="20" t="s">
        <v>404</v>
      </c>
      <c r="O23" s="18" t="s">
        <v>404</v>
      </c>
      <c r="P23" s="20" t="s">
        <v>404</v>
      </c>
      <c r="Q23" s="18" t="s">
        <v>404</v>
      </c>
      <c r="R23" s="20" t="s">
        <v>404</v>
      </c>
      <c r="S23" s="18" t="n">
        <v>409.75889799</v>
      </c>
      <c r="T23" s="20" t="n">
        <v>9.703384789999999</v>
      </c>
    </row>
    <row r="24" spans="1:20">
      <c r="A24" s="15" t="s">
        <v>421</v>
      </c>
      <c r="B24" s="17" t="n">
        <v>6647</v>
      </c>
      <c r="C24" s="18">
        <f>(0.0/B24*100)</f>
        <v/>
      </c>
      <c r="D24" s="19" t="n">
        <v>6647</v>
      </c>
      <c r="E24" s="18" t="n">
        <v>533.32354161</v>
      </c>
      <c r="F24" s="20" t="n">
        <v>3.97296824</v>
      </c>
      <c r="G24" s="18" t="n">
        <v>558.6416408699999</v>
      </c>
      <c r="H24" s="20" t="n">
        <v>13.80413563</v>
      </c>
      <c r="I24" s="18" t="n">
        <v>547.870867</v>
      </c>
      <c r="J24" s="20" t="n">
        <v>10.98992822</v>
      </c>
      <c r="K24" s="18" t="n">
        <v>493.92162089</v>
      </c>
      <c r="L24" s="20" t="n">
        <v>28.59007342</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516.44278017</v>
      </c>
      <c r="F25" s="20" t="n">
        <v>3.92017044</v>
      </c>
      <c r="G25" s="18" t="n">
        <v>521.08251435</v>
      </c>
      <c r="H25" s="20" t="n">
        <v>13.95342028</v>
      </c>
      <c r="I25" s="18" t="n">
        <v>510.50557401</v>
      </c>
      <c r="J25" s="20" t="n">
        <v>12.85704684</v>
      </c>
      <c r="K25" s="18" t="n">
        <v>512.29995913</v>
      </c>
      <c r="L25" s="20" t="n">
        <v>7.3617931</v>
      </c>
      <c r="M25" s="18" t="s">
        <v>404</v>
      </c>
      <c r="N25" s="20" t="s">
        <v>404</v>
      </c>
      <c r="O25" s="18" t="s">
        <v>404</v>
      </c>
      <c r="P25" s="20" t="s">
        <v>404</v>
      </c>
      <c r="Q25" s="18" t="s">
        <v>404</v>
      </c>
      <c r="R25" s="20" t="s">
        <v>404</v>
      </c>
      <c r="S25" s="18" t="n">
        <v>442.41672222</v>
      </c>
      <c r="T25" s="20" t="n">
        <v>3.3615834</v>
      </c>
    </row>
    <row r="26" spans="1:20">
      <c r="A26" s="15" t="s">
        <v>423</v>
      </c>
      <c r="B26" s="17" t="n">
        <v>4869</v>
      </c>
      <c r="C26" s="18">
        <f>(11.0/B26*100)</f>
        <v/>
      </c>
      <c r="D26" s="19" t="n">
        <v>4858</v>
      </c>
      <c r="E26" s="18" t="n">
        <v>487.31964218</v>
      </c>
      <c r="F26" s="20" t="n">
        <v>2.50154548</v>
      </c>
      <c r="G26" s="18" t="n">
        <v>495.83568381</v>
      </c>
      <c r="H26" s="20" t="n">
        <v>2.82935302</v>
      </c>
      <c r="I26" s="18" t="n">
        <v>481.03635742</v>
      </c>
      <c r="J26" s="20" t="n">
        <v>19.06621121</v>
      </c>
      <c r="K26" s="18" t="n">
        <v>466.36107753</v>
      </c>
      <c r="L26" s="20" t="n">
        <v>8.53778438</v>
      </c>
      <c r="M26" s="18" t="s">
        <v>404</v>
      </c>
      <c r="N26" s="20" t="s">
        <v>404</v>
      </c>
      <c r="O26" s="18" t="s">
        <v>404</v>
      </c>
      <c r="P26" s="20" t="s">
        <v>404</v>
      </c>
      <c r="Q26" s="18" t="s">
        <v>404</v>
      </c>
      <c r="R26" s="20" t="s">
        <v>404</v>
      </c>
      <c r="S26" s="18" t="n">
        <v>504.81905149</v>
      </c>
      <c r="T26" s="20" t="n">
        <v>21.06637268</v>
      </c>
    </row>
    <row r="27" spans="1:20">
      <c r="A27" s="15" t="s">
        <v>424</v>
      </c>
      <c r="B27" s="17" t="n">
        <v>5299</v>
      </c>
      <c r="C27" s="18">
        <f>(0.0/B27*100)</f>
        <v/>
      </c>
      <c r="D27" s="19" t="n">
        <v>5299</v>
      </c>
      <c r="E27" s="18" t="n">
        <v>495.64121137</v>
      </c>
      <c r="F27" s="20" t="n">
        <v>3.3193929</v>
      </c>
      <c r="G27" s="18" t="n">
        <v>490.87797162</v>
      </c>
      <c r="H27" s="20" t="n">
        <v>1.79412321</v>
      </c>
      <c r="I27" s="18" t="n">
        <v>466.645756</v>
      </c>
      <c r="J27" s="20" t="n">
        <v>1.96947848</v>
      </c>
      <c r="K27" s="18" t="n">
        <v>486.14775021</v>
      </c>
      <c r="L27" s="20" t="n">
        <v>2.09294254</v>
      </c>
      <c r="M27" s="18" t="s">
        <v>404</v>
      </c>
      <c r="N27" s="20" t="s">
        <v>404</v>
      </c>
      <c r="O27" s="18" t="s">
        <v>404</v>
      </c>
      <c r="P27" s="20" t="s">
        <v>404</v>
      </c>
      <c r="Q27" s="18" t="s">
        <v>404</v>
      </c>
      <c r="R27" s="20" t="s">
        <v>404</v>
      </c>
      <c r="S27" s="18" t="n">
        <v>463.15268815</v>
      </c>
      <c r="T27" s="20" t="n">
        <v>3.6776499</v>
      </c>
    </row>
    <row r="28" spans="1:20">
      <c r="A28" s="15" t="s">
        <v>425</v>
      </c>
      <c r="B28" s="17" t="n">
        <v>7568</v>
      </c>
      <c r="C28" s="18">
        <f>(0.0/B28*100)</f>
        <v/>
      </c>
      <c r="D28" s="19" t="n">
        <v>7568</v>
      </c>
      <c r="E28" s="18" t="n">
        <v>416.3722865</v>
      </c>
      <c r="F28" s="20" t="n">
        <v>3.47248501</v>
      </c>
      <c r="G28" s="18" t="n">
        <v>424.27265559</v>
      </c>
      <c r="H28" s="20" t="n">
        <v>8.911169470000001</v>
      </c>
      <c r="I28" s="18" t="n">
        <v>412.09761563</v>
      </c>
      <c r="J28" s="20" t="n">
        <v>6.29349947</v>
      </c>
      <c r="K28" s="18" t="n">
        <v>410.91109382</v>
      </c>
      <c r="L28" s="20" t="n">
        <v>6.30006313</v>
      </c>
      <c r="M28" s="18" t="s">
        <v>404</v>
      </c>
      <c r="N28" s="20" t="s">
        <v>404</v>
      </c>
      <c r="O28" s="18" t="s">
        <v>404</v>
      </c>
      <c r="P28" s="20" t="s">
        <v>404</v>
      </c>
      <c r="Q28" s="18" t="s">
        <v>404</v>
      </c>
      <c r="R28" s="20" t="s">
        <v>404</v>
      </c>
      <c r="S28" s="18" t="n">
        <v>404.73436937</v>
      </c>
      <c r="T28" s="20" t="n">
        <v>7.16787703</v>
      </c>
    </row>
    <row r="29" spans="1:20">
      <c r="A29" s="15" t="s">
        <v>426</v>
      </c>
      <c r="B29" s="17" t="n">
        <v>5385</v>
      </c>
      <c r="C29" s="18">
        <f>(1123.0/B29*100)</f>
        <v/>
      </c>
      <c r="D29" s="19" t="n">
        <v>4262</v>
      </c>
      <c r="E29" s="18" t="n">
        <v>505.11164645</v>
      </c>
      <c r="F29" s="20" t="n">
        <v>8.367435670000001</v>
      </c>
      <c r="G29" s="18" t="n">
        <v>508.83214282</v>
      </c>
      <c r="H29" s="20" t="n">
        <v>16.24306663</v>
      </c>
      <c r="I29" s="18" t="n">
        <v>536.30491289</v>
      </c>
      <c r="J29" s="20" t="n">
        <v>31.14855014</v>
      </c>
      <c r="K29" s="18" t="n">
        <v>504.85686158</v>
      </c>
      <c r="L29" s="20" t="n">
        <v>11.15765634</v>
      </c>
      <c r="M29" s="18" t="s">
        <v>404</v>
      </c>
      <c r="N29" s="20" t="s">
        <v>404</v>
      </c>
      <c r="O29" s="18" t="s">
        <v>404</v>
      </c>
      <c r="P29" s="20" t="s">
        <v>404</v>
      </c>
      <c r="Q29" s="18" t="s">
        <v>404</v>
      </c>
      <c r="R29" s="20" t="s">
        <v>404</v>
      </c>
      <c r="S29" s="18" t="n">
        <v>532.52292401</v>
      </c>
      <c r="T29" s="20" t="n">
        <v>3.93831359</v>
      </c>
    </row>
    <row r="30" spans="1:20">
      <c r="A30" s="15" t="s">
        <v>427</v>
      </c>
      <c r="B30" s="17" t="n">
        <v>4520</v>
      </c>
      <c r="C30" s="18">
        <f>(1076.0/B30*100)</f>
        <v/>
      </c>
      <c r="D30" s="19" t="n">
        <v>3444</v>
      </c>
      <c r="E30" s="18" t="n">
        <v>513.51055918</v>
      </c>
      <c r="F30" s="20" t="n">
        <v>5.12668905</v>
      </c>
      <c r="G30" s="18" t="n">
        <v>523.1673345</v>
      </c>
      <c r="H30" s="20" t="n">
        <v>5.60372174</v>
      </c>
      <c r="I30" s="18" t="n">
        <v>484.69545619</v>
      </c>
      <c r="J30" s="20" t="n">
        <v>15.09843455</v>
      </c>
      <c r="K30" s="18" t="n">
        <v>507.81133785</v>
      </c>
      <c r="L30" s="20" t="n">
        <v>22.51918867</v>
      </c>
      <c r="M30" s="18" t="s">
        <v>404</v>
      </c>
      <c r="N30" s="20" t="s">
        <v>404</v>
      </c>
      <c r="O30" s="18" t="s">
        <v>404</v>
      </c>
      <c r="P30" s="20" t="s">
        <v>404</v>
      </c>
      <c r="Q30" s="18" t="s">
        <v>404</v>
      </c>
      <c r="R30" s="20" t="s">
        <v>404</v>
      </c>
      <c r="S30" s="18" t="n">
        <v>480.36468898</v>
      </c>
      <c r="T30" s="20" t="n">
        <v>8.49798824</v>
      </c>
    </row>
    <row r="31" spans="1:20">
      <c r="A31" s="15" t="s">
        <v>428</v>
      </c>
      <c r="B31" s="17" t="n">
        <v>5456</v>
      </c>
      <c r="C31" s="18">
        <f>(502.0/B31*100)</f>
        <v/>
      </c>
      <c r="D31" s="19" t="n">
        <v>4954</v>
      </c>
      <c r="E31" s="18" t="n">
        <v>498.52858217</v>
      </c>
      <c r="F31" s="20" t="n">
        <v>3.31827424</v>
      </c>
      <c r="G31" s="18" t="n">
        <v>506.08468943</v>
      </c>
      <c r="H31" s="20" t="n">
        <v>3.77412775</v>
      </c>
      <c r="I31" s="18" t="n">
        <v>488.79856803</v>
      </c>
      <c r="J31" s="20" t="n">
        <v>6.53747637</v>
      </c>
      <c r="K31" s="18" t="n">
        <v>496.37535331</v>
      </c>
      <c r="L31" s="20" t="n">
        <v>9.08779777</v>
      </c>
      <c r="M31" s="18" t="s">
        <v>404</v>
      </c>
      <c r="N31" s="20" t="s">
        <v>404</v>
      </c>
      <c r="O31" s="18" t="s">
        <v>404</v>
      </c>
      <c r="P31" s="20" t="s">
        <v>404</v>
      </c>
      <c r="Q31" s="18" t="s">
        <v>404</v>
      </c>
      <c r="R31" s="20" t="s">
        <v>404</v>
      </c>
      <c r="S31" s="18" t="n">
        <v>499.82953195</v>
      </c>
      <c r="T31" s="20" t="n">
        <v>12.82152344</v>
      </c>
    </row>
    <row r="32" spans="1:20">
      <c r="A32" s="15" t="s">
        <v>429</v>
      </c>
      <c r="B32" s="17" t="n">
        <v>4478</v>
      </c>
      <c r="C32" s="18">
        <f>(0.0/B32*100)</f>
        <v/>
      </c>
      <c r="D32" s="19" t="n">
        <v>4478</v>
      </c>
      <c r="E32" s="18" t="n">
        <v>501.61797325</v>
      </c>
      <c r="F32" s="20" t="n">
        <v>5.12007712</v>
      </c>
      <c r="G32" s="18" t="n">
        <v>501.1350316</v>
      </c>
      <c r="H32" s="20" t="n">
        <v>4.59066976</v>
      </c>
      <c r="I32" s="18" t="n">
        <v>501.27702649</v>
      </c>
      <c r="J32" s="20" t="n">
        <v>7.44159197</v>
      </c>
      <c r="K32" s="18" t="n">
        <v>535.00076767</v>
      </c>
      <c r="L32" s="20" t="n">
        <v>13.46109357</v>
      </c>
      <c r="M32" s="18" t="s">
        <v>404</v>
      </c>
      <c r="N32" s="20" t="s">
        <v>404</v>
      </c>
      <c r="O32" s="18" t="s">
        <v>404</v>
      </c>
      <c r="P32" s="20" t="s">
        <v>404</v>
      </c>
      <c r="Q32" s="18" t="s">
        <v>404</v>
      </c>
      <c r="R32" s="20" t="s">
        <v>404</v>
      </c>
      <c r="S32" s="18" t="n">
        <v>474.11413873</v>
      </c>
      <c r="T32" s="20" t="n">
        <v>7.25787463</v>
      </c>
    </row>
    <row r="33" spans="1:20">
      <c r="A33" s="15" t="s">
        <v>430</v>
      </c>
      <c r="B33" s="17" t="n">
        <v>7325</v>
      </c>
      <c r="C33" s="18">
        <f>(29.0/B33*100)</f>
        <v/>
      </c>
      <c r="D33" s="19" t="n">
        <v>7296</v>
      </c>
      <c r="E33" s="18" t="n">
        <v>495.87944442</v>
      </c>
      <c r="F33" s="20" t="n">
        <v>4.11735162</v>
      </c>
      <c r="G33" s="18" t="n">
        <v>519.36167649</v>
      </c>
      <c r="H33" s="20" t="n">
        <v>7.47893997</v>
      </c>
      <c r="I33" s="18" t="n">
        <v>494.1907534</v>
      </c>
      <c r="J33" s="20" t="n">
        <v>7.01726367</v>
      </c>
      <c r="K33" s="18" t="n">
        <v>478.52121336</v>
      </c>
      <c r="L33" s="20" t="n">
        <v>5.94386227</v>
      </c>
      <c r="M33" s="18" t="s">
        <v>404</v>
      </c>
      <c r="N33" s="20" t="s">
        <v>404</v>
      </c>
      <c r="O33" s="18" t="s">
        <v>404</v>
      </c>
      <c r="P33" s="20" t="s">
        <v>404</v>
      </c>
      <c r="Q33" s="18" t="s">
        <v>404</v>
      </c>
      <c r="R33" s="20" t="s">
        <v>404</v>
      </c>
      <c r="S33" s="18" t="n">
        <v>510.12990314</v>
      </c>
      <c r="T33" s="20" t="n">
        <v>25.49199415</v>
      </c>
    </row>
    <row r="34" spans="1:20">
      <c r="A34" s="15" t="s">
        <v>431</v>
      </c>
      <c r="B34" s="17" t="n">
        <v>6350</v>
      </c>
      <c r="C34" s="18">
        <f>(0.0/B34*100)</f>
        <v/>
      </c>
      <c r="D34" s="19" t="n">
        <v>6350</v>
      </c>
      <c r="E34" s="18" t="n">
        <v>458.47147823</v>
      </c>
      <c r="F34" s="20" t="n">
        <v>5.72043458</v>
      </c>
      <c r="G34" s="18" t="n">
        <v>461.76351574</v>
      </c>
      <c r="H34" s="20" t="n">
        <v>5.02877037</v>
      </c>
      <c r="I34" s="18" t="n">
        <v>463.3388026</v>
      </c>
      <c r="J34" s="20" t="n">
        <v>17.82985034</v>
      </c>
      <c r="K34" s="18" t="n">
        <v>475.73943977</v>
      </c>
      <c r="L34" s="20" t="n">
        <v>23.38317589</v>
      </c>
      <c r="M34" s="18" t="s">
        <v>404</v>
      </c>
      <c r="N34" s="20" t="s">
        <v>404</v>
      </c>
      <c r="O34" s="18" t="s">
        <v>404</v>
      </c>
      <c r="P34" s="20" t="s">
        <v>404</v>
      </c>
      <c r="Q34" s="18" t="s">
        <v>404</v>
      </c>
      <c r="R34" s="20" t="s">
        <v>404</v>
      </c>
      <c r="S34" s="18" t="n">
        <v>434.77346238</v>
      </c>
      <c r="T34" s="20" t="n">
        <v>10.44641968</v>
      </c>
    </row>
    <row r="35" spans="1:20">
      <c r="A35" s="15" t="s">
        <v>432</v>
      </c>
      <c r="B35" s="17" t="n">
        <v>6406</v>
      </c>
      <c r="C35" s="18">
        <f>(443.0/B35*100)</f>
        <v/>
      </c>
      <c r="D35" s="19" t="n">
        <v>5963</v>
      </c>
      <c r="E35" s="18" t="n">
        <v>507.02375186</v>
      </c>
      <c r="F35" s="20" t="n">
        <v>2.93038753</v>
      </c>
      <c r="G35" s="18" t="n">
        <v>522.06668905</v>
      </c>
      <c r="H35" s="20" t="n">
        <v>1.88644969</v>
      </c>
      <c r="I35" s="18" t="n">
        <v>507.81102378</v>
      </c>
      <c r="J35" s="20" t="n">
        <v>5.02075339</v>
      </c>
      <c r="K35" s="18" t="n">
        <v>486.23684061</v>
      </c>
      <c r="L35" s="20" t="n">
        <v>5.19750088</v>
      </c>
      <c r="M35" s="18" t="s">
        <v>404</v>
      </c>
      <c r="N35" s="20" t="s">
        <v>404</v>
      </c>
      <c r="O35" s="18" t="s">
        <v>404</v>
      </c>
      <c r="P35" s="20" t="s">
        <v>404</v>
      </c>
      <c r="Q35" s="18" t="s">
        <v>404</v>
      </c>
      <c r="R35" s="20" t="s">
        <v>404</v>
      </c>
      <c r="S35" s="18" t="n">
        <v>519.80770218</v>
      </c>
      <c r="T35" s="20" t="n">
        <v>11.4923541</v>
      </c>
    </row>
    <row r="36" spans="1:20">
      <c r="A36" s="15" t="s">
        <v>433</v>
      </c>
      <c r="B36" s="17" t="n">
        <v>6736</v>
      </c>
      <c r="C36" s="18">
        <f>(10.0/B36*100)</f>
        <v/>
      </c>
      <c r="D36" s="19" t="n">
        <v>6726</v>
      </c>
      <c r="E36" s="18" t="n">
        <v>491.56069478</v>
      </c>
      <c r="F36" s="20" t="n">
        <v>3.77012254</v>
      </c>
      <c r="G36" s="18" t="n">
        <v>499.84054407</v>
      </c>
      <c r="H36" s="20" t="n">
        <v>4.23428365</v>
      </c>
      <c r="I36" s="18" t="n">
        <v>485.95741156</v>
      </c>
      <c r="J36" s="20" t="n">
        <v>4.34909156</v>
      </c>
      <c r="K36" s="18" t="n">
        <v>494.40131485</v>
      </c>
      <c r="L36" s="20" t="n">
        <v>8.205970560000001</v>
      </c>
      <c r="M36" s="18" t="s">
        <v>404</v>
      </c>
      <c r="N36" s="20" t="s">
        <v>404</v>
      </c>
      <c r="O36" s="18" t="s">
        <v>404</v>
      </c>
      <c r="P36" s="20" t="s">
        <v>404</v>
      </c>
      <c r="Q36" s="18" t="s">
        <v>404</v>
      </c>
      <c r="R36" s="20" t="s">
        <v>404</v>
      </c>
      <c r="S36" s="18" t="n">
        <v>505.99406137</v>
      </c>
      <c r="T36" s="20" t="n">
        <v>9.40694573</v>
      </c>
    </row>
    <row r="37" spans="1:20">
      <c r="A37" s="15" t="s">
        <v>434</v>
      </c>
      <c r="B37" s="17" t="n">
        <v>5458</v>
      </c>
      <c r="C37" s="18">
        <f>(0.0/B37*100)</f>
        <v/>
      </c>
      <c r="D37" s="19" t="n">
        <v>5458</v>
      </c>
      <c r="E37" s="18" t="n">
        <v>494.20131712</v>
      </c>
      <c r="F37" s="20" t="n">
        <v>4.10400377</v>
      </c>
      <c r="G37" s="18" t="n">
        <v>495.29924132</v>
      </c>
      <c r="H37" s="20" t="n">
        <v>7.27632122</v>
      </c>
      <c r="I37" s="18" t="n">
        <v>484.31361177</v>
      </c>
      <c r="J37" s="20" t="n">
        <v>13.81624444</v>
      </c>
      <c r="K37" s="18" t="n">
        <v>476.81450268</v>
      </c>
      <c r="L37" s="20" t="n">
        <v>7.73004062</v>
      </c>
      <c r="M37" s="18" t="s">
        <v>404</v>
      </c>
      <c r="N37" s="20" t="s">
        <v>404</v>
      </c>
      <c r="O37" s="18" t="s">
        <v>404</v>
      </c>
      <c r="P37" s="20" t="s">
        <v>404</v>
      </c>
      <c r="Q37" s="18" t="s">
        <v>404</v>
      </c>
      <c r="R37" s="20" t="s">
        <v>404</v>
      </c>
      <c r="S37" s="18" t="n">
        <v>432.40203165</v>
      </c>
      <c r="T37" s="20" t="n">
        <v>7.36901382</v>
      </c>
    </row>
    <row r="38" spans="1:20">
      <c r="A38" s="15" t="s">
        <v>435</v>
      </c>
      <c r="B38" s="17" t="n">
        <v>5860</v>
      </c>
      <c r="C38" s="18">
        <f>(268.0/B38*100)</f>
        <v/>
      </c>
      <c r="D38" s="19" t="n">
        <v>5592</v>
      </c>
      <c r="E38" s="18" t="n">
        <v>507.45007903</v>
      </c>
      <c r="F38" s="20" t="n">
        <v>8.407506959999999</v>
      </c>
      <c r="G38" s="18" t="n">
        <v>514.88134485</v>
      </c>
      <c r="H38" s="20" t="n">
        <v>7.3277176</v>
      </c>
      <c r="I38" s="18" t="n">
        <v>489.39290195</v>
      </c>
      <c r="J38" s="20" t="n">
        <v>9.337271339999999</v>
      </c>
      <c r="K38" s="18" t="n">
        <v>495.27530984</v>
      </c>
      <c r="L38" s="20" t="n">
        <v>11.30878404</v>
      </c>
      <c r="M38" s="18" t="s">
        <v>404</v>
      </c>
      <c r="N38" s="20" t="s">
        <v>404</v>
      </c>
      <c r="O38" s="18" t="s">
        <v>404</v>
      </c>
      <c r="P38" s="20" t="s">
        <v>404</v>
      </c>
      <c r="Q38" s="18" t="s">
        <v>404</v>
      </c>
      <c r="R38" s="20" t="s">
        <v>404</v>
      </c>
      <c r="S38" s="18" t="n">
        <v>441.57493378</v>
      </c>
      <c r="T38" s="20" t="n">
        <v>4.85560086</v>
      </c>
    </row>
    <row r="39" spans="1:20">
      <c r="A39" s="15" t="s">
        <v>436</v>
      </c>
      <c r="B39" s="17" t="n">
        <v>5895</v>
      </c>
      <c r="C39" s="18">
        <f>(0.0/B39*100)</f>
        <v/>
      </c>
      <c r="D39" s="19" t="n">
        <v>5895</v>
      </c>
      <c r="E39" s="18" t="n">
        <v>419.42777251</v>
      </c>
      <c r="F39" s="20" t="n">
        <v>6.36365669</v>
      </c>
      <c r="G39" s="18" t="n">
        <v>439.20417507</v>
      </c>
      <c r="H39" s="20" t="n">
        <v>10.32982579</v>
      </c>
      <c r="I39" s="18" t="n">
        <v>425.69757152</v>
      </c>
      <c r="J39" s="20" t="n">
        <v>9.191223880000001</v>
      </c>
      <c r="K39" s="18" t="n">
        <v>418.74067758</v>
      </c>
      <c r="L39" s="20" t="n">
        <v>25.12096429</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502.18371645</v>
      </c>
      <c r="F40" s="20" t="n">
        <v>4.83292911</v>
      </c>
      <c r="G40" s="18" t="n">
        <v>521.92954165</v>
      </c>
      <c r="H40" s="20" t="n">
        <v>5.82860759</v>
      </c>
      <c r="I40" s="18" t="n">
        <v>528.55173952</v>
      </c>
      <c r="J40" s="20" t="n">
        <v>9.32775404</v>
      </c>
      <c r="K40" s="18" t="n">
        <v>503.63570825</v>
      </c>
      <c r="L40" s="20" t="n">
        <v>10.33053522</v>
      </c>
      <c r="M40" s="18" t="s">
        <v>404</v>
      </c>
      <c r="N40" s="20" t="s">
        <v>404</v>
      </c>
      <c r="O40" s="18" t="s">
        <v>404</v>
      </c>
      <c r="P40" s="20" t="s">
        <v>404</v>
      </c>
      <c r="Q40" s="18" t="s">
        <v>404</v>
      </c>
      <c r="R40" s="20" t="s">
        <v>404</v>
      </c>
      <c r="S40" s="18" t="n">
        <v>504.91534054</v>
      </c>
      <c r="T40" s="20" t="n">
        <v>9.27535438</v>
      </c>
    </row>
    <row r="41" spans="1:20">
      <c r="A41" s="15" t="s">
        <v>438</v>
      </c>
      <c r="B41" s="17" t="n">
        <v>5712</v>
      </c>
      <c r="C41" s="18">
        <f>(99.0/B41*100)</f>
        <v/>
      </c>
      <c r="D41" s="19" t="n">
        <v>5613</v>
      </c>
      <c r="E41" s="18" t="n">
        <v>488.74127174</v>
      </c>
      <c r="F41" s="20" t="n">
        <v>6.22011399</v>
      </c>
      <c r="G41" s="18" t="n">
        <v>503.40139141</v>
      </c>
      <c r="H41" s="20" t="n">
        <v>5.16936815</v>
      </c>
      <c r="I41" s="18" t="n">
        <v>498.72084394</v>
      </c>
      <c r="J41" s="20" t="n">
        <v>11.58092488</v>
      </c>
      <c r="K41" s="18" t="n">
        <v>515.68993541</v>
      </c>
      <c r="L41" s="20" t="n">
        <v>17.08816054</v>
      </c>
      <c r="M41" s="18" t="s">
        <v>404</v>
      </c>
      <c r="N41" s="20" t="s">
        <v>404</v>
      </c>
      <c r="O41" s="18" t="s">
        <v>404</v>
      </c>
      <c r="P41" s="20" t="s">
        <v>404</v>
      </c>
      <c r="Q41" s="18" t="s">
        <v>404</v>
      </c>
      <c r="R41" s="20" t="s">
        <v>404</v>
      </c>
      <c r="S41" s="18" t="n">
        <v>479.08862567</v>
      </c>
      <c r="T41" s="20" t="n">
        <v>3.49727386</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429.73399827</v>
      </c>
      <c r="F44" s="20" t="n">
        <v>4.99896888</v>
      </c>
      <c r="G44" s="18" t="n">
        <v>428.41219757</v>
      </c>
      <c r="H44" s="20" t="n">
        <v>5.09498573</v>
      </c>
      <c r="I44" s="18" t="n">
        <v>415.67026144</v>
      </c>
      <c r="J44" s="20" t="n">
        <v>5.8947423</v>
      </c>
      <c r="K44" s="18" t="s">
        <v>404</v>
      </c>
      <c r="L44" s="20" t="s">
        <v>404</v>
      </c>
      <c r="M44" s="18" t="s">
        <v>404</v>
      </c>
      <c r="N44" s="20" t="s">
        <v>404</v>
      </c>
      <c r="O44" s="18" t="s">
        <v>404</v>
      </c>
      <c r="P44" s="20" t="s">
        <v>404</v>
      </c>
      <c r="Q44" s="18" t="n">
        <v>409.4241</v>
      </c>
      <c r="R44" s="20" t="n">
        <v>22.47772028</v>
      </c>
      <c r="S44" s="18" t="n">
        <v>435.49892744</v>
      </c>
      <c r="T44" s="20" t="n">
        <v>12.05375327</v>
      </c>
    </row>
    <row r="45" spans="1:20">
      <c r="A45" s="15" t="s">
        <v>442</v>
      </c>
      <c r="B45" s="17" t="n">
        <v>5519</v>
      </c>
      <c r="C45" s="18">
        <f>(0.0/B45*100)</f>
        <v/>
      </c>
      <c r="D45" s="19" t="n">
        <v>5519</v>
      </c>
      <c r="E45" s="18" t="n">
        <v>375.92792052</v>
      </c>
      <c r="F45" s="20" t="n">
        <v>4.43028759</v>
      </c>
      <c r="G45" s="18" t="n">
        <v>365.73262692</v>
      </c>
      <c r="H45" s="20" t="n">
        <v>5.41690184</v>
      </c>
      <c r="I45" s="18" t="n">
        <v>386.09772304</v>
      </c>
      <c r="J45" s="20" t="n">
        <v>8.101021060000001</v>
      </c>
      <c r="K45" s="18" t="n">
        <v>333.54119947</v>
      </c>
      <c r="L45" s="20" t="n">
        <v>19.00692228</v>
      </c>
      <c r="M45" s="18" t="s">
        <v>404</v>
      </c>
      <c r="N45" s="20" t="s">
        <v>404</v>
      </c>
      <c r="O45" s="18" t="s">
        <v>404</v>
      </c>
      <c r="P45" s="20" t="s">
        <v>404</v>
      </c>
      <c r="Q45" s="18" t="s">
        <v>404</v>
      </c>
      <c r="R45" s="20" t="s">
        <v>404</v>
      </c>
      <c r="S45" s="18" t="n">
        <v>395.56327742</v>
      </c>
      <c r="T45" s="20" t="n">
        <v>13.66717169</v>
      </c>
    </row>
    <row r="46" spans="1:20">
      <c r="A46" s="15" t="s">
        <v>443</v>
      </c>
      <c r="B46" s="17" t="n">
        <v>23141</v>
      </c>
      <c r="C46" s="18">
        <f>(4196.0/B46*100)</f>
        <v/>
      </c>
      <c r="D46" s="19" t="n">
        <v>18945</v>
      </c>
      <c r="E46" s="18" t="n">
        <v>406.54611728</v>
      </c>
      <c r="F46" s="20" t="n">
        <v>3.85472599</v>
      </c>
      <c r="G46" s="18" t="n">
        <v>434.18088027</v>
      </c>
      <c r="H46" s="20" t="n">
        <v>8.574764740000001</v>
      </c>
      <c r="I46" s="18" t="n">
        <v>391.38833288</v>
      </c>
      <c r="J46" s="20" t="n">
        <v>4.72152468</v>
      </c>
      <c r="K46" s="18" t="n">
        <v>384.49227093</v>
      </c>
      <c r="L46" s="20" t="n">
        <v>7.03605342</v>
      </c>
      <c r="M46" s="18" t="s">
        <v>404</v>
      </c>
      <c r="N46" s="20" t="s">
        <v>404</v>
      </c>
      <c r="O46" s="18" t="s">
        <v>404</v>
      </c>
      <c r="P46" s="20" t="s">
        <v>404</v>
      </c>
      <c r="Q46" s="18" t="s">
        <v>404</v>
      </c>
      <c r="R46" s="20" t="s">
        <v>404</v>
      </c>
      <c r="S46" s="18" t="n">
        <v>386.17794474</v>
      </c>
      <c r="T46" s="20" t="n">
        <v>9.81641334</v>
      </c>
    </row>
    <row r="47" spans="1:20">
      <c r="A47" s="15" t="s">
        <v>444</v>
      </c>
      <c r="B47" s="17" t="n">
        <v>5928</v>
      </c>
      <c r="C47" s="18">
        <f>(0.0/B47*100)</f>
        <v/>
      </c>
      <c r="D47" s="19" t="n">
        <v>5928</v>
      </c>
      <c r="E47" s="18" t="n">
        <v>425.5944697</v>
      </c>
      <c r="F47" s="20" t="n">
        <v>9.03998913</v>
      </c>
      <c r="G47" s="18" t="n">
        <v>452.62517182</v>
      </c>
      <c r="H47" s="20" t="n">
        <v>7.17683723</v>
      </c>
      <c r="I47" s="18" t="n">
        <v>440.00252029</v>
      </c>
      <c r="J47" s="20" t="n">
        <v>18.18469202</v>
      </c>
      <c r="K47" s="18" t="n">
        <v>493.9024409</v>
      </c>
      <c r="L47" s="20" t="n">
        <v>16.40495482</v>
      </c>
      <c r="M47" s="18" t="s">
        <v>404</v>
      </c>
      <c r="N47" s="20" t="s">
        <v>404</v>
      </c>
      <c r="O47" s="18" t="s">
        <v>404</v>
      </c>
      <c r="P47" s="20" t="s">
        <v>404</v>
      </c>
      <c r="Q47" s="18" t="s">
        <v>404</v>
      </c>
      <c r="R47" s="20" t="s">
        <v>404</v>
      </c>
      <c r="S47" s="18" t="s">
        <v>404</v>
      </c>
      <c r="T47" s="20" t="s">
        <v>404</v>
      </c>
    </row>
    <row r="48" spans="1:20">
      <c r="A48" s="15" t="s">
        <v>445</v>
      </c>
      <c r="B48" s="17" t="n">
        <v>9841</v>
      </c>
      <c r="C48" s="18">
        <f>(40.0/B48*100)</f>
        <v/>
      </c>
      <c r="D48" s="19" t="n">
        <v>9801</v>
      </c>
      <c r="E48" s="18" t="n">
        <v>516.34935391</v>
      </c>
      <c r="F48" s="20" t="n">
        <v>5.47169317</v>
      </c>
      <c r="G48" s="18" t="n">
        <v>545.11704058</v>
      </c>
      <c r="H48" s="20" t="n">
        <v>11.96795171</v>
      </c>
      <c r="I48" s="18" t="n">
        <v>509.79335944</v>
      </c>
      <c r="J48" s="20" t="n">
        <v>19.64688494</v>
      </c>
      <c r="K48" s="18" t="n">
        <v>486.30781805</v>
      </c>
      <c r="L48" s="20" t="n">
        <v>31.42939849</v>
      </c>
      <c r="M48" s="18" t="s">
        <v>404</v>
      </c>
      <c r="N48" s="20" t="s">
        <v>404</v>
      </c>
      <c r="O48" s="18" t="s">
        <v>404</v>
      </c>
      <c r="P48" s="20" t="s">
        <v>404</v>
      </c>
      <c r="Q48" s="18" t="s">
        <v>404</v>
      </c>
      <c r="R48" s="20" t="s">
        <v>404</v>
      </c>
      <c r="S48" s="18" t="s">
        <v>404</v>
      </c>
      <c r="T48" s="20" t="s">
        <v>404</v>
      </c>
    </row>
    <row r="49" spans="1:20">
      <c r="A49" s="15" t="s">
        <v>446</v>
      </c>
      <c r="B49" s="17" t="n">
        <v>6349</v>
      </c>
      <c r="C49" s="18">
        <f>(52.0/B49*100)</f>
        <v/>
      </c>
      <c r="D49" s="19" t="n">
        <v>6297</v>
      </c>
      <c r="E49" s="18" t="n">
        <v>431.12873849</v>
      </c>
      <c r="F49" s="20" t="n">
        <v>4.3359256</v>
      </c>
      <c r="G49" s="18" t="n">
        <v>445.48912487</v>
      </c>
      <c r="H49" s="20" t="n">
        <v>10.83860137</v>
      </c>
      <c r="I49" s="18" t="n">
        <v>432.47775045</v>
      </c>
      <c r="J49" s="20" t="n">
        <v>7.19873047</v>
      </c>
      <c r="K49" s="18" t="n">
        <v>424.54077715</v>
      </c>
      <c r="L49" s="20" t="n">
        <v>13.16342666</v>
      </c>
      <c r="M49" s="18" t="s">
        <v>404</v>
      </c>
      <c r="N49" s="20" t="s">
        <v>404</v>
      </c>
      <c r="O49" s="18" t="s">
        <v>404</v>
      </c>
      <c r="P49" s="20" t="s">
        <v>404</v>
      </c>
      <c r="Q49" s="18" t="s">
        <v>404</v>
      </c>
      <c r="R49" s="20" t="s">
        <v>404</v>
      </c>
      <c r="S49" s="18" t="n">
        <v>424.65381203</v>
      </c>
      <c r="T49" s="20" t="n">
        <v>15.02130954</v>
      </c>
    </row>
    <row r="50" spans="1:20">
      <c r="A50" s="15" t="s">
        <v>447</v>
      </c>
      <c r="B50" s="17" t="n">
        <v>11795</v>
      </c>
      <c r="C50" s="18">
        <f>(1031.0/B50*100)</f>
        <v/>
      </c>
      <c r="D50" s="19" t="n">
        <v>10764</v>
      </c>
      <c r="E50" s="18" t="n">
        <v>416.74230316</v>
      </c>
      <c r="F50" s="20" t="n">
        <v>4.58510144</v>
      </c>
      <c r="G50" s="18" t="n">
        <v>435.11764013</v>
      </c>
      <c r="H50" s="20" t="n">
        <v>11.24960197</v>
      </c>
      <c r="I50" s="18" t="n">
        <v>413.71335616</v>
      </c>
      <c r="J50" s="20" t="n">
        <v>4.47783991</v>
      </c>
      <c r="K50" s="18" t="n">
        <v>401.63843131</v>
      </c>
      <c r="L50" s="20" t="n">
        <v>11.94510719</v>
      </c>
      <c r="M50" s="18" t="s">
        <v>404</v>
      </c>
      <c r="N50" s="20" t="s">
        <v>404</v>
      </c>
      <c r="O50" s="18" t="s">
        <v>404</v>
      </c>
      <c r="P50" s="20" t="s">
        <v>404</v>
      </c>
      <c r="Q50" s="18" t="s">
        <v>404</v>
      </c>
      <c r="R50" s="20" t="s">
        <v>404</v>
      </c>
      <c r="S50" s="18" t="n">
        <v>438.71853214</v>
      </c>
      <c r="T50" s="20" t="n">
        <v>10.42655505</v>
      </c>
    </row>
    <row r="51" spans="1:20">
      <c r="A51" s="15" t="s">
        <v>448</v>
      </c>
      <c r="B51" s="17" t="n">
        <v>6866</v>
      </c>
      <c r="C51" s="18">
        <f>(0.0/B51*100)</f>
        <v/>
      </c>
      <c r="D51" s="19" t="n">
        <v>6866</v>
      </c>
      <c r="E51" s="18" t="n">
        <v>416.787734</v>
      </c>
      <c r="F51" s="20" t="n">
        <v>4.7894973</v>
      </c>
      <c r="G51" s="18" t="n">
        <v>421.54427704</v>
      </c>
      <c r="H51" s="20" t="n">
        <v>7.71114684</v>
      </c>
      <c r="I51" s="18" t="n">
        <v>422.12274372</v>
      </c>
      <c r="J51" s="20" t="n">
        <v>4.02493534</v>
      </c>
      <c r="K51" s="18" t="n">
        <v>417.32634726</v>
      </c>
      <c r="L51" s="20" t="n">
        <v>5.52626986</v>
      </c>
      <c r="M51" s="18" t="s">
        <v>404</v>
      </c>
      <c r="N51" s="20" t="s">
        <v>404</v>
      </c>
      <c r="O51" s="18" t="s">
        <v>404</v>
      </c>
      <c r="P51" s="20" t="s">
        <v>404</v>
      </c>
      <c r="Q51" s="18" t="s">
        <v>404</v>
      </c>
      <c r="R51" s="20" t="s">
        <v>404</v>
      </c>
      <c r="S51" s="18" t="n">
        <v>422.9673078</v>
      </c>
      <c r="T51" s="20" t="n">
        <v>8.847250020000001</v>
      </c>
    </row>
    <row r="52" spans="1:20">
      <c r="A52" s="15" t="s">
        <v>449</v>
      </c>
      <c r="B52" s="17" t="n">
        <v>5809</v>
      </c>
      <c r="C52" s="18">
        <f>(0.0/B52*100)</f>
        <v/>
      </c>
      <c r="D52" s="19" t="n">
        <v>5809</v>
      </c>
      <c r="E52" s="18" t="n">
        <v>471.98597507</v>
      </c>
      <c r="F52" s="20" t="n">
        <v>5.83093783</v>
      </c>
      <c r="G52" s="18" t="n">
        <v>479.39390975</v>
      </c>
      <c r="H52" s="20" t="n">
        <v>5.42466374</v>
      </c>
      <c r="I52" s="18" t="n">
        <v>462.92310089</v>
      </c>
      <c r="J52" s="20" t="n">
        <v>13.26793389</v>
      </c>
      <c r="K52" s="18" t="n">
        <v>522.5776349400001</v>
      </c>
      <c r="L52" s="20" t="n">
        <v>21.80665161</v>
      </c>
      <c r="M52" s="18" t="s">
        <v>404</v>
      </c>
      <c r="N52" s="20" t="s">
        <v>404</v>
      </c>
      <c r="O52" s="18" t="s">
        <v>404</v>
      </c>
      <c r="P52" s="20" t="s">
        <v>404</v>
      </c>
      <c r="Q52" s="18" t="s">
        <v>404</v>
      </c>
      <c r="R52" s="20" t="s">
        <v>404</v>
      </c>
      <c r="S52" s="18" t="s">
        <v>404</v>
      </c>
      <c r="T52" s="20" t="s">
        <v>404</v>
      </c>
    </row>
    <row r="53" spans="1:20">
      <c r="A53" s="15" t="s">
        <v>450</v>
      </c>
      <c r="B53" s="17" t="n">
        <v>5571</v>
      </c>
      <c r="C53" s="18">
        <f>(0.0/B53*100)</f>
        <v/>
      </c>
      <c r="D53" s="19" t="n">
        <v>5571</v>
      </c>
      <c r="E53" s="18" t="n">
        <v>428.95292536</v>
      </c>
      <c r="F53" s="20" t="n">
        <v>2.29929136</v>
      </c>
      <c r="G53" s="18" t="n">
        <v>441.61426013</v>
      </c>
      <c r="H53" s="20" t="n">
        <v>3.08818743</v>
      </c>
      <c r="I53" s="18" t="n">
        <v>429.11249712</v>
      </c>
      <c r="J53" s="20" t="n">
        <v>1.85391477</v>
      </c>
      <c r="K53" s="18" t="n">
        <v>436.46461227</v>
      </c>
      <c r="L53" s="20" t="n">
        <v>3.9496541</v>
      </c>
      <c r="M53" s="18" t="s">
        <v>404</v>
      </c>
      <c r="N53" s="20" t="s">
        <v>404</v>
      </c>
      <c r="O53" s="18" t="s">
        <v>404</v>
      </c>
      <c r="P53" s="20" t="s">
        <v>404</v>
      </c>
      <c r="Q53" s="18" t="s">
        <v>404</v>
      </c>
      <c r="R53" s="20" t="s">
        <v>404</v>
      </c>
      <c r="S53" s="18" t="n">
        <v>453.89438615</v>
      </c>
      <c r="T53" s="20" t="n">
        <v>8.79154537</v>
      </c>
    </row>
    <row r="54" spans="1:20">
      <c r="A54" s="15" t="s">
        <v>451</v>
      </c>
      <c r="B54" s="17" t="n">
        <v>4740</v>
      </c>
      <c r="C54" s="18">
        <f>(199.0/B54*100)</f>
        <v/>
      </c>
      <c r="D54" s="19" t="n">
        <v>4541</v>
      </c>
      <c r="E54" s="18" t="n">
        <v>336.48014941</v>
      </c>
      <c r="F54" s="20" t="n">
        <v>3.67200973</v>
      </c>
      <c r="G54" s="18" t="n">
        <v>326.5330996</v>
      </c>
      <c r="H54" s="20" t="n">
        <v>6.56669127</v>
      </c>
      <c r="I54" s="18" t="n">
        <v>307.01600665</v>
      </c>
      <c r="J54" s="20" t="n">
        <v>13.38242914</v>
      </c>
      <c r="K54" s="18" t="n">
        <v>323.62901418</v>
      </c>
      <c r="L54" s="20" t="n">
        <v>11.75227877</v>
      </c>
      <c r="M54" s="18" t="s">
        <v>404</v>
      </c>
      <c r="N54" s="20" t="s">
        <v>404</v>
      </c>
      <c r="O54" s="18" t="s">
        <v>404</v>
      </c>
      <c r="P54" s="20" t="s">
        <v>404</v>
      </c>
      <c r="Q54" s="18" t="s">
        <v>404</v>
      </c>
      <c r="R54" s="20" t="s">
        <v>404</v>
      </c>
      <c r="S54" s="18" t="n">
        <v>306.23854451</v>
      </c>
      <c r="T54" s="20" t="n">
        <v>10.4531752</v>
      </c>
    </row>
    <row r="55" spans="1:20">
      <c r="A55" s="15" t="s">
        <v>452</v>
      </c>
      <c r="B55" s="17" t="n">
        <v>5316</v>
      </c>
      <c r="C55" s="18">
        <f>(43.0/B55*100)</f>
        <v/>
      </c>
      <c r="D55" s="19" t="n">
        <v>5273</v>
      </c>
      <c r="E55" s="18" t="n">
        <v>412.54161621</v>
      </c>
      <c r="F55" s="20" t="n">
        <v>5.02621635</v>
      </c>
      <c r="G55" s="18" t="n">
        <v>413.30358036</v>
      </c>
      <c r="H55" s="20" t="n">
        <v>6.06673356</v>
      </c>
      <c r="I55" s="18" t="n">
        <v>401.6022003</v>
      </c>
      <c r="J55" s="20" t="n">
        <v>5.94735952</v>
      </c>
      <c r="K55" s="18" t="n">
        <v>407.86509278</v>
      </c>
      <c r="L55" s="20" t="n">
        <v>17.84826167</v>
      </c>
      <c r="M55" s="18" t="s">
        <v>404</v>
      </c>
      <c r="N55" s="20" t="s">
        <v>404</v>
      </c>
      <c r="O55" s="18" t="s">
        <v>404</v>
      </c>
      <c r="P55" s="20" t="s">
        <v>404</v>
      </c>
      <c r="Q55" s="18" t="n">
        <v>349.6732978</v>
      </c>
      <c r="R55" s="20" t="n">
        <v>13.78435113</v>
      </c>
      <c r="S55" s="18" t="n">
        <v>413.20693243</v>
      </c>
      <c r="T55" s="20" t="n">
        <v>6.18139134</v>
      </c>
    </row>
    <row r="56" spans="1:20">
      <c r="A56" s="15" t="s">
        <v>453</v>
      </c>
      <c r="B56" s="17" t="n">
        <v>5359</v>
      </c>
      <c r="C56" s="18">
        <f>(0.0/B56*100)</f>
        <v/>
      </c>
      <c r="D56" s="19" t="n">
        <v>5359</v>
      </c>
      <c r="E56" s="18" t="n">
        <v>516.33904589</v>
      </c>
      <c r="F56" s="20" t="n">
        <v>4.3138555</v>
      </c>
      <c r="G56" s="18" t="n">
        <v>538.32096771</v>
      </c>
      <c r="H56" s="20" t="n">
        <v>5.74789998</v>
      </c>
      <c r="I56" s="18" t="n">
        <v>521.4738174</v>
      </c>
      <c r="J56" s="20" t="n">
        <v>11.1436343</v>
      </c>
      <c r="K56" s="18" t="n">
        <v>530.98702895</v>
      </c>
      <c r="L56" s="20" t="n">
        <v>18.28709374</v>
      </c>
      <c r="M56" s="18" t="s">
        <v>404</v>
      </c>
      <c r="N56" s="20" t="s">
        <v>404</v>
      </c>
      <c r="O56" s="18" t="s">
        <v>404</v>
      </c>
      <c r="P56" s="20" t="s">
        <v>404</v>
      </c>
      <c r="Q56" s="18" t="s">
        <v>404</v>
      </c>
      <c r="R56" s="20" t="s">
        <v>404</v>
      </c>
      <c r="S56" s="18" t="n">
        <v>516.90404772</v>
      </c>
      <c r="T56" s="20" t="n">
        <v>29.04227436</v>
      </c>
    </row>
    <row r="57" spans="1:20">
      <c r="A57" s="15" t="s">
        <v>454</v>
      </c>
      <c r="B57" s="17" t="n">
        <v>6513</v>
      </c>
      <c r="C57" s="18">
        <f>(0.0/B57*100)</f>
        <v/>
      </c>
      <c r="D57" s="19" t="n">
        <v>6513</v>
      </c>
      <c r="E57" s="18" t="n">
        <v>403.74645666</v>
      </c>
      <c r="F57" s="20" t="n">
        <v>2.66892794</v>
      </c>
      <c r="G57" s="18" t="n">
        <v>392.01222474</v>
      </c>
      <c r="H57" s="20" t="n">
        <v>6.94529764</v>
      </c>
      <c r="I57" s="18" t="n">
        <v>382.6580864</v>
      </c>
      <c r="J57" s="20" t="n">
        <v>30.36952136</v>
      </c>
      <c r="K57" s="18" t="n">
        <v>402.45427362</v>
      </c>
      <c r="L57" s="20" t="n">
        <v>16.76858196</v>
      </c>
      <c r="M57" s="18" t="s">
        <v>404</v>
      </c>
      <c r="N57" s="20" t="s">
        <v>404</v>
      </c>
      <c r="O57" s="18" t="s">
        <v>404</v>
      </c>
      <c r="P57" s="20" t="s">
        <v>404</v>
      </c>
      <c r="Q57" s="18" t="s">
        <v>404</v>
      </c>
      <c r="R57" s="20" t="s">
        <v>404</v>
      </c>
      <c r="S57" s="18" t="n">
        <v>449.01669442</v>
      </c>
      <c r="T57" s="20" t="n">
        <v>8.00421946</v>
      </c>
    </row>
    <row r="58" spans="1:20">
      <c r="A58" s="15" t="s">
        <v>455</v>
      </c>
      <c r="B58" s="17" t="n">
        <v>7267</v>
      </c>
      <c r="C58" s="18">
        <f>(0.0/B58*100)</f>
        <v/>
      </c>
      <c r="D58" s="19" t="n">
        <v>7267</v>
      </c>
      <c r="E58" s="18" t="n">
        <v>410.99346764</v>
      </c>
      <c r="F58" s="20" t="n">
        <v>4.27941659</v>
      </c>
      <c r="G58" s="18" t="n">
        <v>414.08778793</v>
      </c>
      <c r="H58" s="20" t="n">
        <v>5.45244928</v>
      </c>
      <c r="I58" s="18" t="n">
        <v>395.73607276</v>
      </c>
      <c r="J58" s="20" t="n">
        <v>7.88816545</v>
      </c>
      <c r="K58" s="18" t="n">
        <v>400.99262985</v>
      </c>
      <c r="L58" s="20" t="n">
        <v>15.97224958</v>
      </c>
      <c r="M58" s="18" t="s">
        <v>404</v>
      </c>
      <c r="N58" s="20" t="s">
        <v>404</v>
      </c>
      <c r="O58" s="18" t="s">
        <v>404</v>
      </c>
      <c r="P58" s="20" t="s">
        <v>404</v>
      </c>
      <c r="Q58" s="18" t="s">
        <v>404</v>
      </c>
      <c r="R58" s="20" t="s">
        <v>404</v>
      </c>
      <c r="S58" s="18" t="n">
        <v>410.85945834</v>
      </c>
      <c r="T58" s="20" t="n">
        <v>13.53925549</v>
      </c>
    </row>
    <row r="59" spans="1:20">
      <c r="A59" s="15" t="s">
        <v>456</v>
      </c>
      <c r="B59" s="17" t="n">
        <v>4826</v>
      </c>
      <c r="C59" s="18">
        <f>(0.0/B59*100)</f>
        <v/>
      </c>
      <c r="D59" s="19" t="n">
        <v>4826</v>
      </c>
      <c r="E59" s="18" t="n">
        <v>369.00918571</v>
      </c>
      <c r="F59" s="20" t="n">
        <v>2.20252061</v>
      </c>
      <c r="G59" s="18" t="n">
        <v>378.99069279</v>
      </c>
      <c r="H59" s="20" t="n">
        <v>3.36197353</v>
      </c>
      <c r="I59" s="18" t="n">
        <v>379.3675239</v>
      </c>
      <c r="J59" s="20" t="n">
        <v>3.34911536</v>
      </c>
      <c r="K59" s="18" t="n">
        <v>393.45403304</v>
      </c>
      <c r="L59" s="20" t="n">
        <v>5.37879457</v>
      </c>
      <c r="M59" s="18" t="s">
        <v>404</v>
      </c>
      <c r="N59" s="20" t="s">
        <v>404</v>
      </c>
      <c r="O59" s="18" t="s">
        <v>404</v>
      </c>
      <c r="P59" s="20" t="s">
        <v>404</v>
      </c>
      <c r="Q59" s="18" t="n">
        <v>331.74422024</v>
      </c>
      <c r="R59" s="20" t="n">
        <v>12.3275383</v>
      </c>
      <c r="S59" s="18" t="n">
        <v>414.87656687</v>
      </c>
      <c r="T59" s="20" t="n">
        <v>7.45488219</v>
      </c>
    </row>
    <row r="60" spans="1:20">
      <c r="A60" s="15" t="s">
        <v>457</v>
      </c>
      <c r="B60" s="17" t="n">
        <v>4546</v>
      </c>
      <c r="C60" s="18">
        <f>(0.0/B60*100)</f>
        <v/>
      </c>
      <c r="D60" s="19" t="n">
        <v>4546</v>
      </c>
      <c r="E60" s="18" t="n">
        <v>392.41315751</v>
      </c>
      <c r="F60" s="20" t="n">
        <v>6.83565665</v>
      </c>
      <c r="G60" s="18" t="n">
        <v>379.82928065</v>
      </c>
      <c r="H60" s="20" t="n">
        <v>7.39960468</v>
      </c>
      <c r="I60" s="18" t="n">
        <v>371.18185939</v>
      </c>
      <c r="J60" s="20" t="n">
        <v>12.81301812</v>
      </c>
      <c r="K60" s="18" t="n">
        <v>385.45471578</v>
      </c>
      <c r="L60" s="20" t="n">
        <v>13.04972952</v>
      </c>
      <c r="M60" s="18" t="s">
        <v>404</v>
      </c>
      <c r="N60" s="20" t="s">
        <v>404</v>
      </c>
      <c r="O60" s="18" t="s">
        <v>404</v>
      </c>
      <c r="P60" s="20" t="s">
        <v>404</v>
      </c>
      <c r="Q60" s="18" t="s">
        <v>404</v>
      </c>
      <c r="R60" s="20" t="s">
        <v>404</v>
      </c>
      <c r="S60" s="18" t="n">
        <v>393.09194145</v>
      </c>
      <c r="T60" s="20" t="n">
        <v>14.45708879</v>
      </c>
    </row>
    <row r="61" spans="1:20">
      <c r="A61" s="15" t="s">
        <v>458</v>
      </c>
      <c r="B61" s="17" t="n">
        <v>6525</v>
      </c>
      <c r="C61" s="18">
        <f>(0.0/B61*100)</f>
        <v/>
      </c>
      <c r="D61" s="19" t="n">
        <v>6525</v>
      </c>
      <c r="E61" s="18" t="n">
        <v>471.66631068</v>
      </c>
      <c r="F61" s="20" t="n">
        <v>3.35658269</v>
      </c>
      <c r="G61" s="18" t="n">
        <v>484.3779771</v>
      </c>
      <c r="H61" s="20" t="n">
        <v>6.47580904</v>
      </c>
      <c r="I61" s="18" t="n">
        <v>469.40286873</v>
      </c>
      <c r="J61" s="20" t="n">
        <v>6.97252432</v>
      </c>
      <c r="K61" s="18" t="n">
        <v>434.81999631</v>
      </c>
      <c r="L61" s="20" t="n">
        <v>10.97526419</v>
      </c>
      <c r="M61" s="18" t="s">
        <v>404</v>
      </c>
      <c r="N61" s="20" t="s">
        <v>404</v>
      </c>
      <c r="O61" s="18" t="s">
        <v>404</v>
      </c>
      <c r="P61" s="20" t="s">
        <v>404</v>
      </c>
      <c r="Q61" s="18" t="s">
        <v>404</v>
      </c>
      <c r="R61" s="20" t="s">
        <v>404</v>
      </c>
      <c r="S61" s="18" t="n">
        <v>404.49601307</v>
      </c>
      <c r="T61" s="20" t="n">
        <v>30.61798168</v>
      </c>
    </row>
    <row r="62" spans="1:20">
      <c r="A62" s="15" t="s">
        <v>459</v>
      </c>
      <c r="B62" s="17" t="n">
        <v>4476</v>
      </c>
      <c r="C62" s="18">
        <f>(0.0/B62*100)</f>
        <v/>
      </c>
      <c r="D62" s="19" t="n">
        <v>4476</v>
      </c>
      <c r="E62" s="18" t="n">
        <v>527.90596449</v>
      </c>
      <c r="F62" s="20" t="n">
        <v>1.19341177</v>
      </c>
      <c r="G62" s="18" t="n">
        <v>549.22593637</v>
      </c>
      <c r="H62" s="20" t="n">
        <v>2.79886639</v>
      </c>
      <c r="I62" s="18" t="n">
        <v>495.46943528</v>
      </c>
      <c r="J62" s="20" t="n">
        <v>3.65137804</v>
      </c>
      <c r="K62" s="18" t="n">
        <v>491.6282251</v>
      </c>
      <c r="L62" s="20" t="n">
        <v>6.43124005</v>
      </c>
      <c r="M62" s="18" t="s">
        <v>404</v>
      </c>
      <c r="N62" s="20" t="s">
        <v>404</v>
      </c>
      <c r="O62" s="18" t="s">
        <v>404</v>
      </c>
      <c r="P62" s="20" t="s">
        <v>404</v>
      </c>
      <c r="Q62" s="18" t="s">
        <v>404</v>
      </c>
      <c r="R62" s="20" t="s">
        <v>404</v>
      </c>
      <c r="S62" s="18" t="n">
        <v>550.46884713</v>
      </c>
      <c r="T62" s="20" t="n">
        <v>5.73789828</v>
      </c>
    </row>
    <row r="63" spans="1:20">
      <c r="A63" s="15" t="s">
        <v>460</v>
      </c>
      <c r="B63" s="17" t="n">
        <v>5324</v>
      </c>
      <c r="C63" s="18">
        <f>(0.0/B63*100)</f>
        <v/>
      </c>
      <c r="D63" s="19" t="n">
        <v>5324</v>
      </c>
      <c r="E63" s="18" t="n">
        <v>380.97350978</v>
      </c>
      <c r="F63" s="20" t="n">
        <v>1.77465892</v>
      </c>
      <c r="G63" s="18" t="n">
        <v>379.81052828</v>
      </c>
      <c r="H63" s="20" t="n">
        <v>2.01841342</v>
      </c>
      <c r="I63" s="18" t="n">
        <v>336.41370675</v>
      </c>
      <c r="J63" s="20" t="n">
        <v>7.79697732</v>
      </c>
      <c r="K63" s="18" t="n">
        <v>351.5844241</v>
      </c>
      <c r="L63" s="20" t="n">
        <v>10.21341183</v>
      </c>
      <c r="M63" s="18" t="s">
        <v>404</v>
      </c>
      <c r="N63" s="20" t="s">
        <v>404</v>
      </c>
      <c r="O63" s="18" t="s">
        <v>404</v>
      </c>
      <c r="P63" s="20" t="s">
        <v>404</v>
      </c>
      <c r="Q63" s="18" t="s">
        <v>404</v>
      </c>
      <c r="R63" s="20" t="s">
        <v>404</v>
      </c>
      <c r="S63" s="18" t="n">
        <v>404.79552372</v>
      </c>
      <c r="T63" s="20" t="n">
        <v>3.19436342</v>
      </c>
    </row>
    <row r="64" spans="1:20">
      <c r="A64" s="15" t="s">
        <v>461</v>
      </c>
      <c r="B64" s="17" t="n">
        <v>3634</v>
      </c>
      <c r="C64" s="18">
        <f>(27.0/B64*100)</f>
        <v/>
      </c>
      <c r="D64" s="19" t="n">
        <v>3607</v>
      </c>
      <c r="E64" s="18" t="n">
        <v>470.70478053</v>
      </c>
      <c r="F64" s="20" t="n">
        <v>4.97324649</v>
      </c>
      <c r="G64" s="18" t="n">
        <v>485.54854409</v>
      </c>
      <c r="H64" s="20" t="n">
        <v>2.95911719</v>
      </c>
      <c r="I64" s="18" t="n">
        <v>434.94887135</v>
      </c>
      <c r="J64" s="20" t="n">
        <v>2.34240144</v>
      </c>
      <c r="K64" s="18" t="n">
        <v>525.2545559500001</v>
      </c>
      <c r="L64" s="20" t="n">
        <v>15.32000848</v>
      </c>
      <c r="M64" s="18" t="s">
        <v>404</v>
      </c>
      <c r="N64" s="20" t="s">
        <v>404</v>
      </c>
      <c r="O64" s="18" t="n">
        <v>510.13740628</v>
      </c>
      <c r="P64" s="20" t="n">
        <v>29.6520206</v>
      </c>
      <c r="Q64" s="18" t="s">
        <v>404</v>
      </c>
      <c r="R64" s="20" t="s">
        <v>404</v>
      </c>
      <c r="S64" s="18" t="n">
        <v>496.05614139</v>
      </c>
      <c r="T64" s="20" t="n">
        <v>5.26394556</v>
      </c>
    </row>
    <row r="65" spans="1:20">
      <c r="A65" s="15" t="s">
        <v>462</v>
      </c>
      <c r="B65" s="17" t="n">
        <v>5325</v>
      </c>
      <c r="C65" s="18">
        <f>(0.0/B65*100)</f>
        <v/>
      </c>
      <c r="D65" s="19" t="n">
        <v>5325</v>
      </c>
      <c r="E65" s="18" t="n">
        <v>429.12024931</v>
      </c>
      <c r="F65" s="20" t="n">
        <v>3.57521371</v>
      </c>
      <c r="G65" s="18" t="n">
        <v>431.2740709</v>
      </c>
      <c r="H65" s="20" t="n">
        <v>4.91222685</v>
      </c>
      <c r="I65" s="18" t="n">
        <v>404.9781399</v>
      </c>
      <c r="J65" s="20" t="n">
        <v>7.35750155</v>
      </c>
      <c r="K65" s="18" t="n">
        <v>397.2022</v>
      </c>
      <c r="L65" s="20" t="n">
        <v>6.18379965</v>
      </c>
      <c r="M65" s="18" t="s">
        <v>404</v>
      </c>
      <c r="N65" s="20" t="s">
        <v>404</v>
      </c>
      <c r="O65" s="18" t="s">
        <v>404</v>
      </c>
      <c r="P65" s="20" t="s">
        <v>404</v>
      </c>
      <c r="Q65" s="18" t="s">
        <v>404</v>
      </c>
      <c r="R65" s="20" t="s">
        <v>404</v>
      </c>
      <c r="S65" s="18" t="n">
        <v>421.53727433</v>
      </c>
      <c r="T65" s="20" t="n">
        <v>15.60615743</v>
      </c>
    </row>
    <row r="66" spans="1:20">
      <c r="A66" s="15" t="s">
        <v>463</v>
      </c>
      <c r="B66" s="17" t="n">
        <v>5665</v>
      </c>
      <c r="C66" s="18">
        <f>(0.0/B66*100)</f>
        <v/>
      </c>
      <c r="D66" s="19" t="n">
        <v>5665</v>
      </c>
      <c r="E66" s="18" t="n">
        <v>407.91316279</v>
      </c>
      <c r="F66" s="20" t="n">
        <v>1.54506738</v>
      </c>
      <c r="G66" s="18" t="n">
        <v>415.26024885</v>
      </c>
      <c r="H66" s="20" t="n">
        <v>1.77372929</v>
      </c>
      <c r="I66" s="18" t="n">
        <v>432.01699571</v>
      </c>
      <c r="J66" s="20" t="n">
        <v>5.79530091</v>
      </c>
      <c r="K66" s="18" t="n">
        <v>426.44639626</v>
      </c>
      <c r="L66" s="20" t="n">
        <v>3.42519905</v>
      </c>
      <c r="M66" s="18" t="s">
        <v>404</v>
      </c>
      <c r="N66" s="20" t="s">
        <v>404</v>
      </c>
      <c r="O66" s="18" t="s">
        <v>404</v>
      </c>
      <c r="P66" s="20" t="s">
        <v>404</v>
      </c>
      <c r="Q66" s="18" t="s">
        <v>404</v>
      </c>
      <c r="R66" s="20" t="s">
        <v>404</v>
      </c>
      <c r="S66" s="18" t="n">
        <v>360.43669136</v>
      </c>
      <c r="T66" s="20" t="n">
        <v>5.87257018</v>
      </c>
    </row>
    <row r="67" spans="1:20">
      <c r="A67" s="15" t="s">
        <v>464</v>
      </c>
      <c r="B67" s="17" t="n">
        <v>6971</v>
      </c>
      <c r="C67" s="18">
        <f>(0.0/B67*100)</f>
        <v/>
      </c>
      <c r="D67" s="19" t="n">
        <v>6971</v>
      </c>
      <c r="E67" s="18" t="n">
        <v>402.51096475</v>
      </c>
      <c r="F67" s="20" t="n">
        <v>3.38940521</v>
      </c>
      <c r="G67" s="18" t="n">
        <v>399.64896283</v>
      </c>
      <c r="H67" s="20" t="n">
        <v>9.82483481</v>
      </c>
      <c r="I67" s="18" t="n">
        <v>383.45484652</v>
      </c>
      <c r="J67" s="20" t="n">
        <v>5.0965146</v>
      </c>
      <c r="K67" s="18" t="n">
        <v>392.06872267</v>
      </c>
      <c r="L67" s="20" t="n">
        <v>9.355169480000001</v>
      </c>
      <c r="M67" s="18" t="s">
        <v>404</v>
      </c>
      <c r="N67" s="20" t="s">
        <v>404</v>
      </c>
      <c r="O67" s="18" t="s">
        <v>404</v>
      </c>
      <c r="P67" s="20" t="s">
        <v>404</v>
      </c>
      <c r="Q67" s="18" t="s">
        <v>404</v>
      </c>
      <c r="R67" s="20" t="s">
        <v>404</v>
      </c>
      <c r="S67" s="18" t="n">
        <v>338.21754878</v>
      </c>
      <c r="T67" s="20" t="n">
        <v>7.67285053</v>
      </c>
    </row>
    <row r="68" spans="1:20">
      <c r="A68" s="15" t="s">
        <v>465</v>
      </c>
      <c r="B68" s="17" t="n">
        <v>12083</v>
      </c>
      <c r="C68" s="18">
        <f>(0.0/B68*100)</f>
        <v/>
      </c>
      <c r="D68" s="19" t="n">
        <v>12083</v>
      </c>
      <c r="E68" s="18" t="n">
        <v>415.38638178</v>
      </c>
      <c r="F68" s="20" t="n">
        <v>1.27347449</v>
      </c>
      <c r="G68" s="18" t="n">
        <v>422.92272049</v>
      </c>
      <c r="H68" s="20" t="n">
        <v>1.60253191</v>
      </c>
      <c r="I68" s="18" t="n">
        <v>397.26752268</v>
      </c>
      <c r="J68" s="20" t="n">
        <v>5.2494582</v>
      </c>
      <c r="K68" s="18" t="n">
        <v>447.8265699</v>
      </c>
      <c r="L68" s="20" t="n">
        <v>8.115320410000001</v>
      </c>
      <c r="M68" s="18" t="s">
        <v>404</v>
      </c>
      <c r="N68" s="20" t="s">
        <v>404</v>
      </c>
      <c r="O68" s="18" t="s">
        <v>404</v>
      </c>
      <c r="P68" s="20" t="s">
        <v>404</v>
      </c>
      <c r="Q68" s="18" t="s">
        <v>404</v>
      </c>
      <c r="R68" s="20" t="s">
        <v>404</v>
      </c>
      <c r="S68" s="18" t="n">
        <v>431.41508072</v>
      </c>
      <c r="T68" s="20" t="n">
        <v>18.71811578</v>
      </c>
    </row>
    <row r="69" spans="1:20">
      <c r="A69" s="15" t="s">
        <v>466</v>
      </c>
      <c r="B69" s="17" t="n">
        <v>4876</v>
      </c>
      <c r="C69" s="18">
        <f>(0.0/B69*100)</f>
        <v/>
      </c>
      <c r="D69" s="19" t="n">
        <v>4876</v>
      </c>
      <c r="E69" s="18" t="n">
        <v>433.66584232</v>
      </c>
      <c r="F69" s="20" t="n">
        <v>5.94249039</v>
      </c>
      <c r="G69" s="18" t="n">
        <v>436.89514017</v>
      </c>
      <c r="H69" s="20" t="n">
        <v>4.486378</v>
      </c>
      <c r="I69" s="18" t="n">
        <v>427.54476213</v>
      </c>
      <c r="J69" s="20" t="n">
        <v>14.68535133</v>
      </c>
      <c r="K69" s="18" t="s">
        <v>404</v>
      </c>
      <c r="L69" s="20" t="s">
        <v>404</v>
      </c>
      <c r="M69" s="18" t="s">
        <v>404</v>
      </c>
      <c r="N69" s="20" t="s">
        <v>404</v>
      </c>
      <c r="O69" s="18" t="s">
        <v>404</v>
      </c>
      <c r="P69" s="20" t="s">
        <v>404</v>
      </c>
      <c r="Q69" s="18" t="s">
        <v>404</v>
      </c>
      <c r="R69" s="20" t="s">
        <v>404</v>
      </c>
      <c r="S69" s="18" t="n">
        <v>414.09712153</v>
      </c>
      <c r="T69" s="20" t="n">
        <v>21.36730692</v>
      </c>
    </row>
    <row r="70" spans="1:20">
      <c r="A70" s="15" t="s">
        <v>467</v>
      </c>
      <c r="B70" s="17" t="n">
        <v>6036</v>
      </c>
      <c r="C70" s="18">
        <f>(0.0/B70*100)</f>
        <v/>
      </c>
      <c r="D70" s="19" t="n">
        <v>6036</v>
      </c>
      <c r="E70" s="18" t="n">
        <v>486.49761964</v>
      </c>
      <c r="F70" s="20" t="n">
        <v>3.61150695</v>
      </c>
      <c r="G70" s="18" t="n">
        <v>487.62788966</v>
      </c>
      <c r="H70" s="20" t="n">
        <v>4.7263606</v>
      </c>
      <c r="I70" s="18" t="n">
        <v>477.40409543</v>
      </c>
      <c r="J70" s="20" t="n">
        <v>24.16076843</v>
      </c>
      <c r="K70" s="18" t="n">
        <v>486.62656866</v>
      </c>
      <c r="L70" s="20" t="n">
        <v>18.2119952</v>
      </c>
      <c r="M70" s="18" t="s">
        <v>404</v>
      </c>
      <c r="N70" s="20" t="s">
        <v>404</v>
      </c>
      <c r="O70" s="18" t="s">
        <v>404</v>
      </c>
      <c r="P70" s="20" t="s">
        <v>404</v>
      </c>
      <c r="Q70" s="18" t="s">
        <v>404</v>
      </c>
      <c r="R70" s="20" t="s">
        <v>404</v>
      </c>
      <c r="S70" s="18" t="s">
        <v>404</v>
      </c>
      <c r="T70" s="20" t="s">
        <v>404</v>
      </c>
    </row>
    <row r="71" spans="1:20">
      <c r="A71" s="15" t="s">
        <v>468</v>
      </c>
      <c r="B71" s="17" t="n">
        <v>6115</v>
      </c>
      <c r="C71" s="18">
        <f>(0.0/B71*100)</f>
        <v/>
      </c>
      <c r="D71" s="19" t="n">
        <v>6115</v>
      </c>
      <c r="E71" s="18" t="n">
        <v>556.05490064</v>
      </c>
      <c r="F71" s="20" t="n">
        <v>1.27447789</v>
      </c>
      <c r="G71" s="18" t="n">
        <v>555.29254041</v>
      </c>
      <c r="H71" s="20" t="n">
        <v>3.26047714</v>
      </c>
      <c r="I71" s="18" t="n">
        <v>547.95718105</v>
      </c>
      <c r="J71" s="20" t="n">
        <v>9.14444619</v>
      </c>
      <c r="K71" s="18" t="n">
        <v>536.51859824</v>
      </c>
      <c r="L71" s="20" t="n">
        <v>13.69224144</v>
      </c>
      <c r="M71" s="18" t="s">
        <v>404</v>
      </c>
      <c r="N71" s="20" t="s">
        <v>404</v>
      </c>
      <c r="O71" s="18" t="s">
        <v>404</v>
      </c>
      <c r="P71" s="20" t="s">
        <v>404</v>
      </c>
      <c r="Q71" s="18" t="s">
        <v>404</v>
      </c>
      <c r="R71" s="20" t="s">
        <v>404</v>
      </c>
      <c r="S71" s="18" t="n">
        <v>541.12652795</v>
      </c>
      <c r="T71" s="20" t="n">
        <v>20.80560663</v>
      </c>
    </row>
    <row r="72" spans="1:20">
      <c r="A72" s="15" t="s">
        <v>469</v>
      </c>
      <c r="B72" s="17" t="n">
        <v>7708</v>
      </c>
      <c r="C72" s="18">
        <f>(0.0/B72*100)</f>
        <v/>
      </c>
      <c r="D72" s="19" t="n">
        <v>7708</v>
      </c>
      <c r="E72" s="18" t="n">
        <v>528.16657436</v>
      </c>
      <c r="F72" s="20" t="n">
        <v>4.75176142</v>
      </c>
      <c r="G72" s="18" t="n">
        <v>542.88286668</v>
      </c>
      <c r="H72" s="20" t="n">
        <v>7.58020074</v>
      </c>
      <c r="I72" s="18" t="n">
        <v>537.00808037</v>
      </c>
      <c r="J72" s="20" t="n">
        <v>13.04660298</v>
      </c>
      <c r="K72" s="18" t="n">
        <v>507.78321932</v>
      </c>
      <c r="L72" s="20" t="n">
        <v>11.53803199</v>
      </c>
      <c r="M72" s="18" t="s">
        <v>404</v>
      </c>
      <c r="N72" s="20" t="s">
        <v>404</v>
      </c>
      <c r="O72" s="18" t="s">
        <v>404</v>
      </c>
      <c r="P72" s="20" t="s">
        <v>404</v>
      </c>
      <c r="Q72" s="18" t="s">
        <v>404</v>
      </c>
      <c r="R72" s="20" t="s">
        <v>404</v>
      </c>
      <c r="S72" s="18" t="n">
        <v>585.07905957</v>
      </c>
      <c r="T72" s="20" t="n">
        <v>58.4697728</v>
      </c>
    </row>
    <row r="73" spans="1:20">
      <c r="A73" s="15" t="s">
        <v>470</v>
      </c>
      <c r="B73" s="17" t="n">
        <v>8249</v>
      </c>
      <c r="C73" s="18">
        <f>(0.0/B73*100)</f>
        <v/>
      </c>
      <c r="D73" s="19" t="n">
        <v>8249</v>
      </c>
      <c r="E73" s="18" t="n">
        <v>420.08768334</v>
      </c>
      <c r="F73" s="20" t="n">
        <v>3.38496171</v>
      </c>
      <c r="G73" s="18" t="n">
        <v>436.81712233</v>
      </c>
      <c r="H73" s="20" t="n">
        <v>11.87003551</v>
      </c>
      <c r="I73" s="18" t="n">
        <v>412.36166019</v>
      </c>
      <c r="J73" s="20" t="n">
        <v>18.92265678</v>
      </c>
      <c r="K73" s="18" t="n">
        <v>414.33472174</v>
      </c>
      <c r="L73" s="20" t="n">
        <v>22.3276248</v>
      </c>
      <c r="M73" s="18" t="s">
        <v>404</v>
      </c>
      <c r="N73" s="20" t="s">
        <v>404</v>
      </c>
      <c r="O73" s="18" t="s">
        <v>404</v>
      </c>
      <c r="P73" s="20" t="s">
        <v>404</v>
      </c>
      <c r="Q73" s="18" t="s">
        <v>404</v>
      </c>
      <c r="R73" s="20" t="s">
        <v>404</v>
      </c>
      <c r="S73" s="18" t="s">
        <v>404</v>
      </c>
      <c r="T73" s="20" t="s">
        <v>404</v>
      </c>
    </row>
    <row r="74" spans="1:20">
      <c r="A74" s="15" t="s">
        <v>471</v>
      </c>
      <c r="B74" s="17" t="n">
        <v>4692</v>
      </c>
      <c r="C74" s="18">
        <f>(484.0/B74*100)</f>
        <v/>
      </c>
      <c r="D74" s="19" t="n">
        <v>4208</v>
      </c>
      <c r="E74" s="18" t="n">
        <v>410.1917155</v>
      </c>
      <c r="F74" s="20" t="n">
        <v>1.8321735</v>
      </c>
      <c r="G74" s="18" t="n">
        <v>475.20199587</v>
      </c>
      <c r="H74" s="20" t="n">
        <v>4.31859176</v>
      </c>
      <c r="I74" s="18" t="n">
        <v>427.01973043</v>
      </c>
      <c r="J74" s="20" t="n">
        <v>2.77150255</v>
      </c>
      <c r="K74" s="18" t="n">
        <v>397.85405154</v>
      </c>
      <c r="L74" s="20" t="n">
        <v>3.53085829</v>
      </c>
      <c r="M74" s="18" t="s">
        <v>404</v>
      </c>
      <c r="N74" s="20" t="s">
        <v>404</v>
      </c>
      <c r="O74" s="18" t="s">
        <v>404</v>
      </c>
      <c r="P74" s="20" t="s">
        <v>404</v>
      </c>
      <c r="Q74" s="18" t="s">
        <v>404</v>
      </c>
      <c r="R74" s="20" t="s">
        <v>404</v>
      </c>
      <c r="S74" s="18" t="n">
        <v>464.60069689</v>
      </c>
      <c r="T74" s="20" t="n">
        <v>5.05441632</v>
      </c>
    </row>
    <row r="75" spans="1:20">
      <c r="A75" s="15" t="s">
        <v>472</v>
      </c>
      <c r="B75" s="17" t="n">
        <v>5375</v>
      </c>
      <c r="C75" s="18">
        <f>(483.0/B75*100)</f>
        <v/>
      </c>
      <c r="D75" s="19" t="n">
        <v>4892</v>
      </c>
      <c r="E75" s="18" t="n">
        <v>383.35270327</v>
      </c>
      <c r="F75" s="20" t="n">
        <v>4.87724238</v>
      </c>
      <c r="G75" s="18" t="n">
        <v>389.40819926</v>
      </c>
      <c r="H75" s="20" t="n">
        <v>7.19419013</v>
      </c>
      <c r="I75" s="18" t="n">
        <v>379.43152543</v>
      </c>
      <c r="J75" s="20" t="n">
        <v>7.52573504</v>
      </c>
      <c r="K75" s="18" t="n">
        <v>388.28639244</v>
      </c>
      <c r="L75" s="20" t="n">
        <v>7.74812852</v>
      </c>
      <c r="M75" s="18" t="s">
        <v>404</v>
      </c>
      <c r="N75" s="20" t="s">
        <v>404</v>
      </c>
      <c r="O75" s="18" t="s">
        <v>404</v>
      </c>
      <c r="P75" s="20" t="s">
        <v>404</v>
      </c>
      <c r="Q75" s="18" t="s">
        <v>404</v>
      </c>
      <c r="R75" s="20" t="s">
        <v>404</v>
      </c>
      <c r="S75" s="18" t="n">
        <v>412.86095665</v>
      </c>
      <c r="T75" s="20" t="n">
        <v>8.247492859999999</v>
      </c>
    </row>
    <row r="76" spans="1:20">
      <c r="A76" s="15" t="s">
        <v>473</v>
      </c>
      <c r="B76" s="17" t="n">
        <v>14167</v>
      </c>
      <c r="C76" s="18">
        <f>(1400.0/B76*100)</f>
        <v/>
      </c>
      <c r="D76" s="19" t="n">
        <v>12767</v>
      </c>
      <c r="E76" s="18" t="n">
        <v>432.93482699</v>
      </c>
      <c r="F76" s="20" t="n">
        <v>3.94429322</v>
      </c>
      <c r="G76" s="18" t="n">
        <v>449.88870377</v>
      </c>
      <c r="H76" s="20" t="n">
        <v>6.11532918</v>
      </c>
      <c r="I76" s="18" t="n">
        <v>425.87242001</v>
      </c>
      <c r="J76" s="20" t="n">
        <v>11.40127658</v>
      </c>
      <c r="K76" s="18" t="n">
        <v>441.33218718</v>
      </c>
      <c r="L76" s="20" t="n">
        <v>11.94749001</v>
      </c>
      <c r="M76" s="18" t="s">
        <v>404</v>
      </c>
      <c r="N76" s="20" t="s">
        <v>404</v>
      </c>
      <c r="O76" s="18" t="s">
        <v>404</v>
      </c>
      <c r="P76" s="20" t="s">
        <v>404</v>
      </c>
      <c r="Q76" s="18" t="s">
        <v>404</v>
      </c>
      <c r="R76" s="20" t="s">
        <v>404</v>
      </c>
      <c r="S76" s="18" t="n">
        <v>437.32946288</v>
      </c>
      <c r="T76" s="20" t="n">
        <v>9.327512</v>
      </c>
    </row>
    <row r="77" spans="1:20">
      <c r="A77" s="15" t="s">
        <v>474</v>
      </c>
      <c r="B77" s="17" t="n">
        <v>6062</v>
      </c>
      <c r="C77" s="18">
        <f>(12.0/B77*100)</f>
        <v/>
      </c>
      <c r="D77" s="19" t="n">
        <v>6050</v>
      </c>
      <c r="E77" s="18" t="n">
        <v>451.52928582</v>
      </c>
      <c r="F77" s="20" t="n">
        <v>5.88870839</v>
      </c>
      <c r="G77" s="18" t="n">
        <v>430.42119534</v>
      </c>
      <c r="H77" s="20" t="n">
        <v>8.72458917</v>
      </c>
      <c r="I77" s="18" t="n">
        <v>427.15500452</v>
      </c>
      <c r="J77" s="20" t="n">
        <v>3.28870279</v>
      </c>
      <c r="K77" s="18" t="n">
        <v>435.49303842</v>
      </c>
      <c r="L77" s="20" t="n">
        <v>13.72583625</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524.9257727</v>
      </c>
      <c r="F78" s="20" t="n">
        <v>4.38060675</v>
      </c>
      <c r="G78" s="18" t="n">
        <v>545.04335944</v>
      </c>
      <c r="H78" s="20" t="n">
        <v>8.553001439999999</v>
      </c>
      <c r="I78" s="18" t="n">
        <v>529.0002349599999</v>
      </c>
      <c r="J78" s="20" t="n">
        <v>13.25401139</v>
      </c>
      <c r="K78" s="18" t="s">
        <v>404</v>
      </c>
      <c r="L78" s="20" t="s">
        <v>404</v>
      </c>
      <c r="M78" s="18" t="s">
        <v>404</v>
      </c>
      <c r="N78" s="20" t="s">
        <v>404</v>
      </c>
      <c r="O78" s="18" t="s">
        <v>404</v>
      </c>
      <c r="P78" s="20" t="s">
        <v>404</v>
      </c>
      <c r="Q78" s="18" t="s">
        <v>404</v>
      </c>
      <c r="R78" s="20" t="s">
        <v>404</v>
      </c>
      <c r="S78" s="18" t="n">
        <v>506.53283711</v>
      </c>
      <c r="T78" s="20" t="n">
        <v>11.71924846</v>
      </c>
    </row>
    <row customHeight="1" ht="25" r="79" spans="1:20">
      <c r="A79" s="15" t="s">
        <v>476</v>
      </c>
      <c r="B79" s="17" t="n">
        <v>1657</v>
      </c>
      <c r="C79" s="18">
        <f>(21.0/B79*100)</f>
        <v/>
      </c>
      <c r="D79" s="19" t="n">
        <v>1636</v>
      </c>
      <c r="E79" s="18" t="n">
        <v>478.99503736</v>
      </c>
      <c r="F79" s="20" t="n">
        <v>10.79403489</v>
      </c>
      <c r="G79" s="18" t="n">
        <v>486.47074435</v>
      </c>
      <c r="H79" s="20" t="n">
        <v>14.62793639</v>
      </c>
      <c r="I79" s="18" t="n">
        <v>452.56227527</v>
      </c>
      <c r="J79" s="20" t="n">
        <v>14.77433394</v>
      </c>
      <c r="K79" s="18" t="n">
        <v>504.56026711</v>
      </c>
      <c r="L79" s="20" t="n">
        <v>18.58663944</v>
      </c>
      <c r="M79" s="18" t="s">
        <v>404</v>
      </c>
      <c r="N79" s="20" t="s">
        <v>404</v>
      </c>
      <c r="O79" s="18" t="s">
        <v>404</v>
      </c>
      <c r="P79" s="20" t="s">
        <v>404</v>
      </c>
      <c r="Q79" s="18" t="s">
        <v>404</v>
      </c>
      <c r="R79" s="20" t="s">
        <v>404</v>
      </c>
      <c r="S79" s="18" t="n">
        <v>437.8715877</v>
      </c>
      <c r="T79" s="20" t="n">
        <v>28.47921832</v>
      </c>
    </row>
    <row r="80" spans="1:20">
      <c r="A80" s="15" t="s">
        <v>477</v>
      </c>
      <c r="B80" s="17" t="n">
        <v>7841</v>
      </c>
      <c r="C80" s="18">
        <f>(0.0/B80*100)</f>
        <v/>
      </c>
      <c r="D80" s="19" t="n">
        <v>7841</v>
      </c>
      <c r="E80" s="18" t="n">
        <v>453.9449759</v>
      </c>
      <c r="F80" s="20" t="n">
        <v>4.22843086</v>
      </c>
      <c r="G80" s="18" t="n">
        <v>463.73931135</v>
      </c>
      <c r="H80" s="20" t="n">
        <v>8.7433639</v>
      </c>
      <c r="I80" s="18" t="n">
        <v>455.6276664</v>
      </c>
      <c r="J80" s="20" t="n">
        <v>17.14692946</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441.82169863</v>
      </c>
      <c r="F81" s="20" t="n">
        <v>3.79840521</v>
      </c>
      <c r="G81" s="18" t="n">
        <v>453.45903873</v>
      </c>
      <c r="H81" s="20" t="n">
        <v>8.2988401</v>
      </c>
      <c r="I81" s="18" t="n">
        <v>434.21043164</v>
      </c>
      <c r="J81" s="20" t="n">
        <v>4.61652658</v>
      </c>
      <c r="K81" s="18" t="n">
        <v>523.4145175</v>
      </c>
      <c r="L81" s="20" t="n">
        <v>6.78576833</v>
      </c>
      <c r="M81" s="18" t="s">
        <v>404</v>
      </c>
      <c r="N81" s="20" t="s">
        <v>404</v>
      </c>
      <c r="O81" s="18" t="s">
        <v>404</v>
      </c>
      <c r="P81" s="20" t="s">
        <v>404</v>
      </c>
      <c r="Q81" s="18" t="s">
        <v>404</v>
      </c>
      <c r="R81" s="20" t="s">
        <v>404</v>
      </c>
      <c r="S81" s="18" t="n">
        <v>511.89345952</v>
      </c>
      <c r="T81" s="20" t="n">
        <v>8.22570415</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691</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509.51658702</v>
      </c>
      <c r="F7" s="20" t="n">
        <v>2.6031621</v>
      </c>
      <c r="G7" s="18" t="n">
        <v>521.69320872</v>
      </c>
      <c r="H7" s="20" t="n">
        <v>4.63659811</v>
      </c>
      <c r="I7" s="18" t="n">
        <v>485.08387674</v>
      </c>
      <c r="J7" s="20" t="n">
        <v>11.07557181</v>
      </c>
      <c r="K7" s="18" t="n">
        <v>503.2587306</v>
      </c>
      <c r="L7" s="20" t="n">
        <v>6.38559216</v>
      </c>
      <c r="M7" s="18" t="s">
        <v>404</v>
      </c>
      <c r="N7" s="20" t="s">
        <v>404</v>
      </c>
      <c r="O7" s="18" t="s">
        <v>404</v>
      </c>
      <c r="P7" s="20" t="s">
        <v>404</v>
      </c>
      <c r="Q7" s="18" t="s">
        <v>404</v>
      </c>
      <c r="R7" s="20" t="s">
        <v>404</v>
      </c>
      <c r="S7" s="18" t="n">
        <v>477.34308881</v>
      </c>
      <c r="T7" s="20" t="n">
        <v>27.53575089</v>
      </c>
    </row>
    <row r="8" spans="1:20">
      <c r="A8" s="15" t="s">
        <v>405</v>
      </c>
      <c r="B8" s="17" t="n">
        <v>7007</v>
      </c>
      <c r="C8" s="18">
        <f>(0.0/B8*100)</f>
        <v/>
      </c>
      <c r="D8" s="19" t="n">
        <v>7007</v>
      </c>
      <c r="E8" s="18" t="n">
        <v>484.87934493</v>
      </c>
      <c r="F8" s="20" t="n">
        <v>4.82909234</v>
      </c>
      <c r="G8" s="18" t="n">
        <v>511.26267465</v>
      </c>
      <c r="H8" s="20" t="n">
        <v>7.97014069</v>
      </c>
      <c r="I8" s="18" t="n">
        <v>481.43007668</v>
      </c>
      <c r="J8" s="20" t="n">
        <v>15.62337262</v>
      </c>
      <c r="K8" s="18" t="n">
        <v>506.82707842</v>
      </c>
      <c r="L8" s="20" t="n">
        <v>12.6712323</v>
      </c>
      <c r="M8" s="18" t="s">
        <v>404</v>
      </c>
      <c r="N8" s="20" t="s">
        <v>404</v>
      </c>
      <c r="O8" s="18" t="s">
        <v>404</v>
      </c>
      <c r="P8" s="20" t="s">
        <v>404</v>
      </c>
      <c r="Q8" s="18" t="s">
        <v>404</v>
      </c>
      <c r="R8" s="20" t="s">
        <v>404</v>
      </c>
      <c r="S8" s="18" t="n">
        <v>481.74064632</v>
      </c>
      <c r="T8" s="20" t="n">
        <v>24.28575685</v>
      </c>
    </row>
    <row r="9" spans="1:20">
      <c r="A9" s="15" t="s">
        <v>406</v>
      </c>
      <c r="B9" s="17" t="n">
        <v>9651</v>
      </c>
      <c r="C9" s="18">
        <f>(200.0/B9*100)</f>
        <v/>
      </c>
      <c r="D9" s="19" t="n">
        <v>9451</v>
      </c>
      <c r="E9" s="18" t="n">
        <v>498.92425428</v>
      </c>
      <c r="F9" s="20" t="n">
        <v>5.33641516</v>
      </c>
      <c r="G9" s="18" t="n">
        <v>522.55364024</v>
      </c>
      <c r="H9" s="20" t="n">
        <v>7.8256669</v>
      </c>
      <c r="I9" s="18" t="n">
        <v>483.27194925</v>
      </c>
      <c r="J9" s="20" t="n">
        <v>10.99811533</v>
      </c>
      <c r="K9" s="18" t="n">
        <v>526.94108141</v>
      </c>
      <c r="L9" s="20" t="n">
        <v>18.34083422</v>
      </c>
      <c r="M9" s="18" t="s">
        <v>404</v>
      </c>
      <c r="N9" s="20" t="s">
        <v>404</v>
      </c>
      <c r="O9" s="18" t="s">
        <v>404</v>
      </c>
      <c r="P9" s="20" t="s">
        <v>404</v>
      </c>
      <c r="Q9" s="18" t="s">
        <v>404</v>
      </c>
      <c r="R9" s="20" t="s">
        <v>404</v>
      </c>
      <c r="S9" s="18" t="n">
        <v>490.32387439</v>
      </c>
      <c r="T9" s="20" t="n">
        <v>8.674453229999999</v>
      </c>
    </row>
    <row r="10" spans="1:20">
      <c r="A10" s="15" t="s">
        <v>407</v>
      </c>
      <c r="B10" s="17" t="n">
        <v>20058</v>
      </c>
      <c r="C10" s="18">
        <f>(3112.0/B10*100)</f>
        <v/>
      </c>
      <c r="D10" s="19" t="n">
        <v>16946</v>
      </c>
      <c r="E10" s="18" t="n">
        <v>525.65514329</v>
      </c>
      <c r="F10" s="20" t="n">
        <v>3.37724016</v>
      </c>
      <c r="G10" s="18" t="n">
        <v>534.13185623</v>
      </c>
      <c r="H10" s="20" t="n">
        <v>3.65612813</v>
      </c>
      <c r="I10" s="18" t="n">
        <v>520.99811942</v>
      </c>
      <c r="J10" s="20" t="n">
        <v>4.90038537</v>
      </c>
      <c r="K10" s="18" t="n">
        <v>527.46579153</v>
      </c>
      <c r="L10" s="20" t="n">
        <v>4.9843438</v>
      </c>
      <c r="M10" s="18" t="s">
        <v>404</v>
      </c>
      <c r="N10" s="20" t="s">
        <v>404</v>
      </c>
      <c r="O10" s="18" t="s">
        <v>404</v>
      </c>
      <c r="P10" s="20" t="s">
        <v>404</v>
      </c>
      <c r="Q10" s="18" t="s">
        <v>404</v>
      </c>
      <c r="R10" s="20" t="s">
        <v>404</v>
      </c>
      <c r="S10" s="18" t="n">
        <v>545.1523271</v>
      </c>
      <c r="T10" s="20" t="n">
        <v>9.39636688</v>
      </c>
    </row>
    <row r="11" spans="1:20">
      <c r="A11" s="15" t="s">
        <v>408</v>
      </c>
      <c r="B11" s="17" t="n">
        <v>7053</v>
      </c>
      <c r="C11" s="18">
        <f>(212.0/B11*100)</f>
        <v/>
      </c>
      <c r="D11" s="19" t="n">
        <v>6841</v>
      </c>
      <c r="E11" s="18" t="n">
        <v>446.16829817</v>
      </c>
      <c r="F11" s="20" t="n">
        <v>3.59239283</v>
      </c>
      <c r="G11" s="18" t="n">
        <v>485.19907407</v>
      </c>
      <c r="H11" s="20" t="n">
        <v>9.997163889999999</v>
      </c>
      <c r="I11" s="18" t="n">
        <v>444.68569336</v>
      </c>
      <c r="J11" s="20" t="n">
        <v>7.13403642</v>
      </c>
      <c r="K11" s="18" t="n">
        <v>416.66121427</v>
      </c>
      <c r="L11" s="20" t="n">
        <v>9.908701239999999</v>
      </c>
      <c r="M11" s="18" t="s">
        <v>404</v>
      </c>
      <c r="N11" s="20" t="s">
        <v>404</v>
      </c>
      <c r="O11" s="18" t="s">
        <v>404</v>
      </c>
      <c r="P11" s="20" t="s">
        <v>404</v>
      </c>
      <c r="Q11" s="18" t="s">
        <v>404</v>
      </c>
      <c r="R11" s="20" t="s">
        <v>404</v>
      </c>
      <c r="S11" s="18" t="s">
        <v>404</v>
      </c>
      <c r="T11" s="20" t="s">
        <v>404</v>
      </c>
    </row>
    <row r="12" spans="1:20">
      <c r="A12" s="15" t="s">
        <v>409</v>
      </c>
      <c r="B12" s="17" t="n">
        <v>6894</v>
      </c>
      <c r="C12" s="18">
        <f>(106.0/B12*100)</f>
        <v/>
      </c>
      <c r="D12" s="19" t="n">
        <v>6788</v>
      </c>
      <c r="E12" s="18" t="n">
        <v>494.18077628</v>
      </c>
      <c r="F12" s="20" t="n">
        <v>5.71440956</v>
      </c>
      <c r="G12" s="18" t="n">
        <v>495.88816529</v>
      </c>
      <c r="H12" s="20" t="n">
        <v>4.60733593</v>
      </c>
      <c r="I12" s="18" t="n">
        <v>459.79795345</v>
      </c>
      <c r="J12" s="20" t="n">
        <v>12.16498813</v>
      </c>
      <c r="K12" s="18" t="n">
        <v>470.81441628</v>
      </c>
      <c r="L12" s="20" t="n">
        <v>18.07647285</v>
      </c>
      <c r="M12" s="18" t="s">
        <v>404</v>
      </c>
      <c r="N12" s="20" t="s">
        <v>404</v>
      </c>
      <c r="O12" s="18" t="s">
        <v>404</v>
      </c>
      <c r="P12" s="20" t="s">
        <v>404</v>
      </c>
      <c r="Q12" s="18" t="s">
        <v>404</v>
      </c>
      <c r="R12" s="20" t="s">
        <v>404</v>
      </c>
      <c r="S12" s="18" t="n">
        <v>498.60530214</v>
      </c>
      <c r="T12" s="20" t="n">
        <v>9.095646800000001</v>
      </c>
    </row>
    <row r="13" spans="1:20">
      <c r="A13" s="15" t="s">
        <v>410</v>
      </c>
      <c r="B13" s="17" t="n">
        <v>7161</v>
      </c>
      <c r="C13" s="18">
        <f>(1175.0/B13*100)</f>
        <v/>
      </c>
      <c r="D13" s="19" t="n">
        <v>5986</v>
      </c>
      <c r="E13" s="18" t="n">
        <v>500.15521448</v>
      </c>
      <c r="F13" s="20" t="n">
        <v>5.34163869</v>
      </c>
      <c r="G13" s="18" t="n">
        <v>503.55493562</v>
      </c>
      <c r="H13" s="20" t="n">
        <v>5.1733837</v>
      </c>
      <c r="I13" s="18" t="n">
        <v>495.50677323</v>
      </c>
      <c r="J13" s="20" t="n">
        <v>5.88962047</v>
      </c>
      <c r="K13" s="18" t="n">
        <v>506.85255456</v>
      </c>
      <c r="L13" s="20" t="n">
        <v>5.06545139</v>
      </c>
      <c r="M13" s="18" t="s">
        <v>404</v>
      </c>
      <c r="N13" s="20" t="s">
        <v>404</v>
      </c>
      <c r="O13" s="18" t="s">
        <v>404</v>
      </c>
      <c r="P13" s="20" t="s">
        <v>404</v>
      </c>
      <c r="Q13" s="18" t="s">
        <v>404</v>
      </c>
      <c r="R13" s="20" t="s">
        <v>404</v>
      </c>
      <c r="S13" s="18" t="n">
        <v>501.58582762</v>
      </c>
      <c r="T13" s="20" t="n">
        <v>10.5400966</v>
      </c>
    </row>
    <row r="14" spans="1:20">
      <c r="A14" s="15" t="s">
        <v>411</v>
      </c>
      <c r="B14" s="17" t="n">
        <v>5587</v>
      </c>
      <c r="C14" s="18">
        <f>(0.0/B14*100)</f>
        <v/>
      </c>
      <c r="D14" s="19" t="n">
        <v>5587</v>
      </c>
      <c r="E14" s="18" t="n">
        <v>534.85206927</v>
      </c>
      <c r="F14" s="20" t="n">
        <v>2.38582263</v>
      </c>
      <c r="G14" s="18" t="n">
        <v>534.7664665</v>
      </c>
      <c r="H14" s="20" t="n">
        <v>4.56305034</v>
      </c>
      <c r="I14" s="18" t="n">
        <v>516.1183665999999</v>
      </c>
      <c r="J14" s="20" t="n">
        <v>15.07228514</v>
      </c>
      <c r="K14" s="18" t="n">
        <v>563.57411155</v>
      </c>
      <c r="L14" s="20" t="n">
        <v>12.26421223</v>
      </c>
      <c r="M14" s="18" t="s">
        <v>404</v>
      </c>
      <c r="N14" s="20" t="s">
        <v>404</v>
      </c>
      <c r="O14" s="18" t="s">
        <v>404</v>
      </c>
      <c r="P14" s="20" t="s">
        <v>404</v>
      </c>
      <c r="Q14" s="18" t="s">
        <v>404</v>
      </c>
      <c r="R14" s="20" t="s">
        <v>404</v>
      </c>
      <c r="S14" s="18" t="n">
        <v>525.03057253</v>
      </c>
      <c r="T14" s="20" t="n">
        <v>37.85470287</v>
      </c>
    </row>
    <row r="15" spans="1:20">
      <c r="A15" s="15" t="s">
        <v>412</v>
      </c>
      <c r="B15" s="17" t="n">
        <v>5882</v>
      </c>
      <c r="C15" s="18">
        <f>(0.0/B15*100)</f>
        <v/>
      </c>
      <c r="D15" s="19" t="n">
        <v>5882</v>
      </c>
      <c r="E15" s="18" t="n">
        <v>531.25125183</v>
      </c>
      <c r="F15" s="20" t="n">
        <v>4.19106759</v>
      </c>
      <c r="G15" s="18" t="n">
        <v>531.07388297</v>
      </c>
      <c r="H15" s="20" t="n">
        <v>3.13293432</v>
      </c>
      <c r="I15" s="18" t="n">
        <v>519.45321713</v>
      </c>
      <c r="J15" s="20" t="n">
        <v>9.411996480000001</v>
      </c>
      <c r="K15" s="18" t="n">
        <v>537.44794695</v>
      </c>
      <c r="L15" s="20" t="n">
        <v>10.72625411</v>
      </c>
      <c r="M15" s="18" t="s">
        <v>404</v>
      </c>
      <c r="N15" s="20" t="s">
        <v>404</v>
      </c>
      <c r="O15" s="18" t="s">
        <v>404</v>
      </c>
      <c r="P15" s="20" t="s">
        <v>404</v>
      </c>
      <c r="Q15" s="18" t="s">
        <v>404</v>
      </c>
      <c r="R15" s="20" t="s">
        <v>404</v>
      </c>
      <c r="S15" s="18" t="s">
        <v>404</v>
      </c>
      <c r="T15" s="20" t="s">
        <v>404</v>
      </c>
    </row>
    <row r="16" spans="1:20">
      <c r="A16" s="15" t="s">
        <v>413</v>
      </c>
      <c r="B16" s="17" t="n">
        <v>6108</v>
      </c>
      <c r="C16" s="18">
        <f>(495.0/B16*100)</f>
        <v/>
      </c>
      <c r="D16" s="19" t="n">
        <v>5613</v>
      </c>
      <c r="E16" s="18" t="n">
        <v>485.41424022</v>
      </c>
      <c r="F16" s="20" t="n">
        <v>11.05036387</v>
      </c>
      <c r="G16" s="18" t="n">
        <v>498.88435962</v>
      </c>
      <c r="H16" s="20" t="n">
        <v>7.6044974</v>
      </c>
      <c r="I16" s="18" t="n">
        <v>492.09802883</v>
      </c>
      <c r="J16" s="20" t="n">
        <v>10.16139999</v>
      </c>
      <c r="K16" s="18" t="n">
        <v>505.24324567</v>
      </c>
      <c r="L16" s="20" t="n">
        <v>6.6338836</v>
      </c>
      <c r="M16" s="18" t="s">
        <v>404</v>
      </c>
      <c r="N16" s="20" t="s">
        <v>404</v>
      </c>
      <c r="O16" s="18" t="s">
        <v>404</v>
      </c>
      <c r="P16" s="20" t="s">
        <v>404</v>
      </c>
      <c r="Q16" s="18" t="s">
        <v>404</v>
      </c>
      <c r="R16" s="20" t="s">
        <v>404</v>
      </c>
      <c r="S16" s="18" t="n">
        <v>507.84958423</v>
      </c>
      <c r="T16" s="20" t="n">
        <v>34.54805529</v>
      </c>
    </row>
    <row r="17" spans="1:20">
      <c r="A17" s="15" t="s">
        <v>414</v>
      </c>
      <c r="B17" s="17" t="n">
        <v>6504</v>
      </c>
      <c r="C17" s="18">
        <f>(1325.0/B17*100)</f>
        <v/>
      </c>
      <c r="D17" s="19" t="n">
        <v>5179</v>
      </c>
      <c r="E17" s="18" t="n">
        <v>503.69952689</v>
      </c>
      <c r="F17" s="20" t="n">
        <v>6.45064373</v>
      </c>
      <c r="G17" s="18" t="n">
        <v>515.21714918</v>
      </c>
      <c r="H17" s="20" t="n">
        <v>9.574365780000001</v>
      </c>
      <c r="I17" s="18" t="n">
        <v>510.60484741</v>
      </c>
      <c r="J17" s="20" t="n">
        <v>12.07289561</v>
      </c>
      <c r="K17" s="18" t="n">
        <v>516.83414773</v>
      </c>
      <c r="L17" s="20" t="n">
        <v>12.16683507</v>
      </c>
      <c r="M17" s="18" t="s">
        <v>404</v>
      </c>
      <c r="N17" s="20" t="s">
        <v>404</v>
      </c>
      <c r="O17" s="18" t="s">
        <v>404</v>
      </c>
      <c r="P17" s="20" t="s">
        <v>404</v>
      </c>
      <c r="Q17" s="18" t="s">
        <v>404</v>
      </c>
      <c r="R17" s="20" t="s">
        <v>404</v>
      </c>
      <c r="S17" s="18" t="n">
        <v>529.53770673</v>
      </c>
      <c r="T17" s="20" t="n">
        <v>37.79067693</v>
      </c>
    </row>
    <row r="18" spans="1:20">
      <c r="A18" s="15" t="s">
        <v>415</v>
      </c>
      <c r="B18" s="17" t="n">
        <v>5532</v>
      </c>
      <c r="C18" s="18">
        <f>(0.0/B18*100)</f>
        <v/>
      </c>
      <c r="D18" s="19" t="n">
        <v>5532</v>
      </c>
      <c r="E18" s="18" t="n">
        <v>458.77338139</v>
      </c>
      <c r="F18" s="20" t="n">
        <v>7.30103269</v>
      </c>
      <c r="G18" s="18" t="n">
        <v>462.50049023</v>
      </c>
      <c r="H18" s="20" t="n">
        <v>7.95653008</v>
      </c>
      <c r="I18" s="18" t="n">
        <v>451.61579079</v>
      </c>
      <c r="J18" s="20" t="n">
        <v>9.221955599999999</v>
      </c>
      <c r="K18" s="18" t="n">
        <v>438.68869768</v>
      </c>
      <c r="L18" s="20" t="n">
        <v>10.22884949</v>
      </c>
      <c r="M18" s="18" t="s">
        <v>404</v>
      </c>
      <c r="N18" s="20" t="s">
        <v>404</v>
      </c>
      <c r="O18" s="18" t="s">
        <v>404</v>
      </c>
      <c r="P18" s="20" t="s">
        <v>404</v>
      </c>
      <c r="Q18" s="18" t="s">
        <v>404</v>
      </c>
      <c r="R18" s="20" t="s">
        <v>404</v>
      </c>
      <c r="S18" s="18" t="n">
        <v>443.91727111</v>
      </c>
      <c r="T18" s="20" t="n">
        <v>30.3359072</v>
      </c>
    </row>
    <row r="19" spans="1:20">
      <c r="A19" s="15" t="s">
        <v>416</v>
      </c>
      <c r="B19" s="17" t="n">
        <v>5658</v>
      </c>
      <c r="C19" s="18">
        <f>(327.0/B19*100)</f>
        <v/>
      </c>
      <c r="D19" s="19" t="n">
        <v>5331</v>
      </c>
      <c r="E19" s="18" t="n">
        <v>492.52688801</v>
      </c>
      <c r="F19" s="20" t="n">
        <v>8.878518639999999</v>
      </c>
      <c r="G19" s="18" t="n">
        <v>478.64846272</v>
      </c>
      <c r="H19" s="20" t="n">
        <v>6.63723755</v>
      </c>
      <c r="I19" s="18" t="n">
        <v>452.55243426</v>
      </c>
      <c r="J19" s="20" t="n">
        <v>11.8804483</v>
      </c>
      <c r="K19" s="18" t="n">
        <v>468.55765412</v>
      </c>
      <c r="L19" s="20" t="n">
        <v>14.71180605</v>
      </c>
      <c r="M19" s="18" t="s">
        <v>404</v>
      </c>
      <c r="N19" s="20" t="s">
        <v>404</v>
      </c>
      <c r="O19" s="18" t="s">
        <v>404</v>
      </c>
      <c r="P19" s="20" t="s">
        <v>404</v>
      </c>
      <c r="Q19" s="18" t="s">
        <v>404</v>
      </c>
      <c r="R19" s="20" t="s">
        <v>404</v>
      </c>
      <c r="S19" s="18" t="n">
        <v>471.79347555</v>
      </c>
      <c r="T19" s="20" t="n">
        <v>56.09981589</v>
      </c>
    </row>
    <row r="20" spans="1:20">
      <c r="A20" s="15" t="s">
        <v>417</v>
      </c>
      <c r="B20" s="17" t="n">
        <v>3371</v>
      </c>
      <c r="C20" s="18">
        <f>(24.0/B20*100)</f>
        <v/>
      </c>
      <c r="D20" s="19" t="n">
        <v>3347</v>
      </c>
      <c r="E20" s="18" t="n">
        <v>468.60860706</v>
      </c>
      <c r="F20" s="20" t="n">
        <v>1.91080375</v>
      </c>
      <c r="G20" s="18" t="n">
        <v>485.39318745</v>
      </c>
      <c r="H20" s="20" t="n">
        <v>3.80065979</v>
      </c>
      <c r="I20" s="18" t="n">
        <v>477.01882297</v>
      </c>
      <c r="J20" s="20" t="n">
        <v>5.29262457</v>
      </c>
      <c r="K20" s="18" t="n">
        <v>479.43010304</v>
      </c>
      <c r="L20" s="20" t="n">
        <v>11.2604829</v>
      </c>
      <c r="M20" s="18" t="s">
        <v>404</v>
      </c>
      <c r="N20" s="20" t="s">
        <v>404</v>
      </c>
      <c r="O20" s="18" t="s">
        <v>404</v>
      </c>
      <c r="P20" s="20" t="s">
        <v>404</v>
      </c>
      <c r="Q20" s="18" t="s">
        <v>404</v>
      </c>
      <c r="R20" s="20" t="s">
        <v>404</v>
      </c>
      <c r="S20" s="18" t="n">
        <v>547.50896</v>
      </c>
      <c r="T20" s="20" t="n">
        <v>46.53275665</v>
      </c>
    </row>
    <row r="21" spans="1:20">
      <c r="A21" s="15" t="s">
        <v>418</v>
      </c>
      <c r="B21" s="17" t="n">
        <v>5741</v>
      </c>
      <c r="C21" s="18">
        <f>(0.0/B21*100)</f>
        <v/>
      </c>
      <c r="D21" s="19" t="n">
        <v>5741</v>
      </c>
      <c r="E21" s="18" t="n">
        <v>497.24356669</v>
      </c>
      <c r="F21" s="20" t="n">
        <v>3.94221193</v>
      </c>
      <c r="G21" s="18" t="n">
        <v>509.33314034</v>
      </c>
      <c r="H21" s="20" t="n">
        <v>5.39500752</v>
      </c>
      <c r="I21" s="18" t="n">
        <v>519.36338757</v>
      </c>
      <c r="J21" s="20" t="n">
        <v>9.777257410000001</v>
      </c>
      <c r="K21" s="18" t="n">
        <v>493.27588236</v>
      </c>
      <c r="L21" s="20" t="n">
        <v>7.4894112</v>
      </c>
      <c r="M21" s="18" t="s">
        <v>404</v>
      </c>
      <c r="N21" s="20" t="s">
        <v>404</v>
      </c>
      <c r="O21" s="18" t="s">
        <v>404</v>
      </c>
      <c r="P21" s="20" t="s">
        <v>404</v>
      </c>
      <c r="Q21" s="18" t="s">
        <v>404</v>
      </c>
      <c r="R21" s="20" t="s">
        <v>404</v>
      </c>
      <c r="S21" s="18" t="n">
        <v>519.49291242</v>
      </c>
      <c r="T21" s="20" t="n">
        <v>14.49338172</v>
      </c>
    </row>
    <row r="22" spans="1:20">
      <c r="A22" s="15" t="s">
        <v>419</v>
      </c>
      <c r="B22" s="17" t="n">
        <v>6598</v>
      </c>
      <c r="C22" s="18">
        <f>(0.0/B22*100)</f>
        <v/>
      </c>
      <c r="D22" s="19" t="n">
        <v>6598</v>
      </c>
      <c r="E22" s="18" t="n">
        <v>463.81219295</v>
      </c>
      <c r="F22" s="20" t="n">
        <v>5.22410409</v>
      </c>
      <c r="G22" s="18" t="n">
        <v>478.14531385</v>
      </c>
      <c r="H22" s="20" t="n">
        <v>9.152149359999999</v>
      </c>
      <c r="I22" s="18" t="n">
        <v>457.96538264</v>
      </c>
      <c r="J22" s="20" t="n">
        <v>26.97270544</v>
      </c>
      <c r="K22" s="18" t="n">
        <v>463.51428302</v>
      </c>
      <c r="L22" s="20" t="n">
        <v>19.23423058</v>
      </c>
      <c r="M22" s="18" t="s">
        <v>404</v>
      </c>
      <c r="N22" s="20" t="s">
        <v>404</v>
      </c>
      <c r="O22" s="18" t="s">
        <v>404</v>
      </c>
      <c r="P22" s="20" t="s">
        <v>404</v>
      </c>
      <c r="Q22" s="18" t="s">
        <v>404</v>
      </c>
      <c r="R22" s="20" t="s">
        <v>404</v>
      </c>
      <c r="S22" s="18" t="n">
        <v>493.48061291</v>
      </c>
      <c r="T22" s="20" t="n">
        <v>26.01041969</v>
      </c>
    </row>
    <row r="23" spans="1:20">
      <c r="A23" s="15" t="s">
        <v>420</v>
      </c>
      <c r="B23" s="17" t="n">
        <v>11583</v>
      </c>
      <c r="C23" s="18">
        <f>(3194.0/B23*100)</f>
        <v/>
      </c>
      <c r="D23" s="19" t="n">
        <v>8389</v>
      </c>
      <c r="E23" s="18" t="n">
        <v>480.37346706</v>
      </c>
      <c r="F23" s="20" t="n">
        <v>4.84726317</v>
      </c>
      <c r="G23" s="18" t="n">
        <v>502.18235962</v>
      </c>
      <c r="H23" s="20" t="n">
        <v>8.49669198</v>
      </c>
      <c r="I23" s="18" t="n">
        <v>477.89080874</v>
      </c>
      <c r="J23" s="20" t="n">
        <v>8.880127939999999</v>
      </c>
      <c r="K23" s="18" t="n">
        <v>481.80846654</v>
      </c>
      <c r="L23" s="20" t="n">
        <v>14.76374276</v>
      </c>
      <c r="M23" s="18" t="s">
        <v>404</v>
      </c>
      <c r="N23" s="20" t="s">
        <v>404</v>
      </c>
      <c r="O23" s="18" t="s">
        <v>404</v>
      </c>
      <c r="P23" s="20" t="s">
        <v>404</v>
      </c>
      <c r="Q23" s="18" t="s">
        <v>404</v>
      </c>
      <c r="R23" s="20" t="s">
        <v>404</v>
      </c>
      <c r="S23" s="18" t="n">
        <v>499.6920288</v>
      </c>
      <c r="T23" s="20" t="n">
        <v>7.72023239</v>
      </c>
    </row>
    <row r="24" spans="1:20">
      <c r="A24" s="15" t="s">
        <v>421</v>
      </c>
      <c r="B24" s="17" t="n">
        <v>6647</v>
      </c>
      <c r="C24" s="18">
        <f>(0.0/B24*100)</f>
        <v/>
      </c>
      <c r="D24" s="19" t="n">
        <v>6647</v>
      </c>
      <c r="E24" s="18" t="n">
        <v>538.83882034</v>
      </c>
      <c r="F24" s="20" t="n">
        <v>4.44443258</v>
      </c>
      <c r="G24" s="18" t="n">
        <v>540.93035887</v>
      </c>
      <c r="H24" s="20" t="n">
        <v>10.0154081</v>
      </c>
      <c r="I24" s="18" t="n">
        <v>537.99466268</v>
      </c>
      <c r="J24" s="20" t="n">
        <v>14.7523599</v>
      </c>
      <c r="K24" s="18" t="n">
        <v>493.92162089</v>
      </c>
      <c r="L24" s="20" t="n">
        <v>28.59007342</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516.73648813</v>
      </c>
      <c r="F25" s="20" t="n">
        <v>3.70674891</v>
      </c>
      <c r="G25" s="18" t="n">
        <v>504.17189528</v>
      </c>
      <c r="H25" s="20" t="n">
        <v>12.47338417</v>
      </c>
      <c r="I25" s="18" t="n">
        <v>540.15309137</v>
      </c>
      <c r="J25" s="20" t="n">
        <v>20.7312342</v>
      </c>
      <c r="K25" s="18" t="n">
        <v>512.29995913</v>
      </c>
      <c r="L25" s="20" t="n">
        <v>7.3617931</v>
      </c>
      <c r="M25" s="18" t="s">
        <v>404</v>
      </c>
      <c r="N25" s="20" t="s">
        <v>404</v>
      </c>
      <c r="O25" s="18" t="s">
        <v>404</v>
      </c>
      <c r="P25" s="20" t="s">
        <v>404</v>
      </c>
      <c r="Q25" s="18" t="s">
        <v>404</v>
      </c>
      <c r="R25" s="20" t="s">
        <v>404</v>
      </c>
      <c r="S25" s="18" t="n">
        <v>442.41672222</v>
      </c>
      <c r="T25" s="20" t="n">
        <v>3.3615834</v>
      </c>
    </row>
    <row r="26" spans="1:20">
      <c r="A26" s="15" t="s">
        <v>423</v>
      </c>
      <c r="B26" s="17" t="n">
        <v>4869</v>
      </c>
      <c r="C26" s="18">
        <f>(11.0/B26*100)</f>
        <v/>
      </c>
      <c r="D26" s="19" t="n">
        <v>4858</v>
      </c>
      <c r="E26" s="18" t="n">
        <v>487.483352</v>
      </c>
      <c r="F26" s="20" t="n">
        <v>2.42905042</v>
      </c>
      <c r="G26" s="18" t="n">
        <v>495.37510903</v>
      </c>
      <c r="H26" s="20" t="n">
        <v>2.93197537</v>
      </c>
      <c r="I26" s="18" t="n">
        <v>487.88552154</v>
      </c>
      <c r="J26" s="20" t="n">
        <v>15.19377838</v>
      </c>
      <c r="K26" s="18" t="n">
        <v>466.36107753</v>
      </c>
      <c r="L26" s="20" t="n">
        <v>8.53778438</v>
      </c>
      <c r="M26" s="18" t="s">
        <v>404</v>
      </c>
      <c r="N26" s="20" t="s">
        <v>404</v>
      </c>
      <c r="O26" s="18" t="s">
        <v>404</v>
      </c>
      <c r="P26" s="20" t="s">
        <v>404</v>
      </c>
      <c r="Q26" s="18" t="s">
        <v>404</v>
      </c>
      <c r="R26" s="20" t="s">
        <v>404</v>
      </c>
      <c r="S26" s="18" t="n">
        <v>497.11172882</v>
      </c>
      <c r="T26" s="20" t="n">
        <v>15.50165417</v>
      </c>
    </row>
    <row r="27" spans="1:20">
      <c r="A27" s="15" t="s">
        <v>424</v>
      </c>
      <c r="B27" s="17" t="n">
        <v>5299</v>
      </c>
      <c r="C27" s="18">
        <f>(0.0/B27*100)</f>
        <v/>
      </c>
      <c r="D27" s="19" t="n">
        <v>5299</v>
      </c>
      <c r="E27" s="18" t="n">
        <v>510.0694718</v>
      </c>
      <c r="F27" s="20" t="n">
        <v>1.9756306</v>
      </c>
      <c r="G27" s="18" t="n">
        <v>471.28206969</v>
      </c>
      <c r="H27" s="20" t="n">
        <v>1.93851702</v>
      </c>
      <c r="I27" s="18" t="n">
        <v>459.57013512</v>
      </c>
      <c r="J27" s="20" t="n">
        <v>2.59399854</v>
      </c>
      <c r="K27" s="18" t="n">
        <v>486.14775021</v>
      </c>
      <c r="L27" s="20" t="n">
        <v>2.09294254</v>
      </c>
      <c r="M27" s="18" t="s">
        <v>404</v>
      </c>
      <c r="N27" s="20" t="s">
        <v>404</v>
      </c>
      <c r="O27" s="18" t="s">
        <v>404</v>
      </c>
      <c r="P27" s="20" t="s">
        <v>404</v>
      </c>
      <c r="Q27" s="18" t="s">
        <v>404</v>
      </c>
      <c r="R27" s="20" t="s">
        <v>404</v>
      </c>
      <c r="S27" s="18" t="n">
        <v>463.15268815</v>
      </c>
      <c r="T27" s="20" t="n">
        <v>3.6776499</v>
      </c>
    </row>
    <row r="28" spans="1:20">
      <c r="A28" s="15" t="s">
        <v>425</v>
      </c>
      <c r="B28" s="17" t="n">
        <v>7568</v>
      </c>
      <c r="C28" s="18">
        <f>(0.0/B28*100)</f>
        <v/>
      </c>
      <c r="D28" s="19" t="n">
        <v>7568</v>
      </c>
      <c r="E28" s="18" t="n">
        <v>416.30181542</v>
      </c>
      <c r="F28" s="20" t="n">
        <v>3.82478562</v>
      </c>
      <c r="G28" s="18" t="n">
        <v>418.83702035</v>
      </c>
      <c r="H28" s="20" t="n">
        <v>6.94952333</v>
      </c>
      <c r="I28" s="18" t="n">
        <v>414.27868759</v>
      </c>
      <c r="J28" s="20" t="n">
        <v>7.40075442</v>
      </c>
      <c r="K28" s="18" t="n">
        <v>410.91109382</v>
      </c>
      <c r="L28" s="20" t="n">
        <v>6.30006313</v>
      </c>
      <c r="M28" s="18" t="s">
        <v>404</v>
      </c>
      <c r="N28" s="20" t="s">
        <v>404</v>
      </c>
      <c r="O28" s="18" t="s">
        <v>404</v>
      </c>
      <c r="P28" s="20" t="s">
        <v>404</v>
      </c>
      <c r="Q28" s="18" t="s">
        <v>404</v>
      </c>
      <c r="R28" s="20" t="s">
        <v>404</v>
      </c>
      <c r="S28" s="18" t="n">
        <v>417.87929396</v>
      </c>
      <c r="T28" s="20" t="n">
        <v>10.48961947</v>
      </c>
    </row>
    <row r="29" spans="1:20">
      <c r="A29" s="15" t="s">
        <v>426</v>
      </c>
      <c r="B29" s="17" t="n">
        <v>5385</v>
      </c>
      <c r="C29" s="18">
        <f>(1123.0/B29*100)</f>
        <v/>
      </c>
      <c r="D29" s="19" t="n">
        <v>4262</v>
      </c>
      <c r="E29" s="18" t="n">
        <v>506.13694348</v>
      </c>
      <c r="F29" s="20" t="n">
        <v>8.838036450000001</v>
      </c>
      <c r="G29" s="18" t="n">
        <v>507.33974132</v>
      </c>
      <c r="H29" s="20" t="n">
        <v>15.7484914</v>
      </c>
      <c r="I29" s="18" t="n">
        <v>514.62186508</v>
      </c>
      <c r="J29" s="20" t="n">
        <v>20.82578833</v>
      </c>
      <c r="K29" s="18" t="n">
        <v>504.85686158</v>
      </c>
      <c r="L29" s="20" t="n">
        <v>11.15765634</v>
      </c>
      <c r="M29" s="18" t="s">
        <v>404</v>
      </c>
      <c r="N29" s="20" t="s">
        <v>404</v>
      </c>
      <c r="O29" s="18" t="s">
        <v>404</v>
      </c>
      <c r="P29" s="20" t="s">
        <v>404</v>
      </c>
      <c r="Q29" s="18" t="s">
        <v>404</v>
      </c>
      <c r="R29" s="20" t="s">
        <v>404</v>
      </c>
      <c r="S29" s="18" t="n">
        <v>532.52292401</v>
      </c>
      <c r="T29" s="20" t="n">
        <v>3.93831359</v>
      </c>
    </row>
    <row r="30" spans="1:20">
      <c r="A30" s="15" t="s">
        <v>427</v>
      </c>
      <c r="B30" s="17" t="n">
        <v>4520</v>
      </c>
      <c r="C30" s="18">
        <f>(1076.0/B30*100)</f>
        <v/>
      </c>
      <c r="D30" s="19" t="n">
        <v>3444</v>
      </c>
      <c r="E30" s="18" t="n">
        <v>510.54385201</v>
      </c>
      <c r="F30" s="20" t="n">
        <v>3.96069697</v>
      </c>
      <c r="G30" s="18" t="n">
        <v>528.3321383</v>
      </c>
      <c r="H30" s="20" t="n">
        <v>9.61626293</v>
      </c>
      <c r="I30" s="18" t="n">
        <v>511.02032663</v>
      </c>
      <c r="J30" s="20" t="n">
        <v>22.04605898</v>
      </c>
      <c r="K30" s="18" t="n">
        <v>507.81133785</v>
      </c>
      <c r="L30" s="20" t="n">
        <v>22.51918867</v>
      </c>
      <c r="M30" s="18" t="s">
        <v>404</v>
      </c>
      <c r="N30" s="20" t="s">
        <v>404</v>
      </c>
      <c r="O30" s="18" t="s">
        <v>404</v>
      </c>
      <c r="P30" s="20" t="s">
        <v>404</v>
      </c>
      <c r="Q30" s="18" t="s">
        <v>404</v>
      </c>
      <c r="R30" s="20" t="s">
        <v>404</v>
      </c>
      <c r="S30" s="18" t="n">
        <v>480.36468898</v>
      </c>
      <c r="T30" s="20" t="n">
        <v>8.49798824</v>
      </c>
    </row>
    <row r="31" spans="1:20">
      <c r="A31" s="15" t="s">
        <v>428</v>
      </c>
      <c r="B31" s="17" t="n">
        <v>5456</v>
      </c>
      <c r="C31" s="18">
        <f>(502.0/B31*100)</f>
        <v/>
      </c>
      <c r="D31" s="19" t="n">
        <v>4954</v>
      </c>
      <c r="E31" s="18" t="n">
        <v>494.66724697</v>
      </c>
      <c r="F31" s="20" t="n">
        <v>3.19619996</v>
      </c>
      <c r="G31" s="18" t="n">
        <v>515.67011097</v>
      </c>
      <c r="H31" s="20" t="n">
        <v>5.78816573</v>
      </c>
      <c r="I31" s="18" t="n">
        <v>496.63091156</v>
      </c>
      <c r="J31" s="20" t="n">
        <v>5.23665876</v>
      </c>
      <c r="K31" s="18" t="n">
        <v>496.37535331</v>
      </c>
      <c r="L31" s="20" t="n">
        <v>9.08779777</v>
      </c>
      <c r="M31" s="18" t="s">
        <v>404</v>
      </c>
      <c r="N31" s="20" t="s">
        <v>404</v>
      </c>
      <c r="O31" s="18" t="s">
        <v>404</v>
      </c>
      <c r="P31" s="20" t="s">
        <v>404</v>
      </c>
      <c r="Q31" s="18" t="s">
        <v>404</v>
      </c>
      <c r="R31" s="20" t="s">
        <v>404</v>
      </c>
      <c r="S31" s="18" t="n">
        <v>494.82582912</v>
      </c>
      <c r="T31" s="20" t="n">
        <v>17.83312249</v>
      </c>
    </row>
    <row r="32" spans="1:20">
      <c r="A32" s="15" t="s">
        <v>429</v>
      </c>
      <c r="B32" s="17" t="n">
        <v>4478</v>
      </c>
      <c r="C32" s="18">
        <f>(0.0/B32*100)</f>
        <v/>
      </c>
      <c r="D32" s="19" t="n">
        <v>4478</v>
      </c>
      <c r="E32" s="18" t="n">
        <v>498.96012921</v>
      </c>
      <c r="F32" s="20" t="n">
        <v>5.50690512</v>
      </c>
      <c r="G32" s="18" t="n">
        <v>502.71415526</v>
      </c>
      <c r="H32" s="20" t="n">
        <v>3.68707279</v>
      </c>
      <c r="I32" s="18" t="n">
        <v>502.49381126</v>
      </c>
      <c r="J32" s="20" t="n">
        <v>8.737457300000001</v>
      </c>
      <c r="K32" s="18" t="n">
        <v>535.00076767</v>
      </c>
      <c r="L32" s="20" t="n">
        <v>13.46109357</v>
      </c>
      <c r="M32" s="18" t="s">
        <v>404</v>
      </c>
      <c r="N32" s="20" t="s">
        <v>404</v>
      </c>
      <c r="O32" s="18" t="s">
        <v>404</v>
      </c>
      <c r="P32" s="20" t="s">
        <v>404</v>
      </c>
      <c r="Q32" s="18" t="s">
        <v>404</v>
      </c>
      <c r="R32" s="20" t="s">
        <v>404</v>
      </c>
      <c r="S32" s="18" t="n">
        <v>476.88703945</v>
      </c>
      <c r="T32" s="20" t="n">
        <v>5.06858366</v>
      </c>
    </row>
    <row r="33" spans="1:20">
      <c r="A33" s="15" t="s">
        <v>430</v>
      </c>
      <c r="B33" s="17" t="n">
        <v>7325</v>
      </c>
      <c r="C33" s="18">
        <f>(29.0/B33*100)</f>
        <v/>
      </c>
      <c r="D33" s="19" t="n">
        <v>7296</v>
      </c>
      <c r="E33" s="18" t="n">
        <v>494.53903954</v>
      </c>
      <c r="F33" s="20" t="n">
        <v>5.65449811</v>
      </c>
      <c r="G33" s="18" t="n">
        <v>512.17289801</v>
      </c>
      <c r="H33" s="20" t="n">
        <v>5.42801176</v>
      </c>
      <c r="I33" s="18" t="n">
        <v>500.17407267</v>
      </c>
      <c r="J33" s="20" t="n">
        <v>4.76806871</v>
      </c>
      <c r="K33" s="18" t="n">
        <v>478.52121336</v>
      </c>
      <c r="L33" s="20" t="n">
        <v>5.94386227</v>
      </c>
      <c r="M33" s="18" t="s">
        <v>404</v>
      </c>
      <c r="N33" s="20" t="s">
        <v>404</v>
      </c>
      <c r="O33" s="18" t="s">
        <v>404</v>
      </c>
      <c r="P33" s="20" t="s">
        <v>404</v>
      </c>
      <c r="Q33" s="18" t="s">
        <v>404</v>
      </c>
      <c r="R33" s="20" t="s">
        <v>404</v>
      </c>
      <c r="S33" s="18" t="n">
        <v>465.5367869</v>
      </c>
      <c r="T33" s="20" t="n">
        <v>8.291780040000001</v>
      </c>
    </row>
    <row r="34" spans="1:20">
      <c r="A34" s="15" t="s">
        <v>431</v>
      </c>
      <c r="B34" s="17" t="n">
        <v>6350</v>
      </c>
      <c r="C34" s="18">
        <f>(0.0/B34*100)</f>
        <v/>
      </c>
      <c r="D34" s="19" t="n">
        <v>6350</v>
      </c>
      <c r="E34" s="18" t="n">
        <v>460.11501728</v>
      </c>
      <c r="F34" s="20" t="n">
        <v>5.09812151</v>
      </c>
      <c r="G34" s="18" t="n">
        <v>459.9082215</v>
      </c>
      <c r="H34" s="20" t="n">
        <v>5.75367883</v>
      </c>
      <c r="I34" s="18" t="n">
        <v>452.61768601</v>
      </c>
      <c r="J34" s="20" t="n">
        <v>13.35158528</v>
      </c>
      <c r="K34" s="18" t="n">
        <v>475.73943977</v>
      </c>
      <c r="L34" s="20" t="n">
        <v>23.38317589</v>
      </c>
      <c r="M34" s="18" t="s">
        <v>404</v>
      </c>
      <c r="N34" s="20" t="s">
        <v>404</v>
      </c>
      <c r="O34" s="18" t="s">
        <v>404</v>
      </c>
      <c r="P34" s="20" t="s">
        <v>404</v>
      </c>
      <c r="Q34" s="18" t="s">
        <v>404</v>
      </c>
      <c r="R34" s="20" t="s">
        <v>404</v>
      </c>
      <c r="S34" s="18" t="n">
        <v>538.41080969</v>
      </c>
      <c r="T34" s="20" t="n">
        <v>23.62970052</v>
      </c>
    </row>
    <row r="35" spans="1:20">
      <c r="A35" s="15" t="s">
        <v>432</v>
      </c>
      <c r="B35" s="17" t="n">
        <v>6406</v>
      </c>
      <c r="C35" s="18">
        <f>(443.0/B35*100)</f>
        <v/>
      </c>
      <c r="D35" s="19" t="n">
        <v>5963</v>
      </c>
      <c r="E35" s="18" t="n">
        <v>515.48821994</v>
      </c>
      <c r="F35" s="20" t="n">
        <v>2.93174332</v>
      </c>
      <c r="G35" s="18" t="n">
        <v>519.0569828599999</v>
      </c>
      <c r="H35" s="20" t="n">
        <v>1.60665734</v>
      </c>
      <c r="I35" s="18" t="n">
        <v>485.20779809</v>
      </c>
      <c r="J35" s="20" t="n">
        <v>6.70507086</v>
      </c>
      <c r="K35" s="18" t="n">
        <v>486.23684061</v>
      </c>
      <c r="L35" s="20" t="n">
        <v>5.19750088</v>
      </c>
      <c r="M35" s="18" t="s">
        <v>404</v>
      </c>
      <c r="N35" s="20" t="s">
        <v>404</v>
      </c>
      <c r="O35" s="18" t="s">
        <v>404</v>
      </c>
      <c r="P35" s="20" t="s">
        <v>404</v>
      </c>
      <c r="Q35" s="18" t="s">
        <v>404</v>
      </c>
      <c r="R35" s="20" t="s">
        <v>404</v>
      </c>
      <c r="S35" s="18" t="n">
        <v>430.66274434</v>
      </c>
      <c r="T35" s="20" t="n">
        <v>14.55065428</v>
      </c>
    </row>
    <row r="36" spans="1:20">
      <c r="A36" s="15" t="s">
        <v>433</v>
      </c>
      <c r="B36" s="17" t="n">
        <v>6736</v>
      </c>
      <c r="C36" s="18">
        <f>(10.0/B36*100)</f>
        <v/>
      </c>
      <c r="D36" s="19" t="n">
        <v>6726</v>
      </c>
      <c r="E36" s="18" t="n">
        <v>494.6437492</v>
      </c>
      <c r="F36" s="20" t="n">
        <v>3.45547046</v>
      </c>
      <c r="G36" s="18" t="n">
        <v>494.99955194</v>
      </c>
      <c r="H36" s="20" t="n">
        <v>5.083136</v>
      </c>
      <c r="I36" s="18" t="n">
        <v>484.92033805</v>
      </c>
      <c r="J36" s="20" t="n">
        <v>4.87008672</v>
      </c>
      <c r="K36" s="18" t="n">
        <v>494.40131485</v>
      </c>
      <c r="L36" s="20" t="n">
        <v>8.205970560000001</v>
      </c>
      <c r="M36" s="18" t="s">
        <v>404</v>
      </c>
      <c r="N36" s="20" t="s">
        <v>404</v>
      </c>
      <c r="O36" s="18" t="s">
        <v>404</v>
      </c>
      <c r="P36" s="20" t="s">
        <v>404</v>
      </c>
      <c r="Q36" s="18" t="s">
        <v>404</v>
      </c>
      <c r="R36" s="20" t="s">
        <v>404</v>
      </c>
      <c r="S36" s="18" t="n">
        <v>490.36274317</v>
      </c>
      <c r="T36" s="20" t="n">
        <v>12.8680246</v>
      </c>
    </row>
    <row r="37" spans="1:20">
      <c r="A37" s="15" t="s">
        <v>434</v>
      </c>
      <c r="B37" s="17" t="n">
        <v>5458</v>
      </c>
      <c r="C37" s="18">
        <f>(0.0/B37*100)</f>
        <v/>
      </c>
      <c r="D37" s="19" t="n">
        <v>5458</v>
      </c>
      <c r="E37" s="18" t="n">
        <v>488.25905518</v>
      </c>
      <c r="F37" s="20" t="n">
        <v>5.61785651</v>
      </c>
      <c r="G37" s="18" t="n">
        <v>503.68861005</v>
      </c>
      <c r="H37" s="20" t="n">
        <v>5.30649815</v>
      </c>
      <c r="I37" s="18" t="n">
        <v>478.96855884</v>
      </c>
      <c r="J37" s="20" t="n">
        <v>8.367209669999999</v>
      </c>
      <c r="K37" s="18" t="n">
        <v>476.81450268</v>
      </c>
      <c r="L37" s="20" t="n">
        <v>7.73004062</v>
      </c>
      <c r="M37" s="18" t="s">
        <v>404</v>
      </c>
      <c r="N37" s="20" t="s">
        <v>404</v>
      </c>
      <c r="O37" s="18" t="s">
        <v>404</v>
      </c>
      <c r="P37" s="20" t="s">
        <v>404</v>
      </c>
      <c r="Q37" s="18" t="s">
        <v>404</v>
      </c>
      <c r="R37" s="20" t="s">
        <v>404</v>
      </c>
      <c r="S37" s="18" t="n">
        <v>489.98507021</v>
      </c>
      <c r="T37" s="20" t="n">
        <v>28.60775382</v>
      </c>
    </row>
    <row r="38" spans="1:20">
      <c r="A38" s="15" t="s">
        <v>435</v>
      </c>
      <c r="B38" s="17" t="n">
        <v>5860</v>
      </c>
      <c r="C38" s="18">
        <f>(268.0/B38*100)</f>
        <v/>
      </c>
      <c r="D38" s="19" t="n">
        <v>5592</v>
      </c>
      <c r="E38" s="18" t="n">
        <v>515.8574733</v>
      </c>
      <c r="F38" s="20" t="n">
        <v>7.50541231</v>
      </c>
      <c r="G38" s="18" t="n">
        <v>513.51901036</v>
      </c>
      <c r="H38" s="20" t="n">
        <v>6.57086543</v>
      </c>
      <c r="I38" s="18" t="n">
        <v>480.96246215</v>
      </c>
      <c r="J38" s="20" t="n">
        <v>9.457747619999999</v>
      </c>
      <c r="K38" s="18" t="n">
        <v>495.27530984</v>
      </c>
      <c r="L38" s="20" t="n">
        <v>11.30878404</v>
      </c>
      <c r="M38" s="18" t="s">
        <v>404</v>
      </c>
      <c r="N38" s="20" t="s">
        <v>404</v>
      </c>
      <c r="O38" s="18" t="s">
        <v>404</v>
      </c>
      <c r="P38" s="20" t="s">
        <v>404</v>
      </c>
      <c r="Q38" s="18" t="s">
        <v>404</v>
      </c>
      <c r="R38" s="20" t="s">
        <v>404</v>
      </c>
      <c r="S38" s="18" t="n">
        <v>441.57493378</v>
      </c>
      <c r="T38" s="20" t="n">
        <v>4.85560086</v>
      </c>
    </row>
    <row r="39" spans="1:20">
      <c r="A39" s="15" t="s">
        <v>436</v>
      </c>
      <c r="B39" s="17" t="n">
        <v>5895</v>
      </c>
      <c r="C39" s="18">
        <f>(0.0/B39*100)</f>
        <v/>
      </c>
      <c r="D39" s="19" t="n">
        <v>5895</v>
      </c>
      <c r="E39" s="18" t="n">
        <v>421.95739763</v>
      </c>
      <c r="F39" s="20" t="n">
        <v>6.85840713</v>
      </c>
      <c r="G39" s="18" t="n">
        <v>434.9584764</v>
      </c>
      <c r="H39" s="20" t="n">
        <v>11.09967357</v>
      </c>
      <c r="I39" s="18" t="n">
        <v>427.15180797</v>
      </c>
      <c r="J39" s="20" t="n">
        <v>9.08363679</v>
      </c>
      <c r="K39" s="18" t="n">
        <v>418.74067758</v>
      </c>
      <c r="L39" s="20" t="n">
        <v>25.12096429</v>
      </c>
      <c r="M39" s="18" t="s">
        <v>404</v>
      </c>
      <c r="N39" s="20" t="s">
        <v>404</v>
      </c>
      <c r="O39" s="18" t="s">
        <v>404</v>
      </c>
      <c r="P39" s="20" t="s">
        <v>404</v>
      </c>
      <c r="Q39" s="18" t="s">
        <v>404</v>
      </c>
      <c r="R39" s="20" t="s">
        <v>404</v>
      </c>
      <c r="S39" s="18" t="n">
        <v>350.2597287</v>
      </c>
      <c r="T39" s="20" t="n">
        <v>7.99308273</v>
      </c>
    </row>
    <row r="40" spans="1:20">
      <c r="A40" s="15" t="s">
        <v>437</v>
      </c>
      <c r="B40" s="17" t="n">
        <v>14157</v>
      </c>
      <c r="C40" s="18">
        <f>(2978.0/B40*100)</f>
        <v/>
      </c>
      <c r="D40" s="19" t="n">
        <v>11179</v>
      </c>
      <c r="E40" s="18" t="n">
        <v>506.71022003</v>
      </c>
      <c r="F40" s="20" t="n">
        <v>4.26813261</v>
      </c>
      <c r="G40" s="18" t="n">
        <v>529.71535851</v>
      </c>
      <c r="H40" s="20" t="n">
        <v>6.75263618</v>
      </c>
      <c r="I40" s="18" t="n">
        <v>517.24046384</v>
      </c>
      <c r="J40" s="20" t="n">
        <v>29.84838445</v>
      </c>
      <c r="K40" s="18" t="n">
        <v>503.63570825</v>
      </c>
      <c r="L40" s="20" t="n">
        <v>10.33053522</v>
      </c>
      <c r="M40" s="18" t="s">
        <v>404</v>
      </c>
      <c r="N40" s="20" t="s">
        <v>404</v>
      </c>
      <c r="O40" s="18" t="s">
        <v>404</v>
      </c>
      <c r="P40" s="20" t="s">
        <v>404</v>
      </c>
      <c r="Q40" s="18" t="s">
        <v>404</v>
      </c>
      <c r="R40" s="20" t="s">
        <v>404</v>
      </c>
      <c r="S40" s="18" t="n">
        <v>491.2094337</v>
      </c>
      <c r="T40" s="20" t="n">
        <v>14.80734495</v>
      </c>
    </row>
    <row r="41" spans="1:20">
      <c r="A41" s="15" t="s">
        <v>438</v>
      </c>
      <c r="B41" s="17" t="n">
        <v>5712</v>
      </c>
      <c r="C41" s="18">
        <f>(99.0/B41*100)</f>
        <v/>
      </c>
      <c r="D41" s="19" t="n">
        <v>5613</v>
      </c>
      <c r="E41" s="18" t="n">
        <v>495.93327208</v>
      </c>
      <c r="F41" s="20" t="n">
        <v>4.33486115</v>
      </c>
      <c r="G41" s="18" t="n">
        <v>496.74385875</v>
      </c>
      <c r="H41" s="20" t="n">
        <v>8.17957442</v>
      </c>
      <c r="I41" s="18" t="n">
        <v>496.88553374</v>
      </c>
      <c r="J41" s="20" t="n">
        <v>18.0193419</v>
      </c>
      <c r="K41" s="18" t="n">
        <v>515.68993541</v>
      </c>
      <c r="L41" s="20" t="n">
        <v>17.08816054</v>
      </c>
      <c r="M41" s="18" t="s">
        <v>404</v>
      </c>
      <c r="N41" s="20" t="s">
        <v>404</v>
      </c>
      <c r="O41" s="18" t="s">
        <v>404</v>
      </c>
      <c r="P41" s="20" t="s">
        <v>404</v>
      </c>
      <c r="Q41" s="18" t="s">
        <v>404</v>
      </c>
      <c r="R41" s="20" t="s">
        <v>404</v>
      </c>
      <c r="S41" s="18" t="n">
        <v>479.08862567</v>
      </c>
      <c r="T41" s="20" t="n">
        <v>3.49727386</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429.46062044</v>
      </c>
      <c r="F44" s="20" t="n">
        <v>4.15859035</v>
      </c>
      <c r="G44" s="18" t="n">
        <v>428.73022807</v>
      </c>
      <c r="H44" s="20" t="n">
        <v>6.17070977</v>
      </c>
      <c r="I44" s="18" t="n">
        <v>414.56338328</v>
      </c>
      <c r="J44" s="20" t="n">
        <v>5.78973785</v>
      </c>
      <c r="K44" s="18" t="s">
        <v>404</v>
      </c>
      <c r="L44" s="20" t="s">
        <v>404</v>
      </c>
      <c r="M44" s="18" t="s">
        <v>404</v>
      </c>
      <c r="N44" s="20" t="s">
        <v>404</v>
      </c>
      <c r="O44" s="18" t="s">
        <v>404</v>
      </c>
      <c r="P44" s="20" t="s">
        <v>404</v>
      </c>
      <c r="Q44" s="18" t="n">
        <v>421.38054125</v>
      </c>
      <c r="R44" s="20" t="n">
        <v>9.708180580000001</v>
      </c>
      <c r="S44" s="18" t="n">
        <v>425.68464591</v>
      </c>
      <c r="T44" s="20" t="n">
        <v>9.456482790000001</v>
      </c>
    </row>
    <row r="45" spans="1:20">
      <c r="A45" s="15" t="s">
        <v>442</v>
      </c>
      <c r="B45" s="17" t="n">
        <v>5519</v>
      </c>
      <c r="C45" s="18">
        <f>(0.0/B45*100)</f>
        <v/>
      </c>
      <c r="D45" s="19" t="n">
        <v>5519</v>
      </c>
      <c r="E45" s="18" t="n">
        <v>374.15933171</v>
      </c>
      <c r="F45" s="20" t="n">
        <v>2.91466142</v>
      </c>
      <c r="G45" s="18" t="n">
        <v>373.92093099</v>
      </c>
      <c r="H45" s="20" t="n">
        <v>11.89127405</v>
      </c>
      <c r="I45" s="18" t="n">
        <v>385.55820101</v>
      </c>
      <c r="J45" s="20" t="n">
        <v>10.78547909</v>
      </c>
      <c r="K45" s="18" t="n">
        <v>333.54119947</v>
      </c>
      <c r="L45" s="20" t="n">
        <v>19.00692228</v>
      </c>
      <c r="M45" s="18" t="s">
        <v>404</v>
      </c>
      <c r="N45" s="20" t="s">
        <v>404</v>
      </c>
      <c r="O45" s="18" t="s">
        <v>404</v>
      </c>
      <c r="P45" s="20" t="s">
        <v>404</v>
      </c>
      <c r="Q45" s="18" t="s">
        <v>404</v>
      </c>
      <c r="R45" s="20" t="s">
        <v>404</v>
      </c>
      <c r="S45" s="18" t="n">
        <v>402.98176882</v>
      </c>
      <c r="T45" s="20" t="n">
        <v>15.21037</v>
      </c>
    </row>
    <row r="46" spans="1:20">
      <c r="A46" s="15" t="s">
        <v>443</v>
      </c>
      <c r="B46" s="17" t="n">
        <v>23141</v>
      </c>
      <c r="C46" s="18">
        <f>(4196.0/B46*100)</f>
        <v/>
      </c>
      <c r="D46" s="19" t="n">
        <v>18945</v>
      </c>
      <c r="E46" s="18" t="n">
        <v>403.28984715</v>
      </c>
      <c r="F46" s="20" t="n">
        <v>3.67344856</v>
      </c>
      <c r="G46" s="18" t="n">
        <v>427.34446849</v>
      </c>
      <c r="H46" s="20" t="n">
        <v>7.86733144</v>
      </c>
      <c r="I46" s="18" t="n">
        <v>400.97193607</v>
      </c>
      <c r="J46" s="20" t="n">
        <v>6.33139236</v>
      </c>
      <c r="K46" s="18" t="n">
        <v>384.49227093</v>
      </c>
      <c r="L46" s="20" t="n">
        <v>7.03605342</v>
      </c>
      <c r="M46" s="18" t="s">
        <v>404</v>
      </c>
      <c r="N46" s="20" t="s">
        <v>404</v>
      </c>
      <c r="O46" s="18" t="s">
        <v>404</v>
      </c>
      <c r="P46" s="20" t="s">
        <v>404</v>
      </c>
      <c r="Q46" s="18" t="s">
        <v>404</v>
      </c>
      <c r="R46" s="20" t="s">
        <v>404</v>
      </c>
      <c r="S46" s="18" t="n">
        <v>374.45609446</v>
      </c>
      <c r="T46" s="20" t="n">
        <v>11.8467586</v>
      </c>
    </row>
    <row r="47" spans="1:20">
      <c r="A47" s="15" t="s">
        <v>444</v>
      </c>
      <c r="B47" s="17" t="n">
        <v>5928</v>
      </c>
      <c r="C47" s="18">
        <f>(0.0/B47*100)</f>
        <v/>
      </c>
      <c r="D47" s="19" t="n">
        <v>5928</v>
      </c>
      <c r="E47" s="18" t="n">
        <v>424.3506048</v>
      </c>
      <c r="F47" s="20" t="n">
        <v>7.89063704</v>
      </c>
      <c r="G47" s="18" t="n">
        <v>455.70115704</v>
      </c>
      <c r="H47" s="20" t="n">
        <v>8.724784789999999</v>
      </c>
      <c r="I47" s="18" t="n">
        <v>442.64564642</v>
      </c>
      <c r="J47" s="20" t="n">
        <v>12.77672345</v>
      </c>
      <c r="K47" s="18" t="n">
        <v>493.9024409</v>
      </c>
      <c r="L47" s="20" t="n">
        <v>16.40495482</v>
      </c>
      <c r="M47" s="18" t="s">
        <v>404</v>
      </c>
      <c r="N47" s="20" t="s">
        <v>404</v>
      </c>
      <c r="O47" s="18" t="s">
        <v>404</v>
      </c>
      <c r="P47" s="20" t="s">
        <v>404</v>
      </c>
      <c r="Q47" s="18" t="s">
        <v>404</v>
      </c>
      <c r="R47" s="20" t="s">
        <v>404</v>
      </c>
      <c r="S47" s="18" t="n">
        <v>482.49035052</v>
      </c>
      <c r="T47" s="20" t="n">
        <v>50.12696779</v>
      </c>
    </row>
    <row r="48" spans="1:20">
      <c r="A48" s="15" t="s">
        <v>445</v>
      </c>
      <c r="B48" s="17" t="n">
        <v>9841</v>
      </c>
      <c r="C48" s="18">
        <f>(40.0/B48*100)</f>
        <v/>
      </c>
      <c r="D48" s="19" t="n">
        <v>9801</v>
      </c>
      <c r="E48" s="18" t="n">
        <v>513.8658195199999</v>
      </c>
      <c r="F48" s="20" t="n">
        <v>6.29074366</v>
      </c>
      <c r="G48" s="18" t="n">
        <v>536.86519422</v>
      </c>
      <c r="H48" s="20" t="n">
        <v>11.37978901</v>
      </c>
      <c r="I48" s="18" t="n">
        <v>532.0733007600001</v>
      </c>
      <c r="J48" s="20" t="n">
        <v>25.33364983</v>
      </c>
      <c r="K48" s="18" t="n">
        <v>486.30781805</v>
      </c>
      <c r="L48" s="20" t="n">
        <v>31.42939849</v>
      </c>
      <c r="M48" s="18" t="s">
        <v>404</v>
      </c>
      <c r="N48" s="20" t="s">
        <v>404</v>
      </c>
      <c r="O48" s="18" t="s">
        <v>404</v>
      </c>
      <c r="P48" s="20" t="s">
        <v>404</v>
      </c>
      <c r="Q48" s="18" t="s">
        <v>404</v>
      </c>
      <c r="R48" s="20" t="s">
        <v>404</v>
      </c>
      <c r="S48" s="18" t="n">
        <v>430.11122588</v>
      </c>
      <c r="T48" s="20" t="n">
        <v>8.091855260000001</v>
      </c>
    </row>
    <row r="49" spans="1:20">
      <c r="A49" s="15" t="s">
        <v>446</v>
      </c>
      <c r="B49" s="17" t="n">
        <v>6349</v>
      </c>
      <c r="C49" s="18">
        <f>(52.0/B49*100)</f>
        <v/>
      </c>
      <c r="D49" s="19" t="n">
        <v>6297</v>
      </c>
      <c r="E49" s="18" t="n">
        <v>429.54599796</v>
      </c>
      <c r="F49" s="20" t="n">
        <v>3.83952694</v>
      </c>
      <c r="G49" s="18" t="n">
        <v>452.74444633</v>
      </c>
      <c r="H49" s="20" t="n">
        <v>10.56891247</v>
      </c>
      <c r="I49" s="18" t="n">
        <v>440.60702732</v>
      </c>
      <c r="J49" s="20" t="n">
        <v>11.47633782</v>
      </c>
      <c r="K49" s="18" t="n">
        <v>424.54077715</v>
      </c>
      <c r="L49" s="20" t="n">
        <v>13.16342666</v>
      </c>
      <c r="M49" s="18" t="s">
        <v>404</v>
      </c>
      <c r="N49" s="20" t="s">
        <v>404</v>
      </c>
      <c r="O49" s="18" t="s">
        <v>404</v>
      </c>
      <c r="P49" s="20" t="s">
        <v>404</v>
      </c>
      <c r="Q49" s="18" t="s">
        <v>404</v>
      </c>
      <c r="R49" s="20" t="s">
        <v>404</v>
      </c>
      <c r="S49" s="18" t="n">
        <v>414.72011023</v>
      </c>
      <c r="T49" s="20" t="n">
        <v>13.9265237</v>
      </c>
    </row>
    <row r="50" spans="1:20">
      <c r="A50" s="15" t="s">
        <v>447</v>
      </c>
      <c r="B50" s="17" t="n">
        <v>11795</v>
      </c>
      <c r="C50" s="18">
        <f>(1031.0/B50*100)</f>
        <v/>
      </c>
      <c r="D50" s="19" t="n">
        <v>10764</v>
      </c>
      <c r="E50" s="18" t="n">
        <v>412.63066564</v>
      </c>
      <c r="F50" s="20" t="n">
        <v>4.02438413</v>
      </c>
      <c r="G50" s="18" t="n">
        <v>446.79221058</v>
      </c>
      <c r="H50" s="20" t="n">
        <v>9.32575864</v>
      </c>
      <c r="I50" s="18" t="n">
        <v>417.01509801</v>
      </c>
      <c r="J50" s="20" t="n">
        <v>9.448868539999999</v>
      </c>
      <c r="K50" s="18" t="n">
        <v>401.63843131</v>
      </c>
      <c r="L50" s="20" t="n">
        <v>11.94510719</v>
      </c>
      <c r="M50" s="18" t="s">
        <v>404</v>
      </c>
      <c r="N50" s="20" t="s">
        <v>404</v>
      </c>
      <c r="O50" s="18" t="s">
        <v>404</v>
      </c>
      <c r="P50" s="20" t="s">
        <v>404</v>
      </c>
      <c r="Q50" s="18" t="s">
        <v>404</v>
      </c>
      <c r="R50" s="20" t="s">
        <v>404</v>
      </c>
      <c r="S50" s="18" t="n">
        <v>444.27994951</v>
      </c>
      <c r="T50" s="20" t="n">
        <v>10.40938469</v>
      </c>
    </row>
    <row r="51" spans="1:20">
      <c r="A51" s="15" t="s">
        <v>448</v>
      </c>
      <c r="B51" s="17" t="n">
        <v>6866</v>
      </c>
      <c r="C51" s="18">
        <f>(0.0/B51*100)</f>
        <v/>
      </c>
      <c r="D51" s="19" t="n">
        <v>6866</v>
      </c>
      <c r="E51" s="18" t="n">
        <v>420.20182879</v>
      </c>
      <c r="F51" s="20" t="n">
        <v>3.48794577</v>
      </c>
      <c r="G51" s="18" t="n">
        <v>423.14688954</v>
      </c>
      <c r="H51" s="20" t="n">
        <v>8.400610800000001</v>
      </c>
      <c r="I51" s="18" t="n">
        <v>413.52392886</v>
      </c>
      <c r="J51" s="20" t="n">
        <v>5.14662989</v>
      </c>
      <c r="K51" s="18" t="n">
        <v>417.32634726</v>
      </c>
      <c r="L51" s="20" t="n">
        <v>5.52626986</v>
      </c>
      <c r="M51" s="18" t="s">
        <v>404</v>
      </c>
      <c r="N51" s="20" t="s">
        <v>404</v>
      </c>
      <c r="O51" s="18" t="s">
        <v>404</v>
      </c>
      <c r="P51" s="20" t="s">
        <v>404</v>
      </c>
      <c r="Q51" s="18" t="s">
        <v>404</v>
      </c>
      <c r="R51" s="20" t="s">
        <v>404</v>
      </c>
      <c r="S51" s="18" t="n">
        <v>478.08139603</v>
      </c>
      <c r="T51" s="20" t="n">
        <v>51.55036734</v>
      </c>
    </row>
    <row r="52" spans="1:20">
      <c r="A52" s="15" t="s">
        <v>449</v>
      </c>
      <c r="B52" s="17" t="n">
        <v>5809</v>
      </c>
      <c r="C52" s="18">
        <f>(0.0/B52*100)</f>
        <v/>
      </c>
      <c r="D52" s="19" t="n">
        <v>5809</v>
      </c>
      <c r="E52" s="18" t="n">
        <v>478.85669705</v>
      </c>
      <c r="F52" s="20" t="n">
        <v>5.4255326</v>
      </c>
      <c r="G52" s="18" t="n">
        <v>469.6255578</v>
      </c>
      <c r="H52" s="20" t="n">
        <v>5.62387796</v>
      </c>
      <c r="I52" s="18" t="n">
        <v>469.58499907</v>
      </c>
      <c r="J52" s="20" t="n">
        <v>14.47740267</v>
      </c>
      <c r="K52" s="18" t="n">
        <v>522.5776349400001</v>
      </c>
      <c r="L52" s="20" t="n">
        <v>21.80665161</v>
      </c>
      <c r="M52" s="18" t="s">
        <v>404</v>
      </c>
      <c r="N52" s="20" t="s">
        <v>404</v>
      </c>
      <c r="O52" s="18" t="s">
        <v>404</v>
      </c>
      <c r="P52" s="20" t="s">
        <v>404</v>
      </c>
      <c r="Q52" s="18" t="s">
        <v>404</v>
      </c>
      <c r="R52" s="20" t="s">
        <v>404</v>
      </c>
      <c r="S52" s="18" t="s">
        <v>404</v>
      </c>
      <c r="T52" s="20" t="s">
        <v>404</v>
      </c>
    </row>
    <row r="53" spans="1:20">
      <c r="A53" s="15" t="s">
        <v>450</v>
      </c>
      <c r="B53" s="17" t="n">
        <v>5571</v>
      </c>
      <c r="C53" s="18">
        <f>(0.0/B53*100)</f>
        <v/>
      </c>
      <c r="D53" s="19" t="n">
        <v>5571</v>
      </c>
      <c r="E53" s="18" t="n">
        <v>434.77871141</v>
      </c>
      <c r="F53" s="20" t="n">
        <v>1.9057171</v>
      </c>
      <c r="G53" s="18" t="n">
        <v>428.89165316</v>
      </c>
      <c r="H53" s="20" t="n">
        <v>3.08343867</v>
      </c>
      <c r="I53" s="18" t="n">
        <v>427.57494987</v>
      </c>
      <c r="J53" s="20" t="n">
        <v>2.74610357</v>
      </c>
      <c r="K53" s="18" t="n">
        <v>436.46461227</v>
      </c>
      <c r="L53" s="20" t="n">
        <v>3.9496541</v>
      </c>
      <c r="M53" s="18" t="s">
        <v>404</v>
      </c>
      <c r="N53" s="20" t="s">
        <v>404</v>
      </c>
      <c r="O53" s="18" t="s">
        <v>404</v>
      </c>
      <c r="P53" s="20" t="s">
        <v>404</v>
      </c>
      <c r="Q53" s="18" t="s">
        <v>404</v>
      </c>
      <c r="R53" s="20" t="s">
        <v>404</v>
      </c>
      <c r="S53" s="18" t="n">
        <v>451.57338122</v>
      </c>
      <c r="T53" s="20" t="n">
        <v>8.61269094</v>
      </c>
    </row>
    <row r="54" spans="1:20">
      <c r="A54" s="15" t="s">
        <v>451</v>
      </c>
      <c r="B54" s="17" t="n">
        <v>4740</v>
      </c>
      <c r="C54" s="18">
        <f>(199.0/B54*100)</f>
        <v/>
      </c>
      <c r="D54" s="19" t="n">
        <v>4541</v>
      </c>
      <c r="E54" s="18" t="n">
        <v>334.14742541</v>
      </c>
      <c r="F54" s="20" t="n">
        <v>3.7142119</v>
      </c>
      <c r="G54" s="18" t="n">
        <v>328.14331806</v>
      </c>
      <c r="H54" s="20" t="n">
        <v>6.1942987</v>
      </c>
      <c r="I54" s="18" t="n">
        <v>326.17678788</v>
      </c>
      <c r="J54" s="20" t="n">
        <v>16.08737029</v>
      </c>
      <c r="K54" s="18" t="n">
        <v>323.62901418</v>
      </c>
      <c r="L54" s="20" t="n">
        <v>11.75227877</v>
      </c>
      <c r="M54" s="18" t="s">
        <v>404</v>
      </c>
      <c r="N54" s="20" t="s">
        <v>404</v>
      </c>
      <c r="O54" s="18" t="s">
        <v>404</v>
      </c>
      <c r="P54" s="20" t="s">
        <v>404</v>
      </c>
      <c r="Q54" s="18" t="s">
        <v>404</v>
      </c>
      <c r="R54" s="20" t="s">
        <v>404</v>
      </c>
      <c r="S54" s="18" t="n">
        <v>276.35944637</v>
      </c>
      <c r="T54" s="20" t="n">
        <v>7.71138339</v>
      </c>
    </row>
    <row r="55" spans="1:20">
      <c r="A55" s="15" t="s">
        <v>452</v>
      </c>
      <c r="B55" s="17" t="n">
        <v>5316</v>
      </c>
      <c r="C55" s="18">
        <f>(43.0/B55*100)</f>
        <v/>
      </c>
      <c r="D55" s="19" t="n">
        <v>5273</v>
      </c>
      <c r="E55" s="18" t="n">
        <v>409.4740791</v>
      </c>
      <c r="F55" s="20" t="n">
        <v>3.61429981</v>
      </c>
      <c r="G55" s="18" t="n">
        <v>409.93843022</v>
      </c>
      <c r="H55" s="20" t="n">
        <v>5.24322561</v>
      </c>
      <c r="I55" s="18" t="n">
        <v>412.29257984</v>
      </c>
      <c r="J55" s="20" t="n">
        <v>13.27946021</v>
      </c>
      <c r="K55" s="18" t="n">
        <v>407.86509278</v>
      </c>
      <c r="L55" s="20" t="n">
        <v>17.84826167</v>
      </c>
      <c r="M55" s="18" t="s">
        <v>404</v>
      </c>
      <c r="N55" s="20" t="s">
        <v>404</v>
      </c>
      <c r="O55" s="18" t="s">
        <v>404</v>
      </c>
      <c r="P55" s="20" t="s">
        <v>404</v>
      </c>
      <c r="Q55" s="18" t="s">
        <v>404</v>
      </c>
      <c r="R55" s="20" t="s">
        <v>404</v>
      </c>
      <c r="S55" s="18" t="n">
        <v>417.49152745</v>
      </c>
      <c r="T55" s="20" t="n">
        <v>7.3787173</v>
      </c>
    </row>
    <row r="56" spans="1:20">
      <c r="A56" s="15" t="s">
        <v>453</v>
      </c>
      <c r="B56" s="17" t="n">
        <v>5359</v>
      </c>
      <c r="C56" s="18">
        <f>(0.0/B56*100)</f>
        <v/>
      </c>
      <c r="D56" s="19" t="n">
        <v>5359</v>
      </c>
      <c r="E56" s="18" t="n">
        <v>519.2164762</v>
      </c>
      <c r="F56" s="20" t="n">
        <v>3.51837715</v>
      </c>
      <c r="G56" s="18" t="n">
        <v>550.23977328</v>
      </c>
      <c r="H56" s="20" t="n">
        <v>8.901504750000001</v>
      </c>
      <c r="I56" s="18" t="n">
        <v>523.46292503</v>
      </c>
      <c r="J56" s="20" t="n">
        <v>19.79900161</v>
      </c>
      <c r="K56" s="18" t="n">
        <v>530.98702895</v>
      </c>
      <c r="L56" s="20" t="n">
        <v>18.28709374</v>
      </c>
      <c r="M56" s="18" t="s">
        <v>404</v>
      </c>
      <c r="N56" s="20" t="s">
        <v>404</v>
      </c>
      <c r="O56" s="18" t="s">
        <v>404</v>
      </c>
      <c r="P56" s="20" t="s">
        <v>404</v>
      </c>
      <c r="Q56" s="18" t="s">
        <v>404</v>
      </c>
      <c r="R56" s="20" t="s">
        <v>404</v>
      </c>
      <c r="S56" s="18" t="n">
        <v>516.90404772</v>
      </c>
      <c r="T56" s="20" t="n">
        <v>29.04227436</v>
      </c>
    </row>
    <row r="57" spans="1:20">
      <c r="A57" s="15" t="s">
        <v>454</v>
      </c>
      <c r="B57" s="17" t="n">
        <v>6513</v>
      </c>
      <c r="C57" s="18">
        <f>(0.0/B57*100)</f>
        <v/>
      </c>
      <c r="D57" s="19" t="n">
        <v>6513</v>
      </c>
      <c r="E57" s="18" t="n">
        <v>403.85116513</v>
      </c>
      <c r="F57" s="20" t="n">
        <v>2.61949194</v>
      </c>
      <c r="G57" s="18" t="n">
        <v>392.99229531</v>
      </c>
      <c r="H57" s="20" t="n">
        <v>7.13755607</v>
      </c>
      <c r="I57" s="18" t="n">
        <v>379.60124245</v>
      </c>
      <c r="J57" s="20" t="n">
        <v>32.25606438</v>
      </c>
      <c r="K57" s="18" t="n">
        <v>402.45427362</v>
      </c>
      <c r="L57" s="20" t="n">
        <v>16.76858196</v>
      </c>
      <c r="M57" s="18" t="s">
        <v>404</v>
      </c>
      <c r="N57" s="20" t="s">
        <v>404</v>
      </c>
      <c r="O57" s="18" t="s">
        <v>404</v>
      </c>
      <c r="P57" s="20" t="s">
        <v>404</v>
      </c>
      <c r="Q57" s="18" t="s">
        <v>404</v>
      </c>
      <c r="R57" s="20" t="s">
        <v>404</v>
      </c>
      <c r="S57" s="18" t="n">
        <v>449.01669442</v>
      </c>
      <c r="T57" s="20" t="n">
        <v>8.00421946</v>
      </c>
    </row>
    <row r="58" spans="1:20">
      <c r="A58" s="15" t="s">
        <v>455</v>
      </c>
      <c r="B58" s="17" t="n">
        <v>7267</v>
      </c>
      <c r="C58" s="18">
        <f>(0.0/B58*100)</f>
        <v/>
      </c>
      <c r="D58" s="19" t="n">
        <v>7267</v>
      </c>
      <c r="E58" s="18" t="n">
        <v>412.04388728</v>
      </c>
      <c r="F58" s="20" t="n">
        <v>3.72408063</v>
      </c>
      <c r="G58" s="18" t="n">
        <v>402.8620249</v>
      </c>
      <c r="H58" s="20" t="n">
        <v>5.88177215</v>
      </c>
      <c r="I58" s="18" t="n">
        <v>377.34491321</v>
      </c>
      <c r="J58" s="20" t="n">
        <v>14.55284867</v>
      </c>
      <c r="K58" s="18" t="n">
        <v>400.99262985</v>
      </c>
      <c r="L58" s="20" t="n">
        <v>15.97224958</v>
      </c>
      <c r="M58" s="18" t="s">
        <v>404</v>
      </c>
      <c r="N58" s="20" t="s">
        <v>404</v>
      </c>
      <c r="O58" s="18" t="s">
        <v>404</v>
      </c>
      <c r="P58" s="20" t="s">
        <v>404</v>
      </c>
      <c r="Q58" s="18" t="s">
        <v>404</v>
      </c>
      <c r="R58" s="20" t="s">
        <v>404</v>
      </c>
      <c r="S58" s="18" t="n">
        <v>429.86630234</v>
      </c>
      <c r="T58" s="20" t="n">
        <v>13.36313211</v>
      </c>
    </row>
    <row r="59" spans="1:20">
      <c r="A59" s="15" t="s">
        <v>456</v>
      </c>
      <c r="B59" s="17" t="n">
        <v>4826</v>
      </c>
      <c r="C59" s="18">
        <f>(0.0/B59*100)</f>
        <v/>
      </c>
      <c r="D59" s="19" t="n">
        <v>4826</v>
      </c>
      <c r="E59" s="18" t="n">
        <v>380.87304473</v>
      </c>
      <c r="F59" s="20" t="n">
        <v>2.0435785</v>
      </c>
      <c r="G59" s="18" t="n">
        <v>378.17662257</v>
      </c>
      <c r="H59" s="20" t="n">
        <v>4.13776699</v>
      </c>
      <c r="I59" s="18" t="n">
        <v>362.43380643</v>
      </c>
      <c r="J59" s="20" t="n">
        <v>3.76372784</v>
      </c>
      <c r="K59" s="18" t="n">
        <v>393.45403304</v>
      </c>
      <c r="L59" s="20" t="n">
        <v>5.37879457</v>
      </c>
      <c r="M59" s="18" t="s">
        <v>404</v>
      </c>
      <c r="N59" s="20" t="s">
        <v>404</v>
      </c>
      <c r="O59" s="18" t="s">
        <v>404</v>
      </c>
      <c r="P59" s="20" t="s">
        <v>404</v>
      </c>
      <c r="Q59" s="18" t="s">
        <v>404</v>
      </c>
      <c r="R59" s="20" t="s">
        <v>404</v>
      </c>
      <c r="S59" s="18" t="n">
        <v>373.91930182</v>
      </c>
      <c r="T59" s="20" t="n">
        <v>8.08019777</v>
      </c>
    </row>
    <row r="60" spans="1:20">
      <c r="A60" s="15" t="s">
        <v>457</v>
      </c>
      <c r="B60" s="17" t="n">
        <v>4546</v>
      </c>
      <c r="C60" s="18">
        <f>(0.0/B60*100)</f>
        <v/>
      </c>
      <c r="D60" s="19" t="n">
        <v>4546</v>
      </c>
      <c r="E60" s="18" t="n">
        <v>388.00387902</v>
      </c>
      <c r="F60" s="20" t="n">
        <v>6.35358608</v>
      </c>
      <c r="G60" s="18" t="n">
        <v>390.63987538</v>
      </c>
      <c r="H60" s="20" t="n">
        <v>8.598096030000001</v>
      </c>
      <c r="I60" s="18" t="n">
        <v>355.86581466</v>
      </c>
      <c r="J60" s="20" t="n">
        <v>11.29231232</v>
      </c>
      <c r="K60" s="18" t="n">
        <v>385.45471578</v>
      </c>
      <c r="L60" s="20" t="n">
        <v>13.04972952</v>
      </c>
      <c r="M60" s="18" t="s">
        <v>404</v>
      </c>
      <c r="N60" s="20" t="s">
        <v>404</v>
      </c>
      <c r="O60" s="18" t="s">
        <v>404</v>
      </c>
      <c r="P60" s="20" t="s">
        <v>404</v>
      </c>
      <c r="Q60" s="18" t="s">
        <v>404</v>
      </c>
      <c r="R60" s="20" t="s">
        <v>404</v>
      </c>
      <c r="S60" s="18" t="n">
        <v>397.89962605</v>
      </c>
      <c r="T60" s="20" t="n">
        <v>13.56162957</v>
      </c>
    </row>
    <row r="61" spans="1:20">
      <c r="A61" s="15" t="s">
        <v>458</v>
      </c>
      <c r="B61" s="17" t="n">
        <v>6525</v>
      </c>
      <c r="C61" s="18">
        <f>(0.0/B61*100)</f>
        <v/>
      </c>
      <c r="D61" s="19" t="n">
        <v>6525</v>
      </c>
      <c r="E61" s="18" t="n">
        <v>473.59427881</v>
      </c>
      <c r="F61" s="20" t="n">
        <v>3.1705771</v>
      </c>
      <c r="G61" s="18" t="n">
        <v>481.67614396</v>
      </c>
      <c r="H61" s="20" t="n">
        <v>6.63117181</v>
      </c>
      <c r="I61" s="18" t="n">
        <v>472.46730252</v>
      </c>
      <c r="J61" s="20" t="n">
        <v>10.42007445</v>
      </c>
      <c r="K61" s="18" t="n">
        <v>434.81999631</v>
      </c>
      <c r="L61" s="20" t="n">
        <v>10.97526419</v>
      </c>
      <c r="M61" s="18" t="s">
        <v>404</v>
      </c>
      <c r="N61" s="20" t="s">
        <v>404</v>
      </c>
      <c r="O61" s="18" t="s">
        <v>404</v>
      </c>
      <c r="P61" s="20" t="s">
        <v>404</v>
      </c>
      <c r="Q61" s="18" t="s">
        <v>404</v>
      </c>
      <c r="R61" s="20" t="s">
        <v>404</v>
      </c>
      <c r="S61" s="18" t="n">
        <v>442.06289918</v>
      </c>
      <c r="T61" s="20" t="n">
        <v>9.540434960000001</v>
      </c>
    </row>
    <row r="62" spans="1:20">
      <c r="A62" s="15" t="s">
        <v>459</v>
      </c>
      <c r="B62" s="17" t="n">
        <v>4476</v>
      </c>
      <c r="C62" s="18">
        <f>(0.0/B62*100)</f>
        <v/>
      </c>
      <c r="D62" s="19" t="n">
        <v>4476</v>
      </c>
      <c r="E62" s="18" t="n">
        <v>527.92844715</v>
      </c>
      <c r="F62" s="20" t="n">
        <v>1.17435627</v>
      </c>
      <c r="G62" s="18" t="n">
        <v>572.9783416499999</v>
      </c>
      <c r="H62" s="20" t="n">
        <v>3.96548282</v>
      </c>
      <c r="I62" s="18" t="n">
        <v>495.87507355</v>
      </c>
      <c r="J62" s="20" t="n">
        <v>3.82418225</v>
      </c>
      <c r="K62" s="18" t="n">
        <v>491.6282251</v>
      </c>
      <c r="L62" s="20" t="n">
        <v>6.43124005</v>
      </c>
      <c r="M62" s="18" t="s">
        <v>404</v>
      </c>
      <c r="N62" s="20" t="s">
        <v>404</v>
      </c>
      <c r="O62" s="18" t="s">
        <v>404</v>
      </c>
      <c r="P62" s="20" t="s">
        <v>404</v>
      </c>
      <c r="Q62" s="18" t="s">
        <v>404</v>
      </c>
      <c r="R62" s="20" t="s">
        <v>404</v>
      </c>
      <c r="S62" s="18" t="n">
        <v>550.46884713</v>
      </c>
      <c r="T62" s="20" t="n">
        <v>5.73789828</v>
      </c>
    </row>
    <row r="63" spans="1:20">
      <c r="A63" s="15" t="s">
        <v>460</v>
      </c>
      <c r="B63" s="17" t="n">
        <v>5324</v>
      </c>
      <c r="C63" s="18">
        <f>(0.0/B63*100)</f>
        <v/>
      </c>
      <c r="D63" s="19" t="n">
        <v>5324</v>
      </c>
      <c r="E63" s="18" t="n">
        <v>388.7961131</v>
      </c>
      <c r="F63" s="20" t="n">
        <v>1.58105479</v>
      </c>
      <c r="G63" s="18" t="n">
        <v>368.82143068</v>
      </c>
      <c r="H63" s="20" t="n">
        <v>2.15679578</v>
      </c>
      <c r="I63" s="18" t="n">
        <v>352.07675881</v>
      </c>
      <c r="J63" s="20" t="n">
        <v>11.18778917</v>
      </c>
      <c r="K63" s="18" t="n">
        <v>351.5844241</v>
      </c>
      <c r="L63" s="20" t="n">
        <v>10.21341183</v>
      </c>
      <c r="M63" s="18" t="s">
        <v>404</v>
      </c>
      <c r="N63" s="20" t="s">
        <v>404</v>
      </c>
      <c r="O63" s="18" t="s">
        <v>404</v>
      </c>
      <c r="P63" s="20" t="s">
        <v>404</v>
      </c>
      <c r="Q63" s="18" t="n">
        <v>355.21739419</v>
      </c>
      <c r="R63" s="20" t="n">
        <v>11.02524246</v>
      </c>
      <c r="S63" s="18" t="n">
        <v>397.10467329</v>
      </c>
      <c r="T63" s="20" t="n">
        <v>3.38525085</v>
      </c>
    </row>
    <row r="64" spans="1:20">
      <c r="A64" s="15" t="s">
        <v>461</v>
      </c>
      <c r="B64" s="17" t="n">
        <v>3634</v>
      </c>
      <c r="C64" s="18">
        <f>(27.0/B64*100)</f>
        <v/>
      </c>
      <c r="D64" s="19" t="n">
        <v>3607</v>
      </c>
      <c r="E64" s="18" t="n">
        <v>462.05724443</v>
      </c>
      <c r="F64" s="20" t="n">
        <v>2.11124839</v>
      </c>
      <c r="G64" s="18" t="n">
        <v>476.33417089</v>
      </c>
      <c r="H64" s="20" t="n">
        <v>4.34999355</v>
      </c>
      <c r="I64" s="18" t="n">
        <v>445.79644389</v>
      </c>
      <c r="J64" s="20" t="n">
        <v>3.25836967</v>
      </c>
      <c r="K64" s="18" t="n">
        <v>525.2545559500001</v>
      </c>
      <c r="L64" s="20" t="n">
        <v>15.32000848</v>
      </c>
      <c r="M64" s="18" t="s">
        <v>404</v>
      </c>
      <c r="N64" s="20" t="s">
        <v>404</v>
      </c>
      <c r="O64" s="18" t="n">
        <v>510.13740628</v>
      </c>
      <c r="P64" s="20" t="n">
        <v>29.6520206</v>
      </c>
      <c r="Q64" s="18" t="s">
        <v>404</v>
      </c>
      <c r="R64" s="20" t="s">
        <v>404</v>
      </c>
      <c r="S64" s="18" t="n">
        <v>496.05614139</v>
      </c>
      <c r="T64" s="20" t="n">
        <v>5.26394556</v>
      </c>
    </row>
    <row r="65" spans="1:20">
      <c r="A65" s="15" t="s">
        <v>462</v>
      </c>
      <c r="B65" s="17" t="n">
        <v>5325</v>
      </c>
      <c r="C65" s="18">
        <f>(0.0/B65*100)</f>
        <v/>
      </c>
      <c r="D65" s="19" t="n">
        <v>5325</v>
      </c>
      <c r="E65" s="18" t="n">
        <v>427.29781816</v>
      </c>
      <c r="F65" s="20" t="n">
        <v>3.05326276</v>
      </c>
      <c r="G65" s="18" t="n">
        <v>427.61646531</v>
      </c>
      <c r="H65" s="20" t="n">
        <v>5.48122367</v>
      </c>
      <c r="I65" s="18" t="n">
        <v>443.80442753</v>
      </c>
      <c r="J65" s="20" t="n">
        <v>13.65490139</v>
      </c>
      <c r="K65" s="18" t="n">
        <v>397.2022</v>
      </c>
      <c r="L65" s="20" t="n">
        <v>6.18379965</v>
      </c>
      <c r="M65" s="18" t="s">
        <v>404</v>
      </c>
      <c r="N65" s="20" t="s">
        <v>404</v>
      </c>
      <c r="O65" s="18" t="s">
        <v>404</v>
      </c>
      <c r="P65" s="20" t="s">
        <v>404</v>
      </c>
      <c r="Q65" s="18" t="s">
        <v>404</v>
      </c>
      <c r="R65" s="20" t="s">
        <v>404</v>
      </c>
      <c r="S65" s="18" t="n">
        <v>405.06963619</v>
      </c>
      <c r="T65" s="20" t="n">
        <v>25.3137458</v>
      </c>
    </row>
    <row r="66" spans="1:20">
      <c r="A66" s="15" t="s">
        <v>463</v>
      </c>
      <c r="B66" s="17" t="n">
        <v>5665</v>
      </c>
      <c r="C66" s="18">
        <f>(0.0/B66*100)</f>
        <v/>
      </c>
      <c r="D66" s="19" t="n">
        <v>5665</v>
      </c>
      <c r="E66" s="18" t="n">
        <v>399.7233282</v>
      </c>
      <c r="F66" s="20" t="n">
        <v>1.51329388</v>
      </c>
      <c r="G66" s="18" t="n">
        <v>423.01842619</v>
      </c>
      <c r="H66" s="20" t="n">
        <v>1.81746496</v>
      </c>
      <c r="I66" s="18" t="n">
        <v>436.63502029</v>
      </c>
      <c r="J66" s="20" t="n">
        <v>7.27829113</v>
      </c>
      <c r="K66" s="18" t="n">
        <v>426.44639626</v>
      </c>
      <c r="L66" s="20" t="n">
        <v>3.42519905</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398.47599646</v>
      </c>
      <c r="F67" s="20" t="n">
        <v>3.06364802</v>
      </c>
      <c r="G67" s="18" t="n">
        <v>417.48954396</v>
      </c>
      <c r="H67" s="20" t="n">
        <v>12.05196186</v>
      </c>
      <c r="I67" s="18" t="n">
        <v>386.1079915</v>
      </c>
      <c r="J67" s="20" t="n">
        <v>6.58407426</v>
      </c>
      <c r="K67" s="18" t="n">
        <v>392.06872267</v>
      </c>
      <c r="L67" s="20" t="n">
        <v>9.355169480000001</v>
      </c>
      <c r="M67" s="18" t="s">
        <v>404</v>
      </c>
      <c r="N67" s="20" t="s">
        <v>404</v>
      </c>
      <c r="O67" s="18" t="s">
        <v>404</v>
      </c>
      <c r="P67" s="20" t="s">
        <v>404</v>
      </c>
      <c r="Q67" s="18" t="s">
        <v>404</v>
      </c>
      <c r="R67" s="20" t="s">
        <v>404</v>
      </c>
      <c r="S67" s="18" t="n">
        <v>334.03870571</v>
      </c>
      <c r="T67" s="20" t="n">
        <v>6.26707878</v>
      </c>
    </row>
    <row r="68" spans="1:20">
      <c r="A68" s="15" t="s">
        <v>465</v>
      </c>
      <c r="B68" s="17" t="n">
        <v>12083</v>
      </c>
      <c r="C68" s="18">
        <f>(0.0/B68*100)</f>
        <v/>
      </c>
      <c r="D68" s="19" t="n">
        <v>12083</v>
      </c>
      <c r="E68" s="18" t="n">
        <v>416.02987671</v>
      </c>
      <c r="F68" s="20" t="n">
        <v>1.28526867</v>
      </c>
      <c r="G68" s="18" t="n">
        <v>421.96424135</v>
      </c>
      <c r="H68" s="20" t="n">
        <v>1.39345475</v>
      </c>
      <c r="I68" s="18" t="n">
        <v>401.65780853</v>
      </c>
      <c r="J68" s="20" t="n">
        <v>3.44402684</v>
      </c>
      <c r="K68" s="18" t="n">
        <v>447.8265699</v>
      </c>
      <c r="L68" s="20" t="n">
        <v>8.115320410000001</v>
      </c>
      <c r="M68" s="18" t="s">
        <v>404</v>
      </c>
      <c r="N68" s="20" t="s">
        <v>404</v>
      </c>
      <c r="O68" s="18" t="s">
        <v>404</v>
      </c>
      <c r="P68" s="20" t="s">
        <v>404</v>
      </c>
      <c r="Q68" s="18" t="s">
        <v>404</v>
      </c>
      <c r="R68" s="20" t="s">
        <v>404</v>
      </c>
      <c r="S68" s="18" t="s">
        <v>404</v>
      </c>
      <c r="T68" s="20" t="s">
        <v>404</v>
      </c>
    </row>
    <row r="69" spans="1:20">
      <c r="A69" s="15" t="s">
        <v>466</v>
      </c>
      <c r="B69" s="17" t="n">
        <v>4876</v>
      </c>
      <c r="C69" s="18">
        <f>(0.0/B69*100)</f>
        <v/>
      </c>
      <c r="D69" s="19" t="n">
        <v>4876</v>
      </c>
      <c r="E69" s="18" t="n">
        <v>432.25551827</v>
      </c>
      <c r="F69" s="20" t="n">
        <v>5.73659747</v>
      </c>
      <c r="G69" s="18" t="n">
        <v>437.64120837</v>
      </c>
      <c r="H69" s="20" t="n">
        <v>4.51300404</v>
      </c>
      <c r="I69" s="18" t="n">
        <v>431.61108578</v>
      </c>
      <c r="J69" s="20" t="n">
        <v>26.2059949</v>
      </c>
      <c r="K69" s="18" t="s">
        <v>404</v>
      </c>
      <c r="L69" s="20" t="s">
        <v>404</v>
      </c>
      <c r="M69" s="18" t="s">
        <v>404</v>
      </c>
      <c r="N69" s="20" t="s">
        <v>404</v>
      </c>
      <c r="O69" s="18" t="s">
        <v>404</v>
      </c>
      <c r="P69" s="20" t="s">
        <v>404</v>
      </c>
      <c r="Q69" s="18" t="s">
        <v>404</v>
      </c>
      <c r="R69" s="20" t="s">
        <v>404</v>
      </c>
      <c r="S69" s="18" t="n">
        <v>414.09712153</v>
      </c>
      <c r="T69" s="20" t="n">
        <v>21.36730692</v>
      </c>
    </row>
    <row r="70" spans="1:20">
      <c r="A70" s="15" t="s">
        <v>467</v>
      </c>
      <c r="B70" s="17" t="n">
        <v>6036</v>
      </c>
      <c r="C70" s="18">
        <f>(0.0/B70*100)</f>
        <v/>
      </c>
      <c r="D70" s="19" t="n">
        <v>6036</v>
      </c>
      <c r="E70" s="18" t="n">
        <v>484.47827132</v>
      </c>
      <c r="F70" s="20" t="n">
        <v>3.16266387</v>
      </c>
      <c r="G70" s="18" t="n">
        <v>493.86673246</v>
      </c>
      <c r="H70" s="20" t="n">
        <v>4.95356317</v>
      </c>
      <c r="I70" s="18" t="n">
        <v>423.8540994</v>
      </c>
      <c r="J70" s="20" t="n">
        <v>12.60703514</v>
      </c>
      <c r="K70" s="18" t="n">
        <v>486.62656866</v>
      </c>
      <c r="L70" s="20" t="n">
        <v>18.2119952</v>
      </c>
      <c r="M70" s="18" t="s">
        <v>404</v>
      </c>
      <c r="N70" s="20" t="s">
        <v>404</v>
      </c>
      <c r="O70" s="18" t="s">
        <v>404</v>
      </c>
      <c r="P70" s="20" t="s">
        <v>404</v>
      </c>
      <c r="Q70" s="18" t="s">
        <v>404</v>
      </c>
      <c r="R70" s="20" t="s">
        <v>404</v>
      </c>
      <c r="S70" s="18" t="n">
        <v>483.16835916</v>
      </c>
      <c r="T70" s="20" t="n">
        <v>10.96025464</v>
      </c>
    </row>
    <row r="71" spans="1:20">
      <c r="A71" s="15" t="s">
        <v>468</v>
      </c>
      <c r="B71" s="17" t="n">
        <v>6115</v>
      </c>
      <c r="C71" s="18">
        <f>(0.0/B71*100)</f>
        <v/>
      </c>
      <c r="D71" s="19" t="n">
        <v>6115</v>
      </c>
      <c r="E71" s="18" t="n">
        <v>557.33799684</v>
      </c>
      <c r="F71" s="20" t="n">
        <v>1.16600427</v>
      </c>
      <c r="G71" s="18" t="n">
        <v>548.98012248</v>
      </c>
      <c r="H71" s="20" t="n">
        <v>7.41498394</v>
      </c>
      <c r="I71" s="18" t="n">
        <v>522.00913885</v>
      </c>
      <c r="J71" s="20" t="n">
        <v>7.98723253</v>
      </c>
      <c r="K71" s="18" t="n">
        <v>536.51859824</v>
      </c>
      <c r="L71" s="20" t="n">
        <v>13.69224144</v>
      </c>
      <c r="M71" s="18" t="s">
        <v>404</v>
      </c>
      <c r="N71" s="20" t="s">
        <v>404</v>
      </c>
      <c r="O71" s="18" t="s">
        <v>404</v>
      </c>
      <c r="P71" s="20" t="s">
        <v>404</v>
      </c>
      <c r="Q71" s="18" t="s">
        <v>404</v>
      </c>
      <c r="R71" s="20" t="s">
        <v>404</v>
      </c>
      <c r="S71" s="18" t="n">
        <v>541.12652795</v>
      </c>
      <c r="T71" s="20" t="n">
        <v>20.80560663</v>
      </c>
    </row>
    <row r="72" spans="1:20">
      <c r="A72" s="15" t="s">
        <v>469</v>
      </c>
      <c r="B72" s="17" t="n">
        <v>7708</v>
      </c>
      <c r="C72" s="18">
        <f>(0.0/B72*100)</f>
        <v/>
      </c>
      <c r="D72" s="19" t="n">
        <v>7708</v>
      </c>
      <c r="E72" s="18" t="n">
        <v>532.01152326</v>
      </c>
      <c r="F72" s="20" t="n">
        <v>4.17947753</v>
      </c>
      <c r="G72" s="18" t="n">
        <v>544.0918113499999</v>
      </c>
      <c r="H72" s="20" t="n">
        <v>6.84346332</v>
      </c>
      <c r="I72" s="18" t="n">
        <v>509.00896132</v>
      </c>
      <c r="J72" s="20" t="n">
        <v>17.35448073</v>
      </c>
      <c r="K72" s="18" t="n">
        <v>507.78321932</v>
      </c>
      <c r="L72" s="20" t="n">
        <v>11.53803199</v>
      </c>
      <c r="M72" s="18" t="s">
        <v>404</v>
      </c>
      <c r="N72" s="20" t="s">
        <v>404</v>
      </c>
      <c r="O72" s="18" t="s">
        <v>404</v>
      </c>
      <c r="P72" s="20" t="s">
        <v>404</v>
      </c>
      <c r="Q72" s="18" t="s">
        <v>404</v>
      </c>
      <c r="R72" s="20" t="s">
        <v>404</v>
      </c>
      <c r="S72" s="18" t="n">
        <v>553.04001383</v>
      </c>
      <c r="T72" s="20" t="n">
        <v>71.01418493</v>
      </c>
    </row>
    <row r="73" spans="1:20">
      <c r="A73" s="15" t="s">
        <v>470</v>
      </c>
      <c r="B73" s="17" t="n">
        <v>8249</v>
      </c>
      <c r="C73" s="18">
        <f>(0.0/B73*100)</f>
        <v/>
      </c>
      <c r="D73" s="19" t="n">
        <v>8249</v>
      </c>
      <c r="E73" s="18" t="n">
        <v>419.71870172</v>
      </c>
      <c r="F73" s="20" t="n">
        <v>3.29217296</v>
      </c>
      <c r="G73" s="18" t="n">
        <v>441.29441347</v>
      </c>
      <c r="H73" s="20" t="n">
        <v>11.26397434</v>
      </c>
      <c r="I73" s="18" t="n">
        <v>377.95967879</v>
      </c>
      <c r="J73" s="20" t="n">
        <v>6.99196745</v>
      </c>
      <c r="K73" s="18" t="n">
        <v>414.33472174</v>
      </c>
      <c r="L73" s="20" t="n">
        <v>22.3276248</v>
      </c>
      <c r="M73" s="18" t="s">
        <v>404</v>
      </c>
      <c r="N73" s="20" t="s">
        <v>404</v>
      </c>
      <c r="O73" s="18" t="s">
        <v>404</v>
      </c>
      <c r="P73" s="20" t="s">
        <v>404</v>
      </c>
      <c r="Q73" s="18" t="s">
        <v>404</v>
      </c>
      <c r="R73" s="20" t="s">
        <v>404</v>
      </c>
      <c r="S73" s="18" t="s">
        <v>404</v>
      </c>
      <c r="T73" s="20" t="s">
        <v>404</v>
      </c>
    </row>
    <row r="74" spans="1:20">
      <c r="A74" s="15" t="s">
        <v>471</v>
      </c>
      <c r="B74" s="17" t="n">
        <v>4692</v>
      </c>
      <c r="C74" s="18">
        <f>(484.0/B74*100)</f>
        <v/>
      </c>
      <c r="D74" s="19" t="n">
        <v>4208</v>
      </c>
      <c r="E74" s="18" t="n">
        <v>422.8087367</v>
      </c>
      <c r="F74" s="20" t="n">
        <v>1.70893671</v>
      </c>
      <c r="G74" s="18" t="n">
        <v>476.20866038</v>
      </c>
      <c r="H74" s="20" t="n">
        <v>3.87306177</v>
      </c>
      <c r="I74" s="18" t="n">
        <v>419.14342035</v>
      </c>
      <c r="J74" s="20" t="n">
        <v>5.67150994</v>
      </c>
      <c r="K74" s="18" t="n">
        <v>397.85405154</v>
      </c>
      <c r="L74" s="20" t="n">
        <v>3.53085829</v>
      </c>
      <c r="M74" s="18" t="s">
        <v>404</v>
      </c>
      <c r="N74" s="20" t="s">
        <v>404</v>
      </c>
      <c r="O74" s="18" t="s">
        <v>404</v>
      </c>
      <c r="P74" s="20" t="s">
        <v>404</v>
      </c>
      <c r="Q74" s="18" t="s">
        <v>404</v>
      </c>
      <c r="R74" s="20" t="s">
        <v>404</v>
      </c>
      <c r="S74" s="18" t="n">
        <v>394.93484245</v>
      </c>
      <c r="T74" s="20" t="n">
        <v>5.70047428</v>
      </c>
    </row>
    <row r="75" spans="1:20">
      <c r="A75" s="15" t="s">
        <v>472</v>
      </c>
      <c r="B75" s="17" t="n">
        <v>5375</v>
      </c>
      <c r="C75" s="18">
        <f>(483.0/B75*100)</f>
        <v/>
      </c>
      <c r="D75" s="19" t="n">
        <v>4892</v>
      </c>
      <c r="E75" s="18" t="n">
        <v>379.9584835</v>
      </c>
      <c r="F75" s="20" t="n">
        <v>3.92752231</v>
      </c>
      <c r="G75" s="18" t="n">
        <v>389.32404903</v>
      </c>
      <c r="H75" s="20" t="n">
        <v>7.95761363</v>
      </c>
      <c r="I75" s="18" t="n">
        <v>398.08699188</v>
      </c>
      <c r="J75" s="20" t="n">
        <v>12.23337433</v>
      </c>
      <c r="K75" s="18" t="n">
        <v>388.28639244</v>
      </c>
      <c r="L75" s="20" t="n">
        <v>7.74812852</v>
      </c>
      <c r="M75" s="18" t="s">
        <v>404</v>
      </c>
      <c r="N75" s="20" t="s">
        <v>404</v>
      </c>
      <c r="O75" s="18" t="s">
        <v>404</v>
      </c>
      <c r="P75" s="20" t="s">
        <v>404</v>
      </c>
      <c r="Q75" s="18" t="s">
        <v>404</v>
      </c>
      <c r="R75" s="20" t="s">
        <v>404</v>
      </c>
      <c r="S75" s="18" t="n">
        <v>418.80638884</v>
      </c>
      <c r="T75" s="20" t="n">
        <v>9.81947755</v>
      </c>
    </row>
    <row r="76" spans="1:20">
      <c r="A76" s="15" t="s">
        <v>473</v>
      </c>
      <c r="B76" s="17" t="n">
        <v>14167</v>
      </c>
      <c r="C76" s="18">
        <f>(1400.0/B76*100)</f>
        <v/>
      </c>
      <c r="D76" s="19" t="n">
        <v>12767</v>
      </c>
      <c r="E76" s="18" t="n">
        <v>438.39122653</v>
      </c>
      <c r="F76" s="20" t="n">
        <v>3.34582341</v>
      </c>
      <c r="G76" s="18" t="n">
        <v>439.20763663</v>
      </c>
      <c r="H76" s="20" t="n">
        <v>7.99054734</v>
      </c>
      <c r="I76" s="18" t="n">
        <v>426.16355758</v>
      </c>
      <c r="J76" s="20" t="n">
        <v>4.12504433</v>
      </c>
      <c r="K76" s="18" t="n">
        <v>441.33218718</v>
      </c>
      <c r="L76" s="20" t="n">
        <v>11.94749001</v>
      </c>
      <c r="M76" s="18" t="s">
        <v>404</v>
      </c>
      <c r="N76" s="20" t="s">
        <v>404</v>
      </c>
      <c r="O76" s="18" t="s">
        <v>404</v>
      </c>
      <c r="P76" s="20" t="s">
        <v>404</v>
      </c>
      <c r="Q76" s="18" t="s">
        <v>404</v>
      </c>
      <c r="R76" s="20" t="s">
        <v>404</v>
      </c>
      <c r="S76" s="18" t="n">
        <v>414.82892031</v>
      </c>
      <c r="T76" s="20" t="n">
        <v>15.38545803</v>
      </c>
    </row>
    <row r="77" spans="1:20">
      <c r="A77" s="15" t="s">
        <v>474</v>
      </c>
      <c r="B77" s="17" t="n">
        <v>6062</v>
      </c>
      <c r="C77" s="18">
        <f>(12.0/B77*100)</f>
        <v/>
      </c>
      <c r="D77" s="19" t="n">
        <v>6050</v>
      </c>
      <c r="E77" s="18" t="n">
        <v>437.28297296</v>
      </c>
      <c r="F77" s="20" t="n">
        <v>4.11322458</v>
      </c>
      <c r="G77" s="18" t="n">
        <v>456.18752064</v>
      </c>
      <c r="H77" s="20" t="n">
        <v>9.85205811</v>
      </c>
      <c r="I77" s="18" t="n">
        <v>430.0468405</v>
      </c>
      <c r="J77" s="20" t="n">
        <v>3.76322716</v>
      </c>
      <c r="K77" s="18" t="n">
        <v>435.49303842</v>
      </c>
      <c r="L77" s="20" t="n">
        <v>13.72583625</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528.43029941</v>
      </c>
      <c r="F78" s="20" t="n">
        <v>4.21372527</v>
      </c>
      <c r="G78" s="18" t="n">
        <v>514.22591485</v>
      </c>
      <c r="H78" s="20" t="n">
        <v>12.51261121</v>
      </c>
      <c r="I78" s="18" t="n">
        <v>494.00093713</v>
      </c>
      <c r="J78" s="20" t="n">
        <v>19.72523762</v>
      </c>
      <c r="K78" s="18" t="s">
        <v>404</v>
      </c>
      <c r="L78" s="20" t="s">
        <v>404</v>
      </c>
      <c r="M78" s="18" t="s">
        <v>404</v>
      </c>
      <c r="N78" s="20" t="s">
        <v>404</v>
      </c>
      <c r="O78" s="18" t="s">
        <v>404</v>
      </c>
      <c r="P78" s="20" t="s">
        <v>404</v>
      </c>
      <c r="Q78" s="18" t="s">
        <v>404</v>
      </c>
      <c r="R78" s="20" t="s">
        <v>404</v>
      </c>
      <c r="S78" s="18" t="n">
        <v>496.46652316</v>
      </c>
      <c r="T78" s="20" t="n">
        <v>8.22537863</v>
      </c>
    </row>
    <row customHeight="1" ht="25" r="79" spans="1:20">
      <c r="A79" s="15" t="s">
        <v>476</v>
      </c>
      <c r="B79" s="17" t="n">
        <v>1657</v>
      </c>
      <c r="C79" s="18">
        <f>(21.0/B79*100)</f>
        <v/>
      </c>
      <c r="D79" s="19" t="n">
        <v>1636</v>
      </c>
      <c r="E79" s="18" t="n">
        <v>467.89505653</v>
      </c>
      <c r="F79" s="20" t="n">
        <v>7.08521246</v>
      </c>
      <c r="G79" s="18" t="n">
        <v>487.0611936</v>
      </c>
      <c r="H79" s="20" t="n">
        <v>21.01228622</v>
      </c>
      <c r="I79" s="18" t="n">
        <v>498.52660329</v>
      </c>
      <c r="J79" s="20" t="n">
        <v>19.619875</v>
      </c>
      <c r="K79" s="18" t="n">
        <v>504.56026711</v>
      </c>
      <c r="L79" s="20" t="n">
        <v>18.58663944</v>
      </c>
      <c r="M79" s="18" t="s">
        <v>404</v>
      </c>
      <c r="N79" s="20" t="s">
        <v>404</v>
      </c>
      <c r="O79" s="18" t="s">
        <v>404</v>
      </c>
      <c r="P79" s="20" t="s">
        <v>404</v>
      </c>
      <c r="Q79" s="18" t="s">
        <v>404</v>
      </c>
      <c r="R79" s="20" t="s">
        <v>404</v>
      </c>
      <c r="S79" s="18" t="n">
        <v>460.16939986</v>
      </c>
      <c r="T79" s="20" t="n">
        <v>30.96276577</v>
      </c>
    </row>
    <row r="80" spans="1:20">
      <c r="A80" s="15" t="s">
        <v>477</v>
      </c>
      <c r="B80" s="17" t="n">
        <v>7841</v>
      </c>
      <c r="C80" s="18">
        <f>(0.0/B80*100)</f>
        <v/>
      </c>
      <c r="D80" s="19" t="n">
        <v>7841</v>
      </c>
      <c r="E80" s="18" t="n">
        <v>452.94011845</v>
      </c>
      <c r="F80" s="20" t="n">
        <v>4.60892926</v>
      </c>
      <c r="G80" s="18" t="n">
        <v>465.8590774</v>
      </c>
      <c r="H80" s="20" t="n">
        <v>7.17623237</v>
      </c>
      <c r="I80" s="18" t="n">
        <v>465.4467843</v>
      </c>
      <c r="J80" s="20" t="n">
        <v>16.97519156</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443.44353645</v>
      </c>
      <c r="F81" s="20" t="n">
        <v>3.37696929</v>
      </c>
      <c r="G81" s="18" t="n">
        <v>439.10992306</v>
      </c>
      <c r="H81" s="20" t="n">
        <v>15.2998619</v>
      </c>
      <c r="I81" s="18" t="n">
        <v>438.56035336</v>
      </c>
      <c r="J81" s="20" t="n">
        <v>10.43564677</v>
      </c>
      <c r="K81" s="18" t="n">
        <v>523.4145175</v>
      </c>
      <c r="L81" s="20" t="n">
        <v>6.78576833</v>
      </c>
      <c r="M81" s="18" t="s">
        <v>404</v>
      </c>
      <c r="N81" s="20" t="s">
        <v>404</v>
      </c>
      <c r="O81" s="18" t="s">
        <v>404</v>
      </c>
      <c r="P81" s="20" t="s">
        <v>404</v>
      </c>
      <c r="Q81" s="18" t="s">
        <v>404</v>
      </c>
      <c r="R81" s="20" t="s">
        <v>404</v>
      </c>
      <c r="S81" s="18" t="s">
        <v>404</v>
      </c>
      <c r="T81" s="20" t="s">
        <v>404</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692</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508.86731521</v>
      </c>
      <c r="F7" s="20" t="n">
        <v>2.26628618</v>
      </c>
      <c r="G7" s="18" t="n">
        <v>529.55486755</v>
      </c>
      <c r="H7" s="20" t="n">
        <v>6.32800045</v>
      </c>
      <c r="I7" s="18" t="n">
        <v>486.96111176</v>
      </c>
      <c r="J7" s="20" t="n">
        <v>14.43042141</v>
      </c>
      <c r="K7" s="18" t="n">
        <v>503.2587306</v>
      </c>
      <c r="L7" s="20" t="n">
        <v>6.38559216</v>
      </c>
      <c r="M7" s="18" t="s">
        <v>404</v>
      </c>
      <c r="N7" s="20" t="s">
        <v>404</v>
      </c>
      <c r="O7" s="18" t="s">
        <v>404</v>
      </c>
      <c r="P7" s="20" t="s">
        <v>404</v>
      </c>
      <c r="Q7" s="18" t="s">
        <v>404</v>
      </c>
      <c r="R7" s="20" t="s">
        <v>404</v>
      </c>
      <c r="S7" s="18" t="n">
        <v>499.34519539</v>
      </c>
      <c r="T7" s="20" t="n">
        <v>23.06977065</v>
      </c>
    </row>
    <row r="8" spans="1:20">
      <c r="A8" s="15" t="s">
        <v>405</v>
      </c>
      <c r="B8" s="17" t="n">
        <v>7007</v>
      </c>
      <c r="C8" s="18">
        <f>(0.0/B8*100)</f>
        <v/>
      </c>
      <c r="D8" s="19" t="n">
        <v>7007</v>
      </c>
      <c r="E8" s="18" t="n">
        <v>485.58668428</v>
      </c>
      <c r="F8" s="20" t="n">
        <v>4.86979981</v>
      </c>
      <c r="G8" s="18" t="n">
        <v>515.37807557</v>
      </c>
      <c r="H8" s="20" t="n">
        <v>7.71497131</v>
      </c>
      <c r="I8" s="18" t="n">
        <v>481.07588324</v>
      </c>
      <c r="J8" s="20" t="n">
        <v>15.04852546</v>
      </c>
      <c r="K8" s="18" t="n">
        <v>506.82707842</v>
      </c>
      <c r="L8" s="20" t="n">
        <v>12.6712323</v>
      </c>
      <c r="M8" s="18" t="s">
        <v>404</v>
      </c>
      <c r="N8" s="20" t="s">
        <v>404</v>
      </c>
      <c r="O8" s="18" t="s">
        <v>404</v>
      </c>
      <c r="P8" s="20" t="s">
        <v>404</v>
      </c>
      <c r="Q8" s="18" t="s">
        <v>404</v>
      </c>
      <c r="R8" s="20" t="s">
        <v>404</v>
      </c>
      <c r="S8" s="18" t="n">
        <v>507.20152337</v>
      </c>
      <c r="T8" s="20" t="n">
        <v>28.85122481</v>
      </c>
    </row>
    <row r="9" spans="1:20">
      <c r="A9" s="15" t="s">
        <v>406</v>
      </c>
      <c r="B9" s="17" t="n">
        <v>9651</v>
      </c>
      <c r="C9" s="18">
        <f>(200.0/B9*100)</f>
        <v/>
      </c>
      <c r="D9" s="19" t="n">
        <v>9451</v>
      </c>
      <c r="E9" s="18" t="n">
        <v>496.34299114</v>
      </c>
      <c r="F9" s="20" t="n">
        <v>5.52993139</v>
      </c>
      <c r="G9" s="18" t="n">
        <v>529.2766627</v>
      </c>
      <c r="H9" s="20" t="n">
        <v>8.63597785</v>
      </c>
      <c r="I9" s="18" t="n">
        <v>480.10824262</v>
      </c>
      <c r="J9" s="20" t="n">
        <v>11.75698406</v>
      </c>
      <c r="K9" s="18" t="n">
        <v>526.94108141</v>
      </c>
      <c r="L9" s="20" t="n">
        <v>18.34083422</v>
      </c>
      <c r="M9" s="18" t="s">
        <v>404</v>
      </c>
      <c r="N9" s="20" t="s">
        <v>404</v>
      </c>
      <c r="O9" s="18" t="s">
        <v>404</v>
      </c>
      <c r="P9" s="20" t="s">
        <v>404</v>
      </c>
      <c r="Q9" s="18" t="s">
        <v>404</v>
      </c>
      <c r="R9" s="20" t="s">
        <v>404</v>
      </c>
      <c r="S9" s="18" t="n">
        <v>489.28945442</v>
      </c>
      <c r="T9" s="20" t="n">
        <v>8.483016490000001</v>
      </c>
    </row>
    <row r="10" spans="1:20">
      <c r="A10" s="15" t="s">
        <v>407</v>
      </c>
      <c r="B10" s="17" t="n">
        <v>20058</v>
      </c>
      <c r="C10" s="18">
        <f>(3112.0/B10*100)</f>
        <v/>
      </c>
      <c r="D10" s="19" t="n">
        <v>16946</v>
      </c>
      <c r="E10" s="18" t="n">
        <v>522.14008069</v>
      </c>
      <c r="F10" s="20" t="n">
        <v>3.13996432</v>
      </c>
      <c r="G10" s="18" t="n">
        <v>538.17848527</v>
      </c>
      <c r="H10" s="20" t="n">
        <v>3.80249685</v>
      </c>
      <c r="I10" s="18" t="n">
        <v>537.21408687</v>
      </c>
      <c r="J10" s="20" t="n">
        <v>7.03244299</v>
      </c>
      <c r="K10" s="18" t="n">
        <v>527.46579153</v>
      </c>
      <c r="L10" s="20" t="n">
        <v>4.9843438</v>
      </c>
      <c r="M10" s="18" t="s">
        <v>404</v>
      </c>
      <c r="N10" s="20" t="s">
        <v>404</v>
      </c>
      <c r="O10" s="18" t="s">
        <v>404</v>
      </c>
      <c r="P10" s="20" t="s">
        <v>404</v>
      </c>
      <c r="Q10" s="18" t="s">
        <v>404</v>
      </c>
      <c r="R10" s="20" t="s">
        <v>404</v>
      </c>
      <c r="S10" s="18" t="n">
        <v>541.0331189</v>
      </c>
      <c r="T10" s="20" t="n">
        <v>8.56602049</v>
      </c>
    </row>
    <row r="11" spans="1:20">
      <c r="A11" s="15" t="s">
        <v>408</v>
      </c>
      <c r="B11" s="17" t="n">
        <v>7053</v>
      </c>
      <c r="C11" s="18">
        <f>(212.0/B11*100)</f>
        <v/>
      </c>
      <c r="D11" s="19" t="n">
        <v>6841</v>
      </c>
      <c r="E11" s="18" t="n">
        <v>448.21715835</v>
      </c>
      <c r="F11" s="20" t="n">
        <v>2.98168521</v>
      </c>
      <c r="G11" s="18" t="n">
        <v>497.04074842</v>
      </c>
      <c r="H11" s="20" t="n">
        <v>16.40313839</v>
      </c>
      <c r="I11" s="18" t="n">
        <v>443.05427824</v>
      </c>
      <c r="J11" s="20" t="n">
        <v>8.014239870000001</v>
      </c>
      <c r="K11" s="18" t="n">
        <v>416.66121427</v>
      </c>
      <c r="L11" s="20" t="n">
        <v>9.908701239999999</v>
      </c>
      <c r="M11" s="18" t="s">
        <v>404</v>
      </c>
      <c r="N11" s="20" t="s">
        <v>404</v>
      </c>
      <c r="O11" s="18" t="s">
        <v>404</v>
      </c>
      <c r="P11" s="20" t="s">
        <v>404</v>
      </c>
      <c r="Q11" s="18" t="s">
        <v>404</v>
      </c>
      <c r="R11" s="20" t="s">
        <v>404</v>
      </c>
      <c r="S11" s="18" t="s">
        <v>404</v>
      </c>
      <c r="T11" s="20" t="s">
        <v>404</v>
      </c>
    </row>
    <row r="12" spans="1:20">
      <c r="A12" s="15" t="s">
        <v>409</v>
      </c>
      <c r="B12" s="17" t="n">
        <v>6894</v>
      </c>
      <c r="C12" s="18">
        <f>(106.0/B12*100)</f>
        <v/>
      </c>
      <c r="D12" s="19" t="n">
        <v>6788</v>
      </c>
      <c r="E12" s="18" t="n">
        <v>488.27457564</v>
      </c>
      <c r="F12" s="20" t="n">
        <v>4.00649492</v>
      </c>
      <c r="G12" s="18" t="n">
        <v>501.90016485</v>
      </c>
      <c r="H12" s="20" t="n">
        <v>5.1099304</v>
      </c>
      <c r="I12" s="18" t="n">
        <v>440.53134503</v>
      </c>
      <c r="J12" s="20" t="n">
        <v>23.61870489</v>
      </c>
      <c r="K12" s="18" t="n">
        <v>470.81441628</v>
      </c>
      <c r="L12" s="20" t="n">
        <v>18.07647285</v>
      </c>
      <c r="M12" s="18" t="s">
        <v>404</v>
      </c>
      <c r="N12" s="20" t="s">
        <v>404</v>
      </c>
      <c r="O12" s="18" t="s">
        <v>404</v>
      </c>
      <c r="P12" s="20" t="s">
        <v>404</v>
      </c>
      <c r="Q12" s="18" t="s">
        <v>404</v>
      </c>
      <c r="R12" s="20" t="s">
        <v>404</v>
      </c>
      <c r="S12" s="18" t="n">
        <v>497.21611549</v>
      </c>
      <c r="T12" s="20" t="n">
        <v>6.3741073</v>
      </c>
    </row>
    <row r="13" spans="1:20">
      <c r="A13" s="15" t="s">
        <v>410</v>
      </c>
      <c r="B13" s="17" t="n">
        <v>7161</v>
      </c>
      <c r="C13" s="18">
        <f>(1175.0/B13*100)</f>
        <v/>
      </c>
      <c r="D13" s="19" t="n">
        <v>5986</v>
      </c>
      <c r="E13" s="18" t="n">
        <v>495.39823407</v>
      </c>
      <c r="F13" s="20" t="n">
        <v>3.00280216</v>
      </c>
      <c r="G13" s="18" t="n">
        <v>503.96251439</v>
      </c>
      <c r="H13" s="20" t="n">
        <v>6.58165365</v>
      </c>
      <c r="I13" s="18" t="n">
        <v>510.59412694</v>
      </c>
      <c r="J13" s="20" t="n">
        <v>8.07078591</v>
      </c>
      <c r="K13" s="18" t="n">
        <v>506.85255456</v>
      </c>
      <c r="L13" s="20" t="n">
        <v>5.06545139</v>
      </c>
      <c r="M13" s="18" t="s">
        <v>404</v>
      </c>
      <c r="N13" s="20" t="s">
        <v>404</v>
      </c>
      <c r="O13" s="18" t="s">
        <v>404</v>
      </c>
      <c r="P13" s="20" t="s">
        <v>404</v>
      </c>
      <c r="Q13" s="18" t="s">
        <v>404</v>
      </c>
      <c r="R13" s="20" t="s">
        <v>404</v>
      </c>
      <c r="S13" s="18" t="n">
        <v>498.7748584</v>
      </c>
      <c r="T13" s="20" t="n">
        <v>18.45824489</v>
      </c>
    </row>
    <row r="14" spans="1:20">
      <c r="A14" s="15" t="s">
        <v>411</v>
      </c>
      <c r="B14" s="17" t="n">
        <v>5587</v>
      </c>
      <c r="C14" s="18">
        <f>(0.0/B14*100)</f>
        <v/>
      </c>
      <c r="D14" s="19" t="n">
        <v>5587</v>
      </c>
      <c r="E14" s="18" t="n">
        <v>534.7029477900001</v>
      </c>
      <c r="F14" s="20" t="n">
        <v>2.40456777</v>
      </c>
      <c r="G14" s="18" t="n">
        <v>533.83596593</v>
      </c>
      <c r="H14" s="20" t="n">
        <v>3.89950105</v>
      </c>
      <c r="I14" s="18" t="n">
        <v>526.7958403600001</v>
      </c>
      <c r="J14" s="20" t="n">
        <v>8.991700310000001</v>
      </c>
      <c r="K14" s="18" t="n">
        <v>563.57411155</v>
      </c>
      <c r="L14" s="20" t="n">
        <v>12.26421223</v>
      </c>
      <c r="M14" s="18" t="s">
        <v>404</v>
      </c>
      <c r="N14" s="20" t="s">
        <v>404</v>
      </c>
      <c r="O14" s="18" t="s">
        <v>404</v>
      </c>
      <c r="P14" s="20" t="s">
        <v>404</v>
      </c>
      <c r="Q14" s="18" t="s">
        <v>404</v>
      </c>
      <c r="R14" s="20" t="s">
        <v>404</v>
      </c>
      <c r="S14" s="18" t="n">
        <v>525.03057253</v>
      </c>
      <c r="T14" s="20" t="n">
        <v>37.85470287</v>
      </c>
    </row>
    <row r="15" spans="1:20">
      <c r="A15" s="15" t="s">
        <v>412</v>
      </c>
      <c r="B15" s="17" t="n">
        <v>5882</v>
      </c>
      <c r="C15" s="18">
        <f>(0.0/B15*100)</f>
        <v/>
      </c>
      <c r="D15" s="19" t="n">
        <v>5882</v>
      </c>
      <c r="E15" s="18" t="n">
        <v>532.99025796</v>
      </c>
      <c r="F15" s="20" t="n">
        <v>3.96496059</v>
      </c>
      <c r="G15" s="18" t="n">
        <v>528.81452497</v>
      </c>
      <c r="H15" s="20" t="n">
        <v>3.87759526</v>
      </c>
      <c r="I15" s="18" t="n">
        <v>524.69166934</v>
      </c>
      <c r="J15" s="20" t="n">
        <v>6.47372701</v>
      </c>
      <c r="K15" s="18" t="n">
        <v>537.44794695</v>
      </c>
      <c r="L15" s="20" t="n">
        <v>10.72625411</v>
      </c>
      <c r="M15" s="18" t="s">
        <v>404</v>
      </c>
      <c r="N15" s="20" t="s">
        <v>404</v>
      </c>
      <c r="O15" s="18" t="s">
        <v>404</v>
      </c>
      <c r="P15" s="20" t="s">
        <v>404</v>
      </c>
      <c r="Q15" s="18" t="s">
        <v>404</v>
      </c>
      <c r="R15" s="20" t="s">
        <v>404</v>
      </c>
      <c r="S15" s="18" t="s">
        <v>404</v>
      </c>
      <c r="T15" s="20" t="s">
        <v>404</v>
      </c>
    </row>
    <row r="16" spans="1:20">
      <c r="A16" s="15" t="s">
        <v>413</v>
      </c>
      <c r="B16" s="17" t="n">
        <v>6108</v>
      </c>
      <c r="C16" s="18">
        <f>(495.0/B16*100)</f>
        <v/>
      </c>
      <c r="D16" s="19" t="n">
        <v>5613</v>
      </c>
      <c r="E16" s="18" t="n">
        <v>488.67550179</v>
      </c>
      <c r="F16" s="20" t="n">
        <v>8.32902047</v>
      </c>
      <c r="G16" s="18" t="n">
        <v>512.67511801</v>
      </c>
      <c r="H16" s="20" t="n">
        <v>7.95595746</v>
      </c>
      <c r="I16" s="18" t="n">
        <v>472.87979247</v>
      </c>
      <c r="J16" s="20" t="n">
        <v>12.23468538</v>
      </c>
      <c r="K16" s="18" t="n">
        <v>505.24324567</v>
      </c>
      <c r="L16" s="20" t="n">
        <v>6.6338836</v>
      </c>
      <c r="M16" s="18" t="s">
        <v>404</v>
      </c>
      <c r="N16" s="20" t="s">
        <v>404</v>
      </c>
      <c r="O16" s="18" t="s">
        <v>404</v>
      </c>
      <c r="P16" s="20" t="s">
        <v>404</v>
      </c>
      <c r="Q16" s="18" t="s">
        <v>404</v>
      </c>
      <c r="R16" s="20" t="s">
        <v>404</v>
      </c>
      <c r="S16" s="18" t="n">
        <v>508.69482145</v>
      </c>
      <c r="T16" s="20" t="n">
        <v>28.89468351</v>
      </c>
    </row>
    <row r="17" spans="1:20">
      <c r="A17" s="15" t="s">
        <v>414</v>
      </c>
      <c r="B17" s="17" t="n">
        <v>6504</v>
      </c>
      <c r="C17" s="18">
        <f>(1325.0/B17*100)</f>
        <v/>
      </c>
      <c r="D17" s="19" t="n">
        <v>5179</v>
      </c>
      <c r="E17" s="18" t="n">
        <v>511.78638594</v>
      </c>
      <c r="F17" s="20" t="n">
        <v>5.35640682</v>
      </c>
      <c r="G17" s="18" t="n">
        <v>493.45139492</v>
      </c>
      <c r="H17" s="20" t="n">
        <v>14.01240853</v>
      </c>
      <c r="I17" s="18" t="n">
        <v>498.43008982</v>
      </c>
      <c r="J17" s="20" t="n">
        <v>13.00917509</v>
      </c>
      <c r="K17" s="18" t="n">
        <v>516.83414773</v>
      </c>
      <c r="L17" s="20" t="n">
        <v>12.16683507</v>
      </c>
      <c r="M17" s="18" t="s">
        <v>404</v>
      </c>
      <c r="N17" s="20" t="s">
        <v>404</v>
      </c>
      <c r="O17" s="18" t="s">
        <v>404</v>
      </c>
      <c r="P17" s="20" t="s">
        <v>404</v>
      </c>
      <c r="Q17" s="18" t="s">
        <v>404</v>
      </c>
      <c r="R17" s="20" t="s">
        <v>404</v>
      </c>
      <c r="S17" s="18" t="n">
        <v>533.71616535</v>
      </c>
      <c r="T17" s="20" t="n">
        <v>33.58908912</v>
      </c>
    </row>
    <row r="18" spans="1:20">
      <c r="A18" s="15" t="s">
        <v>415</v>
      </c>
      <c r="B18" s="17" t="n">
        <v>5532</v>
      </c>
      <c r="C18" s="18">
        <f>(0.0/B18*100)</f>
        <v/>
      </c>
      <c r="D18" s="19" t="n">
        <v>5532</v>
      </c>
      <c r="E18" s="18" t="n">
        <v>463.66816486</v>
      </c>
      <c r="F18" s="20" t="n">
        <v>6.68892609</v>
      </c>
      <c r="G18" s="18" t="n">
        <v>458.64649361</v>
      </c>
      <c r="H18" s="20" t="n">
        <v>8.22218243</v>
      </c>
      <c r="I18" s="18" t="n">
        <v>444.63913682</v>
      </c>
      <c r="J18" s="20" t="n">
        <v>9.6617035</v>
      </c>
      <c r="K18" s="18" t="n">
        <v>438.68869768</v>
      </c>
      <c r="L18" s="20" t="n">
        <v>10.22884949</v>
      </c>
      <c r="M18" s="18" t="s">
        <v>404</v>
      </c>
      <c r="N18" s="20" t="s">
        <v>404</v>
      </c>
      <c r="O18" s="18" t="s">
        <v>404</v>
      </c>
      <c r="P18" s="20" t="s">
        <v>404</v>
      </c>
      <c r="Q18" s="18" t="s">
        <v>404</v>
      </c>
      <c r="R18" s="20" t="s">
        <v>404</v>
      </c>
      <c r="S18" s="18" t="n">
        <v>449.46710653</v>
      </c>
      <c r="T18" s="20" t="n">
        <v>23.24156706</v>
      </c>
    </row>
    <row r="19" spans="1:20">
      <c r="A19" s="15" t="s">
        <v>416</v>
      </c>
      <c r="B19" s="17" t="n">
        <v>5658</v>
      </c>
      <c r="C19" s="18">
        <f>(327.0/B19*100)</f>
        <v/>
      </c>
      <c r="D19" s="19" t="n">
        <v>5331</v>
      </c>
      <c r="E19" s="18" t="n">
        <v>469.40442229</v>
      </c>
      <c r="F19" s="20" t="n">
        <v>5.47143328</v>
      </c>
      <c r="G19" s="18" t="n">
        <v>511.78740503</v>
      </c>
      <c r="H19" s="20" t="n">
        <v>8.14070838</v>
      </c>
      <c r="I19" s="18" t="n">
        <v>447.40757002</v>
      </c>
      <c r="J19" s="20" t="n">
        <v>16.17018772</v>
      </c>
      <c r="K19" s="18" t="n">
        <v>468.55765412</v>
      </c>
      <c r="L19" s="20" t="n">
        <v>14.71180605</v>
      </c>
      <c r="M19" s="18" t="s">
        <v>404</v>
      </c>
      <c r="N19" s="20" t="s">
        <v>404</v>
      </c>
      <c r="O19" s="18" t="s">
        <v>404</v>
      </c>
      <c r="P19" s="20" t="s">
        <v>404</v>
      </c>
      <c r="Q19" s="18" t="s">
        <v>404</v>
      </c>
      <c r="R19" s="20" t="s">
        <v>404</v>
      </c>
      <c r="S19" s="18" t="n">
        <v>443.42550342</v>
      </c>
      <c r="T19" s="20" t="n">
        <v>66.89369010999999</v>
      </c>
    </row>
    <row r="20" spans="1:20">
      <c r="A20" s="15" t="s">
        <v>417</v>
      </c>
      <c r="B20" s="17" t="n">
        <v>3371</v>
      </c>
      <c r="C20" s="18">
        <f>(24.0/B20*100)</f>
        <v/>
      </c>
      <c r="D20" s="19" t="n">
        <v>3347</v>
      </c>
      <c r="E20" s="18" t="n">
        <v>471.93608183</v>
      </c>
      <c r="F20" s="20" t="n">
        <v>1.86550701</v>
      </c>
      <c r="G20" s="18" t="n">
        <v>474.831585</v>
      </c>
      <c r="H20" s="20" t="n">
        <v>4.57704269</v>
      </c>
      <c r="I20" s="18" t="n">
        <v>477.70937162</v>
      </c>
      <c r="J20" s="20" t="n">
        <v>5.5533277</v>
      </c>
      <c r="K20" s="18" t="n">
        <v>479.43010304</v>
      </c>
      <c r="L20" s="20" t="n">
        <v>11.2604829</v>
      </c>
      <c r="M20" s="18" t="s">
        <v>404</v>
      </c>
      <c r="N20" s="20" t="s">
        <v>404</v>
      </c>
      <c r="O20" s="18" t="s">
        <v>404</v>
      </c>
      <c r="P20" s="20" t="s">
        <v>404</v>
      </c>
      <c r="Q20" s="18" t="s">
        <v>404</v>
      </c>
      <c r="R20" s="20" t="s">
        <v>404</v>
      </c>
      <c r="S20" s="18" t="n">
        <v>517.9726451</v>
      </c>
      <c r="T20" s="20" t="n">
        <v>43.40605472</v>
      </c>
    </row>
    <row r="21" spans="1:20">
      <c r="A21" s="15" t="s">
        <v>418</v>
      </c>
      <c r="B21" s="17" t="n">
        <v>5741</v>
      </c>
      <c r="C21" s="18">
        <f>(0.0/B21*100)</f>
        <v/>
      </c>
      <c r="D21" s="19" t="n">
        <v>5741</v>
      </c>
      <c r="E21" s="18" t="n">
        <v>500.22006288</v>
      </c>
      <c r="F21" s="20" t="n">
        <v>3.28041774</v>
      </c>
      <c r="G21" s="18" t="n">
        <v>510.9538899</v>
      </c>
      <c r="H21" s="20" t="n">
        <v>6.8712744</v>
      </c>
      <c r="I21" s="18" t="n">
        <v>509.4818189</v>
      </c>
      <c r="J21" s="20" t="n">
        <v>8.86297051</v>
      </c>
      <c r="K21" s="18" t="n">
        <v>493.27588236</v>
      </c>
      <c r="L21" s="20" t="n">
        <v>7.4894112</v>
      </c>
      <c r="M21" s="18" t="s">
        <v>404</v>
      </c>
      <c r="N21" s="20" t="s">
        <v>404</v>
      </c>
      <c r="O21" s="18" t="s">
        <v>404</v>
      </c>
      <c r="P21" s="20" t="s">
        <v>404</v>
      </c>
      <c r="Q21" s="18" t="s">
        <v>404</v>
      </c>
      <c r="R21" s="20" t="s">
        <v>404</v>
      </c>
      <c r="S21" s="18" t="n">
        <v>510.84914477</v>
      </c>
      <c r="T21" s="20" t="n">
        <v>24.76958372</v>
      </c>
    </row>
    <row r="22" spans="1:20">
      <c r="A22" s="15" t="s">
        <v>419</v>
      </c>
      <c r="B22" s="17" t="n">
        <v>6598</v>
      </c>
      <c r="C22" s="18">
        <f>(0.0/B22*100)</f>
        <v/>
      </c>
      <c r="D22" s="19" t="n">
        <v>6598</v>
      </c>
      <c r="E22" s="18" t="n">
        <v>460.74695003</v>
      </c>
      <c r="F22" s="20" t="n">
        <v>5.06622923</v>
      </c>
      <c r="G22" s="18" t="n">
        <v>471.4162499</v>
      </c>
      <c r="H22" s="20" t="n">
        <v>9.93698017</v>
      </c>
      <c r="I22" s="18" t="n">
        <v>521.16026947</v>
      </c>
      <c r="J22" s="20" t="n">
        <v>24.73578162</v>
      </c>
      <c r="K22" s="18" t="n">
        <v>463.51428302</v>
      </c>
      <c r="L22" s="20" t="n">
        <v>19.23423058</v>
      </c>
      <c r="M22" s="18" t="s">
        <v>404</v>
      </c>
      <c r="N22" s="20" t="s">
        <v>404</v>
      </c>
      <c r="O22" s="18" t="s">
        <v>404</v>
      </c>
      <c r="P22" s="20" t="s">
        <v>404</v>
      </c>
      <c r="Q22" s="18" t="s">
        <v>404</v>
      </c>
      <c r="R22" s="20" t="s">
        <v>404</v>
      </c>
      <c r="S22" s="18" t="n">
        <v>534.4924151</v>
      </c>
      <c r="T22" s="20" t="n">
        <v>22.70517153</v>
      </c>
    </row>
    <row r="23" spans="1:20">
      <c r="A23" s="15" t="s">
        <v>420</v>
      </c>
      <c r="B23" s="17" t="n">
        <v>11583</v>
      </c>
      <c r="C23" s="18">
        <f>(3194.0/B23*100)</f>
        <v/>
      </c>
      <c r="D23" s="19" t="n">
        <v>8389</v>
      </c>
      <c r="E23" s="18" t="n">
        <v>485.13533275</v>
      </c>
      <c r="F23" s="20" t="n">
        <v>4.59852938</v>
      </c>
      <c r="G23" s="18" t="n">
        <v>483.50089655</v>
      </c>
      <c r="H23" s="20" t="n">
        <v>10.7456774</v>
      </c>
      <c r="I23" s="18" t="n">
        <v>480.21808658</v>
      </c>
      <c r="J23" s="20" t="n">
        <v>7.97998257</v>
      </c>
      <c r="K23" s="18" t="n">
        <v>481.80846654</v>
      </c>
      <c r="L23" s="20" t="n">
        <v>14.76374276</v>
      </c>
      <c r="M23" s="18" t="s">
        <v>404</v>
      </c>
      <c r="N23" s="20" t="s">
        <v>404</v>
      </c>
      <c r="O23" s="18" t="s">
        <v>404</v>
      </c>
      <c r="P23" s="20" t="s">
        <v>404</v>
      </c>
      <c r="Q23" s="18" t="s">
        <v>404</v>
      </c>
      <c r="R23" s="20" t="s">
        <v>404</v>
      </c>
      <c r="S23" s="18" t="n">
        <v>535.15310669</v>
      </c>
      <c r="T23" s="20" t="n">
        <v>11.74483313</v>
      </c>
    </row>
    <row r="24" spans="1:20">
      <c r="A24" s="15" t="s">
        <v>421</v>
      </c>
      <c r="B24" s="17" t="n">
        <v>6647</v>
      </c>
      <c r="C24" s="18">
        <f>(0.0/B24*100)</f>
        <v/>
      </c>
      <c r="D24" s="19" t="n">
        <v>6647</v>
      </c>
      <c r="E24" s="18" t="n">
        <v>537.88122022</v>
      </c>
      <c r="F24" s="20" t="n">
        <v>4.00564111</v>
      </c>
      <c r="G24" s="18" t="n">
        <v>552.43262098</v>
      </c>
      <c r="H24" s="20" t="n">
        <v>14.19048328</v>
      </c>
      <c r="I24" s="18" t="n">
        <v>533.48727963</v>
      </c>
      <c r="J24" s="20" t="n">
        <v>13.73264912</v>
      </c>
      <c r="K24" s="18" t="n">
        <v>493.92162089</v>
      </c>
      <c r="L24" s="20" t="n">
        <v>28.59007342</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517.7329796400001</v>
      </c>
      <c r="F25" s="20" t="n">
        <v>4.00120476</v>
      </c>
      <c r="G25" s="18" t="n">
        <v>503.19945336</v>
      </c>
      <c r="H25" s="20" t="n">
        <v>15.03286087</v>
      </c>
      <c r="I25" s="18" t="n">
        <v>507.80708942</v>
      </c>
      <c r="J25" s="20" t="n">
        <v>16.10854697</v>
      </c>
      <c r="K25" s="18" t="n">
        <v>512.29995913</v>
      </c>
      <c r="L25" s="20" t="n">
        <v>7.3617931</v>
      </c>
      <c r="M25" s="18" t="s">
        <v>404</v>
      </c>
      <c r="N25" s="20" t="s">
        <v>404</v>
      </c>
      <c r="O25" s="18" t="s">
        <v>404</v>
      </c>
      <c r="P25" s="20" t="s">
        <v>404</v>
      </c>
      <c r="Q25" s="18" t="s">
        <v>404</v>
      </c>
      <c r="R25" s="20" t="s">
        <v>404</v>
      </c>
      <c r="S25" s="18" t="n">
        <v>516.38484131</v>
      </c>
      <c r="T25" s="20" t="n">
        <v>52.83188597</v>
      </c>
    </row>
    <row r="26" spans="1:20">
      <c r="A26" s="15" t="s">
        <v>423</v>
      </c>
      <c r="B26" s="17" t="n">
        <v>4869</v>
      </c>
      <c r="C26" s="18">
        <f>(11.0/B26*100)</f>
        <v/>
      </c>
      <c r="D26" s="19" t="n">
        <v>4858</v>
      </c>
      <c r="E26" s="18" t="n">
        <v>489.46870221</v>
      </c>
      <c r="F26" s="20" t="n">
        <v>1.93711027</v>
      </c>
      <c r="G26" s="18" t="n">
        <v>495.99381291</v>
      </c>
      <c r="H26" s="20" t="n">
        <v>4.25704662</v>
      </c>
      <c r="I26" s="18" t="n">
        <v>505.12188077</v>
      </c>
      <c r="J26" s="20" t="n">
        <v>27.18239205</v>
      </c>
      <c r="K26" s="18" t="n">
        <v>466.36107753</v>
      </c>
      <c r="L26" s="20" t="n">
        <v>8.53778438</v>
      </c>
      <c r="M26" s="18" t="s">
        <v>404</v>
      </c>
      <c r="N26" s="20" t="s">
        <v>404</v>
      </c>
      <c r="O26" s="18" t="s">
        <v>404</v>
      </c>
      <c r="P26" s="20" t="s">
        <v>404</v>
      </c>
      <c r="Q26" s="18" t="s">
        <v>404</v>
      </c>
      <c r="R26" s="20" t="s">
        <v>404</v>
      </c>
      <c r="S26" s="18" t="n">
        <v>504.81905149</v>
      </c>
      <c r="T26" s="20" t="n">
        <v>21.06637268</v>
      </c>
    </row>
    <row r="27" spans="1:20">
      <c r="A27" s="15" t="s">
        <v>424</v>
      </c>
      <c r="B27" s="17" t="n">
        <v>5299</v>
      </c>
      <c r="C27" s="18">
        <f>(0.0/B27*100)</f>
        <v/>
      </c>
      <c r="D27" s="19" t="n">
        <v>5299</v>
      </c>
      <c r="E27" s="18" t="n">
        <v>495.52436424</v>
      </c>
      <c r="F27" s="20" t="n">
        <v>1.7624119</v>
      </c>
      <c r="G27" s="18" t="n">
        <v>475.90566472</v>
      </c>
      <c r="H27" s="20" t="n">
        <v>1.99069142</v>
      </c>
      <c r="I27" s="18" t="n">
        <v>459.13599369</v>
      </c>
      <c r="J27" s="20" t="n">
        <v>3.49548409</v>
      </c>
      <c r="K27" s="18" t="n">
        <v>486.14775021</v>
      </c>
      <c r="L27" s="20" t="n">
        <v>2.09294254</v>
      </c>
      <c r="M27" s="18" t="s">
        <v>404</v>
      </c>
      <c r="N27" s="20" t="s">
        <v>404</v>
      </c>
      <c r="O27" s="18" t="s">
        <v>404</v>
      </c>
      <c r="P27" s="20" t="s">
        <v>404</v>
      </c>
      <c r="Q27" s="18" t="s">
        <v>404</v>
      </c>
      <c r="R27" s="20" t="s">
        <v>404</v>
      </c>
      <c r="S27" s="18" t="n">
        <v>463.15268815</v>
      </c>
      <c r="T27" s="20" t="n">
        <v>3.6776499</v>
      </c>
    </row>
    <row r="28" spans="1:20">
      <c r="A28" s="15" t="s">
        <v>425</v>
      </c>
      <c r="B28" s="17" t="n">
        <v>7568</v>
      </c>
      <c r="C28" s="18">
        <f>(0.0/B28*100)</f>
        <v/>
      </c>
      <c r="D28" s="19" t="n">
        <v>7568</v>
      </c>
      <c r="E28" s="18" t="n">
        <v>415.48843683</v>
      </c>
      <c r="F28" s="20" t="n">
        <v>2.87535421</v>
      </c>
      <c r="G28" s="18" t="n">
        <v>420.48568818</v>
      </c>
      <c r="H28" s="20" t="n">
        <v>8.201166799999999</v>
      </c>
      <c r="I28" s="18" t="n">
        <v>423.3976036</v>
      </c>
      <c r="J28" s="20" t="n">
        <v>6.72236595</v>
      </c>
      <c r="K28" s="18" t="n">
        <v>410.91109382</v>
      </c>
      <c r="L28" s="20" t="n">
        <v>6.30006313</v>
      </c>
      <c r="M28" s="18" t="s">
        <v>404</v>
      </c>
      <c r="N28" s="20" t="s">
        <v>404</v>
      </c>
      <c r="O28" s="18" t="s">
        <v>404</v>
      </c>
      <c r="P28" s="20" t="s">
        <v>404</v>
      </c>
      <c r="Q28" s="18" t="s">
        <v>404</v>
      </c>
      <c r="R28" s="20" t="s">
        <v>404</v>
      </c>
      <c r="S28" s="18" t="n">
        <v>407.28295607</v>
      </c>
      <c r="T28" s="20" t="n">
        <v>9.20964848</v>
      </c>
    </row>
    <row r="29" spans="1:20">
      <c r="A29" s="15" t="s">
        <v>426</v>
      </c>
      <c r="B29" s="17" t="n">
        <v>5385</v>
      </c>
      <c r="C29" s="18">
        <f>(1123.0/B29*100)</f>
        <v/>
      </c>
      <c r="D29" s="19" t="n">
        <v>4262</v>
      </c>
      <c r="E29" s="18" t="n">
        <v>510.72888024</v>
      </c>
      <c r="F29" s="20" t="n">
        <v>7.96670829</v>
      </c>
      <c r="G29" s="18" t="n">
        <v>500.31443669</v>
      </c>
      <c r="H29" s="20" t="n">
        <v>23.51569789</v>
      </c>
      <c r="I29" s="18" t="n">
        <v>461.60978412</v>
      </c>
      <c r="J29" s="20" t="n">
        <v>49.28320857</v>
      </c>
      <c r="K29" s="18" t="n">
        <v>504.85686158</v>
      </c>
      <c r="L29" s="20" t="n">
        <v>11.15765634</v>
      </c>
      <c r="M29" s="18" t="s">
        <v>404</v>
      </c>
      <c r="N29" s="20" t="s">
        <v>404</v>
      </c>
      <c r="O29" s="18" t="s">
        <v>404</v>
      </c>
      <c r="P29" s="20" t="s">
        <v>404</v>
      </c>
      <c r="Q29" s="18" t="s">
        <v>404</v>
      </c>
      <c r="R29" s="20" t="s">
        <v>404</v>
      </c>
      <c r="S29" s="18" t="n">
        <v>532.52292401</v>
      </c>
      <c r="T29" s="20" t="n">
        <v>3.93831359</v>
      </c>
    </row>
    <row r="30" spans="1:20">
      <c r="A30" s="15" t="s">
        <v>427</v>
      </c>
      <c r="B30" s="17" t="n">
        <v>4520</v>
      </c>
      <c r="C30" s="18">
        <f>(1076.0/B30*100)</f>
        <v/>
      </c>
      <c r="D30" s="19" t="n">
        <v>3444</v>
      </c>
      <c r="E30" s="18" t="n">
        <v>512.10119801</v>
      </c>
      <c r="F30" s="20" t="n">
        <v>3.56164551</v>
      </c>
      <c r="G30" s="18" t="n">
        <v>526.86697366</v>
      </c>
      <c r="H30" s="20" t="n">
        <v>10.85812144</v>
      </c>
      <c r="I30" s="18" t="n">
        <v>511.02032663</v>
      </c>
      <c r="J30" s="20" t="n">
        <v>22.04605898</v>
      </c>
      <c r="K30" s="18" t="n">
        <v>507.81133785</v>
      </c>
      <c r="L30" s="20" t="n">
        <v>22.51918867</v>
      </c>
      <c r="M30" s="18" t="s">
        <v>404</v>
      </c>
      <c r="N30" s="20" t="s">
        <v>404</v>
      </c>
      <c r="O30" s="18" t="s">
        <v>404</v>
      </c>
      <c r="P30" s="20" t="s">
        <v>404</v>
      </c>
      <c r="Q30" s="18" t="s">
        <v>404</v>
      </c>
      <c r="R30" s="20" t="s">
        <v>404</v>
      </c>
      <c r="S30" s="18" t="n">
        <v>521.05742958</v>
      </c>
      <c r="T30" s="20" t="n">
        <v>27.92051422</v>
      </c>
    </row>
    <row r="31" spans="1:20">
      <c r="A31" s="15" t="s">
        <v>428</v>
      </c>
      <c r="B31" s="17" t="n">
        <v>5456</v>
      </c>
      <c r="C31" s="18">
        <f>(502.0/B31*100)</f>
        <v/>
      </c>
      <c r="D31" s="19" t="n">
        <v>4954</v>
      </c>
      <c r="E31" s="18" t="n">
        <v>500.32159731</v>
      </c>
      <c r="F31" s="20" t="n">
        <v>2.61628937</v>
      </c>
      <c r="G31" s="18" t="n">
        <v>499.34340643</v>
      </c>
      <c r="H31" s="20" t="n">
        <v>7.05241408</v>
      </c>
      <c r="I31" s="18" t="n">
        <v>489.25794851</v>
      </c>
      <c r="J31" s="20" t="n">
        <v>8.477808530000001</v>
      </c>
      <c r="K31" s="18" t="n">
        <v>496.37535331</v>
      </c>
      <c r="L31" s="20" t="n">
        <v>9.08779777</v>
      </c>
      <c r="M31" s="18" t="s">
        <v>404</v>
      </c>
      <c r="N31" s="20" t="s">
        <v>404</v>
      </c>
      <c r="O31" s="18" t="s">
        <v>404</v>
      </c>
      <c r="P31" s="20" t="s">
        <v>404</v>
      </c>
      <c r="Q31" s="18" t="s">
        <v>404</v>
      </c>
      <c r="R31" s="20" t="s">
        <v>404</v>
      </c>
      <c r="S31" s="18" t="n">
        <v>480.05368039</v>
      </c>
      <c r="T31" s="20" t="n">
        <v>9.6122485</v>
      </c>
    </row>
    <row r="32" spans="1:20">
      <c r="A32" s="15" t="s">
        <v>429</v>
      </c>
      <c r="B32" s="17" t="n">
        <v>4478</v>
      </c>
      <c r="C32" s="18">
        <f>(0.0/B32*100)</f>
        <v/>
      </c>
      <c r="D32" s="19" t="n">
        <v>4478</v>
      </c>
      <c r="E32" s="18" t="n">
        <v>497.67050733</v>
      </c>
      <c r="F32" s="20" t="n">
        <v>3.26878306</v>
      </c>
      <c r="G32" s="18" t="n">
        <v>515.27745821</v>
      </c>
      <c r="H32" s="20" t="n">
        <v>6.34029322</v>
      </c>
      <c r="I32" s="18" t="n">
        <v>489.89041825</v>
      </c>
      <c r="J32" s="20" t="n">
        <v>5.8277171</v>
      </c>
      <c r="K32" s="18" t="n">
        <v>535.00076767</v>
      </c>
      <c r="L32" s="20" t="n">
        <v>13.46109357</v>
      </c>
      <c r="M32" s="18" t="s">
        <v>404</v>
      </c>
      <c r="N32" s="20" t="s">
        <v>404</v>
      </c>
      <c r="O32" s="18" t="s">
        <v>404</v>
      </c>
      <c r="P32" s="20" t="s">
        <v>404</v>
      </c>
      <c r="Q32" s="18" t="s">
        <v>404</v>
      </c>
      <c r="R32" s="20" t="s">
        <v>404</v>
      </c>
      <c r="S32" s="18" t="n">
        <v>477.91838416</v>
      </c>
      <c r="T32" s="20" t="n">
        <v>12.22519644</v>
      </c>
    </row>
    <row r="33" spans="1:20">
      <c r="A33" s="15" t="s">
        <v>430</v>
      </c>
      <c r="B33" s="17" t="n">
        <v>7325</v>
      </c>
      <c r="C33" s="18">
        <f>(29.0/B33*100)</f>
        <v/>
      </c>
      <c r="D33" s="19" t="n">
        <v>7296</v>
      </c>
      <c r="E33" s="18" t="n">
        <v>498.35561588</v>
      </c>
      <c r="F33" s="20" t="n">
        <v>3.2703314</v>
      </c>
      <c r="G33" s="18" t="n">
        <v>520.25728083</v>
      </c>
      <c r="H33" s="20" t="n">
        <v>6.3592208</v>
      </c>
      <c r="I33" s="18" t="n">
        <v>486.27737272</v>
      </c>
      <c r="J33" s="20" t="n">
        <v>6.90710162</v>
      </c>
      <c r="K33" s="18" t="n">
        <v>478.52121336</v>
      </c>
      <c r="L33" s="20" t="n">
        <v>5.94386227</v>
      </c>
      <c r="M33" s="18" t="s">
        <v>404</v>
      </c>
      <c r="N33" s="20" t="s">
        <v>404</v>
      </c>
      <c r="O33" s="18" t="s">
        <v>404</v>
      </c>
      <c r="P33" s="20" t="s">
        <v>404</v>
      </c>
      <c r="Q33" s="18" t="s">
        <v>404</v>
      </c>
      <c r="R33" s="20" t="s">
        <v>404</v>
      </c>
      <c r="S33" s="18" t="n">
        <v>470.70582629</v>
      </c>
      <c r="T33" s="20" t="n">
        <v>9.175234700000001</v>
      </c>
    </row>
    <row r="34" spans="1:20">
      <c r="A34" s="15" t="s">
        <v>431</v>
      </c>
      <c r="B34" s="17" t="n">
        <v>6350</v>
      </c>
      <c r="C34" s="18">
        <f>(0.0/B34*100)</f>
        <v/>
      </c>
      <c r="D34" s="19" t="n">
        <v>6350</v>
      </c>
      <c r="E34" s="18" t="n">
        <v>452.4083221</v>
      </c>
      <c r="F34" s="20" t="n">
        <v>4.22705244</v>
      </c>
      <c r="G34" s="18" t="n">
        <v>476.54807781</v>
      </c>
      <c r="H34" s="20" t="n">
        <v>6.50386057</v>
      </c>
      <c r="I34" s="18" t="n">
        <v>468.6102443</v>
      </c>
      <c r="J34" s="20" t="n">
        <v>21.65664211</v>
      </c>
      <c r="K34" s="18" t="n">
        <v>475.73943977</v>
      </c>
      <c r="L34" s="20" t="n">
        <v>23.38317589</v>
      </c>
      <c r="M34" s="18" t="s">
        <v>404</v>
      </c>
      <c r="N34" s="20" t="s">
        <v>404</v>
      </c>
      <c r="O34" s="18" t="s">
        <v>404</v>
      </c>
      <c r="P34" s="20" t="s">
        <v>404</v>
      </c>
      <c r="Q34" s="18" t="s">
        <v>404</v>
      </c>
      <c r="R34" s="20" t="s">
        <v>404</v>
      </c>
      <c r="S34" s="18" t="s">
        <v>404</v>
      </c>
      <c r="T34" s="20" t="s">
        <v>404</v>
      </c>
    </row>
    <row r="35" spans="1:20">
      <c r="A35" s="15" t="s">
        <v>432</v>
      </c>
      <c r="B35" s="17" t="n">
        <v>6406</v>
      </c>
      <c r="C35" s="18">
        <f>(443.0/B35*100)</f>
        <v/>
      </c>
      <c r="D35" s="19" t="n">
        <v>5963</v>
      </c>
      <c r="E35" s="18" t="n">
        <v>513.50764767</v>
      </c>
      <c r="F35" s="20" t="n">
        <v>2.3029272</v>
      </c>
      <c r="G35" s="18" t="n">
        <v>522.6929804</v>
      </c>
      <c r="H35" s="20" t="n">
        <v>2.20745295</v>
      </c>
      <c r="I35" s="18" t="n">
        <v>502.51188838</v>
      </c>
      <c r="J35" s="20" t="n">
        <v>6.15586046</v>
      </c>
      <c r="K35" s="18" t="n">
        <v>486.23684061</v>
      </c>
      <c r="L35" s="20" t="n">
        <v>5.19750088</v>
      </c>
      <c r="M35" s="18" t="s">
        <v>404</v>
      </c>
      <c r="N35" s="20" t="s">
        <v>404</v>
      </c>
      <c r="O35" s="18" t="s">
        <v>404</v>
      </c>
      <c r="P35" s="20" t="s">
        <v>404</v>
      </c>
      <c r="Q35" s="18" t="s">
        <v>404</v>
      </c>
      <c r="R35" s="20" t="s">
        <v>404</v>
      </c>
      <c r="S35" s="18" t="n">
        <v>442.59352083</v>
      </c>
      <c r="T35" s="20" t="n">
        <v>11.33044297</v>
      </c>
    </row>
    <row r="36" spans="1:20">
      <c r="A36" s="15" t="s">
        <v>433</v>
      </c>
      <c r="B36" s="17" t="n">
        <v>6736</v>
      </c>
      <c r="C36" s="18">
        <f>(10.0/B36*100)</f>
        <v/>
      </c>
      <c r="D36" s="19" t="n">
        <v>6726</v>
      </c>
      <c r="E36" s="18" t="n">
        <v>489.85589792</v>
      </c>
      <c r="F36" s="20" t="n">
        <v>2.69566519</v>
      </c>
      <c r="G36" s="18" t="n">
        <v>510.26522212</v>
      </c>
      <c r="H36" s="20" t="n">
        <v>5.76812371</v>
      </c>
      <c r="I36" s="18" t="n">
        <v>479.46053866</v>
      </c>
      <c r="J36" s="20" t="n">
        <v>7.78463859</v>
      </c>
      <c r="K36" s="18" t="n">
        <v>494.40131485</v>
      </c>
      <c r="L36" s="20" t="n">
        <v>8.205970560000001</v>
      </c>
      <c r="M36" s="18" t="s">
        <v>404</v>
      </c>
      <c r="N36" s="20" t="s">
        <v>404</v>
      </c>
      <c r="O36" s="18" t="s">
        <v>404</v>
      </c>
      <c r="P36" s="20" t="s">
        <v>404</v>
      </c>
      <c r="Q36" s="18" t="s">
        <v>404</v>
      </c>
      <c r="R36" s="20" t="s">
        <v>404</v>
      </c>
      <c r="S36" s="18" t="n">
        <v>494.00648125</v>
      </c>
      <c r="T36" s="20" t="n">
        <v>10.26376663</v>
      </c>
    </row>
    <row r="37" spans="1:20">
      <c r="A37" s="15" t="s">
        <v>434</v>
      </c>
      <c r="B37" s="17" t="n">
        <v>5458</v>
      </c>
      <c r="C37" s="18">
        <f>(0.0/B37*100)</f>
        <v/>
      </c>
      <c r="D37" s="19" t="n">
        <v>5458</v>
      </c>
      <c r="E37" s="18" t="n">
        <v>492.40443761</v>
      </c>
      <c r="F37" s="20" t="n">
        <v>4.09393348</v>
      </c>
      <c r="G37" s="18" t="n">
        <v>504.31222189</v>
      </c>
      <c r="H37" s="20" t="n">
        <v>8.85873862</v>
      </c>
      <c r="I37" s="18" t="n">
        <v>479.20972263</v>
      </c>
      <c r="J37" s="20" t="n">
        <v>10.05401329</v>
      </c>
      <c r="K37" s="18" t="n">
        <v>476.81450268</v>
      </c>
      <c r="L37" s="20" t="n">
        <v>7.73004062</v>
      </c>
      <c r="M37" s="18" t="s">
        <v>404</v>
      </c>
      <c r="N37" s="20" t="s">
        <v>404</v>
      </c>
      <c r="O37" s="18" t="s">
        <v>404</v>
      </c>
      <c r="P37" s="20" t="s">
        <v>404</v>
      </c>
      <c r="Q37" s="18" t="s">
        <v>404</v>
      </c>
      <c r="R37" s="20" t="s">
        <v>404</v>
      </c>
      <c r="S37" s="18" t="n">
        <v>453.6829185</v>
      </c>
      <c r="T37" s="20" t="n">
        <v>20.96919817</v>
      </c>
    </row>
    <row r="38" spans="1:20">
      <c r="A38" s="15" t="s">
        <v>435</v>
      </c>
      <c r="B38" s="17" t="n">
        <v>5860</v>
      </c>
      <c r="C38" s="18">
        <f>(268.0/B38*100)</f>
        <v/>
      </c>
      <c r="D38" s="19" t="n">
        <v>5592</v>
      </c>
      <c r="E38" s="18" t="n">
        <v>506.75969552</v>
      </c>
      <c r="F38" s="20" t="n">
        <v>5.67073788</v>
      </c>
      <c r="G38" s="18" t="n">
        <v>514.34860812</v>
      </c>
      <c r="H38" s="20" t="n">
        <v>7.92834236</v>
      </c>
      <c r="I38" s="18" t="n">
        <v>493.63354961</v>
      </c>
      <c r="J38" s="20" t="n">
        <v>20.01187066</v>
      </c>
      <c r="K38" s="18" t="n">
        <v>495.27530984</v>
      </c>
      <c r="L38" s="20" t="n">
        <v>11.30878404</v>
      </c>
      <c r="M38" s="18" t="s">
        <v>404</v>
      </c>
      <c r="N38" s="20" t="s">
        <v>404</v>
      </c>
      <c r="O38" s="18" t="s">
        <v>404</v>
      </c>
      <c r="P38" s="20" t="s">
        <v>404</v>
      </c>
      <c r="Q38" s="18" t="s">
        <v>404</v>
      </c>
      <c r="R38" s="20" t="s">
        <v>404</v>
      </c>
      <c r="S38" s="18" t="n">
        <v>441.57493378</v>
      </c>
      <c r="T38" s="20" t="n">
        <v>4.85560086</v>
      </c>
    </row>
    <row r="39" spans="1:20">
      <c r="A39" s="15" t="s">
        <v>436</v>
      </c>
      <c r="B39" s="17" t="n">
        <v>5895</v>
      </c>
      <c r="C39" s="18">
        <f>(0.0/B39*100)</f>
        <v/>
      </c>
      <c r="D39" s="19" t="n">
        <v>5895</v>
      </c>
      <c r="E39" s="18" t="n">
        <v>420.47635028</v>
      </c>
      <c r="F39" s="20" t="n">
        <v>4.72754482</v>
      </c>
      <c r="G39" s="18" t="n">
        <v>453.61245406</v>
      </c>
      <c r="H39" s="20" t="n">
        <v>13.00170766</v>
      </c>
      <c r="I39" s="18" t="n">
        <v>423.74089264</v>
      </c>
      <c r="J39" s="20" t="n">
        <v>11.95509833</v>
      </c>
      <c r="K39" s="18" t="n">
        <v>418.74067758</v>
      </c>
      <c r="L39" s="20" t="n">
        <v>25.12096429</v>
      </c>
      <c r="M39" s="18" t="s">
        <v>404</v>
      </c>
      <c r="N39" s="20" t="s">
        <v>404</v>
      </c>
      <c r="O39" s="18" t="s">
        <v>404</v>
      </c>
      <c r="P39" s="20" t="s">
        <v>404</v>
      </c>
      <c r="Q39" s="18" t="s">
        <v>404</v>
      </c>
      <c r="R39" s="20" t="s">
        <v>404</v>
      </c>
      <c r="S39" s="18" t="n">
        <v>383.89995928</v>
      </c>
      <c r="T39" s="20" t="n">
        <v>6.32405597</v>
      </c>
    </row>
    <row r="40" spans="1:20">
      <c r="A40" s="15" t="s">
        <v>437</v>
      </c>
      <c r="B40" s="17" t="n">
        <v>14157</v>
      </c>
      <c r="C40" s="18">
        <f>(2978.0/B40*100)</f>
        <v/>
      </c>
      <c r="D40" s="19" t="n">
        <v>11179</v>
      </c>
      <c r="E40" s="18" t="n">
        <v>508.63525365</v>
      </c>
      <c r="F40" s="20" t="n">
        <v>3.75309444</v>
      </c>
      <c r="G40" s="18" t="n">
        <v>528.39051985</v>
      </c>
      <c r="H40" s="20" t="n">
        <v>9.33671541</v>
      </c>
      <c r="I40" s="18" t="n">
        <v>476.00103566</v>
      </c>
      <c r="J40" s="20" t="n">
        <v>7.51590504</v>
      </c>
      <c r="K40" s="18" t="n">
        <v>503.63570825</v>
      </c>
      <c r="L40" s="20" t="n">
        <v>10.33053522</v>
      </c>
      <c r="M40" s="18" t="s">
        <v>404</v>
      </c>
      <c r="N40" s="20" t="s">
        <v>404</v>
      </c>
      <c r="O40" s="18" t="s">
        <v>404</v>
      </c>
      <c r="P40" s="20" t="s">
        <v>404</v>
      </c>
      <c r="Q40" s="18" t="s">
        <v>404</v>
      </c>
      <c r="R40" s="20" t="s">
        <v>404</v>
      </c>
      <c r="S40" s="18" t="n">
        <v>505.25422902</v>
      </c>
      <c r="T40" s="20" t="n">
        <v>8.7405299</v>
      </c>
    </row>
    <row r="41" spans="1:20">
      <c r="A41" s="15" t="s">
        <v>438</v>
      </c>
      <c r="B41" s="17" t="n">
        <v>5712</v>
      </c>
      <c r="C41" s="18">
        <f>(99.0/B41*100)</f>
        <v/>
      </c>
      <c r="D41" s="19" t="n">
        <v>5613</v>
      </c>
      <c r="E41" s="18" t="n">
        <v>491.37545194</v>
      </c>
      <c r="F41" s="20" t="n">
        <v>4.2404908</v>
      </c>
      <c r="G41" s="18" t="n">
        <v>510.42319582</v>
      </c>
      <c r="H41" s="20" t="n">
        <v>6.65450933</v>
      </c>
      <c r="I41" s="18" t="n">
        <v>499.29048292</v>
      </c>
      <c r="J41" s="20" t="n">
        <v>26.1725119</v>
      </c>
      <c r="K41" s="18" t="n">
        <v>515.68993541</v>
      </c>
      <c r="L41" s="20" t="n">
        <v>17.08816054</v>
      </c>
      <c r="M41" s="18" t="s">
        <v>404</v>
      </c>
      <c r="N41" s="20" t="s">
        <v>404</v>
      </c>
      <c r="O41" s="18" t="s">
        <v>404</v>
      </c>
      <c r="P41" s="20" t="s">
        <v>404</v>
      </c>
      <c r="Q41" s="18" t="s">
        <v>404</v>
      </c>
      <c r="R41" s="20" t="s">
        <v>404</v>
      </c>
      <c r="S41" s="18" t="n">
        <v>479.08862567</v>
      </c>
      <c r="T41" s="20" t="n">
        <v>3.49727386</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427.96190742</v>
      </c>
      <c r="F44" s="20" t="n">
        <v>5.56028565</v>
      </c>
      <c r="G44" s="18" t="n">
        <v>425.75109823</v>
      </c>
      <c r="H44" s="20" t="n">
        <v>4.32115841</v>
      </c>
      <c r="I44" s="18" t="n">
        <v>423.43310676</v>
      </c>
      <c r="J44" s="20" t="n">
        <v>6.85935033</v>
      </c>
      <c r="K44" s="18" t="s">
        <v>404</v>
      </c>
      <c r="L44" s="20" t="s">
        <v>404</v>
      </c>
      <c r="M44" s="18" t="s">
        <v>404</v>
      </c>
      <c r="N44" s="20" t="s">
        <v>404</v>
      </c>
      <c r="O44" s="18" t="s">
        <v>404</v>
      </c>
      <c r="P44" s="20" t="s">
        <v>404</v>
      </c>
      <c r="Q44" s="18" t="s">
        <v>404</v>
      </c>
      <c r="R44" s="20" t="s">
        <v>404</v>
      </c>
      <c r="S44" s="18" t="n">
        <v>435.14526616</v>
      </c>
      <c r="T44" s="20" t="n">
        <v>12.06563805</v>
      </c>
    </row>
    <row r="45" spans="1:20">
      <c r="A45" s="15" t="s">
        <v>442</v>
      </c>
      <c r="B45" s="17" t="n">
        <v>5519</v>
      </c>
      <c r="C45" s="18">
        <f>(0.0/B45*100)</f>
        <v/>
      </c>
      <c r="D45" s="19" t="n">
        <v>5519</v>
      </c>
      <c r="E45" s="18" t="n">
        <v>372.47941105</v>
      </c>
      <c r="F45" s="20" t="n">
        <v>4.25948946</v>
      </c>
      <c r="G45" s="18" t="n">
        <v>377.46069934</v>
      </c>
      <c r="H45" s="20" t="n">
        <v>10.10665487</v>
      </c>
      <c r="I45" s="18" t="n">
        <v>377.25402167</v>
      </c>
      <c r="J45" s="20" t="n">
        <v>6.6102797</v>
      </c>
      <c r="K45" s="18" t="n">
        <v>333.54119947</v>
      </c>
      <c r="L45" s="20" t="n">
        <v>19.00692228</v>
      </c>
      <c r="M45" s="18" t="s">
        <v>404</v>
      </c>
      <c r="N45" s="20" t="s">
        <v>404</v>
      </c>
      <c r="O45" s="18" t="s">
        <v>404</v>
      </c>
      <c r="P45" s="20" t="s">
        <v>404</v>
      </c>
      <c r="Q45" s="18" t="s">
        <v>404</v>
      </c>
      <c r="R45" s="20" t="s">
        <v>404</v>
      </c>
      <c r="S45" s="18" t="n">
        <v>397.7509867</v>
      </c>
      <c r="T45" s="20" t="n">
        <v>12.78921467</v>
      </c>
    </row>
    <row r="46" spans="1:20">
      <c r="A46" s="15" t="s">
        <v>443</v>
      </c>
      <c r="B46" s="17" t="n">
        <v>23141</v>
      </c>
      <c r="C46" s="18">
        <f>(4196.0/B46*100)</f>
        <v/>
      </c>
      <c r="D46" s="19" t="n">
        <v>18945</v>
      </c>
      <c r="E46" s="18" t="n">
        <v>405.23243433</v>
      </c>
      <c r="F46" s="20" t="n">
        <v>3.21632782</v>
      </c>
      <c r="G46" s="18" t="n">
        <v>420.4832253</v>
      </c>
      <c r="H46" s="20" t="n">
        <v>11.72156369</v>
      </c>
      <c r="I46" s="18" t="n">
        <v>399.70363905</v>
      </c>
      <c r="J46" s="20" t="n">
        <v>10.2231549</v>
      </c>
      <c r="K46" s="18" t="n">
        <v>384.49227093</v>
      </c>
      <c r="L46" s="20" t="n">
        <v>7.03605342</v>
      </c>
      <c r="M46" s="18" t="s">
        <v>404</v>
      </c>
      <c r="N46" s="20" t="s">
        <v>404</v>
      </c>
      <c r="O46" s="18" t="s">
        <v>404</v>
      </c>
      <c r="P46" s="20" t="s">
        <v>404</v>
      </c>
      <c r="Q46" s="18" t="s">
        <v>404</v>
      </c>
      <c r="R46" s="20" t="s">
        <v>404</v>
      </c>
      <c r="S46" s="18" t="n">
        <v>389.88012084</v>
      </c>
      <c r="T46" s="20" t="n">
        <v>19.34120807</v>
      </c>
    </row>
    <row r="47" spans="1:20">
      <c r="A47" s="15" t="s">
        <v>444</v>
      </c>
      <c r="B47" s="17" t="n">
        <v>5928</v>
      </c>
      <c r="C47" s="18">
        <f>(0.0/B47*100)</f>
        <v/>
      </c>
      <c r="D47" s="19" t="n">
        <v>5928</v>
      </c>
      <c r="E47" s="18" t="n">
        <v>429.79937802</v>
      </c>
      <c r="F47" s="20" t="n">
        <v>7.4089157</v>
      </c>
      <c r="G47" s="18" t="n">
        <v>455.53971502</v>
      </c>
      <c r="H47" s="20" t="n">
        <v>8.191755000000001</v>
      </c>
      <c r="I47" s="18" t="n">
        <v>446.92810605</v>
      </c>
      <c r="J47" s="20" t="n">
        <v>24.6443983</v>
      </c>
      <c r="K47" s="18" t="n">
        <v>493.9024409</v>
      </c>
      <c r="L47" s="20" t="n">
        <v>16.40495482</v>
      </c>
      <c r="M47" s="18" t="s">
        <v>404</v>
      </c>
      <c r="N47" s="20" t="s">
        <v>404</v>
      </c>
      <c r="O47" s="18" t="s">
        <v>404</v>
      </c>
      <c r="P47" s="20" t="s">
        <v>404</v>
      </c>
      <c r="Q47" s="18" t="s">
        <v>404</v>
      </c>
      <c r="R47" s="20" t="s">
        <v>404</v>
      </c>
      <c r="S47" s="18" t="n">
        <v>538.06022408</v>
      </c>
      <c r="T47" s="20" t="n">
        <v>4.45735281</v>
      </c>
    </row>
    <row r="48" spans="1:20">
      <c r="A48" s="15" t="s">
        <v>445</v>
      </c>
      <c r="B48" s="17" t="n">
        <v>9841</v>
      </c>
      <c r="C48" s="18">
        <f>(40.0/B48*100)</f>
        <v/>
      </c>
      <c r="D48" s="19" t="n">
        <v>9801</v>
      </c>
      <c r="E48" s="18" t="n">
        <v>515.56420312</v>
      </c>
      <c r="F48" s="20" t="n">
        <v>5.5314224</v>
      </c>
      <c r="G48" s="18" t="n">
        <v>555.6901799</v>
      </c>
      <c r="H48" s="20" t="n">
        <v>15.06586113</v>
      </c>
      <c r="I48" s="18" t="n">
        <v>533.26751716</v>
      </c>
      <c r="J48" s="20" t="n">
        <v>16.32409089</v>
      </c>
      <c r="K48" s="18" t="n">
        <v>486.30781805</v>
      </c>
      <c r="L48" s="20" t="n">
        <v>31.42939849</v>
      </c>
      <c r="M48" s="18" t="s">
        <v>404</v>
      </c>
      <c r="N48" s="20" t="s">
        <v>404</v>
      </c>
      <c r="O48" s="18" t="s">
        <v>404</v>
      </c>
      <c r="P48" s="20" t="s">
        <v>404</v>
      </c>
      <c r="Q48" s="18" t="s">
        <v>404</v>
      </c>
      <c r="R48" s="20" t="s">
        <v>404</v>
      </c>
      <c r="S48" s="18" t="n">
        <v>455.72262745</v>
      </c>
      <c r="T48" s="20" t="n">
        <v>19.32343173</v>
      </c>
    </row>
    <row r="49" spans="1:20">
      <c r="A49" s="15" t="s">
        <v>446</v>
      </c>
      <c r="B49" s="17" t="n">
        <v>6349</v>
      </c>
      <c r="C49" s="18">
        <f>(52.0/B49*100)</f>
        <v/>
      </c>
      <c r="D49" s="19" t="n">
        <v>6297</v>
      </c>
      <c r="E49" s="18" t="n">
        <v>429.46598786</v>
      </c>
      <c r="F49" s="20" t="n">
        <v>3.62825369</v>
      </c>
      <c r="G49" s="18" t="n">
        <v>469.32581074</v>
      </c>
      <c r="H49" s="20" t="n">
        <v>10.12383576</v>
      </c>
      <c r="I49" s="18" t="n">
        <v>439.97697917</v>
      </c>
      <c r="J49" s="20" t="n">
        <v>19.13148108</v>
      </c>
      <c r="K49" s="18" t="n">
        <v>424.54077715</v>
      </c>
      <c r="L49" s="20" t="n">
        <v>13.16342666</v>
      </c>
      <c r="M49" s="18" t="s">
        <v>404</v>
      </c>
      <c r="N49" s="20" t="s">
        <v>404</v>
      </c>
      <c r="O49" s="18" t="s">
        <v>404</v>
      </c>
      <c r="P49" s="20" t="s">
        <v>404</v>
      </c>
      <c r="Q49" s="18" t="s">
        <v>404</v>
      </c>
      <c r="R49" s="20" t="s">
        <v>404</v>
      </c>
      <c r="S49" s="18" t="n">
        <v>416.14143695</v>
      </c>
      <c r="T49" s="20" t="n">
        <v>13.71406094</v>
      </c>
    </row>
    <row r="50" spans="1:20">
      <c r="A50" s="15" t="s">
        <v>447</v>
      </c>
      <c r="B50" s="17" t="n">
        <v>11795</v>
      </c>
      <c r="C50" s="18">
        <f>(1031.0/B50*100)</f>
        <v/>
      </c>
      <c r="D50" s="19" t="n">
        <v>10764</v>
      </c>
      <c r="E50" s="18" t="n">
        <v>415.69087625</v>
      </c>
      <c r="F50" s="20" t="n">
        <v>3.46375228</v>
      </c>
      <c r="G50" s="18" t="n">
        <v>456.62120586</v>
      </c>
      <c r="H50" s="20" t="n">
        <v>19.08688488</v>
      </c>
      <c r="I50" s="18" t="n">
        <v>410.47370442</v>
      </c>
      <c r="J50" s="20" t="n">
        <v>7.25934392</v>
      </c>
      <c r="K50" s="18" t="n">
        <v>401.63843131</v>
      </c>
      <c r="L50" s="20" t="n">
        <v>11.94510719</v>
      </c>
      <c r="M50" s="18" t="s">
        <v>404</v>
      </c>
      <c r="N50" s="20" t="s">
        <v>404</v>
      </c>
      <c r="O50" s="18" t="s">
        <v>404</v>
      </c>
      <c r="P50" s="20" t="s">
        <v>404</v>
      </c>
      <c r="Q50" s="18" t="s">
        <v>404</v>
      </c>
      <c r="R50" s="20" t="s">
        <v>404</v>
      </c>
      <c r="S50" s="18" t="n">
        <v>444.27994951</v>
      </c>
      <c r="T50" s="20" t="n">
        <v>10.40938469</v>
      </c>
    </row>
    <row r="51" spans="1:20">
      <c r="A51" s="15" t="s">
        <v>448</v>
      </c>
      <c r="B51" s="17" t="n">
        <v>6866</v>
      </c>
      <c r="C51" s="18">
        <f>(0.0/B51*100)</f>
        <v/>
      </c>
      <c r="D51" s="19" t="n">
        <v>6866</v>
      </c>
      <c r="E51" s="18" t="n">
        <v>421.14148848</v>
      </c>
      <c r="F51" s="20" t="n">
        <v>2.81439049</v>
      </c>
      <c r="G51" s="18" t="n">
        <v>412.9838644</v>
      </c>
      <c r="H51" s="20" t="n">
        <v>7.38315977</v>
      </c>
      <c r="I51" s="18" t="n">
        <v>420.49828075</v>
      </c>
      <c r="J51" s="20" t="n">
        <v>5.69569026</v>
      </c>
      <c r="K51" s="18" t="n">
        <v>417.32634726</v>
      </c>
      <c r="L51" s="20" t="n">
        <v>5.52626986</v>
      </c>
      <c r="M51" s="18" t="s">
        <v>404</v>
      </c>
      <c r="N51" s="20" t="s">
        <v>404</v>
      </c>
      <c r="O51" s="18" t="s">
        <v>404</v>
      </c>
      <c r="P51" s="20" t="s">
        <v>404</v>
      </c>
      <c r="Q51" s="18" t="s">
        <v>404</v>
      </c>
      <c r="R51" s="20" t="s">
        <v>404</v>
      </c>
      <c r="S51" s="18" t="s">
        <v>404</v>
      </c>
      <c r="T51" s="20" t="s">
        <v>404</v>
      </c>
    </row>
    <row r="52" spans="1:20">
      <c r="A52" s="15" t="s">
        <v>449</v>
      </c>
      <c r="B52" s="17" t="n">
        <v>5809</v>
      </c>
      <c r="C52" s="18">
        <f>(0.0/B52*100)</f>
        <v/>
      </c>
      <c r="D52" s="19" t="n">
        <v>5809</v>
      </c>
      <c r="E52" s="18" t="n">
        <v>472.34264213</v>
      </c>
      <c r="F52" s="20" t="n">
        <v>3.77600289</v>
      </c>
      <c r="G52" s="18" t="n">
        <v>473.74982315</v>
      </c>
      <c r="H52" s="20" t="n">
        <v>9.32565123</v>
      </c>
      <c r="I52" s="18" t="n">
        <v>495.23146346</v>
      </c>
      <c r="J52" s="20" t="n">
        <v>12.33366488</v>
      </c>
      <c r="K52" s="18" t="n">
        <v>522.5776349400001</v>
      </c>
      <c r="L52" s="20" t="n">
        <v>21.80665161</v>
      </c>
      <c r="M52" s="18" t="s">
        <v>404</v>
      </c>
      <c r="N52" s="20" t="s">
        <v>404</v>
      </c>
      <c r="O52" s="18" t="s">
        <v>404</v>
      </c>
      <c r="P52" s="20" t="s">
        <v>404</v>
      </c>
      <c r="Q52" s="18" t="s">
        <v>404</v>
      </c>
      <c r="R52" s="20" t="s">
        <v>404</v>
      </c>
      <c r="S52" s="18" t="s">
        <v>404</v>
      </c>
      <c r="T52" s="20" t="s">
        <v>404</v>
      </c>
    </row>
    <row r="53" spans="1:20">
      <c r="A53" s="15" t="s">
        <v>450</v>
      </c>
      <c r="B53" s="17" t="n">
        <v>5571</v>
      </c>
      <c r="C53" s="18">
        <f>(0.0/B53*100)</f>
        <v/>
      </c>
      <c r="D53" s="19" t="n">
        <v>5571</v>
      </c>
      <c r="E53" s="18" t="n">
        <v>431.24812759</v>
      </c>
      <c r="F53" s="20" t="n">
        <v>1.53215065</v>
      </c>
      <c r="G53" s="18" t="n">
        <v>437.84882662</v>
      </c>
      <c r="H53" s="20" t="n">
        <v>4.20494764</v>
      </c>
      <c r="I53" s="18" t="n">
        <v>429.55121075</v>
      </c>
      <c r="J53" s="20" t="n">
        <v>3.70662103</v>
      </c>
      <c r="K53" s="18" t="n">
        <v>436.46461227</v>
      </c>
      <c r="L53" s="20" t="n">
        <v>3.9496541</v>
      </c>
      <c r="M53" s="18" t="s">
        <v>404</v>
      </c>
      <c r="N53" s="20" t="s">
        <v>404</v>
      </c>
      <c r="O53" s="18" t="s">
        <v>404</v>
      </c>
      <c r="P53" s="20" t="s">
        <v>404</v>
      </c>
      <c r="Q53" s="18" t="s">
        <v>404</v>
      </c>
      <c r="R53" s="20" t="s">
        <v>404</v>
      </c>
      <c r="S53" s="18" t="n">
        <v>451.57338122</v>
      </c>
      <c r="T53" s="20" t="n">
        <v>8.61269094</v>
      </c>
    </row>
    <row r="54" spans="1:20">
      <c r="A54" s="15" t="s">
        <v>451</v>
      </c>
      <c r="B54" s="17" t="n">
        <v>4740</v>
      </c>
      <c r="C54" s="18">
        <f>(199.0/B54*100)</f>
        <v/>
      </c>
      <c r="D54" s="19" t="n">
        <v>4541</v>
      </c>
      <c r="E54" s="18" t="n">
        <v>332.01175591</v>
      </c>
      <c r="F54" s="20" t="n">
        <v>3.13085975</v>
      </c>
      <c r="G54" s="18" t="n">
        <v>327.64645237</v>
      </c>
      <c r="H54" s="20" t="n">
        <v>7.18429085</v>
      </c>
      <c r="I54" s="18" t="n">
        <v>344.50153644</v>
      </c>
      <c r="J54" s="20" t="n">
        <v>26.88972166</v>
      </c>
      <c r="K54" s="18" t="n">
        <v>323.62901418</v>
      </c>
      <c r="L54" s="20" t="n">
        <v>11.75227877</v>
      </c>
      <c r="M54" s="18" t="s">
        <v>404</v>
      </c>
      <c r="N54" s="20" t="s">
        <v>404</v>
      </c>
      <c r="O54" s="18" t="s">
        <v>404</v>
      </c>
      <c r="P54" s="20" t="s">
        <v>404</v>
      </c>
      <c r="Q54" s="18" t="s">
        <v>404</v>
      </c>
      <c r="R54" s="20" t="s">
        <v>404</v>
      </c>
      <c r="S54" s="18" t="s">
        <v>404</v>
      </c>
      <c r="T54" s="20" t="s">
        <v>404</v>
      </c>
    </row>
    <row r="55" spans="1:20">
      <c r="A55" s="15" t="s">
        <v>452</v>
      </c>
      <c r="B55" s="17" t="n">
        <v>5316</v>
      </c>
      <c r="C55" s="18">
        <f>(43.0/B55*100)</f>
        <v/>
      </c>
      <c r="D55" s="19" t="n">
        <v>5273</v>
      </c>
      <c r="E55" s="18" t="n">
        <v>410.13329539</v>
      </c>
      <c r="F55" s="20" t="n">
        <v>3.35624061</v>
      </c>
      <c r="G55" s="18" t="n">
        <v>410.32946437</v>
      </c>
      <c r="H55" s="20" t="n">
        <v>8.24569393</v>
      </c>
      <c r="I55" s="18" t="n">
        <v>396.47581699</v>
      </c>
      <c r="J55" s="20" t="n">
        <v>14.00530025</v>
      </c>
      <c r="K55" s="18" t="n">
        <v>407.86509278</v>
      </c>
      <c r="L55" s="20" t="n">
        <v>17.84826167</v>
      </c>
      <c r="M55" s="18" t="s">
        <v>404</v>
      </c>
      <c r="N55" s="20" t="s">
        <v>404</v>
      </c>
      <c r="O55" s="18" t="s">
        <v>404</v>
      </c>
      <c r="P55" s="20" t="s">
        <v>404</v>
      </c>
      <c r="Q55" s="18" t="s">
        <v>404</v>
      </c>
      <c r="R55" s="20" t="s">
        <v>404</v>
      </c>
      <c r="S55" s="18" t="n">
        <v>417.75882117</v>
      </c>
      <c r="T55" s="20" t="n">
        <v>7.28888159</v>
      </c>
    </row>
    <row r="56" spans="1:20">
      <c r="A56" s="15" t="s">
        <v>453</v>
      </c>
      <c r="B56" s="17" t="n">
        <v>5359</v>
      </c>
      <c r="C56" s="18">
        <f>(0.0/B56*100)</f>
        <v/>
      </c>
      <c r="D56" s="19" t="n">
        <v>5359</v>
      </c>
      <c r="E56" s="18" t="n">
        <v>521.42307527</v>
      </c>
      <c r="F56" s="20" t="n">
        <v>3.19933293</v>
      </c>
      <c r="G56" s="18" t="n">
        <v>547.15030327</v>
      </c>
      <c r="H56" s="20" t="n">
        <v>11.53710493</v>
      </c>
      <c r="I56" s="18" t="n">
        <v>560.36550033</v>
      </c>
      <c r="J56" s="20" t="n">
        <v>3.94244641</v>
      </c>
      <c r="K56" s="18" t="n">
        <v>530.98702895</v>
      </c>
      <c r="L56" s="20" t="n">
        <v>18.28709374</v>
      </c>
      <c r="M56" s="18" t="s">
        <v>404</v>
      </c>
      <c r="N56" s="20" t="s">
        <v>404</v>
      </c>
      <c r="O56" s="18" t="s">
        <v>404</v>
      </c>
      <c r="P56" s="20" t="s">
        <v>404</v>
      </c>
      <c r="Q56" s="18" t="s">
        <v>404</v>
      </c>
      <c r="R56" s="20" t="s">
        <v>404</v>
      </c>
      <c r="S56" s="18" t="n">
        <v>516.90404772</v>
      </c>
      <c r="T56" s="20" t="n">
        <v>29.04227436</v>
      </c>
    </row>
    <row r="57" spans="1:20">
      <c r="A57" s="15" t="s">
        <v>454</v>
      </c>
      <c r="B57" s="17" t="n">
        <v>6513</v>
      </c>
      <c r="C57" s="18">
        <f>(0.0/B57*100)</f>
        <v/>
      </c>
      <c r="D57" s="19" t="n">
        <v>6513</v>
      </c>
      <c r="E57" s="18" t="n">
        <v>403.41124762</v>
      </c>
      <c r="F57" s="20" t="n">
        <v>2.63969367</v>
      </c>
      <c r="G57" s="18" t="n">
        <v>389.37696981</v>
      </c>
      <c r="H57" s="20" t="n">
        <v>5.68625991</v>
      </c>
      <c r="I57" s="18" t="n">
        <v>387.16540596</v>
      </c>
      <c r="J57" s="20" t="n">
        <v>14.60161678</v>
      </c>
      <c r="K57" s="18" t="n">
        <v>402.45427362</v>
      </c>
      <c r="L57" s="20" t="n">
        <v>16.76858196</v>
      </c>
      <c r="M57" s="18" t="s">
        <v>404</v>
      </c>
      <c r="N57" s="20" t="s">
        <v>404</v>
      </c>
      <c r="O57" s="18" t="s">
        <v>404</v>
      </c>
      <c r="P57" s="20" t="s">
        <v>404</v>
      </c>
      <c r="Q57" s="18" t="s">
        <v>404</v>
      </c>
      <c r="R57" s="20" t="s">
        <v>404</v>
      </c>
      <c r="S57" s="18" t="n">
        <v>419.06476218</v>
      </c>
      <c r="T57" s="20" t="n">
        <v>27.88221822</v>
      </c>
    </row>
    <row r="58" spans="1:20">
      <c r="A58" s="15" t="s">
        <v>455</v>
      </c>
      <c r="B58" s="17" t="n">
        <v>7267</v>
      </c>
      <c r="C58" s="18">
        <f>(0.0/B58*100)</f>
        <v/>
      </c>
      <c r="D58" s="19" t="n">
        <v>7267</v>
      </c>
      <c r="E58" s="18" t="n">
        <v>411.90894107</v>
      </c>
      <c r="F58" s="20" t="n">
        <v>3.66585822</v>
      </c>
      <c r="G58" s="18" t="n">
        <v>409.97392565</v>
      </c>
      <c r="H58" s="20" t="n">
        <v>6.2181904</v>
      </c>
      <c r="I58" s="18" t="n">
        <v>381.4902124</v>
      </c>
      <c r="J58" s="20" t="n">
        <v>14.01446761</v>
      </c>
      <c r="K58" s="18" t="n">
        <v>400.99262985</v>
      </c>
      <c r="L58" s="20" t="n">
        <v>15.97224958</v>
      </c>
      <c r="M58" s="18" t="s">
        <v>404</v>
      </c>
      <c r="N58" s="20" t="s">
        <v>404</v>
      </c>
      <c r="O58" s="18" t="s">
        <v>404</v>
      </c>
      <c r="P58" s="20" t="s">
        <v>404</v>
      </c>
      <c r="Q58" s="18" t="s">
        <v>404</v>
      </c>
      <c r="R58" s="20" t="s">
        <v>404</v>
      </c>
      <c r="S58" s="18" t="n">
        <v>394.34178481</v>
      </c>
      <c r="T58" s="20" t="n">
        <v>16.51859765</v>
      </c>
    </row>
    <row r="59" spans="1:20">
      <c r="A59" s="15" t="s">
        <v>456</v>
      </c>
      <c r="B59" s="17" t="n">
        <v>4826</v>
      </c>
      <c r="C59" s="18">
        <f>(0.0/B59*100)</f>
        <v/>
      </c>
      <c r="D59" s="19" t="n">
        <v>4826</v>
      </c>
      <c r="E59" s="18" t="n">
        <v>377.31039502</v>
      </c>
      <c r="F59" s="20" t="n">
        <v>2.1250982</v>
      </c>
      <c r="G59" s="18" t="n">
        <v>372.45987551</v>
      </c>
      <c r="H59" s="20" t="n">
        <v>3.4308122</v>
      </c>
      <c r="I59" s="18" t="n">
        <v>380.16645488</v>
      </c>
      <c r="J59" s="20" t="n">
        <v>5.36526001</v>
      </c>
      <c r="K59" s="18" t="n">
        <v>393.45403304</v>
      </c>
      <c r="L59" s="20" t="n">
        <v>5.37879457</v>
      </c>
      <c r="M59" s="18" t="s">
        <v>404</v>
      </c>
      <c r="N59" s="20" t="s">
        <v>404</v>
      </c>
      <c r="O59" s="18" t="s">
        <v>404</v>
      </c>
      <c r="P59" s="20" t="s">
        <v>404</v>
      </c>
      <c r="Q59" s="18" t="s">
        <v>404</v>
      </c>
      <c r="R59" s="20" t="s">
        <v>404</v>
      </c>
      <c r="S59" s="18" t="n">
        <v>387.48258995</v>
      </c>
      <c r="T59" s="20" t="n">
        <v>6.58246408</v>
      </c>
    </row>
    <row r="60" spans="1:20">
      <c r="A60" s="15" t="s">
        <v>457</v>
      </c>
      <c r="B60" s="17" t="n">
        <v>4546</v>
      </c>
      <c r="C60" s="18">
        <f>(0.0/B60*100)</f>
        <v/>
      </c>
      <c r="D60" s="19" t="n">
        <v>4546</v>
      </c>
      <c r="E60" s="18" t="n">
        <v>388.52031361</v>
      </c>
      <c r="F60" s="20" t="n">
        <v>6.01576413</v>
      </c>
      <c r="G60" s="18" t="n">
        <v>388.31947961</v>
      </c>
      <c r="H60" s="20" t="n">
        <v>8.4255513</v>
      </c>
      <c r="I60" s="18" t="n">
        <v>356.81506424</v>
      </c>
      <c r="J60" s="20" t="n">
        <v>14.74577927</v>
      </c>
      <c r="K60" s="18" t="n">
        <v>385.45471578</v>
      </c>
      <c r="L60" s="20" t="n">
        <v>13.04972952</v>
      </c>
      <c r="M60" s="18" t="s">
        <v>404</v>
      </c>
      <c r="N60" s="20" t="s">
        <v>404</v>
      </c>
      <c r="O60" s="18" t="s">
        <v>404</v>
      </c>
      <c r="P60" s="20" t="s">
        <v>404</v>
      </c>
      <c r="Q60" s="18" t="s">
        <v>404</v>
      </c>
      <c r="R60" s="20" t="s">
        <v>404</v>
      </c>
      <c r="S60" s="18" t="n">
        <v>393.98844797</v>
      </c>
      <c r="T60" s="20" t="n">
        <v>14.86853741</v>
      </c>
    </row>
    <row r="61" spans="1:20">
      <c r="A61" s="15" t="s">
        <v>458</v>
      </c>
      <c r="B61" s="17" t="n">
        <v>6525</v>
      </c>
      <c r="C61" s="18">
        <f>(0.0/B61*100)</f>
        <v/>
      </c>
      <c r="D61" s="19" t="n">
        <v>6525</v>
      </c>
      <c r="E61" s="18" t="n">
        <v>473.98809856</v>
      </c>
      <c r="F61" s="20" t="n">
        <v>2.73078547</v>
      </c>
      <c r="G61" s="18" t="n">
        <v>491.10764873</v>
      </c>
      <c r="H61" s="20" t="n">
        <v>12.77075844</v>
      </c>
      <c r="I61" s="18" t="n">
        <v>489.46232621</v>
      </c>
      <c r="J61" s="20" t="n">
        <v>19.20109879</v>
      </c>
      <c r="K61" s="18" t="n">
        <v>434.81999631</v>
      </c>
      <c r="L61" s="20" t="n">
        <v>10.97526419</v>
      </c>
      <c r="M61" s="18" t="s">
        <v>404</v>
      </c>
      <c r="N61" s="20" t="s">
        <v>404</v>
      </c>
      <c r="O61" s="18" t="s">
        <v>404</v>
      </c>
      <c r="P61" s="20" t="s">
        <v>404</v>
      </c>
      <c r="Q61" s="18" t="s">
        <v>404</v>
      </c>
      <c r="R61" s="20" t="s">
        <v>404</v>
      </c>
      <c r="S61" s="18" t="s">
        <v>404</v>
      </c>
      <c r="T61" s="20" t="s">
        <v>404</v>
      </c>
    </row>
    <row r="62" spans="1:20">
      <c r="A62" s="15" t="s">
        <v>459</v>
      </c>
      <c r="B62" s="17" t="n">
        <v>4476</v>
      </c>
      <c r="C62" s="18">
        <f>(0.0/B62*100)</f>
        <v/>
      </c>
      <c r="D62" s="19" t="n">
        <v>4476</v>
      </c>
      <c r="E62" s="18" t="n">
        <v>530.9744956</v>
      </c>
      <c r="F62" s="20" t="n">
        <v>1.13673959</v>
      </c>
      <c r="G62" s="18" t="n">
        <v>525.44291169</v>
      </c>
      <c r="H62" s="20" t="n">
        <v>9.72919484</v>
      </c>
      <c r="I62" s="18" t="n">
        <v>495.87507355</v>
      </c>
      <c r="J62" s="20" t="n">
        <v>3.82418225</v>
      </c>
      <c r="K62" s="18" t="n">
        <v>491.6282251</v>
      </c>
      <c r="L62" s="20" t="n">
        <v>6.43124005</v>
      </c>
      <c r="M62" s="18" t="s">
        <v>404</v>
      </c>
      <c r="N62" s="20" t="s">
        <v>404</v>
      </c>
      <c r="O62" s="18" t="s">
        <v>404</v>
      </c>
      <c r="P62" s="20" t="s">
        <v>404</v>
      </c>
      <c r="Q62" s="18" t="s">
        <v>404</v>
      </c>
      <c r="R62" s="20" t="s">
        <v>404</v>
      </c>
      <c r="S62" s="18" t="n">
        <v>550.46884713</v>
      </c>
      <c r="T62" s="20" t="n">
        <v>5.73789828</v>
      </c>
    </row>
    <row r="63" spans="1:20">
      <c r="A63" s="15" t="s">
        <v>460</v>
      </c>
      <c r="B63" s="17" t="n">
        <v>5324</v>
      </c>
      <c r="C63" s="18">
        <f>(0.0/B63*100)</f>
        <v/>
      </c>
      <c r="D63" s="19" t="n">
        <v>5324</v>
      </c>
      <c r="E63" s="18" t="n">
        <v>381.28767471</v>
      </c>
      <c r="F63" s="20" t="n">
        <v>1.5064902</v>
      </c>
      <c r="G63" s="18" t="n">
        <v>390.49144657</v>
      </c>
      <c r="H63" s="20" t="n">
        <v>4.25154141</v>
      </c>
      <c r="I63" s="18" t="s">
        <v>404</v>
      </c>
      <c r="J63" s="20" t="s">
        <v>404</v>
      </c>
      <c r="K63" s="18" t="n">
        <v>351.5844241</v>
      </c>
      <c r="L63" s="20" t="n">
        <v>10.21341183</v>
      </c>
      <c r="M63" s="18" t="s">
        <v>404</v>
      </c>
      <c r="N63" s="20" t="s">
        <v>404</v>
      </c>
      <c r="O63" s="18" t="s">
        <v>404</v>
      </c>
      <c r="P63" s="20" t="s">
        <v>404</v>
      </c>
      <c r="Q63" s="18" t="n">
        <v>355.21739419</v>
      </c>
      <c r="R63" s="20" t="n">
        <v>11.02524246</v>
      </c>
      <c r="S63" s="18" t="n">
        <v>397.30746337</v>
      </c>
      <c r="T63" s="20" t="n">
        <v>3.55909024</v>
      </c>
    </row>
    <row r="64" spans="1:20">
      <c r="A64" s="15" t="s">
        <v>461</v>
      </c>
      <c r="B64" s="17" t="n">
        <v>3634</v>
      </c>
      <c r="C64" s="18">
        <f>(27.0/B64*100)</f>
        <v/>
      </c>
      <c r="D64" s="19" t="n">
        <v>3607</v>
      </c>
      <c r="E64" s="18" t="n">
        <v>462.49944023</v>
      </c>
      <c r="F64" s="20" t="n">
        <v>1.96309694</v>
      </c>
      <c r="G64" s="18" t="n">
        <v>462.22314187</v>
      </c>
      <c r="H64" s="20" t="n">
        <v>5.52554908</v>
      </c>
      <c r="I64" s="18" t="n">
        <v>436.31442155</v>
      </c>
      <c r="J64" s="20" t="n">
        <v>4.41946356</v>
      </c>
      <c r="K64" s="18" t="n">
        <v>525.2545559500001</v>
      </c>
      <c r="L64" s="20" t="n">
        <v>15.32000848</v>
      </c>
      <c r="M64" s="18" t="s">
        <v>404</v>
      </c>
      <c r="N64" s="20" t="s">
        <v>404</v>
      </c>
      <c r="O64" s="18" t="n">
        <v>510.13740628</v>
      </c>
      <c r="P64" s="20" t="n">
        <v>29.6520206</v>
      </c>
      <c r="Q64" s="18" t="n">
        <v>529.33308909</v>
      </c>
      <c r="R64" s="20" t="n">
        <v>11.34951789</v>
      </c>
      <c r="S64" s="18" t="n">
        <v>496.05614139</v>
      </c>
      <c r="T64" s="20" t="n">
        <v>5.26394556</v>
      </c>
    </row>
    <row r="65" spans="1:20">
      <c r="A65" s="15" t="s">
        <v>462</v>
      </c>
      <c r="B65" s="17" t="n">
        <v>5325</v>
      </c>
      <c r="C65" s="18">
        <f>(0.0/B65*100)</f>
        <v/>
      </c>
      <c r="D65" s="19" t="n">
        <v>5325</v>
      </c>
      <c r="E65" s="18" t="n">
        <v>427.85922815</v>
      </c>
      <c r="F65" s="20" t="n">
        <v>2.6597428</v>
      </c>
      <c r="G65" s="18" t="n">
        <v>433.00521073</v>
      </c>
      <c r="H65" s="20" t="n">
        <v>10.04007115</v>
      </c>
      <c r="I65" s="18" t="n">
        <v>405.26018902</v>
      </c>
      <c r="J65" s="20" t="n">
        <v>15.41865378</v>
      </c>
      <c r="K65" s="18" t="n">
        <v>397.2022</v>
      </c>
      <c r="L65" s="20" t="n">
        <v>6.18379965</v>
      </c>
      <c r="M65" s="18" t="s">
        <v>404</v>
      </c>
      <c r="N65" s="20" t="s">
        <v>404</v>
      </c>
      <c r="O65" s="18" t="s">
        <v>404</v>
      </c>
      <c r="P65" s="20" t="s">
        <v>404</v>
      </c>
      <c r="Q65" s="18" t="s">
        <v>404</v>
      </c>
      <c r="R65" s="20" t="s">
        <v>404</v>
      </c>
      <c r="S65" s="18" t="n">
        <v>441.4172</v>
      </c>
      <c r="T65" s="20" t="n">
        <v>11.93789558</v>
      </c>
    </row>
    <row r="66" spans="1:20">
      <c r="A66" s="15" t="s">
        <v>463</v>
      </c>
      <c r="B66" s="17" t="n">
        <v>5665</v>
      </c>
      <c r="C66" s="18">
        <f>(0.0/B66*100)</f>
        <v/>
      </c>
      <c r="D66" s="19" t="n">
        <v>5665</v>
      </c>
      <c r="E66" s="18" t="n">
        <v>410.8322641</v>
      </c>
      <c r="F66" s="20" t="n">
        <v>1.31110644</v>
      </c>
      <c r="G66" s="18" t="n">
        <v>403.05073883</v>
      </c>
      <c r="H66" s="20" t="n">
        <v>2.4287603</v>
      </c>
      <c r="I66" s="18" t="s">
        <v>404</v>
      </c>
      <c r="J66" s="20" t="s">
        <v>404</v>
      </c>
      <c r="K66" s="18" t="n">
        <v>426.44639626</v>
      </c>
      <c r="L66" s="20" t="n">
        <v>3.42519905</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397.10653592</v>
      </c>
      <c r="F67" s="20" t="n">
        <v>2.6849811</v>
      </c>
      <c r="G67" s="18" t="n">
        <v>417.94927306</v>
      </c>
      <c r="H67" s="20" t="n">
        <v>22.67796516</v>
      </c>
      <c r="I67" s="18" t="n">
        <v>393.3530886</v>
      </c>
      <c r="J67" s="20" t="n">
        <v>13.18115504</v>
      </c>
      <c r="K67" s="18" t="n">
        <v>392.06872267</v>
      </c>
      <c r="L67" s="20" t="n">
        <v>9.355169480000001</v>
      </c>
      <c r="M67" s="18" t="s">
        <v>404</v>
      </c>
      <c r="N67" s="20" t="s">
        <v>404</v>
      </c>
      <c r="O67" s="18" t="s">
        <v>404</v>
      </c>
      <c r="P67" s="20" t="s">
        <v>404</v>
      </c>
      <c r="Q67" s="18" t="s">
        <v>404</v>
      </c>
      <c r="R67" s="20" t="s">
        <v>404</v>
      </c>
      <c r="S67" s="18" t="n">
        <v>336.8110122</v>
      </c>
      <c r="T67" s="20" t="n">
        <v>12.0068643</v>
      </c>
    </row>
    <row r="68" spans="1:20">
      <c r="A68" s="15" t="s">
        <v>465</v>
      </c>
      <c r="B68" s="17" t="n">
        <v>12083</v>
      </c>
      <c r="C68" s="18">
        <f>(0.0/B68*100)</f>
        <v/>
      </c>
      <c r="D68" s="19" t="n">
        <v>12083</v>
      </c>
      <c r="E68" s="18" t="n">
        <v>410.73003871</v>
      </c>
      <c r="F68" s="20" t="n">
        <v>1.27668621</v>
      </c>
      <c r="G68" s="18" t="n">
        <v>434.81434731</v>
      </c>
      <c r="H68" s="20" t="n">
        <v>1.52143247</v>
      </c>
      <c r="I68" s="18" t="n">
        <v>445.16946322</v>
      </c>
      <c r="J68" s="20" t="n">
        <v>17.32997609</v>
      </c>
      <c r="K68" s="18" t="n">
        <v>447.8265699</v>
      </c>
      <c r="L68" s="20" t="n">
        <v>8.115320410000001</v>
      </c>
      <c r="M68" s="18" t="s">
        <v>404</v>
      </c>
      <c r="N68" s="20" t="s">
        <v>404</v>
      </c>
      <c r="O68" s="18" t="s">
        <v>404</v>
      </c>
      <c r="P68" s="20" t="s">
        <v>404</v>
      </c>
      <c r="Q68" s="18" t="s">
        <v>404</v>
      </c>
      <c r="R68" s="20" t="s">
        <v>404</v>
      </c>
      <c r="S68" s="18" t="n">
        <v>419.78263833</v>
      </c>
      <c r="T68" s="20" t="n">
        <v>10.74220664</v>
      </c>
    </row>
    <row r="69" spans="1:20">
      <c r="A69" s="15" t="s">
        <v>466</v>
      </c>
      <c r="B69" s="17" t="n">
        <v>4876</v>
      </c>
      <c r="C69" s="18">
        <f>(0.0/B69*100)</f>
        <v/>
      </c>
      <c r="D69" s="19" t="n">
        <v>4876</v>
      </c>
      <c r="E69" s="18" t="n">
        <v>434.934522</v>
      </c>
      <c r="F69" s="20" t="n">
        <v>4.19692938</v>
      </c>
      <c r="G69" s="18" t="n">
        <v>434.90208942</v>
      </c>
      <c r="H69" s="20" t="n">
        <v>7.30612026</v>
      </c>
      <c r="I69" s="18" t="n">
        <v>439.83819413</v>
      </c>
      <c r="J69" s="20" t="n">
        <v>26.86982341</v>
      </c>
      <c r="K69" s="18" t="s">
        <v>404</v>
      </c>
      <c r="L69" s="20" t="s">
        <v>404</v>
      </c>
      <c r="M69" s="18" t="s">
        <v>404</v>
      </c>
      <c r="N69" s="20" t="s">
        <v>404</v>
      </c>
      <c r="O69" s="18" t="s">
        <v>404</v>
      </c>
      <c r="P69" s="20" t="s">
        <v>404</v>
      </c>
      <c r="Q69" s="18" t="s">
        <v>404</v>
      </c>
      <c r="R69" s="20" t="s">
        <v>404</v>
      </c>
      <c r="S69" s="18" t="n">
        <v>414.09712153</v>
      </c>
      <c r="T69" s="20" t="n">
        <v>21.36730692</v>
      </c>
    </row>
    <row r="70" spans="1:20">
      <c r="A70" s="15" t="s">
        <v>467</v>
      </c>
      <c r="B70" s="17" t="n">
        <v>6036</v>
      </c>
      <c r="C70" s="18">
        <f>(0.0/B70*100)</f>
        <v/>
      </c>
      <c r="D70" s="19" t="n">
        <v>6036</v>
      </c>
      <c r="E70" s="18" t="n">
        <v>485.28526994</v>
      </c>
      <c r="F70" s="20" t="n">
        <v>3.23928972</v>
      </c>
      <c r="G70" s="18" t="n">
        <v>492.0506673</v>
      </c>
      <c r="H70" s="20" t="n">
        <v>6.54499065</v>
      </c>
      <c r="I70" s="18" t="n">
        <v>503.19490424</v>
      </c>
      <c r="J70" s="20" t="n">
        <v>4.24268579</v>
      </c>
      <c r="K70" s="18" t="n">
        <v>486.62656866</v>
      </c>
      <c r="L70" s="20" t="n">
        <v>18.2119952</v>
      </c>
      <c r="M70" s="18" t="s">
        <v>404</v>
      </c>
      <c r="N70" s="20" t="s">
        <v>404</v>
      </c>
      <c r="O70" s="18" t="s">
        <v>404</v>
      </c>
      <c r="P70" s="20" t="s">
        <v>404</v>
      </c>
      <c r="Q70" s="18" t="s">
        <v>404</v>
      </c>
      <c r="R70" s="20" t="s">
        <v>404</v>
      </c>
      <c r="S70" s="18" t="n">
        <v>455.53738721</v>
      </c>
      <c r="T70" s="20" t="n">
        <v>17.36056639</v>
      </c>
    </row>
    <row r="71" spans="1:20">
      <c r="A71" s="15" t="s">
        <v>468</v>
      </c>
      <c r="B71" s="17" t="n">
        <v>6115</v>
      </c>
      <c r="C71" s="18">
        <f>(0.0/B71*100)</f>
        <v/>
      </c>
      <c r="D71" s="19" t="n">
        <v>6115</v>
      </c>
      <c r="E71" s="18" t="n">
        <v>555.81574555</v>
      </c>
      <c r="F71" s="20" t="n">
        <v>1.33384801</v>
      </c>
      <c r="G71" s="18" t="n">
        <v>557.42500301</v>
      </c>
      <c r="H71" s="20" t="n">
        <v>4.83772253</v>
      </c>
      <c r="I71" s="18" t="s">
        <v>404</v>
      </c>
      <c r="J71" s="20" t="s">
        <v>404</v>
      </c>
      <c r="K71" s="18" t="n">
        <v>536.51859824</v>
      </c>
      <c r="L71" s="20" t="n">
        <v>13.69224144</v>
      </c>
      <c r="M71" s="18" t="s">
        <v>404</v>
      </c>
      <c r="N71" s="20" t="s">
        <v>404</v>
      </c>
      <c r="O71" s="18" t="s">
        <v>404</v>
      </c>
      <c r="P71" s="20" t="s">
        <v>404</v>
      </c>
      <c r="Q71" s="18" t="s">
        <v>404</v>
      </c>
      <c r="R71" s="20" t="s">
        <v>404</v>
      </c>
      <c r="S71" s="18" t="n">
        <v>543.91183506</v>
      </c>
      <c r="T71" s="20" t="n">
        <v>11.07990278</v>
      </c>
    </row>
    <row r="72" spans="1:20">
      <c r="A72" s="15" t="s">
        <v>469</v>
      </c>
      <c r="B72" s="17" t="n">
        <v>7708</v>
      </c>
      <c r="C72" s="18">
        <f>(0.0/B72*100)</f>
        <v/>
      </c>
      <c r="D72" s="19" t="n">
        <v>7708</v>
      </c>
      <c r="E72" s="18" t="n">
        <v>529.6906555100001</v>
      </c>
      <c r="F72" s="20" t="n">
        <v>3.97774352</v>
      </c>
      <c r="G72" s="18" t="n">
        <v>554.25573732</v>
      </c>
      <c r="H72" s="20" t="n">
        <v>9.10514599</v>
      </c>
      <c r="I72" s="18" t="n">
        <v>501.49399745</v>
      </c>
      <c r="J72" s="20" t="n">
        <v>20.41792637</v>
      </c>
      <c r="K72" s="18" t="n">
        <v>507.78321932</v>
      </c>
      <c r="L72" s="20" t="n">
        <v>11.53803199</v>
      </c>
      <c r="M72" s="18" t="s">
        <v>404</v>
      </c>
      <c r="N72" s="20" t="s">
        <v>404</v>
      </c>
      <c r="O72" s="18" t="s">
        <v>404</v>
      </c>
      <c r="P72" s="20" t="s">
        <v>404</v>
      </c>
      <c r="Q72" s="18" t="s">
        <v>404</v>
      </c>
      <c r="R72" s="20" t="s">
        <v>404</v>
      </c>
      <c r="S72" s="18" t="n">
        <v>546.1923255</v>
      </c>
      <c r="T72" s="20" t="n">
        <v>39.25544988</v>
      </c>
    </row>
    <row r="73" spans="1:20">
      <c r="A73" s="15" t="s">
        <v>470</v>
      </c>
      <c r="B73" s="17" t="n">
        <v>8249</v>
      </c>
      <c r="C73" s="18">
        <f>(0.0/B73*100)</f>
        <v/>
      </c>
      <c r="D73" s="19" t="n">
        <v>8249</v>
      </c>
      <c r="E73" s="18" t="n">
        <v>419.44664402</v>
      </c>
      <c r="F73" s="20" t="n">
        <v>3.03954152</v>
      </c>
      <c r="G73" s="18" t="n">
        <v>458.30612177</v>
      </c>
      <c r="H73" s="20" t="n">
        <v>14.93102689</v>
      </c>
      <c r="I73" s="18" t="n">
        <v>383.44006854</v>
      </c>
      <c r="J73" s="20" t="n">
        <v>7.20960418</v>
      </c>
      <c r="K73" s="18" t="n">
        <v>414.33472174</v>
      </c>
      <c r="L73" s="20" t="n">
        <v>22.3276248</v>
      </c>
      <c r="M73" s="18" t="s">
        <v>404</v>
      </c>
      <c r="N73" s="20" t="s">
        <v>404</v>
      </c>
      <c r="O73" s="18" t="s">
        <v>404</v>
      </c>
      <c r="P73" s="20" t="s">
        <v>404</v>
      </c>
      <c r="Q73" s="18" t="s">
        <v>404</v>
      </c>
      <c r="R73" s="20" t="s">
        <v>404</v>
      </c>
      <c r="S73" s="18" t="s">
        <v>404</v>
      </c>
      <c r="T73" s="20" t="s">
        <v>404</v>
      </c>
    </row>
    <row r="74" spans="1:20">
      <c r="A74" s="15" t="s">
        <v>471</v>
      </c>
      <c r="B74" s="17" t="n">
        <v>4692</v>
      </c>
      <c r="C74" s="18">
        <f>(484.0/B74*100)</f>
        <v/>
      </c>
      <c r="D74" s="19" t="n">
        <v>4208</v>
      </c>
      <c r="E74" s="18" t="n">
        <v>431.3781078</v>
      </c>
      <c r="F74" s="20" t="n">
        <v>1.76535292</v>
      </c>
      <c r="G74" s="18" t="n">
        <v>462.67659326</v>
      </c>
      <c r="H74" s="20" t="n">
        <v>6.30142264</v>
      </c>
      <c r="I74" s="18" t="n">
        <v>376.40946655</v>
      </c>
      <c r="J74" s="20" t="n">
        <v>5.0986351</v>
      </c>
      <c r="K74" s="18" t="n">
        <v>397.85405154</v>
      </c>
      <c r="L74" s="20" t="n">
        <v>3.53085829</v>
      </c>
      <c r="M74" s="18" t="s">
        <v>404</v>
      </c>
      <c r="N74" s="20" t="s">
        <v>404</v>
      </c>
      <c r="O74" s="18" t="s">
        <v>404</v>
      </c>
      <c r="P74" s="20" t="s">
        <v>404</v>
      </c>
      <c r="Q74" s="18" t="s">
        <v>404</v>
      </c>
      <c r="R74" s="20" t="s">
        <v>404</v>
      </c>
      <c r="S74" s="18" t="n">
        <v>397.88810149</v>
      </c>
      <c r="T74" s="20" t="n">
        <v>5.147761</v>
      </c>
    </row>
    <row r="75" spans="1:20">
      <c r="A75" s="15" t="s">
        <v>472</v>
      </c>
      <c r="B75" s="17" t="n">
        <v>5375</v>
      </c>
      <c r="C75" s="18">
        <f>(483.0/B75*100)</f>
        <v/>
      </c>
      <c r="D75" s="19" t="n">
        <v>4892</v>
      </c>
      <c r="E75" s="18" t="n">
        <v>384.56327592</v>
      </c>
      <c r="F75" s="20" t="n">
        <v>4.93442753</v>
      </c>
      <c r="G75" s="18" t="n">
        <v>384.45933002</v>
      </c>
      <c r="H75" s="20" t="n">
        <v>9.37214721</v>
      </c>
      <c r="I75" s="18" t="n">
        <v>386.56316784</v>
      </c>
      <c r="J75" s="20" t="n">
        <v>7.0641154</v>
      </c>
      <c r="K75" s="18" t="n">
        <v>388.28639244</v>
      </c>
      <c r="L75" s="20" t="n">
        <v>7.74812852</v>
      </c>
      <c r="M75" s="18" t="s">
        <v>404</v>
      </c>
      <c r="N75" s="20" t="s">
        <v>404</v>
      </c>
      <c r="O75" s="18" t="s">
        <v>404</v>
      </c>
      <c r="P75" s="20" t="s">
        <v>404</v>
      </c>
      <c r="Q75" s="18" t="s">
        <v>404</v>
      </c>
      <c r="R75" s="20" t="s">
        <v>404</v>
      </c>
      <c r="S75" s="18" t="n">
        <v>410.73041362</v>
      </c>
      <c r="T75" s="20" t="n">
        <v>7.95076434</v>
      </c>
    </row>
    <row r="76" spans="1:20">
      <c r="A76" s="15" t="s">
        <v>473</v>
      </c>
      <c r="B76" s="17" t="n">
        <v>14167</v>
      </c>
      <c r="C76" s="18">
        <f>(1400.0/B76*100)</f>
        <v/>
      </c>
      <c r="D76" s="19" t="n">
        <v>12767</v>
      </c>
      <c r="E76" s="18" t="n">
        <v>436.05260559</v>
      </c>
      <c r="F76" s="20" t="n">
        <v>3.07820498</v>
      </c>
      <c r="G76" s="18" t="n">
        <v>451.22995775</v>
      </c>
      <c r="H76" s="20" t="n">
        <v>12.97141704</v>
      </c>
      <c r="I76" s="18" t="n">
        <v>373.12948668</v>
      </c>
      <c r="J76" s="20" t="n">
        <v>13.59463162</v>
      </c>
      <c r="K76" s="18" t="n">
        <v>441.33218718</v>
      </c>
      <c r="L76" s="20" t="n">
        <v>11.94749001</v>
      </c>
      <c r="M76" s="18" t="s">
        <v>404</v>
      </c>
      <c r="N76" s="20" t="s">
        <v>404</v>
      </c>
      <c r="O76" s="18" t="s">
        <v>404</v>
      </c>
      <c r="P76" s="20" t="s">
        <v>404</v>
      </c>
      <c r="Q76" s="18" t="s">
        <v>404</v>
      </c>
      <c r="R76" s="20" t="s">
        <v>404</v>
      </c>
      <c r="S76" s="18" t="n">
        <v>449.79059981</v>
      </c>
      <c r="T76" s="20" t="n">
        <v>21.28054483</v>
      </c>
    </row>
    <row r="77" spans="1:20">
      <c r="A77" s="15" t="s">
        <v>474</v>
      </c>
      <c r="B77" s="17" t="n">
        <v>6062</v>
      </c>
      <c r="C77" s="18">
        <f>(12.0/B77*100)</f>
        <v/>
      </c>
      <c r="D77" s="19" t="n">
        <v>6050</v>
      </c>
      <c r="E77" s="18" t="n">
        <v>429.44775535</v>
      </c>
      <c r="F77" s="20" t="n">
        <v>2.91523707</v>
      </c>
      <c r="G77" s="18" t="n">
        <v>461.31965459</v>
      </c>
      <c r="H77" s="20" t="n">
        <v>11.95261599</v>
      </c>
      <c r="I77" s="18" t="n">
        <v>443.70432198</v>
      </c>
      <c r="J77" s="20" t="n">
        <v>6.85462328</v>
      </c>
      <c r="K77" s="18" t="n">
        <v>435.49303842</v>
      </c>
      <c r="L77" s="20" t="n">
        <v>13.72583625</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525.5439737299999</v>
      </c>
      <c r="F78" s="20" t="n">
        <v>4.07871349</v>
      </c>
      <c r="G78" s="18" t="n">
        <v>538.87436288</v>
      </c>
      <c r="H78" s="20" t="n">
        <v>22.35419239</v>
      </c>
      <c r="I78" s="18" t="s">
        <v>404</v>
      </c>
      <c r="J78" s="20" t="s">
        <v>404</v>
      </c>
      <c r="K78" s="18" t="s">
        <v>404</v>
      </c>
      <c r="L78" s="20" t="s">
        <v>404</v>
      </c>
      <c r="M78" s="18" t="s">
        <v>404</v>
      </c>
      <c r="N78" s="20" t="s">
        <v>404</v>
      </c>
      <c r="O78" s="18" t="s">
        <v>404</v>
      </c>
      <c r="P78" s="20" t="s">
        <v>404</v>
      </c>
      <c r="Q78" s="18" t="s">
        <v>404</v>
      </c>
      <c r="R78" s="20" t="s">
        <v>404</v>
      </c>
      <c r="S78" s="18" t="n">
        <v>489.94897347</v>
      </c>
      <c r="T78" s="20" t="n">
        <v>9.70567805</v>
      </c>
    </row>
    <row customHeight="1" ht="25" r="79" spans="1:20">
      <c r="A79" s="15" t="s">
        <v>476</v>
      </c>
      <c r="B79" s="17" t="n">
        <v>1657</v>
      </c>
      <c r="C79" s="18">
        <f>(21.0/B79*100)</f>
        <v/>
      </c>
      <c r="D79" s="19" t="n">
        <v>1636</v>
      </c>
      <c r="E79" s="18" t="n">
        <v>466.34836872</v>
      </c>
      <c r="F79" s="20" t="n">
        <v>7.54208519</v>
      </c>
      <c r="G79" s="18" t="n">
        <v>518.58708897</v>
      </c>
      <c r="H79" s="20" t="n">
        <v>22.65018826</v>
      </c>
      <c r="I79" s="18" t="n">
        <v>456.85959058</v>
      </c>
      <c r="J79" s="20" t="n">
        <v>9.94395639</v>
      </c>
      <c r="K79" s="18" t="n">
        <v>504.56026711</v>
      </c>
      <c r="L79" s="20" t="n">
        <v>18.58663944</v>
      </c>
      <c r="M79" s="18" t="s">
        <v>404</v>
      </c>
      <c r="N79" s="20" t="s">
        <v>404</v>
      </c>
      <c r="O79" s="18" t="s">
        <v>404</v>
      </c>
      <c r="P79" s="20" t="s">
        <v>404</v>
      </c>
      <c r="Q79" s="18" t="s">
        <v>404</v>
      </c>
      <c r="R79" s="20" t="s">
        <v>404</v>
      </c>
      <c r="S79" s="18" t="n">
        <v>452.09982959</v>
      </c>
      <c r="T79" s="20" t="n">
        <v>27.73891029</v>
      </c>
    </row>
    <row r="80" spans="1:20">
      <c r="A80" s="15" t="s">
        <v>477</v>
      </c>
      <c r="B80" s="17" t="n">
        <v>7841</v>
      </c>
      <c r="C80" s="18">
        <f>(0.0/B80*100)</f>
        <v/>
      </c>
      <c r="D80" s="19" t="n">
        <v>7841</v>
      </c>
      <c r="E80" s="18" t="n">
        <v>457.4911807</v>
      </c>
      <c r="F80" s="20" t="n">
        <v>4.50592513</v>
      </c>
      <c r="G80" s="18" t="n">
        <v>453.86632</v>
      </c>
      <c r="H80" s="20" t="n">
        <v>7.58675318</v>
      </c>
      <c r="I80" s="18" t="n">
        <v>436.93088106</v>
      </c>
      <c r="J80" s="20" t="n">
        <v>17.77309428</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444.26536328</v>
      </c>
      <c r="F81" s="20" t="n">
        <v>3.09597495</v>
      </c>
      <c r="G81" s="18" t="n">
        <v>428.27746276</v>
      </c>
      <c r="H81" s="20" t="n">
        <v>15.84078471</v>
      </c>
      <c r="I81" s="18" t="n">
        <v>409.31187577</v>
      </c>
      <c r="J81" s="20" t="n">
        <v>8.32359387</v>
      </c>
      <c r="K81" s="18" t="n">
        <v>523.4145175</v>
      </c>
      <c r="L81" s="20" t="n">
        <v>6.78576833</v>
      </c>
      <c r="M81" s="18" t="s">
        <v>404</v>
      </c>
      <c r="N81" s="20" t="s">
        <v>404</v>
      </c>
      <c r="O81" s="18" t="s">
        <v>404</v>
      </c>
      <c r="P81" s="20" t="s">
        <v>404</v>
      </c>
      <c r="Q81" s="18" t="s">
        <v>404</v>
      </c>
      <c r="R81" s="20" t="s">
        <v>404</v>
      </c>
      <c r="S81" s="18" t="n">
        <v>426.27198791</v>
      </c>
      <c r="T81" s="20" t="n">
        <v>5.93761673</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693</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503.34140429</v>
      </c>
      <c r="F7" s="20" t="n">
        <v>3.36137124</v>
      </c>
      <c r="G7" s="18" t="n">
        <v>527.50547725</v>
      </c>
      <c r="H7" s="20" t="n">
        <v>3.38033752</v>
      </c>
      <c r="I7" s="18" t="n">
        <v>502.1396366</v>
      </c>
      <c r="J7" s="20" t="n">
        <v>5.55939922</v>
      </c>
      <c r="K7" s="18" t="n">
        <v>503.2587306</v>
      </c>
      <c r="L7" s="20" t="n">
        <v>6.38559216</v>
      </c>
      <c r="M7" s="18" t="s">
        <v>404</v>
      </c>
      <c r="N7" s="20" t="s">
        <v>404</v>
      </c>
      <c r="O7" s="18" t="s">
        <v>404</v>
      </c>
      <c r="P7" s="20" t="s">
        <v>404</v>
      </c>
      <c r="Q7" s="18" t="s">
        <v>404</v>
      </c>
      <c r="R7" s="20" t="s">
        <v>404</v>
      </c>
      <c r="S7" s="18" t="n">
        <v>496.32609391</v>
      </c>
      <c r="T7" s="20" t="n">
        <v>25.08975505</v>
      </c>
    </row>
    <row r="8" spans="1:20">
      <c r="A8" s="15" t="s">
        <v>405</v>
      </c>
      <c r="B8" s="17" t="n">
        <v>7007</v>
      </c>
      <c r="C8" s="18">
        <f>(0.0/B8*100)</f>
        <v/>
      </c>
      <c r="D8" s="19" t="n">
        <v>7007</v>
      </c>
      <c r="E8" s="18" t="n">
        <v>496.02212212</v>
      </c>
      <c r="F8" s="20" t="n">
        <v>8.697574230000001</v>
      </c>
      <c r="G8" s="18" t="n">
        <v>518.1340338799999</v>
      </c>
      <c r="H8" s="20" t="n">
        <v>5.74107788</v>
      </c>
      <c r="I8" s="18" t="n">
        <v>462.03732442</v>
      </c>
      <c r="J8" s="20" t="n">
        <v>6.36900378</v>
      </c>
      <c r="K8" s="18" t="n">
        <v>506.82707842</v>
      </c>
      <c r="L8" s="20" t="n">
        <v>12.6712323</v>
      </c>
      <c r="M8" s="18" t="s">
        <v>404</v>
      </c>
      <c r="N8" s="20" t="s">
        <v>404</v>
      </c>
      <c r="O8" s="18" t="s">
        <v>404</v>
      </c>
      <c r="P8" s="20" t="s">
        <v>404</v>
      </c>
      <c r="Q8" s="18" t="s">
        <v>404</v>
      </c>
      <c r="R8" s="20" t="s">
        <v>404</v>
      </c>
      <c r="S8" s="18" t="n">
        <v>481.74064632</v>
      </c>
      <c r="T8" s="20" t="n">
        <v>24.28575685</v>
      </c>
    </row>
    <row r="9" spans="1:20">
      <c r="A9" s="15" t="s">
        <v>406</v>
      </c>
      <c r="B9" s="17" t="n">
        <v>9651</v>
      </c>
      <c r="C9" s="18">
        <f>(200.0/B9*100)</f>
        <v/>
      </c>
      <c r="D9" s="19" t="n">
        <v>9451</v>
      </c>
      <c r="E9" s="18" t="n">
        <v>493.60362619</v>
      </c>
      <c r="F9" s="20" t="n">
        <v>6.43813808</v>
      </c>
      <c r="G9" s="18" t="n">
        <v>534.1240560799999</v>
      </c>
      <c r="H9" s="20" t="n">
        <v>6.86041053</v>
      </c>
      <c r="I9" s="18" t="n">
        <v>478.90101253</v>
      </c>
      <c r="J9" s="20" t="n">
        <v>10.18773892</v>
      </c>
      <c r="K9" s="18" t="n">
        <v>526.94108141</v>
      </c>
      <c r="L9" s="20" t="n">
        <v>18.34083422</v>
      </c>
      <c r="M9" s="18" t="s">
        <v>404</v>
      </c>
      <c r="N9" s="20" t="s">
        <v>404</v>
      </c>
      <c r="O9" s="18" t="s">
        <v>404</v>
      </c>
      <c r="P9" s="20" t="s">
        <v>404</v>
      </c>
      <c r="Q9" s="18" t="s">
        <v>404</v>
      </c>
      <c r="R9" s="20" t="s">
        <v>404</v>
      </c>
      <c r="S9" s="18" t="n">
        <v>489.71840034</v>
      </c>
      <c r="T9" s="20" t="n">
        <v>8.318554580000001</v>
      </c>
    </row>
    <row r="10" spans="1:20">
      <c r="A10" s="15" t="s">
        <v>407</v>
      </c>
      <c r="B10" s="17" t="n">
        <v>20058</v>
      </c>
      <c r="C10" s="18">
        <f>(3112.0/B10*100)</f>
        <v/>
      </c>
      <c r="D10" s="19" t="n">
        <v>16946</v>
      </c>
      <c r="E10" s="18" t="n">
        <v>523.78543714</v>
      </c>
      <c r="F10" s="20" t="n">
        <v>4.0190014</v>
      </c>
      <c r="G10" s="18" t="n">
        <v>538.03857085</v>
      </c>
      <c r="H10" s="20" t="n">
        <v>4.3486964</v>
      </c>
      <c r="I10" s="18" t="n">
        <v>524.31327485</v>
      </c>
      <c r="J10" s="20" t="n">
        <v>4.13929874</v>
      </c>
      <c r="K10" s="18" t="n">
        <v>527.46579153</v>
      </c>
      <c r="L10" s="20" t="n">
        <v>4.9843438</v>
      </c>
      <c r="M10" s="18" t="s">
        <v>404</v>
      </c>
      <c r="N10" s="20" t="s">
        <v>404</v>
      </c>
      <c r="O10" s="18" t="s">
        <v>404</v>
      </c>
      <c r="P10" s="20" t="s">
        <v>404</v>
      </c>
      <c r="Q10" s="18" t="s">
        <v>404</v>
      </c>
      <c r="R10" s="20" t="s">
        <v>404</v>
      </c>
      <c r="S10" s="18" t="n">
        <v>532.63199008</v>
      </c>
      <c r="T10" s="20" t="n">
        <v>6.95319915</v>
      </c>
    </row>
    <row r="11" spans="1:20">
      <c r="A11" s="15" t="s">
        <v>408</v>
      </c>
      <c r="B11" s="17" t="n">
        <v>7053</v>
      </c>
      <c r="C11" s="18">
        <f>(212.0/B11*100)</f>
        <v/>
      </c>
      <c r="D11" s="19" t="n">
        <v>6841</v>
      </c>
      <c r="E11" s="18" t="n">
        <v>448.26936494</v>
      </c>
      <c r="F11" s="20" t="n">
        <v>4.10768929</v>
      </c>
      <c r="G11" s="18" t="n">
        <v>498.42750205</v>
      </c>
      <c r="H11" s="20" t="n">
        <v>12.30680515</v>
      </c>
      <c r="I11" s="18" t="n">
        <v>443.12472794</v>
      </c>
      <c r="J11" s="20" t="n">
        <v>6.90372492</v>
      </c>
      <c r="K11" s="18" t="n">
        <v>416.66121427</v>
      </c>
      <c r="L11" s="20" t="n">
        <v>9.908701239999999</v>
      </c>
      <c r="M11" s="18" t="s">
        <v>404</v>
      </c>
      <c r="N11" s="20" t="s">
        <v>404</v>
      </c>
      <c r="O11" s="18" t="s">
        <v>404</v>
      </c>
      <c r="P11" s="20" t="s">
        <v>404</v>
      </c>
      <c r="Q11" s="18" t="s">
        <v>404</v>
      </c>
      <c r="R11" s="20" t="s">
        <v>404</v>
      </c>
      <c r="S11" s="18" t="s">
        <v>404</v>
      </c>
      <c r="T11" s="20" t="s">
        <v>404</v>
      </c>
    </row>
    <row r="12" spans="1:20">
      <c r="A12" s="15" t="s">
        <v>409</v>
      </c>
      <c r="B12" s="17" t="n">
        <v>6894</v>
      </c>
      <c r="C12" s="18">
        <f>(106.0/B12*100)</f>
        <v/>
      </c>
      <c r="D12" s="19" t="n">
        <v>6788</v>
      </c>
      <c r="E12" s="18" t="n">
        <v>479.8951938</v>
      </c>
      <c r="F12" s="20" t="n">
        <v>5.4526127</v>
      </c>
      <c r="G12" s="18" t="n">
        <v>508.37418162</v>
      </c>
      <c r="H12" s="20" t="n">
        <v>4.33125634</v>
      </c>
      <c r="I12" s="18" t="n">
        <v>479.27332643</v>
      </c>
      <c r="J12" s="20" t="n">
        <v>8.322582150000001</v>
      </c>
      <c r="K12" s="18" t="n">
        <v>470.81441628</v>
      </c>
      <c r="L12" s="20" t="n">
        <v>18.07647285</v>
      </c>
      <c r="M12" s="18" t="s">
        <v>404</v>
      </c>
      <c r="N12" s="20" t="s">
        <v>404</v>
      </c>
      <c r="O12" s="18" t="s">
        <v>404</v>
      </c>
      <c r="P12" s="20" t="s">
        <v>404</v>
      </c>
      <c r="Q12" s="18" t="s">
        <v>404</v>
      </c>
      <c r="R12" s="20" t="s">
        <v>404</v>
      </c>
      <c r="S12" s="18" t="n">
        <v>487.34897476</v>
      </c>
      <c r="T12" s="20" t="n">
        <v>17.51722868</v>
      </c>
    </row>
    <row r="13" spans="1:20">
      <c r="A13" s="15" t="s">
        <v>410</v>
      </c>
      <c r="B13" s="17" t="n">
        <v>7161</v>
      </c>
      <c r="C13" s="18">
        <f>(1175.0/B13*100)</f>
        <v/>
      </c>
      <c r="D13" s="19" t="n">
        <v>5986</v>
      </c>
      <c r="E13" s="18" t="n">
        <v>492.34144433</v>
      </c>
      <c r="F13" s="20" t="n">
        <v>4.65279763</v>
      </c>
      <c r="G13" s="18" t="n">
        <v>504.49559528</v>
      </c>
      <c r="H13" s="20" t="n">
        <v>5.11788994</v>
      </c>
      <c r="I13" s="18" t="n">
        <v>502.38245798</v>
      </c>
      <c r="J13" s="20" t="n">
        <v>5.46303954</v>
      </c>
      <c r="K13" s="18" t="n">
        <v>506.85255456</v>
      </c>
      <c r="L13" s="20" t="n">
        <v>5.06545139</v>
      </c>
      <c r="M13" s="18" t="s">
        <v>404</v>
      </c>
      <c r="N13" s="20" t="s">
        <v>404</v>
      </c>
      <c r="O13" s="18" t="s">
        <v>404</v>
      </c>
      <c r="P13" s="20" t="s">
        <v>404</v>
      </c>
      <c r="Q13" s="18" t="s">
        <v>404</v>
      </c>
      <c r="R13" s="20" t="s">
        <v>404</v>
      </c>
      <c r="S13" s="18" t="n">
        <v>503.16738235</v>
      </c>
      <c r="T13" s="20" t="n">
        <v>13.86342303</v>
      </c>
    </row>
    <row r="14" spans="1:20">
      <c r="A14" s="15" t="s">
        <v>411</v>
      </c>
      <c r="B14" s="17" t="n">
        <v>5587</v>
      </c>
      <c r="C14" s="18">
        <f>(0.0/B14*100)</f>
        <v/>
      </c>
      <c r="D14" s="19" t="n">
        <v>5587</v>
      </c>
      <c r="E14" s="18" t="n">
        <v>535.49468437</v>
      </c>
      <c r="F14" s="20" t="n">
        <v>2.51298939</v>
      </c>
      <c r="G14" s="18" t="n">
        <v>534.40630852</v>
      </c>
      <c r="H14" s="20" t="n">
        <v>6.04114305</v>
      </c>
      <c r="I14" s="18" t="n">
        <v>524.07159672</v>
      </c>
      <c r="J14" s="20" t="n">
        <v>9.151056690000001</v>
      </c>
      <c r="K14" s="18" t="n">
        <v>563.57411155</v>
      </c>
      <c r="L14" s="20" t="n">
        <v>12.26421223</v>
      </c>
      <c r="M14" s="18" t="s">
        <v>404</v>
      </c>
      <c r="N14" s="20" t="s">
        <v>404</v>
      </c>
      <c r="O14" s="18" t="s">
        <v>404</v>
      </c>
      <c r="P14" s="20" t="s">
        <v>404</v>
      </c>
      <c r="Q14" s="18" t="s">
        <v>404</v>
      </c>
      <c r="R14" s="20" t="s">
        <v>404</v>
      </c>
      <c r="S14" s="18" t="n">
        <v>525.03057253</v>
      </c>
      <c r="T14" s="20" t="n">
        <v>37.85470287</v>
      </c>
    </row>
    <row r="15" spans="1:20">
      <c r="A15" s="15" t="s">
        <v>412</v>
      </c>
      <c r="B15" s="17" t="n">
        <v>5882</v>
      </c>
      <c r="C15" s="18">
        <f>(0.0/B15*100)</f>
        <v/>
      </c>
      <c r="D15" s="19" t="n">
        <v>5882</v>
      </c>
      <c r="E15" s="18" t="n">
        <v>528.4168684</v>
      </c>
      <c r="F15" s="20" t="n">
        <v>3.6082304</v>
      </c>
      <c r="G15" s="18" t="n">
        <v>532.1225034399999</v>
      </c>
      <c r="H15" s="20" t="n">
        <v>4.22724834</v>
      </c>
      <c r="I15" s="18" t="n">
        <v>530.66287477</v>
      </c>
      <c r="J15" s="20" t="n">
        <v>5.19290767</v>
      </c>
      <c r="K15" s="18" t="n">
        <v>537.44794695</v>
      </c>
      <c r="L15" s="20" t="n">
        <v>10.72625411</v>
      </c>
      <c r="M15" s="18" t="s">
        <v>404</v>
      </c>
      <c r="N15" s="20" t="s">
        <v>404</v>
      </c>
      <c r="O15" s="18" t="s">
        <v>404</v>
      </c>
      <c r="P15" s="20" t="s">
        <v>404</v>
      </c>
      <c r="Q15" s="18" t="s">
        <v>404</v>
      </c>
      <c r="R15" s="20" t="s">
        <v>404</v>
      </c>
      <c r="S15" s="18" t="s">
        <v>404</v>
      </c>
      <c r="T15" s="20" t="s">
        <v>404</v>
      </c>
    </row>
    <row r="16" spans="1:20">
      <c r="A16" s="15" t="s">
        <v>413</v>
      </c>
      <c r="B16" s="17" t="n">
        <v>6108</v>
      </c>
      <c r="C16" s="18">
        <f>(495.0/B16*100)</f>
        <v/>
      </c>
      <c r="D16" s="19" t="n">
        <v>5613</v>
      </c>
      <c r="E16" s="18" t="n">
        <v>483.04943188</v>
      </c>
      <c r="F16" s="20" t="n">
        <v>6.72949914</v>
      </c>
      <c r="G16" s="18" t="n">
        <v>525.76923459</v>
      </c>
      <c r="H16" s="20" t="n">
        <v>9.11644882</v>
      </c>
      <c r="I16" s="18" t="n">
        <v>481.28671645</v>
      </c>
      <c r="J16" s="20" t="n">
        <v>11.70522457</v>
      </c>
      <c r="K16" s="18" t="n">
        <v>505.24324567</v>
      </c>
      <c r="L16" s="20" t="n">
        <v>6.6338836</v>
      </c>
      <c r="M16" s="18" t="s">
        <v>404</v>
      </c>
      <c r="N16" s="20" t="s">
        <v>404</v>
      </c>
      <c r="O16" s="18" t="s">
        <v>404</v>
      </c>
      <c r="P16" s="20" t="s">
        <v>404</v>
      </c>
      <c r="Q16" s="18" t="s">
        <v>404</v>
      </c>
      <c r="R16" s="20" t="s">
        <v>404</v>
      </c>
      <c r="S16" s="18" t="n">
        <v>494.85708939</v>
      </c>
      <c r="T16" s="20" t="n">
        <v>39.96175152</v>
      </c>
    </row>
    <row r="17" spans="1:20">
      <c r="A17" s="15" t="s">
        <v>414</v>
      </c>
      <c r="B17" s="17" t="n">
        <v>6504</v>
      </c>
      <c r="C17" s="18">
        <f>(1325.0/B17*100)</f>
        <v/>
      </c>
      <c r="D17" s="19" t="n">
        <v>5179</v>
      </c>
      <c r="E17" s="18" t="n">
        <v>510.64022059</v>
      </c>
      <c r="F17" s="20" t="n">
        <v>6.898015</v>
      </c>
      <c r="G17" s="18" t="n">
        <v>508.27028873</v>
      </c>
      <c r="H17" s="20" t="n">
        <v>10.97855521</v>
      </c>
      <c r="I17" s="18" t="n">
        <v>497.34724433</v>
      </c>
      <c r="J17" s="20" t="n">
        <v>11.27171228</v>
      </c>
      <c r="K17" s="18" t="n">
        <v>516.83414773</v>
      </c>
      <c r="L17" s="20" t="n">
        <v>12.16683507</v>
      </c>
      <c r="M17" s="18" t="s">
        <v>404</v>
      </c>
      <c r="N17" s="20" t="s">
        <v>404</v>
      </c>
      <c r="O17" s="18" t="s">
        <v>404</v>
      </c>
      <c r="P17" s="20" t="s">
        <v>404</v>
      </c>
      <c r="Q17" s="18" t="s">
        <v>404</v>
      </c>
      <c r="R17" s="20" t="s">
        <v>404</v>
      </c>
      <c r="S17" s="18" t="n">
        <v>550.29121078</v>
      </c>
      <c r="T17" s="20" t="n">
        <v>44.16948238</v>
      </c>
    </row>
    <row r="18" spans="1:20">
      <c r="A18" s="15" t="s">
        <v>415</v>
      </c>
      <c r="B18" s="17" t="n">
        <v>5532</v>
      </c>
      <c r="C18" s="18">
        <f>(0.0/B18*100)</f>
        <v/>
      </c>
      <c r="D18" s="19" t="n">
        <v>5532</v>
      </c>
      <c r="E18" s="18" t="n">
        <v>452.90512453</v>
      </c>
      <c r="F18" s="20" t="n">
        <v>5.84432643</v>
      </c>
      <c r="G18" s="18" t="n">
        <v>468.15169397</v>
      </c>
      <c r="H18" s="20" t="n">
        <v>12.40509808</v>
      </c>
      <c r="I18" s="18" t="n">
        <v>459.84974672</v>
      </c>
      <c r="J18" s="20" t="n">
        <v>8.88324008</v>
      </c>
      <c r="K18" s="18" t="n">
        <v>438.68869768</v>
      </c>
      <c r="L18" s="20" t="n">
        <v>10.22884949</v>
      </c>
      <c r="M18" s="18" t="s">
        <v>404</v>
      </c>
      <c r="N18" s="20" t="s">
        <v>404</v>
      </c>
      <c r="O18" s="18" t="s">
        <v>404</v>
      </c>
      <c r="P18" s="20" t="s">
        <v>404</v>
      </c>
      <c r="Q18" s="18" t="s">
        <v>404</v>
      </c>
      <c r="R18" s="20" t="s">
        <v>404</v>
      </c>
      <c r="S18" s="18" t="n">
        <v>457.16714542</v>
      </c>
      <c r="T18" s="20" t="n">
        <v>25.03212328</v>
      </c>
    </row>
    <row r="19" spans="1:20">
      <c r="A19" s="15" t="s">
        <v>416</v>
      </c>
      <c r="B19" s="17" t="n">
        <v>5658</v>
      </c>
      <c r="C19" s="18">
        <f>(327.0/B19*100)</f>
        <v/>
      </c>
      <c r="D19" s="19" t="n">
        <v>5331</v>
      </c>
      <c r="E19" s="18" t="n">
        <v>458.86739685</v>
      </c>
      <c r="F19" s="20" t="n">
        <v>9.129991759999999</v>
      </c>
      <c r="G19" s="18" t="n">
        <v>506.09622036</v>
      </c>
      <c r="H19" s="20" t="n">
        <v>6.44788169</v>
      </c>
      <c r="I19" s="18" t="n">
        <v>448.91057443</v>
      </c>
      <c r="J19" s="20" t="n">
        <v>10.53205387</v>
      </c>
      <c r="K19" s="18" t="n">
        <v>468.55765412</v>
      </c>
      <c r="L19" s="20" t="n">
        <v>14.71180605</v>
      </c>
      <c r="M19" s="18" t="s">
        <v>404</v>
      </c>
      <c r="N19" s="20" t="s">
        <v>404</v>
      </c>
      <c r="O19" s="18" t="s">
        <v>404</v>
      </c>
      <c r="P19" s="20" t="s">
        <v>404</v>
      </c>
      <c r="Q19" s="18" t="s">
        <v>404</v>
      </c>
      <c r="R19" s="20" t="s">
        <v>404</v>
      </c>
      <c r="S19" s="18" t="n">
        <v>478.64735011</v>
      </c>
      <c r="T19" s="20" t="n">
        <v>68.60504125999999</v>
      </c>
    </row>
    <row r="20" spans="1:20">
      <c r="A20" s="15" t="s">
        <v>417</v>
      </c>
      <c r="B20" s="17" t="n">
        <v>3371</v>
      </c>
      <c r="C20" s="18">
        <f>(24.0/B20*100)</f>
        <v/>
      </c>
      <c r="D20" s="19" t="n">
        <v>3347</v>
      </c>
      <c r="E20" s="18" t="n">
        <v>468.7194683</v>
      </c>
      <c r="F20" s="20" t="n">
        <v>2.10375457</v>
      </c>
      <c r="G20" s="18" t="n">
        <v>483.86062567</v>
      </c>
      <c r="H20" s="20" t="n">
        <v>3.06844773</v>
      </c>
      <c r="I20" s="18" t="n">
        <v>467.01075946</v>
      </c>
      <c r="J20" s="20" t="n">
        <v>4.2917563</v>
      </c>
      <c r="K20" s="18" t="n">
        <v>479.43010304</v>
      </c>
      <c r="L20" s="20" t="n">
        <v>11.2604829</v>
      </c>
      <c r="M20" s="18" t="s">
        <v>404</v>
      </c>
      <c r="N20" s="20" t="s">
        <v>404</v>
      </c>
      <c r="O20" s="18" t="s">
        <v>404</v>
      </c>
      <c r="P20" s="20" t="s">
        <v>404</v>
      </c>
      <c r="Q20" s="18" t="s">
        <v>404</v>
      </c>
      <c r="R20" s="20" t="s">
        <v>404</v>
      </c>
      <c r="S20" s="18" t="n">
        <v>510.20607615</v>
      </c>
      <c r="T20" s="20" t="n">
        <v>26.58033299</v>
      </c>
    </row>
    <row r="21" spans="1:20">
      <c r="A21" s="15" t="s">
        <v>418</v>
      </c>
      <c r="B21" s="17" t="n">
        <v>5741</v>
      </c>
      <c r="C21" s="18">
        <f>(0.0/B21*100)</f>
        <v/>
      </c>
      <c r="D21" s="19" t="n">
        <v>5741</v>
      </c>
      <c r="E21" s="18" t="n">
        <v>495.7770561</v>
      </c>
      <c r="F21" s="20" t="n">
        <v>5.06338208</v>
      </c>
      <c r="G21" s="18" t="n">
        <v>511.44908286</v>
      </c>
      <c r="H21" s="20" t="n">
        <v>4.00064552</v>
      </c>
      <c r="I21" s="18" t="n">
        <v>499.53396811</v>
      </c>
      <c r="J21" s="20" t="n">
        <v>5.70667319</v>
      </c>
      <c r="K21" s="18" t="n">
        <v>493.27588236</v>
      </c>
      <c r="L21" s="20" t="n">
        <v>7.4894112</v>
      </c>
      <c r="M21" s="18" t="s">
        <v>404</v>
      </c>
      <c r="N21" s="20" t="s">
        <v>404</v>
      </c>
      <c r="O21" s="18" t="s">
        <v>404</v>
      </c>
      <c r="P21" s="20" t="s">
        <v>404</v>
      </c>
      <c r="Q21" s="18" t="s">
        <v>404</v>
      </c>
      <c r="R21" s="20" t="s">
        <v>404</v>
      </c>
      <c r="S21" s="18" t="n">
        <v>518.89463431</v>
      </c>
      <c r="T21" s="20" t="n">
        <v>8.98323916</v>
      </c>
    </row>
    <row r="22" spans="1:20">
      <c r="A22" s="15" t="s">
        <v>419</v>
      </c>
      <c r="B22" s="17" t="n">
        <v>6598</v>
      </c>
      <c r="C22" s="18">
        <f>(0.0/B22*100)</f>
        <v/>
      </c>
      <c r="D22" s="19" t="n">
        <v>6598</v>
      </c>
      <c r="E22" s="18" t="n">
        <v>461.85858876</v>
      </c>
      <c r="F22" s="20" t="n">
        <v>7.74512161</v>
      </c>
      <c r="G22" s="18" t="n">
        <v>465.01805969</v>
      </c>
      <c r="H22" s="20" t="n">
        <v>9.617169860000001</v>
      </c>
      <c r="I22" s="18" t="n">
        <v>469.39986612</v>
      </c>
      <c r="J22" s="20" t="n">
        <v>8.56984067</v>
      </c>
      <c r="K22" s="18" t="n">
        <v>463.51428302</v>
      </c>
      <c r="L22" s="20" t="n">
        <v>19.23423058</v>
      </c>
      <c r="M22" s="18" t="s">
        <v>404</v>
      </c>
      <c r="N22" s="20" t="s">
        <v>404</v>
      </c>
      <c r="O22" s="18" t="s">
        <v>404</v>
      </c>
      <c r="P22" s="20" t="s">
        <v>404</v>
      </c>
      <c r="Q22" s="18" t="s">
        <v>404</v>
      </c>
      <c r="R22" s="20" t="s">
        <v>404</v>
      </c>
      <c r="S22" s="18" t="n">
        <v>537.56431102</v>
      </c>
      <c r="T22" s="20" t="n">
        <v>32.80189095</v>
      </c>
    </row>
    <row r="23" spans="1:20">
      <c r="A23" s="15" t="s">
        <v>420</v>
      </c>
      <c r="B23" s="17" t="n">
        <v>11583</v>
      </c>
      <c r="C23" s="18">
        <f>(3194.0/B23*100)</f>
        <v/>
      </c>
      <c r="D23" s="19" t="n">
        <v>8389</v>
      </c>
      <c r="E23" s="18" t="n">
        <v>480.86617007</v>
      </c>
      <c r="F23" s="20" t="n">
        <v>6.93453866</v>
      </c>
      <c r="G23" s="18" t="n">
        <v>495.27976706</v>
      </c>
      <c r="H23" s="20" t="n">
        <v>9.9768796</v>
      </c>
      <c r="I23" s="18" t="n">
        <v>483.41506798</v>
      </c>
      <c r="J23" s="20" t="n">
        <v>5.20781132</v>
      </c>
      <c r="K23" s="18" t="n">
        <v>481.80846654</v>
      </c>
      <c r="L23" s="20" t="n">
        <v>14.76374276</v>
      </c>
      <c r="M23" s="18" t="s">
        <v>404</v>
      </c>
      <c r="N23" s="20" t="s">
        <v>404</v>
      </c>
      <c r="O23" s="18" t="s">
        <v>404</v>
      </c>
      <c r="P23" s="20" t="s">
        <v>404</v>
      </c>
      <c r="Q23" s="18" t="s">
        <v>404</v>
      </c>
      <c r="R23" s="20" t="s">
        <v>404</v>
      </c>
      <c r="S23" s="18" t="n">
        <v>409.75889799</v>
      </c>
      <c r="T23" s="20" t="n">
        <v>9.703384789999999</v>
      </c>
    </row>
    <row r="24" spans="1:20">
      <c r="A24" s="15" t="s">
        <v>421</v>
      </c>
      <c r="B24" s="17" t="n">
        <v>6647</v>
      </c>
      <c r="C24" s="18">
        <f>(0.0/B24*100)</f>
        <v/>
      </c>
      <c r="D24" s="19" t="n">
        <v>6647</v>
      </c>
      <c r="E24" s="18" t="n">
        <v>526.05762235</v>
      </c>
      <c r="F24" s="20" t="n">
        <v>5.91702202</v>
      </c>
      <c r="G24" s="18" t="n">
        <v>562.1143070099999</v>
      </c>
      <c r="H24" s="20" t="n">
        <v>7.61380153</v>
      </c>
      <c r="I24" s="18" t="n">
        <v>533.61838727</v>
      </c>
      <c r="J24" s="20" t="n">
        <v>8.723793880000001</v>
      </c>
      <c r="K24" s="18" t="n">
        <v>493.92162089</v>
      </c>
      <c r="L24" s="20" t="n">
        <v>28.59007342</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518.045328</v>
      </c>
      <c r="F25" s="20" t="n">
        <v>3.77866359</v>
      </c>
      <c r="G25" s="18" t="n">
        <v>513.96148839</v>
      </c>
      <c r="H25" s="20" t="n">
        <v>10.87170162</v>
      </c>
      <c r="I25" s="18" t="n">
        <v>501.25740895</v>
      </c>
      <c r="J25" s="20" t="n">
        <v>18.74197597</v>
      </c>
      <c r="K25" s="18" t="n">
        <v>512.29995913</v>
      </c>
      <c r="L25" s="20" t="n">
        <v>7.3617931</v>
      </c>
      <c r="M25" s="18" t="s">
        <v>404</v>
      </c>
      <c r="N25" s="20" t="s">
        <v>404</v>
      </c>
      <c r="O25" s="18" t="s">
        <v>404</v>
      </c>
      <c r="P25" s="20" t="s">
        <v>404</v>
      </c>
      <c r="Q25" s="18" t="s">
        <v>404</v>
      </c>
      <c r="R25" s="20" t="s">
        <v>404</v>
      </c>
      <c r="S25" s="18" t="n">
        <v>465.18134055</v>
      </c>
      <c r="T25" s="20" t="n">
        <v>17.44856598</v>
      </c>
    </row>
    <row r="26" spans="1:20">
      <c r="A26" s="15" t="s">
        <v>423</v>
      </c>
      <c r="B26" s="17" t="n">
        <v>4869</v>
      </c>
      <c r="C26" s="18">
        <f>(11.0/B26*100)</f>
        <v/>
      </c>
      <c r="D26" s="19" t="n">
        <v>4858</v>
      </c>
      <c r="E26" s="18" t="n">
        <v>486.35274179</v>
      </c>
      <c r="F26" s="20" t="n">
        <v>1.9881987</v>
      </c>
      <c r="G26" s="18" t="n">
        <v>496.82859562</v>
      </c>
      <c r="H26" s="20" t="n">
        <v>3.56339279</v>
      </c>
      <c r="I26" s="18" t="n">
        <v>518.70766651</v>
      </c>
      <c r="J26" s="20" t="n">
        <v>9.681850730000001</v>
      </c>
      <c r="K26" s="18" t="n">
        <v>466.36107753</v>
      </c>
      <c r="L26" s="20" t="n">
        <v>8.53778438</v>
      </c>
      <c r="M26" s="18" t="s">
        <v>404</v>
      </c>
      <c r="N26" s="20" t="s">
        <v>404</v>
      </c>
      <c r="O26" s="18" t="s">
        <v>404</v>
      </c>
      <c r="P26" s="20" t="s">
        <v>404</v>
      </c>
      <c r="Q26" s="18" t="s">
        <v>404</v>
      </c>
      <c r="R26" s="20" t="s">
        <v>404</v>
      </c>
      <c r="S26" s="18" t="n">
        <v>504.81905149</v>
      </c>
      <c r="T26" s="20" t="n">
        <v>21.06637268</v>
      </c>
    </row>
    <row r="27" spans="1:20">
      <c r="A27" s="15" t="s">
        <v>424</v>
      </c>
      <c r="B27" s="17" t="n">
        <v>5299</v>
      </c>
      <c r="C27" s="18">
        <f>(0.0/B27*100)</f>
        <v/>
      </c>
      <c r="D27" s="19" t="n">
        <v>5299</v>
      </c>
      <c r="E27" s="18" t="n">
        <v>494.8139733</v>
      </c>
      <c r="F27" s="20" t="n">
        <v>2.3803732</v>
      </c>
      <c r="G27" s="18" t="n">
        <v>494.71000933</v>
      </c>
      <c r="H27" s="20" t="n">
        <v>2.52548667</v>
      </c>
      <c r="I27" s="18" t="n">
        <v>467.10110094</v>
      </c>
      <c r="J27" s="20" t="n">
        <v>1.61077669</v>
      </c>
      <c r="K27" s="18" t="n">
        <v>486.14775021</v>
      </c>
      <c r="L27" s="20" t="n">
        <v>2.09294254</v>
      </c>
      <c r="M27" s="18" t="s">
        <v>404</v>
      </c>
      <c r="N27" s="20" t="s">
        <v>404</v>
      </c>
      <c r="O27" s="18" t="s">
        <v>404</v>
      </c>
      <c r="P27" s="20" t="s">
        <v>404</v>
      </c>
      <c r="Q27" s="18" t="s">
        <v>404</v>
      </c>
      <c r="R27" s="20" t="s">
        <v>404</v>
      </c>
      <c r="S27" s="18" t="n">
        <v>463.15268815</v>
      </c>
      <c r="T27" s="20" t="n">
        <v>3.6776499</v>
      </c>
    </row>
    <row r="28" spans="1:20">
      <c r="A28" s="15" t="s">
        <v>425</v>
      </c>
      <c r="B28" s="17" t="n">
        <v>7568</v>
      </c>
      <c r="C28" s="18">
        <f>(0.0/B28*100)</f>
        <v/>
      </c>
      <c r="D28" s="19" t="n">
        <v>7568</v>
      </c>
      <c r="E28" s="18" t="n">
        <v>410.99356031</v>
      </c>
      <c r="F28" s="20" t="n">
        <v>3.15531103</v>
      </c>
      <c r="G28" s="18" t="n">
        <v>435.85368335</v>
      </c>
      <c r="H28" s="20" t="n">
        <v>9.02782174</v>
      </c>
      <c r="I28" s="18" t="n">
        <v>429.37123487</v>
      </c>
      <c r="J28" s="20" t="n">
        <v>6.95242683</v>
      </c>
      <c r="K28" s="18" t="n">
        <v>410.91109382</v>
      </c>
      <c r="L28" s="20" t="n">
        <v>6.30006313</v>
      </c>
      <c r="M28" s="18" t="s">
        <v>404</v>
      </c>
      <c r="N28" s="20" t="s">
        <v>404</v>
      </c>
      <c r="O28" s="18" t="s">
        <v>404</v>
      </c>
      <c r="P28" s="20" t="s">
        <v>404</v>
      </c>
      <c r="Q28" s="18" t="s">
        <v>404</v>
      </c>
      <c r="R28" s="20" t="s">
        <v>404</v>
      </c>
      <c r="S28" s="18" t="n">
        <v>407.28295607</v>
      </c>
      <c r="T28" s="20" t="n">
        <v>9.20964848</v>
      </c>
    </row>
    <row r="29" spans="1:20">
      <c r="A29" s="15" t="s">
        <v>426</v>
      </c>
      <c r="B29" s="17" t="n">
        <v>5385</v>
      </c>
      <c r="C29" s="18">
        <f>(1123.0/B29*100)</f>
        <v/>
      </c>
      <c r="D29" s="19" t="n">
        <v>4262</v>
      </c>
      <c r="E29" s="18" t="n">
        <v>504.58606081</v>
      </c>
      <c r="F29" s="20" t="n">
        <v>8.966594389999999</v>
      </c>
      <c r="G29" s="18" t="n">
        <v>521.61528307</v>
      </c>
      <c r="H29" s="20" t="n">
        <v>11.4367049</v>
      </c>
      <c r="I29" s="18" t="n">
        <v>479.58366324</v>
      </c>
      <c r="J29" s="20" t="n">
        <v>26.2036446</v>
      </c>
      <c r="K29" s="18" t="n">
        <v>504.85686158</v>
      </c>
      <c r="L29" s="20" t="n">
        <v>11.15765634</v>
      </c>
      <c r="M29" s="18" t="s">
        <v>404</v>
      </c>
      <c r="N29" s="20" t="s">
        <v>404</v>
      </c>
      <c r="O29" s="18" t="s">
        <v>404</v>
      </c>
      <c r="P29" s="20" t="s">
        <v>404</v>
      </c>
      <c r="Q29" s="18" t="s">
        <v>404</v>
      </c>
      <c r="R29" s="20" t="s">
        <v>404</v>
      </c>
      <c r="S29" s="18" t="n">
        <v>532.52292401</v>
      </c>
      <c r="T29" s="20" t="n">
        <v>3.93831359</v>
      </c>
    </row>
    <row r="30" spans="1:20">
      <c r="A30" s="15" t="s">
        <v>427</v>
      </c>
      <c r="B30" s="17" t="n">
        <v>4520</v>
      </c>
      <c r="C30" s="18">
        <f>(1076.0/B30*100)</f>
        <v/>
      </c>
      <c r="D30" s="19" t="n">
        <v>3444</v>
      </c>
      <c r="E30" s="18" t="n">
        <v>512.22565893</v>
      </c>
      <c r="F30" s="20" t="n">
        <v>3.99632355</v>
      </c>
      <c r="G30" s="18" t="n">
        <v>530.89007368</v>
      </c>
      <c r="H30" s="20" t="n">
        <v>7.16853631</v>
      </c>
      <c r="I30" s="18" t="n">
        <v>492.41021252</v>
      </c>
      <c r="J30" s="20" t="n">
        <v>12.12239778</v>
      </c>
      <c r="K30" s="18" t="n">
        <v>507.81133785</v>
      </c>
      <c r="L30" s="20" t="n">
        <v>22.51918867</v>
      </c>
      <c r="M30" s="18" t="s">
        <v>404</v>
      </c>
      <c r="N30" s="20" t="s">
        <v>404</v>
      </c>
      <c r="O30" s="18" t="s">
        <v>404</v>
      </c>
      <c r="P30" s="20" t="s">
        <v>404</v>
      </c>
      <c r="Q30" s="18" t="s">
        <v>404</v>
      </c>
      <c r="R30" s="20" t="s">
        <v>404</v>
      </c>
      <c r="S30" s="18" t="n">
        <v>498.03093515</v>
      </c>
      <c r="T30" s="20" t="n">
        <v>14.11453595</v>
      </c>
    </row>
    <row r="31" spans="1:20">
      <c r="A31" s="15" t="s">
        <v>428</v>
      </c>
      <c r="B31" s="17" t="n">
        <v>5456</v>
      </c>
      <c r="C31" s="18">
        <f>(502.0/B31*100)</f>
        <v/>
      </c>
      <c r="D31" s="19" t="n">
        <v>4954</v>
      </c>
      <c r="E31" s="18" t="n">
        <v>498.86269508</v>
      </c>
      <c r="F31" s="20" t="n">
        <v>4.19148408</v>
      </c>
      <c r="G31" s="18" t="n">
        <v>508.05282605</v>
      </c>
      <c r="H31" s="20" t="n">
        <v>5.52357667</v>
      </c>
      <c r="I31" s="18" t="n">
        <v>491.83580533</v>
      </c>
      <c r="J31" s="20" t="n">
        <v>3.83082899</v>
      </c>
      <c r="K31" s="18" t="n">
        <v>496.37535331</v>
      </c>
      <c r="L31" s="20" t="n">
        <v>9.08779777</v>
      </c>
      <c r="M31" s="18" t="s">
        <v>404</v>
      </c>
      <c r="N31" s="20" t="s">
        <v>404</v>
      </c>
      <c r="O31" s="18" t="s">
        <v>404</v>
      </c>
      <c r="P31" s="20" t="s">
        <v>404</v>
      </c>
      <c r="Q31" s="18" t="s">
        <v>404</v>
      </c>
      <c r="R31" s="20" t="s">
        <v>404</v>
      </c>
      <c r="S31" s="18" t="n">
        <v>513.8319234000001</v>
      </c>
      <c r="T31" s="20" t="n">
        <v>9.69243526</v>
      </c>
    </row>
    <row r="32" spans="1:20">
      <c r="A32" s="15" t="s">
        <v>429</v>
      </c>
      <c r="B32" s="17" t="n">
        <v>4478</v>
      </c>
      <c r="C32" s="18">
        <f>(0.0/B32*100)</f>
        <v/>
      </c>
      <c r="D32" s="19" t="n">
        <v>4478</v>
      </c>
      <c r="E32" s="18" t="n">
        <v>496.67922185</v>
      </c>
      <c r="F32" s="20" t="n">
        <v>3.80528924</v>
      </c>
      <c r="G32" s="18" t="n">
        <v>503.21938838</v>
      </c>
      <c r="H32" s="20" t="n">
        <v>4.95761818</v>
      </c>
      <c r="I32" s="18" t="n">
        <v>517.62083253</v>
      </c>
      <c r="J32" s="20" t="n">
        <v>10.53012424</v>
      </c>
      <c r="K32" s="18" t="n">
        <v>535.00076767</v>
      </c>
      <c r="L32" s="20" t="n">
        <v>13.46109357</v>
      </c>
      <c r="M32" s="18" t="s">
        <v>404</v>
      </c>
      <c r="N32" s="20" t="s">
        <v>404</v>
      </c>
      <c r="O32" s="18" t="s">
        <v>404</v>
      </c>
      <c r="P32" s="20" t="s">
        <v>404</v>
      </c>
      <c r="Q32" s="18" t="s">
        <v>404</v>
      </c>
      <c r="R32" s="20" t="s">
        <v>404</v>
      </c>
      <c r="S32" s="18" t="n">
        <v>488.08268</v>
      </c>
      <c r="T32" s="20" t="n">
        <v>3.16011093</v>
      </c>
    </row>
    <row r="33" spans="1:20">
      <c r="A33" s="15" t="s">
        <v>430</v>
      </c>
      <c r="B33" s="17" t="n">
        <v>7325</v>
      </c>
      <c r="C33" s="18">
        <f>(29.0/B33*100)</f>
        <v/>
      </c>
      <c r="D33" s="19" t="n">
        <v>7296</v>
      </c>
      <c r="E33" s="18" t="n">
        <v>496.38460388</v>
      </c>
      <c r="F33" s="20" t="n">
        <v>3.59886796</v>
      </c>
      <c r="G33" s="18" t="n">
        <v>520.6115368</v>
      </c>
      <c r="H33" s="20" t="n">
        <v>8.22712499</v>
      </c>
      <c r="I33" s="18" t="n">
        <v>501.87939955</v>
      </c>
      <c r="J33" s="20" t="n">
        <v>5.18113935</v>
      </c>
      <c r="K33" s="18" t="n">
        <v>478.52121336</v>
      </c>
      <c r="L33" s="20" t="n">
        <v>5.94386227</v>
      </c>
      <c r="M33" s="18" t="s">
        <v>404</v>
      </c>
      <c r="N33" s="20" t="s">
        <v>404</v>
      </c>
      <c r="O33" s="18" t="s">
        <v>404</v>
      </c>
      <c r="P33" s="20" t="s">
        <v>404</v>
      </c>
      <c r="Q33" s="18" t="s">
        <v>404</v>
      </c>
      <c r="R33" s="20" t="s">
        <v>404</v>
      </c>
      <c r="S33" s="18" t="n">
        <v>478.66839903</v>
      </c>
      <c r="T33" s="20" t="n">
        <v>9.602190950000001</v>
      </c>
    </row>
    <row r="34" spans="1:20">
      <c r="A34" s="15" t="s">
        <v>431</v>
      </c>
      <c r="B34" s="17" t="n">
        <v>6350</v>
      </c>
      <c r="C34" s="18">
        <f>(0.0/B34*100)</f>
        <v/>
      </c>
      <c r="D34" s="19" t="n">
        <v>6350</v>
      </c>
      <c r="E34" s="18" t="n">
        <v>460.15573754</v>
      </c>
      <c r="F34" s="20" t="n">
        <v>4.25028196</v>
      </c>
      <c r="G34" s="18" t="n">
        <v>469.06979995</v>
      </c>
      <c r="H34" s="20" t="n">
        <v>8.06085661</v>
      </c>
      <c r="I34" s="18" t="n">
        <v>447.70191684</v>
      </c>
      <c r="J34" s="20" t="n">
        <v>7.56290768</v>
      </c>
      <c r="K34" s="18" t="n">
        <v>475.73943977</v>
      </c>
      <c r="L34" s="20" t="n">
        <v>23.38317589</v>
      </c>
      <c r="M34" s="18" t="s">
        <v>404</v>
      </c>
      <c r="N34" s="20" t="s">
        <v>404</v>
      </c>
      <c r="O34" s="18" t="s">
        <v>404</v>
      </c>
      <c r="P34" s="20" t="s">
        <v>404</v>
      </c>
      <c r="Q34" s="18" t="s">
        <v>404</v>
      </c>
      <c r="R34" s="20" t="s">
        <v>404</v>
      </c>
      <c r="S34" s="18" t="s">
        <v>404</v>
      </c>
      <c r="T34" s="20" t="s">
        <v>404</v>
      </c>
    </row>
    <row r="35" spans="1:20">
      <c r="A35" s="15" t="s">
        <v>432</v>
      </c>
      <c r="B35" s="17" t="n">
        <v>6406</v>
      </c>
      <c r="C35" s="18">
        <f>(443.0/B35*100)</f>
        <v/>
      </c>
      <c r="D35" s="19" t="n">
        <v>5963</v>
      </c>
      <c r="E35" s="18" t="n">
        <v>511.2416205</v>
      </c>
      <c r="F35" s="20" t="n">
        <v>2.81118261</v>
      </c>
      <c r="G35" s="18" t="n">
        <v>518.32220442</v>
      </c>
      <c r="H35" s="20" t="n">
        <v>1.71413183</v>
      </c>
      <c r="I35" s="18" t="n">
        <v>524.01162871</v>
      </c>
      <c r="J35" s="20" t="n">
        <v>6.8854599</v>
      </c>
      <c r="K35" s="18" t="n">
        <v>486.23684061</v>
      </c>
      <c r="L35" s="20" t="n">
        <v>5.19750088</v>
      </c>
      <c r="M35" s="18" t="s">
        <v>404</v>
      </c>
      <c r="N35" s="20" t="s">
        <v>404</v>
      </c>
      <c r="O35" s="18" t="s">
        <v>404</v>
      </c>
      <c r="P35" s="20" t="s">
        <v>404</v>
      </c>
      <c r="Q35" s="18" t="s">
        <v>404</v>
      </c>
      <c r="R35" s="20" t="s">
        <v>404</v>
      </c>
      <c r="S35" s="18" t="n">
        <v>442.38098169</v>
      </c>
      <c r="T35" s="20" t="n">
        <v>12.72053896</v>
      </c>
    </row>
    <row r="36" spans="1:20">
      <c r="A36" s="15" t="s">
        <v>433</v>
      </c>
      <c r="B36" s="17" t="n">
        <v>6736</v>
      </c>
      <c r="C36" s="18">
        <f>(10.0/B36*100)</f>
        <v/>
      </c>
      <c r="D36" s="19" t="n">
        <v>6726</v>
      </c>
      <c r="E36" s="18" t="n">
        <v>482.1122363</v>
      </c>
      <c r="F36" s="20" t="n">
        <v>3.3809962</v>
      </c>
      <c r="G36" s="18" t="n">
        <v>513.67328678</v>
      </c>
      <c r="H36" s="20" t="n">
        <v>5.781879</v>
      </c>
      <c r="I36" s="18" t="n">
        <v>498.48672803</v>
      </c>
      <c r="J36" s="20" t="n">
        <v>5.11150111</v>
      </c>
      <c r="K36" s="18" t="n">
        <v>494.40131485</v>
      </c>
      <c r="L36" s="20" t="n">
        <v>8.205970560000001</v>
      </c>
      <c r="M36" s="18" t="s">
        <v>404</v>
      </c>
      <c r="N36" s="20" t="s">
        <v>404</v>
      </c>
      <c r="O36" s="18" t="s">
        <v>404</v>
      </c>
      <c r="P36" s="20" t="s">
        <v>404</v>
      </c>
      <c r="Q36" s="18" t="s">
        <v>404</v>
      </c>
      <c r="R36" s="20" t="s">
        <v>404</v>
      </c>
      <c r="S36" s="18" t="n">
        <v>491.1583664</v>
      </c>
      <c r="T36" s="20" t="n">
        <v>12.34917326</v>
      </c>
    </row>
    <row r="37" spans="1:20">
      <c r="A37" s="15" t="s">
        <v>434</v>
      </c>
      <c r="B37" s="17" t="n">
        <v>5458</v>
      </c>
      <c r="C37" s="18">
        <f>(0.0/B37*100)</f>
        <v/>
      </c>
      <c r="D37" s="19" t="n">
        <v>5458</v>
      </c>
      <c r="E37" s="18" t="n">
        <v>486.93407234</v>
      </c>
      <c r="F37" s="20" t="n">
        <v>7.57626884</v>
      </c>
      <c r="G37" s="18" t="n">
        <v>505.23181018</v>
      </c>
      <c r="H37" s="20" t="n">
        <v>4.99253958</v>
      </c>
      <c r="I37" s="18" t="n">
        <v>482.96774177</v>
      </c>
      <c r="J37" s="20" t="n">
        <v>6.331501</v>
      </c>
      <c r="K37" s="18" t="n">
        <v>476.81450268</v>
      </c>
      <c r="L37" s="20" t="n">
        <v>7.73004062</v>
      </c>
      <c r="M37" s="18" t="s">
        <v>404</v>
      </c>
      <c r="N37" s="20" t="s">
        <v>404</v>
      </c>
      <c r="O37" s="18" t="s">
        <v>404</v>
      </c>
      <c r="P37" s="20" t="s">
        <v>404</v>
      </c>
      <c r="Q37" s="18" t="s">
        <v>404</v>
      </c>
      <c r="R37" s="20" t="s">
        <v>404</v>
      </c>
      <c r="S37" s="18" t="n">
        <v>491.88599699</v>
      </c>
      <c r="T37" s="20" t="n">
        <v>35.05871239</v>
      </c>
    </row>
    <row r="38" spans="1:20">
      <c r="A38" s="15" t="s">
        <v>435</v>
      </c>
      <c r="B38" s="17" t="n">
        <v>5860</v>
      </c>
      <c r="C38" s="18">
        <f>(268.0/B38*100)</f>
        <v/>
      </c>
      <c r="D38" s="19" t="n">
        <v>5592</v>
      </c>
      <c r="E38" s="18" t="n">
        <v>492.04906217</v>
      </c>
      <c r="F38" s="20" t="n">
        <v>11.12179915</v>
      </c>
      <c r="G38" s="18" t="n">
        <v>501.3898108</v>
      </c>
      <c r="H38" s="20" t="n">
        <v>6.86680651</v>
      </c>
      <c r="I38" s="18" t="n">
        <v>521.11364225</v>
      </c>
      <c r="J38" s="20" t="n">
        <v>8.534571680000001</v>
      </c>
      <c r="K38" s="18" t="n">
        <v>495.27530984</v>
      </c>
      <c r="L38" s="20" t="n">
        <v>11.30878404</v>
      </c>
      <c r="M38" s="18" t="s">
        <v>404</v>
      </c>
      <c r="N38" s="20" t="s">
        <v>404</v>
      </c>
      <c r="O38" s="18" t="s">
        <v>404</v>
      </c>
      <c r="P38" s="20" t="s">
        <v>404</v>
      </c>
      <c r="Q38" s="18" t="s">
        <v>404</v>
      </c>
      <c r="R38" s="20" t="s">
        <v>404</v>
      </c>
      <c r="S38" s="18" t="n">
        <v>441.32219269</v>
      </c>
      <c r="T38" s="20" t="n">
        <v>4.61856157</v>
      </c>
    </row>
    <row r="39" spans="1:20">
      <c r="A39" s="15" t="s">
        <v>436</v>
      </c>
      <c r="B39" s="17" t="n">
        <v>5895</v>
      </c>
      <c r="C39" s="18">
        <f>(0.0/B39*100)</f>
        <v/>
      </c>
      <c r="D39" s="19" t="n">
        <v>5895</v>
      </c>
      <c r="E39" s="18" t="n">
        <v>419.06251724</v>
      </c>
      <c r="F39" s="20" t="n">
        <v>4.98482626</v>
      </c>
      <c r="G39" s="18" t="n">
        <v>446.40374968</v>
      </c>
      <c r="H39" s="20" t="n">
        <v>14.97842174</v>
      </c>
      <c r="I39" s="18" t="n">
        <v>434.65325293</v>
      </c>
      <c r="J39" s="20" t="n">
        <v>9.771920079999999</v>
      </c>
      <c r="K39" s="18" t="n">
        <v>418.74067758</v>
      </c>
      <c r="L39" s="20" t="n">
        <v>25.12096429</v>
      </c>
      <c r="M39" s="18" t="s">
        <v>404</v>
      </c>
      <c r="N39" s="20" t="s">
        <v>404</v>
      </c>
      <c r="O39" s="18" t="s">
        <v>404</v>
      </c>
      <c r="P39" s="20" t="s">
        <v>404</v>
      </c>
      <c r="Q39" s="18" t="s">
        <v>404</v>
      </c>
      <c r="R39" s="20" t="s">
        <v>404</v>
      </c>
      <c r="S39" s="18" t="n">
        <v>383.89995928</v>
      </c>
      <c r="T39" s="20" t="n">
        <v>6.32405597</v>
      </c>
    </row>
    <row r="40" spans="1:20">
      <c r="A40" s="15" t="s">
        <v>437</v>
      </c>
      <c r="B40" s="17" t="n">
        <v>14157</v>
      </c>
      <c r="C40" s="18">
        <f>(2978.0/B40*100)</f>
        <v/>
      </c>
      <c r="D40" s="19" t="n">
        <v>11179</v>
      </c>
      <c r="E40" s="18" t="n">
        <v>500.46606569</v>
      </c>
      <c r="F40" s="20" t="n">
        <v>4.00615505</v>
      </c>
      <c r="G40" s="18" t="n">
        <v>532.89342864</v>
      </c>
      <c r="H40" s="20" t="n">
        <v>6.28022906</v>
      </c>
      <c r="I40" s="18" t="n">
        <v>543.53833951</v>
      </c>
      <c r="J40" s="20" t="n">
        <v>15.79492938</v>
      </c>
      <c r="K40" s="18" t="n">
        <v>503.63570825</v>
      </c>
      <c r="L40" s="20" t="n">
        <v>10.33053522</v>
      </c>
      <c r="M40" s="18" t="s">
        <v>404</v>
      </c>
      <c r="N40" s="20" t="s">
        <v>404</v>
      </c>
      <c r="O40" s="18" t="s">
        <v>404</v>
      </c>
      <c r="P40" s="20" t="s">
        <v>404</v>
      </c>
      <c r="Q40" s="18" t="s">
        <v>404</v>
      </c>
      <c r="R40" s="20" t="s">
        <v>404</v>
      </c>
      <c r="S40" s="18" t="n">
        <v>506.90193846</v>
      </c>
      <c r="T40" s="20" t="n">
        <v>8.03670996</v>
      </c>
    </row>
    <row r="41" spans="1:20">
      <c r="A41" s="15" t="s">
        <v>438</v>
      </c>
      <c r="B41" s="17" t="n">
        <v>5712</v>
      </c>
      <c r="C41" s="18">
        <f>(99.0/B41*100)</f>
        <v/>
      </c>
      <c r="D41" s="19" t="n">
        <v>5613</v>
      </c>
      <c r="E41" s="18" t="n">
        <v>485.93220484</v>
      </c>
      <c r="F41" s="20" t="n">
        <v>5.31433188</v>
      </c>
      <c r="G41" s="18" t="n">
        <v>517.88512894</v>
      </c>
      <c r="H41" s="20" t="n">
        <v>6.17641752</v>
      </c>
      <c r="I41" s="18" t="n">
        <v>499.02380046</v>
      </c>
      <c r="J41" s="20" t="n">
        <v>10.80824167</v>
      </c>
      <c r="K41" s="18" t="n">
        <v>515.68993541</v>
      </c>
      <c r="L41" s="20" t="n">
        <v>17.08816054</v>
      </c>
      <c r="M41" s="18" t="s">
        <v>404</v>
      </c>
      <c r="N41" s="20" t="s">
        <v>404</v>
      </c>
      <c r="O41" s="18" t="s">
        <v>404</v>
      </c>
      <c r="P41" s="20" t="s">
        <v>404</v>
      </c>
      <c r="Q41" s="18" t="s">
        <v>404</v>
      </c>
      <c r="R41" s="20" t="s">
        <v>404</v>
      </c>
      <c r="S41" s="18" t="n">
        <v>485.02759137</v>
      </c>
      <c r="T41" s="20" t="n">
        <v>22.69882828</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424.65324011</v>
      </c>
      <c r="F44" s="20" t="n">
        <v>3.61035791</v>
      </c>
      <c r="G44" s="18" t="n">
        <v>435.94443585</v>
      </c>
      <c r="H44" s="20" t="n">
        <v>7.67359706</v>
      </c>
      <c r="I44" s="18" t="n">
        <v>419.02823278</v>
      </c>
      <c r="J44" s="20" t="n">
        <v>7.10970232</v>
      </c>
      <c r="K44" s="18" t="s">
        <v>404</v>
      </c>
      <c r="L44" s="20" t="s">
        <v>404</v>
      </c>
      <c r="M44" s="18" t="s">
        <v>404</v>
      </c>
      <c r="N44" s="20" t="s">
        <v>404</v>
      </c>
      <c r="O44" s="18" t="s">
        <v>404</v>
      </c>
      <c r="P44" s="20" t="s">
        <v>404</v>
      </c>
      <c r="Q44" s="18" t="s">
        <v>404</v>
      </c>
      <c r="R44" s="20" t="s">
        <v>404</v>
      </c>
      <c r="S44" s="18" t="n">
        <v>435.96040798</v>
      </c>
      <c r="T44" s="20" t="n">
        <v>18.94900227</v>
      </c>
    </row>
    <row r="45" spans="1:20">
      <c r="A45" s="15" t="s">
        <v>442</v>
      </c>
      <c r="B45" s="17" t="n">
        <v>5519</v>
      </c>
      <c r="C45" s="18">
        <f>(0.0/B45*100)</f>
        <v/>
      </c>
      <c r="D45" s="19" t="n">
        <v>5519</v>
      </c>
      <c r="E45" s="18" t="n">
        <v>372.51678842</v>
      </c>
      <c r="F45" s="20" t="n">
        <v>4.92090094</v>
      </c>
      <c r="G45" s="18" t="n">
        <v>370.8775609</v>
      </c>
      <c r="H45" s="20" t="n">
        <v>13.42868416</v>
      </c>
      <c r="I45" s="18" t="n">
        <v>379.46031478</v>
      </c>
      <c r="J45" s="20" t="n">
        <v>5.25979796</v>
      </c>
      <c r="K45" s="18" t="n">
        <v>333.54119947</v>
      </c>
      <c r="L45" s="20" t="n">
        <v>19.00692228</v>
      </c>
      <c r="M45" s="18" t="s">
        <v>404</v>
      </c>
      <c r="N45" s="20" t="s">
        <v>404</v>
      </c>
      <c r="O45" s="18" t="s">
        <v>404</v>
      </c>
      <c r="P45" s="20" t="s">
        <v>404</v>
      </c>
      <c r="Q45" s="18" t="s">
        <v>404</v>
      </c>
      <c r="R45" s="20" t="s">
        <v>404</v>
      </c>
      <c r="S45" s="18" t="n">
        <v>408.73525339</v>
      </c>
      <c r="T45" s="20" t="n">
        <v>15.19278503</v>
      </c>
    </row>
    <row r="46" spans="1:20">
      <c r="A46" s="15" t="s">
        <v>443</v>
      </c>
      <c r="B46" s="17" t="n">
        <v>23141</v>
      </c>
      <c r="C46" s="18">
        <f>(4196.0/B46*100)</f>
        <v/>
      </c>
      <c r="D46" s="19" t="n">
        <v>18945</v>
      </c>
      <c r="E46" s="18" t="n">
        <v>402.67665099</v>
      </c>
      <c r="F46" s="20" t="n">
        <v>3.00646825</v>
      </c>
      <c r="G46" s="18" t="n">
        <v>446.34042168</v>
      </c>
      <c r="H46" s="20" t="n">
        <v>14.08255679</v>
      </c>
      <c r="I46" s="18" t="n">
        <v>406.6259696</v>
      </c>
      <c r="J46" s="20" t="n">
        <v>9.04493366</v>
      </c>
      <c r="K46" s="18" t="n">
        <v>384.49227093</v>
      </c>
      <c r="L46" s="20" t="n">
        <v>7.03605342</v>
      </c>
      <c r="M46" s="18" t="s">
        <v>404</v>
      </c>
      <c r="N46" s="20" t="s">
        <v>404</v>
      </c>
      <c r="O46" s="18" t="s">
        <v>404</v>
      </c>
      <c r="P46" s="20" t="s">
        <v>404</v>
      </c>
      <c r="Q46" s="18" t="s">
        <v>404</v>
      </c>
      <c r="R46" s="20" t="s">
        <v>404</v>
      </c>
      <c r="S46" s="18" t="n">
        <v>409.95347306</v>
      </c>
      <c r="T46" s="20" t="n">
        <v>21.90493355</v>
      </c>
    </row>
    <row r="47" spans="1:20">
      <c r="A47" s="15" t="s">
        <v>444</v>
      </c>
      <c r="B47" s="17" t="n">
        <v>5928</v>
      </c>
      <c r="C47" s="18">
        <f>(0.0/B47*100)</f>
        <v/>
      </c>
      <c r="D47" s="19" t="n">
        <v>5928</v>
      </c>
      <c r="E47" s="18" t="n">
        <v>439.35373323</v>
      </c>
      <c r="F47" s="20" t="n">
        <v>8.517907940000001</v>
      </c>
      <c r="G47" s="18" t="n">
        <v>443.77157461</v>
      </c>
      <c r="H47" s="20" t="n">
        <v>10.65854138</v>
      </c>
      <c r="I47" s="18" t="n">
        <v>444.82186914</v>
      </c>
      <c r="J47" s="20" t="n">
        <v>9.418752449999999</v>
      </c>
      <c r="K47" s="18" t="n">
        <v>493.9024409</v>
      </c>
      <c r="L47" s="20" t="n">
        <v>16.40495482</v>
      </c>
      <c r="M47" s="18" t="s">
        <v>404</v>
      </c>
      <c r="N47" s="20" t="s">
        <v>404</v>
      </c>
      <c r="O47" s="18" t="s">
        <v>404</v>
      </c>
      <c r="P47" s="20" t="s">
        <v>404</v>
      </c>
      <c r="Q47" s="18" t="s">
        <v>404</v>
      </c>
      <c r="R47" s="20" t="s">
        <v>404</v>
      </c>
      <c r="S47" s="18" t="n">
        <v>445.11095112</v>
      </c>
      <c r="T47" s="20" t="n">
        <v>40.96307654</v>
      </c>
    </row>
    <row r="48" spans="1:20">
      <c r="A48" s="15" t="s">
        <v>445</v>
      </c>
      <c r="B48" s="17" t="n">
        <v>9841</v>
      </c>
      <c r="C48" s="18">
        <f>(40.0/B48*100)</f>
        <v/>
      </c>
      <c r="D48" s="19" t="n">
        <v>9801</v>
      </c>
      <c r="E48" s="18" t="n">
        <v>519.9001126000001</v>
      </c>
      <c r="F48" s="20" t="n">
        <v>7.07382496</v>
      </c>
      <c r="G48" s="18" t="n">
        <v>537.83990622</v>
      </c>
      <c r="H48" s="20" t="n">
        <v>14.38448811</v>
      </c>
      <c r="I48" s="18" t="n">
        <v>499.58378039</v>
      </c>
      <c r="J48" s="20" t="n">
        <v>19.26860373</v>
      </c>
      <c r="K48" s="18" t="n">
        <v>486.30781805</v>
      </c>
      <c r="L48" s="20" t="n">
        <v>31.42939849</v>
      </c>
      <c r="M48" s="18" t="s">
        <v>404</v>
      </c>
      <c r="N48" s="20" t="s">
        <v>404</v>
      </c>
      <c r="O48" s="18" t="s">
        <v>404</v>
      </c>
      <c r="P48" s="20" t="s">
        <v>404</v>
      </c>
      <c r="Q48" s="18" t="s">
        <v>404</v>
      </c>
      <c r="R48" s="20" t="s">
        <v>404</v>
      </c>
      <c r="S48" s="18" t="s">
        <v>404</v>
      </c>
      <c r="T48" s="20" t="s">
        <v>404</v>
      </c>
    </row>
    <row r="49" spans="1:20">
      <c r="A49" s="15" t="s">
        <v>446</v>
      </c>
      <c r="B49" s="17" t="n">
        <v>6349</v>
      </c>
      <c r="C49" s="18">
        <f>(52.0/B49*100)</f>
        <v/>
      </c>
      <c r="D49" s="19" t="n">
        <v>6297</v>
      </c>
      <c r="E49" s="18" t="n">
        <v>431.10440031</v>
      </c>
      <c r="F49" s="20" t="n">
        <v>3.73610178</v>
      </c>
      <c r="G49" s="18" t="n">
        <v>476.42938616</v>
      </c>
      <c r="H49" s="20" t="n">
        <v>12.03917618</v>
      </c>
      <c r="I49" s="18" t="n">
        <v>425.38567598</v>
      </c>
      <c r="J49" s="20" t="n">
        <v>9.70371237</v>
      </c>
      <c r="K49" s="18" t="n">
        <v>424.54077715</v>
      </c>
      <c r="L49" s="20" t="n">
        <v>13.16342666</v>
      </c>
      <c r="M49" s="18" t="s">
        <v>404</v>
      </c>
      <c r="N49" s="20" t="s">
        <v>404</v>
      </c>
      <c r="O49" s="18" t="s">
        <v>404</v>
      </c>
      <c r="P49" s="20" t="s">
        <v>404</v>
      </c>
      <c r="Q49" s="18" t="s">
        <v>404</v>
      </c>
      <c r="R49" s="20" t="s">
        <v>404</v>
      </c>
      <c r="S49" s="18" t="n">
        <v>416.75868228</v>
      </c>
      <c r="T49" s="20" t="n">
        <v>12.90390628</v>
      </c>
    </row>
    <row r="50" spans="1:20">
      <c r="A50" s="15" t="s">
        <v>447</v>
      </c>
      <c r="B50" s="17" t="n">
        <v>11795</v>
      </c>
      <c r="C50" s="18">
        <f>(1031.0/B50*100)</f>
        <v/>
      </c>
      <c r="D50" s="19" t="n">
        <v>10764</v>
      </c>
      <c r="E50" s="18" t="n">
        <v>415.62846676</v>
      </c>
      <c r="F50" s="20" t="n">
        <v>3.58307059</v>
      </c>
      <c r="G50" s="18" t="n">
        <v>472.91322385</v>
      </c>
      <c r="H50" s="20" t="n">
        <v>11.09558354</v>
      </c>
      <c r="I50" s="18" t="n">
        <v>404.6364644</v>
      </c>
      <c r="J50" s="20" t="n">
        <v>6.7995533</v>
      </c>
      <c r="K50" s="18" t="n">
        <v>401.63843131</v>
      </c>
      <c r="L50" s="20" t="n">
        <v>11.94510719</v>
      </c>
      <c r="M50" s="18" t="s">
        <v>404</v>
      </c>
      <c r="N50" s="20" t="s">
        <v>404</v>
      </c>
      <c r="O50" s="18" t="s">
        <v>404</v>
      </c>
      <c r="P50" s="20" t="s">
        <v>404</v>
      </c>
      <c r="Q50" s="18" t="s">
        <v>404</v>
      </c>
      <c r="R50" s="20" t="s">
        <v>404</v>
      </c>
      <c r="S50" s="18" t="n">
        <v>444.27994951</v>
      </c>
      <c r="T50" s="20" t="n">
        <v>10.40938469</v>
      </c>
    </row>
    <row r="51" spans="1:20">
      <c r="A51" s="15" t="s">
        <v>448</v>
      </c>
      <c r="B51" s="17" t="n">
        <v>6866</v>
      </c>
      <c r="C51" s="18">
        <f>(0.0/B51*100)</f>
        <v/>
      </c>
      <c r="D51" s="19" t="n">
        <v>6866</v>
      </c>
      <c r="E51" s="18" t="n">
        <v>420.58933103</v>
      </c>
      <c r="F51" s="20" t="n">
        <v>3.30356635</v>
      </c>
      <c r="G51" s="18" t="n">
        <v>408.60105111</v>
      </c>
      <c r="H51" s="20" t="n">
        <v>8.532330999999999</v>
      </c>
      <c r="I51" s="18" t="n">
        <v>423.89999038</v>
      </c>
      <c r="J51" s="20" t="n">
        <v>5.9449188</v>
      </c>
      <c r="K51" s="18" t="n">
        <v>417.32634726</v>
      </c>
      <c r="L51" s="20" t="n">
        <v>5.52626986</v>
      </c>
      <c r="M51" s="18" t="s">
        <v>404</v>
      </c>
      <c r="N51" s="20" t="s">
        <v>404</v>
      </c>
      <c r="O51" s="18" t="s">
        <v>404</v>
      </c>
      <c r="P51" s="20" t="s">
        <v>404</v>
      </c>
      <c r="Q51" s="18" t="s">
        <v>404</v>
      </c>
      <c r="R51" s="20" t="s">
        <v>404</v>
      </c>
      <c r="S51" s="18" t="s">
        <v>404</v>
      </c>
      <c r="T51" s="20" t="s">
        <v>404</v>
      </c>
    </row>
    <row r="52" spans="1:20">
      <c r="A52" s="15" t="s">
        <v>449</v>
      </c>
      <c r="B52" s="17" t="n">
        <v>5809</v>
      </c>
      <c r="C52" s="18">
        <f>(0.0/B52*100)</f>
        <v/>
      </c>
      <c r="D52" s="19" t="n">
        <v>5809</v>
      </c>
      <c r="E52" s="18" t="n">
        <v>476.00100022</v>
      </c>
      <c r="F52" s="20" t="n">
        <v>4.79798995</v>
      </c>
      <c r="G52" s="18" t="n">
        <v>476.73082441</v>
      </c>
      <c r="H52" s="20" t="n">
        <v>8.215642669999999</v>
      </c>
      <c r="I52" s="18" t="n">
        <v>465.34256242</v>
      </c>
      <c r="J52" s="20" t="n">
        <v>9.42221299</v>
      </c>
      <c r="K52" s="18" t="n">
        <v>522.5776349400001</v>
      </c>
      <c r="L52" s="20" t="n">
        <v>21.80665161</v>
      </c>
      <c r="M52" s="18" t="s">
        <v>404</v>
      </c>
      <c r="N52" s="20" t="s">
        <v>404</v>
      </c>
      <c r="O52" s="18" t="s">
        <v>404</v>
      </c>
      <c r="P52" s="20" t="s">
        <v>404</v>
      </c>
      <c r="Q52" s="18" t="s">
        <v>404</v>
      </c>
      <c r="R52" s="20" t="s">
        <v>404</v>
      </c>
      <c r="S52" s="18" t="s">
        <v>404</v>
      </c>
      <c r="T52" s="20" t="s">
        <v>404</v>
      </c>
    </row>
    <row r="53" spans="1:20">
      <c r="A53" s="15" t="s">
        <v>450</v>
      </c>
      <c r="B53" s="17" t="n">
        <v>5571</v>
      </c>
      <c r="C53" s="18">
        <f>(0.0/B53*100)</f>
        <v/>
      </c>
      <c r="D53" s="19" t="n">
        <v>5571</v>
      </c>
      <c r="E53" s="18" t="n">
        <v>420.26042873</v>
      </c>
      <c r="F53" s="20" t="n">
        <v>1.98581706</v>
      </c>
      <c r="G53" s="18" t="n">
        <v>460.89453125</v>
      </c>
      <c r="H53" s="20" t="n">
        <v>3.71521556</v>
      </c>
      <c r="I53" s="18" t="n">
        <v>432.84535211</v>
      </c>
      <c r="J53" s="20" t="n">
        <v>2.03426425</v>
      </c>
      <c r="K53" s="18" t="n">
        <v>436.46461227</v>
      </c>
      <c r="L53" s="20" t="n">
        <v>3.9496541</v>
      </c>
      <c r="M53" s="18" t="s">
        <v>404</v>
      </c>
      <c r="N53" s="20" t="s">
        <v>404</v>
      </c>
      <c r="O53" s="18" t="s">
        <v>404</v>
      </c>
      <c r="P53" s="20" t="s">
        <v>404</v>
      </c>
      <c r="Q53" s="18" t="s">
        <v>404</v>
      </c>
      <c r="R53" s="20" t="s">
        <v>404</v>
      </c>
      <c r="S53" s="18" t="n">
        <v>446.91014093</v>
      </c>
      <c r="T53" s="20" t="n">
        <v>8.346453889999999</v>
      </c>
    </row>
    <row r="54" spans="1:20">
      <c r="A54" s="15" t="s">
        <v>451</v>
      </c>
      <c r="B54" s="17" t="n">
        <v>4740</v>
      </c>
      <c r="C54" s="18">
        <f>(199.0/B54*100)</f>
        <v/>
      </c>
      <c r="D54" s="19" t="n">
        <v>4541</v>
      </c>
      <c r="E54" s="18" t="n">
        <v>330.82619653</v>
      </c>
      <c r="F54" s="20" t="n">
        <v>3.23776159</v>
      </c>
      <c r="G54" s="18" t="n">
        <v>347.65492408</v>
      </c>
      <c r="H54" s="20" t="n">
        <v>20.44342376</v>
      </c>
      <c r="I54" s="18" t="n">
        <v>336.92253086</v>
      </c>
      <c r="J54" s="20" t="n">
        <v>21.81697937</v>
      </c>
      <c r="K54" s="18" t="n">
        <v>323.62901418</v>
      </c>
      <c r="L54" s="20" t="n">
        <v>11.75227877</v>
      </c>
      <c r="M54" s="18" t="s">
        <v>404</v>
      </c>
      <c r="N54" s="20" t="s">
        <v>404</v>
      </c>
      <c r="O54" s="18" t="s">
        <v>404</v>
      </c>
      <c r="P54" s="20" t="s">
        <v>404</v>
      </c>
      <c r="Q54" s="18" t="s">
        <v>404</v>
      </c>
      <c r="R54" s="20" t="s">
        <v>404</v>
      </c>
      <c r="S54" s="18" t="n">
        <v>331.92773884</v>
      </c>
      <c r="T54" s="20" t="n">
        <v>11.52251089</v>
      </c>
    </row>
    <row r="55" spans="1:20">
      <c r="A55" s="15" t="s">
        <v>452</v>
      </c>
      <c r="B55" s="17" t="n">
        <v>5316</v>
      </c>
      <c r="C55" s="18">
        <f>(43.0/B55*100)</f>
        <v/>
      </c>
      <c r="D55" s="19" t="n">
        <v>5273</v>
      </c>
      <c r="E55" s="18" t="n">
        <v>408.27035222</v>
      </c>
      <c r="F55" s="20" t="n">
        <v>3.28062382</v>
      </c>
      <c r="G55" s="18" t="n">
        <v>417.01819468</v>
      </c>
      <c r="H55" s="20" t="n">
        <v>11.19637308</v>
      </c>
      <c r="I55" s="18" t="n">
        <v>417.06492048</v>
      </c>
      <c r="J55" s="20" t="n">
        <v>9.13482299</v>
      </c>
      <c r="K55" s="18" t="n">
        <v>407.86509278</v>
      </c>
      <c r="L55" s="20" t="n">
        <v>17.84826167</v>
      </c>
      <c r="M55" s="18" t="s">
        <v>404</v>
      </c>
      <c r="N55" s="20" t="s">
        <v>404</v>
      </c>
      <c r="O55" s="18" t="s">
        <v>404</v>
      </c>
      <c r="P55" s="20" t="s">
        <v>404</v>
      </c>
      <c r="Q55" s="18" t="s">
        <v>404</v>
      </c>
      <c r="R55" s="20" t="s">
        <v>404</v>
      </c>
      <c r="S55" s="18" t="n">
        <v>417.22446322</v>
      </c>
      <c r="T55" s="20" t="n">
        <v>7.80164849</v>
      </c>
    </row>
    <row r="56" spans="1:20">
      <c r="A56" s="15" t="s">
        <v>453</v>
      </c>
      <c r="B56" s="17" t="n">
        <v>5359</v>
      </c>
      <c r="C56" s="18">
        <f>(0.0/B56*100)</f>
        <v/>
      </c>
      <c r="D56" s="19" t="n">
        <v>5359</v>
      </c>
      <c r="E56" s="18" t="n">
        <v>517.01342644</v>
      </c>
      <c r="F56" s="20" t="n">
        <v>5.25429458</v>
      </c>
      <c r="G56" s="18" t="n">
        <v>531.1826644</v>
      </c>
      <c r="H56" s="20" t="n">
        <v>5.41043356</v>
      </c>
      <c r="I56" s="18" t="n">
        <v>521.47405751</v>
      </c>
      <c r="J56" s="20" t="n">
        <v>8.35111843</v>
      </c>
      <c r="K56" s="18" t="n">
        <v>530.98702895</v>
      </c>
      <c r="L56" s="20" t="n">
        <v>18.28709374</v>
      </c>
      <c r="M56" s="18" t="s">
        <v>404</v>
      </c>
      <c r="N56" s="20" t="s">
        <v>404</v>
      </c>
      <c r="O56" s="18" t="s">
        <v>404</v>
      </c>
      <c r="P56" s="20" t="s">
        <v>404</v>
      </c>
      <c r="Q56" s="18" t="s">
        <v>404</v>
      </c>
      <c r="R56" s="20" t="s">
        <v>404</v>
      </c>
      <c r="S56" s="18" t="n">
        <v>513.41527906</v>
      </c>
      <c r="T56" s="20" t="n">
        <v>20.19418782</v>
      </c>
    </row>
    <row r="57" spans="1:20">
      <c r="A57" s="15" t="s">
        <v>454</v>
      </c>
      <c r="B57" s="17" t="n">
        <v>6513</v>
      </c>
      <c r="C57" s="18">
        <f>(0.0/B57*100)</f>
        <v/>
      </c>
      <c r="D57" s="19" t="n">
        <v>6513</v>
      </c>
      <c r="E57" s="18" t="n">
        <v>402.54984611</v>
      </c>
      <c r="F57" s="20" t="n">
        <v>3.15973942</v>
      </c>
      <c r="G57" s="18" t="n">
        <v>411.7007424</v>
      </c>
      <c r="H57" s="20" t="n">
        <v>10.70971346</v>
      </c>
      <c r="I57" s="18" t="n">
        <v>401.83422525</v>
      </c>
      <c r="J57" s="20" t="n">
        <v>9.43373467</v>
      </c>
      <c r="K57" s="18" t="n">
        <v>402.45427362</v>
      </c>
      <c r="L57" s="20" t="n">
        <v>16.76858196</v>
      </c>
      <c r="M57" s="18" t="s">
        <v>404</v>
      </c>
      <c r="N57" s="20" t="s">
        <v>404</v>
      </c>
      <c r="O57" s="18" t="s">
        <v>404</v>
      </c>
      <c r="P57" s="20" t="s">
        <v>404</v>
      </c>
      <c r="Q57" s="18" t="s">
        <v>404</v>
      </c>
      <c r="R57" s="20" t="s">
        <v>404</v>
      </c>
      <c r="S57" s="18" t="n">
        <v>449.01669442</v>
      </c>
      <c r="T57" s="20" t="n">
        <v>8.00421946</v>
      </c>
    </row>
    <row r="58" spans="1:20">
      <c r="A58" s="15" t="s">
        <v>455</v>
      </c>
      <c r="B58" s="17" t="n">
        <v>7267</v>
      </c>
      <c r="C58" s="18">
        <f>(0.0/B58*100)</f>
        <v/>
      </c>
      <c r="D58" s="19" t="n">
        <v>7267</v>
      </c>
      <c r="E58" s="18" t="n">
        <v>412.78201039</v>
      </c>
      <c r="F58" s="20" t="n">
        <v>3.66540084</v>
      </c>
      <c r="G58" s="18" t="n">
        <v>407.20185345</v>
      </c>
      <c r="H58" s="20" t="n">
        <v>8.47643901</v>
      </c>
      <c r="I58" s="18" t="n">
        <v>391.78707001</v>
      </c>
      <c r="J58" s="20" t="n">
        <v>9.44129976</v>
      </c>
      <c r="K58" s="18" t="n">
        <v>400.99262985</v>
      </c>
      <c r="L58" s="20" t="n">
        <v>15.97224958</v>
      </c>
      <c r="M58" s="18" t="s">
        <v>404</v>
      </c>
      <c r="N58" s="20" t="s">
        <v>404</v>
      </c>
      <c r="O58" s="18" t="s">
        <v>404</v>
      </c>
      <c r="P58" s="20" t="s">
        <v>404</v>
      </c>
      <c r="Q58" s="18" t="s">
        <v>404</v>
      </c>
      <c r="R58" s="20" t="s">
        <v>404</v>
      </c>
      <c r="S58" s="18" t="n">
        <v>412.33171815</v>
      </c>
      <c r="T58" s="20" t="n">
        <v>10.89040007</v>
      </c>
    </row>
    <row r="59" spans="1:20">
      <c r="A59" s="15" t="s">
        <v>456</v>
      </c>
      <c r="B59" s="17" t="n">
        <v>4826</v>
      </c>
      <c r="C59" s="18">
        <f>(0.0/B59*100)</f>
        <v/>
      </c>
      <c r="D59" s="19" t="n">
        <v>4826</v>
      </c>
      <c r="E59" s="18" t="n">
        <v>373.62701989</v>
      </c>
      <c r="F59" s="20" t="n">
        <v>1.89735834</v>
      </c>
      <c r="G59" s="18" t="n">
        <v>391.22601586</v>
      </c>
      <c r="H59" s="20" t="n">
        <v>4.99440459</v>
      </c>
      <c r="I59" s="18" t="n">
        <v>385.37812396</v>
      </c>
      <c r="J59" s="20" t="n">
        <v>4.41584386</v>
      </c>
      <c r="K59" s="18" t="n">
        <v>393.45403304</v>
      </c>
      <c r="L59" s="20" t="n">
        <v>5.37879457</v>
      </c>
      <c r="M59" s="18" t="s">
        <v>404</v>
      </c>
      <c r="N59" s="20" t="s">
        <v>404</v>
      </c>
      <c r="O59" s="18" t="s">
        <v>404</v>
      </c>
      <c r="P59" s="20" t="s">
        <v>404</v>
      </c>
      <c r="Q59" s="18" t="s">
        <v>404</v>
      </c>
      <c r="R59" s="20" t="s">
        <v>404</v>
      </c>
      <c r="S59" s="18" t="n">
        <v>362.70660277</v>
      </c>
      <c r="T59" s="20" t="n">
        <v>7.87136019</v>
      </c>
    </row>
    <row r="60" spans="1:20">
      <c r="A60" s="15" t="s">
        <v>457</v>
      </c>
      <c r="B60" s="17" t="n">
        <v>4546</v>
      </c>
      <c r="C60" s="18">
        <f>(0.0/B60*100)</f>
        <v/>
      </c>
      <c r="D60" s="19" t="n">
        <v>4546</v>
      </c>
      <c r="E60" s="18" t="n">
        <v>380.49788181</v>
      </c>
      <c r="F60" s="20" t="n">
        <v>5.75758614</v>
      </c>
      <c r="G60" s="18" t="n">
        <v>411.13562868</v>
      </c>
      <c r="H60" s="20" t="n">
        <v>9.18483376</v>
      </c>
      <c r="I60" s="18" t="n">
        <v>370.49498142</v>
      </c>
      <c r="J60" s="20" t="n">
        <v>10.43104858</v>
      </c>
      <c r="K60" s="18" t="n">
        <v>385.45471578</v>
      </c>
      <c r="L60" s="20" t="n">
        <v>13.04972952</v>
      </c>
      <c r="M60" s="18" t="s">
        <v>404</v>
      </c>
      <c r="N60" s="20" t="s">
        <v>404</v>
      </c>
      <c r="O60" s="18" t="s">
        <v>404</v>
      </c>
      <c r="P60" s="20" t="s">
        <v>404</v>
      </c>
      <c r="Q60" s="18" t="s">
        <v>404</v>
      </c>
      <c r="R60" s="20" t="s">
        <v>404</v>
      </c>
      <c r="S60" s="18" t="n">
        <v>396.15918255</v>
      </c>
      <c r="T60" s="20" t="n">
        <v>12.9285278</v>
      </c>
    </row>
    <row r="61" spans="1:20">
      <c r="A61" s="15" t="s">
        <v>458</v>
      </c>
      <c r="B61" s="17" t="n">
        <v>6525</v>
      </c>
      <c r="C61" s="18">
        <f>(0.0/B61*100)</f>
        <v/>
      </c>
      <c r="D61" s="19" t="n">
        <v>6525</v>
      </c>
      <c r="E61" s="18" t="n">
        <v>473.25712128</v>
      </c>
      <c r="F61" s="20" t="n">
        <v>3.28364199</v>
      </c>
      <c r="G61" s="18" t="n">
        <v>490.03098794</v>
      </c>
      <c r="H61" s="20" t="n">
        <v>7.15569754</v>
      </c>
      <c r="I61" s="18" t="n">
        <v>482.94944573</v>
      </c>
      <c r="J61" s="20" t="n">
        <v>11.98463091</v>
      </c>
      <c r="K61" s="18" t="n">
        <v>434.81999631</v>
      </c>
      <c r="L61" s="20" t="n">
        <v>10.97526419</v>
      </c>
      <c r="M61" s="18" t="s">
        <v>404</v>
      </c>
      <c r="N61" s="20" t="s">
        <v>404</v>
      </c>
      <c r="O61" s="18" t="s">
        <v>404</v>
      </c>
      <c r="P61" s="20" t="s">
        <v>404</v>
      </c>
      <c r="Q61" s="18" t="s">
        <v>404</v>
      </c>
      <c r="R61" s="20" t="s">
        <v>404</v>
      </c>
      <c r="S61" s="18" t="n">
        <v>456.99814167</v>
      </c>
      <c r="T61" s="20" t="n">
        <v>8.84951334</v>
      </c>
    </row>
    <row r="62" spans="1:20">
      <c r="A62" s="15" t="s">
        <v>459</v>
      </c>
      <c r="B62" s="17" t="n">
        <v>4476</v>
      </c>
      <c r="C62" s="18">
        <f>(0.0/B62*100)</f>
        <v/>
      </c>
      <c r="D62" s="19" t="n">
        <v>4476</v>
      </c>
      <c r="E62" s="18" t="n">
        <v>529.85501758</v>
      </c>
      <c r="F62" s="20" t="n">
        <v>1.54993462</v>
      </c>
      <c r="G62" s="18" t="n">
        <v>524.7280001</v>
      </c>
      <c r="H62" s="20" t="n">
        <v>3.04068084</v>
      </c>
      <c r="I62" s="18" t="n">
        <v>529.3001374200001</v>
      </c>
      <c r="J62" s="20" t="n">
        <v>1.69324095</v>
      </c>
      <c r="K62" s="18" t="n">
        <v>491.6282251</v>
      </c>
      <c r="L62" s="20" t="n">
        <v>6.43124005</v>
      </c>
      <c r="M62" s="18" t="s">
        <v>404</v>
      </c>
      <c r="N62" s="20" t="s">
        <v>404</v>
      </c>
      <c r="O62" s="18" t="s">
        <v>404</v>
      </c>
      <c r="P62" s="20" t="s">
        <v>404</v>
      </c>
      <c r="Q62" s="18" t="s">
        <v>404</v>
      </c>
      <c r="R62" s="20" t="s">
        <v>404</v>
      </c>
      <c r="S62" s="18" t="n">
        <v>550.46884713</v>
      </c>
      <c r="T62" s="20" t="n">
        <v>5.73789828</v>
      </c>
    </row>
    <row r="63" spans="1:20">
      <c r="A63" s="15" t="s">
        <v>460</v>
      </c>
      <c r="B63" s="17" t="n">
        <v>5324</v>
      </c>
      <c r="C63" s="18">
        <f>(0.0/B63*100)</f>
        <v/>
      </c>
      <c r="D63" s="19" t="n">
        <v>5324</v>
      </c>
      <c r="E63" s="18" t="n">
        <v>383.0939801</v>
      </c>
      <c r="F63" s="20" t="n">
        <v>1.52036756</v>
      </c>
      <c r="G63" s="18" t="n">
        <v>394.6329933</v>
      </c>
      <c r="H63" s="20" t="n">
        <v>3.55903471</v>
      </c>
      <c r="I63" s="18" t="n">
        <v>342.97113534</v>
      </c>
      <c r="J63" s="20" t="n">
        <v>6.66202837</v>
      </c>
      <c r="K63" s="18" t="n">
        <v>351.5844241</v>
      </c>
      <c r="L63" s="20" t="n">
        <v>10.21341183</v>
      </c>
      <c r="M63" s="18" t="s">
        <v>404</v>
      </c>
      <c r="N63" s="20" t="s">
        <v>404</v>
      </c>
      <c r="O63" s="18" t="s">
        <v>404</v>
      </c>
      <c r="P63" s="20" t="s">
        <v>404</v>
      </c>
      <c r="Q63" s="18" t="s">
        <v>404</v>
      </c>
      <c r="R63" s="20" t="s">
        <v>404</v>
      </c>
      <c r="S63" s="18" t="n">
        <v>394.98731539</v>
      </c>
      <c r="T63" s="20" t="n">
        <v>3.66627802</v>
      </c>
    </row>
    <row r="64" spans="1:20">
      <c r="A64" s="15" t="s">
        <v>461</v>
      </c>
      <c r="B64" s="17" t="n">
        <v>3634</v>
      </c>
      <c r="C64" s="18">
        <f>(27.0/B64*100)</f>
        <v/>
      </c>
      <c r="D64" s="19" t="n">
        <v>3607</v>
      </c>
      <c r="E64" s="18" t="n">
        <v>451.10595865</v>
      </c>
      <c r="F64" s="20" t="n">
        <v>2.25495304</v>
      </c>
      <c r="G64" s="18" t="n">
        <v>514.80069258</v>
      </c>
      <c r="H64" s="20" t="n">
        <v>3.86106078</v>
      </c>
      <c r="I64" s="18" t="n">
        <v>446.47627829</v>
      </c>
      <c r="J64" s="20" t="n">
        <v>2.93218918</v>
      </c>
      <c r="K64" s="18" t="n">
        <v>525.2545559500001</v>
      </c>
      <c r="L64" s="20" t="n">
        <v>15.32000848</v>
      </c>
      <c r="M64" s="18" t="s">
        <v>404</v>
      </c>
      <c r="N64" s="20" t="s">
        <v>404</v>
      </c>
      <c r="O64" s="18" t="n">
        <v>510.13740628</v>
      </c>
      <c r="P64" s="20" t="n">
        <v>29.6520206</v>
      </c>
      <c r="Q64" s="18" t="s">
        <v>404</v>
      </c>
      <c r="R64" s="20" t="s">
        <v>404</v>
      </c>
      <c r="S64" s="18" t="n">
        <v>471.81323863</v>
      </c>
      <c r="T64" s="20" t="n">
        <v>5.75176992</v>
      </c>
    </row>
    <row r="65" spans="1:20">
      <c r="A65" s="15" t="s">
        <v>462</v>
      </c>
      <c r="B65" s="17" t="n">
        <v>5325</v>
      </c>
      <c r="C65" s="18">
        <f>(0.0/B65*100)</f>
        <v/>
      </c>
      <c r="D65" s="19" t="n">
        <v>5325</v>
      </c>
      <c r="E65" s="18" t="n">
        <v>430.0784826</v>
      </c>
      <c r="F65" s="20" t="n">
        <v>3.06775115</v>
      </c>
      <c r="G65" s="18" t="n">
        <v>427.6456359</v>
      </c>
      <c r="H65" s="20" t="n">
        <v>6.60970069</v>
      </c>
      <c r="I65" s="18" t="n">
        <v>420.37912101</v>
      </c>
      <c r="J65" s="20" t="n">
        <v>6.80088458</v>
      </c>
      <c r="K65" s="18" t="n">
        <v>397.2022</v>
      </c>
      <c r="L65" s="20" t="n">
        <v>6.18379965</v>
      </c>
      <c r="M65" s="18" t="s">
        <v>404</v>
      </c>
      <c r="N65" s="20" t="s">
        <v>404</v>
      </c>
      <c r="O65" s="18" t="s">
        <v>404</v>
      </c>
      <c r="P65" s="20" t="s">
        <v>404</v>
      </c>
      <c r="Q65" s="18" t="s">
        <v>404</v>
      </c>
      <c r="R65" s="20" t="s">
        <v>404</v>
      </c>
      <c r="S65" s="18" t="n">
        <v>501.98845797</v>
      </c>
      <c r="T65" s="20" t="n">
        <v>32.15797436</v>
      </c>
    </row>
    <row r="66" spans="1:20">
      <c r="A66" s="15" t="s">
        <v>463</v>
      </c>
      <c r="B66" s="17" t="n">
        <v>5665</v>
      </c>
      <c r="C66" s="18">
        <f>(0.0/B66*100)</f>
        <v/>
      </c>
      <c r="D66" s="19" t="n">
        <v>5665</v>
      </c>
      <c r="E66" s="18" t="n">
        <v>406.75120204</v>
      </c>
      <c r="F66" s="20" t="n">
        <v>1.36546956</v>
      </c>
      <c r="G66" s="18" t="n">
        <v>392.39167946</v>
      </c>
      <c r="H66" s="20" t="n">
        <v>2.26242996</v>
      </c>
      <c r="I66" s="18" t="n">
        <v>465.1737248</v>
      </c>
      <c r="J66" s="20" t="n">
        <v>5.22880026</v>
      </c>
      <c r="K66" s="18" t="n">
        <v>426.44639626</v>
      </c>
      <c r="L66" s="20" t="n">
        <v>3.42519905</v>
      </c>
      <c r="M66" s="18" t="s">
        <v>404</v>
      </c>
      <c r="N66" s="20" t="s">
        <v>404</v>
      </c>
      <c r="O66" s="18" t="s">
        <v>404</v>
      </c>
      <c r="P66" s="20" t="s">
        <v>404</v>
      </c>
      <c r="Q66" s="18" t="s">
        <v>404</v>
      </c>
      <c r="R66" s="20" t="s">
        <v>404</v>
      </c>
      <c r="S66" s="18" t="n">
        <v>462.51585711</v>
      </c>
      <c r="T66" s="20" t="n">
        <v>7.20254278</v>
      </c>
    </row>
    <row r="67" spans="1:20">
      <c r="A67" s="15" t="s">
        <v>464</v>
      </c>
      <c r="B67" s="17" t="n">
        <v>6971</v>
      </c>
      <c r="C67" s="18">
        <f>(0.0/B67*100)</f>
        <v/>
      </c>
      <c r="D67" s="19" t="n">
        <v>6971</v>
      </c>
      <c r="E67" s="18" t="n">
        <v>395.55529466</v>
      </c>
      <c r="F67" s="20" t="n">
        <v>2.70263562</v>
      </c>
      <c r="G67" s="18" t="n">
        <v>465.16598679</v>
      </c>
      <c r="H67" s="20" t="n">
        <v>28.80226943</v>
      </c>
      <c r="I67" s="18" t="n">
        <v>394.76787049</v>
      </c>
      <c r="J67" s="20" t="n">
        <v>8.06746699</v>
      </c>
      <c r="K67" s="18" t="n">
        <v>392.06872267</v>
      </c>
      <c r="L67" s="20" t="n">
        <v>9.355169480000001</v>
      </c>
      <c r="M67" s="18" t="s">
        <v>404</v>
      </c>
      <c r="N67" s="20" t="s">
        <v>404</v>
      </c>
      <c r="O67" s="18" t="s">
        <v>404</v>
      </c>
      <c r="P67" s="20" t="s">
        <v>404</v>
      </c>
      <c r="Q67" s="18" t="s">
        <v>404</v>
      </c>
      <c r="R67" s="20" t="s">
        <v>404</v>
      </c>
      <c r="S67" s="18" t="n">
        <v>401.03305226</v>
      </c>
      <c r="T67" s="20" t="n">
        <v>28.46674412</v>
      </c>
    </row>
    <row r="68" spans="1:20">
      <c r="A68" s="15" t="s">
        <v>465</v>
      </c>
      <c r="B68" s="17" t="n">
        <v>12083</v>
      </c>
      <c r="C68" s="18">
        <f>(0.0/B68*100)</f>
        <v/>
      </c>
      <c r="D68" s="19" t="n">
        <v>12083</v>
      </c>
      <c r="E68" s="18" t="n">
        <v>403.42090157</v>
      </c>
      <c r="F68" s="20" t="n">
        <v>1.24291465</v>
      </c>
      <c r="G68" s="18" t="n">
        <v>450.50062686</v>
      </c>
      <c r="H68" s="20" t="n">
        <v>1.73047188</v>
      </c>
      <c r="I68" s="18" t="n">
        <v>444.20578956</v>
      </c>
      <c r="J68" s="20" t="n">
        <v>3.85537064</v>
      </c>
      <c r="K68" s="18" t="n">
        <v>447.8265699</v>
      </c>
      <c r="L68" s="20" t="n">
        <v>8.115320410000001</v>
      </c>
      <c r="M68" s="18" t="s">
        <v>404</v>
      </c>
      <c r="N68" s="20" t="s">
        <v>404</v>
      </c>
      <c r="O68" s="18" t="s">
        <v>404</v>
      </c>
      <c r="P68" s="20" t="s">
        <v>404</v>
      </c>
      <c r="Q68" s="18" t="s">
        <v>404</v>
      </c>
      <c r="R68" s="20" t="s">
        <v>404</v>
      </c>
      <c r="S68" s="18" t="s">
        <v>404</v>
      </c>
      <c r="T68" s="20" t="s">
        <v>404</v>
      </c>
    </row>
    <row r="69" spans="1:20">
      <c r="A69" s="15" t="s">
        <v>466</v>
      </c>
      <c r="B69" s="17" t="n">
        <v>4876</v>
      </c>
      <c r="C69" s="18">
        <f>(0.0/B69*100)</f>
        <v/>
      </c>
      <c r="D69" s="19" t="n">
        <v>4876</v>
      </c>
      <c r="E69" s="18" t="n">
        <v>435.68641715</v>
      </c>
      <c r="F69" s="20" t="n">
        <v>3.95621381</v>
      </c>
      <c r="G69" s="18" t="n">
        <v>435.27801994</v>
      </c>
      <c r="H69" s="20" t="n">
        <v>7.79403445</v>
      </c>
      <c r="I69" s="18" t="n">
        <v>425.03131293</v>
      </c>
      <c r="J69" s="20" t="n">
        <v>21.26576149</v>
      </c>
      <c r="K69" s="18" t="s">
        <v>404</v>
      </c>
      <c r="L69" s="20" t="s">
        <v>404</v>
      </c>
      <c r="M69" s="18" t="s">
        <v>404</v>
      </c>
      <c r="N69" s="20" t="s">
        <v>404</v>
      </c>
      <c r="O69" s="18" t="s">
        <v>404</v>
      </c>
      <c r="P69" s="20" t="s">
        <v>404</v>
      </c>
      <c r="Q69" s="18" t="s">
        <v>404</v>
      </c>
      <c r="R69" s="20" t="s">
        <v>404</v>
      </c>
      <c r="S69" s="18" t="n">
        <v>414.09712153</v>
      </c>
      <c r="T69" s="20" t="n">
        <v>21.36730692</v>
      </c>
    </row>
    <row r="70" spans="1:20">
      <c r="A70" s="15" t="s">
        <v>467</v>
      </c>
      <c r="B70" s="17" t="n">
        <v>6036</v>
      </c>
      <c r="C70" s="18">
        <f>(0.0/B70*100)</f>
        <v/>
      </c>
      <c r="D70" s="19" t="n">
        <v>6036</v>
      </c>
      <c r="E70" s="18" t="n">
        <v>485.04861071</v>
      </c>
      <c r="F70" s="20" t="n">
        <v>3.30602595</v>
      </c>
      <c r="G70" s="18" t="n">
        <v>492.26614108</v>
      </c>
      <c r="H70" s="20" t="n">
        <v>5.27255616</v>
      </c>
      <c r="I70" s="18" t="n">
        <v>483.35017293</v>
      </c>
      <c r="J70" s="20" t="n">
        <v>14.7856909</v>
      </c>
      <c r="K70" s="18" t="n">
        <v>486.62656866</v>
      </c>
      <c r="L70" s="20" t="n">
        <v>18.2119952</v>
      </c>
      <c r="M70" s="18" t="s">
        <v>404</v>
      </c>
      <c r="N70" s="20" t="s">
        <v>404</v>
      </c>
      <c r="O70" s="18" t="s">
        <v>404</v>
      </c>
      <c r="P70" s="20" t="s">
        <v>404</v>
      </c>
      <c r="Q70" s="18" t="s">
        <v>404</v>
      </c>
      <c r="R70" s="20" t="s">
        <v>404</v>
      </c>
      <c r="S70" s="18" t="s">
        <v>404</v>
      </c>
      <c r="T70" s="20" t="s">
        <v>404</v>
      </c>
    </row>
    <row r="71" spans="1:20">
      <c r="A71" s="15" t="s">
        <v>468</v>
      </c>
      <c r="B71" s="17" t="n">
        <v>6115</v>
      </c>
      <c r="C71" s="18">
        <f>(0.0/B71*100)</f>
        <v/>
      </c>
      <c r="D71" s="19" t="n">
        <v>6115</v>
      </c>
      <c r="E71" s="18" t="n">
        <v>553.23554189</v>
      </c>
      <c r="F71" s="20" t="n">
        <v>1.34376903</v>
      </c>
      <c r="G71" s="18" t="n">
        <v>566.93140097</v>
      </c>
      <c r="H71" s="20" t="n">
        <v>3.55754436</v>
      </c>
      <c r="I71" s="18" t="n">
        <v>546.95920055</v>
      </c>
      <c r="J71" s="20" t="n">
        <v>5.475852</v>
      </c>
      <c r="K71" s="18" t="n">
        <v>536.51859824</v>
      </c>
      <c r="L71" s="20" t="n">
        <v>13.69224144</v>
      </c>
      <c r="M71" s="18" t="s">
        <v>404</v>
      </c>
      <c r="N71" s="20" t="s">
        <v>404</v>
      </c>
      <c r="O71" s="18" t="s">
        <v>404</v>
      </c>
      <c r="P71" s="20" t="s">
        <v>404</v>
      </c>
      <c r="Q71" s="18" t="s">
        <v>404</v>
      </c>
      <c r="R71" s="20" t="s">
        <v>404</v>
      </c>
      <c r="S71" s="18" t="n">
        <v>541.12652795</v>
      </c>
      <c r="T71" s="20" t="n">
        <v>20.80560663</v>
      </c>
    </row>
    <row r="72" spans="1:20">
      <c r="A72" s="15" t="s">
        <v>469</v>
      </c>
      <c r="B72" s="17" t="n">
        <v>7708</v>
      </c>
      <c r="C72" s="18">
        <f>(0.0/B72*100)</f>
        <v/>
      </c>
      <c r="D72" s="19" t="n">
        <v>7708</v>
      </c>
      <c r="E72" s="18" t="n">
        <v>531.55082952</v>
      </c>
      <c r="F72" s="20" t="n">
        <v>4.59263121</v>
      </c>
      <c r="G72" s="18" t="n">
        <v>537.49355126</v>
      </c>
      <c r="H72" s="20" t="n">
        <v>7.59045395</v>
      </c>
      <c r="I72" s="18" t="n">
        <v>532.94626247</v>
      </c>
      <c r="J72" s="20" t="n">
        <v>13.97137312</v>
      </c>
      <c r="K72" s="18" t="n">
        <v>507.78321932</v>
      </c>
      <c r="L72" s="20" t="n">
        <v>11.53803199</v>
      </c>
      <c r="M72" s="18" t="s">
        <v>404</v>
      </c>
      <c r="N72" s="20" t="s">
        <v>404</v>
      </c>
      <c r="O72" s="18" t="s">
        <v>404</v>
      </c>
      <c r="P72" s="20" t="s">
        <v>404</v>
      </c>
      <c r="Q72" s="18" t="s">
        <v>404</v>
      </c>
      <c r="R72" s="20" t="s">
        <v>404</v>
      </c>
      <c r="S72" s="18" t="n">
        <v>613.0634992</v>
      </c>
      <c r="T72" s="20" t="n">
        <v>58.04000418</v>
      </c>
    </row>
    <row r="73" spans="1:20">
      <c r="A73" s="15" t="s">
        <v>470</v>
      </c>
      <c r="B73" s="17" t="n">
        <v>8249</v>
      </c>
      <c r="C73" s="18">
        <f>(0.0/B73*100)</f>
        <v/>
      </c>
      <c r="D73" s="19" t="n">
        <v>8249</v>
      </c>
      <c r="E73" s="18" t="n">
        <v>420.2552103</v>
      </c>
      <c r="F73" s="20" t="n">
        <v>3.43911811</v>
      </c>
      <c r="G73" s="18" t="n">
        <v>436.8868005</v>
      </c>
      <c r="H73" s="20" t="n">
        <v>9.62798364</v>
      </c>
      <c r="I73" s="18" t="n">
        <v>377.70044525</v>
      </c>
      <c r="J73" s="20" t="n">
        <v>10.82680657</v>
      </c>
      <c r="K73" s="18" t="n">
        <v>414.33472174</v>
      </c>
      <c r="L73" s="20" t="n">
        <v>22.3276248</v>
      </c>
      <c r="M73" s="18" t="s">
        <v>404</v>
      </c>
      <c r="N73" s="20" t="s">
        <v>404</v>
      </c>
      <c r="O73" s="18" t="s">
        <v>404</v>
      </c>
      <c r="P73" s="20" t="s">
        <v>404</v>
      </c>
      <c r="Q73" s="18" t="s">
        <v>404</v>
      </c>
      <c r="R73" s="20" t="s">
        <v>404</v>
      </c>
      <c r="S73" s="18" t="s">
        <v>404</v>
      </c>
      <c r="T73" s="20" t="s">
        <v>404</v>
      </c>
    </row>
    <row r="74" spans="1:20">
      <c r="A74" s="15" t="s">
        <v>471</v>
      </c>
      <c r="B74" s="17" t="n">
        <v>4692</v>
      </c>
      <c r="C74" s="18">
        <f>(484.0/B74*100)</f>
        <v/>
      </c>
      <c r="D74" s="19" t="n">
        <v>4208</v>
      </c>
      <c r="E74" s="18" t="n">
        <v>426.05746033</v>
      </c>
      <c r="F74" s="20" t="n">
        <v>1.83280222</v>
      </c>
      <c r="G74" s="18" t="n">
        <v>489.10848716</v>
      </c>
      <c r="H74" s="20" t="n">
        <v>4.68702425</v>
      </c>
      <c r="I74" s="18" t="n">
        <v>414.49964802</v>
      </c>
      <c r="J74" s="20" t="n">
        <v>4.07367313</v>
      </c>
      <c r="K74" s="18" t="n">
        <v>397.85405154</v>
      </c>
      <c r="L74" s="20" t="n">
        <v>3.53085829</v>
      </c>
      <c r="M74" s="18" t="s">
        <v>404</v>
      </c>
      <c r="N74" s="20" t="s">
        <v>404</v>
      </c>
      <c r="O74" s="18" t="s">
        <v>404</v>
      </c>
      <c r="P74" s="20" t="s">
        <v>404</v>
      </c>
      <c r="Q74" s="18" t="s">
        <v>404</v>
      </c>
      <c r="R74" s="20" t="s">
        <v>404</v>
      </c>
      <c r="S74" s="18" t="n">
        <v>408.94831925</v>
      </c>
      <c r="T74" s="20" t="n">
        <v>5.02150457</v>
      </c>
    </row>
    <row r="75" spans="1:20">
      <c r="A75" s="15" t="s">
        <v>472</v>
      </c>
      <c r="B75" s="17" t="n">
        <v>5375</v>
      </c>
      <c r="C75" s="18">
        <f>(483.0/B75*100)</f>
        <v/>
      </c>
      <c r="D75" s="19" t="n">
        <v>4892</v>
      </c>
      <c r="E75" s="18" t="n">
        <v>388.33184902</v>
      </c>
      <c r="F75" s="20" t="n">
        <v>7.66617026</v>
      </c>
      <c r="G75" s="18" t="n">
        <v>375.40219623</v>
      </c>
      <c r="H75" s="20" t="n">
        <v>11.10153379</v>
      </c>
      <c r="I75" s="18" t="n">
        <v>385.39128621</v>
      </c>
      <c r="J75" s="20" t="n">
        <v>4.43359483</v>
      </c>
      <c r="K75" s="18" t="n">
        <v>388.28639244</v>
      </c>
      <c r="L75" s="20" t="n">
        <v>7.74812852</v>
      </c>
      <c r="M75" s="18" t="s">
        <v>404</v>
      </c>
      <c r="N75" s="20" t="s">
        <v>404</v>
      </c>
      <c r="O75" s="18" t="s">
        <v>404</v>
      </c>
      <c r="P75" s="20" t="s">
        <v>404</v>
      </c>
      <c r="Q75" s="18" t="s">
        <v>404</v>
      </c>
      <c r="R75" s="20" t="s">
        <v>404</v>
      </c>
      <c r="S75" s="18" t="n">
        <v>415.30567254</v>
      </c>
      <c r="T75" s="20" t="n">
        <v>15.45810757</v>
      </c>
    </row>
    <row r="76" spans="1:20">
      <c r="A76" s="15" t="s">
        <v>473</v>
      </c>
      <c r="B76" s="17" t="n">
        <v>14167</v>
      </c>
      <c r="C76" s="18">
        <f>(1400.0/B76*100)</f>
        <v/>
      </c>
      <c r="D76" s="19" t="n">
        <v>12767</v>
      </c>
      <c r="E76" s="18" t="n">
        <v>427.64386656</v>
      </c>
      <c r="F76" s="20" t="n">
        <v>3.21662378</v>
      </c>
      <c r="G76" s="18" t="n">
        <v>475.32880066</v>
      </c>
      <c r="H76" s="20" t="n">
        <v>9.300544820000001</v>
      </c>
      <c r="I76" s="18" t="n">
        <v>479.55593913</v>
      </c>
      <c r="J76" s="20" t="n">
        <v>11.06911863</v>
      </c>
      <c r="K76" s="18" t="n">
        <v>441.33218718</v>
      </c>
      <c r="L76" s="20" t="n">
        <v>11.94749001</v>
      </c>
      <c r="M76" s="18" t="s">
        <v>404</v>
      </c>
      <c r="N76" s="20" t="s">
        <v>404</v>
      </c>
      <c r="O76" s="18" t="s">
        <v>404</v>
      </c>
      <c r="P76" s="20" t="s">
        <v>404</v>
      </c>
      <c r="Q76" s="18" t="s">
        <v>404</v>
      </c>
      <c r="R76" s="20" t="s">
        <v>404</v>
      </c>
      <c r="S76" s="18" t="n">
        <v>475.93930313</v>
      </c>
      <c r="T76" s="20" t="n">
        <v>16.46939069</v>
      </c>
    </row>
    <row r="77" spans="1:20">
      <c r="A77" s="15" t="s">
        <v>474</v>
      </c>
      <c r="B77" s="17" t="n">
        <v>6062</v>
      </c>
      <c r="C77" s="18">
        <f>(12.0/B77*100)</f>
        <v/>
      </c>
      <c r="D77" s="19" t="n">
        <v>6050</v>
      </c>
      <c r="E77" s="18" t="n">
        <v>426.97481474</v>
      </c>
      <c r="F77" s="20" t="n">
        <v>3.70637231</v>
      </c>
      <c r="G77" s="18" t="n">
        <v>454.56643471</v>
      </c>
      <c r="H77" s="20" t="n">
        <v>14.81161016</v>
      </c>
      <c r="I77" s="18" t="n">
        <v>447.4358104</v>
      </c>
      <c r="J77" s="20" t="n">
        <v>5.75128892</v>
      </c>
      <c r="K77" s="18" t="n">
        <v>435.49303842</v>
      </c>
      <c r="L77" s="20" t="n">
        <v>13.72583625</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534.6201724700001</v>
      </c>
      <c r="F78" s="20" t="n">
        <v>4.83721728</v>
      </c>
      <c r="G78" s="18" t="n">
        <v>519.33051456</v>
      </c>
      <c r="H78" s="20" t="n">
        <v>8.41088821</v>
      </c>
      <c r="I78" s="18" t="n">
        <v>501.6584133</v>
      </c>
      <c r="J78" s="20" t="n">
        <v>8.22812862</v>
      </c>
      <c r="K78" s="18" t="s">
        <v>404</v>
      </c>
      <c r="L78" s="20" t="s">
        <v>404</v>
      </c>
      <c r="M78" s="18" t="s">
        <v>404</v>
      </c>
      <c r="N78" s="20" t="s">
        <v>404</v>
      </c>
      <c r="O78" s="18" t="s">
        <v>404</v>
      </c>
      <c r="P78" s="20" t="s">
        <v>404</v>
      </c>
      <c r="Q78" s="18" t="s">
        <v>404</v>
      </c>
      <c r="R78" s="20" t="s">
        <v>404</v>
      </c>
      <c r="S78" s="18" t="n">
        <v>507.21567604</v>
      </c>
      <c r="T78" s="20" t="n">
        <v>12.32269088</v>
      </c>
    </row>
    <row customHeight="1" ht="25" r="79" spans="1:20">
      <c r="A79" s="15" t="s">
        <v>476</v>
      </c>
      <c r="B79" s="17" t="n">
        <v>1657</v>
      </c>
      <c r="C79" s="18">
        <f>(21.0/B79*100)</f>
        <v/>
      </c>
      <c r="D79" s="19" t="n">
        <v>1636</v>
      </c>
      <c r="E79" s="18" t="n">
        <v>464.78439087</v>
      </c>
      <c r="F79" s="20" t="n">
        <v>7.33582868</v>
      </c>
      <c r="G79" s="18" t="n">
        <v>511.35494919</v>
      </c>
      <c r="H79" s="20" t="n">
        <v>15.9242291</v>
      </c>
      <c r="I79" s="18" t="n">
        <v>451.2388975</v>
      </c>
      <c r="J79" s="20" t="n">
        <v>24.03712607</v>
      </c>
      <c r="K79" s="18" t="n">
        <v>504.56026711</v>
      </c>
      <c r="L79" s="20" t="n">
        <v>18.58663944</v>
      </c>
      <c r="M79" s="18" t="s">
        <v>404</v>
      </c>
      <c r="N79" s="20" t="s">
        <v>404</v>
      </c>
      <c r="O79" s="18" t="s">
        <v>404</v>
      </c>
      <c r="P79" s="20" t="s">
        <v>404</v>
      </c>
      <c r="Q79" s="18" t="s">
        <v>404</v>
      </c>
      <c r="R79" s="20" t="s">
        <v>404</v>
      </c>
      <c r="S79" s="18" t="n">
        <v>460.16939986</v>
      </c>
      <c r="T79" s="20" t="n">
        <v>30.96276577</v>
      </c>
    </row>
    <row r="80" spans="1:20">
      <c r="A80" s="15" t="s">
        <v>477</v>
      </c>
      <c r="B80" s="17" t="n">
        <v>7841</v>
      </c>
      <c r="C80" s="18">
        <f>(0.0/B80*100)</f>
        <v/>
      </c>
      <c r="D80" s="19" t="n">
        <v>7841</v>
      </c>
      <c r="E80" s="18" t="n">
        <v>460.27395722</v>
      </c>
      <c r="F80" s="20" t="n">
        <v>4.25863942</v>
      </c>
      <c r="G80" s="18" t="n">
        <v>443.78809539</v>
      </c>
      <c r="H80" s="20" t="n">
        <v>8.2678663</v>
      </c>
      <c r="I80" s="18" t="n">
        <v>448.45395886</v>
      </c>
      <c r="J80" s="20" t="n">
        <v>15.28669165</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442.12381055</v>
      </c>
      <c r="F81" s="20" t="n">
        <v>3.26840064</v>
      </c>
      <c r="G81" s="18" t="n">
        <v>458.51271218</v>
      </c>
      <c r="H81" s="20" t="n">
        <v>10.26308402</v>
      </c>
      <c r="I81" s="18" t="n">
        <v>441.7170662</v>
      </c>
      <c r="J81" s="20" t="n">
        <v>13.16186112</v>
      </c>
      <c r="K81" s="18" t="n">
        <v>523.4145175</v>
      </c>
      <c r="L81" s="20" t="n">
        <v>6.78576833</v>
      </c>
      <c r="M81" s="18" t="s">
        <v>404</v>
      </c>
      <c r="N81" s="20" t="s">
        <v>404</v>
      </c>
      <c r="O81" s="18" t="s">
        <v>404</v>
      </c>
      <c r="P81" s="20" t="s">
        <v>404</v>
      </c>
      <c r="Q81" s="18" t="s">
        <v>404</v>
      </c>
      <c r="R81" s="20" t="s">
        <v>404</v>
      </c>
      <c r="S81" s="18" t="s">
        <v>404</v>
      </c>
      <c r="T81" s="20" t="s">
        <v>404</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694</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509.41820069</v>
      </c>
      <c r="F7" s="20" t="n">
        <v>2.19163863</v>
      </c>
      <c r="G7" s="18" t="n">
        <v>517.66219771</v>
      </c>
      <c r="H7" s="20" t="n">
        <v>4.42410519</v>
      </c>
      <c r="I7" s="18" t="n">
        <v>518.1510381099999</v>
      </c>
      <c r="J7" s="20" t="n">
        <v>8.599202419999999</v>
      </c>
      <c r="K7" s="18" t="n">
        <v>503.2587306</v>
      </c>
      <c r="L7" s="20" t="n">
        <v>6.38559216</v>
      </c>
      <c r="M7" s="18" t="s">
        <v>404</v>
      </c>
      <c r="N7" s="20" t="s">
        <v>404</v>
      </c>
      <c r="O7" s="18" t="s">
        <v>404</v>
      </c>
      <c r="P7" s="20" t="s">
        <v>404</v>
      </c>
      <c r="Q7" s="18" t="s">
        <v>404</v>
      </c>
      <c r="R7" s="20" t="s">
        <v>404</v>
      </c>
      <c r="S7" s="18" t="n">
        <v>499.09943722</v>
      </c>
      <c r="T7" s="20" t="n">
        <v>25.79507288</v>
      </c>
    </row>
    <row r="8" spans="1:20">
      <c r="A8" s="15" t="s">
        <v>405</v>
      </c>
      <c r="B8" s="17" t="n">
        <v>7007</v>
      </c>
      <c r="C8" s="18">
        <f>(0.0/B8*100)</f>
        <v/>
      </c>
      <c r="D8" s="19" t="n">
        <v>7007</v>
      </c>
      <c r="E8" s="18" t="n">
        <v>490.97783683</v>
      </c>
      <c r="F8" s="20" t="n">
        <v>5.1921235</v>
      </c>
      <c r="G8" s="18" t="n">
        <v>499.71843583</v>
      </c>
      <c r="H8" s="20" t="n">
        <v>9.085591790000001</v>
      </c>
      <c r="I8" s="18" t="n">
        <v>481.79985134</v>
      </c>
      <c r="J8" s="20" t="n">
        <v>17.30846053</v>
      </c>
      <c r="K8" s="18" t="n">
        <v>506.82707842</v>
      </c>
      <c r="L8" s="20" t="n">
        <v>12.6712323</v>
      </c>
      <c r="M8" s="18" t="s">
        <v>404</v>
      </c>
      <c r="N8" s="20" t="s">
        <v>404</v>
      </c>
      <c r="O8" s="18" t="s">
        <v>404</v>
      </c>
      <c r="P8" s="20" t="s">
        <v>404</v>
      </c>
      <c r="Q8" s="18" t="s">
        <v>404</v>
      </c>
      <c r="R8" s="20" t="s">
        <v>404</v>
      </c>
      <c r="S8" s="18" t="n">
        <v>489.38587176</v>
      </c>
      <c r="T8" s="20" t="n">
        <v>32.25003677</v>
      </c>
    </row>
    <row r="9" spans="1:20">
      <c r="A9" s="15" t="s">
        <v>406</v>
      </c>
      <c r="B9" s="17" t="n">
        <v>9651</v>
      </c>
      <c r="C9" s="18">
        <f>(200.0/B9*100)</f>
        <v/>
      </c>
      <c r="D9" s="19" t="n">
        <v>9451</v>
      </c>
      <c r="E9" s="18" t="n">
        <v>493.0458464</v>
      </c>
      <c r="F9" s="20" t="n">
        <v>5.02169511</v>
      </c>
      <c r="G9" s="18" t="n">
        <v>526.5653541</v>
      </c>
      <c r="H9" s="20" t="n">
        <v>6.39773104</v>
      </c>
      <c r="I9" s="18" t="n">
        <v>485.50220523</v>
      </c>
      <c r="J9" s="20" t="n">
        <v>12.64162626</v>
      </c>
      <c r="K9" s="18" t="n">
        <v>526.94108141</v>
      </c>
      <c r="L9" s="20" t="n">
        <v>18.34083422</v>
      </c>
      <c r="M9" s="18" t="s">
        <v>404</v>
      </c>
      <c r="N9" s="20" t="s">
        <v>404</v>
      </c>
      <c r="O9" s="18" t="s">
        <v>404</v>
      </c>
      <c r="P9" s="20" t="s">
        <v>404</v>
      </c>
      <c r="Q9" s="18" t="s">
        <v>404</v>
      </c>
      <c r="R9" s="20" t="s">
        <v>404</v>
      </c>
      <c r="S9" s="18" t="n">
        <v>490.32387439</v>
      </c>
      <c r="T9" s="20" t="n">
        <v>8.674453229999999</v>
      </c>
    </row>
    <row r="10" spans="1:20">
      <c r="A10" s="15" t="s">
        <v>407</v>
      </c>
      <c r="B10" s="17" t="n">
        <v>20058</v>
      </c>
      <c r="C10" s="18">
        <f>(3112.0/B10*100)</f>
        <v/>
      </c>
      <c r="D10" s="19" t="n">
        <v>16946</v>
      </c>
      <c r="E10" s="18" t="n">
        <v>527.9682308599999</v>
      </c>
      <c r="F10" s="20" t="n">
        <v>3.10740105</v>
      </c>
      <c r="G10" s="18" t="n">
        <v>528.4996687</v>
      </c>
      <c r="H10" s="20" t="n">
        <v>3.99982141</v>
      </c>
      <c r="I10" s="18" t="n">
        <v>536.8674567100001</v>
      </c>
      <c r="J10" s="20" t="n">
        <v>8.644270710000001</v>
      </c>
      <c r="K10" s="18" t="n">
        <v>527.46579153</v>
      </c>
      <c r="L10" s="20" t="n">
        <v>4.9843438</v>
      </c>
      <c r="M10" s="18" t="s">
        <v>404</v>
      </c>
      <c r="N10" s="20" t="s">
        <v>404</v>
      </c>
      <c r="O10" s="18" t="s">
        <v>404</v>
      </c>
      <c r="P10" s="20" t="s">
        <v>404</v>
      </c>
      <c r="Q10" s="18" t="s">
        <v>404</v>
      </c>
      <c r="R10" s="20" t="s">
        <v>404</v>
      </c>
      <c r="S10" s="18" t="n">
        <v>530.2521665</v>
      </c>
      <c r="T10" s="20" t="n">
        <v>7.17767112</v>
      </c>
    </row>
    <row r="11" spans="1:20">
      <c r="A11" s="15" t="s">
        <v>408</v>
      </c>
      <c r="B11" s="17" t="n">
        <v>7053</v>
      </c>
      <c r="C11" s="18">
        <f>(212.0/B11*100)</f>
        <v/>
      </c>
      <c r="D11" s="19" t="n">
        <v>6841</v>
      </c>
      <c r="E11" s="18" t="n">
        <v>451.45009253</v>
      </c>
      <c r="F11" s="20" t="n">
        <v>3.78574395</v>
      </c>
      <c r="G11" s="18" t="n">
        <v>493.93725861</v>
      </c>
      <c r="H11" s="20" t="n">
        <v>14.86681532</v>
      </c>
      <c r="I11" s="18" t="n">
        <v>439.76520153</v>
      </c>
      <c r="J11" s="20" t="n">
        <v>7.99520803</v>
      </c>
      <c r="K11" s="18" t="n">
        <v>416.66121427</v>
      </c>
      <c r="L11" s="20" t="n">
        <v>9.908701239999999</v>
      </c>
      <c r="M11" s="18" t="s">
        <v>404</v>
      </c>
      <c r="N11" s="20" t="s">
        <v>404</v>
      </c>
      <c r="O11" s="18" t="s">
        <v>404</v>
      </c>
      <c r="P11" s="20" t="s">
        <v>404</v>
      </c>
      <c r="Q11" s="18" t="s">
        <v>404</v>
      </c>
      <c r="R11" s="20" t="s">
        <v>404</v>
      </c>
      <c r="S11" s="18" t="s">
        <v>404</v>
      </c>
      <c r="T11" s="20" t="s">
        <v>404</v>
      </c>
    </row>
    <row r="12" spans="1:20">
      <c r="A12" s="15" t="s">
        <v>409</v>
      </c>
      <c r="B12" s="17" t="n">
        <v>6894</v>
      </c>
      <c r="C12" s="18">
        <f>(106.0/B12*100)</f>
        <v/>
      </c>
      <c r="D12" s="19" t="n">
        <v>6788</v>
      </c>
      <c r="E12" s="18" t="n">
        <v>486.17012685</v>
      </c>
      <c r="F12" s="20" t="n">
        <v>3.57091102</v>
      </c>
      <c r="G12" s="18" t="n">
        <v>505.94185041</v>
      </c>
      <c r="H12" s="20" t="n">
        <v>6.14555315</v>
      </c>
      <c r="I12" s="18" t="n">
        <v>499.89752128</v>
      </c>
      <c r="J12" s="20" t="n">
        <v>14.3639311</v>
      </c>
      <c r="K12" s="18" t="n">
        <v>470.81441628</v>
      </c>
      <c r="L12" s="20" t="n">
        <v>18.07647285</v>
      </c>
      <c r="M12" s="18" t="s">
        <v>404</v>
      </c>
      <c r="N12" s="20" t="s">
        <v>404</v>
      </c>
      <c r="O12" s="18" t="s">
        <v>404</v>
      </c>
      <c r="P12" s="20" t="s">
        <v>404</v>
      </c>
      <c r="Q12" s="18" t="s">
        <v>404</v>
      </c>
      <c r="R12" s="20" t="s">
        <v>404</v>
      </c>
      <c r="S12" s="18" t="s">
        <v>404</v>
      </c>
      <c r="T12" s="20" t="s">
        <v>404</v>
      </c>
    </row>
    <row r="13" spans="1:20">
      <c r="A13" s="15" t="s">
        <v>410</v>
      </c>
      <c r="B13" s="17" t="n">
        <v>7161</v>
      </c>
      <c r="C13" s="18">
        <f>(1175.0/B13*100)</f>
        <v/>
      </c>
      <c r="D13" s="19" t="n">
        <v>5986</v>
      </c>
      <c r="E13" s="18" t="n">
        <v>496.92260761</v>
      </c>
      <c r="F13" s="20" t="n">
        <v>2.96281685</v>
      </c>
      <c r="G13" s="18" t="n">
        <v>505.03615661</v>
      </c>
      <c r="H13" s="20" t="n">
        <v>7.90563443</v>
      </c>
      <c r="I13" s="18" t="n">
        <v>508.12474665</v>
      </c>
      <c r="J13" s="20" t="n">
        <v>8.776511530000001</v>
      </c>
      <c r="K13" s="18" t="n">
        <v>506.85255456</v>
      </c>
      <c r="L13" s="20" t="n">
        <v>5.06545139</v>
      </c>
      <c r="M13" s="18" t="s">
        <v>404</v>
      </c>
      <c r="N13" s="20" t="s">
        <v>404</v>
      </c>
      <c r="O13" s="18" t="s">
        <v>404</v>
      </c>
      <c r="P13" s="20" t="s">
        <v>404</v>
      </c>
      <c r="Q13" s="18" t="s">
        <v>404</v>
      </c>
      <c r="R13" s="20" t="s">
        <v>404</v>
      </c>
      <c r="S13" s="18" t="n">
        <v>528.25836947</v>
      </c>
      <c r="T13" s="20" t="n">
        <v>5.60946422</v>
      </c>
    </row>
    <row r="14" spans="1:20">
      <c r="A14" s="15" t="s">
        <v>411</v>
      </c>
      <c r="B14" s="17" t="n">
        <v>5587</v>
      </c>
      <c r="C14" s="18">
        <f>(0.0/B14*100)</f>
        <v/>
      </c>
      <c r="D14" s="19" t="n">
        <v>5587</v>
      </c>
      <c r="E14" s="18" t="n">
        <v>534.44094721</v>
      </c>
      <c r="F14" s="20" t="n">
        <v>2.85423209</v>
      </c>
      <c r="G14" s="18" t="n">
        <v>534.30312369</v>
      </c>
      <c r="H14" s="20" t="n">
        <v>4.13862977</v>
      </c>
      <c r="I14" s="18" t="n">
        <v>543.12905528</v>
      </c>
      <c r="J14" s="20" t="n">
        <v>8.38299185</v>
      </c>
      <c r="K14" s="18" t="n">
        <v>563.57411155</v>
      </c>
      <c r="L14" s="20" t="n">
        <v>12.26421223</v>
      </c>
      <c r="M14" s="18" t="s">
        <v>404</v>
      </c>
      <c r="N14" s="20" t="s">
        <v>404</v>
      </c>
      <c r="O14" s="18" t="s">
        <v>404</v>
      </c>
      <c r="P14" s="20" t="s">
        <v>404</v>
      </c>
      <c r="Q14" s="18" t="s">
        <v>404</v>
      </c>
      <c r="R14" s="20" t="s">
        <v>404</v>
      </c>
      <c r="S14" s="18" t="n">
        <v>467.68127316</v>
      </c>
      <c r="T14" s="20" t="n">
        <v>40.21291807</v>
      </c>
    </row>
    <row r="15" spans="1:20">
      <c r="A15" s="15" t="s">
        <v>412</v>
      </c>
      <c r="B15" s="17" t="n">
        <v>5882</v>
      </c>
      <c r="C15" s="18">
        <f>(0.0/B15*100)</f>
        <v/>
      </c>
      <c r="D15" s="19" t="n">
        <v>5882</v>
      </c>
      <c r="E15" s="18" t="n">
        <v>532.3443769100001</v>
      </c>
      <c r="F15" s="20" t="n">
        <v>3.56396083</v>
      </c>
      <c r="G15" s="18" t="n">
        <v>529.21568488</v>
      </c>
      <c r="H15" s="20" t="n">
        <v>4.62995712</v>
      </c>
      <c r="I15" s="18" t="n">
        <v>527.51209093</v>
      </c>
      <c r="J15" s="20" t="n">
        <v>5.29526439</v>
      </c>
      <c r="K15" s="18" t="n">
        <v>537.44794695</v>
      </c>
      <c r="L15" s="20" t="n">
        <v>10.72625411</v>
      </c>
      <c r="M15" s="18" t="s">
        <v>404</v>
      </c>
      <c r="N15" s="20" t="s">
        <v>404</v>
      </c>
      <c r="O15" s="18" t="s">
        <v>404</v>
      </c>
      <c r="P15" s="20" t="s">
        <v>404</v>
      </c>
      <c r="Q15" s="18" t="s">
        <v>404</v>
      </c>
      <c r="R15" s="20" t="s">
        <v>404</v>
      </c>
      <c r="S15" s="18" t="n">
        <v>514.00505242</v>
      </c>
      <c r="T15" s="20" t="n">
        <v>4.65497582</v>
      </c>
    </row>
    <row r="16" spans="1:20">
      <c r="A16" s="15" t="s">
        <v>413</v>
      </c>
      <c r="B16" s="17" t="n">
        <v>6108</v>
      </c>
      <c r="C16" s="18">
        <f>(495.0/B16*100)</f>
        <v/>
      </c>
      <c r="D16" s="19" t="n">
        <v>5613</v>
      </c>
      <c r="E16" s="18" t="n">
        <v>487.88211313</v>
      </c>
      <c r="F16" s="20" t="n">
        <v>8.01246068</v>
      </c>
      <c r="G16" s="18" t="n">
        <v>513.79393593</v>
      </c>
      <c r="H16" s="20" t="n">
        <v>10.11042916</v>
      </c>
      <c r="I16" s="18" t="n">
        <v>492.17480072</v>
      </c>
      <c r="J16" s="20" t="n">
        <v>11.6904337</v>
      </c>
      <c r="K16" s="18" t="n">
        <v>505.24324567</v>
      </c>
      <c r="L16" s="20" t="n">
        <v>6.6338836</v>
      </c>
      <c r="M16" s="18" t="s">
        <v>404</v>
      </c>
      <c r="N16" s="20" t="s">
        <v>404</v>
      </c>
      <c r="O16" s="18" t="s">
        <v>404</v>
      </c>
      <c r="P16" s="20" t="s">
        <v>404</v>
      </c>
      <c r="Q16" s="18" t="s">
        <v>404</v>
      </c>
      <c r="R16" s="20" t="s">
        <v>404</v>
      </c>
      <c r="S16" s="18" t="n">
        <v>464.83594854</v>
      </c>
      <c r="T16" s="20" t="n">
        <v>30.36457056</v>
      </c>
    </row>
    <row r="17" spans="1:20">
      <c r="A17" s="15" t="s">
        <v>414</v>
      </c>
      <c r="B17" s="17" t="n">
        <v>6504</v>
      </c>
      <c r="C17" s="18">
        <f>(1325.0/B17*100)</f>
        <v/>
      </c>
      <c r="D17" s="19" t="n">
        <v>5179</v>
      </c>
      <c r="E17" s="18" t="n">
        <v>497.30171636</v>
      </c>
      <c r="F17" s="20" t="n">
        <v>6.4265735</v>
      </c>
      <c r="G17" s="18" t="n">
        <v>529.5539079</v>
      </c>
      <c r="H17" s="20" t="n">
        <v>8.15784365</v>
      </c>
      <c r="I17" s="18" t="n">
        <v>510.68128385</v>
      </c>
      <c r="J17" s="20" t="n">
        <v>15.17280101</v>
      </c>
      <c r="K17" s="18" t="n">
        <v>516.83414773</v>
      </c>
      <c r="L17" s="20" t="n">
        <v>12.16683507</v>
      </c>
      <c r="M17" s="18" t="s">
        <v>404</v>
      </c>
      <c r="N17" s="20" t="s">
        <v>404</v>
      </c>
      <c r="O17" s="18" t="s">
        <v>404</v>
      </c>
      <c r="P17" s="20" t="s">
        <v>404</v>
      </c>
      <c r="Q17" s="18" t="s">
        <v>404</v>
      </c>
      <c r="R17" s="20" t="s">
        <v>404</v>
      </c>
      <c r="S17" s="18" t="n">
        <v>548.73709072</v>
      </c>
      <c r="T17" s="20" t="n">
        <v>29.7367564</v>
      </c>
    </row>
    <row r="18" spans="1:20">
      <c r="A18" s="15" t="s">
        <v>415</v>
      </c>
      <c r="B18" s="17" t="n">
        <v>5532</v>
      </c>
      <c r="C18" s="18">
        <f>(0.0/B18*100)</f>
        <v/>
      </c>
      <c r="D18" s="19" t="n">
        <v>5532</v>
      </c>
      <c r="E18" s="18" t="n">
        <v>462.55160368</v>
      </c>
      <c r="F18" s="20" t="n">
        <v>6.94197155</v>
      </c>
      <c r="G18" s="18" t="n">
        <v>447.9839062</v>
      </c>
      <c r="H18" s="20" t="n">
        <v>11.14600925</v>
      </c>
      <c r="I18" s="18" t="n">
        <v>466.31852627</v>
      </c>
      <c r="J18" s="20" t="n">
        <v>7.09492456</v>
      </c>
      <c r="K18" s="18" t="n">
        <v>438.68869768</v>
      </c>
      <c r="L18" s="20" t="n">
        <v>10.22884949</v>
      </c>
      <c r="M18" s="18" t="s">
        <v>404</v>
      </c>
      <c r="N18" s="20" t="s">
        <v>404</v>
      </c>
      <c r="O18" s="18" t="s">
        <v>404</v>
      </c>
      <c r="P18" s="20" t="s">
        <v>404</v>
      </c>
      <c r="Q18" s="18" t="s">
        <v>404</v>
      </c>
      <c r="R18" s="20" t="s">
        <v>404</v>
      </c>
      <c r="S18" s="18" t="n">
        <v>442.53720175</v>
      </c>
      <c r="T18" s="20" t="n">
        <v>28.90748851</v>
      </c>
    </row>
    <row r="19" spans="1:20">
      <c r="A19" s="15" t="s">
        <v>416</v>
      </c>
      <c r="B19" s="17" t="n">
        <v>5658</v>
      </c>
      <c r="C19" s="18">
        <f>(327.0/B19*100)</f>
        <v/>
      </c>
      <c r="D19" s="19" t="n">
        <v>5331</v>
      </c>
      <c r="E19" s="18" t="n">
        <v>472.69872521</v>
      </c>
      <c r="F19" s="20" t="n">
        <v>6.7047373</v>
      </c>
      <c r="G19" s="18" t="n">
        <v>492.00812349</v>
      </c>
      <c r="H19" s="20" t="n">
        <v>7.13610147</v>
      </c>
      <c r="I19" s="18" t="n">
        <v>468.70980564</v>
      </c>
      <c r="J19" s="20" t="n">
        <v>12.45368684</v>
      </c>
      <c r="K19" s="18" t="n">
        <v>468.55765412</v>
      </c>
      <c r="L19" s="20" t="n">
        <v>14.71180605</v>
      </c>
      <c r="M19" s="18" t="s">
        <v>404</v>
      </c>
      <c r="N19" s="20" t="s">
        <v>404</v>
      </c>
      <c r="O19" s="18" t="s">
        <v>404</v>
      </c>
      <c r="P19" s="20" t="s">
        <v>404</v>
      </c>
      <c r="Q19" s="18" t="s">
        <v>404</v>
      </c>
      <c r="R19" s="20" t="s">
        <v>404</v>
      </c>
      <c r="S19" s="18" t="n">
        <v>478.64735011</v>
      </c>
      <c r="T19" s="20" t="n">
        <v>68.60504125999999</v>
      </c>
    </row>
    <row r="20" spans="1:20">
      <c r="A20" s="15" t="s">
        <v>417</v>
      </c>
      <c r="B20" s="17" t="n">
        <v>3371</v>
      </c>
      <c r="C20" s="18">
        <f>(24.0/B20*100)</f>
        <v/>
      </c>
      <c r="D20" s="19" t="n">
        <v>3347</v>
      </c>
      <c r="E20" s="18" t="n">
        <v>468.71838346</v>
      </c>
      <c r="F20" s="20" t="n">
        <v>1.86561529</v>
      </c>
      <c r="G20" s="18" t="n">
        <v>485.71337906</v>
      </c>
      <c r="H20" s="20" t="n">
        <v>3.46361964</v>
      </c>
      <c r="I20" s="18" t="n">
        <v>468.43167592</v>
      </c>
      <c r="J20" s="20" t="n">
        <v>5.59955259</v>
      </c>
      <c r="K20" s="18" t="n">
        <v>479.43010304</v>
      </c>
      <c r="L20" s="20" t="n">
        <v>11.2604829</v>
      </c>
      <c r="M20" s="18" t="s">
        <v>404</v>
      </c>
      <c r="N20" s="20" t="s">
        <v>404</v>
      </c>
      <c r="O20" s="18" t="s">
        <v>404</v>
      </c>
      <c r="P20" s="20" t="s">
        <v>404</v>
      </c>
      <c r="Q20" s="18" t="s">
        <v>404</v>
      </c>
      <c r="R20" s="20" t="s">
        <v>404</v>
      </c>
      <c r="S20" s="18" t="n">
        <v>517.9726451</v>
      </c>
      <c r="T20" s="20" t="n">
        <v>43.40605472</v>
      </c>
    </row>
    <row r="21" spans="1:20">
      <c r="A21" s="15" t="s">
        <v>418</v>
      </c>
      <c r="B21" s="17" t="n">
        <v>5741</v>
      </c>
      <c r="C21" s="18">
        <f>(0.0/B21*100)</f>
        <v/>
      </c>
      <c r="D21" s="19" t="n">
        <v>5741</v>
      </c>
      <c r="E21" s="18" t="n">
        <v>501.60038187</v>
      </c>
      <c r="F21" s="20" t="n">
        <v>3.7293238</v>
      </c>
      <c r="G21" s="18" t="n">
        <v>504.26518837</v>
      </c>
      <c r="H21" s="20" t="n">
        <v>4.64337507</v>
      </c>
      <c r="I21" s="18" t="n">
        <v>506.56084608</v>
      </c>
      <c r="J21" s="20" t="n">
        <v>7.04142705</v>
      </c>
      <c r="K21" s="18" t="n">
        <v>493.27588236</v>
      </c>
      <c r="L21" s="20" t="n">
        <v>7.4894112</v>
      </c>
      <c r="M21" s="18" t="s">
        <v>404</v>
      </c>
      <c r="N21" s="20" t="s">
        <v>404</v>
      </c>
      <c r="O21" s="18" t="s">
        <v>404</v>
      </c>
      <c r="P21" s="20" t="s">
        <v>404</v>
      </c>
      <c r="Q21" s="18" t="s">
        <v>404</v>
      </c>
      <c r="R21" s="20" t="s">
        <v>404</v>
      </c>
      <c r="S21" s="18" t="n">
        <v>529.38350877</v>
      </c>
      <c r="T21" s="20" t="n">
        <v>7.37149919</v>
      </c>
    </row>
    <row r="22" spans="1:20">
      <c r="A22" s="15" t="s">
        <v>419</v>
      </c>
      <c r="B22" s="17" t="n">
        <v>6598</v>
      </c>
      <c r="C22" s="18">
        <f>(0.0/B22*100)</f>
        <v/>
      </c>
      <c r="D22" s="19" t="n">
        <v>6598</v>
      </c>
      <c r="E22" s="18" t="n">
        <v>463.51180197</v>
      </c>
      <c r="F22" s="20" t="n">
        <v>5.0120808</v>
      </c>
      <c r="G22" s="18" t="n">
        <v>486.13154506</v>
      </c>
      <c r="H22" s="20" t="n">
        <v>17.03553436</v>
      </c>
      <c r="I22" s="18" t="n">
        <v>468.94561582</v>
      </c>
      <c r="J22" s="20" t="n">
        <v>20.62233508</v>
      </c>
      <c r="K22" s="18" t="n">
        <v>463.51428302</v>
      </c>
      <c r="L22" s="20" t="n">
        <v>19.23423058</v>
      </c>
      <c r="M22" s="18" t="s">
        <v>404</v>
      </c>
      <c r="N22" s="20" t="s">
        <v>404</v>
      </c>
      <c r="O22" s="18" t="s">
        <v>404</v>
      </c>
      <c r="P22" s="20" t="s">
        <v>404</v>
      </c>
      <c r="Q22" s="18" t="s">
        <v>404</v>
      </c>
      <c r="R22" s="20" t="s">
        <v>404</v>
      </c>
      <c r="S22" s="18" t="n">
        <v>530.67415479</v>
      </c>
      <c r="T22" s="20" t="n">
        <v>23.1345907</v>
      </c>
    </row>
    <row r="23" spans="1:20">
      <c r="A23" s="15" t="s">
        <v>420</v>
      </c>
      <c r="B23" s="17" t="n">
        <v>11583</v>
      </c>
      <c r="C23" s="18">
        <f>(3194.0/B23*100)</f>
        <v/>
      </c>
      <c r="D23" s="19" t="n">
        <v>8389</v>
      </c>
      <c r="E23" s="18" t="n">
        <v>486.15151006</v>
      </c>
      <c r="F23" s="20" t="n">
        <v>4.44021395</v>
      </c>
      <c r="G23" s="18" t="n">
        <v>481.70643663</v>
      </c>
      <c r="H23" s="20" t="n">
        <v>18.96357776</v>
      </c>
      <c r="I23" s="18" t="n">
        <v>481.26748688</v>
      </c>
      <c r="J23" s="20" t="n">
        <v>9.12228601</v>
      </c>
      <c r="K23" s="18" t="n">
        <v>481.80846654</v>
      </c>
      <c r="L23" s="20" t="n">
        <v>14.76374276</v>
      </c>
      <c r="M23" s="18" t="s">
        <v>404</v>
      </c>
      <c r="N23" s="20" t="s">
        <v>404</v>
      </c>
      <c r="O23" s="18" t="s">
        <v>404</v>
      </c>
      <c r="P23" s="20" t="s">
        <v>404</v>
      </c>
      <c r="Q23" s="18" t="s">
        <v>404</v>
      </c>
      <c r="R23" s="20" t="s">
        <v>404</v>
      </c>
      <c r="S23" s="18" t="n">
        <v>423.41064004</v>
      </c>
      <c r="T23" s="20" t="n">
        <v>12.60769733</v>
      </c>
    </row>
    <row r="24" spans="1:20">
      <c r="A24" s="15" t="s">
        <v>421</v>
      </c>
      <c r="B24" s="17" t="n">
        <v>6647</v>
      </c>
      <c r="C24" s="18">
        <f>(0.0/B24*100)</f>
        <v/>
      </c>
      <c r="D24" s="19" t="n">
        <v>6647</v>
      </c>
      <c r="E24" s="18" t="n">
        <v>538.45137625</v>
      </c>
      <c r="F24" s="20" t="n">
        <v>4.31374071</v>
      </c>
      <c r="G24" s="18" t="n">
        <v>553.87523254</v>
      </c>
      <c r="H24" s="20" t="n">
        <v>10.98320675</v>
      </c>
      <c r="I24" s="18" t="n">
        <v>527.3382636699999</v>
      </c>
      <c r="J24" s="20" t="n">
        <v>12.99564088</v>
      </c>
      <c r="K24" s="18" t="n">
        <v>493.92162089</v>
      </c>
      <c r="L24" s="20" t="n">
        <v>28.59007342</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516.38041179</v>
      </c>
      <c r="F25" s="20" t="n">
        <v>3.6766676</v>
      </c>
      <c r="G25" s="18" t="n">
        <v>504.38567599</v>
      </c>
      <c r="H25" s="20" t="n">
        <v>20.56160768</v>
      </c>
      <c r="I25" s="18" t="n">
        <v>521.13513501</v>
      </c>
      <c r="J25" s="20" t="n">
        <v>26.88146448</v>
      </c>
      <c r="K25" s="18" t="n">
        <v>512.29995913</v>
      </c>
      <c r="L25" s="20" t="n">
        <v>7.3617931</v>
      </c>
      <c r="M25" s="18" t="s">
        <v>404</v>
      </c>
      <c r="N25" s="20" t="s">
        <v>404</v>
      </c>
      <c r="O25" s="18" t="s">
        <v>404</v>
      </c>
      <c r="P25" s="20" t="s">
        <v>404</v>
      </c>
      <c r="Q25" s="18" t="s">
        <v>404</v>
      </c>
      <c r="R25" s="20" t="s">
        <v>404</v>
      </c>
      <c r="S25" s="18" t="n">
        <v>518.37283225</v>
      </c>
      <c r="T25" s="20" t="n">
        <v>35.05711005</v>
      </c>
    </row>
    <row r="26" spans="1:20">
      <c r="A26" s="15" t="s">
        <v>423</v>
      </c>
      <c r="B26" s="17" t="n">
        <v>4869</v>
      </c>
      <c r="C26" s="18">
        <f>(11.0/B26*100)</f>
        <v/>
      </c>
      <c r="D26" s="19" t="n">
        <v>4858</v>
      </c>
      <c r="E26" s="18" t="n">
        <v>489.92090014</v>
      </c>
      <c r="F26" s="20" t="n">
        <v>1.9751735</v>
      </c>
      <c r="G26" s="18" t="n">
        <v>494.37197302</v>
      </c>
      <c r="H26" s="20" t="n">
        <v>4.16088885</v>
      </c>
      <c r="I26" s="18" t="n">
        <v>475.26314085</v>
      </c>
      <c r="J26" s="20" t="n">
        <v>23.89180814</v>
      </c>
      <c r="K26" s="18" t="n">
        <v>466.36107753</v>
      </c>
      <c r="L26" s="20" t="n">
        <v>8.53778438</v>
      </c>
      <c r="M26" s="18" t="s">
        <v>404</v>
      </c>
      <c r="N26" s="20" t="s">
        <v>404</v>
      </c>
      <c r="O26" s="18" t="s">
        <v>404</v>
      </c>
      <c r="P26" s="20" t="s">
        <v>404</v>
      </c>
      <c r="Q26" s="18" t="s">
        <v>404</v>
      </c>
      <c r="R26" s="20" t="s">
        <v>404</v>
      </c>
      <c r="S26" s="18" t="n">
        <v>504.81905149</v>
      </c>
      <c r="T26" s="20" t="n">
        <v>21.06637268</v>
      </c>
    </row>
    <row r="27" spans="1:20">
      <c r="A27" s="15" t="s">
        <v>424</v>
      </c>
      <c r="B27" s="17" t="n">
        <v>5299</v>
      </c>
      <c r="C27" s="18">
        <f>(0.0/B27*100)</f>
        <v/>
      </c>
      <c r="D27" s="19" t="n">
        <v>5299</v>
      </c>
      <c r="E27" s="18" t="n">
        <v>486.46507003</v>
      </c>
      <c r="F27" s="20" t="n">
        <v>1.79208853</v>
      </c>
      <c r="G27" s="18" t="n">
        <v>479.19252511</v>
      </c>
      <c r="H27" s="20" t="n">
        <v>2.30420344</v>
      </c>
      <c r="I27" s="18" t="n">
        <v>482.18151144</v>
      </c>
      <c r="J27" s="20" t="n">
        <v>2.56461473</v>
      </c>
      <c r="K27" s="18" t="n">
        <v>486.14775021</v>
      </c>
      <c r="L27" s="20" t="n">
        <v>2.09294254</v>
      </c>
      <c r="M27" s="18" t="s">
        <v>404</v>
      </c>
      <c r="N27" s="20" t="s">
        <v>404</v>
      </c>
      <c r="O27" s="18" t="s">
        <v>404</v>
      </c>
      <c r="P27" s="20" t="s">
        <v>404</v>
      </c>
      <c r="Q27" s="18" t="s">
        <v>404</v>
      </c>
      <c r="R27" s="20" t="s">
        <v>404</v>
      </c>
      <c r="S27" s="18" t="n">
        <v>463.15268815</v>
      </c>
      <c r="T27" s="20" t="n">
        <v>3.6776499</v>
      </c>
    </row>
    <row r="28" spans="1:20">
      <c r="A28" s="15" t="s">
        <v>425</v>
      </c>
      <c r="B28" s="17" t="n">
        <v>7568</v>
      </c>
      <c r="C28" s="18">
        <f>(0.0/B28*100)</f>
        <v/>
      </c>
      <c r="D28" s="19" t="n">
        <v>7568</v>
      </c>
      <c r="E28" s="18" t="n">
        <v>419.67247926</v>
      </c>
      <c r="F28" s="20" t="n">
        <v>3.03499056</v>
      </c>
      <c r="G28" s="18" t="n">
        <v>431.14536441</v>
      </c>
      <c r="H28" s="20" t="n">
        <v>9.418449860000001</v>
      </c>
      <c r="I28" s="18" t="n">
        <v>393.32754695</v>
      </c>
      <c r="J28" s="20" t="n">
        <v>5.98130462</v>
      </c>
      <c r="K28" s="18" t="n">
        <v>410.91109382</v>
      </c>
      <c r="L28" s="20" t="n">
        <v>6.30006313</v>
      </c>
      <c r="M28" s="18" t="s">
        <v>404</v>
      </c>
      <c r="N28" s="20" t="s">
        <v>404</v>
      </c>
      <c r="O28" s="18" t="s">
        <v>404</v>
      </c>
      <c r="P28" s="20" t="s">
        <v>404</v>
      </c>
      <c r="Q28" s="18" t="s">
        <v>404</v>
      </c>
      <c r="R28" s="20" t="s">
        <v>404</v>
      </c>
      <c r="S28" s="18" t="n">
        <v>407.28295607</v>
      </c>
      <c r="T28" s="20" t="n">
        <v>9.20964848</v>
      </c>
    </row>
    <row r="29" spans="1:20">
      <c r="A29" s="15" t="s">
        <v>426</v>
      </c>
      <c r="B29" s="17" t="n">
        <v>5385</v>
      </c>
      <c r="C29" s="18">
        <f>(1123.0/B29*100)</f>
        <v/>
      </c>
      <c r="D29" s="19" t="n">
        <v>4262</v>
      </c>
      <c r="E29" s="18" t="n">
        <v>504.75475236</v>
      </c>
      <c r="F29" s="20" t="n">
        <v>7.7417309</v>
      </c>
      <c r="G29" s="18" t="n">
        <v>524.95006764</v>
      </c>
      <c r="H29" s="20" t="n">
        <v>16.86178451</v>
      </c>
      <c r="I29" s="18" t="n">
        <v>495.13637291</v>
      </c>
      <c r="J29" s="20" t="n">
        <v>51.66805334</v>
      </c>
      <c r="K29" s="18" t="n">
        <v>504.85686158</v>
      </c>
      <c r="L29" s="20" t="n">
        <v>11.15765634</v>
      </c>
      <c r="M29" s="18" t="s">
        <v>404</v>
      </c>
      <c r="N29" s="20" t="s">
        <v>404</v>
      </c>
      <c r="O29" s="18" t="s">
        <v>404</v>
      </c>
      <c r="P29" s="20" t="s">
        <v>404</v>
      </c>
      <c r="Q29" s="18" t="s">
        <v>404</v>
      </c>
      <c r="R29" s="20" t="s">
        <v>404</v>
      </c>
      <c r="S29" s="18" t="n">
        <v>532.52292401</v>
      </c>
      <c r="T29" s="20" t="n">
        <v>3.93831359</v>
      </c>
    </row>
    <row r="30" spans="1:20">
      <c r="A30" s="15" t="s">
        <v>427</v>
      </c>
      <c r="B30" s="17" t="n">
        <v>4520</v>
      </c>
      <c r="C30" s="18">
        <f>(1076.0/B30*100)</f>
        <v/>
      </c>
      <c r="D30" s="19" t="n">
        <v>3444</v>
      </c>
      <c r="E30" s="18" t="n">
        <v>512.84435389</v>
      </c>
      <c r="F30" s="20" t="n">
        <v>3.63596989</v>
      </c>
      <c r="G30" s="18" t="n">
        <v>530.51574446</v>
      </c>
      <c r="H30" s="20" t="n">
        <v>13.03551132</v>
      </c>
      <c r="I30" s="18" t="n">
        <v>509.04540427</v>
      </c>
      <c r="J30" s="20" t="n">
        <v>20.19586594</v>
      </c>
      <c r="K30" s="18" t="n">
        <v>507.81133785</v>
      </c>
      <c r="L30" s="20" t="n">
        <v>22.51918867</v>
      </c>
      <c r="M30" s="18" t="s">
        <v>404</v>
      </c>
      <c r="N30" s="20" t="s">
        <v>404</v>
      </c>
      <c r="O30" s="18" t="s">
        <v>404</v>
      </c>
      <c r="P30" s="20" t="s">
        <v>404</v>
      </c>
      <c r="Q30" s="18" t="s">
        <v>404</v>
      </c>
      <c r="R30" s="20" t="s">
        <v>404</v>
      </c>
      <c r="S30" s="18" t="n">
        <v>480.36468898</v>
      </c>
      <c r="T30" s="20" t="n">
        <v>8.49798824</v>
      </c>
    </row>
    <row r="31" spans="1:20">
      <c r="A31" s="15" t="s">
        <v>428</v>
      </c>
      <c r="B31" s="17" t="n">
        <v>5456</v>
      </c>
      <c r="C31" s="18">
        <f>(502.0/B31*100)</f>
        <v/>
      </c>
      <c r="D31" s="19" t="n">
        <v>4954</v>
      </c>
      <c r="E31" s="18" t="n">
        <v>499.74208548</v>
      </c>
      <c r="F31" s="20" t="n">
        <v>3.02130161</v>
      </c>
      <c r="G31" s="18" t="n">
        <v>503.26339888</v>
      </c>
      <c r="H31" s="20" t="n">
        <v>6.98410804</v>
      </c>
      <c r="I31" s="18" t="n">
        <v>492.71512645</v>
      </c>
      <c r="J31" s="20" t="n">
        <v>5.81085773</v>
      </c>
      <c r="K31" s="18" t="n">
        <v>496.37535331</v>
      </c>
      <c r="L31" s="20" t="n">
        <v>9.08779777</v>
      </c>
      <c r="M31" s="18" t="s">
        <v>404</v>
      </c>
      <c r="N31" s="20" t="s">
        <v>404</v>
      </c>
      <c r="O31" s="18" t="s">
        <v>404</v>
      </c>
      <c r="P31" s="20" t="s">
        <v>404</v>
      </c>
      <c r="Q31" s="18" t="s">
        <v>404</v>
      </c>
      <c r="R31" s="20" t="s">
        <v>404</v>
      </c>
      <c r="S31" s="18" t="n">
        <v>493.35100328</v>
      </c>
      <c r="T31" s="20" t="n">
        <v>6.38050314</v>
      </c>
    </row>
    <row r="32" spans="1:20">
      <c r="A32" s="15" t="s">
        <v>429</v>
      </c>
      <c r="B32" s="17" t="n">
        <v>4478</v>
      </c>
      <c r="C32" s="18">
        <f>(0.0/B32*100)</f>
        <v/>
      </c>
      <c r="D32" s="19" t="n">
        <v>4478</v>
      </c>
      <c r="E32" s="18" t="n">
        <v>500.94424574</v>
      </c>
      <c r="F32" s="20" t="n">
        <v>4.44254992</v>
      </c>
      <c r="G32" s="18" t="n">
        <v>503.0148583</v>
      </c>
      <c r="H32" s="20" t="n">
        <v>5.2425165</v>
      </c>
      <c r="I32" s="18" t="n">
        <v>498.60808624</v>
      </c>
      <c r="J32" s="20" t="n">
        <v>5.46657231</v>
      </c>
      <c r="K32" s="18" t="n">
        <v>535.00076767</v>
      </c>
      <c r="L32" s="20" t="n">
        <v>13.46109357</v>
      </c>
      <c r="M32" s="18" t="s">
        <v>404</v>
      </c>
      <c r="N32" s="20" t="s">
        <v>404</v>
      </c>
      <c r="O32" s="18" t="s">
        <v>404</v>
      </c>
      <c r="P32" s="20" t="s">
        <v>404</v>
      </c>
      <c r="Q32" s="18" t="s">
        <v>404</v>
      </c>
      <c r="R32" s="20" t="s">
        <v>404</v>
      </c>
      <c r="S32" s="18" t="n">
        <v>474.97936577</v>
      </c>
      <c r="T32" s="20" t="n">
        <v>11.0898066</v>
      </c>
    </row>
    <row r="33" spans="1:20">
      <c r="A33" s="15" t="s">
        <v>430</v>
      </c>
      <c r="B33" s="17" t="n">
        <v>7325</v>
      </c>
      <c r="C33" s="18">
        <f>(29.0/B33*100)</f>
        <v/>
      </c>
      <c r="D33" s="19" t="n">
        <v>7296</v>
      </c>
      <c r="E33" s="18" t="n">
        <v>500.63012555</v>
      </c>
      <c r="F33" s="20" t="n">
        <v>4.25866996</v>
      </c>
      <c r="G33" s="18" t="n">
        <v>514.07839838</v>
      </c>
      <c r="H33" s="20" t="n">
        <v>7.09971664</v>
      </c>
      <c r="I33" s="18" t="n">
        <v>491.79492005</v>
      </c>
      <c r="J33" s="20" t="n">
        <v>5.08538238</v>
      </c>
      <c r="K33" s="18" t="n">
        <v>478.52121336</v>
      </c>
      <c r="L33" s="20" t="n">
        <v>5.94386227</v>
      </c>
      <c r="M33" s="18" t="s">
        <v>404</v>
      </c>
      <c r="N33" s="20" t="s">
        <v>404</v>
      </c>
      <c r="O33" s="18" t="s">
        <v>404</v>
      </c>
      <c r="P33" s="20" t="s">
        <v>404</v>
      </c>
      <c r="Q33" s="18" t="s">
        <v>404</v>
      </c>
      <c r="R33" s="20" t="s">
        <v>404</v>
      </c>
      <c r="S33" s="18" t="n">
        <v>491.56987028</v>
      </c>
      <c r="T33" s="20" t="n">
        <v>28.7085372</v>
      </c>
    </row>
    <row r="34" spans="1:20">
      <c r="A34" s="15" t="s">
        <v>431</v>
      </c>
      <c r="B34" s="17" t="n">
        <v>6350</v>
      </c>
      <c r="C34" s="18">
        <f>(0.0/B34*100)</f>
        <v/>
      </c>
      <c r="D34" s="19" t="n">
        <v>6350</v>
      </c>
      <c r="E34" s="18" t="n">
        <v>458.64458671</v>
      </c>
      <c r="F34" s="20" t="n">
        <v>4.0009611</v>
      </c>
      <c r="G34" s="18" t="n">
        <v>464.47817397</v>
      </c>
      <c r="H34" s="20" t="n">
        <v>10.24420215</v>
      </c>
      <c r="I34" s="18" t="n">
        <v>465.63958297</v>
      </c>
      <c r="J34" s="20" t="n">
        <v>20.47952689</v>
      </c>
      <c r="K34" s="18" t="n">
        <v>475.73943977</v>
      </c>
      <c r="L34" s="20" t="n">
        <v>23.38317589</v>
      </c>
      <c r="M34" s="18" t="s">
        <v>404</v>
      </c>
      <c r="N34" s="20" t="s">
        <v>404</v>
      </c>
      <c r="O34" s="18" t="s">
        <v>404</v>
      </c>
      <c r="P34" s="20" t="s">
        <v>404</v>
      </c>
      <c r="Q34" s="18" t="s">
        <v>404</v>
      </c>
      <c r="R34" s="20" t="s">
        <v>404</v>
      </c>
      <c r="S34" s="18" t="s">
        <v>404</v>
      </c>
      <c r="T34" s="20" t="s">
        <v>404</v>
      </c>
    </row>
    <row r="35" spans="1:20">
      <c r="A35" s="15" t="s">
        <v>432</v>
      </c>
      <c r="B35" s="17" t="n">
        <v>6406</v>
      </c>
      <c r="C35" s="18">
        <f>(443.0/B35*100)</f>
        <v/>
      </c>
      <c r="D35" s="19" t="n">
        <v>5963</v>
      </c>
      <c r="E35" s="18" t="n">
        <v>512.24308709</v>
      </c>
      <c r="F35" s="20" t="n">
        <v>2.25799121</v>
      </c>
      <c r="G35" s="18" t="n">
        <v>518.90215075</v>
      </c>
      <c r="H35" s="20" t="n">
        <v>1.97812322</v>
      </c>
      <c r="I35" s="18" t="n">
        <v>520.21891637</v>
      </c>
      <c r="J35" s="20" t="n">
        <v>4.28810845</v>
      </c>
      <c r="K35" s="18" t="n">
        <v>486.23684061</v>
      </c>
      <c r="L35" s="20" t="n">
        <v>5.19750088</v>
      </c>
      <c r="M35" s="18" t="s">
        <v>404</v>
      </c>
      <c r="N35" s="20" t="s">
        <v>404</v>
      </c>
      <c r="O35" s="18" t="s">
        <v>404</v>
      </c>
      <c r="P35" s="20" t="s">
        <v>404</v>
      </c>
      <c r="Q35" s="18" t="s">
        <v>404</v>
      </c>
      <c r="R35" s="20" t="s">
        <v>404</v>
      </c>
      <c r="S35" s="18" t="n">
        <v>437.441009</v>
      </c>
      <c r="T35" s="20" t="n">
        <v>16.49018555</v>
      </c>
    </row>
    <row r="36" spans="1:20">
      <c r="A36" s="15" t="s">
        <v>433</v>
      </c>
      <c r="B36" s="17" t="n">
        <v>6736</v>
      </c>
      <c r="C36" s="18">
        <f>(10.0/B36*100)</f>
        <v/>
      </c>
      <c r="D36" s="19" t="n">
        <v>6726</v>
      </c>
      <c r="E36" s="18" t="n">
        <v>494.24165959</v>
      </c>
      <c r="F36" s="20" t="n">
        <v>2.99362657</v>
      </c>
      <c r="G36" s="18" t="n">
        <v>496.62984697</v>
      </c>
      <c r="H36" s="20" t="n">
        <v>5.84354937</v>
      </c>
      <c r="I36" s="18" t="n">
        <v>481.47268818</v>
      </c>
      <c r="J36" s="20" t="n">
        <v>5.87073076</v>
      </c>
      <c r="K36" s="18" t="n">
        <v>494.40131485</v>
      </c>
      <c r="L36" s="20" t="n">
        <v>8.205970560000001</v>
      </c>
      <c r="M36" s="18" t="s">
        <v>404</v>
      </c>
      <c r="N36" s="20" t="s">
        <v>404</v>
      </c>
      <c r="O36" s="18" t="s">
        <v>404</v>
      </c>
      <c r="P36" s="20" t="s">
        <v>404</v>
      </c>
      <c r="Q36" s="18" t="s">
        <v>404</v>
      </c>
      <c r="R36" s="20" t="s">
        <v>404</v>
      </c>
      <c r="S36" s="18" t="n">
        <v>512.0120954400001</v>
      </c>
      <c r="T36" s="20" t="n">
        <v>12.67580047</v>
      </c>
    </row>
    <row r="37" spans="1:20">
      <c r="A37" s="15" t="s">
        <v>434</v>
      </c>
      <c r="B37" s="17" t="n">
        <v>5458</v>
      </c>
      <c r="C37" s="18">
        <f>(0.0/B37*100)</f>
        <v/>
      </c>
      <c r="D37" s="19" t="n">
        <v>5458</v>
      </c>
      <c r="E37" s="18" t="n">
        <v>490.89514296</v>
      </c>
      <c r="F37" s="20" t="n">
        <v>3.73640595</v>
      </c>
      <c r="G37" s="18" t="n">
        <v>504.8550556</v>
      </c>
      <c r="H37" s="20" t="n">
        <v>9.527354040000001</v>
      </c>
      <c r="I37" s="18" t="n">
        <v>489.89622634</v>
      </c>
      <c r="J37" s="20" t="n">
        <v>9.01228214</v>
      </c>
      <c r="K37" s="18" t="n">
        <v>476.81450268</v>
      </c>
      <c r="L37" s="20" t="n">
        <v>7.73004062</v>
      </c>
      <c r="M37" s="18" t="s">
        <v>404</v>
      </c>
      <c r="N37" s="20" t="s">
        <v>404</v>
      </c>
      <c r="O37" s="18" t="s">
        <v>404</v>
      </c>
      <c r="P37" s="20" t="s">
        <v>404</v>
      </c>
      <c r="Q37" s="18" t="s">
        <v>404</v>
      </c>
      <c r="R37" s="20" t="s">
        <v>404</v>
      </c>
      <c r="S37" s="18" t="n">
        <v>485.038809</v>
      </c>
      <c r="T37" s="20" t="n">
        <v>37.61586664</v>
      </c>
    </row>
    <row r="38" spans="1:20">
      <c r="A38" s="15" t="s">
        <v>435</v>
      </c>
      <c r="B38" s="17" t="n">
        <v>5860</v>
      </c>
      <c r="C38" s="18">
        <f>(268.0/B38*100)</f>
        <v/>
      </c>
      <c r="D38" s="19" t="n">
        <v>5592</v>
      </c>
      <c r="E38" s="18" t="n">
        <v>509.45316338</v>
      </c>
      <c r="F38" s="20" t="n">
        <v>6.24335048</v>
      </c>
      <c r="G38" s="18" t="n">
        <v>504.5079315</v>
      </c>
      <c r="H38" s="20" t="n">
        <v>8.826832169999999</v>
      </c>
      <c r="I38" s="18" t="n">
        <v>506.61154354</v>
      </c>
      <c r="J38" s="20" t="n">
        <v>12.09671715</v>
      </c>
      <c r="K38" s="18" t="n">
        <v>495.27530984</v>
      </c>
      <c r="L38" s="20" t="n">
        <v>11.30878404</v>
      </c>
      <c r="M38" s="18" t="s">
        <v>404</v>
      </c>
      <c r="N38" s="20" t="s">
        <v>404</v>
      </c>
      <c r="O38" s="18" t="s">
        <v>404</v>
      </c>
      <c r="P38" s="20" t="s">
        <v>404</v>
      </c>
      <c r="Q38" s="18" t="s">
        <v>404</v>
      </c>
      <c r="R38" s="20" t="s">
        <v>404</v>
      </c>
      <c r="S38" s="18" t="n">
        <v>502.18488984</v>
      </c>
      <c r="T38" s="20" t="n">
        <v>38.22660513</v>
      </c>
    </row>
    <row r="39" spans="1:20">
      <c r="A39" s="15" t="s">
        <v>436</v>
      </c>
      <c r="B39" s="17" t="n">
        <v>5895</v>
      </c>
      <c r="C39" s="18">
        <f>(0.0/B39*100)</f>
        <v/>
      </c>
      <c r="D39" s="19" t="n">
        <v>5895</v>
      </c>
      <c r="E39" s="18" t="n">
        <v>428.0566175</v>
      </c>
      <c r="F39" s="20" t="n">
        <v>5.6176222</v>
      </c>
      <c r="G39" s="18" t="n">
        <v>435.03507366</v>
      </c>
      <c r="H39" s="20" t="n">
        <v>10.9258431</v>
      </c>
      <c r="I39" s="18" t="n">
        <v>414.13877706</v>
      </c>
      <c r="J39" s="20" t="n">
        <v>8.564182049999999</v>
      </c>
      <c r="K39" s="18" t="n">
        <v>418.74067758</v>
      </c>
      <c r="L39" s="20" t="n">
        <v>25.12096429</v>
      </c>
      <c r="M39" s="18" t="s">
        <v>404</v>
      </c>
      <c r="N39" s="20" t="s">
        <v>404</v>
      </c>
      <c r="O39" s="18" t="s">
        <v>404</v>
      </c>
      <c r="P39" s="20" t="s">
        <v>404</v>
      </c>
      <c r="Q39" s="18" t="s">
        <v>404</v>
      </c>
      <c r="R39" s="20" t="s">
        <v>404</v>
      </c>
      <c r="S39" s="18" t="n">
        <v>354.16450642</v>
      </c>
      <c r="T39" s="20" t="n">
        <v>17.28901763</v>
      </c>
    </row>
    <row r="40" spans="1:20">
      <c r="A40" s="15" t="s">
        <v>437</v>
      </c>
      <c r="B40" s="17" t="n">
        <v>14157</v>
      </c>
      <c r="C40" s="18">
        <f>(2978.0/B40*100)</f>
        <v/>
      </c>
      <c r="D40" s="19" t="n">
        <v>11179</v>
      </c>
      <c r="E40" s="18" t="n">
        <v>506.99812184</v>
      </c>
      <c r="F40" s="20" t="n">
        <v>3.58717369</v>
      </c>
      <c r="G40" s="18" t="n">
        <v>540.11099185</v>
      </c>
      <c r="H40" s="20" t="n">
        <v>10.3814139</v>
      </c>
      <c r="I40" s="18" t="n">
        <v>473.97257974</v>
      </c>
      <c r="J40" s="20" t="n">
        <v>7.50599476</v>
      </c>
      <c r="K40" s="18" t="n">
        <v>503.63570825</v>
      </c>
      <c r="L40" s="20" t="n">
        <v>10.33053522</v>
      </c>
      <c r="M40" s="18" t="s">
        <v>404</v>
      </c>
      <c r="N40" s="20" t="s">
        <v>404</v>
      </c>
      <c r="O40" s="18" t="s">
        <v>404</v>
      </c>
      <c r="P40" s="20" t="s">
        <v>404</v>
      </c>
      <c r="Q40" s="18" t="s">
        <v>404</v>
      </c>
      <c r="R40" s="20" t="s">
        <v>404</v>
      </c>
      <c r="S40" s="18" t="n">
        <v>506.29144968</v>
      </c>
      <c r="T40" s="20" t="n">
        <v>8.81610118</v>
      </c>
    </row>
    <row r="41" spans="1:20">
      <c r="A41" s="15" t="s">
        <v>438</v>
      </c>
      <c r="B41" s="17" t="n">
        <v>5712</v>
      </c>
      <c r="C41" s="18">
        <f>(99.0/B41*100)</f>
        <v/>
      </c>
      <c r="D41" s="19" t="n">
        <v>5613</v>
      </c>
      <c r="E41" s="18" t="n">
        <v>493.38615078</v>
      </c>
      <c r="F41" s="20" t="n">
        <v>4.05662458</v>
      </c>
      <c r="G41" s="18" t="n">
        <v>506.16429633</v>
      </c>
      <c r="H41" s="20" t="n">
        <v>7.68382579</v>
      </c>
      <c r="I41" s="18" t="n">
        <v>494.16447406</v>
      </c>
      <c r="J41" s="20" t="n">
        <v>44.40921182</v>
      </c>
      <c r="K41" s="18" t="n">
        <v>515.68993541</v>
      </c>
      <c r="L41" s="20" t="n">
        <v>17.08816054</v>
      </c>
      <c r="M41" s="18" t="s">
        <v>404</v>
      </c>
      <c r="N41" s="20" t="s">
        <v>404</v>
      </c>
      <c r="O41" s="18" t="s">
        <v>404</v>
      </c>
      <c r="P41" s="20" t="s">
        <v>404</v>
      </c>
      <c r="Q41" s="18" t="s">
        <v>404</v>
      </c>
      <c r="R41" s="20" t="s">
        <v>404</v>
      </c>
      <c r="S41" s="18" t="n">
        <v>479.08862567</v>
      </c>
      <c r="T41" s="20" t="n">
        <v>3.49727386</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426.16970672</v>
      </c>
      <c r="F44" s="20" t="n">
        <v>3.7228683</v>
      </c>
      <c r="G44" s="18" t="n">
        <v>431.73301284</v>
      </c>
      <c r="H44" s="20" t="n">
        <v>6.71759437</v>
      </c>
      <c r="I44" s="18" t="n">
        <v>420.16304674</v>
      </c>
      <c r="J44" s="20" t="n">
        <v>7.37057238</v>
      </c>
      <c r="K44" s="18" t="s">
        <v>404</v>
      </c>
      <c r="L44" s="20" t="s">
        <v>404</v>
      </c>
      <c r="M44" s="18" t="s">
        <v>404</v>
      </c>
      <c r="N44" s="20" t="s">
        <v>404</v>
      </c>
      <c r="O44" s="18" t="s">
        <v>404</v>
      </c>
      <c r="P44" s="20" t="s">
        <v>404</v>
      </c>
      <c r="Q44" s="18" t="s">
        <v>404</v>
      </c>
      <c r="R44" s="20" t="s">
        <v>404</v>
      </c>
      <c r="S44" s="18" t="n">
        <v>418.07013502</v>
      </c>
      <c r="T44" s="20" t="n">
        <v>12.33087813</v>
      </c>
    </row>
    <row r="45" spans="1:20">
      <c r="A45" s="15" t="s">
        <v>442</v>
      </c>
      <c r="B45" s="17" t="n">
        <v>5519</v>
      </c>
      <c r="C45" s="18">
        <f>(0.0/B45*100)</f>
        <v/>
      </c>
      <c r="D45" s="19" t="n">
        <v>5519</v>
      </c>
      <c r="E45" s="18" t="n">
        <v>375.01184155</v>
      </c>
      <c r="F45" s="20" t="n">
        <v>3.12504717</v>
      </c>
      <c r="G45" s="18" t="n">
        <v>375.21701477</v>
      </c>
      <c r="H45" s="20" t="n">
        <v>13.90451188</v>
      </c>
      <c r="I45" s="18" t="n">
        <v>378.79163766</v>
      </c>
      <c r="J45" s="20" t="n">
        <v>7.39955526</v>
      </c>
      <c r="K45" s="18" t="n">
        <v>333.54119947</v>
      </c>
      <c r="L45" s="20" t="n">
        <v>19.00692228</v>
      </c>
      <c r="M45" s="18" t="s">
        <v>404</v>
      </c>
      <c r="N45" s="20" t="s">
        <v>404</v>
      </c>
      <c r="O45" s="18" t="s">
        <v>404</v>
      </c>
      <c r="P45" s="20" t="s">
        <v>404</v>
      </c>
      <c r="Q45" s="18" t="s">
        <v>404</v>
      </c>
      <c r="R45" s="20" t="s">
        <v>404</v>
      </c>
      <c r="S45" s="18" t="n">
        <v>396.56081879</v>
      </c>
      <c r="T45" s="20" t="n">
        <v>16.53371508</v>
      </c>
    </row>
    <row r="46" spans="1:20">
      <c r="A46" s="15" t="s">
        <v>443</v>
      </c>
      <c r="B46" s="17" t="n">
        <v>23141</v>
      </c>
      <c r="C46" s="18">
        <f>(4196.0/B46*100)</f>
        <v/>
      </c>
      <c r="D46" s="19" t="n">
        <v>18945</v>
      </c>
      <c r="E46" s="18" t="n">
        <v>410.87516961</v>
      </c>
      <c r="F46" s="20" t="n">
        <v>4.22522798</v>
      </c>
      <c r="G46" s="18" t="n">
        <v>425.26860644</v>
      </c>
      <c r="H46" s="20" t="n">
        <v>10.00647772</v>
      </c>
      <c r="I46" s="18" t="n">
        <v>390.76264397</v>
      </c>
      <c r="J46" s="20" t="n">
        <v>3.42512519</v>
      </c>
      <c r="K46" s="18" t="n">
        <v>384.49227093</v>
      </c>
      <c r="L46" s="20" t="n">
        <v>7.03605342</v>
      </c>
      <c r="M46" s="18" t="s">
        <v>404</v>
      </c>
      <c r="N46" s="20" t="s">
        <v>404</v>
      </c>
      <c r="O46" s="18" t="s">
        <v>404</v>
      </c>
      <c r="P46" s="20" t="s">
        <v>404</v>
      </c>
      <c r="Q46" s="18" t="s">
        <v>404</v>
      </c>
      <c r="R46" s="20" t="s">
        <v>404</v>
      </c>
      <c r="S46" s="18" t="n">
        <v>371.57905959</v>
      </c>
      <c r="T46" s="20" t="n">
        <v>18.22818808</v>
      </c>
    </row>
    <row r="47" spans="1:20">
      <c r="A47" s="15" t="s">
        <v>444</v>
      </c>
      <c r="B47" s="17" t="n">
        <v>5928</v>
      </c>
      <c r="C47" s="18">
        <f>(0.0/B47*100)</f>
        <v/>
      </c>
      <c r="D47" s="19" t="n">
        <v>5928</v>
      </c>
      <c r="E47" s="18" t="n">
        <v>439.13213413</v>
      </c>
      <c r="F47" s="20" t="n">
        <v>6.90174868</v>
      </c>
      <c r="G47" s="18" t="n">
        <v>447.91177395</v>
      </c>
      <c r="H47" s="20" t="n">
        <v>10.61173552</v>
      </c>
      <c r="I47" s="18" t="n">
        <v>452.37648716</v>
      </c>
      <c r="J47" s="20" t="n">
        <v>25.02292636</v>
      </c>
      <c r="K47" s="18" t="n">
        <v>493.9024409</v>
      </c>
      <c r="L47" s="20" t="n">
        <v>16.40495482</v>
      </c>
      <c r="M47" s="18" t="s">
        <v>404</v>
      </c>
      <c r="N47" s="20" t="s">
        <v>404</v>
      </c>
      <c r="O47" s="18" t="s">
        <v>404</v>
      </c>
      <c r="P47" s="20" t="s">
        <v>404</v>
      </c>
      <c r="Q47" s="18" t="s">
        <v>404</v>
      </c>
      <c r="R47" s="20" t="s">
        <v>404</v>
      </c>
      <c r="S47" s="18" t="n">
        <v>420.9943935</v>
      </c>
      <c r="T47" s="20" t="n">
        <v>5.93900083</v>
      </c>
    </row>
    <row r="48" spans="1:20">
      <c r="A48" s="15" t="s">
        <v>445</v>
      </c>
      <c r="B48" s="17" t="n">
        <v>9841</v>
      </c>
      <c r="C48" s="18">
        <f>(40.0/B48*100)</f>
        <v/>
      </c>
      <c r="D48" s="19" t="n">
        <v>9801</v>
      </c>
      <c r="E48" s="18" t="n">
        <v>516.8036743</v>
      </c>
      <c r="F48" s="20" t="n">
        <v>5.43394683</v>
      </c>
      <c r="G48" s="18" t="n">
        <v>547.11829634</v>
      </c>
      <c r="H48" s="20" t="n">
        <v>15.62721038</v>
      </c>
      <c r="I48" s="18" t="n">
        <v>487.64294246</v>
      </c>
      <c r="J48" s="20" t="n">
        <v>29.31929865</v>
      </c>
      <c r="K48" s="18" t="n">
        <v>486.30781805</v>
      </c>
      <c r="L48" s="20" t="n">
        <v>31.42939849</v>
      </c>
      <c r="M48" s="18" t="s">
        <v>404</v>
      </c>
      <c r="N48" s="20" t="s">
        <v>404</v>
      </c>
      <c r="O48" s="18" t="s">
        <v>404</v>
      </c>
      <c r="P48" s="20" t="s">
        <v>404</v>
      </c>
      <c r="Q48" s="18" t="s">
        <v>404</v>
      </c>
      <c r="R48" s="20" t="s">
        <v>404</v>
      </c>
      <c r="S48" s="18" t="n">
        <v>559.81867582</v>
      </c>
      <c r="T48" s="20" t="n">
        <v>33.40293407</v>
      </c>
    </row>
    <row r="49" spans="1:20">
      <c r="A49" s="15" t="s">
        <v>446</v>
      </c>
      <c r="B49" s="17" t="n">
        <v>6349</v>
      </c>
      <c r="C49" s="18">
        <f>(52.0/B49*100)</f>
        <v/>
      </c>
      <c r="D49" s="19" t="n">
        <v>6297</v>
      </c>
      <c r="E49" s="18" t="n">
        <v>433.39993664</v>
      </c>
      <c r="F49" s="20" t="n">
        <v>4.5415986</v>
      </c>
      <c r="G49" s="18" t="n">
        <v>445.81417843</v>
      </c>
      <c r="H49" s="20" t="n">
        <v>9.01844406</v>
      </c>
      <c r="I49" s="18" t="n">
        <v>426.12860625</v>
      </c>
      <c r="J49" s="20" t="n">
        <v>6.55779756</v>
      </c>
      <c r="K49" s="18" t="n">
        <v>424.54077715</v>
      </c>
      <c r="L49" s="20" t="n">
        <v>13.16342666</v>
      </c>
      <c r="M49" s="18" t="s">
        <v>404</v>
      </c>
      <c r="N49" s="20" t="s">
        <v>404</v>
      </c>
      <c r="O49" s="18" t="s">
        <v>404</v>
      </c>
      <c r="P49" s="20" t="s">
        <v>404</v>
      </c>
      <c r="Q49" s="18" t="s">
        <v>404</v>
      </c>
      <c r="R49" s="20" t="s">
        <v>404</v>
      </c>
      <c r="S49" s="18" t="n">
        <v>421.08651377</v>
      </c>
      <c r="T49" s="20" t="n">
        <v>13.10327243</v>
      </c>
    </row>
    <row r="50" spans="1:20">
      <c r="A50" s="15" t="s">
        <v>447</v>
      </c>
      <c r="B50" s="17" t="n">
        <v>11795</v>
      </c>
      <c r="C50" s="18">
        <f>(1031.0/B50*100)</f>
        <v/>
      </c>
      <c r="D50" s="19" t="n">
        <v>10764</v>
      </c>
      <c r="E50" s="18" t="n">
        <v>414.11907498</v>
      </c>
      <c r="F50" s="20" t="n">
        <v>4.0738923</v>
      </c>
      <c r="G50" s="18" t="n">
        <v>455.25795237</v>
      </c>
      <c r="H50" s="20" t="n">
        <v>11.17473935</v>
      </c>
      <c r="I50" s="18" t="n">
        <v>415.93253864</v>
      </c>
      <c r="J50" s="20" t="n">
        <v>7.09898631</v>
      </c>
      <c r="K50" s="18" t="n">
        <v>401.63843131</v>
      </c>
      <c r="L50" s="20" t="n">
        <v>11.94510719</v>
      </c>
      <c r="M50" s="18" t="s">
        <v>404</v>
      </c>
      <c r="N50" s="20" t="s">
        <v>404</v>
      </c>
      <c r="O50" s="18" t="s">
        <v>404</v>
      </c>
      <c r="P50" s="20" t="s">
        <v>404</v>
      </c>
      <c r="Q50" s="18" t="s">
        <v>404</v>
      </c>
      <c r="R50" s="20" t="s">
        <v>404</v>
      </c>
      <c r="S50" s="18" t="n">
        <v>444.27994951</v>
      </c>
      <c r="T50" s="20" t="n">
        <v>10.40938469</v>
      </c>
    </row>
    <row r="51" spans="1:20">
      <c r="A51" s="15" t="s">
        <v>448</v>
      </c>
      <c r="B51" s="17" t="n">
        <v>6866</v>
      </c>
      <c r="C51" s="18">
        <f>(0.0/B51*100)</f>
        <v/>
      </c>
      <c r="D51" s="19" t="n">
        <v>6866</v>
      </c>
      <c r="E51" s="18" t="n">
        <v>421.07967201</v>
      </c>
      <c r="F51" s="20" t="n">
        <v>3.50683642</v>
      </c>
      <c r="G51" s="18" t="n">
        <v>418.29972373</v>
      </c>
      <c r="H51" s="20" t="n">
        <v>9.296898280000001</v>
      </c>
      <c r="I51" s="18" t="n">
        <v>419.44043608</v>
      </c>
      <c r="J51" s="20" t="n">
        <v>6.6020165</v>
      </c>
      <c r="K51" s="18" t="n">
        <v>417.32634726</v>
      </c>
      <c r="L51" s="20" t="n">
        <v>5.52626986</v>
      </c>
      <c r="M51" s="18" t="s">
        <v>404</v>
      </c>
      <c r="N51" s="20" t="s">
        <v>404</v>
      </c>
      <c r="O51" s="18" t="s">
        <v>404</v>
      </c>
      <c r="P51" s="20" t="s">
        <v>404</v>
      </c>
      <c r="Q51" s="18" t="s">
        <v>404</v>
      </c>
      <c r="R51" s="20" t="s">
        <v>404</v>
      </c>
      <c r="S51" s="18" t="n">
        <v>395.83336249</v>
      </c>
      <c r="T51" s="20" t="n">
        <v>7.8729918</v>
      </c>
    </row>
    <row r="52" spans="1:20">
      <c r="A52" s="15" t="s">
        <v>449</v>
      </c>
      <c r="B52" s="17" t="n">
        <v>5809</v>
      </c>
      <c r="C52" s="18">
        <f>(0.0/B52*100)</f>
        <v/>
      </c>
      <c r="D52" s="19" t="n">
        <v>5809</v>
      </c>
      <c r="E52" s="18" t="n">
        <v>471.48176296</v>
      </c>
      <c r="F52" s="20" t="n">
        <v>4.18362082</v>
      </c>
      <c r="G52" s="18" t="n">
        <v>479.90804012</v>
      </c>
      <c r="H52" s="20" t="n">
        <v>7.32013924</v>
      </c>
      <c r="I52" s="18" t="n">
        <v>482.36620498</v>
      </c>
      <c r="J52" s="20" t="n">
        <v>20.47542634</v>
      </c>
      <c r="K52" s="18" t="n">
        <v>522.5776349400001</v>
      </c>
      <c r="L52" s="20" t="n">
        <v>21.80665161</v>
      </c>
      <c r="M52" s="18" t="s">
        <v>404</v>
      </c>
      <c r="N52" s="20" t="s">
        <v>404</v>
      </c>
      <c r="O52" s="18" t="s">
        <v>404</v>
      </c>
      <c r="P52" s="20" t="s">
        <v>404</v>
      </c>
      <c r="Q52" s="18" t="s">
        <v>404</v>
      </c>
      <c r="R52" s="20" t="s">
        <v>404</v>
      </c>
      <c r="S52" s="18" t="n">
        <v>449.75863107</v>
      </c>
      <c r="T52" s="20" t="n">
        <v>4.23304459</v>
      </c>
    </row>
    <row r="53" spans="1:20">
      <c r="A53" s="15" t="s">
        <v>450</v>
      </c>
      <c r="B53" s="17" t="n">
        <v>5571</v>
      </c>
      <c r="C53" s="18">
        <f>(0.0/B53*100)</f>
        <v/>
      </c>
      <c r="D53" s="19" t="n">
        <v>5571</v>
      </c>
      <c r="E53" s="18" t="n">
        <v>427.01251676</v>
      </c>
      <c r="F53" s="20" t="n">
        <v>1.78157146</v>
      </c>
      <c r="G53" s="18" t="n">
        <v>447.96580628</v>
      </c>
      <c r="H53" s="20" t="n">
        <v>4.06196708</v>
      </c>
      <c r="I53" s="18" t="n">
        <v>434.12871293</v>
      </c>
      <c r="J53" s="20" t="n">
        <v>2.41531994</v>
      </c>
      <c r="K53" s="18" t="n">
        <v>436.46461227</v>
      </c>
      <c r="L53" s="20" t="n">
        <v>3.9496541</v>
      </c>
      <c r="M53" s="18" t="s">
        <v>404</v>
      </c>
      <c r="N53" s="20" t="s">
        <v>404</v>
      </c>
      <c r="O53" s="18" t="s">
        <v>404</v>
      </c>
      <c r="P53" s="20" t="s">
        <v>404</v>
      </c>
      <c r="Q53" s="18" t="s">
        <v>404</v>
      </c>
      <c r="R53" s="20" t="s">
        <v>404</v>
      </c>
      <c r="S53" s="18" t="n">
        <v>446.93402731</v>
      </c>
      <c r="T53" s="20" t="n">
        <v>8.387888159999999</v>
      </c>
    </row>
    <row r="54" spans="1:20">
      <c r="A54" s="15" t="s">
        <v>451</v>
      </c>
      <c r="B54" s="17" t="n">
        <v>4740</v>
      </c>
      <c r="C54" s="18">
        <f>(199.0/B54*100)</f>
        <v/>
      </c>
      <c r="D54" s="19" t="n">
        <v>4541</v>
      </c>
      <c r="E54" s="18" t="n">
        <v>333.44680823</v>
      </c>
      <c r="F54" s="20" t="n">
        <v>3.78940563</v>
      </c>
      <c r="G54" s="18" t="n">
        <v>334.77296985</v>
      </c>
      <c r="H54" s="20" t="n">
        <v>6.75415996</v>
      </c>
      <c r="I54" s="18" t="n">
        <v>320.13061769</v>
      </c>
      <c r="J54" s="20" t="n">
        <v>7.82297452</v>
      </c>
      <c r="K54" s="18" t="n">
        <v>323.62901418</v>
      </c>
      <c r="L54" s="20" t="n">
        <v>11.75227877</v>
      </c>
      <c r="M54" s="18" t="s">
        <v>404</v>
      </c>
      <c r="N54" s="20" t="s">
        <v>404</v>
      </c>
      <c r="O54" s="18" t="s">
        <v>404</v>
      </c>
      <c r="P54" s="20" t="s">
        <v>404</v>
      </c>
      <c r="Q54" s="18" t="s">
        <v>404</v>
      </c>
      <c r="R54" s="20" t="s">
        <v>404</v>
      </c>
      <c r="S54" s="18" t="n">
        <v>374.4997697</v>
      </c>
      <c r="T54" s="20" t="n">
        <v>7.37973303</v>
      </c>
    </row>
    <row r="55" spans="1:20">
      <c r="A55" s="15" t="s">
        <v>452</v>
      </c>
      <c r="B55" s="17" t="n">
        <v>5316</v>
      </c>
      <c r="C55" s="18">
        <f>(43.0/B55*100)</f>
        <v/>
      </c>
      <c r="D55" s="19" t="n">
        <v>5273</v>
      </c>
      <c r="E55" s="18" t="n">
        <v>410.1932485</v>
      </c>
      <c r="F55" s="20" t="n">
        <v>3.49648164</v>
      </c>
      <c r="G55" s="18" t="n">
        <v>397.96630401</v>
      </c>
      <c r="H55" s="20" t="n">
        <v>14.90393497</v>
      </c>
      <c r="I55" s="18" t="n">
        <v>412.5204332</v>
      </c>
      <c r="J55" s="20" t="n">
        <v>8.487319380000001</v>
      </c>
      <c r="K55" s="18" t="n">
        <v>407.86509278</v>
      </c>
      <c r="L55" s="20" t="n">
        <v>17.84826167</v>
      </c>
      <c r="M55" s="18" t="s">
        <v>404</v>
      </c>
      <c r="N55" s="20" t="s">
        <v>404</v>
      </c>
      <c r="O55" s="18" t="s">
        <v>404</v>
      </c>
      <c r="P55" s="20" t="s">
        <v>404</v>
      </c>
      <c r="Q55" s="18" t="n">
        <v>428.27041964</v>
      </c>
      <c r="R55" s="20" t="n">
        <v>10.73423101</v>
      </c>
      <c r="S55" s="18" t="n">
        <v>417.36106207</v>
      </c>
      <c r="T55" s="20" t="n">
        <v>7.75842402</v>
      </c>
    </row>
    <row r="56" spans="1:20">
      <c r="A56" s="15" t="s">
        <v>453</v>
      </c>
      <c r="B56" s="17" t="n">
        <v>5359</v>
      </c>
      <c r="C56" s="18">
        <f>(0.0/B56*100)</f>
        <v/>
      </c>
      <c r="D56" s="19" t="n">
        <v>5359</v>
      </c>
      <c r="E56" s="18" t="n">
        <v>521.31217207</v>
      </c>
      <c r="F56" s="20" t="n">
        <v>3.50160695</v>
      </c>
      <c r="G56" s="18" t="n">
        <v>529.68780658</v>
      </c>
      <c r="H56" s="20" t="n">
        <v>10.89262772</v>
      </c>
      <c r="I56" s="18" t="n">
        <v>528.6565845600001</v>
      </c>
      <c r="J56" s="20" t="n">
        <v>15.55558704</v>
      </c>
      <c r="K56" s="18" t="n">
        <v>530.98702895</v>
      </c>
      <c r="L56" s="20" t="n">
        <v>18.28709374</v>
      </c>
      <c r="M56" s="18" t="s">
        <v>404</v>
      </c>
      <c r="N56" s="20" t="s">
        <v>404</v>
      </c>
      <c r="O56" s="18" t="s">
        <v>404</v>
      </c>
      <c r="P56" s="20" t="s">
        <v>404</v>
      </c>
      <c r="Q56" s="18" t="s">
        <v>404</v>
      </c>
      <c r="R56" s="20" t="s">
        <v>404</v>
      </c>
      <c r="S56" s="18" t="n">
        <v>516.90404772</v>
      </c>
      <c r="T56" s="20" t="n">
        <v>29.04227436</v>
      </c>
    </row>
    <row r="57" spans="1:20">
      <c r="A57" s="15" t="s">
        <v>454</v>
      </c>
      <c r="B57" s="17" t="n">
        <v>6513</v>
      </c>
      <c r="C57" s="18">
        <f>(0.0/B57*100)</f>
        <v/>
      </c>
      <c r="D57" s="19" t="n">
        <v>6513</v>
      </c>
      <c r="E57" s="18" t="n">
        <v>403.23609435</v>
      </c>
      <c r="F57" s="20" t="n">
        <v>2.75986349</v>
      </c>
      <c r="G57" s="18" t="n">
        <v>407.46243789</v>
      </c>
      <c r="H57" s="20" t="n">
        <v>15.58370168</v>
      </c>
      <c r="I57" s="18" t="n">
        <v>395.29878846</v>
      </c>
      <c r="J57" s="20" t="n">
        <v>9.89550957</v>
      </c>
      <c r="K57" s="18" t="n">
        <v>402.45427362</v>
      </c>
      <c r="L57" s="20" t="n">
        <v>16.76858196</v>
      </c>
      <c r="M57" s="18" t="s">
        <v>404</v>
      </c>
      <c r="N57" s="20" t="s">
        <v>404</v>
      </c>
      <c r="O57" s="18" t="s">
        <v>404</v>
      </c>
      <c r="P57" s="20" t="s">
        <v>404</v>
      </c>
      <c r="Q57" s="18" t="s">
        <v>404</v>
      </c>
      <c r="R57" s="20" t="s">
        <v>404</v>
      </c>
      <c r="S57" s="18" t="n">
        <v>449.01669442</v>
      </c>
      <c r="T57" s="20" t="n">
        <v>8.00421946</v>
      </c>
    </row>
    <row r="58" spans="1:20">
      <c r="A58" s="15" t="s">
        <v>455</v>
      </c>
      <c r="B58" s="17" t="n">
        <v>7267</v>
      </c>
      <c r="C58" s="18">
        <f>(0.0/B58*100)</f>
        <v/>
      </c>
      <c r="D58" s="19" t="n">
        <v>7267</v>
      </c>
      <c r="E58" s="18" t="n">
        <v>414.26306266</v>
      </c>
      <c r="F58" s="20" t="n">
        <v>3.40913275</v>
      </c>
      <c r="G58" s="18" t="n">
        <v>407.31378302</v>
      </c>
      <c r="H58" s="20" t="n">
        <v>9.63079084</v>
      </c>
      <c r="I58" s="18" t="n">
        <v>385.45764925</v>
      </c>
      <c r="J58" s="20" t="n">
        <v>6.8570016</v>
      </c>
      <c r="K58" s="18" t="n">
        <v>400.99262985</v>
      </c>
      <c r="L58" s="20" t="n">
        <v>15.97224958</v>
      </c>
      <c r="M58" s="18" t="s">
        <v>404</v>
      </c>
      <c r="N58" s="20" t="s">
        <v>404</v>
      </c>
      <c r="O58" s="18" t="s">
        <v>404</v>
      </c>
      <c r="P58" s="20" t="s">
        <v>404</v>
      </c>
      <c r="Q58" s="18" t="s">
        <v>404</v>
      </c>
      <c r="R58" s="20" t="s">
        <v>404</v>
      </c>
      <c r="S58" s="18" t="n">
        <v>408.05898832</v>
      </c>
      <c r="T58" s="20" t="n">
        <v>11.72282435</v>
      </c>
    </row>
    <row r="59" spans="1:20">
      <c r="A59" s="15" t="s">
        <v>456</v>
      </c>
      <c r="B59" s="17" t="n">
        <v>4826</v>
      </c>
      <c r="C59" s="18">
        <f>(0.0/B59*100)</f>
        <v/>
      </c>
      <c r="D59" s="19" t="n">
        <v>4826</v>
      </c>
      <c r="E59" s="18" t="n">
        <v>382.19951669</v>
      </c>
      <c r="F59" s="20" t="n">
        <v>2.13577207</v>
      </c>
      <c r="G59" s="18" t="n">
        <v>363.98976511</v>
      </c>
      <c r="H59" s="20" t="n">
        <v>3.82415286</v>
      </c>
      <c r="I59" s="18" t="n">
        <v>350.60248991</v>
      </c>
      <c r="J59" s="20" t="n">
        <v>3.94017216</v>
      </c>
      <c r="K59" s="18" t="n">
        <v>393.45403304</v>
      </c>
      <c r="L59" s="20" t="n">
        <v>5.37879457</v>
      </c>
      <c r="M59" s="18" t="s">
        <v>404</v>
      </c>
      <c r="N59" s="20" t="s">
        <v>404</v>
      </c>
      <c r="O59" s="18" t="s">
        <v>404</v>
      </c>
      <c r="P59" s="20" t="s">
        <v>404</v>
      </c>
      <c r="Q59" s="18" t="s">
        <v>404</v>
      </c>
      <c r="R59" s="20" t="s">
        <v>404</v>
      </c>
      <c r="S59" s="18" t="n">
        <v>368.76301936</v>
      </c>
      <c r="T59" s="20" t="n">
        <v>6.78851117</v>
      </c>
    </row>
    <row r="60" spans="1:20">
      <c r="A60" s="15" t="s">
        <v>457</v>
      </c>
      <c r="B60" s="17" t="n">
        <v>4546</v>
      </c>
      <c r="C60" s="18">
        <f>(0.0/B60*100)</f>
        <v/>
      </c>
      <c r="D60" s="19" t="n">
        <v>4546</v>
      </c>
      <c r="E60" s="18" t="n">
        <v>386.84455198</v>
      </c>
      <c r="F60" s="20" t="n">
        <v>5.2348391</v>
      </c>
      <c r="G60" s="18" t="n">
        <v>392.21107053</v>
      </c>
      <c r="H60" s="20" t="n">
        <v>12.03861292</v>
      </c>
      <c r="I60" s="18" t="n">
        <v>367.65167268</v>
      </c>
      <c r="J60" s="20" t="n">
        <v>15.78292939</v>
      </c>
      <c r="K60" s="18" t="n">
        <v>385.45471578</v>
      </c>
      <c r="L60" s="20" t="n">
        <v>13.04972952</v>
      </c>
      <c r="M60" s="18" t="s">
        <v>404</v>
      </c>
      <c r="N60" s="20" t="s">
        <v>404</v>
      </c>
      <c r="O60" s="18" t="s">
        <v>404</v>
      </c>
      <c r="P60" s="20" t="s">
        <v>404</v>
      </c>
      <c r="Q60" s="18" t="s">
        <v>404</v>
      </c>
      <c r="R60" s="20" t="s">
        <v>404</v>
      </c>
      <c r="S60" s="18" t="n">
        <v>393.08827134</v>
      </c>
      <c r="T60" s="20" t="n">
        <v>14.05655785</v>
      </c>
    </row>
    <row r="61" spans="1:20">
      <c r="A61" s="15" t="s">
        <v>458</v>
      </c>
      <c r="B61" s="17" t="n">
        <v>6525</v>
      </c>
      <c r="C61" s="18">
        <f>(0.0/B61*100)</f>
        <v/>
      </c>
      <c r="D61" s="19" t="n">
        <v>6525</v>
      </c>
      <c r="E61" s="18" t="n">
        <v>477.7034773</v>
      </c>
      <c r="F61" s="20" t="n">
        <v>2.95171538</v>
      </c>
      <c r="G61" s="18" t="n">
        <v>478.09074311</v>
      </c>
      <c r="H61" s="20" t="n">
        <v>5.57054339</v>
      </c>
      <c r="I61" s="18" t="n">
        <v>450.47221495</v>
      </c>
      <c r="J61" s="20" t="n">
        <v>15.42553557</v>
      </c>
      <c r="K61" s="18" t="n">
        <v>434.81999631</v>
      </c>
      <c r="L61" s="20" t="n">
        <v>10.97526419</v>
      </c>
      <c r="M61" s="18" t="s">
        <v>404</v>
      </c>
      <c r="N61" s="20" t="s">
        <v>404</v>
      </c>
      <c r="O61" s="18" t="s">
        <v>404</v>
      </c>
      <c r="P61" s="20" t="s">
        <v>404</v>
      </c>
      <c r="Q61" s="18" t="s">
        <v>404</v>
      </c>
      <c r="R61" s="20" t="s">
        <v>404</v>
      </c>
      <c r="S61" s="18" t="s">
        <v>404</v>
      </c>
      <c r="T61" s="20" t="s">
        <v>404</v>
      </c>
    </row>
    <row r="62" spans="1:20">
      <c r="A62" s="15" t="s">
        <v>459</v>
      </c>
      <c r="B62" s="17" t="n">
        <v>4476</v>
      </c>
      <c r="C62" s="18">
        <f>(0.0/B62*100)</f>
        <v/>
      </c>
      <c r="D62" s="19" t="n">
        <v>4476</v>
      </c>
      <c r="E62" s="18" t="n">
        <v>528.80237489</v>
      </c>
      <c r="F62" s="20" t="n">
        <v>1.09165018</v>
      </c>
      <c r="G62" s="18" t="n">
        <v>531.85706625</v>
      </c>
      <c r="H62" s="20" t="n">
        <v>7.32382546</v>
      </c>
      <c r="I62" s="18" t="s">
        <v>404</v>
      </c>
      <c r="J62" s="20" t="s">
        <v>404</v>
      </c>
      <c r="K62" s="18" t="n">
        <v>491.6282251</v>
      </c>
      <c r="L62" s="20" t="n">
        <v>6.43124005</v>
      </c>
      <c r="M62" s="18" t="s">
        <v>404</v>
      </c>
      <c r="N62" s="20" t="s">
        <v>404</v>
      </c>
      <c r="O62" s="18" t="s">
        <v>404</v>
      </c>
      <c r="P62" s="20" t="s">
        <v>404</v>
      </c>
      <c r="Q62" s="18" t="s">
        <v>404</v>
      </c>
      <c r="R62" s="20" t="s">
        <v>404</v>
      </c>
      <c r="S62" s="18" t="n">
        <v>550.46884713</v>
      </c>
      <c r="T62" s="20" t="n">
        <v>5.73789828</v>
      </c>
    </row>
    <row r="63" spans="1:20">
      <c r="A63" s="15" t="s">
        <v>460</v>
      </c>
      <c r="B63" s="17" t="n">
        <v>5324</v>
      </c>
      <c r="C63" s="18">
        <f>(0.0/B63*100)</f>
        <v/>
      </c>
      <c r="D63" s="19" t="n">
        <v>5324</v>
      </c>
      <c r="E63" s="18" t="n">
        <v>378.46145148</v>
      </c>
      <c r="F63" s="20" t="n">
        <v>1.43187775</v>
      </c>
      <c r="G63" s="18" t="n">
        <v>394.96618809</v>
      </c>
      <c r="H63" s="20" t="n">
        <v>5.29852608</v>
      </c>
      <c r="I63" s="18" t="n">
        <v>421.34559997</v>
      </c>
      <c r="J63" s="20" t="n">
        <v>6.01327657</v>
      </c>
      <c r="K63" s="18" t="n">
        <v>351.5844241</v>
      </c>
      <c r="L63" s="20" t="n">
        <v>10.21341183</v>
      </c>
      <c r="M63" s="18" t="s">
        <v>404</v>
      </c>
      <c r="N63" s="20" t="s">
        <v>404</v>
      </c>
      <c r="O63" s="18" t="s">
        <v>404</v>
      </c>
      <c r="P63" s="20" t="s">
        <v>404</v>
      </c>
      <c r="Q63" s="18" t="s">
        <v>404</v>
      </c>
      <c r="R63" s="20" t="s">
        <v>404</v>
      </c>
      <c r="S63" s="18" t="n">
        <v>397.16936085</v>
      </c>
      <c r="T63" s="20" t="n">
        <v>3.53274936</v>
      </c>
    </row>
    <row r="64" spans="1:20">
      <c r="A64" s="15" t="s">
        <v>461</v>
      </c>
      <c r="B64" s="17" t="n">
        <v>3634</v>
      </c>
      <c r="C64" s="18">
        <f>(27.0/B64*100)</f>
        <v/>
      </c>
      <c r="D64" s="19" t="n">
        <v>3607</v>
      </c>
      <c r="E64" s="18" t="n">
        <v>466.34004243</v>
      </c>
      <c r="F64" s="20" t="n">
        <v>2.44353646</v>
      </c>
      <c r="G64" s="18" t="n">
        <v>471.1866875</v>
      </c>
      <c r="H64" s="20" t="n">
        <v>4.10989273</v>
      </c>
      <c r="I64" s="18" t="n">
        <v>440.79676626</v>
      </c>
      <c r="J64" s="20" t="n">
        <v>2.92394015</v>
      </c>
      <c r="K64" s="18" t="n">
        <v>525.2545559500001</v>
      </c>
      <c r="L64" s="20" t="n">
        <v>15.32000848</v>
      </c>
      <c r="M64" s="18" t="s">
        <v>404</v>
      </c>
      <c r="N64" s="20" t="s">
        <v>404</v>
      </c>
      <c r="O64" s="18" t="n">
        <v>510.13740628</v>
      </c>
      <c r="P64" s="20" t="n">
        <v>29.6520206</v>
      </c>
      <c r="Q64" s="18" t="s">
        <v>404</v>
      </c>
      <c r="R64" s="20" t="s">
        <v>404</v>
      </c>
      <c r="S64" s="18" t="n">
        <v>496.05614139</v>
      </c>
      <c r="T64" s="20" t="n">
        <v>5.26394556</v>
      </c>
    </row>
    <row r="65" spans="1:20">
      <c r="A65" s="15" t="s">
        <v>462</v>
      </c>
      <c r="B65" s="17" t="n">
        <v>5325</v>
      </c>
      <c r="C65" s="18">
        <f>(0.0/B65*100)</f>
        <v/>
      </c>
      <c r="D65" s="19" t="n">
        <v>5325</v>
      </c>
      <c r="E65" s="18" t="n">
        <v>427.67417212</v>
      </c>
      <c r="F65" s="20" t="n">
        <v>2.88701305</v>
      </c>
      <c r="G65" s="18" t="n">
        <v>430.57015003</v>
      </c>
      <c r="H65" s="20" t="n">
        <v>6.97745572</v>
      </c>
      <c r="I65" s="18" t="n">
        <v>424.3248757</v>
      </c>
      <c r="J65" s="20" t="n">
        <v>8.86438061</v>
      </c>
      <c r="K65" s="18" t="n">
        <v>397.2022</v>
      </c>
      <c r="L65" s="20" t="n">
        <v>6.18379965</v>
      </c>
      <c r="M65" s="18" t="s">
        <v>404</v>
      </c>
      <c r="N65" s="20" t="s">
        <v>404</v>
      </c>
      <c r="O65" s="18" t="s">
        <v>404</v>
      </c>
      <c r="P65" s="20" t="s">
        <v>404</v>
      </c>
      <c r="Q65" s="18" t="s">
        <v>404</v>
      </c>
      <c r="R65" s="20" t="s">
        <v>404</v>
      </c>
      <c r="S65" s="18" t="n">
        <v>565.6925</v>
      </c>
      <c r="T65" s="20" t="n">
        <v>38.98742345</v>
      </c>
    </row>
    <row r="66" spans="1:20">
      <c r="A66" s="15" t="s">
        <v>463</v>
      </c>
      <c r="B66" s="17" t="n">
        <v>5665</v>
      </c>
      <c r="C66" s="18">
        <f>(0.0/B66*100)</f>
        <v/>
      </c>
      <c r="D66" s="19" t="n">
        <v>5665</v>
      </c>
      <c r="E66" s="18" t="n">
        <v>405.80590495</v>
      </c>
      <c r="F66" s="20" t="n">
        <v>1.29799126</v>
      </c>
      <c r="G66" s="18" t="n">
        <v>424.68163071</v>
      </c>
      <c r="H66" s="20" t="n">
        <v>2.57445369</v>
      </c>
      <c r="I66" s="18" t="s">
        <v>404</v>
      </c>
      <c r="J66" s="20" t="s">
        <v>404</v>
      </c>
      <c r="K66" s="18" t="n">
        <v>426.44639626</v>
      </c>
      <c r="L66" s="20" t="n">
        <v>3.42519905</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398.01907791</v>
      </c>
      <c r="F67" s="20" t="n">
        <v>2.85244339</v>
      </c>
      <c r="G67" s="18" t="n">
        <v>426.05357436</v>
      </c>
      <c r="H67" s="20" t="n">
        <v>18.55379785</v>
      </c>
      <c r="I67" s="18" t="n">
        <v>385.06819609</v>
      </c>
      <c r="J67" s="20" t="n">
        <v>7.57702888</v>
      </c>
      <c r="K67" s="18" t="n">
        <v>392.06872267</v>
      </c>
      <c r="L67" s="20" t="n">
        <v>9.355169480000001</v>
      </c>
      <c r="M67" s="18" t="s">
        <v>404</v>
      </c>
      <c r="N67" s="20" t="s">
        <v>404</v>
      </c>
      <c r="O67" s="18" t="s">
        <v>404</v>
      </c>
      <c r="P67" s="20" t="s">
        <v>404</v>
      </c>
      <c r="Q67" s="18" t="s">
        <v>404</v>
      </c>
      <c r="R67" s="20" t="s">
        <v>404</v>
      </c>
      <c r="S67" s="18" t="n">
        <v>320.00005251</v>
      </c>
      <c r="T67" s="20" t="n">
        <v>16.5606191</v>
      </c>
    </row>
    <row r="68" spans="1:20">
      <c r="A68" s="15" t="s">
        <v>465</v>
      </c>
      <c r="B68" s="17" t="n">
        <v>12083</v>
      </c>
      <c r="C68" s="18">
        <f>(0.0/B68*100)</f>
        <v/>
      </c>
      <c r="D68" s="19" t="n">
        <v>12083</v>
      </c>
      <c r="E68" s="18" t="n">
        <v>413.90257017</v>
      </c>
      <c r="F68" s="20" t="n">
        <v>1.15529899</v>
      </c>
      <c r="G68" s="18" t="n">
        <v>433.11074549</v>
      </c>
      <c r="H68" s="20" t="n">
        <v>2.05473824</v>
      </c>
      <c r="I68" s="18" t="n">
        <v>399.70656981</v>
      </c>
      <c r="J68" s="20" t="n">
        <v>4.61769624</v>
      </c>
      <c r="K68" s="18" t="n">
        <v>447.8265699</v>
      </c>
      <c r="L68" s="20" t="n">
        <v>8.115320410000001</v>
      </c>
      <c r="M68" s="18" t="s">
        <v>404</v>
      </c>
      <c r="N68" s="20" t="s">
        <v>404</v>
      </c>
      <c r="O68" s="18" t="s">
        <v>404</v>
      </c>
      <c r="P68" s="20" t="s">
        <v>404</v>
      </c>
      <c r="Q68" s="18" t="s">
        <v>404</v>
      </c>
      <c r="R68" s="20" t="s">
        <v>404</v>
      </c>
      <c r="S68" s="18" t="n">
        <v>460.69901027</v>
      </c>
      <c r="T68" s="20" t="n">
        <v>7.9336955</v>
      </c>
    </row>
    <row r="69" spans="1:20">
      <c r="A69" s="15" t="s">
        <v>466</v>
      </c>
      <c r="B69" s="17" t="n">
        <v>4876</v>
      </c>
      <c r="C69" s="18">
        <f>(0.0/B69*100)</f>
        <v/>
      </c>
      <c r="D69" s="19" t="n">
        <v>4876</v>
      </c>
      <c r="E69" s="18" t="n">
        <v>435.86681057</v>
      </c>
      <c r="F69" s="20" t="n">
        <v>3.91769695</v>
      </c>
      <c r="G69" s="18" t="n">
        <v>434.23885301</v>
      </c>
      <c r="H69" s="20" t="n">
        <v>7.02920952</v>
      </c>
      <c r="I69" s="18" t="n">
        <v>422.37448885</v>
      </c>
      <c r="J69" s="20" t="n">
        <v>24.1827135</v>
      </c>
      <c r="K69" s="18" t="s">
        <v>404</v>
      </c>
      <c r="L69" s="20" t="s">
        <v>404</v>
      </c>
      <c r="M69" s="18" t="s">
        <v>404</v>
      </c>
      <c r="N69" s="20" t="s">
        <v>404</v>
      </c>
      <c r="O69" s="18" t="s">
        <v>404</v>
      </c>
      <c r="P69" s="20" t="s">
        <v>404</v>
      </c>
      <c r="Q69" s="18" t="s">
        <v>404</v>
      </c>
      <c r="R69" s="20" t="s">
        <v>404</v>
      </c>
      <c r="S69" s="18" t="n">
        <v>414.09712153</v>
      </c>
      <c r="T69" s="20" t="n">
        <v>21.36730692</v>
      </c>
    </row>
    <row r="70" spans="1:20">
      <c r="A70" s="15" t="s">
        <v>467</v>
      </c>
      <c r="B70" s="17" t="n">
        <v>6036</v>
      </c>
      <c r="C70" s="18">
        <f>(0.0/B70*100)</f>
        <v/>
      </c>
      <c r="D70" s="19" t="n">
        <v>6036</v>
      </c>
      <c r="E70" s="18" t="n">
        <v>487.11568014</v>
      </c>
      <c r="F70" s="20" t="n">
        <v>3.45011362</v>
      </c>
      <c r="G70" s="18" t="n">
        <v>484.02919839</v>
      </c>
      <c r="H70" s="20" t="n">
        <v>5.59797502</v>
      </c>
      <c r="I70" s="18" t="n">
        <v>489.48484595</v>
      </c>
      <c r="J70" s="20" t="n">
        <v>23.76569899</v>
      </c>
      <c r="K70" s="18" t="n">
        <v>486.62656866</v>
      </c>
      <c r="L70" s="20" t="n">
        <v>18.2119952</v>
      </c>
      <c r="M70" s="18" t="s">
        <v>404</v>
      </c>
      <c r="N70" s="20" t="s">
        <v>404</v>
      </c>
      <c r="O70" s="18" t="s">
        <v>404</v>
      </c>
      <c r="P70" s="20" t="s">
        <v>404</v>
      </c>
      <c r="Q70" s="18" t="s">
        <v>404</v>
      </c>
      <c r="R70" s="20" t="s">
        <v>404</v>
      </c>
      <c r="S70" s="18" t="n">
        <v>506.36001363</v>
      </c>
      <c r="T70" s="20" t="n">
        <v>6.41875018</v>
      </c>
    </row>
    <row r="71" spans="1:20">
      <c r="A71" s="15" t="s">
        <v>468</v>
      </c>
      <c r="B71" s="17" t="n">
        <v>6115</v>
      </c>
      <c r="C71" s="18">
        <f>(0.0/B71*100)</f>
        <v/>
      </c>
      <c r="D71" s="19" t="n">
        <v>6115</v>
      </c>
      <c r="E71" s="18" t="n">
        <v>556.83272945</v>
      </c>
      <c r="F71" s="20" t="n">
        <v>1.25331336</v>
      </c>
      <c r="G71" s="18" t="n">
        <v>544.03414674</v>
      </c>
      <c r="H71" s="20" t="n">
        <v>4.15012613</v>
      </c>
      <c r="I71" s="18" t="s">
        <v>404</v>
      </c>
      <c r="J71" s="20" t="s">
        <v>404</v>
      </c>
      <c r="K71" s="18" t="n">
        <v>536.51859824</v>
      </c>
      <c r="L71" s="20" t="n">
        <v>13.69224144</v>
      </c>
      <c r="M71" s="18" t="s">
        <v>404</v>
      </c>
      <c r="N71" s="20" t="s">
        <v>404</v>
      </c>
      <c r="O71" s="18" t="s">
        <v>404</v>
      </c>
      <c r="P71" s="20" t="s">
        <v>404</v>
      </c>
      <c r="Q71" s="18" t="s">
        <v>404</v>
      </c>
      <c r="R71" s="20" t="s">
        <v>404</v>
      </c>
      <c r="S71" s="18" t="n">
        <v>541.12652795</v>
      </c>
      <c r="T71" s="20" t="n">
        <v>20.80560663</v>
      </c>
    </row>
    <row r="72" spans="1:20">
      <c r="A72" s="15" t="s">
        <v>469</v>
      </c>
      <c r="B72" s="17" t="n">
        <v>7708</v>
      </c>
      <c r="C72" s="18">
        <f>(0.0/B72*100)</f>
        <v/>
      </c>
      <c r="D72" s="19" t="n">
        <v>7708</v>
      </c>
      <c r="E72" s="18" t="n">
        <v>532.67820819</v>
      </c>
      <c r="F72" s="20" t="n">
        <v>3.89133391</v>
      </c>
      <c r="G72" s="18" t="n">
        <v>534.17183261</v>
      </c>
      <c r="H72" s="20" t="n">
        <v>9.688397910000001</v>
      </c>
      <c r="I72" s="18" t="n">
        <v>570.80495533</v>
      </c>
      <c r="J72" s="20" t="n">
        <v>26.73621727</v>
      </c>
      <c r="K72" s="18" t="n">
        <v>507.78321932</v>
      </c>
      <c r="L72" s="20" t="n">
        <v>11.53803199</v>
      </c>
      <c r="M72" s="18" t="s">
        <v>404</v>
      </c>
      <c r="N72" s="20" t="s">
        <v>404</v>
      </c>
      <c r="O72" s="18" t="s">
        <v>404</v>
      </c>
      <c r="P72" s="20" t="s">
        <v>404</v>
      </c>
      <c r="Q72" s="18" t="s">
        <v>404</v>
      </c>
      <c r="R72" s="20" t="s">
        <v>404</v>
      </c>
      <c r="S72" s="18" t="n">
        <v>553.04001383</v>
      </c>
      <c r="T72" s="20" t="n">
        <v>71.01418493</v>
      </c>
    </row>
    <row r="73" spans="1:20">
      <c r="A73" s="15" t="s">
        <v>470</v>
      </c>
      <c r="B73" s="17" t="n">
        <v>8249</v>
      </c>
      <c r="C73" s="18">
        <f>(0.0/B73*100)</f>
        <v/>
      </c>
      <c r="D73" s="19" t="n">
        <v>8249</v>
      </c>
      <c r="E73" s="18" t="n">
        <v>418.46325134</v>
      </c>
      <c r="F73" s="20" t="n">
        <v>3.37468278</v>
      </c>
      <c r="G73" s="18" t="n">
        <v>441.69985349</v>
      </c>
      <c r="H73" s="20" t="n">
        <v>9.646320899999999</v>
      </c>
      <c r="I73" s="18" t="n">
        <v>431.50269152</v>
      </c>
      <c r="J73" s="20" t="n">
        <v>19.55944501</v>
      </c>
      <c r="K73" s="18" t="n">
        <v>414.33472174</v>
      </c>
      <c r="L73" s="20" t="n">
        <v>22.3276248</v>
      </c>
      <c r="M73" s="18" t="s">
        <v>404</v>
      </c>
      <c r="N73" s="20" t="s">
        <v>404</v>
      </c>
      <c r="O73" s="18" t="s">
        <v>404</v>
      </c>
      <c r="P73" s="20" t="s">
        <v>404</v>
      </c>
      <c r="Q73" s="18" t="s">
        <v>404</v>
      </c>
      <c r="R73" s="20" t="s">
        <v>404</v>
      </c>
      <c r="S73" s="18" t="s">
        <v>404</v>
      </c>
      <c r="T73" s="20" t="s">
        <v>404</v>
      </c>
    </row>
    <row r="74" spans="1:20">
      <c r="A74" s="15" t="s">
        <v>471</v>
      </c>
      <c r="B74" s="17" t="n">
        <v>4692</v>
      </c>
      <c r="C74" s="18">
        <f>(484.0/B74*100)</f>
        <v/>
      </c>
      <c r="D74" s="19" t="n">
        <v>4208</v>
      </c>
      <c r="E74" s="18" t="n">
        <v>430.13799368</v>
      </c>
      <c r="F74" s="20" t="n">
        <v>1.74025973</v>
      </c>
      <c r="G74" s="18" t="n">
        <v>450.10913034</v>
      </c>
      <c r="H74" s="20" t="n">
        <v>6.56452961</v>
      </c>
      <c r="I74" s="18" t="n">
        <v>411.53490298</v>
      </c>
      <c r="J74" s="20" t="n">
        <v>3.27645916</v>
      </c>
      <c r="K74" s="18" t="n">
        <v>397.85405154</v>
      </c>
      <c r="L74" s="20" t="n">
        <v>3.53085829</v>
      </c>
      <c r="M74" s="18" t="s">
        <v>404</v>
      </c>
      <c r="N74" s="20" t="s">
        <v>404</v>
      </c>
      <c r="O74" s="18" t="s">
        <v>404</v>
      </c>
      <c r="P74" s="20" t="s">
        <v>404</v>
      </c>
      <c r="Q74" s="18" t="s">
        <v>404</v>
      </c>
      <c r="R74" s="20" t="s">
        <v>404</v>
      </c>
      <c r="S74" s="18" t="n">
        <v>404.20902916</v>
      </c>
      <c r="T74" s="20" t="n">
        <v>5.62167453</v>
      </c>
    </row>
    <row r="75" spans="1:20">
      <c r="A75" s="15" t="s">
        <v>472</v>
      </c>
      <c r="B75" s="17" t="n">
        <v>5375</v>
      </c>
      <c r="C75" s="18">
        <f>(483.0/B75*100)</f>
        <v/>
      </c>
      <c r="D75" s="19" t="n">
        <v>4892</v>
      </c>
      <c r="E75" s="18" t="n">
        <v>386.71517436</v>
      </c>
      <c r="F75" s="20" t="n">
        <v>4.17323597</v>
      </c>
      <c r="G75" s="18" t="n">
        <v>381.4027069</v>
      </c>
      <c r="H75" s="20" t="n">
        <v>10.75022858</v>
      </c>
      <c r="I75" s="18" t="n">
        <v>387.44980734</v>
      </c>
      <c r="J75" s="20" t="n">
        <v>9.521552420000001</v>
      </c>
      <c r="K75" s="18" t="n">
        <v>388.28639244</v>
      </c>
      <c r="L75" s="20" t="n">
        <v>7.74812852</v>
      </c>
      <c r="M75" s="18" t="s">
        <v>404</v>
      </c>
      <c r="N75" s="20" t="s">
        <v>404</v>
      </c>
      <c r="O75" s="18" t="s">
        <v>404</v>
      </c>
      <c r="P75" s="20" t="s">
        <v>404</v>
      </c>
      <c r="Q75" s="18" t="s">
        <v>404</v>
      </c>
      <c r="R75" s="20" t="s">
        <v>404</v>
      </c>
      <c r="S75" s="18" t="n">
        <v>405.4955974</v>
      </c>
      <c r="T75" s="20" t="n">
        <v>13.83972904</v>
      </c>
    </row>
    <row r="76" spans="1:20">
      <c r="A76" s="15" t="s">
        <v>473</v>
      </c>
      <c r="B76" s="17" t="n">
        <v>14167</v>
      </c>
      <c r="C76" s="18">
        <f>(1400.0/B76*100)</f>
        <v/>
      </c>
      <c r="D76" s="19" t="n">
        <v>12767</v>
      </c>
      <c r="E76" s="18" t="n">
        <v>435.06679505</v>
      </c>
      <c r="F76" s="20" t="n">
        <v>3.11427981</v>
      </c>
      <c r="G76" s="18" t="n">
        <v>454.77913214</v>
      </c>
      <c r="H76" s="20" t="n">
        <v>10.51613445</v>
      </c>
      <c r="I76" s="18" t="n">
        <v>542.90969625</v>
      </c>
      <c r="J76" s="20" t="n">
        <v>27.58400646</v>
      </c>
      <c r="K76" s="18" t="n">
        <v>441.33218718</v>
      </c>
      <c r="L76" s="20" t="n">
        <v>11.94749001</v>
      </c>
      <c r="M76" s="18" t="s">
        <v>404</v>
      </c>
      <c r="N76" s="20" t="s">
        <v>404</v>
      </c>
      <c r="O76" s="18" t="s">
        <v>404</v>
      </c>
      <c r="P76" s="20" t="s">
        <v>404</v>
      </c>
      <c r="Q76" s="18" t="s">
        <v>404</v>
      </c>
      <c r="R76" s="20" t="s">
        <v>404</v>
      </c>
      <c r="S76" s="18" t="n">
        <v>428.47558816</v>
      </c>
      <c r="T76" s="20" t="n">
        <v>11.97027457</v>
      </c>
    </row>
    <row r="77" spans="1:20">
      <c r="A77" s="15" t="s">
        <v>474</v>
      </c>
      <c r="B77" s="17" t="n">
        <v>6062</v>
      </c>
      <c r="C77" s="18">
        <f>(12.0/B77*100)</f>
        <v/>
      </c>
      <c r="D77" s="19" t="n">
        <v>6050</v>
      </c>
      <c r="E77" s="18" t="n">
        <v>430.07228614</v>
      </c>
      <c r="F77" s="20" t="n">
        <v>3.37069973</v>
      </c>
      <c r="G77" s="18" t="n">
        <v>452.85354232</v>
      </c>
      <c r="H77" s="20" t="n">
        <v>13.17605313</v>
      </c>
      <c r="I77" s="18" t="n">
        <v>439.58459534</v>
      </c>
      <c r="J77" s="20" t="n">
        <v>4.74887213</v>
      </c>
      <c r="K77" s="18" t="n">
        <v>435.49303842</v>
      </c>
      <c r="L77" s="20" t="n">
        <v>13.72583625</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525.4433714</v>
      </c>
      <c r="F78" s="20" t="n">
        <v>4.07096582</v>
      </c>
      <c r="G78" s="18" t="s">
        <v>404</v>
      </c>
      <c r="H78" s="20" t="s">
        <v>404</v>
      </c>
      <c r="I78" s="18" t="n">
        <v>539.6120671</v>
      </c>
      <c r="J78" s="20" t="n">
        <v>16.07189223</v>
      </c>
      <c r="K78" s="18" t="s">
        <v>404</v>
      </c>
      <c r="L78" s="20" t="s">
        <v>404</v>
      </c>
      <c r="M78" s="18" t="s">
        <v>404</v>
      </c>
      <c r="N78" s="20" t="s">
        <v>404</v>
      </c>
      <c r="O78" s="18" t="s">
        <v>404</v>
      </c>
      <c r="P78" s="20" t="s">
        <v>404</v>
      </c>
      <c r="Q78" s="18" t="s">
        <v>404</v>
      </c>
      <c r="R78" s="20" t="s">
        <v>404</v>
      </c>
      <c r="S78" s="18" t="n">
        <v>489.94897347</v>
      </c>
      <c r="T78" s="20" t="n">
        <v>9.70567805</v>
      </c>
    </row>
    <row customHeight="1" ht="25" r="79" spans="1:20">
      <c r="A79" s="15" t="s">
        <v>476</v>
      </c>
      <c r="B79" s="17" t="n">
        <v>1657</v>
      </c>
      <c r="C79" s="18">
        <f>(21.0/B79*100)</f>
        <v/>
      </c>
      <c r="D79" s="19" t="n">
        <v>1636</v>
      </c>
      <c r="E79" s="18" t="n">
        <v>477.54129655</v>
      </c>
      <c r="F79" s="20" t="n">
        <v>9.051489350000001</v>
      </c>
      <c r="G79" s="18" t="n">
        <v>483.76471029</v>
      </c>
      <c r="H79" s="20" t="n">
        <v>13.61375152</v>
      </c>
      <c r="I79" s="18" t="n">
        <v>441.47035696</v>
      </c>
      <c r="J79" s="20" t="n">
        <v>12.57956528</v>
      </c>
      <c r="K79" s="18" t="n">
        <v>504.56026711</v>
      </c>
      <c r="L79" s="20" t="n">
        <v>18.58663944</v>
      </c>
      <c r="M79" s="18" t="s">
        <v>404</v>
      </c>
      <c r="N79" s="20" t="s">
        <v>404</v>
      </c>
      <c r="O79" s="18" t="s">
        <v>404</v>
      </c>
      <c r="P79" s="20" t="s">
        <v>404</v>
      </c>
      <c r="Q79" s="18" t="s">
        <v>404</v>
      </c>
      <c r="R79" s="20" t="s">
        <v>404</v>
      </c>
      <c r="S79" s="18" t="n">
        <v>460.16939986</v>
      </c>
      <c r="T79" s="20" t="n">
        <v>30.96276577</v>
      </c>
    </row>
    <row r="80" spans="1:20">
      <c r="A80" s="15" t="s">
        <v>477</v>
      </c>
      <c r="B80" s="17" t="n">
        <v>7841</v>
      </c>
      <c r="C80" s="18">
        <f>(0.0/B80*100)</f>
        <v/>
      </c>
      <c r="D80" s="19" t="n">
        <v>7841</v>
      </c>
      <c r="E80" s="18" t="n">
        <v>455.96461338</v>
      </c>
      <c r="F80" s="20" t="n">
        <v>4.02040555</v>
      </c>
      <c r="G80" s="18" t="n">
        <v>461.22979749</v>
      </c>
      <c r="H80" s="20" t="n">
        <v>9.535415159999999</v>
      </c>
      <c r="I80" s="18" t="n">
        <v>433.89449473</v>
      </c>
      <c r="J80" s="20" t="n">
        <v>11.78294118</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443.14528929</v>
      </c>
      <c r="F81" s="20" t="n">
        <v>3.12849168</v>
      </c>
      <c r="G81" s="18" t="n">
        <v>436.19401565</v>
      </c>
      <c r="H81" s="20" t="n">
        <v>16.77137913</v>
      </c>
      <c r="I81" s="18" t="n">
        <v>515.17646341</v>
      </c>
      <c r="J81" s="20" t="n">
        <v>9.50221224</v>
      </c>
      <c r="K81" s="18" t="n">
        <v>523.4145175</v>
      </c>
      <c r="L81" s="20" t="n">
        <v>6.78576833</v>
      </c>
      <c r="M81" s="18" t="s">
        <v>404</v>
      </c>
      <c r="N81" s="20" t="s">
        <v>404</v>
      </c>
      <c r="O81" s="18" t="s">
        <v>404</v>
      </c>
      <c r="P81" s="20" t="s">
        <v>404</v>
      </c>
      <c r="Q81" s="18" t="s">
        <v>404</v>
      </c>
      <c r="R81" s="20" t="s">
        <v>404</v>
      </c>
      <c r="S81" s="18" t="s">
        <v>404</v>
      </c>
      <c r="T81" s="20" t="s">
        <v>404</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695</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506.43609918</v>
      </c>
      <c r="F7" s="20" t="n">
        <v>2.29952359</v>
      </c>
      <c r="G7" s="18" t="n">
        <v>532.15115331</v>
      </c>
      <c r="H7" s="20" t="n">
        <v>5.77519347</v>
      </c>
      <c r="I7" s="18" t="n">
        <v>509.75459305</v>
      </c>
      <c r="J7" s="20" t="n">
        <v>11.31080751</v>
      </c>
      <c r="K7" s="18" t="n">
        <v>503.2587306</v>
      </c>
      <c r="L7" s="20" t="n">
        <v>6.38559216</v>
      </c>
      <c r="M7" s="18" t="s">
        <v>404</v>
      </c>
      <c r="N7" s="20" t="s">
        <v>404</v>
      </c>
      <c r="O7" s="18" t="s">
        <v>404</v>
      </c>
      <c r="P7" s="20" t="s">
        <v>404</v>
      </c>
      <c r="Q7" s="18" t="s">
        <v>404</v>
      </c>
      <c r="R7" s="20" t="s">
        <v>404</v>
      </c>
      <c r="S7" s="18" t="n">
        <v>503.97912137</v>
      </c>
      <c r="T7" s="20" t="n">
        <v>23.62195781</v>
      </c>
    </row>
    <row r="8" spans="1:20">
      <c r="A8" s="15" t="s">
        <v>405</v>
      </c>
      <c r="B8" s="17" t="n">
        <v>7007</v>
      </c>
      <c r="C8" s="18">
        <f>(0.0/B8*100)</f>
        <v/>
      </c>
      <c r="D8" s="19" t="n">
        <v>7007</v>
      </c>
      <c r="E8" s="18" t="n">
        <v>484.5820777</v>
      </c>
      <c r="F8" s="20" t="n">
        <v>5.24922003</v>
      </c>
      <c r="G8" s="18" t="n">
        <v>518.3805329</v>
      </c>
      <c r="H8" s="20" t="n">
        <v>8.519268520000001</v>
      </c>
      <c r="I8" s="18" t="n">
        <v>472.22295335</v>
      </c>
      <c r="J8" s="20" t="n">
        <v>11.52933369</v>
      </c>
      <c r="K8" s="18" t="n">
        <v>506.82707842</v>
      </c>
      <c r="L8" s="20" t="n">
        <v>12.6712323</v>
      </c>
      <c r="M8" s="18" t="s">
        <v>404</v>
      </c>
      <c r="N8" s="20" t="s">
        <v>404</v>
      </c>
      <c r="O8" s="18" t="s">
        <v>404</v>
      </c>
      <c r="P8" s="20" t="s">
        <v>404</v>
      </c>
      <c r="Q8" s="18" t="s">
        <v>404</v>
      </c>
      <c r="R8" s="20" t="s">
        <v>404</v>
      </c>
      <c r="S8" s="18" t="n">
        <v>511.94163123</v>
      </c>
      <c r="T8" s="20" t="n">
        <v>28.60201304</v>
      </c>
    </row>
    <row r="9" spans="1:20">
      <c r="A9" s="15" t="s">
        <v>406</v>
      </c>
      <c r="B9" s="17" t="n">
        <v>9651</v>
      </c>
      <c r="C9" s="18">
        <f>(200.0/B9*100)</f>
        <v/>
      </c>
      <c r="D9" s="19" t="n">
        <v>9451</v>
      </c>
      <c r="E9" s="18" t="n">
        <v>495.00961011</v>
      </c>
      <c r="F9" s="20" t="n">
        <v>5.63486379</v>
      </c>
      <c r="G9" s="18" t="n">
        <v>522.3922174099999</v>
      </c>
      <c r="H9" s="20" t="n">
        <v>7.17437718</v>
      </c>
      <c r="I9" s="18" t="n">
        <v>494.4812135</v>
      </c>
      <c r="J9" s="20" t="n">
        <v>12.13147168</v>
      </c>
      <c r="K9" s="18" t="n">
        <v>526.94108141</v>
      </c>
      <c r="L9" s="20" t="n">
        <v>18.34083422</v>
      </c>
      <c r="M9" s="18" t="s">
        <v>404</v>
      </c>
      <c r="N9" s="20" t="s">
        <v>404</v>
      </c>
      <c r="O9" s="18" t="s">
        <v>404</v>
      </c>
      <c r="P9" s="20" t="s">
        <v>404</v>
      </c>
      <c r="Q9" s="18" t="s">
        <v>404</v>
      </c>
      <c r="R9" s="20" t="s">
        <v>404</v>
      </c>
      <c r="S9" s="18" t="n">
        <v>490.95132331</v>
      </c>
      <c r="T9" s="20" t="n">
        <v>8.364481400000001</v>
      </c>
    </row>
    <row r="10" spans="1:20">
      <c r="A10" s="15" t="s">
        <v>407</v>
      </c>
      <c r="B10" s="17" t="n">
        <v>20058</v>
      </c>
      <c r="C10" s="18">
        <f>(3112.0/B10*100)</f>
        <v/>
      </c>
      <c r="D10" s="19" t="n">
        <v>16946</v>
      </c>
      <c r="E10" s="18" t="n">
        <v>526.41323206</v>
      </c>
      <c r="F10" s="20" t="n">
        <v>2.99487874</v>
      </c>
      <c r="G10" s="18" t="n">
        <v>539.64743748</v>
      </c>
      <c r="H10" s="20" t="n">
        <v>6.01212197</v>
      </c>
      <c r="I10" s="18" t="n">
        <v>520.5272703099999</v>
      </c>
      <c r="J10" s="20" t="n">
        <v>12.52517492</v>
      </c>
      <c r="K10" s="18" t="n">
        <v>527.46579153</v>
      </c>
      <c r="L10" s="20" t="n">
        <v>4.9843438</v>
      </c>
      <c r="M10" s="18" t="s">
        <v>404</v>
      </c>
      <c r="N10" s="20" t="s">
        <v>404</v>
      </c>
      <c r="O10" s="18" t="s">
        <v>404</v>
      </c>
      <c r="P10" s="20" t="s">
        <v>404</v>
      </c>
      <c r="Q10" s="18" t="s">
        <v>404</v>
      </c>
      <c r="R10" s="20" t="s">
        <v>404</v>
      </c>
      <c r="S10" s="18" t="n">
        <v>527.6798747</v>
      </c>
      <c r="T10" s="20" t="n">
        <v>8.152849570000001</v>
      </c>
    </row>
    <row r="11" spans="1:20">
      <c r="A11" s="15" t="s">
        <v>408</v>
      </c>
      <c r="B11" s="17" t="n">
        <v>7053</v>
      </c>
      <c r="C11" s="18">
        <f>(212.0/B11*100)</f>
        <v/>
      </c>
      <c r="D11" s="19" t="n">
        <v>6841</v>
      </c>
      <c r="E11" s="18" t="n">
        <v>448.23866362</v>
      </c>
      <c r="F11" s="20" t="n">
        <v>2.93024708</v>
      </c>
      <c r="G11" s="18" t="n">
        <v>529.0360083</v>
      </c>
      <c r="H11" s="20" t="n">
        <v>7.30275124</v>
      </c>
      <c r="I11" s="18" t="n">
        <v>434.24276807</v>
      </c>
      <c r="J11" s="20" t="n">
        <v>12.68749327</v>
      </c>
      <c r="K11" s="18" t="n">
        <v>416.66121427</v>
      </c>
      <c r="L11" s="20" t="n">
        <v>9.908701239999999</v>
      </c>
      <c r="M11" s="18" t="s">
        <v>404</v>
      </c>
      <c r="N11" s="20" t="s">
        <v>404</v>
      </c>
      <c r="O11" s="18" t="s">
        <v>404</v>
      </c>
      <c r="P11" s="20" t="s">
        <v>404</v>
      </c>
      <c r="Q11" s="18" t="s">
        <v>404</v>
      </c>
      <c r="R11" s="20" t="s">
        <v>404</v>
      </c>
      <c r="S11" s="18" t="s">
        <v>404</v>
      </c>
      <c r="T11" s="20" t="s">
        <v>404</v>
      </c>
    </row>
    <row r="12" spans="1:20">
      <c r="A12" s="15" t="s">
        <v>409</v>
      </c>
      <c r="B12" s="17" t="n">
        <v>6894</v>
      </c>
      <c r="C12" s="18">
        <f>(106.0/B12*100)</f>
        <v/>
      </c>
      <c r="D12" s="19" t="n">
        <v>6788</v>
      </c>
      <c r="E12" s="18" t="n">
        <v>489.84342526</v>
      </c>
      <c r="F12" s="20" t="n">
        <v>3.95652707</v>
      </c>
      <c r="G12" s="18" t="n">
        <v>508.81852828</v>
      </c>
      <c r="H12" s="20" t="n">
        <v>5.32860515</v>
      </c>
      <c r="I12" s="18" t="n">
        <v>435.89140676</v>
      </c>
      <c r="J12" s="20" t="n">
        <v>10.93481098</v>
      </c>
      <c r="K12" s="18" t="n">
        <v>470.81441628</v>
      </c>
      <c r="L12" s="20" t="n">
        <v>18.07647285</v>
      </c>
      <c r="M12" s="18" t="s">
        <v>404</v>
      </c>
      <c r="N12" s="20" t="s">
        <v>404</v>
      </c>
      <c r="O12" s="18" t="s">
        <v>404</v>
      </c>
      <c r="P12" s="20" t="s">
        <v>404</v>
      </c>
      <c r="Q12" s="18" t="s">
        <v>404</v>
      </c>
      <c r="R12" s="20" t="s">
        <v>404</v>
      </c>
      <c r="S12" s="18" t="n">
        <v>467.23170137</v>
      </c>
      <c r="T12" s="20" t="n">
        <v>7.78664519</v>
      </c>
    </row>
    <row r="13" spans="1:20">
      <c r="A13" s="15" t="s">
        <v>410</v>
      </c>
      <c r="B13" s="17" t="n">
        <v>7161</v>
      </c>
      <c r="C13" s="18">
        <f>(1175.0/B13*100)</f>
        <v/>
      </c>
      <c r="D13" s="19" t="n">
        <v>5986</v>
      </c>
      <c r="E13" s="18" t="n">
        <v>494.6513268</v>
      </c>
      <c r="F13" s="20" t="n">
        <v>4.0543539</v>
      </c>
      <c r="G13" s="18" t="n">
        <v>503.60937227</v>
      </c>
      <c r="H13" s="20" t="n">
        <v>6.2813542</v>
      </c>
      <c r="I13" s="18" t="n">
        <v>507.27058899</v>
      </c>
      <c r="J13" s="20" t="n">
        <v>4.95384815</v>
      </c>
      <c r="K13" s="18" t="n">
        <v>506.85255456</v>
      </c>
      <c r="L13" s="20" t="n">
        <v>5.06545139</v>
      </c>
      <c r="M13" s="18" t="s">
        <v>404</v>
      </c>
      <c r="N13" s="20" t="s">
        <v>404</v>
      </c>
      <c r="O13" s="18" t="s">
        <v>404</v>
      </c>
      <c r="P13" s="20" t="s">
        <v>404</v>
      </c>
      <c r="Q13" s="18" t="s">
        <v>404</v>
      </c>
      <c r="R13" s="20" t="s">
        <v>404</v>
      </c>
      <c r="S13" s="18" t="n">
        <v>502.44596093</v>
      </c>
      <c r="T13" s="20" t="n">
        <v>12.0403477</v>
      </c>
    </row>
    <row r="14" spans="1:20">
      <c r="A14" s="15" t="s">
        <v>411</v>
      </c>
      <c r="B14" s="17" t="n">
        <v>5587</v>
      </c>
      <c r="C14" s="18">
        <f>(0.0/B14*100)</f>
        <v/>
      </c>
      <c r="D14" s="19" t="n">
        <v>5587</v>
      </c>
      <c r="E14" s="18" t="n">
        <v>528.37396041</v>
      </c>
      <c r="F14" s="20" t="n">
        <v>2.47247605</v>
      </c>
      <c r="G14" s="18" t="n">
        <v>547.32612792</v>
      </c>
      <c r="H14" s="20" t="n">
        <v>4.85296243</v>
      </c>
      <c r="I14" s="18" t="n">
        <v>542.2057145799999</v>
      </c>
      <c r="J14" s="20" t="n">
        <v>7.65825151</v>
      </c>
      <c r="K14" s="18" t="n">
        <v>563.57411155</v>
      </c>
      <c r="L14" s="20" t="n">
        <v>12.26421223</v>
      </c>
      <c r="M14" s="18" t="s">
        <v>404</v>
      </c>
      <c r="N14" s="20" t="s">
        <v>404</v>
      </c>
      <c r="O14" s="18" t="s">
        <v>404</v>
      </c>
      <c r="P14" s="20" t="s">
        <v>404</v>
      </c>
      <c r="Q14" s="18" t="s">
        <v>404</v>
      </c>
      <c r="R14" s="20" t="s">
        <v>404</v>
      </c>
      <c r="S14" s="18" t="n">
        <v>503.5388864</v>
      </c>
      <c r="T14" s="20" t="n">
        <v>31.74778386</v>
      </c>
    </row>
    <row r="15" spans="1:20">
      <c r="A15" s="15" t="s">
        <v>412</v>
      </c>
      <c r="B15" s="17" t="n">
        <v>5882</v>
      </c>
      <c r="C15" s="18">
        <f>(0.0/B15*100)</f>
        <v/>
      </c>
      <c r="D15" s="19" t="n">
        <v>5882</v>
      </c>
      <c r="E15" s="18" t="n">
        <v>527.61092202</v>
      </c>
      <c r="F15" s="20" t="n">
        <v>4.70128631</v>
      </c>
      <c r="G15" s="18" t="n">
        <v>531.97749055</v>
      </c>
      <c r="H15" s="20" t="n">
        <v>3.28112931</v>
      </c>
      <c r="I15" s="18" t="n">
        <v>524.72190155</v>
      </c>
      <c r="J15" s="20" t="n">
        <v>5.14687898</v>
      </c>
      <c r="K15" s="18" t="n">
        <v>537.44794695</v>
      </c>
      <c r="L15" s="20" t="n">
        <v>10.72625411</v>
      </c>
      <c r="M15" s="18" t="s">
        <v>404</v>
      </c>
      <c r="N15" s="20" t="s">
        <v>404</v>
      </c>
      <c r="O15" s="18" t="s">
        <v>404</v>
      </c>
      <c r="P15" s="20" t="s">
        <v>404</v>
      </c>
      <c r="Q15" s="18" t="s">
        <v>404</v>
      </c>
      <c r="R15" s="20" t="s">
        <v>404</v>
      </c>
      <c r="S15" s="18" t="n">
        <v>577.57173864</v>
      </c>
      <c r="T15" s="20" t="n">
        <v>4.53508265</v>
      </c>
    </row>
    <row r="16" spans="1:20">
      <c r="A16" s="15" t="s">
        <v>413</v>
      </c>
      <c r="B16" s="17" t="n">
        <v>6108</v>
      </c>
      <c r="C16" s="18">
        <f>(495.0/B16*100)</f>
        <v/>
      </c>
      <c r="D16" s="19" t="n">
        <v>5613</v>
      </c>
      <c r="E16" s="18" t="n">
        <v>488.63295086</v>
      </c>
      <c r="F16" s="20" t="n">
        <v>4.96505054</v>
      </c>
      <c r="G16" s="18" t="n">
        <v>529.34881246</v>
      </c>
      <c r="H16" s="20" t="n">
        <v>11.38946251</v>
      </c>
      <c r="I16" s="18" t="n">
        <v>468.6971711</v>
      </c>
      <c r="J16" s="20" t="n">
        <v>29.97617124</v>
      </c>
      <c r="K16" s="18" t="n">
        <v>505.24324567</v>
      </c>
      <c r="L16" s="20" t="n">
        <v>6.6338836</v>
      </c>
      <c r="M16" s="18" t="s">
        <v>404</v>
      </c>
      <c r="N16" s="20" t="s">
        <v>404</v>
      </c>
      <c r="O16" s="18" t="s">
        <v>404</v>
      </c>
      <c r="P16" s="20" t="s">
        <v>404</v>
      </c>
      <c r="Q16" s="18" t="s">
        <v>404</v>
      </c>
      <c r="R16" s="20" t="s">
        <v>404</v>
      </c>
      <c r="S16" s="18" t="n">
        <v>478.1923006</v>
      </c>
      <c r="T16" s="20" t="n">
        <v>34.97169694</v>
      </c>
    </row>
    <row r="17" spans="1:20">
      <c r="A17" s="15" t="s">
        <v>414</v>
      </c>
      <c r="B17" s="17" t="n">
        <v>6504</v>
      </c>
      <c r="C17" s="18">
        <f>(1325.0/B17*100)</f>
        <v/>
      </c>
      <c r="D17" s="19" t="n">
        <v>5179</v>
      </c>
      <c r="E17" s="18" t="n">
        <v>506.62142416</v>
      </c>
      <c r="F17" s="20" t="n">
        <v>6.62132102</v>
      </c>
      <c r="G17" s="18" t="n">
        <v>512.19794318</v>
      </c>
      <c r="H17" s="20" t="n">
        <v>11.25024249</v>
      </c>
      <c r="I17" s="18" t="n">
        <v>498.21698752</v>
      </c>
      <c r="J17" s="20" t="n">
        <v>13.72956272</v>
      </c>
      <c r="K17" s="18" t="n">
        <v>516.83414773</v>
      </c>
      <c r="L17" s="20" t="n">
        <v>12.16683507</v>
      </c>
      <c r="M17" s="18" t="s">
        <v>404</v>
      </c>
      <c r="N17" s="20" t="s">
        <v>404</v>
      </c>
      <c r="O17" s="18" t="s">
        <v>404</v>
      </c>
      <c r="P17" s="20" t="s">
        <v>404</v>
      </c>
      <c r="Q17" s="18" t="s">
        <v>404</v>
      </c>
      <c r="R17" s="20" t="s">
        <v>404</v>
      </c>
      <c r="S17" s="18" t="n">
        <v>553.29391686</v>
      </c>
      <c r="T17" s="20" t="n">
        <v>29.17625428</v>
      </c>
    </row>
    <row r="18" spans="1:20">
      <c r="A18" s="15" t="s">
        <v>415</v>
      </c>
      <c r="B18" s="17" t="n">
        <v>5532</v>
      </c>
      <c r="C18" s="18">
        <f>(0.0/B18*100)</f>
        <v/>
      </c>
      <c r="D18" s="19" t="n">
        <v>5532</v>
      </c>
      <c r="E18" s="18" t="n">
        <v>458.42272908</v>
      </c>
      <c r="F18" s="20" t="n">
        <v>5.58081663</v>
      </c>
      <c r="G18" s="18" t="n">
        <v>461.71399442</v>
      </c>
      <c r="H18" s="20" t="n">
        <v>11.49550104</v>
      </c>
      <c r="I18" s="18" t="n">
        <v>459.68037254</v>
      </c>
      <c r="J18" s="20" t="n">
        <v>7.76304836</v>
      </c>
      <c r="K18" s="18" t="n">
        <v>438.68869768</v>
      </c>
      <c r="L18" s="20" t="n">
        <v>10.22884949</v>
      </c>
      <c r="M18" s="18" t="s">
        <v>404</v>
      </c>
      <c r="N18" s="20" t="s">
        <v>404</v>
      </c>
      <c r="O18" s="18" t="s">
        <v>404</v>
      </c>
      <c r="P18" s="20" t="s">
        <v>404</v>
      </c>
      <c r="Q18" s="18" t="s">
        <v>404</v>
      </c>
      <c r="R18" s="20" t="s">
        <v>404</v>
      </c>
      <c r="S18" s="18" t="n">
        <v>423.06863514</v>
      </c>
      <c r="T18" s="20" t="n">
        <v>34.99777569</v>
      </c>
    </row>
    <row r="19" spans="1:20">
      <c r="A19" s="15" t="s">
        <v>416</v>
      </c>
      <c r="B19" s="17" t="n">
        <v>5658</v>
      </c>
      <c r="C19" s="18">
        <f>(327.0/B19*100)</f>
        <v/>
      </c>
      <c r="D19" s="19" t="n">
        <v>5331</v>
      </c>
      <c r="E19" s="18" t="n">
        <v>474.03063874</v>
      </c>
      <c r="F19" s="20" t="n">
        <v>5.97536221</v>
      </c>
      <c r="G19" s="18" t="n">
        <v>508.5188104</v>
      </c>
      <c r="H19" s="20" t="n">
        <v>9.051796120000001</v>
      </c>
      <c r="I19" s="18" t="n">
        <v>439.97749627</v>
      </c>
      <c r="J19" s="20" t="n">
        <v>11.63984643</v>
      </c>
      <c r="K19" s="18" t="n">
        <v>468.55765412</v>
      </c>
      <c r="L19" s="20" t="n">
        <v>14.71180605</v>
      </c>
      <c r="M19" s="18" t="s">
        <v>404</v>
      </c>
      <c r="N19" s="20" t="s">
        <v>404</v>
      </c>
      <c r="O19" s="18" t="s">
        <v>404</v>
      </c>
      <c r="P19" s="20" t="s">
        <v>404</v>
      </c>
      <c r="Q19" s="18" t="s">
        <v>404</v>
      </c>
      <c r="R19" s="20" t="s">
        <v>404</v>
      </c>
      <c r="S19" s="18" t="n">
        <v>478.64735011</v>
      </c>
      <c r="T19" s="20" t="n">
        <v>68.60504125999999</v>
      </c>
    </row>
    <row r="20" spans="1:20">
      <c r="A20" s="15" t="s">
        <v>417</v>
      </c>
      <c r="B20" s="17" t="n">
        <v>3371</v>
      </c>
      <c r="C20" s="18">
        <f>(24.0/B20*100)</f>
        <v/>
      </c>
      <c r="D20" s="19" t="n">
        <v>3347</v>
      </c>
      <c r="E20" s="18" t="n">
        <v>472.47404497</v>
      </c>
      <c r="F20" s="20" t="n">
        <v>1.84202129</v>
      </c>
      <c r="G20" s="18" t="n">
        <v>481.60454623</v>
      </c>
      <c r="H20" s="20" t="n">
        <v>5.0703731</v>
      </c>
      <c r="I20" s="18" t="n">
        <v>458.64323277</v>
      </c>
      <c r="J20" s="20" t="n">
        <v>6.01390674</v>
      </c>
      <c r="K20" s="18" t="n">
        <v>479.43010304</v>
      </c>
      <c r="L20" s="20" t="n">
        <v>11.2604829</v>
      </c>
      <c r="M20" s="18" t="s">
        <v>404</v>
      </c>
      <c r="N20" s="20" t="s">
        <v>404</v>
      </c>
      <c r="O20" s="18" t="s">
        <v>404</v>
      </c>
      <c r="P20" s="20" t="s">
        <v>404</v>
      </c>
      <c r="Q20" s="18" t="s">
        <v>404</v>
      </c>
      <c r="R20" s="20" t="s">
        <v>404</v>
      </c>
      <c r="S20" s="18" t="n">
        <v>497.41288255</v>
      </c>
      <c r="T20" s="20" t="n">
        <v>21.28352851</v>
      </c>
    </row>
    <row r="21" spans="1:20">
      <c r="A21" s="15" t="s">
        <v>418</v>
      </c>
      <c r="B21" s="17" t="n">
        <v>5741</v>
      </c>
      <c r="C21" s="18">
        <f>(0.0/B21*100)</f>
        <v/>
      </c>
      <c r="D21" s="19" t="n">
        <v>5741</v>
      </c>
      <c r="E21" s="18" t="n">
        <v>500.24997286</v>
      </c>
      <c r="F21" s="20" t="n">
        <v>3.53831237</v>
      </c>
      <c r="G21" s="18" t="n">
        <v>511.92501002</v>
      </c>
      <c r="H21" s="20" t="n">
        <v>5.90135012</v>
      </c>
      <c r="I21" s="18" t="n">
        <v>504.98924468</v>
      </c>
      <c r="J21" s="20" t="n">
        <v>8.22775431</v>
      </c>
      <c r="K21" s="18" t="n">
        <v>493.27588236</v>
      </c>
      <c r="L21" s="20" t="n">
        <v>7.4894112</v>
      </c>
      <c r="M21" s="18" t="s">
        <v>404</v>
      </c>
      <c r="N21" s="20" t="s">
        <v>404</v>
      </c>
      <c r="O21" s="18" t="s">
        <v>404</v>
      </c>
      <c r="P21" s="20" t="s">
        <v>404</v>
      </c>
      <c r="Q21" s="18" t="s">
        <v>404</v>
      </c>
      <c r="R21" s="20" t="s">
        <v>404</v>
      </c>
      <c r="S21" s="18" t="n">
        <v>492.05667097</v>
      </c>
      <c r="T21" s="20" t="n">
        <v>14.65260137</v>
      </c>
    </row>
    <row r="22" spans="1:20">
      <c r="A22" s="15" t="s">
        <v>419</v>
      </c>
      <c r="B22" s="17" t="n">
        <v>6598</v>
      </c>
      <c r="C22" s="18">
        <f>(0.0/B22*100)</f>
        <v/>
      </c>
      <c r="D22" s="19" t="n">
        <v>6598</v>
      </c>
      <c r="E22" s="18" t="n">
        <v>462.78591554</v>
      </c>
      <c r="F22" s="20" t="n">
        <v>5.00790073</v>
      </c>
      <c r="G22" s="18" t="n">
        <v>487.01500319</v>
      </c>
      <c r="H22" s="20" t="n">
        <v>11.28237296</v>
      </c>
      <c r="I22" s="18" t="n">
        <v>505.63624645</v>
      </c>
      <c r="J22" s="20" t="n">
        <v>35.24745357</v>
      </c>
      <c r="K22" s="18" t="n">
        <v>463.51428302</v>
      </c>
      <c r="L22" s="20" t="n">
        <v>19.23423058</v>
      </c>
      <c r="M22" s="18" t="s">
        <v>404</v>
      </c>
      <c r="N22" s="20" t="s">
        <v>404</v>
      </c>
      <c r="O22" s="18" t="s">
        <v>404</v>
      </c>
      <c r="P22" s="20" t="s">
        <v>404</v>
      </c>
      <c r="Q22" s="18" t="s">
        <v>404</v>
      </c>
      <c r="R22" s="20" t="s">
        <v>404</v>
      </c>
      <c r="S22" s="18" t="n">
        <v>458.36995462</v>
      </c>
      <c r="T22" s="20" t="n">
        <v>36.66713251</v>
      </c>
    </row>
    <row r="23" spans="1:20">
      <c r="A23" s="15" t="s">
        <v>420</v>
      </c>
      <c r="B23" s="17" t="n">
        <v>11583</v>
      </c>
      <c r="C23" s="18">
        <f>(3194.0/B23*100)</f>
        <v/>
      </c>
      <c r="D23" s="19" t="n">
        <v>8389</v>
      </c>
      <c r="E23" s="18" t="n">
        <v>486.63978795</v>
      </c>
      <c r="F23" s="20" t="n">
        <v>4.25021935</v>
      </c>
      <c r="G23" s="18" t="n">
        <v>489.10022693</v>
      </c>
      <c r="H23" s="20" t="n">
        <v>16.83490014</v>
      </c>
      <c r="I23" s="18" t="n">
        <v>473.61509886</v>
      </c>
      <c r="J23" s="20" t="n">
        <v>9.526728390000001</v>
      </c>
      <c r="K23" s="18" t="n">
        <v>481.80846654</v>
      </c>
      <c r="L23" s="20" t="n">
        <v>14.76374276</v>
      </c>
      <c r="M23" s="18" t="s">
        <v>404</v>
      </c>
      <c r="N23" s="20" t="s">
        <v>404</v>
      </c>
      <c r="O23" s="18" t="s">
        <v>404</v>
      </c>
      <c r="P23" s="20" t="s">
        <v>404</v>
      </c>
      <c r="Q23" s="18" t="s">
        <v>404</v>
      </c>
      <c r="R23" s="20" t="s">
        <v>404</v>
      </c>
      <c r="S23" s="18" t="n">
        <v>498.35389832</v>
      </c>
      <c r="T23" s="20" t="n">
        <v>32.39694417</v>
      </c>
    </row>
    <row r="24" spans="1:20">
      <c r="A24" s="15" t="s">
        <v>421</v>
      </c>
      <c r="B24" s="17" t="n">
        <v>6647</v>
      </c>
      <c r="C24" s="18">
        <f>(0.0/B24*100)</f>
        <v/>
      </c>
      <c r="D24" s="19" t="n">
        <v>6647</v>
      </c>
      <c r="E24" s="18" t="n">
        <v>535.8699388799999</v>
      </c>
      <c r="F24" s="20" t="n">
        <v>3.9820806</v>
      </c>
      <c r="G24" s="18" t="n">
        <v>549.78477749</v>
      </c>
      <c r="H24" s="20" t="n">
        <v>13.61484751</v>
      </c>
      <c r="I24" s="18" t="n">
        <v>547.97553627</v>
      </c>
      <c r="J24" s="20" t="n">
        <v>11.10944918</v>
      </c>
      <c r="K24" s="18" t="n">
        <v>493.92162089</v>
      </c>
      <c r="L24" s="20" t="n">
        <v>28.59007342</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517.07013441</v>
      </c>
      <c r="F25" s="20" t="n">
        <v>3.59338489</v>
      </c>
      <c r="G25" s="18" t="n">
        <v>500.30807063</v>
      </c>
      <c r="H25" s="20" t="n">
        <v>22.16449731</v>
      </c>
      <c r="I25" s="18" t="n">
        <v>532.4975826800001</v>
      </c>
      <c r="J25" s="20" t="n">
        <v>11.38607229</v>
      </c>
      <c r="K25" s="18" t="n">
        <v>512.29995913</v>
      </c>
      <c r="L25" s="20" t="n">
        <v>7.3617931</v>
      </c>
      <c r="M25" s="18" t="s">
        <v>404</v>
      </c>
      <c r="N25" s="20" t="s">
        <v>404</v>
      </c>
      <c r="O25" s="18" t="s">
        <v>404</v>
      </c>
      <c r="P25" s="20" t="s">
        <v>404</v>
      </c>
      <c r="Q25" s="18" t="s">
        <v>404</v>
      </c>
      <c r="R25" s="20" t="s">
        <v>404</v>
      </c>
      <c r="S25" s="18" t="n">
        <v>442.41672222</v>
      </c>
      <c r="T25" s="20" t="n">
        <v>3.3615834</v>
      </c>
    </row>
    <row r="26" spans="1:20">
      <c r="A26" s="15" t="s">
        <v>423</v>
      </c>
      <c r="B26" s="17" t="n">
        <v>4869</v>
      </c>
      <c r="C26" s="18">
        <f>(11.0/B26*100)</f>
        <v/>
      </c>
      <c r="D26" s="19" t="n">
        <v>4858</v>
      </c>
      <c r="E26" s="18" t="n">
        <v>487.96415181</v>
      </c>
      <c r="F26" s="20" t="n">
        <v>1.82596902</v>
      </c>
      <c r="G26" s="18" t="n">
        <v>509.87700727</v>
      </c>
      <c r="H26" s="20" t="n">
        <v>4.48882596</v>
      </c>
      <c r="I26" s="18" t="n">
        <v>468.31233378</v>
      </c>
      <c r="J26" s="20" t="n">
        <v>8.686548139999999</v>
      </c>
      <c r="K26" s="18" t="n">
        <v>466.36107753</v>
      </c>
      <c r="L26" s="20" t="n">
        <v>8.53778438</v>
      </c>
      <c r="M26" s="18" t="s">
        <v>404</v>
      </c>
      <c r="N26" s="20" t="s">
        <v>404</v>
      </c>
      <c r="O26" s="18" t="s">
        <v>404</v>
      </c>
      <c r="P26" s="20" t="s">
        <v>404</v>
      </c>
      <c r="Q26" s="18" t="s">
        <v>404</v>
      </c>
      <c r="R26" s="20" t="s">
        <v>404</v>
      </c>
      <c r="S26" s="18" t="n">
        <v>504.81905149</v>
      </c>
      <c r="T26" s="20" t="n">
        <v>21.06637268</v>
      </c>
    </row>
    <row r="27" spans="1:20">
      <c r="A27" s="15" t="s">
        <v>424</v>
      </c>
      <c r="B27" s="17" t="n">
        <v>5299</v>
      </c>
      <c r="C27" s="18">
        <f>(0.0/B27*100)</f>
        <v/>
      </c>
      <c r="D27" s="19" t="n">
        <v>5299</v>
      </c>
      <c r="E27" s="18" t="n">
        <v>486.86909386</v>
      </c>
      <c r="F27" s="20" t="n">
        <v>1.61438521</v>
      </c>
      <c r="G27" s="18" t="n">
        <v>483.65317537</v>
      </c>
      <c r="H27" s="20" t="n">
        <v>2.84531347</v>
      </c>
      <c r="I27" s="18" t="n">
        <v>470.66509782</v>
      </c>
      <c r="J27" s="20" t="n">
        <v>2.85092979</v>
      </c>
      <c r="K27" s="18" t="n">
        <v>486.14775021</v>
      </c>
      <c r="L27" s="20" t="n">
        <v>2.09294254</v>
      </c>
      <c r="M27" s="18" t="s">
        <v>404</v>
      </c>
      <c r="N27" s="20" t="s">
        <v>404</v>
      </c>
      <c r="O27" s="18" t="s">
        <v>404</v>
      </c>
      <c r="P27" s="20" t="s">
        <v>404</v>
      </c>
      <c r="Q27" s="18" t="s">
        <v>404</v>
      </c>
      <c r="R27" s="20" t="s">
        <v>404</v>
      </c>
      <c r="S27" s="18" t="n">
        <v>463.07082928</v>
      </c>
      <c r="T27" s="20" t="n">
        <v>3.78895314</v>
      </c>
    </row>
    <row r="28" spans="1:20">
      <c r="A28" s="15" t="s">
        <v>425</v>
      </c>
      <c r="B28" s="17" t="n">
        <v>7568</v>
      </c>
      <c r="C28" s="18">
        <f>(0.0/B28*100)</f>
        <v/>
      </c>
      <c r="D28" s="19" t="n">
        <v>7568</v>
      </c>
      <c r="E28" s="18" t="n">
        <v>415.88389203</v>
      </c>
      <c r="F28" s="20" t="n">
        <v>2.72563329</v>
      </c>
      <c r="G28" s="18" t="n">
        <v>423.74341271</v>
      </c>
      <c r="H28" s="20" t="n">
        <v>10.33257729</v>
      </c>
      <c r="I28" s="18" t="n">
        <v>432.49600007</v>
      </c>
      <c r="J28" s="20" t="n">
        <v>22.56311129</v>
      </c>
      <c r="K28" s="18" t="n">
        <v>410.91109382</v>
      </c>
      <c r="L28" s="20" t="n">
        <v>6.30006313</v>
      </c>
      <c r="M28" s="18" t="s">
        <v>404</v>
      </c>
      <c r="N28" s="20" t="s">
        <v>404</v>
      </c>
      <c r="O28" s="18" t="s">
        <v>404</v>
      </c>
      <c r="P28" s="20" t="s">
        <v>404</v>
      </c>
      <c r="Q28" s="18" t="s">
        <v>404</v>
      </c>
      <c r="R28" s="20" t="s">
        <v>404</v>
      </c>
      <c r="S28" s="18" t="n">
        <v>407.28295607</v>
      </c>
      <c r="T28" s="20" t="n">
        <v>9.20964848</v>
      </c>
    </row>
    <row r="29" spans="1:20">
      <c r="A29" s="15" t="s">
        <v>426</v>
      </c>
      <c r="B29" s="17" t="n">
        <v>5385</v>
      </c>
      <c r="C29" s="18">
        <f>(1123.0/B29*100)</f>
        <v/>
      </c>
      <c r="D29" s="19" t="n">
        <v>4262</v>
      </c>
      <c r="E29" s="18" t="n">
        <v>508.24910699</v>
      </c>
      <c r="F29" s="20" t="n">
        <v>7.87116088</v>
      </c>
      <c r="G29" s="18" t="n">
        <v>511.43925451</v>
      </c>
      <c r="H29" s="20" t="n">
        <v>20.80135871</v>
      </c>
      <c r="I29" s="18" t="n">
        <v>433.872933</v>
      </c>
      <c r="J29" s="20" t="n">
        <v>7.02635794</v>
      </c>
      <c r="K29" s="18" t="n">
        <v>504.85686158</v>
      </c>
      <c r="L29" s="20" t="n">
        <v>11.15765634</v>
      </c>
      <c r="M29" s="18" t="s">
        <v>404</v>
      </c>
      <c r="N29" s="20" t="s">
        <v>404</v>
      </c>
      <c r="O29" s="18" t="s">
        <v>404</v>
      </c>
      <c r="P29" s="20" t="s">
        <v>404</v>
      </c>
      <c r="Q29" s="18" t="s">
        <v>404</v>
      </c>
      <c r="R29" s="20" t="s">
        <v>404</v>
      </c>
      <c r="S29" s="18" t="n">
        <v>532.52292401</v>
      </c>
      <c r="T29" s="20" t="n">
        <v>3.93831359</v>
      </c>
    </row>
    <row r="30" spans="1:20">
      <c r="A30" s="15" t="s">
        <v>427</v>
      </c>
      <c r="B30" s="17" t="n">
        <v>4520</v>
      </c>
      <c r="C30" s="18">
        <f>(1076.0/B30*100)</f>
        <v/>
      </c>
      <c r="D30" s="19" t="n">
        <v>3444</v>
      </c>
      <c r="E30" s="18" t="n">
        <v>513.00342188</v>
      </c>
      <c r="F30" s="20" t="n">
        <v>3.60756791</v>
      </c>
      <c r="G30" s="18" t="n">
        <v>529.31494087</v>
      </c>
      <c r="H30" s="20" t="n">
        <v>10.20810279</v>
      </c>
      <c r="I30" s="18" t="n">
        <v>533.99455</v>
      </c>
      <c r="J30" s="20" t="n">
        <v>5.88463857</v>
      </c>
      <c r="K30" s="18" t="n">
        <v>507.81133785</v>
      </c>
      <c r="L30" s="20" t="n">
        <v>22.51918867</v>
      </c>
      <c r="M30" s="18" t="s">
        <v>404</v>
      </c>
      <c r="N30" s="20" t="s">
        <v>404</v>
      </c>
      <c r="O30" s="18" t="s">
        <v>404</v>
      </c>
      <c r="P30" s="20" t="s">
        <v>404</v>
      </c>
      <c r="Q30" s="18" t="s">
        <v>404</v>
      </c>
      <c r="R30" s="20" t="s">
        <v>404</v>
      </c>
      <c r="S30" s="18" t="n">
        <v>498.10174926</v>
      </c>
      <c r="T30" s="20" t="n">
        <v>8.439503849999999</v>
      </c>
    </row>
    <row r="31" spans="1:20">
      <c r="A31" s="15" t="s">
        <v>428</v>
      </c>
      <c r="B31" s="17" t="n">
        <v>5456</v>
      </c>
      <c r="C31" s="18">
        <f>(502.0/B31*100)</f>
        <v/>
      </c>
      <c r="D31" s="19" t="n">
        <v>4954</v>
      </c>
      <c r="E31" s="18" t="n">
        <v>498.56638162</v>
      </c>
      <c r="F31" s="20" t="n">
        <v>2.64797371</v>
      </c>
      <c r="G31" s="18" t="n">
        <v>512.4191019</v>
      </c>
      <c r="H31" s="20" t="n">
        <v>8.3998697</v>
      </c>
      <c r="I31" s="18" t="n">
        <v>489.81851224</v>
      </c>
      <c r="J31" s="20" t="n">
        <v>7.20186791</v>
      </c>
      <c r="K31" s="18" t="n">
        <v>496.37535331</v>
      </c>
      <c r="L31" s="20" t="n">
        <v>9.08779777</v>
      </c>
      <c r="M31" s="18" t="s">
        <v>404</v>
      </c>
      <c r="N31" s="20" t="s">
        <v>404</v>
      </c>
      <c r="O31" s="18" t="s">
        <v>404</v>
      </c>
      <c r="P31" s="20" t="s">
        <v>404</v>
      </c>
      <c r="Q31" s="18" t="s">
        <v>404</v>
      </c>
      <c r="R31" s="20" t="s">
        <v>404</v>
      </c>
      <c r="S31" s="18" t="n">
        <v>508.15792891</v>
      </c>
      <c r="T31" s="20" t="n">
        <v>13.94236166</v>
      </c>
    </row>
    <row r="32" spans="1:20">
      <c r="A32" s="15" t="s">
        <v>429</v>
      </c>
      <c r="B32" s="17" t="n">
        <v>4478</v>
      </c>
      <c r="C32" s="18">
        <f>(0.0/B32*100)</f>
        <v/>
      </c>
      <c r="D32" s="19" t="n">
        <v>4478</v>
      </c>
      <c r="E32" s="18" t="n">
        <v>495.48173099</v>
      </c>
      <c r="F32" s="20" t="n">
        <v>3.42043568</v>
      </c>
      <c r="G32" s="18" t="n">
        <v>519.53558968</v>
      </c>
      <c r="H32" s="20" t="n">
        <v>5.90935381</v>
      </c>
      <c r="I32" s="18" t="n">
        <v>488.87578957</v>
      </c>
      <c r="J32" s="20" t="n">
        <v>7.83947183</v>
      </c>
      <c r="K32" s="18" t="n">
        <v>535.00076767</v>
      </c>
      <c r="L32" s="20" t="n">
        <v>13.46109357</v>
      </c>
      <c r="M32" s="18" t="s">
        <v>404</v>
      </c>
      <c r="N32" s="20" t="s">
        <v>404</v>
      </c>
      <c r="O32" s="18" t="s">
        <v>404</v>
      </c>
      <c r="P32" s="20" t="s">
        <v>404</v>
      </c>
      <c r="Q32" s="18" t="s">
        <v>404</v>
      </c>
      <c r="R32" s="20" t="s">
        <v>404</v>
      </c>
      <c r="S32" s="18" t="n">
        <v>485.61340851</v>
      </c>
      <c r="T32" s="20" t="n">
        <v>5.0206655</v>
      </c>
    </row>
    <row r="33" spans="1:20">
      <c r="A33" s="15" t="s">
        <v>430</v>
      </c>
      <c r="B33" s="17" t="n">
        <v>7325</v>
      </c>
      <c r="C33" s="18">
        <f>(29.0/B33*100)</f>
        <v/>
      </c>
      <c r="D33" s="19" t="n">
        <v>7296</v>
      </c>
      <c r="E33" s="18" t="n">
        <v>498.03683894</v>
      </c>
      <c r="F33" s="20" t="n">
        <v>3.17450595</v>
      </c>
      <c r="G33" s="18" t="n">
        <v>527.12301844</v>
      </c>
      <c r="H33" s="20" t="n">
        <v>6.80838342</v>
      </c>
      <c r="I33" s="18" t="n">
        <v>505.46414682</v>
      </c>
      <c r="J33" s="20" t="n">
        <v>9.53253746</v>
      </c>
      <c r="K33" s="18" t="n">
        <v>478.52121336</v>
      </c>
      <c r="L33" s="20" t="n">
        <v>5.94386227</v>
      </c>
      <c r="M33" s="18" t="s">
        <v>404</v>
      </c>
      <c r="N33" s="20" t="s">
        <v>404</v>
      </c>
      <c r="O33" s="18" t="s">
        <v>404</v>
      </c>
      <c r="P33" s="20" t="s">
        <v>404</v>
      </c>
      <c r="Q33" s="18" t="s">
        <v>404</v>
      </c>
      <c r="R33" s="20" t="s">
        <v>404</v>
      </c>
      <c r="S33" s="18" t="n">
        <v>507.69636981</v>
      </c>
      <c r="T33" s="20" t="n">
        <v>14.35001238</v>
      </c>
    </row>
    <row r="34" spans="1:20">
      <c r="A34" s="15" t="s">
        <v>431</v>
      </c>
      <c r="B34" s="17" t="n">
        <v>6350</v>
      </c>
      <c r="C34" s="18">
        <f>(0.0/B34*100)</f>
        <v/>
      </c>
      <c r="D34" s="19" t="n">
        <v>6350</v>
      </c>
      <c r="E34" s="18" t="n">
        <v>458.75332961</v>
      </c>
      <c r="F34" s="20" t="n">
        <v>3.79807629</v>
      </c>
      <c r="G34" s="18" t="n">
        <v>473.13685869</v>
      </c>
      <c r="H34" s="20" t="n">
        <v>9.006270649999999</v>
      </c>
      <c r="I34" s="18" t="n">
        <v>436.74210304</v>
      </c>
      <c r="J34" s="20" t="n">
        <v>18.95520803</v>
      </c>
      <c r="K34" s="18" t="n">
        <v>475.73943977</v>
      </c>
      <c r="L34" s="20" t="n">
        <v>23.38317589</v>
      </c>
      <c r="M34" s="18" t="s">
        <v>404</v>
      </c>
      <c r="N34" s="20" t="s">
        <v>404</v>
      </c>
      <c r="O34" s="18" t="s">
        <v>404</v>
      </c>
      <c r="P34" s="20" t="s">
        <v>404</v>
      </c>
      <c r="Q34" s="18" t="s">
        <v>404</v>
      </c>
      <c r="R34" s="20" t="s">
        <v>404</v>
      </c>
      <c r="S34" s="18" t="n">
        <v>455.24847407</v>
      </c>
      <c r="T34" s="20" t="n">
        <v>15.59993959</v>
      </c>
    </row>
    <row r="35" spans="1:20">
      <c r="A35" s="15" t="s">
        <v>432</v>
      </c>
      <c r="B35" s="17" t="n">
        <v>6406</v>
      </c>
      <c r="C35" s="18">
        <f>(443.0/B35*100)</f>
        <v/>
      </c>
      <c r="D35" s="19" t="n">
        <v>5963</v>
      </c>
      <c r="E35" s="18" t="n">
        <v>505.72706954</v>
      </c>
      <c r="F35" s="20" t="n">
        <v>2.44126362</v>
      </c>
      <c r="G35" s="18" t="n">
        <v>524.93378674</v>
      </c>
      <c r="H35" s="20" t="n">
        <v>2.13482181</v>
      </c>
      <c r="I35" s="18" t="n">
        <v>515.59651792</v>
      </c>
      <c r="J35" s="20" t="n">
        <v>4.95536337</v>
      </c>
      <c r="K35" s="18" t="n">
        <v>486.23684061</v>
      </c>
      <c r="L35" s="20" t="n">
        <v>5.19750088</v>
      </c>
      <c r="M35" s="18" t="s">
        <v>404</v>
      </c>
      <c r="N35" s="20" t="s">
        <v>404</v>
      </c>
      <c r="O35" s="18" t="s">
        <v>404</v>
      </c>
      <c r="P35" s="20" t="s">
        <v>404</v>
      </c>
      <c r="Q35" s="18" t="s">
        <v>404</v>
      </c>
      <c r="R35" s="20" t="s">
        <v>404</v>
      </c>
      <c r="S35" s="18" t="n">
        <v>519.80770218</v>
      </c>
      <c r="T35" s="20" t="n">
        <v>11.4923541</v>
      </c>
    </row>
    <row r="36" spans="1:20">
      <c r="A36" s="15" t="s">
        <v>433</v>
      </c>
      <c r="B36" s="17" t="n">
        <v>6736</v>
      </c>
      <c r="C36" s="18">
        <f>(10.0/B36*100)</f>
        <v/>
      </c>
      <c r="D36" s="19" t="n">
        <v>6726</v>
      </c>
      <c r="E36" s="18" t="n">
        <v>489.19942303</v>
      </c>
      <c r="F36" s="20" t="n">
        <v>2.90129395</v>
      </c>
      <c r="G36" s="18" t="n">
        <v>509.86615718</v>
      </c>
      <c r="H36" s="20" t="n">
        <v>4.69889195</v>
      </c>
      <c r="I36" s="18" t="n">
        <v>489.33765465</v>
      </c>
      <c r="J36" s="20" t="n">
        <v>7.62346318</v>
      </c>
      <c r="K36" s="18" t="n">
        <v>494.40131485</v>
      </c>
      <c r="L36" s="20" t="n">
        <v>8.205970560000001</v>
      </c>
      <c r="M36" s="18" t="s">
        <v>404</v>
      </c>
      <c r="N36" s="20" t="s">
        <v>404</v>
      </c>
      <c r="O36" s="18" t="s">
        <v>404</v>
      </c>
      <c r="P36" s="20" t="s">
        <v>404</v>
      </c>
      <c r="Q36" s="18" t="s">
        <v>404</v>
      </c>
      <c r="R36" s="20" t="s">
        <v>404</v>
      </c>
      <c r="S36" s="18" t="n">
        <v>492.25419511</v>
      </c>
      <c r="T36" s="20" t="n">
        <v>11.62724466</v>
      </c>
    </row>
    <row r="37" spans="1:20">
      <c r="A37" s="15" t="s">
        <v>434</v>
      </c>
      <c r="B37" s="17" t="n">
        <v>5458</v>
      </c>
      <c r="C37" s="18">
        <f>(0.0/B37*100)</f>
        <v/>
      </c>
      <c r="D37" s="19" t="n">
        <v>5458</v>
      </c>
      <c r="E37" s="18" t="n">
        <v>490.09312179</v>
      </c>
      <c r="F37" s="20" t="n">
        <v>3.7870545</v>
      </c>
      <c r="G37" s="18" t="n">
        <v>508.11578299</v>
      </c>
      <c r="H37" s="20" t="n">
        <v>9.414534769999999</v>
      </c>
      <c r="I37" s="18" t="n">
        <v>506.08535183</v>
      </c>
      <c r="J37" s="20" t="n">
        <v>14.47306369</v>
      </c>
      <c r="K37" s="18" t="n">
        <v>476.81450268</v>
      </c>
      <c r="L37" s="20" t="n">
        <v>7.73004062</v>
      </c>
      <c r="M37" s="18" t="s">
        <v>404</v>
      </c>
      <c r="N37" s="20" t="s">
        <v>404</v>
      </c>
      <c r="O37" s="18" t="s">
        <v>404</v>
      </c>
      <c r="P37" s="20" t="s">
        <v>404</v>
      </c>
      <c r="Q37" s="18" t="s">
        <v>404</v>
      </c>
      <c r="R37" s="20" t="s">
        <v>404</v>
      </c>
      <c r="S37" s="18" t="n">
        <v>483.18516811</v>
      </c>
      <c r="T37" s="20" t="n">
        <v>36.08615041</v>
      </c>
    </row>
    <row r="38" spans="1:20">
      <c r="A38" s="15" t="s">
        <v>435</v>
      </c>
      <c r="B38" s="17" t="n">
        <v>5860</v>
      </c>
      <c r="C38" s="18">
        <f>(268.0/B38*100)</f>
        <v/>
      </c>
      <c r="D38" s="19" t="n">
        <v>5592</v>
      </c>
      <c r="E38" s="18" t="n">
        <v>503.78886855</v>
      </c>
      <c r="F38" s="20" t="n">
        <v>9.35623168</v>
      </c>
      <c r="G38" s="18" t="n">
        <v>510.25960737</v>
      </c>
      <c r="H38" s="20" t="n">
        <v>6.52112438</v>
      </c>
      <c r="I38" s="18" t="n">
        <v>504.40564491</v>
      </c>
      <c r="J38" s="20" t="n">
        <v>10.08347338</v>
      </c>
      <c r="K38" s="18" t="n">
        <v>495.27530984</v>
      </c>
      <c r="L38" s="20" t="n">
        <v>11.30878404</v>
      </c>
      <c r="M38" s="18" t="s">
        <v>404</v>
      </c>
      <c r="N38" s="20" t="s">
        <v>404</v>
      </c>
      <c r="O38" s="18" t="s">
        <v>404</v>
      </c>
      <c r="P38" s="20" t="s">
        <v>404</v>
      </c>
      <c r="Q38" s="18" t="s">
        <v>404</v>
      </c>
      <c r="R38" s="20" t="s">
        <v>404</v>
      </c>
      <c r="S38" s="18" t="n">
        <v>487.02374523</v>
      </c>
      <c r="T38" s="20" t="n">
        <v>37.13153153</v>
      </c>
    </row>
    <row r="39" spans="1:20">
      <c r="A39" s="15" t="s">
        <v>436</v>
      </c>
      <c r="B39" s="17" t="n">
        <v>5895</v>
      </c>
      <c r="C39" s="18">
        <f>(0.0/B39*100)</f>
        <v/>
      </c>
      <c r="D39" s="19" t="n">
        <v>5895</v>
      </c>
      <c r="E39" s="18" t="n">
        <v>420.04153326</v>
      </c>
      <c r="F39" s="20" t="n">
        <v>4.65022649</v>
      </c>
      <c r="G39" s="18" t="n">
        <v>466.40481056</v>
      </c>
      <c r="H39" s="20" t="n">
        <v>11.4958298</v>
      </c>
      <c r="I39" s="18" t="n">
        <v>422.3333753</v>
      </c>
      <c r="J39" s="20" t="n">
        <v>20.13212392</v>
      </c>
      <c r="K39" s="18" t="n">
        <v>418.74067758</v>
      </c>
      <c r="L39" s="20" t="n">
        <v>25.12096429</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504.21311006</v>
      </c>
      <c r="F40" s="20" t="n">
        <v>3.16971643</v>
      </c>
      <c r="G40" s="18" t="n">
        <v>565.95468198</v>
      </c>
      <c r="H40" s="20" t="n">
        <v>7.56277516</v>
      </c>
      <c r="I40" s="18" t="n">
        <v>509.38802083</v>
      </c>
      <c r="J40" s="20" t="n">
        <v>7.80967957</v>
      </c>
      <c r="K40" s="18" t="n">
        <v>503.63570825</v>
      </c>
      <c r="L40" s="20" t="n">
        <v>10.33053522</v>
      </c>
      <c r="M40" s="18" t="s">
        <v>404</v>
      </c>
      <c r="N40" s="20" t="s">
        <v>404</v>
      </c>
      <c r="O40" s="18" t="s">
        <v>404</v>
      </c>
      <c r="P40" s="20" t="s">
        <v>404</v>
      </c>
      <c r="Q40" s="18" t="s">
        <v>404</v>
      </c>
      <c r="R40" s="20" t="s">
        <v>404</v>
      </c>
      <c r="S40" s="18" t="n">
        <v>501.21734529</v>
      </c>
      <c r="T40" s="20" t="n">
        <v>11.93321525</v>
      </c>
    </row>
    <row r="41" spans="1:20">
      <c r="A41" s="15" t="s">
        <v>438</v>
      </c>
      <c r="B41" s="17" t="n">
        <v>5712</v>
      </c>
      <c r="C41" s="18">
        <f>(99.0/B41*100)</f>
        <v/>
      </c>
      <c r="D41" s="19" t="n">
        <v>5613</v>
      </c>
      <c r="E41" s="18" t="n">
        <v>492.2202131</v>
      </c>
      <c r="F41" s="20" t="n">
        <v>3.80788149</v>
      </c>
      <c r="G41" s="18" t="n">
        <v>518.61201922</v>
      </c>
      <c r="H41" s="20" t="n">
        <v>8.47005388</v>
      </c>
      <c r="I41" s="18" t="n">
        <v>461.36322835</v>
      </c>
      <c r="J41" s="20" t="n">
        <v>24.0696369</v>
      </c>
      <c r="K41" s="18" t="n">
        <v>515.68993541</v>
      </c>
      <c r="L41" s="20" t="n">
        <v>17.08816054</v>
      </c>
      <c r="M41" s="18" t="s">
        <v>404</v>
      </c>
      <c r="N41" s="20" t="s">
        <v>404</v>
      </c>
      <c r="O41" s="18" t="s">
        <v>404</v>
      </c>
      <c r="P41" s="20" t="s">
        <v>404</v>
      </c>
      <c r="Q41" s="18" t="s">
        <v>404</v>
      </c>
      <c r="R41" s="20" t="s">
        <v>404</v>
      </c>
      <c r="S41" s="18" t="n">
        <v>479.08862567</v>
      </c>
      <c r="T41" s="20" t="n">
        <v>3.49727386</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427.56987389</v>
      </c>
      <c r="F44" s="20" t="n">
        <v>4.79064889</v>
      </c>
      <c r="G44" s="18" t="n">
        <v>428.4022879</v>
      </c>
      <c r="H44" s="20" t="n">
        <v>4.60751899</v>
      </c>
      <c r="I44" s="18" t="n">
        <v>415.44805821</v>
      </c>
      <c r="J44" s="20" t="n">
        <v>8.5386744</v>
      </c>
      <c r="K44" s="18" t="s">
        <v>404</v>
      </c>
      <c r="L44" s="20" t="s">
        <v>404</v>
      </c>
      <c r="M44" s="18" t="s">
        <v>404</v>
      </c>
      <c r="N44" s="20" t="s">
        <v>404</v>
      </c>
      <c r="O44" s="18" t="s">
        <v>404</v>
      </c>
      <c r="P44" s="20" t="s">
        <v>404</v>
      </c>
      <c r="Q44" s="18" t="s">
        <v>404</v>
      </c>
      <c r="R44" s="20" t="s">
        <v>404</v>
      </c>
      <c r="S44" s="18" t="n">
        <v>433.39743136</v>
      </c>
      <c r="T44" s="20" t="n">
        <v>13.74085214</v>
      </c>
    </row>
    <row r="45" spans="1:20">
      <c r="A45" s="15" t="s">
        <v>442</v>
      </c>
      <c r="B45" s="17" t="n">
        <v>5519</v>
      </c>
      <c r="C45" s="18">
        <f>(0.0/B45*100)</f>
        <v/>
      </c>
      <c r="D45" s="19" t="n">
        <v>5519</v>
      </c>
      <c r="E45" s="18" t="n">
        <v>375.60661969</v>
      </c>
      <c r="F45" s="20" t="n">
        <v>3.37935741</v>
      </c>
      <c r="G45" s="18" t="n">
        <v>371.60802857</v>
      </c>
      <c r="H45" s="20" t="n">
        <v>16.09345135</v>
      </c>
      <c r="I45" s="18" t="n">
        <v>376.17378198</v>
      </c>
      <c r="J45" s="20" t="n">
        <v>7.08525773</v>
      </c>
      <c r="K45" s="18" t="n">
        <v>333.54119947</v>
      </c>
      <c r="L45" s="20" t="n">
        <v>19.00692228</v>
      </c>
      <c r="M45" s="18" t="s">
        <v>404</v>
      </c>
      <c r="N45" s="20" t="s">
        <v>404</v>
      </c>
      <c r="O45" s="18" t="s">
        <v>404</v>
      </c>
      <c r="P45" s="20" t="s">
        <v>404</v>
      </c>
      <c r="Q45" s="18" t="s">
        <v>404</v>
      </c>
      <c r="R45" s="20" t="s">
        <v>404</v>
      </c>
      <c r="S45" s="18" t="n">
        <v>406.09568245</v>
      </c>
      <c r="T45" s="20" t="n">
        <v>29.42590992</v>
      </c>
    </row>
    <row r="46" spans="1:20">
      <c r="A46" s="15" t="s">
        <v>443</v>
      </c>
      <c r="B46" s="17" t="n">
        <v>23141</v>
      </c>
      <c r="C46" s="18">
        <f>(4196.0/B46*100)</f>
        <v/>
      </c>
      <c r="D46" s="19" t="n">
        <v>18945</v>
      </c>
      <c r="E46" s="18" t="n">
        <v>404.04966814</v>
      </c>
      <c r="F46" s="20" t="n">
        <v>3.07286044</v>
      </c>
      <c r="G46" s="18" t="n">
        <v>440.61556396</v>
      </c>
      <c r="H46" s="20" t="n">
        <v>13.53568452</v>
      </c>
      <c r="I46" s="18" t="n">
        <v>398.09886093</v>
      </c>
      <c r="J46" s="20" t="n">
        <v>8.58781673</v>
      </c>
      <c r="K46" s="18" t="n">
        <v>384.49227093</v>
      </c>
      <c r="L46" s="20" t="n">
        <v>7.03605342</v>
      </c>
      <c r="M46" s="18" t="s">
        <v>404</v>
      </c>
      <c r="N46" s="20" t="s">
        <v>404</v>
      </c>
      <c r="O46" s="18" t="s">
        <v>404</v>
      </c>
      <c r="P46" s="20" t="s">
        <v>404</v>
      </c>
      <c r="Q46" s="18" t="s">
        <v>404</v>
      </c>
      <c r="R46" s="20" t="s">
        <v>404</v>
      </c>
      <c r="S46" s="18" t="n">
        <v>367.73041794</v>
      </c>
      <c r="T46" s="20" t="n">
        <v>21.90902286</v>
      </c>
    </row>
    <row r="47" spans="1:20">
      <c r="A47" s="15" t="s">
        <v>444</v>
      </c>
      <c r="B47" s="17" t="n">
        <v>5928</v>
      </c>
      <c r="C47" s="18">
        <f>(0.0/B47*100)</f>
        <v/>
      </c>
      <c r="D47" s="19" t="n">
        <v>5928</v>
      </c>
      <c r="E47" s="18" t="n">
        <v>437.43339209</v>
      </c>
      <c r="F47" s="20" t="n">
        <v>7.53080845</v>
      </c>
      <c r="G47" s="18" t="n">
        <v>458.11475266</v>
      </c>
      <c r="H47" s="20" t="n">
        <v>10.54829743</v>
      </c>
      <c r="I47" s="18" t="n">
        <v>429.17693928</v>
      </c>
      <c r="J47" s="20" t="n">
        <v>18.72479374</v>
      </c>
      <c r="K47" s="18" t="n">
        <v>493.9024409</v>
      </c>
      <c r="L47" s="20" t="n">
        <v>16.40495482</v>
      </c>
      <c r="M47" s="18" t="s">
        <v>404</v>
      </c>
      <c r="N47" s="20" t="s">
        <v>404</v>
      </c>
      <c r="O47" s="18" t="s">
        <v>404</v>
      </c>
      <c r="P47" s="20" t="s">
        <v>404</v>
      </c>
      <c r="Q47" s="18" t="s">
        <v>404</v>
      </c>
      <c r="R47" s="20" t="s">
        <v>404</v>
      </c>
      <c r="S47" s="18" t="s">
        <v>404</v>
      </c>
      <c r="T47" s="20" t="s">
        <v>404</v>
      </c>
    </row>
    <row r="48" spans="1:20">
      <c r="A48" s="15" t="s">
        <v>445</v>
      </c>
      <c r="B48" s="17" t="n">
        <v>9841</v>
      </c>
      <c r="C48" s="18">
        <f>(40.0/B48*100)</f>
        <v/>
      </c>
      <c r="D48" s="19" t="n">
        <v>9801</v>
      </c>
      <c r="E48" s="18" t="n">
        <v>520.0822210699999</v>
      </c>
      <c r="F48" s="20" t="n">
        <v>5.91265327</v>
      </c>
      <c r="G48" s="18" t="n">
        <v>543.67643831</v>
      </c>
      <c r="H48" s="20" t="n">
        <v>17.67075284</v>
      </c>
      <c r="I48" s="18" t="n">
        <v>475.31574251</v>
      </c>
      <c r="J48" s="20" t="n">
        <v>15.85677172</v>
      </c>
      <c r="K48" s="18" t="n">
        <v>486.30781805</v>
      </c>
      <c r="L48" s="20" t="n">
        <v>31.42939849</v>
      </c>
      <c r="M48" s="18" t="s">
        <v>404</v>
      </c>
      <c r="N48" s="20" t="s">
        <v>404</v>
      </c>
      <c r="O48" s="18" t="s">
        <v>404</v>
      </c>
      <c r="P48" s="20" t="s">
        <v>404</v>
      </c>
      <c r="Q48" s="18" t="s">
        <v>404</v>
      </c>
      <c r="R48" s="20" t="s">
        <v>404</v>
      </c>
      <c r="S48" s="18" t="s">
        <v>404</v>
      </c>
      <c r="T48" s="20" t="s">
        <v>404</v>
      </c>
    </row>
    <row r="49" spans="1:20">
      <c r="A49" s="15" t="s">
        <v>446</v>
      </c>
      <c r="B49" s="17" t="n">
        <v>6349</v>
      </c>
      <c r="C49" s="18">
        <f>(52.0/B49*100)</f>
        <v/>
      </c>
      <c r="D49" s="19" t="n">
        <v>6297</v>
      </c>
      <c r="E49" s="18" t="n">
        <v>433.23339793</v>
      </c>
      <c r="F49" s="20" t="n">
        <v>3.832967</v>
      </c>
      <c r="G49" s="18" t="n">
        <v>457.62464937</v>
      </c>
      <c r="H49" s="20" t="n">
        <v>12.13473678</v>
      </c>
      <c r="I49" s="18" t="n">
        <v>403.95438715</v>
      </c>
      <c r="J49" s="20" t="n">
        <v>9.635901840000001</v>
      </c>
      <c r="K49" s="18" t="n">
        <v>424.54077715</v>
      </c>
      <c r="L49" s="20" t="n">
        <v>13.16342666</v>
      </c>
      <c r="M49" s="18" t="s">
        <v>404</v>
      </c>
      <c r="N49" s="20" t="s">
        <v>404</v>
      </c>
      <c r="O49" s="18" t="s">
        <v>404</v>
      </c>
      <c r="P49" s="20" t="s">
        <v>404</v>
      </c>
      <c r="Q49" s="18" t="s">
        <v>404</v>
      </c>
      <c r="R49" s="20" t="s">
        <v>404</v>
      </c>
      <c r="S49" s="18" t="n">
        <v>420.84694093</v>
      </c>
      <c r="T49" s="20" t="n">
        <v>10.74173036</v>
      </c>
    </row>
    <row r="50" spans="1:20">
      <c r="A50" s="15" t="s">
        <v>447</v>
      </c>
      <c r="B50" s="17" t="n">
        <v>11795</v>
      </c>
      <c r="C50" s="18">
        <f>(1031.0/B50*100)</f>
        <v/>
      </c>
      <c r="D50" s="19" t="n">
        <v>10764</v>
      </c>
      <c r="E50" s="18" t="n">
        <v>417.42932757</v>
      </c>
      <c r="F50" s="20" t="n">
        <v>3.33597498</v>
      </c>
      <c r="G50" s="18" t="n">
        <v>433.86585109</v>
      </c>
      <c r="H50" s="20" t="n">
        <v>17.17840877</v>
      </c>
      <c r="I50" s="18" t="n">
        <v>422.496442</v>
      </c>
      <c r="J50" s="20" t="n">
        <v>11.94556824</v>
      </c>
      <c r="K50" s="18" t="n">
        <v>401.63843131</v>
      </c>
      <c r="L50" s="20" t="n">
        <v>11.94510719</v>
      </c>
      <c r="M50" s="18" t="s">
        <v>404</v>
      </c>
      <c r="N50" s="20" t="s">
        <v>404</v>
      </c>
      <c r="O50" s="18" t="s">
        <v>404</v>
      </c>
      <c r="P50" s="20" t="s">
        <v>404</v>
      </c>
      <c r="Q50" s="18" t="s">
        <v>404</v>
      </c>
      <c r="R50" s="20" t="s">
        <v>404</v>
      </c>
      <c r="S50" s="18" t="n">
        <v>444.0080215</v>
      </c>
      <c r="T50" s="20" t="n">
        <v>10.42604363</v>
      </c>
    </row>
    <row r="51" spans="1:20">
      <c r="A51" s="15" t="s">
        <v>448</v>
      </c>
      <c r="B51" s="17" t="n">
        <v>6866</v>
      </c>
      <c r="C51" s="18">
        <f>(0.0/B51*100)</f>
        <v/>
      </c>
      <c r="D51" s="19" t="n">
        <v>6866</v>
      </c>
      <c r="E51" s="18" t="n">
        <v>419.21468711</v>
      </c>
      <c r="F51" s="20" t="n">
        <v>2.79518711</v>
      </c>
      <c r="G51" s="18" t="n">
        <v>421.77888947</v>
      </c>
      <c r="H51" s="20" t="n">
        <v>10.16969116</v>
      </c>
      <c r="I51" s="18" t="n">
        <v>422.11188756</v>
      </c>
      <c r="J51" s="20" t="n">
        <v>7.37165325</v>
      </c>
      <c r="K51" s="18" t="n">
        <v>417.32634726</v>
      </c>
      <c r="L51" s="20" t="n">
        <v>5.52626986</v>
      </c>
      <c r="M51" s="18" t="s">
        <v>404</v>
      </c>
      <c r="N51" s="20" t="s">
        <v>404</v>
      </c>
      <c r="O51" s="18" t="s">
        <v>404</v>
      </c>
      <c r="P51" s="20" t="s">
        <v>404</v>
      </c>
      <c r="Q51" s="18" t="s">
        <v>404</v>
      </c>
      <c r="R51" s="20" t="s">
        <v>404</v>
      </c>
      <c r="S51" s="18" t="s">
        <v>404</v>
      </c>
      <c r="T51" s="20" t="s">
        <v>404</v>
      </c>
    </row>
    <row r="52" spans="1:20">
      <c r="A52" s="15" t="s">
        <v>449</v>
      </c>
      <c r="B52" s="17" t="n">
        <v>5809</v>
      </c>
      <c r="C52" s="18">
        <f>(0.0/B52*100)</f>
        <v/>
      </c>
      <c r="D52" s="19" t="n">
        <v>5809</v>
      </c>
      <c r="E52" s="18" t="n">
        <v>473.70616947</v>
      </c>
      <c r="F52" s="20" t="n">
        <v>3.26796122</v>
      </c>
      <c r="G52" s="18" t="n">
        <v>485.17415013</v>
      </c>
      <c r="H52" s="20" t="n">
        <v>8.68268284</v>
      </c>
      <c r="I52" s="18" t="n">
        <v>461.4343754</v>
      </c>
      <c r="J52" s="20" t="n">
        <v>20.67620875</v>
      </c>
      <c r="K52" s="18" t="n">
        <v>522.5776349400001</v>
      </c>
      <c r="L52" s="20" t="n">
        <v>21.80665161</v>
      </c>
      <c r="M52" s="18" t="s">
        <v>404</v>
      </c>
      <c r="N52" s="20" t="s">
        <v>404</v>
      </c>
      <c r="O52" s="18" t="s">
        <v>404</v>
      </c>
      <c r="P52" s="20" t="s">
        <v>404</v>
      </c>
      <c r="Q52" s="18" t="s">
        <v>404</v>
      </c>
      <c r="R52" s="20" t="s">
        <v>404</v>
      </c>
      <c r="S52" s="18" t="n">
        <v>440.42761084</v>
      </c>
      <c r="T52" s="20" t="n">
        <v>4.73080691</v>
      </c>
    </row>
    <row r="53" spans="1:20">
      <c r="A53" s="15" t="s">
        <v>450</v>
      </c>
      <c r="B53" s="17" t="n">
        <v>5571</v>
      </c>
      <c r="C53" s="18">
        <f>(0.0/B53*100)</f>
        <v/>
      </c>
      <c r="D53" s="19" t="n">
        <v>5571</v>
      </c>
      <c r="E53" s="18" t="n">
        <v>429.49865332</v>
      </c>
      <c r="F53" s="20" t="n">
        <v>1.70257096</v>
      </c>
      <c r="G53" s="18" t="n">
        <v>464.99722121</v>
      </c>
      <c r="H53" s="20" t="n">
        <v>4.37584233</v>
      </c>
      <c r="I53" s="18" t="n">
        <v>420.34044838</v>
      </c>
      <c r="J53" s="20" t="n">
        <v>3.37848559</v>
      </c>
      <c r="K53" s="18" t="n">
        <v>436.46461227</v>
      </c>
      <c r="L53" s="20" t="n">
        <v>3.9496541</v>
      </c>
      <c r="M53" s="18" t="s">
        <v>404</v>
      </c>
      <c r="N53" s="20" t="s">
        <v>404</v>
      </c>
      <c r="O53" s="18" t="s">
        <v>404</v>
      </c>
      <c r="P53" s="20" t="s">
        <v>404</v>
      </c>
      <c r="Q53" s="18" t="s">
        <v>404</v>
      </c>
      <c r="R53" s="20" t="s">
        <v>404</v>
      </c>
      <c r="S53" s="18" t="n">
        <v>432.99089317</v>
      </c>
      <c r="T53" s="20" t="n">
        <v>5.24764168</v>
      </c>
    </row>
    <row r="54" spans="1:20">
      <c r="A54" s="15" t="s">
        <v>451</v>
      </c>
      <c r="B54" s="17" t="n">
        <v>4740</v>
      </c>
      <c r="C54" s="18">
        <f>(199.0/B54*100)</f>
        <v/>
      </c>
      <c r="D54" s="19" t="n">
        <v>4541</v>
      </c>
      <c r="E54" s="18" t="n">
        <v>331.13342516</v>
      </c>
      <c r="F54" s="20" t="n">
        <v>3.41273989</v>
      </c>
      <c r="G54" s="18" t="n">
        <v>341.88378642</v>
      </c>
      <c r="H54" s="20" t="n">
        <v>15.33587177</v>
      </c>
      <c r="I54" s="18" t="n">
        <v>342.56584308</v>
      </c>
      <c r="J54" s="20" t="n">
        <v>7.28466902</v>
      </c>
      <c r="K54" s="18" t="n">
        <v>323.62901418</v>
      </c>
      <c r="L54" s="20" t="n">
        <v>11.75227877</v>
      </c>
      <c r="M54" s="18" t="s">
        <v>404</v>
      </c>
      <c r="N54" s="20" t="s">
        <v>404</v>
      </c>
      <c r="O54" s="18" t="s">
        <v>404</v>
      </c>
      <c r="P54" s="20" t="s">
        <v>404</v>
      </c>
      <c r="Q54" s="18" t="s">
        <v>404</v>
      </c>
      <c r="R54" s="20" t="s">
        <v>404</v>
      </c>
      <c r="S54" s="18" t="s">
        <v>404</v>
      </c>
      <c r="T54" s="20" t="s">
        <v>404</v>
      </c>
    </row>
    <row r="55" spans="1:20">
      <c r="A55" s="15" t="s">
        <v>452</v>
      </c>
      <c r="B55" s="17" t="n">
        <v>5316</v>
      </c>
      <c r="C55" s="18">
        <f>(43.0/B55*100)</f>
        <v/>
      </c>
      <c r="D55" s="19" t="n">
        <v>5273</v>
      </c>
      <c r="E55" s="18" t="n">
        <v>409.46252164</v>
      </c>
      <c r="F55" s="20" t="n">
        <v>3.04089987</v>
      </c>
      <c r="G55" s="18" t="n">
        <v>416.4810257</v>
      </c>
      <c r="H55" s="20" t="n">
        <v>8.70419412</v>
      </c>
      <c r="I55" s="18" t="n">
        <v>382.08105345</v>
      </c>
      <c r="J55" s="20" t="n">
        <v>16.27607627</v>
      </c>
      <c r="K55" s="18" t="n">
        <v>407.86509278</v>
      </c>
      <c r="L55" s="20" t="n">
        <v>17.84826167</v>
      </c>
      <c r="M55" s="18" t="s">
        <v>404</v>
      </c>
      <c r="N55" s="20" t="s">
        <v>404</v>
      </c>
      <c r="O55" s="18" t="s">
        <v>404</v>
      </c>
      <c r="P55" s="20" t="s">
        <v>404</v>
      </c>
      <c r="Q55" s="18" t="s">
        <v>404</v>
      </c>
      <c r="R55" s="20" t="s">
        <v>404</v>
      </c>
      <c r="S55" s="18" t="n">
        <v>420.33874893</v>
      </c>
      <c r="T55" s="20" t="n">
        <v>7.95359915</v>
      </c>
    </row>
    <row r="56" spans="1:20">
      <c r="A56" s="15" t="s">
        <v>453</v>
      </c>
      <c r="B56" s="17" t="n">
        <v>5359</v>
      </c>
      <c r="C56" s="18">
        <f>(0.0/B56*100)</f>
        <v/>
      </c>
      <c r="D56" s="19" t="n">
        <v>5359</v>
      </c>
      <c r="E56" s="18" t="n">
        <v>518.78445889</v>
      </c>
      <c r="F56" s="20" t="n">
        <v>3.40456649</v>
      </c>
      <c r="G56" s="18" t="n">
        <v>563.31039759</v>
      </c>
      <c r="H56" s="20" t="n">
        <v>5.36255921</v>
      </c>
      <c r="I56" s="18" t="n">
        <v>532.87134675</v>
      </c>
      <c r="J56" s="20" t="n">
        <v>15.68915007</v>
      </c>
      <c r="K56" s="18" t="n">
        <v>530.98702895</v>
      </c>
      <c r="L56" s="20" t="n">
        <v>18.28709374</v>
      </c>
      <c r="M56" s="18" t="s">
        <v>404</v>
      </c>
      <c r="N56" s="20" t="s">
        <v>404</v>
      </c>
      <c r="O56" s="18" t="s">
        <v>404</v>
      </c>
      <c r="P56" s="20" t="s">
        <v>404</v>
      </c>
      <c r="Q56" s="18" t="s">
        <v>404</v>
      </c>
      <c r="R56" s="20" t="s">
        <v>404</v>
      </c>
      <c r="S56" s="18" t="n">
        <v>516.90404772</v>
      </c>
      <c r="T56" s="20" t="n">
        <v>29.04227436</v>
      </c>
    </row>
    <row r="57" spans="1:20">
      <c r="A57" s="15" t="s">
        <v>454</v>
      </c>
      <c r="B57" s="17" t="n">
        <v>6513</v>
      </c>
      <c r="C57" s="18">
        <f>(0.0/B57*100)</f>
        <v/>
      </c>
      <c r="D57" s="19" t="n">
        <v>6513</v>
      </c>
      <c r="E57" s="18" t="n">
        <v>403.04775064</v>
      </c>
      <c r="F57" s="20" t="n">
        <v>2.60919935</v>
      </c>
      <c r="G57" s="18" t="n">
        <v>389.13266718</v>
      </c>
      <c r="H57" s="20" t="n">
        <v>5.32645839</v>
      </c>
      <c r="I57" s="18" t="n">
        <v>367.24236</v>
      </c>
      <c r="J57" s="20" t="n">
        <v>6.4748073</v>
      </c>
      <c r="K57" s="18" t="n">
        <v>402.45427362</v>
      </c>
      <c r="L57" s="20" t="n">
        <v>16.76858196</v>
      </c>
      <c r="M57" s="18" t="s">
        <v>404</v>
      </c>
      <c r="N57" s="20" t="s">
        <v>404</v>
      </c>
      <c r="O57" s="18" t="s">
        <v>404</v>
      </c>
      <c r="P57" s="20" t="s">
        <v>404</v>
      </c>
      <c r="Q57" s="18" t="s">
        <v>404</v>
      </c>
      <c r="R57" s="20" t="s">
        <v>404</v>
      </c>
      <c r="S57" s="18" t="n">
        <v>449.01669442</v>
      </c>
      <c r="T57" s="20" t="n">
        <v>8.00421946</v>
      </c>
    </row>
    <row r="58" spans="1:20">
      <c r="A58" s="15" t="s">
        <v>455</v>
      </c>
      <c r="B58" s="17" t="n">
        <v>7267</v>
      </c>
      <c r="C58" s="18">
        <f>(0.0/B58*100)</f>
        <v/>
      </c>
      <c r="D58" s="19" t="n">
        <v>7267</v>
      </c>
      <c r="E58" s="18" t="n">
        <v>410.90976513</v>
      </c>
      <c r="F58" s="20" t="n">
        <v>3.30343907</v>
      </c>
      <c r="G58" s="18" t="n">
        <v>404.31913532</v>
      </c>
      <c r="H58" s="20" t="n">
        <v>8.67648601</v>
      </c>
      <c r="I58" s="18" t="n">
        <v>387.49958297</v>
      </c>
      <c r="J58" s="20" t="n">
        <v>21.18786326</v>
      </c>
      <c r="K58" s="18" t="n">
        <v>400.99262985</v>
      </c>
      <c r="L58" s="20" t="n">
        <v>15.97224958</v>
      </c>
      <c r="M58" s="18" t="s">
        <v>404</v>
      </c>
      <c r="N58" s="20" t="s">
        <v>404</v>
      </c>
      <c r="O58" s="18" t="s">
        <v>404</v>
      </c>
      <c r="P58" s="20" t="s">
        <v>404</v>
      </c>
      <c r="Q58" s="18" t="s">
        <v>404</v>
      </c>
      <c r="R58" s="20" t="s">
        <v>404</v>
      </c>
      <c r="S58" s="18" t="n">
        <v>405.55066524</v>
      </c>
      <c r="T58" s="20" t="n">
        <v>10.47895589</v>
      </c>
    </row>
    <row r="59" spans="1:20">
      <c r="A59" s="15" t="s">
        <v>456</v>
      </c>
      <c r="B59" s="17" t="n">
        <v>4826</v>
      </c>
      <c r="C59" s="18">
        <f>(0.0/B59*100)</f>
        <v/>
      </c>
      <c r="D59" s="19" t="n">
        <v>4826</v>
      </c>
      <c r="E59" s="18" t="n">
        <v>375.41717943</v>
      </c>
      <c r="F59" s="20" t="n">
        <v>2.03972595</v>
      </c>
      <c r="G59" s="18" t="n">
        <v>394.1425746</v>
      </c>
      <c r="H59" s="20" t="n">
        <v>3.91100188</v>
      </c>
      <c r="I59" s="18" t="n">
        <v>344.00016263</v>
      </c>
      <c r="J59" s="20" t="n">
        <v>4.53822631</v>
      </c>
      <c r="K59" s="18" t="n">
        <v>393.45403304</v>
      </c>
      <c r="L59" s="20" t="n">
        <v>5.37879457</v>
      </c>
      <c r="M59" s="18" t="s">
        <v>404</v>
      </c>
      <c r="N59" s="20" t="s">
        <v>404</v>
      </c>
      <c r="O59" s="18" t="s">
        <v>404</v>
      </c>
      <c r="P59" s="20" t="s">
        <v>404</v>
      </c>
      <c r="Q59" s="18" t="s">
        <v>404</v>
      </c>
      <c r="R59" s="20" t="s">
        <v>404</v>
      </c>
      <c r="S59" s="18" t="n">
        <v>366.85189893</v>
      </c>
      <c r="T59" s="20" t="n">
        <v>8.517461040000001</v>
      </c>
    </row>
    <row r="60" spans="1:20">
      <c r="A60" s="15" t="s">
        <v>457</v>
      </c>
      <c r="B60" s="17" t="n">
        <v>4546</v>
      </c>
      <c r="C60" s="18">
        <f>(0.0/B60*100)</f>
        <v/>
      </c>
      <c r="D60" s="19" t="n">
        <v>4546</v>
      </c>
      <c r="E60" s="18" t="n">
        <v>390.98515684</v>
      </c>
      <c r="F60" s="20" t="n">
        <v>5.55479693</v>
      </c>
      <c r="G60" s="18" t="n">
        <v>378.73584288</v>
      </c>
      <c r="H60" s="20" t="n">
        <v>9.56349503</v>
      </c>
      <c r="I60" s="18" t="n">
        <v>357.37612618</v>
      </c>
      <c r="J60" s="20" t="n">
        <v>14.23884895</v>
      </c>
      <c r="K60" s="18" t="n">
        <v>385.45471578</v>
      </c>
      <c r="L60" s="20" t="n">
        <v>13.04972952</v>
      </c>
      <c r="M60" s="18" t="s">
        <v>404</v>
      </c>
      <c r="N60" s="20" t="s">
        <v>404</v>
      </c>
      <c r="O60" s="18" t="s">
        <v>404</v>
      </c>
      <c r="P60" s="20" t="s">
        <v>404</v>
      </c>
      <c r="Q60" s="18" t="s">
        <v>404</v>
      </c>
      <c r="R60" s="20" t="s">
        <v>404</v>
      </c>
      <c r="S60" s="18" t="n">
        <v>395.31620828</v>
      </c>
      <c r="T60" s="20" t="n">
        <v>14.05987328</v>
      </c>
    </row>
    <row r="61" spans="1:20">
      <c r="A61" s="15" t="s">
        <v>458</v>
      </c>
      <c r="B61" s="17" t="n">
        <v>6525</v>
      </c>
      <c r="C61" s="18">
        <f>(0.0/B61*100)</f>
        <v/>
      </c>
      <c r="D61" s="19" t="n">
        <v>6525</v>
      </c>
      <c r="E61" s="18" t="n">
        <v>469.42139295</v>
      </c>
      <c r="F61" s="20" t="n">
        <v>2.31546272</v>
      </c>
      <c r="G61" s="18" t="n">
        <v>517.43962168</v>
      </c>
      <c r="H61" s="20" t="n">
        <v>10.72990365</v>
      </c>
      <c r="I61" s="18" t="n">
        <v>485.34869561</v>
      </c>
      <c r="J61" s="20" t="n">
        <v>18.77854678</v>
      </c>
      <c r="K61" s="18" t="n">
        <v>434.81999631</v>
      </c>
      <c r="L61" s="20" t="n">
        <v>10.97526419</v>
      </c>
      <c r="M61" s="18" t="s">
        <v>404</v>
      </c>
      <c r="N61" s="20" t="s">
        <v>404</v>
      </c>
      <c r="O61" s="18" t="s">
        <v>404</v>
      </c>
      <c r="P61" s="20" t="s">
        <v>404</v>
      </c>
      <c r="Q61" s="18" t="s">
        <v>404</v>
      </c>
      <c r="R61" s="20" t="s">
        <v>404</v>
      </c>
      <c r="S61" s="18" t="n">
        <v>456.99814167</v>
      </c>
      <c r="T61" s="20" t="n">
        <v>8.84951334</v>
      </c>
    </row>
    <row r="62" spans="1:20">
      <c r="A62" s="15" t="s">
        <v>459</v>
      </c>
      <c r="B62" s="17" t="n">
        <v>4476</v>
      </c>
      <c r="C62" s="18">
        <f>(0.0/B62*100)</f>
        <v/>
      </c>
      <c r="D62" s="19" t="n">
        <v>4476</v>
      </c>
      <c r="E62" s="18" t="n">
        <v>532.58372923</v>
      </c>
      <c r="F62" s="20" t="n">
        <v>1.12066155</v>
      </c>
      <c r="G62" s="18" t="n">
        <v>535.61973529</v>
      </c>
      <c r="H62" s="20" t="n">
        <v>9.203816120000001</v>
      </c>
      <c r="I62" s="18" t="n">
        <v>490.45517098</v>
      </c>
      <c r="J62" s="20" t="n">
        <v>3.66737688</v>
      </c>
      <c r="K62" s="18" t="n">
        <v>491.6282251</v>
      </c>
      <c r="L62" s="20" t="n">
        <v>6.43124005</v>
      </c>
      <c r="M62" s="18" t="s">
        <v>404</v>
      </c>
      <c r="N62" s="20" t="s">
        <v>404</v>
      </c>
      <c r="O62" s="18" t="s">
        <v>404</v>
      </c>
      <c r="P62" s="20" t="s">
        <v>404</v>
      </c>
      <c r="Q62" s="18" t="s">
        <v>404</v>
      </c>
      <c r="R62" s="20" t="s">
        <v>404</v>
      </c>
      <c r="S62" s="18" t="n">
        <v>550.46884713</v>
      </c>
      <c r="T62" s="20" t="n">
        <v>5.73789828</v>
      </c>
    </row>
    <row r="63" spans="1:20">
      <c r="A63" s="15" t="s">
        <v>460</v>
      </c>
      <c r="B63" s="17" t="n">
        <v>5324</v>
      </c>
      <c r="C63" s="18">
        <f>(0.0/B63*100)</f>
        <v/>
      </c>
      <c r="D63" s="19" t="n">
        <v>5324</v>
      </c>
      <c r="E63" s="18" t="n">
        <v>374.91356844</v>
      </c>
      <c r="F63" s="20" t="n">
        <v>1.51701028</v>
      </c>
      <c r="G63" s="18" t="n">
        <v>411.61898273</v>
      </c>
      <c r="H63" s="20" t="n">
        <v>3.29625784</v>
      </c>
      <c r="I63" s="18" t="n">
        <v>442.66842628</v>
      </c>
      <c r="J63" s="20" t="n">
        <v>12.40088105</v>
      </c>
      <c r="K63" s="18" t="n">
        <v>351.5844241</v>
      </c>
      <c r="L63" s="20" t="n">
        <v>10.21341183</v>
      </c>
      <c r="M63" s="18" t="s">
        <v>404</v>
      </c>
      <c r="N63" s="20" t="s">
        <v>404</v>
      </c>
      <c r="O63" s="18" t="s">
        <v>404</v>
      </c>
      <c r="P63" s="20" t="s">
        <v>404</v>
      </c>
      <c r="Q63" s="18" t="s">
        <v>404</v>
      </c>
      <c r="R63" s="20" t="s">
        <v>404</v>
      </c>
      <c r="S63" s="18" t="n">
        <v>395.2983326</v>
      </c>
      <c r="T63" s="20" t="n">
        <v>3.67579887</v>
      </c>
    </row>
    <row r="64" spans="1:20">
      <c r="A64" s="15" t="s">
        <v>461</v>
      </c>
      <c r="B64" s="17" t="n">
        <v>3634</v>
      </c>
      <c r="C64" s="18">
        <f>(27.0/B64*100)</f>
        <v/>
      </c>
      <c r="D64" s="19" t="n">
        <v>3607</v>
      </c>
      <c r="E64" s="18" t="n">
        <v>451.46078179</v>
      </c>
      <c r="F64" s="20" t="n">
        <v>2.22140916</v>
      </c>
      <c r="G64" s="18" t="n">
        <v>482.63632696</v>
      </c>
      <c r="H64" s="20" t="n">
        <v>4.29848857</v>
      </c>
      <c r="I64" s="18" t="n">
        <v>453.27070733</v>
      </c>
      <c r="J64" s="20" t="n">
        <v>3.36951022</v>
      </c>
      <c r="K64" s="18" t="n">
        <v>525.2545559500001</v>
      </c>
      <c r="L64" s="20" t="n">
        <v>15.32000848</v>
      </c>
      <c r="M64" s="18" t="s">
        <v>404</v>
      </c>
      <c r="N64" s="20" t="s">
        <v>404</v>
      </c>
      <c r="O64" s="18" t="n">
        <v>510.13740628</v>
      </c>
      <c r="P64" s="20" t="n">
        <v>29.6520206</v>
      </c>
      <c r="Q64" s="18" t="s">
        <v>404</v>
      </c>
      <c r="R64" s="20" t="s">
        <v>404</v>
      </c>
      <c r="S64" s="18" t="n">
        <v>500.30469782</v>
      </c>
      <c r="T64" s="20" t="n">
        <v>4.88580095</v>
      </c>
    </row>
    <row r="65" spans="1:20">
      <c r="A65" s="15" t="s">
        <v>462</v>
      </c>
      <c r="B65" s="17" t="n">
        <v>5325</v>
      </c>
      <c r="C65" s="18">
        <f>(0.0/B65*100)</f>
        <v/>
      </c>
      <c r="D65" s="19" t="n">
        <v>5325</v>
      </c>
      <c r="E65" s="18" t="n">
        <v>429.71894503</v>
      </c>
      <c r="F65" s="20" t="n">
        <v>2.47736823</v>
      </c>
      <c r="G65" s="18" t="n">
        <v>420.8904222</v>
      </c>
      <c r="H65" s="20" t="n">
        <v>7.17332972</v>
      </c>
      <c r="I65" s="18" t="n">
        <v>406.10783805</v>
      </c>
      <c r="J65" s="20" t="n">
        <v>10.03503411</v>
      </c>
      <c r="K65" s="18" t="n">
        <v>397.2022</v>
      </c>
      <c r="L65" s="20" t="n">
        <v>6.18379965</v>
      </c>
      <c r="M65" s="18" t="s">
        <v>404</v>
      </c>
      <c r="N65" s="20" t="s">
        <v>404</v>
      </c>
      <c r="O65" s="18" t="s">
        <v>404</v>
      </c>
      <c r="P65" s="20" t="s">
        <v>404</v>
      </c>
      <c r="Q65" s="18" t="s">
        <v>404</v>
      </c>
      <c r="R65" s="20" t="s">
        <v>404</v>
      </c>
      <c r="S65" s="18" t="n">
        <v>458.7956278</v>
      </c>
      <c r="T65" s="20" t="n">
        <v>7.28016231</v>
      </c>
    </row>
    <row r="66" spans="1:20">
      <c r="A66" s="15" t="s">
        <v>463</v>
      </c>
      <c r="B66" s="17" t="n">
        <v>5665</v>
      </c>
      <c r="C66" s="18">
        <f>(0.0/B66*100)</f>
        <v/>
      </c>
      <c r="D66" s="19" t="n">
        <v>5665</v>
      </c>
      <c r="E66" s="18" t="n">
        <v>415.36687081</v>
      </c>
      <c r="F66" s="20" t="n">
        <v>1.28784903</v>
      </c>
      <c r="G66" s="18" t="n">
        <v>367.2120667</v>
      </c>
      <c r="H66" s="20" t="n">
        <v>3.12519374</v>
      </c>
      <c r="I66" s="18" t="s">
        <v>404</v>
      </c>
      <c r="J66" s="20" t="s">
        <v>404</v>
      </c>
      <c r="K66" s="18" t="n">
        <v>426.44639626</v>
      </c>
      <c r="L66" s="20" t="n">
        <v>3.42519905</v>
      </c>
      <c r="M66" s="18" t="s">
        <v>404</v>
      </c>
      <c r="N66" s="20" t="s">
        <v>404</v>
      </c>
      <c r="O66" s="18" t="s">
        <v>404</v>
      </c>
      <c r="P66" s="20" t="s">
        <v>404</v>
      </c>
      <c r="Q66" s="18" t="s">
        <v>404</v>
      </c>
      <c r="R66" s="20" t="s">
        <v>404</v>
      </c>
      <c r="S66" s="18" t="n">
        <v>360.43669136</v>
      </c>
      <c r="T66" s="20" t="n">
        <v>5.87257018</v>
      </c>
    </row>
    <row r="67" spans="1:20">
      <c r="A67" s="15" t="s">
        <v>464</v>
      </c>
      <c r="B67" s="17" t="n">
        <v>6971</v>
      </c>
      <c r="C67" s="18">
        <f>(0.0/B67*100)</f>
        <v/>
      </c>
      <c r="D67" s="19" t="n">
        <v>6971</v>
      </c>
      <c r="E67" s="18" t="n">
        <v>397.41789788</v>
      </c>
      <c r="F67" s="20" t="n">
        <v>2.57343513</v>
      </c>
      <c r="G67" s="18" t="n">
        <v>437.56851041</v>
      </c>
      <c r="H67" s="20" t="n">
        <v>23.8390053</v>
      </c>
      <c r="I67" s="18" t="n">
        <v>376.72282813</v>
      </c>
      <c r="J67" s="20" t="n">
        <v>9.27965734</v>
      </c>
      <c r="K67" s="18" t="n">
        <v>392.06872267</v>
      </c>
      <c r="L67" s="20" t="n">
        <v>9.355169480000001</v>
      </c>
      <c r="M67" s="18" t="s">
        <v>404</v>
      </c>
      <c r="N67" s="20" t="s">
        <v>404</v>
      </c>
      <c r="O67" s="18" t="s">
        <v>404</v>
      </c>
      <c r="P67" s="20" t="s">
        <v>404</v>
      </c>
      <c r="Q67" s="18" t="s">
        <v>404</v>
      </c>
      <c r="R67" s="20" t="s">
        <v>404</v>
      </c>
      <c r="S67" s="18" t="n">
        <v>354.71560862</v>
      </c>
      <c r="T67" s="20" t="n">
        <v>7.0619032</v>
      </c>
    </row>
    <row r="68" spans="1:20">
      <c r="A68" s="15" t="s">
        <v>465</v>
      </c>
      <c r="B68" s="17" t="n">
        <v>12083</v>
      </c>
      <c r="C68" s="18">
        <f>(0.0/B68*100)</f>
        <v/>
      </c>
      <c r="D68" s="19" t="n">
        <v>12083</v>
      </c>
      <c r="E68" s="18" t="n">
        <v>412.99796894</v>
      </c>
      <c r="F68" s="20" t="n">
        <v>1.06097516</v>
      </c>
      <c r="G68" s="18" t="n">
        <v>437.43949601</v>
      </c>
      <c r="H68" s="20" t="n">
        <v>2.32488995</v>
      </c>
      <c r="I68" s="18" t="n">
        <v>478.41935495</v>
      </c>
      <c r="J68" s="20" t="n">
        <v>7.28078765</v>
      </c>
      <c r="K68" s="18" t="n">
        <v>447.8265699</v>
      </c>
      <c r="L68" s="20" t="n">
        <v>8.115320410000001</v>
      </c>
      <c r="M68" s="18" t="s">
        <v>404</v>
      </c>
      <c r="N68" s="20" t="s">
        <v>404</v>
      </c>
      <c r="O68" s="18" t="s">
        <v>404</v>
      </c>
      <c r="P68" s="20" t="s">
        <v>404</v>
      </c>
      <c r="Q68" s="18" t="s">
        <v>404</v>
      </c>
      <c r="R68" s="20" t="s">
        <v>404</v>
      </c>
      <c r="S68" s="18" t="n">
        <v>460.69901027</v>
      </c>
      <c r="T68" s="20" t="n">
        <v>7.9336955</v>
      </c>
    </row>
    <row r="69" spans="1:20">
      <c r="A69" s="15" t="s">
        <v>466</v>
      </c>
      <c r="B69" s="17" t="n">
        <v>4876</v>
      </c>
      <c r="C69" s="18">
        <f>(0.0/B69*100)</f>
        <v/>
      </c>
      <c r="D69" s="19" t="n">
        <v>4876</v>
      </c>
      <c r="E69" s="18" t="n">
        <v>432.08225368</v>
      </c>
      <c r="F69" s="20" t="n">
        <v>3.59323121</v>
      </c>
      <c r="G69" s="18" t="n">
        <v>447.93590949</v>
      </c>
      <c r="H69" s="20" t="n">
        <v>10.64562167</v>
      </c>
      <c r="I69" s="18" t="n">
        <v>475.06136312</v>
      </c>
      <c r="J69" s="20" t="n">
        <v>8.131177790000001</v>
      </c>
      <c r="K69" s="18" t="s">
        <v>404</v>
      </c>
      <c r="L69" s="20" t="s">
        <v>404</v>
      </c>
      <c r="M69" s="18" t="s">
        <v>404</v>
      </c>
      <c r="N69" s="20" t="s">
        <v>404</v>
      </c>
      <c r="O69" s="18" t="s">
        <v>404</v>
      </c>
      <c r="P69" s="20" t="s">
        <v>404</v>
      </c>
      <c r="Q69" s="18" t="s">
        <v>404</v>
      </c>
      <c r="R69" s="20" t="s">
        <v>404</v>
      </c>
      <c r="S69" s="18" t="n">
        <v>414.09712153</v>
      </c>
      <c r="T69" s="20" t="n">
        <v>21.36730692</v>
      </c>
    </row>
    <row r="70" spans="1:20">
      <c r="A70" s="15" t="s">
        <v>467</v>
      </c>
      <c r="B70" s="17" t="n">
        <v>6036</v>
      </c>
      <c r="C70" s="18">
        <f>(0.0/B70*100)</f>
        <v/>
      </c>
      <c r="D70" s="19" t="n">
        <v>6036</v>
      </c>
      <c r="E70" s="18" t="n">
        <v>485.08598713</v>
      </c>
      <c r="F70" s="20" t="n">
        <v>3.3472809</v>
      </c>
      <c r="G70" s="18" t="n">
        <v>501.97659873</v>
      </c>
      <c r="H70" s="20" t="n">
        <v>7.53489022</v>
      </c>
      <c r="I70" s="18" t="n">
        <v>444.45570643</v>
      </c>
      <c r="J70" s="20" t="n">
        <v>13.39678741</v>
      </c>
      <c r="K70" s="18" t="n">
        <v>486.62656866</v>
      </c>
      <c r="L70" s="20" t="n">
        <v>18.2119952</v>
      </c>
      <c r="M70" s="18" t="s">
        <v>404</v>
      </c>
      <c r="N70" s="20" t="s">
        <v>404</v>
      </c>
      <c r="O70" s="18" t="s">
        <v>404</v>
      </c>
      <c r="P70" s="20" t="s">
        <v>404</v>
      </c>
      <c r="Q70" s="18" t="s">
        <v>404</v>
      </c>
      <c r="R70" s="20" t="s">
        <v>404</v>
      </c>
      <c r="S70" s="18" t="n">
        <v>487.86446069</v>
      </c>
      <c r="T70" s="20" t="n">
        <v>23.9437288</v>
      </c>
    </row>
    <row r="71" spans="1:20">
      <c r="A71" s="15" t="s">
        <v>468</v>
      </c>
      <c r="B71" s="17" t="n">
        <v>6115</v>
      </c>
      <c r="C71" s="18">
        <f>(0.0/B71*100)</f>
        <v/>
      </c>
      <c r="D71" s="19" t="n">
        <v>6115</v>
      </c>
      <c r="E71" s="18" t="n">
        <v>553.28705441</v>
      </c>
      <c r="F71" s="20" t="n">
        <v>1.31667171</v>
      </c>
      <c r="G71" s="18" t="n">
        <v>577.03092159</v>
      </c>
      <c r="H71" s="20" t="n">
        <v>3.80903655</v>
      </c>
      <c r="I71" s="18" t="s">
        <v>404</v>
      </c>
      <c r="J71" s="20" t="s">
        <v>404</v>
      </c>
      <c r="K71" s="18" t="n">
        <v>536.51859824</v>
      </c>
      <c r="L71" s="20" t="n">
        <v>13.69224144</v>
      </c>
      <c r="M71" s="18" t="s">
        <v>404</v>
      </c>
      <c r="N71" s="20" t="s">
        <v>404</v>
      </c>
      <c r="O71" s="18" t="s">
        <v>404</v>
      </c>
      <c r="P71" s="20" t="s">
        <v>404</v>
      </c>
      <c r="Q71" s="18" t="s">
        <v>404</v>
      </c>
      <c r="R71" s="20" t="s">
        <v>404</v>
      </c>
      <c r="S71" s="18" t="n">
        <v>580.61158574</v>
      </c>
      <c r="T71" s="20" t="n">
        <v>9.247615550000001</v>
      </c>
    </row>
    <row r="72" spans="1:20">
      <c r="A72" s="15" t="s">
        <v>469</v>
      </c>
      <c r="B72" s="17" t="n">
        <v>7708</v>
      </c>
      <c r="C72" s="18">
        <f>(0.0/B72*100)</f>
        <v/>
      </c>
      <c r="D72" s="19" t="n">
        <v>7708</v>
      </c>
      <c r="E72" s="18" t="n">
        <v>529.7831872</v>
      </c>
      <c r="F72" s="20" t="n">
        <v>3.67341906</v>
      </c>
      <c r="G72" s="18" t="n">
        <v>554.05216577</v>
      </c>
      <c r="H72" s="20" t="n">
        <v>11.01636632</v>
      </c>
      <c r="I72" s="18" t="n">
        <v>521.47247585</v>
      </c>
      <c r="J72" s="20" t="n">
        <v>15.44338561</v>
      </c>
      <c r="K72" s="18" t="n">
        <v>507.78321932</v>
      </c>
      <c r="L72" s="20" t="n">
        <v>11.53803199</v>
      </c>
      <c r="M72" s="18" t="s">
        <v>404</v>
      </c>
      <c r="N72" s="20" t="s">
        <v>404</v>
      </c>
      <c r="O72" s="18" t="s">
        <v>404</v>
      </c>
      <c r="P72" s="20" t="s">
        <v>404</v>
      </c>
      <c r="Q72" s="18" t="s">
        <v>404</v>
      </c>
      <c r="R72" s="20" t="s">
        <v>404</v>
      </c>
      <c r="S72" s="18" t="n">
        <v>553.04001383</v>
      </c>
      <c r="T72" s="20" t="n">
        <v>71.01418493</v>
      </c>
    </row>
    <row r="73" spans="1:20">
      <c r="A73" s="15" t="s">
        <v>470</v>
      </c>
      <c r="B73" s="17" t="n">
        <v>8249</v>
      </c>
      <c r="C73" s="18">
        <f>(0.0/B73*100)</f>
        <v/>
      </c>
      <c r="D73" s="19" t="n">
        <v>8249</v>
      </c>
      <c r="E73" s="18" t="n">
        <v>419.95345542</v>
      </c>
      <c r="F73" s="20" t="n">
        <v>3.2000934</v>
      </c>
      <c r="G73" s="18" t="n">
        <v>451.81712115</v>
      </c>
      <c r="H73" s="20" t="n">
        <v>15.91833785</v>
      </c>
      <c r="I73" s="18" t="n">
        <v>440.45686051</v>
      </c>
      <c r="J73" s="20" t="n">
        <v>36.07663682</v>
      </c>
      <c r="K73" s="18" t="n">
        <v>414.33472174</v>
      </c>
      <c r="L73" s="20" t="n">
        <v>22.3276248</v>
      </c>
      <c r="M73" s="18" t="s">
        <v>404</v>
      </c>
      <c r="N73" s="20" t="s">
        <v>404</v>
      </c>
      <c r="O73" s="18" t="s">
        <v>404</v>
      </c>
      <c r="P73" s="20" t="s">
        <v>404</v>
      </c>
      <c r="Q73" s="18" t="s">
        <v>404</v>
      </c>
      <c r="R73" s="20" t="s">
        <v>404</v>
      </c>
      <c r="S73" s="18" t="s">
        <v>404</v>
      </c>
      <c r="T73" s="20" t="s">
        <v>404</v>
      </c>
    </row>
    <row r="74" spans="1:20">
      <c r="A74" s="15" t="s">
        <v>471</v>
      </c>
      <c r="B74" s="17" t="n">
        <v>4692</v>
      </c>
      <c r="C74" s="18">
        <f>(484.0/B74*100)</f>
        <v/>
      </c>
      <c r="D74" s="19" t="n">
        <v>4208</v>
      </c>
      <c r="E74" s="18" t="n">
        <v>423.13699418</v>
      </c>
      <c r="F74" s="20" t="n">
        <v>1.69761591</v>
      </c>
      <c r="G74" s="18" t="n">
        <v>441.8763979</v>
      </c>
      <c r="H74" s="20" t="n">
        <v>5.56184355</v>
      </c>
      <c r="I74" s="18" t="n">
        <v>453.98893347</v>
      </c>
      <c r="J74" s="20" t="n">
        <v>5.29703889</v>
      </c>
      <c r="K74" s="18" t="n">
        <v>397.85405154</v>
      </c>
      <c r="L74" s="20" t="n">
        <v>3.53085829</v>
      </c>
      <c r="M74" s="18" t="s">
        <v>404</v>
      </c>
      <c r="N74" s="20" t="s">
        <v>404</v>
      </c>
      <c r="O74" s="18" t="s">
        <v>404</v>
      </c>
      <c r="P74" s="20" t="s">
        <v>404</v>
      </c>
      <c r="Q74" s="18" t="s">
        <v>404</v>
      </c>
      <c r="R74" s="20" t="s">
        <v>404</v>
      </c>
      <c r="S74" s="18" t="n">
        <v>422.77073375</v>
      </c>
      <c r="T74" s="20" t="n">
        <v>5.61993828</v>
      </c>
    </row>
    <row r="75" spans="1:20">
      <c r="A75" s="15" t="s">
        <v>472</v>
      </c>
      <c r="B75" s="17" t="n">
        <v>5375</v>
      </c>
      <c r="C75" s="18">
        <f>(483.0/B75*100)</f>
        <v/>
      </c>
      <c r="D75" s="19" t="n">
        <v>4892</v>
      </c>
      <c r="E75" s="18" t="n">
        <v>384.63669644</v>
      </c>
      <c r="F75" s="20" t="n">
        <v>5.43568242</v>
      </c>
      <c r="G75" s="18" t="n">
        <v>386.40538619</v>
      </c>
      <c r="H75" s="20" t="n">
        <v>6.36249058</v>
      </c>
      <c r="I75" s="18" t="n">
        <v>386.15334524</v>
      </c>
      <c r="J75" s="20" t="n">
        <v>7.61266886</v>
      </c>
      <c r="K75" s="18" t="n">
        <v>388.28639244</v>
      </c>
      <c r="L75" s="20" t="n">
        <v>7.74812852</v>
      </c>
      <c r="M75" s="18" t="s">
        <v>404</v>
      </c>
      <c r="N75" s="20" t="s">
        <v>404</v>
      </c>
      <c r="O75" s="18" t="s">
        <v>404</v>
      </c>
      <c r="P75" s="20" t="s">
        <v>404</v>
      </c>
      <c r="Q75" s="18" t="s">
        <v>404</v>
      </c>
      <c r="R75" s="20" t="s">
        <v>404</v>
      </c>
      <c r="S75" s="18" t="n">
        <v>418.72958472</v>
      </c>
      <c r="T75" s="20" t="n">
        <v>7.71021941</v>
      </c>
    </row>
    <row r="76" spans="1:20">
      <c r="A76" s="15" t="s">
        <v>473</v>
      </c>
      <c r="B76" s="17" t="n">
        <v>14167</v>
      </c>
      <c r="C76" s="18">
        <f>(1400.0/B76*100)</f>
        <v/>
      </c>
      <c r="D76" s="19" t="n">
        <v>12767</v>
      </c>
      <c r="E76" s="18" t="n">
        <v>433.73429227</v>
      </c>
      <c r="F76" s="20" t="n">
        <v>3.09068789</v>
      </c>
      <c r="G76" s="18" t="n">
        <v>454.89022718</v>
      </c>
      <c r="H76" s="20" t="n">
        <v>8.223566890000001</v>
      </c>
      <c r="I76" s="18" t="n">
        <v>500.9892642</v>
      </c>
      <c r="J76" s="20" t="n">
        <v>53.35097367</v>
      </c>
      <c r="K76" s="18" t="n">
        <v>441.33218718</v>
      </c>
      <c r="L76" s="20" t="n">
        <v>11.94749001</v>
      </c>
      <c r="M76" s="18" t="s">
        <v>404</v>
      </c>
      <c r="N76" s="20" t="s">
        <v>404</v>
      </c>
      <c r="O76" s="18" t="s">
        <v>404</v>
      </c>
      <c r="P76" s="20" t="s">
        <v>404</v>
      </c>
      <c r="Q76" s="18" t="s">
        <v>404</v>
      </c>
      <c r="R76" s="20" t="s">
        <v>404</v>
      </c>
      <c r="S76" s="18" t="n">
        <v>442.3962529</v>
      </c>
      <c r="T76" s="20" t="n">
        <v>7.91955319</v>
      </c>
    </row>
    <row r="77" spans="1:20">
      <c r="A77" s="15" t="s">
        <v>474</v>
      </c>
      <c r="B77" s="17" t="n">
        <v>6062</v>
      </c>
      <c r="C77" s="18">
        <f>(12.0/B77*100)</f>
        <v/>
      </c>
      <c r="D77" s="19" t="n">
        <v>6050</v>
      </c>
      <c r="E77" s="18" t="n">
        <v>431.69036269</v>
      </c>
      <c r="F77" s="20" t="n">
        <v>3.02207806</v>
      </c>
      <c r="G77" s="18" t="n">
        <v>462.63418511</v>
      </c>
      <c r="H77" s="20" t="n">
        <v>16.95611621</v>
      </c>
      <c r="I77" s="18" t="n">
        <v>438.771005</v>
      </c>
      <c r="J77" s="20" t="n">
        <v>6.81479733</v>
      </c>
      <c r="K77" s="18" t="n">
        <v>435.49303842</v>
      </c>
      <c r="L77" s="20" t="n">
        <v>13.72583625</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525.66534515</v>
      </c>
      <c r="F78" s="20" t="n">
        <v>4.34209127</v>
      </c>
      <c r="G78" s="18" t="n">
        <v>522.10428065</v>
      </c>
      <c r="H78" s="20" t="n">
        <v>12.61891307</v>
      </c>
      <c r="I78" s="18" t="n">
        <v>553.79384854</v>
      </c>
      <c r="J78" s="20" t="n">
        <v>39.01259533</v>
      </c>
      <c r="K78" s="18" t="s">
        <v>404</v>
      </c>
      <c r="L78" s="20" t="s">
        <v>404</v>
      </c>
      <c r="M78" s="18" t="s">
        <v>404</v>
      </c>
      <c r="N78" s="20" t="s">
        <v>404</v>
      </c>
      <c r="O78" s="18" t="s">
        <v>404</v>
      </c>
      <c r="P78" s="20" t="s">
        <v>404</v>
      </c>
      <c r="Q78" s="18" t="s">
        <v>404</v>
      </c>
      <c r="R78" s="20" t="s">
        <v>404</v>
      </c>
      <c r="S78" s="18" t="n">
        <v>506.53283711</v>
      </c>
      <c r="T78" s="20" t="n">
        <v>11.71924846</v>
      </c>
    </row>
    <row customHeight="1" ht="25" r="79" spans="1:20">
      <c r="A79" s="15" t="s">
        <v>476</v>
      </c>
      <c r="B79" s="17" t="n">
        <v>1657</v>
      </c>
      <c r="C79" s="18">
        <f>(21.0/B79*100)</f>
        <v/>
      </c>
      <c r="D79" s="19" t="n">
        <v>1636</v>
      </c>
      <c r="E79" s="18" t="n">
        <v>467.70747377</v>
      </c>
      <c r="F79" s="20" t="n">
        <v>7.07937259</v>
      </c>
      <c r="G79" s="18" t="n">
        <v>518.96409379</v>
      </c>
      <c r="H79" s="20" t="n">
        <v>19.38059281</v>
      </c>
      <c r="I79" s="18" t="n">
        <v>437.92942095</v>
      </c>
      <c r="J79" s="20" t="n">
        <v>14.80474255</v>
      </c>
      <c r="K79" s="18" t="n">
        <v>504.56026711</v>
      </c>
      <c r="L79" s="20" t="n">
        <v>18.58663944</v>
      </c>
      <c r="M79" s="18" t="s">
        <v>404</v>
      </c>
      <c r="N79" s="20" t="s">
        <v>404</v>
      </c>
      <c r="O79" s="18" t="s">
        <v>404</v>
      </c>
      <c r="P79" s="20" t="s">
        <v>404</v>
      </c>
      <c r="Q79" s="18" t="s">
        <v>404</v>
      </c>
      <c r="R79" s="20" t="s">
        <v>404</v>
      </c>
      <c r="S79" s="18" t="n">
        <v>460.16939986</v>
      </c>
      <c r="T79" s="20" t="n">
        <v>30.96276577</v>
      </c>
    </row>
    <row r="80" spans="1:20">
      <c r="A80" s="15" t="s">
        <v>477</v>
      </c>
      <c r="B80" s="17" t="n">
        <v>7841</v>
      </c>
      <c r="C80" s="18">
        <f>(0.0/B80*100)</f>
        <v/>
      </c>
      <c r="D80" s="19" t="n">
        <v>7841</v>
      </c>
      <c r="E80" s="18" t="n">
        <v>454.43072636</v>
      </c>
      <c r="F80" s="20" t="n">
        <v>4.10993806</v>
      </c>
      <c r="G80" s="18" t="n">
        <v>464.00032199</v>
      </c>
      <c r="H80" s="20" t="n">
        <v>9.46942511</v>
      </c>
      <c r="I80" s="18" t="n">
        <v>462.3573461</v>
      </c>
      <c r="J80" s="20" t="n">
        <v>18.24448338</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443.33376064</v>
      </c>
      <c r="F81" s="20" t="n">
        <v>3.10248896</v>
      </c>
      <c r="G81" s="18" t="n">
        <v>441.6875258</v>
      </c>
      <c r="H81" s="20" t="n">
        <v>17.7692136</v>
      </c>
      <c r="I81" s="18" t="n">
        <v>386.4792975</v>
      </c>
      <c r="J81" s="20" t="n">
        <v>4.46917897</v>
      </c>
      <c r="K81" s="18" t="n">
        <v>523.4145175</v>
      </c>
      <c r="L81" s="20" t="n">
        <v>6.78576833</v>
      </c>
      <c r="M81" s="18" t="s">
        <v>404</v>
      </c>
      <c r="N81" s="20" t="s">
        <v>404</v>
      </c>
      <c r="O81" s="18" t="s">
        <v>404</v>
      </c>
      <c r="P81" s="20" t="s">
        <v>404</v>
      </c>
      <c r="Q81" s="18" t="s">
        <v>404</v>
      </c>
      <c r="R81" s="20" t="s">
        <v>404</v>
      </c>
      <c r="S81" s="18" t="n">
        <v>517.9964952399999</v>
      </c>
      <c r="T81" s="20" t="n">
        <v>9.77391783</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696</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505.81691289</v>
      </c>
      <c r="F7" s="20" t="n">
        <v>3.47982318</v>
      </c>
      <c r="G7" s="18" t="n">
        <v>522.97326059</v>
      </c>
      <c r="H7" s="20" t="n">
        <v>3.14240912</v>
      </c>
      <c r="I7" s="18" t="n">
        <v>504.06433386</v>
      </c>
      <c r="J7" s="20" t="n">
        <v>3.90061178</v>
      </c>
      <c r="K7" s="18" t="n">
        <v>503.2587306</v>
      </c>
      <c r="L7" s="20" t="n">
        <v>6.38559216</v>
      </c>
      <c r="M7" s="18" t="s">
        <v>404</v>
      </c>
      <c r="N7" s="20" t="s">
        <v>404</v>
      </c>
      <c r="O7" s="18" t="s">
        <v>404</v>
      </c>
      <c r="P7" s="20" t="s">
        <v>404</v>
      </c>
      <c r="Q7" s="18" t="s">
        <v>404</v>
      </c>
      <c r="R7" s="20" t="s">
        <v>404</v>
      </c>
      <c r="S7" s="18" t="n">
        <v>509.34317577</v>
      </c>
      <c r="T7" s="20" t="n">
        <v>24.77393427</v>
      </c>
    </row>
    <row r="8" spans="1:20">
      <c r="A8" s="15" t="s">
        <v>405</v>
      </c>
      <c r="B8" s="17" t="n">
        <v>7007</v>
      </c>
      <c r="C8" s="18">
        <f>(0.0/B8*100)</f>
        <v/>
      </c>
      <c r="D8" s="19" t="n">
        <v>7007</v>
      </c>
      <c r="E8" s="18" t="n">
        <v>495.97097707</v>
      </c>
      <c r="F8" s="20" t="n">
        <v>7.64776059</v>
      </c>
      <c r="G8" s="18" t="n">
        <v>511.25406404</v>
      </c>
      <c r="H8" s="20" t="n">
        <v>7.54767158</v>
      </c>
      <c r="I8" s="18" t="n">
        <v>470.5180003</v>
      </c>
      <c r="J8" s="20" t="n">
        <v>6.10027773</v>
      </c>
      <c r="K8" s="18" t="n">
        <v>506.82707842</v>
      </c>
      <c r="L8" s="20" t="n">
        <v>12.6712323</v>
      </c>
      <c r="M8" s="18" t="s">
        <v>404</v>
      </c>
      <c r="N8" s="20" t="s">
        <v>404</v>
      </c>
      <c r="O8" s="18" t="s">
        <v>404</v>
      </c>
      <c r="P8" s="20" t="s">
        <v>404</v>
      </c>
      <c r="Q8" s="18" t="s">
        <v>404</v>
      </c>
      <c r="R8" s="20" t="s">
        <v>404</v>
      </c>
      <c r="S8" s="18" t="n">
        <v>505.51067443</v>
      </c>
      <c r="T8" s="20" t="n">
        <v>24.91456884</v>
      </c>
    </row>
    <row r="9" spans="1:20">
      <c r="A9" s="15" t="s">
        <v>406</v>
      </c>
      <c r="B9" s="17" t="n">
        <v>9651</v>
      </c>
      <c r="C9" s="18">
        <f>(200.0/B9*100)</f>
        <v/>
      </c>
      <c r="D9" s="19" t="n">
        <v>9451</v>
      </c>
      <c r="E9" s="18" t="n">
        <v>496.36378917</v>
      </c>
      <c r="F9" s="20" t="n">
        <v>4.87180376</v>
      </c>
      <c r="G9" s="18" t="n">
        <v>520.03436293</v>
      </c>
      <c r="H9" s="20" t="n">
        <v>7.93475915</v>
      </c>
      <c r="I9" s="18" t="n">
        <v>498.36368782</v>
      </c>
      <c r="J9" s="20" t="n">
        <v>13.82167653</v>
      </c>
      <c r="K9" s="18" t="n">
        <v>526.94108141</v>
      </c>
      <c r="L9" s="20" t="n">
        <v>18.34083422</v>
      </c>
      <c r="M9" s="18" t="s">
        <v>404</v>
      </c>
      <c r="N9" s="20" t="s">
        <v>404</v>
      </c>
      <c r="O9" s="18" t="s">
        <v>404</v>
      </c>
      <c r="P9" s="20" t="s">
        <v>404</v>
      </c>
      <c r="Q9" s="18" t="s">
        <v>404</v>
      </c>
      <c r="R9" s="20" t="s">
        <v>404</v>
      </c>
      <c r="S9" s="18" t="n">
        <v>490.0337021</v>
      </c>
      <c r="T9" s="20" t="n">
        <v>8.36929091</v>
      </c>
    </row>
    <row r="10" spans="1:20">
      <c r="A10" s="15" t="s">
        <v>407</v>
      </c>
      <c r="B10" s="17" t="n">
        <v>20058</v>
      </c>
      <c r="C10" s="18">
        <f>(3112.0/B10*100)</f>
        <v/>
      </c>
      <c r="D10" s="19" t="n">
        <v>16946</v>
      </c>
      <c r="E10" s="18" t="n">
        <v>521.89204411</v>
      </c>
      <c r="F10" s="20" t="n">
        <v>4.02388549</v>
      </c>
      <c r="G10" s="18" t="n">
        <v>539.98354049</v>
      </c>
      <c r="H10" s="20" t="n">
        <v>3.63661531</v>
      </c>
      <c r="I10" s="18" t="n">
        <v>528.3838505</v>
      </c>
      <c r="J10" s="20" t="n">
        <v>4.98595405</v>
      </c>
      <c r="K10" s="18" t="n">
        <v>527.46579153</v>
      </c>
      <c r="L10" s="20" t="n">
        <v>4.9843438</v>
      </c>
      <c r="M10" s="18" t="s">
        <v>404</v>
      </c>
      <c r="N10" s="20" t="s">
        <v>404</v>
      </c>
      <c r="O10" s="18" t="s">
        <v>404</v>
      </c>
      <c r="P10" s="20" t="s">
        <v>404</v>
      </c>
      <c r="Q10" s="18" t="s">
        <v>404</v>
      </c>
      <c r="R10" s="20" t="s">
        <v>404</v>
      </c>
      <c r="S10" s="18" t="n">
        <v>516.1056855</v>
      </c>
      <c r="T10" s="20" t="n">
        <v>8.858382389999999</v>
      </c>
    </row>
    <row r="11" spans="1:20">
      <c r="A11" s="15" t="s">
        <v>408</v>
      </c>
      <c r="B11" s="17" t="n">
        <v>7053</v>
      </c>
      <c r="C11" s="18">
        <f>(212.0/B11*100)</f>
        <v/>
      </c>
      <c r="D11" s="19" t="n">
        <v>6841</v>
      </c>
      <c r="E11" s="18" t="n">
        <v>450.45865723</v>
      </c>
      <c r="F11" s="20" t="n">
        <v>3.30905266</v>
      </c>
      <c r="G11" s="18" t="n">
        <v>500.46305248</v>
      </c>
      <c r="H11" s="20" t="n">
        <v>19.37344256</v>
      </c>
      <c r="I11" s="18" t="n">
        <v>437.70678512</v>
      </c>
      <c r="J11" s="20" t="n">
        <v>9.02250231</v>
      </c>
      <c r="K11" s="18" t="n">
        <v>416.66121427</v>
      </c>
      <c r="L11" s="20" t="n">
        <v>9.908701239999999</v>
      </c>
      <c r="M11" s="18" t="s">
        <v>404</v>
      </c>
      <c r="N11" s="20" t="s">
        <v>404</v>
      </c>
      <c r="O11" s="18" t="s">
        <v>404</v>
      </c>
      <c r="P11" s="20" t="s">
        <v>404</v>
      </c>
      <c r="Q11" s="18" t="s">
        <v>404</v>
      </c>
      <c r="R11" s="20" t="s">
        <v>404</v>
      </c>
      <c r="S11" s="18" t="n">
        <v>419.61087934</v>
      </c>
      <c r="T11" s="20" t="n">
        <v>5.71914868</v>
      </c>
    </row>
    <row r="12" spans="1:20">
      <c r="A12" s="15" t="s">
        <v>409</v>
      </c>
      <c r="B12" s="17" t="n">
        <v>6894</v>
      </c>
      <c r="C12" s="18">
        <f>(106.0/B12*100)</f>
        <v/>
      </c>
      <c r="D12" s="19" t="n">
        <v>6788</v>
      </c>
      <c r="E12" s="18" t="n">
        <v>483.0761494</v>
      </c>
      <c r="F12" s="20" t="n">
        <v>6.12398047</v>
      </c>
      <c r="G12" s="18" t="n">
        <v>498.92106972</v>
      </c>
      <c r="H12" s="20" t="n">
        <v>3.74266036</v>
      </c>
      <c r="I12" s="18" t="n">
        <v>494.06218088</v>
      </c>
      <c r="J12" s="20" t="n">
        <v>13.7384166</v>
      </c>
      <c r="K12" s="18" t="n">
        <v>470.81441628</v>
      </c>
      <c r="L12" s="20" t="n">
        <v>18.07647285</v>
      </c>
      <c r="M12" s="18" t="s">
        <v>404</v>
      </c>
      <c r="N12" s="20" t="s">
        <v>404</v>
      </c>
      <c r="O12" s="18" t="s">
        <v>404</v>
      </c>
      <c r="P12" s="20" t="s">
        <v>404</v>
      </c>
      <c r="Q12" s="18" t="s">
        <v>404</v>
      </c>
      <c r="R12" s="20" t="s">
        <v>404</v>
      </c>
      <c r="S12" s="18" t="n">
        <v>318.81623992</v>
      </c>
      <c r="T12" s="20" t="n">
        <v>11.20148326</v>
      </c>
    </row>
    <row r="13" spans="1:20">
      <c r="A13" s="15" t="s">
        <v>410</v>
      </c>
      <c r="B13" s="17" t="n">
        <v>7161</v>
      </c>
      <c r="C13" s="18">
        <f>(1175.0/B13*100)</f>
        <v/>
      </c>
      <c r="D13" s="19" t="n">
        <v>5986</v>
      </c>
      <c r="E13" s="18" t="n">
        <v>502.87773833</v>
      </c>
      <c r="F13" s="20" t="n">
        <v>5.67346485</v>
      </c>
      <c r="G13" s="18" t="n">
        <v>504.80879644</v>
      </c>
      <c r="H13" s="20" t="n">
        <v>5.69305586</v>
      </c>
      <c r="I13" s="18" t="n">
        <v>493.73693301</v>
      </c>
      <c r="J13" s="20" t="n">
        <v>3.95713137</v>
      </c>
      <c r="K13" s="18" t="n">
        <v>506.85255456</v>
      </c>
      <c r="L13" s="20" t="n">
        <v>5.06545139</v>
      </c>
      <c r="M13" s="18" t="s">
        <v>404</v>
      </c>
      <c r="N13" s="20" t="s">
        <v>404</v>
      </c>
      <c r="O13" s="18" t="s">
        <v>404</v>
      </c>
      <c r="P13" s="20" t="s">
        <v>404</v>
      </c>
      <c r="Q13" s="18" t="s">
        <v>404</v>
      </c>
      <c r="R13" s="20" t="s">
        <v>404</v>
      </c>
      <c r="S13" s="18" t="n">
        <v>545.65816963</v>
      </c>
      <c r="T13" s="20" t="n">
        <v>23.92160717</v>
      </c>
    </row>
    <row r="14" spans="1:20">
      <c r="A14" s="15" t="s">
        <v>411</v>
      </c>
      <c r="B14" s="17" t="n">
        <v>5587</v>
      </c>
      <c r="C14" s="18">
        <f>(0.0/B14*100)</f>
        <v/>
      </c>
      <c r="D14" s="19" t="n">
        <v>5587</v>
      </c>
      <c r="E14" s="18" t="n">
        <v>531.93258766</v>
      </c>
      <c r="F14" s="20" t="n">
        <v>2.6436289</v>
      </c>
      <c r="G14" s="18" t="n">
        <v>541.62161623</v>
      </c>
      <c r="H14" s="20" t="n">
        <v>4.47464914</v>
      </c>
      <c r="I14" s="18" t="n">
        <v>531.84613428</v>
      </c>
      <c r="J14" s="20" t="n">
        <v>6.28886137</v>
      </c>
      <c r="K14" s="18" t="n">
        <v>563.57411155</v>
      </c>
      <c r="L14" s="20" t="n">
        <v>12.26421223</v>
      </c>
      <c r="M14" s="18" t="s">
        <v>404</v>
      </c>
      <c r="N14" s="20" t="s">
        <v>404</v>
      </c>
      <c r="O14" s="18" t="s">
        <v>404</v>
      </c>
      <c r="P14" s="20" t="s">
        <v>404</v>
      </c>
      <c r="Q14" s="18" t="s">
        <v>404</v>
      </c>
      <c r="R14" s="20" t="s">
        <v>404</v>
      </c>
      <c r="S14" s="18" t="n">
        <v>495.08621591</v>
      </c>
      <c r="T14" s="20" t="n">
        <v>31.59566899</v>
      </c>
    </row>
    <row r="15" spans="1:20">
      <c r="A15" s="15" t="s">
        <v>412</v>
      </c>
      <c r="B15" s="17" t="n">
        <v>5882</v>
      </c>
      <c r="C15" s="18">
        <f>(0.0/B15*100)</f>
        <v/>
      </c>
      <c r="D15" s="19" t="n">
        <v>5882</v>
      </c>
      <c r="E15" s="18" t="n">
        <v>528.42813477</v>
      </c>
      <c r="F15" s="20" t="n">
        <v>3.94416776</v>
      </c>
      <c r="G15" s="18" t="n">
        <v>531.49716026</v>
      </c>
      <c r="H15" s="20" t="n">
        <v>3.86218955</v>
      </c>
      <c r="I15" s="18" t="n">
        <v>527.46030103</v>
      </c>
      <c r="J15" s="20" t="n">
        <v>5.81971904</v>
      </c>
      <c r="K15" s="18" t="n">
        <v>537.44794695</v>
      </c>
      <c r="L15" s="20" t="n">
        <v>10.72625411</v>
      </c>
      <c r="M15" s="18" t="s">
        <v>404</v>
      </c>
      <c r="N15" s="20" t="s">
        <v>404</v>
      </c>
      <c r="O15" s="18" t="s">
        <v>404</v>
      </c>
      <c r="P15" s="20" t="s">
        <v>404</v>
      </c>
      <c r="Q15" s="18" t="s">
        <v>404</v>
      </c>
      <c r="R15" s="20" t="s">
        <v>404</v>
      </c>
      <c r="S15" s="18" t="n">
        <v>577.57173864</v>
      </c>
      <c r="T15" s="20" t="n">
        <v>4.53508265</v>
      </c>
    </row>
    <row r="16" spans="1:20">
      <c r="A16" s="15" t="s">
        <v>413</v>
      </c>
      <c r="B16" s="17" t="n">
        <v>6108</v>
      </c>
      <c r="C16" s="18">
        <f>(495.0/B16*100)</f>
        <v/>
      </c>
      <c r="D16" s="19" t="n">
        <v>5613</v>
      </c>
      <c r="E16" s="18" t="n">
        <v>487.52732962</v>
      </c>
      <c r="F16" s="20" t="n">
        <v>6.08394925</v>
      </c>
      <c r="G16" s="18" t="n">
        <v>502.77853785</v>
      </c>
      <c r="H16" s="20" t="n">
        <v>13.53924549</v>
      </c>
      <c r="I16" s="18" t="n">
        <v>502.42005422</v>
      </c>
      <c r="J16" s="20" t="n">
        <v>11.74831966</v>
      </c>
      <c r="K16" s="18" t="n">
        <v>505.24324567</v>
      </c>
      <c r="L16" s="20" t="n">
        <v>6.6338836</v>
      </c>
      <c r="M16" s="18" t="s">
        <v>404</v>
      </c>
      <c r="N16" s="20" t="s">
        <v>404</v>
      </c>
      <c r="O16" s="18" t="s">
        <v>404</v>
      </c>
      <c r="P16" s="20" t="s">
        <v>404</v>
      </c>
      <c r="Q16" s="18" t="s">
        <v>404</v>
      </c>
      <c r="R16" s="20" t="s">
        <v>404</v>
      </c>
      <c r="S16" s="18" t="n">
        <v>506.92471288</v>
      </c>
      <c r="T16" s="20" t="n">
        <v>24.21196279</v>
      </c>
    </row>
    <row r="17" spans="1:20">
      <c r="A17" s="15" t="s">
        <v>414</v>
      </c>
      <c r="B17" s="17" t="n">
        <v>6504</v>
      </c>
      <c r="C17" s="18">
        <f>(1325.0/B17*100)</f>
        <v/>
      </c>
      <c r="D17" s="19" t="n">
        <v>5179</v>
      </c>
      <c r="E17" s="18" t="n">
        <v>507.34948549</v>
      </c>
      <c r="F17" s="20" t="n">
        <v>5.9863019</v>
      </c>
      <c r="G17" s="18" t="n">
        <v>504.89905789</v>
      </c>
      <c r="H17" s="20" t="n">
        <v>10.76375681</v>
      </c>
      <c r="I17" s="18" t="n">
        <v>506.17214155</v>
      </c>
      <c r="J17" s="20" t="n">
        <v>12.73371797</v>
      </c>
      <c r="K17" s="18" t="n">
        <v>516.83414773</v>
      </c>
      <c r="L17" s="20" t="n">
        <v>12.16683507</v>
      </c>
      <c r="M17" s="18" t="s">
        <v>404</v>
      </c>
      <c r="N17" s="20" t="s">
        <v>404</v>
      </c>
      <c r="O17" s="18" t="s">
        <v>404</v>
      </c>
      <c r="P17" s="20" t="s">
        <v>404</v>
      </c>
      <c r="Q17" s="18" t="s">
        <v>404</v>
      </c>
      <c r="R17" s="20" t="s">
        <v>404</v>
      </c>
      <c r="S17" s="18" t="n">
        <v>601.31791242</v>
      </c>
      <c r="T17" s="20" t="n">
        <v>5.83711177</v>
      </c>
    </row>
    <row r="18" spans="1:20">
      <c r="A18" s="15" t="s">
        <v>415</v>
      </c>
      <c r="B18" s="17" t="n">
        <v>5532</v>
      </c>
      <c r="C18" s="18">
        <f>(0.0/B18*100)</f>
        <v/>
      </c>
      <c r="D18" s="19" t="n">
        <v>5532</v>
      </c>
      <c r="E18" s="18" t="n">
        <v>459.3499346</v>
      </c>
      <c r="F18" s="20" t="n">
        <v>6.62077633</v>
      </c>
      <c r="G18" s="18" t="n">
        <v>457.6212126</v>
      </c>
      <c r="H18" s="20" t="n">
        <v>12.2734667</v>
      </c>
      <c r="I18" s="18" t="n">
        <v>455.23224189</v>
      </c>
      <c r="J18" s="20" t="n">
        <v>6.77234486</v>
      </c>
      <c r="K18" s="18" t="n">
        <v>438.68869768</v>
      </c>
      <c r="L18" s="20" t="n">
        <v>10.22884949</v>
      </c>
      <c r="M18" s="18" t="s">
        <v>404</v>
      </c>
      <c r="N18" s="20" t="s">
        <v>404</v>
      </c>
      <c r="O18" s="18" t="s">
        <v>404</v>
      </c>
      <c r="P18" s="20" t="s">
        <v>404</v>
      </c>
      <c r="Q18" s="18" t="s">
        <v>404</v>
      </c>
      <c r="R18" s="20" t="s">
        <v>404</v>
      </c>
      <c r="S18" s="18" t="n">
        <v>475.48576279</v>
      </c>
      <c r="T18" s="20" t="n">
        <v>16.53202016</v>
      </c>
    </row>
    <row r="19" spans="1:20">
      <c r="A19" s="15" t="s">
        <v>416</v>
      </c>
      <c r="B19" s="17" t="n">
        <v>5658</v>
      </c>
      <c r="C19" s="18">
        <f>(327.0/B19*100)</f>
        <v/>
      </c>
      <c r="D19" s="19" t="n">
        <v>5331</v>
      </c>
      <c r="E19" s="18" t="n">
        <v>466.32584802</v>
      </c>
      <c r="F19" s="20" t="n">
        <v>8.049789260000001</v>
      </c>
      <c r="G19" s="18" t="n">
        <v>506.02026493</v>
      </c>
      <c r="H19" s="20" t="n">
        <v>8.30449855</v>
      </c>
      <c r="I19" s="18" t="n">
        <v>471.25461944</v>
      </c>
      <c r="J19" s="20" t="n">
        <v>8.57337064</v>
      </c>
      <c r="K19" s="18" t="n">
        <v>468.55765412</v>
      </c>
      <c r="L19" s="20" t="n">
        <v>14.71180605</v>
      </c>
      <c r="M19" s="18" t="s">
        <v>404</v>
      </c>
      <c r="N19" s="20" t="s">
        <v>404</v>
      </c>
      <c r="O19" s="18" t="s">
        <v>404</v>
      </c>
      <c r="P19" s="20" t="s">
        <v>404</v>
      </c>
      <c r="Q19" s="18" t="s">
        <v>404</v>
      </c>
      <c r="R19" s="20" t="s">
        <v>404</v>
      </c>
      <c r="S19" s="18" t="n">
        <v>478.97619848</v>
      </c>
      <c r="T19" s="20" t="n">
        <v>37.62534878</v>
      </c>
    </row>
    <row r="20" spans="1:20">
      <c r="A20" s="15" t="s">
        <v>417</v>
      </c>
      <c r="B20" s="17" t="n">
        <v>3371</v>
      </c>
      <c r="C20" s="18">
        <f>(24.0/B20*100)</f>
        <v/>
      </c>
      <c r="D20" s="19" t="n">
        <v>3347</v>
      </c>
      <c r="E20" s="18" t="n">
        <v>472.28885151</v>
      </c>
      <c r="F20" s="20" t="n">
        <v>1.85557289</v>
      </c>
      <c r="G20" s="18" t="n">
        <v>478.77814703</v>
      </c>
      <c r="H20" s="20" t="n">
        <v>4.32517808</v>
      </c>
      <c r="I20" s="18" t="n">
        <v>464.76936841</v>
      </c>
      <c r="J20" s="20" t="n">
        <v>5.10397129</v>
      </c>
      <c r="K20" s="18" t="n">
        <v>479.43010304</v>
      </c>
      <c r="L20" s="20" t="n">
        <v>11.2604829</v>
      </c>
      <c r="M20" s="18" t="s">
        <v>404</v>
      </c>
      <c r="N20" s="20" t="s">
        <v>404</v>
      </c>
      <c r="O20" s="18" t="s">
        <v>404</v>
      </c>
      <c r="P20" s="20" t="s">
        <v>404</v>
      </c>
      <c r="Q20" s="18" t="s">
        <v>404</v>
      </c>
      <c r="R20" s="20" t="s">
        <v>404</v>
      </c>
      <c r="S20" s="18" t="n">
        <v>508.58055623</v>
      </c>
      <c r="T20" s="20" t="n">
        <v>27.96004626</v>
      </c>
    </row>
    <row r="21" spans="1:20">
      <c r="A21" s="15" t="s">
        <v>418</v>
      </c>
      <c r="B21" s="17" t="n">
        <v>5741</v>
      </c>
      <c r="C21" s="18">
        <f>(0.0/B21*100)</f>
        <v/>
      </c>
      <c r="D21" s="19" t="n">
        <v>5741</v>
      </c>
      <c r="E21" s="18" t="n">
        <v>493.73650253</v>
      </c>
      <c r="F21" s="20" t="n">
        <v>4.98876696</v>
      </c>
      <c r="G21" s="18" t="n">
        <v>512.82099788</v>
      </c>
      <c r="H21" s="20" t="n">
        <v>5.55891054</v>
      </c>
      <c r="I21" s="18" t="n">
        <v>503.62566602</v>
      </c>
      <c r="J21" s="20" t="n">
        <v>3.69039524</v>
      </c>
      <c r="K21" s="18" t="n">
        <v>493.27588236</v>
      </c>
      <c r="L21" s="20" t="n">
        <v>7.4894112</v>
      </c>
      <c r="M21" s="18" t="s">
        <v>404</v>
      </c>
      <c r="N21" s="20" t="s">
        <v>404</v>
      </c>
      <c r="O21" s="18" t="s">
        <v>404</v>
      </c>
      <c r="P21" s="20" t="s">
        <v>404</v>
      </c>
      <c r="Q21" s="18" t="s">
        <v>404</v>
      </c>
      <c r="R21" s="20" t="s">
        <v>404</v>
      </c>
      <c r="S21" s="18" t="n">
        <v>524.66560148</v>
      </c>
      <c r="T21" s="20" t="n">
        <v>14.25709698</v>
      </c>
    </row>
    <row r="22" spans="1:20">
      <c r="A22" s="15" t="s">
        <v>419</v>
      </c>
      <c r="B22" s="17" t="n">
        <v>6598</v>
      </c>
      <c r="C22" s="18">
        <f>(0.0/B22*100)</f>
        <v/>
      </c>
      <c r="D22" s="19" t="n">
        <v>6598</v>
      </c>
      <c r="E22" s="18" t="n">
        <v>468.37154034</v>
      </c>
      <c r="F22" s="20" t="n">
        <v>5.49242852</v>
      </c>
      <c r="G22" s="18" t="n">
        <v>456.86602763</v>
      </c>
      <c r="H22" s="20" t="n">
        <v>14.86277897</v>
      </c>
      <c r="I22" s="18" t="n">
        <v>459.94553301</v>
      </c>
      <c r="J22" s="20" t="n">
        <v>16.38310773</v>
      </c>
      <c r="K22" s="18" t="n">
        <v>463.51428302</v>
      </c>
      <c r="L22" s="20" t="n">
        <v>19.23423058</v>
      </c>
      <c r="M22" s="18" t="s">
        <v>404</v>
      </c>
      <c r="N22" s="20" t="s">
        <v>404</v>
      </c>
      <c r="O22" s="18" t="s">
        <v>404</v>
      </c>
      <c r="P22" s="20" t="s">
        <v>404</v>
      </c>
      <c r="Q22" s="18" t="s">
        <v>404</v>
      </c>
      <c r="R22" s="20" t="s">
        <v>404</v>
      </c>
      <c r="S22" s="18" t="n">
        <v>498.86402901</v>
      </c>
      <c r="T22" s="20" t="n">
        <v>25.05884568</v>
      </c>
    </row>
    <row r="23" spans="1:20">
      <c r="A23" s="15" t="s">
        <v>420</v>
      </c>
      <c r="B23" s="17" t="n">
        <v>11583</v>
      </c>
      <c r="C23" s="18">
        <f>(3194.0/B23*100)</f>
        <v/>
      </c>
      <c r="D23" s="19" t="n">
        <v>8389</v>
      </c>
      <c r="E23" s="18" t="n">
        <v>484.36849343</v>
      </c>
      <c r="F23" s="20" t="n">
        <v>5.22266577</v>
      </c>
      <c r="G23" s="18" t="n">
        <v>504.11881543</v>
      </c>
      <c r="H23" s="20" t="n">
        <v>16.64540307</v>
      </c>
      <c r="I23" s="18" t="n">
        <v>481.41574247</v>
      </c>
      <c r="J23" s="20" t="n">
        <v>7.0484359</v>
      </c>
      <c r="K23" s="18" t="n">
        <v>481.80846654</v>
      </c>
      <c r="L23" s="20" t="n">
        <v>14.76374276</v>
      </c>
      <c r="M23" s="18" t="s">
        <v>404</v>
      </c>
      <c r="N23" s="20" t="s">
        <v>404</v>
      </c>
      <c r="O23" s="18" t="s">
        <v>404</v>
      </c>
      <c r="P23" s="20" t="s">
        <v>404</v>
      </c>
      <c r="Q23" s="18" t="s">
        <v>404</v>
      </c>
      <c r="R23" s="20" t="s">
        <v>404</v>
      </c>
      <c r="S23" s="18" t="n">
        <v>474.36765288</v>
      </c>
      <c r="T23" s="20" t="n">
        <v>24.97885799</v>
      </c>
    </row>
    <row r="24" spans="1:20">
      <c r="A24" s="15" t="s">
        <v>421</v>
      </c>
      <c r="B24" s="17" t="n">
        <v>6647</v>
      </c>
      <c r="C24" s="18">
        <f>(0.0/B24*100)</f>
        <v/>
      </c>
      <c r="D24" s="19" t="n">
        <v>6647</v>
      </c>
      <c r="E24" s="18" t="n">
        <v>541.85283749</v>
      </c>
      <c r="F24" s="20" t="n">
        <v>4.67881423</v>
      </c>
      <c r="G24" s="18" t="n">
        <v>538.02915779</v>
      </c>
      <c r="H24" s="20" t="n">
        <v>12.08768076</v>
      </c>
      <c r="I24" s="18" t="n">
        <v>533.08997651</v>
      </c>
      <c r="J24" s="20" t="n">
        <v>10.11999807</v>
      </c>
      <c r="K24" s="18" t="n">
        <v>493.92162089</v>
      </c>
      <c r="L24" s="20" t="n">
        <v>28.59007342</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518.14403543</v>
      </c>
      <c r="F25" s="20" t="n">
        <v>4.22197314</v>
      </c>
      <c r="G25" s="18" t="n">
        <v>529.55808425</v>
      </c>
      <c r="H25" s="20" t="n">
        <v>15.62366797</v>
      </c>
      <c r="I25" s="18" t="n">
        <v>499.75272246</v>
      </c>
      <c r="J25" s="20" t="n">
        <v>9.9278975</v>
      </c>
      <c r="K25" s="18" t="n">
        <v>512.29995913</v>
      </c>
      <c r="L25" s="20" t="n">
        <v>7.3617931</v>
      </c>
      <c r="M25" s="18" t="s">
        <v>404</v>
      </c>
      <c r="N25" s="20" t="s">
        <v>404</v>
      </c>
      <c r="O25" s="18" t="s">
        <v>404</v>
      </c>
      <c r="P25" s="20" t="s">
        <v>404</v>
      </c>
      <c r="Q25" s="18" t="s">
        <v>404</v>
      </c>
      <c r="R25" s="20" t="s">
        <v>404</v>
      </c>
      <c r="S25" s="18" t="n">
        <v>476.17320912</v>
      </c>
      <c r="T25" s="20" t="n">
        <v>25.58464004</v>
      </c>
    </row>
    <row r="26" spans="1:20">
      <c r="A26" s="15" t="s">
        <v>423</v>
      </c>
      <c r="B26" s="17" t="n">
        <v>4869</v>
      </c>
      <c r="C26" s="18">
        <f>(11.0/B26*100)</f>
        <v/>
      </c>
      <c r="D26" s="19" t="n">
        <v>4858</v>
      </c>
      <c r="E26" s="18" t="n">
        <v>488.38527852</v>
      </c>
      <c r="F26" s="20" t="n">
        <v>2.08070363</v>
      </c>
      <c r="G26" s="18" t="n">
        <v>496.73064044</v>
      </c>
      <c r="H26" s="20" t="n">
        <v>4.28073439</v>
      </c>
      <c r="I26" s="18" t="n">
        <v>494.80661639</v>
      </c>
      <c r="J26" s="20" t="n">
        <v>5.42624352</v>
      </c>
      <c r="K26" s="18" t="n">
        <v>466.36107753</v>
      </c>
      <c r="L26" s="20" t="n">
        <v>8.53778438</v>
      </c>
      <c r="M26" s="18" t="s">
        <v>404</v>
      </c>
      <c r="N26" s="20" t="s">
        <v>404</v>
      </c>
      <c r="O26" s="18" t="s">
        <v>404</v>
      </c>
      <c r="P26" s="20" t="s">
        <v>404</v>
      </c>
      <c r="Q26" s="18" t="s">
        <v>404</v>
      </c>
      <c r="R26" s="20" t="s">
        <v>404</v>
      </c>
      <c r="S26" s="18" t="n">
        <v>482.16880914</v>
      </c>
      <c r="T26" s="20" t="n">
        <v>14.68195752</v>
      </c>
    </row>
    <row r="27" spans="1:20">
      <c r="A27" s="15" t="s">
        <v>424</v>
      </c>
      <c r="B27" s="17" t="n">
        <v>5299</v>
      </c>
      <c r="C27" s="18">
        <f>(0.0/B27*100)</f>
        <v/>
      </c>
      <c r="D27" s="19" t="n">
        <v>5299</v>
      </c>
      <c r="E27" s="18" t="n">
        <v>487.03928627</v>
      </c>
      <c r="F27" s="20" t="n">
        <v>1.63394418</v>
      </c>
      <c r="G27" s="18" t="n">
        <v>491.49152088</v>
      </c>
      <c r="H27" s="20" t="n">
        <v>2.7811798</v>
      </c>
      <c r="I27" s="18" t="n">
        <v>468.29651946</v>
      </c>
      <c r="J27" s="20" t="n">
        <v>2.34526192</v>
      </c>
      <c r="K27" s="18" t="n">
        <v>486.14775021</v>
      </c>
      <c r="L27" s="20" t="n">
        <v>2.09294254</v>
      </c>
      <c r="M27" s="18" t="s">
        <v>404</v>
      </c>
      <c r="N27" s="20" t="s">
        <v>404</v>
      </c>
      <c r="O27" s="18" t="s">
        <v>404</v>
      </c>
      <c r="P27" s="20" t="s">
        <v>404</v>
      </c>
      <c r="Q27" s="18" t="s">
        <v>404</v>
      </c>
      <c r="R27" s="20" t="s">
        <v>404</v>
      </c>
      <c r="S27" s="18" t="n">
        <v>463.15268815</v>
      </c>
      <c r="T27" s="20" t="n">
        <v>3.6776499</v>
      </c>
    </row>
    <row r="28" spans="1:20">
      <c r="A28" s="15" t="s">
        <v>425</v>
      </c>
      <c r="B28" s="17" t="n">
        <v>7568</v>
      </c>
      <c r="C28" s="18">
        <f>(0.0/B28*100)</f>
        <v/>
      </c>
      <c r="D28" s="19" t="n">
        <v>7568</v>
      </c>
      <c r="E28" s="18" t="n">
        <v>415.16807253</v>
      </c>
      <c r="F28" s="20" t="n">
        <v>3.16276616</v>
      </c>
      <c r="G28" s="18" t="n">
        <v>414.14473222</v>
      </c>
      <c r="H28" s="20" t="n">
        <v>6.65129689</v>
      </c>
      <c r="I28" s="18" t="n">
        <v>426.22232459</v>
      </c>
      <c r="J28" s="20" t="n">
        <v>7.31791628</v>
      </c>
      <c r="K28" s="18" t="n">
        <v>410.91109382</v>
      </c>
      <c r="L28" s="20" t="n">
        <v>6.30006313</v>
      </c>
      <c r="M28" s="18" t="s">
        <v>404</v>
      </c>
      <c r="N28" s="20" t="s">
        <v>404</v>
      </c>
      <c r="O28" s="18" t="s">
        <v>404</v>
      </c>
      <c r="P28" s="20" t="s">
        <v>404</v>
      </c>
      <c r="Q28" s="18" t="s">
        <v>404</v>
      </c>
      <c r="R28" s="20" t="s">
        <v>404</v>
      </c>
      <c r="S28" s="18" t="n">
        <v>411.28214353</v>
      </c>
      <c r="T28" s="20" t="n">
        <v>9.85045309</v>
      </c>
    </row>
    <row r="29" spans="1:20">
      <c r="A29" s="15" t="s">
        <v>426</v>
      </c>
      <c r="B29" s="17" t="n">
        <v>5385</v>
      </c>
      <c r="C29" s="18">
        <f>(1123.0/B29*100)</f>
        <v/>
      </c>
      <c r="D29" s="19" t="n">
        <v>4262</v>
      </c>
      <c r="E29" s="18" t="n">
        <v>505.04228684</v>
      </c>
      <c r="F29" s="20" t="n">
        <v>8.64659131</v>
      </c>
      <c r="G29" s="18" t="n">
        <v>503.48367537</v>
      </c>
      <c r="H29" s="20" t="n">
        <v>19.09981613</v>
      </c>
      <c r="I29" s="18" t="n">
        <v>516.3874147499999</v>
      </c>
      <c r="J29" s="20" t="n">
        <v>15.44757812</v>
      </c>
      <c r="K29" s="18" t="n">
        <v>504.85686158</v>
      </c>
      <c r="L29" s="20" t="n">
        <v>11.15765634</v>
      </c>
      <c r="M29" s="18" t="s">
        <v>404</v>
      </c>
      <c r="N29" s="20" t="s">
        <v>404</v>
      </c>
      <c r="O29" s="18" t="s">
        <v>404</v>
      </c>
      <c r="P29" s="20" t="s">
        <v>404</v>
      </c>
      <c r="Q29" s="18" t="s">
        <v>404</v>
      </c>
      <c r="R29" s="20" t="s">
        <v>404</v>
      </c>
      <c r="S29" s="18" t="n">
        <v>505.38136882</v>
      </c>
      <c r="T29" s="20" t="n">
        <v>22.31262361</v>
      </c>
    </row>
    <row r="30" spans="1:20">
      <c r="A30" s="15" t="s">
        <v>427</v>
      </c>
      <c r="B30" s="17" t="n">
        <v>4520</v>
      </c>
      <c r="C30" s="18">
        <f>(1076.0/B30*100)</f>
        <v/>
      </c>
      <c r="D30" s="19" t="n">
        <v>3444</v>
      </c>
      <c r="E30" s="18" t="n">
        <v>509.71754711</v>
      </c>
      <c r="F30" s="20" t="n">
        <v>6.17560838</v>
      </c>
      <c r="G30" s="18" t="n">
        <v>526.24517193</v>
      </c>
      <c r="H30" s="20" t="n">
        <v>6.77580907</v>
      </c>
      <c r="I30" s="18" t="n">
        <v>509.59116566</v>
      </c>
      <c r="J30" s="20" t="n">
        <v>6.57814974</v>
      </c>
      <c r="K30" s="18" t="n">
        <v>507.81133785</v>
      </c>
      <c r="L30" s="20" t="n">
        <v>22.51918867</v>
      </c>
      <c r="M30" s="18" t="s">
        <v>404</v>
      </c>
      <c r="N30" s="20" t="s">
        <v>404</v>
      </c>
      <c r="O30" s="18" t="s">
        <v>404</v>
      </c>
      <c r="P30" s="20" t="s">
        <v>404</v>
      </c>
      <c r="Q30" s="18" t="s">
        <v>404</v>
      </c>
      <c r="R30" s="20" t="s">
        <v>404</v>
      </c>
      <c r="S30" s="18" t="n">
        <v>480.36468898</v>
      </c>
      <c r="T30" s="20" t="n">
        <v>8.49798824</v>
      </c>
    </row>
    <row r="31" spans="1:20">
      <c r="A31" s="15" t="s">
        <v>428</v>
      </c>
      <c r="B31" s="17" t="n">
        <v>5456</v>
      </c>
      <c r="C31" s="18">
        <f>(502.0/B31*100)</f>
        <v/>
      </c>
      <c r="D31" s="19" t="n">
        <v>4954</v>
      </c>
      <c r="E31" s="18" t="n">
        <v>498.84783038</v>
      </c>
      <c r="F31" s="20" t="n">
        <v>4.64447002</v>
      </c>
      <c r="G31" s="18" t="n">
        <v>512.6089392600001</v>
      </c>
      <c r="H31" s="20" t="n">
        <v>5.85894493</v>
      </c>
      <c r="I31" s="18" t="n">
        <v>493.60342327</v>
      </c>
      <c r="J31" s="20" t="n">
        <v>3.64451674</v>
      </c>
      <c r="K31" s="18" t="n">
        <v>496.37535331</v>
      </c>
      <c r="L31" s="20" t="n">
        <v>9.08779777</v>
      </c>
      <c r="M31" s="18" t="s">
        <v>404</v>
      </c>
      <c r="N31" s="20" t="s">
        <v>404</v>
      </c>
      <c r="O31" s="18" t="s">
        <v>404</v>
      </c>
      <c r="P31" s="20" t="s">
        <v>404</v>
      </c>
      <c r="Q31" s="18" t="s">
        <v>404</v>
      </c>
      <c r="R31" s="20" t="s">
        <v>404</v>
      </c>
      <c r="S31" s="18" t="n">
        <v>508.15792891</v>
      </c>
      <c r="T31" s="20" t="n">
        <v>13.94236166</v>
      </c>
    </row>
    <row r="32" spans="1:20">
      <c r="A32" s="15" t="s">
        <v>429</v>
      </c>
      <c r="B32" s="17" t="n">
        <v>4478</v>
      </c>
      <c r="C32" s="18">
        <f>(0.0/B32*100)</f>
        <v/>
      </c>
      <c r="D32" s="19" t="n">
        <v>4478</v>
      </c>
      <c r="E32" s="18" t="n">
        <v>499.79681659</v>
      </c>
      <c r="F32" s="20" t="n">
        <v>4.23175337</v>
      </c>
      <c r="G32" s="18" t="n">
        <v>505.37946034</v>
      </c>
      <c r="H32" s="20" t="n">
        <v>6.61253977</v>
      </c>
      <c r="I32" s="18" t="n">
        <v>499.54787911</v>
      </c>
      <c r="J32" s="20" t="n">
        <v>5.44755008</v>
      </c>
      <c r="K32" s="18" t="n">
        <v>535.00076767</v>
      </c>
      <c r="L32" s="20" t="n">
        <v>13.46109357</v>
      </c>
      <c r="M32" s="18" t="s">
        <v>404</v>
      </c>
      <c r="N32" s="20" t="s">
        <v>404</v>
      </c>
      <c r="O32" s="18" t="s">
        <v>404</v>
      </c>
      <c r="P32" s="20" t="s">
        <v>404</v>
      </c>
      <c r="Q32" s="18" t="s">
        <v>404</v>
      </c>
      <c r="R32" s="20" t="s">
        <v>404</v>
      </c>
      <c r="S32" s="18" t="n">
        <v>459.83932495</v>
      </c>
      <c r="T32" s="20" t="n">
        <v>4.33608231</v>
      </c>
    </row>
    <row r="33" spans="1:20">
      <c r="A33" s="15" t="s">
        <v>430</v>
      </c>
      <c r="B33" s="17" t="n">
        <v>7325</v>
      </c>
      <c r="C33" s="18">
        <f>(29.0/B33*100)</f>
        <v/>
      </c>
      <c r="D33" s="19" t="n">
        <v>7296</v>
      </c>
      <c r="E33" s="18" t="n">
        <v>500.4695705</v>
      </c>
      <c r="F33" s="20" t="n">
        <v>3.79329555</v>
      </c>
      <c r="G33" s="18" t="n">
        <v>507.42644921</v>
      </c>
      <c r="H33" s="20" t="n">
        <v>7.85017037</v>
      </c>
      <c r="I33" s="18" t="n">
        <v>498.26401346</v>
      </c>
      <c r="J33" s="20" t="n">
        <v>5.58414958</v>
      </c>
      <c r="K33" s="18" t="n">
        <v>478.52121336</v>
      </c>
      <c r="L33" s="20" t="n">
        <v>5.94386227</v>
      </c>
      <c r="M33" s="18" t="s">
        <v>404</v>
      </c>
      <c r="N33" s="20" t="s">
        <v>404</v>
      </c>
      <c r="O33" s="18" t="s">
        <v>404</v>
      </c>
      <c r="P33" s="20" t="s">
        <v>404</v>
      </c>
      <c r="Q33" s="18" t="s">
        <v>404</v>
      </c>
      <c r="R33" s="20" t="s">
        <v>404</v>
      </c>
      <c r="S33" s="18" t="n">
        <v>470.70582629</v>
      </c>
      <c r="T33" s="20" t="n">
        <v>9.175234700000001</v>
      </c>
    </row>
    <row r="34" spans="1:20">
      <c r="A34" s="15" t="s">
        <v>431</v>
      </c>
      <c r="B34" s="17" t="n">
        <v>6350</v>
      </c>
      <c r="C34" s="18">
        <f>(0.0/B34*100)</f>
        <v/>
      </c>
      <c r="D34" s="19" t="n">
        <v>6350</v>
      </c>
      <c r="E34" s="18" t="n">
        <v>452.09147673</v>
      </c>
      <c r="F34" s="20" t="n">
        <v>4.86825897</v>
      </c>
      <c r="G34" s="18" t="n">
        <v>464.42554747</v>
      </c>
      <c r="H34" s="20" t="n">
        <v>5.64495099</v>
      </c>
      <c r="I34" s="18" t="n">
        <v>478.93308908</v>
      </c>
      <c r="J34" s="20" t="n">
        <v>9.19637036</v>
      </c>
      <c r="K34" s="18" t="n">
        <v>475.73943977</v>
      </c>
      <c r="L34" s="20" t="n">
        <v>23.38317589</v>
      </c>
      <c r="M34" s="18" t="s">
        <v>404</v>
      </c>
      <c r="N34" s="20" t="s">
        <v>404</v>
      </c>
      <c r="O34" s="18" t="s">
        <v>404</v>
      </c>
      <c r="P34" s="20" t="s">
        <v>404</v>
      </c>
      <c r="Q34" s="18" t="s">
        <v>404</v>
      </c>
      <c r="R34" s="20" t="s">
        <v>404</v>
      </c>
      <c r="S34" s="18" t="n">
        <v>487.67003711</v>
      </c>
      <c r="T34" s="20" t="n">
        <v>30.65883785</v>
      </c>
    </row>
    <row r="35" spans="1:20">
      <c r="A35" s="15" t="s">
        <v>432</v>
      </c>
      <c r="B35" s="17" t="n">
        <v>6406</v>
      </c>
      <c r="C35" s="18">
        <f>(443.0/B35*100)</f>
        <v/>
      </c>
      <c r="D35" s="19" t="n">
        <v>5963</v>
      </c>
      <c r="E35" s="18" t="n">
        <v>524.71967915</v>
      </c>
      <c r="F35" s="20" t="n">
        <v>2.77355542</v>
      </c>
      <c r="G35" s="18" t="n">
        <v>505.89247838</v>
      </c>
      <c r="H35" s="20" t="n">
        <v>1.68512221</v>
      </c>
      <c r="I35" s="18" t="n">
        <v>525.77163822</v>
      </c>
      <c r="J35" s="20" t="n">
        <v>4.01397948</v>
      </c>
      <c r="K35" s="18" t="n">
        <v>486.23684061</v>
      </c>
      <c r="L35" s="20" t="n">
        <v>5.19750088</v>
      </c>
      <c r="M35" s="18" t="s">
        <v>404</v>
      </c>
      <c r="N35" s="20" t="s">
        <v>404</v>
      </c>
      <c r="O35" s="18" t="s">
        <v>404</v>
      </c>
      <c r="P35" s="20" t="s">
        <v>404</v>
      </c>
      <c r="Q35" s="18" t="s">
        <v>404</v>
      </c>
      <c r="R35" s="20" t="s">
        <v>404</v>
      </c>
      <c r="S35" s="18" t="n">
        <v>425.92453449</v>
      </c>
      <c r="T35" s="20" t="n">
        <v>11.3314008</v>
      </c>
    </row>
    <row r="36" spans="1:20">
      <c r="A36" s="15" t="s">
        <v>433</v>
      </c>
      <c r="B36" s="17" t="n">
        <v>6736</v>
      </c>
      <c r="C36" s="18">
        <f>(10.0/B36*100)</f>
        <v/>
      </c>
      <c r="D36" s="19" t="n">
        <v>6726</v>
      </c>
      <c r="E36" s="18" t="n">
        <v>492.93823417</v>
      </c>
      <c r="F36" s="20" t="n">
        <v>3.33590041</v>
      </c>
      <c r="G36" s="18" t="n">
        <v>495.56951339</v>
      </c>
      <c r="H36" s="20" t="n">
        <v>5.88310097</v>
      </c>
      <c r="I36" s="18" t="n">
        <v>489.0963034</v>
      </c>
      <c r="J36" s="20" t="n">
        <v>5.28990414</v>
      </c>
      <c r="K36" s="18" t="n">
        <v>494.40131485</v>
      </c>
      <c r="L36" s="20" t="n">
        <v>8.205970560000001</v>
      </c>
      <c r="M36" s="18" t="s">
        <v>404</v>
      </c>
      <c r="N36" s="20" t="s">
        <v>404</v>
      </c>
      <c r="O36" s="18" t="s">
        <v>404</v>
      </c>
      <c r="P36" s="20" t="s">
        <v>404</v>
      </c>
      <c r="Q36" s="18" t="s">
        <v>404</v>
      </c>
      <c r="R36" s="20" t="s">
        <v>404</v>
      </c>
      <c r="S36" s="18" t="n">
        <v>498.42183502</v>
      </c>
      <c r="T36" s="20" t="n">
        <v>8.82847404</v>
      </c>
    </row>
    <row r="37" spans="1:20">
      <c r="A37" s="15" t="s">
        <v>434</v>
      </c>
      <c r="B37" s="17" t="n">
        <v>5458</v>
      </c>
      <c r="C37" s="18">
        <f>(0.0/B37*100)</f>
        <v/>
      </c>
      <c r="D37" s="19" t="n">
        <v>5458</v>
      </c>
      <c r="E37" s="18" t="n">
        <v>489.50626122</v>
      </c>
      <c r="F37" s="20" t="n">
        <v>4.73620026</v>
      </c>
      <c r="G37" s="18" t="n">
        <v>502.93547655</v>
      </c>
      <c r="H37" s="20" t="n">
        <v>7.84590815</v>
      </c>
      <c r="I37" s="18" t="n">
        <v>494.32441977</v>
      </c>
      <c r="J37" s="20" t="n">
        <v>5.65663362</v>
      </c>
      <c r="K37" s="18" t="n">
        <v>476.81450268</v>
      </c>
      <c r="L37" s="20" t="n">
        <v>7.73004062</v>
      </c>
      <c r="M37" s="18" t="s">
        <v>404</v>
      </c>
      <c r="N37" s="20" t="s">
        <v>404</v>
      </c>
      <c r="O37" s="18" t="s">
        <v>404</v>
      </c>
      <c r="P37" s="20" t="s">
        <v>404</v>
      </c>
      <c r="Q37" s="18" t="s">
        <v>404</v>
      </c>
      <c r="R37" s="20" t="s">
        <v>404</v>
      </c>
      <c r="S37" s="18" t="n">
        <v>456.54337858</v>
      </c>
      <c r="T37" s="20" t="n">
        <v>22.8597582</v>
      </c>
    </row>
    <row r="38" spans="1:20">
      <c r="A38" s="15" t="s">
        <v>435</v>
      </c>
      <c r="B38" s="17" t="n">
        <v>5860</v>
      </c>
      <c r="C38" s="18">
        <f>(268.0/B38*100)</f>
        <v/>
      </c>
      <c r="D38" s="19" t="n">
        <v>5592</v>
      </c>
      <c r="E38" s="18" t="n">
        <v>518.89366534</v>
      </c>
      <c r="F38" s="20" t="n">
        <v>9.22532777</v>
      </c>
      <c r="G38" s="18" t="n">
        <v>503.98535306</v>
      </c>
      <c r="H38" s="20" t="n">
        <v>7.32059342</v>
      </c>
      <c r="I38" s="18" t="n">
        <v>497.37169327</v>
      </c>
      <c r="J38" s="20" t="n">
        <v>8.63561601</v>
      </c>
      <c r="K38" s="18" t="n">
        <v>495.27530984</v>
      </c>
      <c r="L38" s="20" t="n">
        <v>11.30878404</v>
      </c>
      <c r="M38" s="18" t="s">
        <v>404</v>
      </c>
      <c r="N38" s="20" t="s">
        <v>404</v>
      </c>
      <c r="O38" s="18" t="s">
        <v>404</v>
      </c>
      <c r="P38" s="20" t="s">
        <v>404</v>
      </c>
      <c r="Q38" s="18" t="s">
        <v>404</v>
      </c>
      <c r="R38" s="20" t="s">
        <v>404</v>
      </c>
      <c r="S38" s="18" t="n">
        <v>511.48304196</v>
      </c>
      <c r="T38" s="20" t="n">
        <v>39.65981131</v>
      </c>
    </row>
    <row r="39" spans="1:20">
      <c r="A39" s="15" t="s">
        <v>436</v>
      </c>
      <c r="B39" s="17" t="n">
        <v>5895</v>
      </c>
      <c r="C39" s="18">
        <f>(0.0/B39*100)</f>
        <v/>
      </c>
      <c r="D39" s="19" t="n">
        <v>5895</v>
      </c>
      <c r="E39" s="18" t="n">
        <v>424.11393822</v>
      </c>
      <c r="F39" s="20" t="n">
        <v>7.00176542</v>
      </c>
      <c r="G39" s="18" t="n">
        <v>451.11853721</v>
      </c>
      <c r="H39" s="20" t="n">
        <v>11.52218708</v>
      </c>
      <c r="I39" s="18" t="n">
        <v>418.30568667</v>
      </c>
      <c r="J39" s="20" t="n">
        <v>7.67532033</v>
      </c>
      <c r="K39" s="18" t="n">
        <v>418.74067758</v>
      </c>
      <c r="L39" s="20" t="n">
        <v>25.12096429</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496.20114003</v>
      </c>
      <c r="F40" s="20" t="n">
        <v>4.63545078</v>
      </c>
      <c r="G40" s="18" t="n">
        <v>535.65669602</v>
      </c>
      <c r="H40" s="20" t="n">
        <v>6.27060011</v>
      </c>
      <c r="I40" s="18" t="n">
        <v>516.28375568</v>
      </c>
      <c r="J40" s="20" t="n">
        <v>8.420935050000001</v>
      </c>
      <c r="K40" s="18" t="n">
        <v>503.63570825</v>
      </c>
      <c r="L40" s="20" t="n">
        <v>10.33053522</v>
      </c>
      <c r="M40" s="18" t="s">
        <v>404</v>
      </c>
      <c r="N40" s="20" t="s">
        <v>404</v>
      </c>
      <c r="O40" s="18" t="s">
        <v>404</v>
      </c>
      <c r="P40" s="20" t="s">
        <v>404</v>
      </c>
      <c r="Q40" s="18" t="s">
        <v>404</v>
      </c>
      <c r="R40" s="20" t="s">
        <v>404</v>
      </c>
      <c r="S40" s="18" t="n">
        <v>533.04047122</v>
      </c>
      <c r="T40" s="20" t="n">
        <v>22.85809726</v>
      </c>
    </row>
    <row r="41" spans="1:20">
      <c r="A41" s="15" t="s">
        <v>438</v>
      </c>
      <c r="B41" s="17" t="n">
        <v>5712</v>
      </c>
      <c r="C41" s="18">
        <f>(99.0/B41*100)</f>
        <v/>
      </c>
      <c r="D41" s="19" t="n">
        <v>5613</v>
      </c>
      <c r="E41" s="18" t="n">
        <v>486.5062019</v>
      </c>
      <c r="F41" s="20" t="n">
        <v>5.89166833</v>
      </c>
      <c r="G41" s="18" t="n">
        <v>512.05751976</v>
      </c>
      <c r="H41" s="20" t="n">
        <v>5.67364743</v>
      </c>
      <c r="I41" s="18" t="n">
        <v>496.53327664</v>
      </c>
      <c r="J41" s="20" t="n">
        <v>7.87084425</v>
      </c>
      <c r="K41" s="18" t="n">
        <v>515.68993541</v>
      </c>
      <c r="L41" s="20" t="n">
        <v>17.08816054</v>
      </c>
      <c r="M41" s="18" t="s">
        <v>404</v>
      </c>
      <c r="N41" s="20" t="s">
        <v>404</v>
      </c>
      <c r="O41" s="18" t="s">
        <v>404</v>
      </c>
      <c r="P41" s="20" t="s">
        <v>404</v>
      </c>
      <c r="Q41" s="18" t="s">
        <v>404</v>
      </c>
      <c r="R41" s="20" t="s">
        <v>404</v>
      </c>
      <c r="S41" s="18" t="n">
        <v>479.08862567</v>
      </c>
      <c r="T41" s="20" t="n">
        <v>3.49727386</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422.76844784</v>
      </c>
      <c r="F44" s="20" t="n">
        <v>4.74394812</v>
      </c>
      <c r="G44" s="18" t="n">
        <v>433.49043473</v>
      </c>
      <c r="H44" s="20" t="n">
        <v>6.50988396</v>
      </c>
      <c r="I44" s="18" t="n">
        <v>423.20035479</v>
      </c>
      <c r="J44" s="20" t="n">
        <v>6.70514258</v>
      </c>
      <c r="K44" s="18" t="s">
        <v>404</v>
      </c>
      <c r="L44" s="20" t="s">
        <v>404</v>
      </c>
      <c r="M44" s="18" t="s">
        <v>404</v>
      </c>
      <c r="N44" s="20" t="s">
        <v>404</v>
      </c>
      <c r="O44" s="18" t="s">
        <v>404</v>
      </c>
      <c r="P44" s="20" t="s">
        <v>404</v>
      </c>
      <c r="Q44" s="18" t="s">
        <v>404</v>
      </c>
      <c r="R44" s="20" t="s">
        <v>404</v>
      </c>
      <c r="S44" s="18" t="n">
        <v>437.05955818</v>
      </c>
      <c r="T44" s="20" t="n">
        <v>11.75311759</v>
      </c>
    </row>
    <row r="45" spans="1:20">
      <c r="A45" s="15" t="s">
        <v>442</v>
      </c>
      <c r="B45" s="17" t="n">
        <v>5519</v>
      </c>
      <c r="C45" s="18">
        <f>(0.0/B45*100)</f>
        <v/>
      </c>
      <c r="D45" s="19" t="n">
        <v>5519</v>
      </c>
      <c r="E45" s="18" t="n">
        <v>372.32820715</v>
      </c>
      <c r="F45" s="20" t="n">
        <v>3.59637771</v>
      </c>
      <c r="G45" s="18" t="n">
        <v>386.85133802</v>
      </c>
      <c r="H45" s="20" t="n">
        <v>13.77621417</v>
      </c>
      <c r="I45" s="18" t="n">
        <v>377.88523512</v>
      </c>
      <c r="J45" s="20" t="n">
        <v>6.04807672</v>
      </c>
      <c r="K45" s="18" t="n">
        <v>333.54119947</v>
      </c>
      <c r="L45" s="20" t="n">
        <v>19.00692228</v>
      </c>
      <c r="M45" s="18" t="s">
        <v>404</v>
      </c>
      <c r="N45" s="20" t="s">
        <v>404</v>
      </c>
      <c r="O45" s="18" t="s">
        <v>404</v>
      </c>
      <c r="P45" s="20" t="s">
        <v>404</v>
      </c>
      <c r="Q45" s="18" t="s">
        <v>404</v>
      </c>
      <c r="R45" s="20" t="s">
        <v>404</v>
      </c>
      <c r="S45" s="18" t="n">
        <v>401.23349417</v>
      </c>
      <c r="T45" s="20" t="n">
        <v>24.64451103</v>
      </c>
    </row>
    <row r="46" spans="1:20">
      <c r="A46" s="15" t="s">
        <v>443</v>
      </c>
      <c r="B46" s="17" t="n">
        <v>23141</v>
      </c>
      <c r="C46" s="18">
        <f>(4196.0/B46*100)</f>
        <v/>
      </c>
      <c r="D46" s="19" t="n">
        <v>18945</v>
      </c>
      <c r="E46" s="18" t="n">
        <v>402.98580426</v>
      </c>
      <c r="F46" s="20" t="n">
        <v>3.86798018</v>
      </c>
      <c r="G46" s="18" t="n">
        <v>443.63282783</v>
      </c>
      <c r="H46" s="20" t="n">
        <v>11.41686858</v>
      </c>
      <c r="I46" s="18" t="n">
        <v>399.58249932</v>
      </c>
      <c r="J46" s="20" t="n">
        <v>4.20596027</v>
      </c>
      <c r="K46" s="18" t="n">
        <v>384.49227093</v>
      </c>
      <c r="L46" s="20" t="n">
        <v>7.03605342</v>
      </c>
      <c r="M46" s="18" t="s">
        <v>404</v>
      </c>
      <c r="N46" s="20" t="s">
        <v>404</v>
      </c>
      <c r="O46" s="18" t="s">
        <v>404</v>
      </c>
      <c r="P46" s="20" t="s">
        <v>404</v>
      </c>
      <c r="Q46" s="18" t="s">
        <v>404</v>
      </c>
      <c r="R46" s="20" t="s">
        <v>404</v>
      </c>
      <c r="S46" s="18" t="n">
        <v>423.62840882</v>
      </c>
      <c r="T46" s="20" t="n">
        <v>55.83900717</v>
      </c>
    </row>
    <row r="47" spans="1:20">
      <c r="A47" s="15" t="s">
        <v>444</v>
      </c>
      <c r="B47" s="17" t="n">
        <v>5928</v>
      </c>
      <c r="C47" s="18">
        <f>(0.0/B47*100)</f>
        <v/>
      </c>
      <c r="D47" s="19" t="n">
        <v>5928</v>
      </c>
      <c r="E47" s="18" t="n">
        <v>437.54551346</v>
      </c>
      <c r="F47" s="20" t="n">
        <v>6.76049336</v>
      </c>
      <c r="G47" s="18" t="n">
        <v>462.85818453</v>
      </c>
      <c r="H47" s="20" t="n">
        <v>11.76843435</v>
      </c>
      <c r="I47" s="18" t="n">
        <v>431.93428705</v>
      </c>
      <c r="J47" s="20" t="n">
        <v>14.26298181</v>
      </c>
      <c r="K47" s="18" t="n">
        <v>493.9024409</v>
      </c>
      <c r="L47" s="20" t="n">
        <v>16.40495482</v>
      </c>
      <c r="M47" s="18" t="s">
        <v>404</v>
      </c>
      <c r="N47" s="20" t="s">
        <v>404</v>
      </c>
      <c r="O47" s="18" t="s">
        <v>404</v>
      </c>
      <c r="P47" s="20" t="s">
        <v>404</v>
      </c>
      <c r="Q47" s="18" t="s">
        <v>404</v>
      </c>
      <c r="R47" s="20" t="s">
        <v>404</v>
      </c>
      <c r="S47" s="18" t="n">
        <v>459.82795432</v>
      </c>
      <c r="T47" s="20" t="n">
        <v>3.55793051</v>
      </c>
    </row>
    <row r="48" spans="1:20">
      <c r="A48" s="15" t="s">
        <v>445</v>
      </c>
      <c r="B48" s="17" t="n">
        <v>9841</v>
      </c>
      <c r="C48" s="18">
        <f>(40.0/B48*100)</f>
        <v/>
      </c>
      <c r="D48" s="19" t="n">
        <v>9801</v>
      </c>
      <c r="E48" s="18" t="n">
        <v>517.61025393</v>
      </c>
      <c r="F48" s="20" t="n">
        <v>7.86216175</v>
      </c>
      <c r="G48" s="18" t="n">
        <v>509.32661256</v>
      </c>
      <c r="H48" s="20" t="n">
        <v>17.89889873</v>
      </c>
      <c r="I48" s="18" t="n">
        <v>522.8619326</v>
      </c>
      <c r="J48" s="20" t="n">
        <v>9.04208261</v>
      </c>
      <c r="K48" s="18" t="n">
        <v>486.30781805</v>
      </c>
      <c r="L48" s="20" t="n">
        <v>31.42939849</v>
      </c>
      <c r="M48" s="18" t="s">
        <v>404</v>
      </c>
      <c r="N48" s="20" t="s">
        <v>404</v>
      </c>
      <c r="O48" s="18" t="s">
        <v>404</v>
      </c>
      <c r="P48" s="20" t="s">
        <v>404</v>
      </c>
      <c r="Q48" s="18" t="s">
        <v>404</v>
      </c>
      <c r="R48" s="20" t="s">
        <v>404</v>
      </c>
      <c r="S48" s="18" t="n">
        <v>520.33766497</v>
      </c>
      <c r="T48" s="20" t="n">
        <v>2.93071114</v>
      </c>
    </row>
    <row r="49" spans="1:20">
      <c r="A49" s="15" t="s">
        <v>446</v>
      </c>
      <c r="B49" s="17" t="n">
        <v>6349</v>
      </c>
      <c r="C49" s="18">
        <f>(52.0/B49*100)</f>
        <v/>
      </c>
      <c r="D49" s="19" t="n">
        <v>6297</v>
      </c>
      <c r="E49" s="18" t="n">
        <v>430.18160674</v>
      </c>
      <c r="F49" s="20" t="n">
        <v>4.24410807</v>
      </c>
      <c r="G49" s="18" t="n">
        <v>469.63374058</v>
      </c>
      <c r="H49" s="20" t="n">
        <v>8.40635458</v>
      </c>
      <c r="I49" s="18" t="n">
        <v>424.88269124</v>
      </c>
      <c r="J49" s="20" t="n">
        <v>7.55333803</v>
      </c>
      <c r="K49" s="18" t="n">
        <v>424.54077715</v>
      </c>
      <c r="L49" s="20" t="n">
        <v>13.16342666</v>
      </c>
      <c r="M49" s="18" t="s">
        <v>404</v>
      </c>
      <c r="N49" s="20" t="s">
        <v>404</v>
      </c>
      <c r="O49" s="18" t="s">
        <v>404</v>
      </c>
      <c r="P49" s="20" t="s">
        <v>404</v>
      </c>
      <c r="Q49" s="18" t="s">
        <v>404</v>
      </c>
      <c r="R49" s="20" t="s">
        <v>404</v>
      </c>
      <c r="S49" s="18" t="n">
        <v>415.10163243</v>
      </c>
      <c r="T49" s="20" t="n">
        <v>11.96393996</v>
      </c>
    </row>
    <row r="50" spans="1:20">
      <c r="A50" s="15" t="s">
        <v>447</v>
      </c>
      <c r="B50" s="17" t="n">
        <v>11795</v>
      </c>
      <c r="C50" s="18">
        <f>(1031.0/B50*100)</f>
        <v/>
      </c>
      <c r="D50" s="19" t="n">
        <v>10764</v>
      </c>
      <c r="E50" s="18" t="n">
        <v>415.85220411</v>
      </c>
      <c r="F50" s="20" t="n">
        <v>3.48774249</v>
      </c>
      <c r="G50" s="18" t="n">
        <v>441.32320154</v>
      </c>
      <c r="H50" s="20" t="n">
        <v>17.99649669</v>
      </c>
      <c r="I50" s="18" t="n">
        <v>424.54604568</v>
      </c>
      <c r="J50" s="20" t="n">
        <v>10.15280803</v>
      </c>
      <c r="K50" s="18" t="n">
        <v>401.63843131</v>
      </c>
      <c r="L50" s="20" t="n">
        <v>11.94510719</v>
      </c>
      <c r="M50" s="18" t="s">
        <v>404</v>
      </c>
      <c r="N50" s="20" t="s">
        <v>404</v>
      </c>
      <c r="O50" s="18" t="s">
        <v>404</v>
      </c>
      <c r="P50" s="20" t="s">
        <v>404</v>
      </c>
      <c r="Q50" s="18" t="s">
        <v>404</v>
      </c>
      <c r="R50" s="20" t="s">
        <v>404</v>
      </c>
      <c r="S50" s="18" t="n">
        <v>443.66194596</v>
      </c>
      <c r="T50" s="20" t="n">
        <v>10.36697355</v>
      </c>
    </row>
    <row r="51" spans="1:20">
      <c r="A51" s="15" t="s">
        <v>448</v>
      </c>
      <c r="B51" s="17" t="n">
        <v>6866</v>
      </c>
      <c r="C51" s="18">
        <f>(0.0/B51*100)</f>
        <v/>
      </c>
      <c r="D51" s="19" t="n">
        <v>6866</v>
      </c>
      <c r="E51" s="18" t="n">
        <v>416.17571878</v>
      </c>
      <c r="F51" s="20" t="n">
        <v>3.25438253</v>
      </c>
      <c r="G51" s="18" t="n">
        <v>412.53988508</v>
      </c>
      <c r="H51" s="20" t="n">
        <v>7.83821043</v>
      </c>
      <c r="I51" s="18" t="n">
        <v>432.71170725</v>
      </c>
      <c r="J51" s="20" t="n">
        <v>6.29982377</v>
      </c>
      <c r="K51" s="18" t="n">
        <v>417.32634726</v>
      </c>
      <c r="L51" s="20" t="n">
        <v>5.52626986</v>
      </c>
      <c r="M51" s="18" t="s">
        <v>404</v>
      </c>
      <c r="N51" s="20" t="s">
        <v>404</v>
      </c>
      <c r="O51" s="18" t="s">
        <v>404</v>
      </c>
      <c r="P51" s="20" t="s">
        <v>404</v>
      </c>
      <c r="Q51" s="18" t="s">
        <v>404</v>
      </c>
      <c r="R51" s="20" t="s">
        <v>404</v>
      </c>
      <c r="S51" s="18" t="s">
        <v>404</v>
      </c>
      <c r="T51" s="20" t="s">
        <v>404</v>
      </c>
    </row>
    <row r="52" spans="1:20">
      <c r="A52" s="15" t="s">
        <v>449</v>
      </c>
      <c r="B52" s="17" t="n">
        <v>5809</v>
      </c>
      <c r="C52" s="18">
        <f>(0.0/B52*100)</f>
        <v/>
      </c>
      <c r="D52" s="19" t="n">
        <v>5809</v>
      </c>
      <c r="E52" s="18" t="n">
        <v>473.28810087</v>
      </c>
      <c r="F52" s="20" t="n">
        <v>4.58034766</v>
      </c>
      <c r="G52" s="18" t="n">
        <v>483.13726251</v>
      </c>
      <c r="H52" s="20" t="n">
        <v>8.171717810000001</v>
      </c>
      <c r="I52" s="18" t="n">
        <v>469.9062637</v>
      </c>
      <c r="J52" s="20" t="n">
        <v>7.58561132</v>
      </c>
      <c r="K52" s="18" t="n">
        <v>522.5776349400001</v>
      </c>
      <c r="L52" s="20" t="n">
        <v>21.80665161</v>
      </c>
      <c r="M52" s="18" t="s">
        <v>404</v>
      </c>
      <c r="N52" s="20" t="s">
        <v>404</v>
      </c>
      <c r="O52" s="18" t="s">
        <v>404</v>
      </c>
      <c r="P52" s="20" t="s">
        <v>404</v>
      </c>
      <c r="Q52" s="18" t="s">
        <v>404</v>
      </c>
      <c r="R52" s="20" t="s">
        <v>404</v>
      </c>
      <c r="S52" s="18" t="n">
        <v>491.07173665</v>
      </c>
      <c r="T52" s="20" t="n">
        <v>3.91315117</v>
      </c>
    </row>
    <row r="53" spans="1:20">
      <c r="A53" s="15" t="s">
        <v>450</v>
      </c>
      <c r="B53" s="17" t="n">
        <v>5571</v>
      </c>
      <c r="C53" s="18">
        <f>(0.0/B53*100)</f>
        <v/>
      </c>
      <c r="D53" s="19" t="n">
        <v>5571</v>
      </c>
      <c r="E53" s="18" t="n">
        <v>429.74501413</v>
      </c>
      <c r="F53" s="20" t="n">
        <v>1.72337914</v>
      </c>
      <c r="G53" s="18" t="n">
        <v>476.95133789</v>
      </c>
      <c r="H53" s="20" t="n">
        <v>5.13073122</v>
      </c>
      <c r="I53" s="18" t="n">
        <v>427.05678312</v>
      </c>
      <c r="J53" s="20" t="n">
        <v>2.03995516</v>
      </c>
      <c r="K53" s="18" t="n">
        <v>436.46461227</v>
      </c>
      <c r="L53" s="20" t="n">
        <v>3.9496541</v>
      </c>
      <c r="M53" s="18" t="s">
        <v>404</v>
      </c>
      <c r="N53" s="20" t="s">
        <v>404</v>
      </c>
      <c r="O53" s="18" t="s">
        <v>404</v>
      </c>
      <c r="P53" s="20" t="s">
        <v>404</v>
      </c>
      <c r="Q53" s="18" t="s">
        <v>404</v>
      </c>
      <c r="R53" s="20" t="s">
        <v>404</v>
      </c>
      <c r="S53" s="18" t="n">
        <v>446.93402731</v>
      </c>
      <c r="T53" s="20" t="n">
        <v>8.387888159999999</v>
      </c>
    </row>
    <row r="54" spans="1:20">
      <c r="A54" s="15" t="s">
        <v>451</v>
      </c>
      <c r="B54" s="17" t="n">
        <v>4740</v>
      </c>
      <c r="C54" s="18">
        <f>(199.0/B54*100)</f>
        <v/>
      </c>
      <c r="D54" s="19" t="n">
        <v>4541</v>
      </c>
      <c r="E54" s="18" t="n">
        <v>332.22866727</v>
      </c>
      <c r="F54" s="20" t="n">
        <v>3.3066357</v>
      </c>
      <c r="G54" s="18" t="n">
        <v>336.61258982</v>
      </c>
      <c r="H54" s="20" t="n">
        <v>9.63614559</v>
      </c>
      <c r="I54" s="18" t="n">
        <v>325.14456436</v>
      </c>
      <c r="J54" s="20" t="n">
        <v>8.1565897</v>
      </c>
      <c r="K54" s="18" t="n">
        <v>323.62901418</v>
      </c>
      <c r="L54" s="20" t="n">
        <v>11.75227877</v>
      </c>
      <c r="M54" s="18" t="s">
        <v>404</v>
      </c>
      <c r="N54" s="20" t="s">
        <v>404</v>
      </c>
      <c r="O54" s="18" t="s">
        <v>404</v>
      </c>
      <c r="P54" s="20" t="s">
        <v>404</v>
      </c>
      <c r="Q54" s="18" t="s">
        <v>404</v>
      </c>
      <c r="R54" s="20" t="s">
        <v>404</v>
      </c>
      <c r="S54" s="18" t="s">
        <v>404</v>
      </c>
      <c r="T54" s="20" t="s">
        <v>404</v>
      </c>
    </row>
    <row r="55" spans="1:20">
      <c r="A55" s="15" t="s">
        <v>452</v>
      </c>
      <c r="B55" s="17" t="n">
        <v>5316</v>
      </c>
      <c r="C55" s="18">
        <f>(43.0/B55*100)</f>
        <v/>
      </c>
      <c r="D55" s="19" t="n">
        <v>5273</v>
      </c>
      <c r="E55" s="18" t="n">
        <v>409.419267</v>
      </c>
      <c r="F55" s="20" t="n">
        <v>3.96921899</v>
      </c>
      <c r="G55" s="18" t="n">
        <v>401.52564196</v>
      </c>
      <c r="H55" s="20" t="n">
        <v>7.75210759</v>
      </c>
      <c r="I55" s="18" t="n">
        <v>418.29113178</v>
      </c>
      <c r="J55" s="20" t="n">
        <v>6.13890612</v>
      </c>
      <c r="K55" s="18" t="n">
        <v>407.86509278</v>
      </c>
      <c r="L55" s="20" t="n">
        <v>17.84826167</v>
      </c>
      <c r="M55" s="18" t="s">
        <v>404</v>
      </c>
      <c r="N55" s="20" t="s">
        <v>404</v>
      </c>
      <c r="O55" s="18" t="s">
        <v>404</v>
      </c>
      <c r="P55" s="20" t="s">
        <v>404</v>
      </c>
      <c r="Q55" s="18" t="s">
        <v>404</v>
      </c>
      <c r="R55" s="20" t="s">
        <v>404</v>
      </c>
      <c r="S55" s="18" t="n">
        <v>412.90054644</v>
      </c>
      <c r="T55" s="20" t="n">
        <v>6.8950983</v>
      </c>
    </row>
    <row r="56" spans="1:20">
      <c r="A56" s="15" t="s">
        <v>453</v>
      </c>
      <c r="B56" s="17" t="n">
        <v>5359</v>
      </c>
      <c r="C56" s="18">
        <f>(0.0/B56*100)</f>
        <v/>
      </c>
      <c r="D56" s="19" t="n">
        <v>5359</v>
      </c>
      <c r="E56" s="18" t="n">
        <v>520.3280224600001</v>
      </c>
      <c r="F56" s="20" t="n">
        <v>3.81338161</v>
      </c>
      <c r="G56" s="18" t="n">
        <v>532.97857448</v>
      </c>
      <c r="H56" s="20" t="n">
        <v>10.20228105</v>
      </c>
      <c r="I56" s="18" t="n">
        <v>525.23630064</v>
      </c>
      <c r="J56" s="20" t="n">
        <v>9.455889020000001</v>
      </c>
      <c r="K56" s="18" t="n">
        <v>530.98702895</v>
      </c>
      <c r="L56" s="20" t="n">
        <v>18.28709374</v>
      </c>
      <c r="M56" s="18" t="s">
        <v>404</v>
      </c>
      <c r="N56" s="20" t="s">
        <v>404</v>
      </c>
      <c r="O56" s="18" t="s">
        <v>404</v>
      </c>
      <c r="P56" s="20" t="s">
        <v>404</v>
      </c>
      <c r="Q56" s="18" t="s">
        <v>404</v>
      </c>
      <c r="R56" s="20" t="s">
        <v>404</v>
      </c>
      <c r="S56" s="18" t="n">
        <v>516.90404772</v>
      </c>
      <c r="T56" s="20" t="n">
        <v>29.04227436</v>
      </c>
    </row>
    <row r="57" spans="1:20">
      <c r="A57" s="15" t="s">
        <v>454</v>
      </c>
      <c r="B57" s="17" t="n">
        <v>6513</v>
      </c>
      <c r="C57" s="18">
        <f>(0.0/B57*100)</f>
        <v/>
      </c>
      <c r="D57" s="19" t="n">
        <v>6513</v>
      </c>
      <c r="E57" s="18" t="n">
        <v>403.37209998</v>
      </c>
      <c r="F57" s="20" t="n">
        <v>2.87365651</v>
      </c>
      <c r="G57" s="18" t="n">
        <v>408.00514545</v>
      </c>
      <c r="H57" s="20" t="n">
        <v>19.22830738</v>
      </c>
      <c r="I57" s="18" t="n">
        <v>400.703813</v>
      </c>
      <c r="J57" s="20" t="n">
        <v>7.41260012</v>
      </c>
      <c r="K57" s="18" t="n">
        <v>402.45427362</v>
      </c>
      <c r="L57" s="20" t="n">
        <v>16.76858196</v>
      </c>
      <c r="M57" s="18" t="s">
        <v>404</v>
      </c>
      <c r="N57" s="20" t="s">
        <v>404</v>
      </c>
      <c r="O57" s="18" t="s">
        <v>404</v>
      </c>
      <c r="P57" s="20" t="s">
        <v>404</v>
      </c>
      <c r="Q57" s="18" t="s">
        <v>404</v>
      </c>
      <c r="R57" s="20" t="s">
        <v>404</v>
      </c>
      <c r="S57" s="18" t="n">
        <v>414.61467241</v>
      </c>
      <c r="T57" s="20" t="n">
        <v>32.09762227</v>
      </c>
    </row>
    <row r="58" spans="1:20">
      <c r="A58" s="15" t="s">
        <v>455</v>
      </c>
      <c r="B58" s="17" t="n">
        <v>7267</v>
      </c>
      <c r="C58" s="18">
        <f>(0.0/B58*100)</f>
        <v/>
      </c>
      <c r="D58" s="19" t="n">
        <v>7267</v>
      </c>
      <c r="E58" s="18" t="n">
        <v>414.52320658</v>
      </c>
      <c r="F58" s="20" t="n">
        <v>4.15391588</v>
      </c>
      <c r="G58" s="18" t="n">
        <v>405.00100914</v>
      </c>
      <c r="H58" s="20" t="n">
        <v>5.48019027</v>
      </c>
      <c r="I58" s="18" t="n">
        <v>393.7808825</v>
      </c>
      <c r="J58" s="20" t="n">
        <v>9.94826568</v>
      </c>
      <c r="K58" s="18" t="n">
        <v>400.99262985</v>
      </c>
      <c r="L58" s="20" t="n">
        <v>15.97224958</v>
      </c>
      <c r="M58" s="18" t="s">
        <v>404</v>
      </c>
      <c r="N58" s="20" t="s">
        <v>404</v>
      </c>
      <c r="O58" s="18" t="s">
        <v>404</v>
      </c>
      <c r="P58" s="20" t="s">
        <v>404</v>
      </c>
      <c r="Q58" s="18" t="s">
        <v>404</v>
      </c>
      <c r="R58" s="20" t="s">
        <v>404</v>
      </c>
      <c r="S58" s="18" t="n">
        <v>411.10079001</v>
      </c>
      <c r="T58" s="20" t="n">
        <v>10.37389767</v>
      </c>
    </row>
    <row r="59" spans="1:20">
      <c r="A59" s="15" t="s">
        <v>456</v>
      </c>
      <c r="B59" s="17" t="n">
        <v>4826</v>
      </c>
      <c r="C59" s="18">
        <f>(0.0/B59*100)</f>
        <v/>
      </c>
      <c r="D59" s="19" t="n">
        <v>4826</v>
      </c>
      <c r="E59" s="18" t="n">
        <v>382.42897939</v>
      </c>
      <c r="F59" s="20" t="n">
        <v>2.11401573</v>
      </c>
      <c r="G59" s="18" t="n">
        <v>378.77951879</v>
      </c>
      <c r="H59" s="20" t="n">
        <v>3.86474423</v>
      </c>
      <c r="I59" s="18" t="n">
        <v>354.69112423</v>
      </c>
      <c r="J59" s="20" t="n">
        <v>3.25542913</v>
      </c>
      <c r="K59" s="18" t="n">
        <v>393.45403304</v>
      </c>
      <c r="L59" s="20" t="n">
        <v>5.37879457</v>
      </c>
      <c r="M59" s="18" t="s">
        <v>404</v>
      </c>
      <c r="N59" s="20" t="s">
        <v>404</v>
      </c>
      <c r="O59" s="18" t="s">
        <v>404</v>
      </c>
      <c r="P59" s="20" t="s">
        <v>404</v>
      </c>
      <c r="Q59" s="18" t="s">
        <v>404</v>
      </c>
      <c r="R59" s="20" t="s">
        <v>404</v>
      </c>
      <c r="S59" s="18" t="n">
        <v>372.06477115</v>
      </c>
      <c r="T59" s="20" t="n">
        <v>7.04386883</v>
      </c>
    </row>
    <row r="60" spans="1:20">
      <c r="A60" s="15" t="s">
        <v>457</v>
      </c>
      <c r="B60" s="17" t="n">
        <v>4546</v>
      </c>
      <c r="C60" s="18">
        <f>(0.0/B60*100)</f>
        <v/>
      </c>
      <c r="D60" s="19" t="n">
        <v>4546</v>
      </c>
      <c r="E60" s="18" t="n">
        <v>396.28643984</v>
      </c>
      <c r="F60" s="20" t="n">
        <v>6.24014946</v>
      </c>
      <c r="G60" s="18" t="n">
        <v>375.56604926</v>
      </c>
      <c r="H60" s="20" t="n">
        <v>9.5273444</v>
      </c>
      <c r="I60" s="18" t="n">
        <v>364.80227464</v>
      </c>
      <c r="J60" s="20" t="n">
        <v>9.618424490000001</v>
      </c>
      <c r="K60" s="18" t="n">
        <v>385.45471578</v>
      </c>
      <c r="L60" s="20" t="n">
        <v>13.04972952</v>
      </c>
      <c r="M60" s="18" t="s">
        <v>404</v>
      </c>
      <c r="N60" s="20" t="s">
        <v>404</v>
      </c>
      <c r="O60" s="18" t="s">
        <v>404</v>
      </c>
      <c r="P60" s="20" t="s">
        <v>404</v>
      </c>
      <c r="Q60" s="18" t="s">
        <v>404</v>
      </c>
      <c r="R60" s="20" t="s">
        <v>404</v>
      </c>
      <c r="S60" s="18" t="n">
        <v>384.10460344</v>
      </c>
      <c r="T60" s="20" t="n">
        <v>12.5404586</v>
      </c>
    </row>
    <row r="61" spans="1:20">
      <c r="A61" s="15" t="s">
        <v>458</v>
      </c>
      <c r="B61" s="17" t="n">
        <v>6525</v>
      </c>
      <c r="C61" s="18">
        <f>(0.0/B61*100)</f>
        <v/>
      </c>
      <c r="D61" s="19" t="n">
        <v>6525</v>
      </c>
      <c r="E61" s="18" t="n">
        <v>473.75592259</v>
      </c>
      <c r="F61" s="20" t="n">
        <v>3.54486795</v>
      </c>
      <c r="G61" s="18" t="n">
        <v>492.17850024</v>
      </c>
      <c r="H61" s="20" t="n">
        <v>9.74368245</v>
      </c>
      <c r="I61" s="18" t="n">
        <v>475.00001389</v>
      </c>
      <c r="J61" s="20" t="n">
        <v>5.77355495</v>
      </c>
      <c r="K61" s="18" t="n">
        <v>434.81999631</v>
      </c>
      <c r="L61" s="20" t="n">
        <v>10.97526419</v>
      </c>
      <c r="M61" s="18" t="s">
        <v>404</v>
      </c>
      <c r="N61" s="20" t="s">
        <v>404</v>
      </c>
      <c r="O61" s="18" t="s">
        <v>404</v>
      </c>
      <c r="P61" s="20" t="s">
        <v>404</v>
      </c>
      <c r="Q61" s="18" t="s">
        <v>404</v>
      </c>
      <c r="R61" s="20" t="s">
        <v>404</v>
      </c>
      <c r="S61" s="18" t="n">
        <v>456.99814167</v>
      </c>
      <c r="T61" s="20" t="n">
        <v>8.84951334</v>
      </c>
    </row>
    <row r="62" spans="1:20">
      <c r="A62" s="15" t="s">
        <v>459</v>
      </c>
      <c r="B62" s="17" t="n">
        <v>4476</v>
      </c>
      <c r="C62" s="18">
        <f>(0.0/B62*100)</f>
        <v/>
      </c>
      <c r="D62" s="19" t="n">
        <v>4476</v>
      </c>
      <c r="E62" s="18" t="n">
        <v>533.91734473</v>
      </c>
      <c r="F62" s="20" t="n">
        <v>1.14786658</v>
      </c>
      <c r="G62" s="18" t="n">
        <v>523.02527166</v>
      </c>
      <c r="H62" s="20" t="n">
        <v>9.09074092</v>
      </c>
      <c r="I62" s="18" t="n">
        <v>500.36477261</v>
      </c>
      <c r="J62" s="20" t="n">
        <v>2.6441212</v>
      </c>
      <c r="K62" s="18" t="n">
        <v>491.6282251</v>
      </c>
      <c r="L62" s="20" t="n">
        <v>6.43124005</v>
      </c>
      <c r="M62" s="18" t="s">
        <v>404</v>
      </c>
      <c r="N62" s="20" t="s">
        <v>404</v>
      </c>
      <c r="O62" s="18" t="s">
        <v>404</v>
      </c>
      <c r="P62" s="20" t="s">
        <v>404</v>
      </c>
      <c r="Q62" s="18" t="s">
        <v>404</v>
      </c>
      <c r="R62" s="20" t="s">
        <v>404</v>
      </c>
      <c r="S62" s="18" t="n">
        <v>550.46884713</v>
      </c>
      <c r="T62" s="20" t="n">
        <v>5.73789828</v>
      </c>
    </row>
    <row r="63" spans="1:20">
      <c r="A63" s="15" t="s">
        <v>460</v>
      </c>
      <c r="B63" s="17" t="n">
        <v>5324</v>
      </c>
      <c r="C63" s="18">
        <f>(0.0/B63*100)</f>
        <v/>
      </c>
      <c r="D63" s="19" t="n">
        <v>5324</v>
      </c>
      <c r="E63" s="18" t="n">
        <v>383.06990023</v>
      </c>
      <c r="F63" s="20" t="n">
        <v>1.80376941</v>
      </c>
      <c r="G63" s="18" t="n">
        <v>393.01516221</v>
      </c>
      <c r="H63" s="20" t="n">
        <v>3.13350125</v>
      </c>
      <c r="I63" s="18" t="n">
        <v>362.3058824</v>
      </c>
      <c r="J63" s="20" t="n">
        <v>3.15963218</v>
      </c>
      <c r="K63" s="18" t="n">
        <v>351.5844241</v>
      </c>
      <c r="L63" s="20" t="n">
        <v>10.21341183</v>
      </c>
      <c r="M63" s="18" t="s">
        <v>404</v>
      </c>
      <c r="N63" s="20" t="s">
        <v>404</v>
      </c>
      <c r="O63" s="18" t="s">
        <v>404</v>
      </c>
      <c r="P63" s="20" t="s">
        <v>404</v>
      </c>
      <c r="Q63" s="18" t="s">
        <v>404</v>
      </c>
      <c r="R63" s="20" t="s">
        <v>404</v>
      </c>
      <c r="S63" s="18" t="n">
        <v>391.97460916</v>
      </c>
      <c r="T63" s="20" t="n">
        <v>3.30067007</v>
      </c>
    </row>
    <row r="64" spans="1:20">
      <c r="A64" s="15" t="s">
        <v>461</v>
      </c>
      <c r="B64" s="17" t="n">
        <v>3634</v>
      </c>
      <c r="C64" s="18">
        <f>(27.0/B64*100)</f>
        <v/>
      </c>
      <c r="D64" s="19" t="n">
        <v>3607</v>
      </c>
      <c r="E64" s="18" t="n">
        <v>442.36441805</v>
      </c>
      <c r="F64" s="20" t="n">
        <v>2.85107451</v>
      </c>
      <c r="G64" s="18" t="n">
        <v>478.31210588</v>
      </c>
      <c r="H64" s="20" t="n">
        <v>4.2201834</v>
      </c>
      <c r="I64" s="18" t="n">
        <v>465.92224253</v>
      </c>
      <c r="J64" s="20" t="n">
        <v>2.449916</v>
      </c>
      <c r="K64" s="18" t="n">
        <v>525.2545559500001</v>
      </c>
      <c r="L64" s="20" t="n">
        <v>15.32000848</v>
      </c>
      <c r="M64" s="18" t="s">
        <v>404</v>
      </c>
      <c r="N64" s="20" t="s">
        <v>404</v>
      </c>
      <c r="O64" s="18" t="n">
        <v>510.13740628</v>
      </c>
      <c r="P64" s="20" t="n">
        <v>29.6520206</v>
      </c>
      <c r="Q64" s="18" t="s">
        <v>404</v>
      </c>
      <c r="R64" s="20" t="s">
        <v>404</v>
      </c>
      <c r="S64" s="18" t="n">
        <v>496.05614139</v>
      </c>
      <c r="T64" s="20" t="n">
        <v>5.26394556</v>
      </c>
    </row>
    <row r="65" spans="1:20">
      <c r="A65" s="15" t="s">
        <v>462</v>
      </c>
      <c r="B65" s="17" t="n">
        <v>5325</v>
      </c>
      <c r="C65" s="18">
        <f>(0.0/B65*100)</f>
        <v/>
      </c>
      <c r="D65" s="19" t="n">
        <v>5325</v>
      </c>
      <c r="E65" s="18" t="n">
        <v>431.05005598</v>
      </c>
      <c r="F65" s="20" t="n">
        <v>2.86962071</v>
      </c>
      <c r="G65" s="18" t="n">
        <v>427.55453957</v>
      </c>
      <c r="H65" s="20" t="n">
        <v>6.74533024</v>
      </c>
      <c r="I65" s="18" t="n">
        <v>410.22954886</v>
      </c>
      <c r="J65" s="20" t="n">
        <v>6.46127606</v>
      </c>
      <c r="K65" s="18" t="n">
        <v>397.2022</v>
      </c>
      <c r="L65" s="20" t="n">
        <v>6.18379965</v>
      </c>
      <c r="M65" s="18" t="s">
        <v>404</v>
      </c>
      <c r="N65" s="20" t="s">
        <v>404</v>
      </c>
      <c r="O65" s="18" t="s">
        <v>404</v>
      </c>
      <c r="P65" s="20" t="s">
        <v>404</v>
      </c>
      <c r="Q65" s="18" t="s">
        <v>404</v>
      </c>
      <c r="R65" s="20" t="s">
        <v>404</v>
      </c>
      <c r="S65" s="18" t="n">
        <v>433.1953358</v>
      </c>
      <c r="T65" s="20" t="n">
        <v>14.78627855</v>
      </c>
    </row>
    <row r="66" spans="1:20">
      <c r="A66" s="15" t="s">
        <v>463</v>
      </c>
      <c r="B66" s="17" t="n">
        <v>5665</v>
      </c>
      <c r="C66" s="18">
        <f>(0.0/B66*100)</f>
        <v/>
      </c>
      <c r="D66" s="19" t="n">
        <v>5665</v>
      </c>
      <c r="E66" s="18" t="n">
        <v>402.30751392</v>
      </c>
      <c r="F66" s="20" t="n">
        <v>1.35310122</v>
      </c>
      <c r="G66" s="18" t="n">
        <v>394.02884329</v>
      </c>
      <c r="H66" s="20" t="n">
        <v>2.76809399</v>
      </c>
      <c r="I66" s="18" t="n">
        <v>461.0533465</v>
      </c>
      <c r="J66" s="20" t="n">
        <v>3.52270579</v>
      </c>
      <c r="K66" s="18" t="n">
        <v>426.44639626</v>
      </c>
      <c r="L66" s="20" t="n">
        <v>3.42519905</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395.1267434</v>
      </c>
      <c r="F67" s="20" t="n">
        <v>2.71549579</v>
      </c>
      <c r="G67" s="18" t="n">
        <v>442.31568074</v>
      </c>
      <c r="H67" s="20" t="n">
        <v>13.26068972</v>
      </c>
      <c r="I67" s="18" t="n">
        <v>389.79711571</v>
      </c>
      <c r="J67" s="20" t="n">
        <v>6.83605864</v>
      </c>
      <c r="K67" s="18" t="n">
        <v>392.06872267</v>
      </c>
      <c r="L67" s="20" t="n">
        <v>9.355169480000001</v>
      </c>
      <c r="M67" s="18" t="s">
        <v>404</v>
      </c>
      <c r="N67" s="20" t="s">
        <v>404</v>
      </c>
      <c r="O67" s="18" t="s">
        <v>404</v>
      </c>
      <c r="P67" s="20" t="s">
        <v>404</v>
      </c>
      <c r="Q67" s="18" t="s">
        <v>404</v>
      </c>
      <c r="R67" s="20" t="s">
        <v>404</v>
      </c>
      <c r="S67" s="18" t="n">
        <v>334.03870571</v>
      </c>
      <c r="T67" s="20" t="n">
        <v>6.26707878</v>
      </c>
    </row>
    <row r="68" spans="1:20">
      <c r="A68" s="15" t="s">
        <v>465</v>
      </c>
      <c r="B68" s="17" t="n">
        <v>12083</v>
      </c>
      <c r="C68" s="18">
        <f>(0.0/B68*100)</f>
        <v/>
      </c>
      <c r="D68" s="19" t="n">
        <v>12083</v>
      </c>
      <c r="E68" s="18" t="n">
        <v>410.22508356</v>
      </c>
      <c r="F68" s="20" t="n">
        <v>1.15553249</v>
      </c>
      <c r="G68" s="18" t="n">
        <v>439.19091856</v>
      </c>
      <c r="H68" s="20" t="n">
        <v>1.71087288</v>
      </c>
      <c r="I68" s="18" t="n">
        <v>443.26619699</v>
      </c>
      <c r="J68" s="20" t="n">
        <v>4.60687498</v>
      </c>
      <c r="K68" s="18" t="n">
        <v>447.8265699</v>
      </c>
      <c r="L68" s="20" t="n">
        <v>8.115320410000001</v>
      </c>
      <c r="M68" s="18" t="s">
        <v>404</v>
      </c>
      <c r="N68" s="20" t="s">
        <v>404</v>
      </c>
      <c r="O68" s="18" t="s">
        <v>404</v>
      </c>
      <c r="P68" s="20" t="s">
        <v>404</v>
      </c>
      <c r="Q68" s="18" t="s">
        <v>404</v>
      </c>
      <c r="R68" s="20" t="s">
        <v>404</v>
      </c>
      <c r="S68" s="18" t="s">
        <v>404</v>
      </c>
      <c r="T68" s="20" t="s">
        <v>404</v>
      </c>
    </row>
    <row r="69" spans="1:20">
      <c r="A69" s="15" t="s">
        <v>466</v>
      </c>
      <c r="B69" s="17" t="n">
        <v>4876</v>
      </c>
      <c r="C69" s="18">
        <f>(0.0/B69*100)</f>
        <v/>
      </c>
      <c r="D69" s="19" t="n">
        <v>4876</v>
      </c>
      <c r="E69" s="18" t="n">
        <v>437.30380088</v>
      </c>
      <c r="F69" s="20" t="n">
        <v>4.50872395</v>
      </c>
      <c r="G69" s="18" t="n">
        <v>442.57292765</v>
      </c>
      <c r="H69" s="20" t="n">
        <v>7.61213376</v>
      </c>
      <c r="I69" s="18" t="n">
        <v>413.63767997</v>
      </c>
      <c r="J69" s="20" t="n">
        <v>10.4239243</v>
      </c>
      <c r="K69" s="18" t="s">
        <v>404</v>
      </c>
      <c r="L69" s="20" t="s">
        <v>404</v>
      </c>
      <c r="M69" s="18" t="s">
        <v>404</v>
      </c>
      <c r="N69" s="20" t="s">
        <v>404</v>
      </c>
      <c r="O69" s="18" t="s">
        <v>404</v>
      </c>
      <c r="P69" s="20" t="s">
        <v>404</v>
      </c>
      <c r="Q69" s="18" t="s">
        <v>404</v>
      </c>
      <c r="R69" s="20" t="s">
        <v>404</v>
      </c>
      <c r="S69" s="18" t="n">
        <v>414.09712153</v>
      </c>
      <c r="T69" s="20" t="n">
        <v>21.36730692</v>
      </c>
    </row>
    <row r="70" spans="1:20">
      <c r="A70" s="15" t="s">
        <v>467</v>
      </c>
      <c r="B70" s="17" t="n">
        <v>6036</v>
      </c>
      <c r="C70" s="18">
        <f>(0.0/B70*100)</f>
        <v/>
      </c>
      <c r="D70" s="19" t="n">
        <v>6036</v>
      </c>
      <c r="E70" s="18" t="n">
        <v>486.82567466</v>
      </c>
      <c r="F70" s="20" t="n">
        <v>3.22574946</v>
      </c>
      <c r="G70" s="18" t="n">
        <v>491.88708442</v>
      </c>
      <c r="H70" s="20" t="n">
        <v>9.061404830000001</v>
      </c>
      <c r="I70" s="18" t="n">
        <v>445.02668672</v>
      </c>
      <c r="J70" s="20" t="n">
        <v>9.90710958</v>
      </c>
      <c r="K70" s="18" t="n">
        <v>486.62656866</v>
      </c>
      <c r="L70" s="20" t="n">
        <v>18.2119952</v>
      </c>
      <c r="M70" s="18" t="s">
        <v>404</v>
      </c>
      <c r="N70" s="20" t="s">
        <v>404</v>
      </c>
      <c r="O70" s="18" t="s">
        <v>404</v>
      </c>
      <c r="P70" s="20" t="s">
        <v>404</v>
      </c>
      <c r="Q70" s="18" t="s">
        <v>404</v>
      </c>
      <c r="R70" s="20" t="s">
        <v>404</v>
      </c>
      <c r="S70" s="18" t="s">
        <v>404</v>
      </c>
      <c r="T70" s="20" t="s">
        <v>404</v>
      </c>
    </row>
    <row r="71" spans="1:20">
      <c r="A71" s="15" t="s">
        <v>468</v>
      </c>
      <c r="B71" s="17" t="n">
        <v>6115</v>
      </c>
      <c r="C71" s="18">
        <f>(0.0/B71*100)</f>
        <v/>
      </c>
      <c r="D71" s="19" t="n">
        <v>6115</v>
      </c>
      <c r="E71" s="18" t="n">
        <v>558.03854476</v>
      </c>
      <c r="F71" s="20" t="n">
        <v>1.47544171</v>
      </c>
      <c r="G71" s="18" t="n">
        <v>553.24090787</v>
      </c>
      <c r="H71" s="20" t="n">
        <v>2.9895639</v>
      </c>
      <c r="I71" s="18" t="n">
        <v>541.82700076</v>
      </c>
      <c r="J71" s="20" t="n">
        <v>8.584679680000001</v>
      </c>
      <c r="K71" s="18" t="n">
        <v>536.51859824</v>
      </c>
      <c r="L71" s="20" t="n">
        <v>13.69224144</v>
      </c>
      <c r="M71" s="18" t="s">
        <v>404</v>
      </c>
      <c r="N71" s="20" t="s">
        <v>404</v>
      </c>
      <c r="O71" s="18" t="s">
        <v>404</v>
      </c>
      <c r="P71" s="20" t="s">
        <v>404</v>
      </c>
      <c r="Q71" s="18" t="s">
        <v>404</v>
      </c>
      <c r="R71" s="20" t="s">
        <v>404</v>
      </c>
      <c r="S71" s="18" t="n">
        <v>541.12652795</v>
      </c>
      <c r="T71" s="20" t="n">
        <v>20.80560663</v>
      </c>
    </row>
    <row r="72" spans="1:20">
      <c r="A72" s="15" t="s">
        <v>469</v>
      </c>
      <c r="B72" s="17" t="n">
        <v>7708</v>
      </c>
      <c r="C72" s="18">
        <f>(0.0/B72*100)</f>
        <v/>
      </c>
      <c r="D72" s="19" t="n">
        <v>7708</v>
      </c>
      <c r="E72" s="18" t="n">
        <v>535.71423582</v>
      </c>
      <c r="F72" s="20" t="n">
        <v>4.33338971</v>
      </c>
      <c r="G72" s="18" t="n">
        <v>545.11854793</v>
      </c>
      <c r="H72" s="20" t="n">
        <v>10.77371604</v>
      </c>
      <c r="I72" s="18" t="n">
        <v>509.9804831</v>
      </c>
      <c r="J72" s="20" t="n">
        <v>10.46571722</v>
      </c>
      <c r="K72" s="18" t="n">
        <v>507.78321932</v>
      </c>
      <c r="L72" s="20" t="n">
        <v>11.53803199</v>
      </c>
      <c r="M72" s="18" t="s">
        <v>404</v>
      </c>
      <c r="N72" s="20" t="s">
        <v>404</v>
      </c>
      <c r="O72" s="18" t="s">
        <v>404</v>
      </c>
      <c r="P72" s="20" t="s">
        <v>404</v>
      </c>
      <c r="Q72" s="18" t="s">
        <v>404</v>
      </c>
      <c r="R72" s="20" t="s">
        <v>404</v>
      </c>
      <c r="S72" s="18" t="n">
        <v>551.27892987</v>
      </c>
      <c r="T72" s="20" t="n">
        <v>57.3317589</v>
      </c>
    </row>
    <row r="73" spans="1:20">
      <c r="A73" s="15" t="s">
        <v>470</v>
      </c>
      <c r="B73" s="17" t="n">
        <v>8249</v>
      </c>
      <c r="C73" s="18">
        <f>(0.0/B73*100)</f>
        <v/>
      </c>
      <c r="D73" s="19" t="n">
        <v>8249</v>
      </c>
      <c r="E73" s="18" t="n">
        <v>419.22858343</v>
      </c>
      <c r="F73" s="20" t="n">
        <v>3.24614263</v>
      </c>
      <c r="G73" s="18" t="n">
        <v>446.98000106</v>
      </c>
      <c r="H73" s="20" t="n">
        <v>13.37158734</v>
      </c>
      <c r="I73" s="18" t="n">
        <v>448.10996474</v>
      </c>
      <c r="J73" s="20" t="n">
        <v>20.98737609</v>
      </c>
      <c r="K73" s="18" t="n">
        <v>414.33472174</v>
      </c>
      <c r="L73" s="20" t="n">
        <v>22.3276248</v>
      </c>
      <c r="M73" s="18" t="s">
        <v>404</v>
      </c>
      <c r="N73" s="20" t="s">
        <v>404</v>
      </c>
      <c r="O73" s="18" t="s">
        <v>404</v>
      </c>
      <c r="P73" s="20" t="s">
        <v>404</v>
      </c>
      <c r="Q73" s="18" t="s">
        <v>404</v>
      </c>
      <c r="R73" s="20" t="s">
        <v>404</v>
      </c>
      <c r="S73" s="18" t="s">
        <v>404</v>
      </c>
      <c r="T73" s="20" t="s">
        <v>404</v>
      </c>
    </row>
    <row r="74" spans="1:20">
      <c r="A74" s="15" t="s">
        <v>471</v>
      </c>
      <c r="B74" s="17" t="n">
        <v>4692</v>
      </c>
      <c r="C74" s="18">
        <f>(484.0/B74*100)</f>
        <v/>
      </c>
      <c r="D74" s="19" t="n">
        <v>4208</v>
      </c>
      <c r="E74" s="18" t="n">
        <v>431.47507658</v>
      </c>
      <c r="F74" s="20" t="n">
        <v>1.84539601</v>
      </c>
      <c r="G74" s="18" t="n">
        <v>455.23338924</v>
      </c>
      <c r="H74" s="20" t="n">
        <v>4.3842356</v>
      </c>
      <c r="I74" s="18" t="n">
        <v>412.80378369</v>
      </c>
      <c r="J74" s="20" t="n">
        <v>2.64681602</v>
      </c>
      <c r="K74" s="18" t="n">
        <v>397.85405154</v>
      </c>
      <c r="L74" s="20" t="n">
        <v>3.53085829</v>
      </c>
      <c r="M74" s="18" t="s">
        <v>404</v>
      </c>
      <c r="N74" s="20" t="s">
        <v>404</v>
      </c>
      <c r="O74" s="18" t="s">
        <v>404</v>
      </c>
      <c r="P74" s="20" t="s">
        <v>404</v>
      </c>
      <c r="Q74" s="18" t="s">
        <v>404</v>
      </c>
      <c r="R74" s="20" t="s">
        <v>404</v>
      </c>
      <c r="S74" s="18" t="n">
        <v>424.40214968</v>
      </c>
      <c r="T74" s="20" t="n">
        <v>6.35502909</v>
      </c>
    </row>
    <row r="75" spans="1:20">
      <c r="A75" s="15" t="s">
        <v>472</v>
      </c>
      <c r="B75" s="17" t="n">
        <v>5375</v>
      </c>
      <c r="C75" s="18">
        <f>(483.0/B75*100)</f>
        <v/>
      </c>
      <c r="D75" s="19" t="n">
        <v>4892</v>
      </c>
      <c r="E75" s="18" t="n">
        <v>383.64229761</v>
      </c>
      <c r="F75" s="20" t="n">
        <v>6.78285144</v>
      </c>
      <c r="G75" s="18" t="n">
        <v>392.90686821</v>
      </c>
      <c r="H75" s="20" t="n">
        <v>8.20403398</v>
      </c>
      <c r="I75" s="18" t="n">
        <v>381.90886069</v>
      </c>
      <c r="J75" s="20" t="n">
        <v>5.65542473</v>
      </c>
      <c r="K75" s="18" t="n">
        <v>388.28639244</v>
      </c>
      <c r="L75" s="20" t="n">
        <v>7.74812852</v>
      </c>
      <c r="M75" s="18" t="s">
        <v>404</v>
      </c>
      <c r="N75" s="20" t="s">
        <v>404</v>
      </c>
      <c r="O75" s="18" t="s">
        <v>404</v>
      </c>
      <c r="P75" s="20" t="s">
        <v>404</v>
      </c>
      <c r="Q75" s="18" t="s">
        <v>404</v>
      </c>
      <c r="R75" s="20" t="s">
        <v>404</v>
      </c>
      <c r="S75" s="18" t="n">
        <v>418.72958472</v>
      </c>
      <c r="T75" s="20" t="n">
        <v>7.71021941</v>
      </c>
    </row>
    <row r="76" spans="1:20">
      <c r="A76" s="15" t="s">
        <v>473</v>
      </c>
      <c r="B76" s="17" t="n">
        <v>14167</v>
      </c>
      <c r="C76" s="18">
        <f>(1400.0/B76*100)</f>
        <v/>
      </c>
      <c r="D76" s="19" t="n">
        <v>12767</v>
      </c>
      <c r="E76" s="18" t="n">
        <v>432.7853299</v>
      </c>
      <c r="F76" s="20" t="n">
        <v>3.08267933</v>
      </c>
      <c r="G76" s="18" t="n">
        <v>466.38711026</v>
      </c>
      <c r="H76" s="20" t="n">
        <v>7.99039881</v>
      </c>
      <c r="I76" s="18" t="n">
        <v>419.90043432</v>
      </c>
      <c r="J76" s="20" t="n">
        <v>18.09354629</v>
      </c>
      <c r="K76" s="18" t="n">
        <v>441.33218718</v>
      </c>
      <c r="L76" s="20" t="n">
        <v>11.94749001</v>
      </c>
      <c r="M76" s="18" t="s">
        <v>404</v>
      </c>
      <c r="N76" s="20" t="s">
        <v>404</v>
      </c>
      <c r="O76" s="18" t="s">
        <v>404</v>
      </c>
      <c r="P76" s="20" t="s">
        <v>404</v>
      </c>
      <c r="Q76" s="18" t="s">
        <v>404</v>
      </c>
      <c r="R76" s="20" t="s">
        <v>404</v>
      </c>
      <c r="S76" s="18" t="n">
        <v>427.28047707</v>
      </c>
      <c r="T76" s="20" t="n">
        <v>10.19280409</v>
      </c>
    </row>
    <row r="77" spans="1:20">
      <c r="A77" s="15" t="s">
        <v>474</v>
      </c>
      <c r="B77" s="17" t="n">
        <v>6062</v>
      </c>
      <c r="C77" s="18">
        <f>(12.0/B77*100)</f>
        <v/>
      </c>
      <c r="D77" s="19" t="n">
        <v>6050</v>
      </c>
      <c r="E77" s="18" t="n">
        <v>433.1881736</v>
      </c>
      <c r="F77" s="20" t="n">
        <v>3.81292179</v>
      </c>
      <c r="G77" s="18" t="n">
        <v>460.27203511</v>
      </c>
      <c r="H77" s="20" t="n">
        <v>18.86247032</v>
      </c>
      <c r="I77" s="18" t="n">
        <v>435.96237485</v>
      </c>
      <c r="J77" s="20" t="n">
        <v>4.88017122</v>
      </c>
      <c r="K77" s="18" t="n">
        <v>435.49303842</v>
      </c>
      <c r="L77" s="20" t="n">
        <v>13.72583625</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529.22595308</v>
      </c>
      <c r="F78" s="20" t="n">
        <v>4.1738742</v>
      </c>
      <c r="G78" s="18" t="n">
        <v>539.90634475</v>
      </c>
      <c r="H78" s="20" t="n">
        <v>27.03047382</v>
      </c>
      <c r="I78" s="18" t="n">
        <v>485.81766561</v>
      </c>
      <c r="J78" s="20" t="n">
        <v>9.93545327</v>
      </c>
      <c r="K78" s="18" t="s">
        <v>404</v>
      </c>
      <c r="L78" s="20" t="s">
        <v>404</v>
      </c>
      <c r="M78" s="18" t="s">
        <v>404</v>
      </c>
      <c r="N78" s="20" t="s">
        <v>404</v>
      </c>
      <c r="O78" s="18" t="s">
        <v>404</v>
      </c>
      <c r="P78" s="20" t="s">
        <v>404</v>
      </c>
      <c r="Q78" s="18" t="s">
        <v>404</v>
      </c>
      <c r="R78" s="20" t="s">
        <v>404</v>
      </c>
      <c r="S78" s="18" t="n">
        <v>489.94897347</v>
      </c>
      <c r="T78" s="20" t="n">
        <v>9.70567805</v>
      </c>
    </row>
    <row customHeight="1" ht="25" r="79" spans="1:20">
      <c r="A79" s="15" t="s">
        <v>476</v>
      </c>
      <c r="B79" s="17" t="n">
        <v>1657</v>
      </c>
      <c r="C79" s="18">
        <f>(21.0/B79*100)</f>
        <v/>
      </c>
      <c r="D79" s="19" t="n">
        <v>1636</v>
      </c>
      <c r="E79" s="18" t="n">
        <v>469.14024796</v>
      </c>
      <c r="F79" s="20" t="n">
        <v>8.59953236</v>
      </c>
      <c r="G79" s="18" t="n">
        <v>498.78058705</v>
      </c>
      <c r="H79" s="20" t="n">
        <v>18.88572198</v>
      </c>
      <c r="I79" s="18" t="n">
        <v>452.24014498</v>
      </c>
      <c r="J79" s="20" t="n">
        <v>15.05900159</v>
      </c>
      <c r="K79" s="18" t="n">
        <v>504.56026711</v>
      </c>
      <c r="L79" s="20" t="n">
        <v>18.58663944</v>
      </c>
      <c r="M79" s="18" t="s">
        <v>404</v>
      </c>
      <c r="N79" s="20" t="s">
        <v>404</v>
      </c>
      <c r="O79" s="18" t="s">
        <v>404</v>
      </c>
      <c r="P79" s="20" t="s">
        <v>404</v>
      </c>
      <c r="Q79" s="18" t="s">
        <v>404</v>
      </c>
      <c r="R79" s="20" t="s">
        <v>404</v>
      </c>
      <c r="S79" s="18" t="n">
        <v>460.16939986</v>
      </c>
      <c r="T79" s="20" t="n">
        <v>30.96276577</v>
      </c>
    </row>
    <row r="80" spans="1:20">
      <c r="A80" s="15" t="s">
        <v>477</v>
      </c>
      <c r="B80" s="17" t="n">
        <v>7841</v>
      </c>
      <c r="C80" s="18">
        <f>(0.0/B80*100)</f>
        <v/>
      </c>
      <c r="D80" s="19" t="n">
        <v>7841</v>
      </c>
      <c r="E80" s="18" t="n">
        <v>458.47848984</v>
      </c>
      <c r="F80" s="20" t="n">
        <v>4.40353329</v>
      </c>
      <c r="G80" s="18" t="n">
        <v>451.77104724</v>
      </c>
      <c r="H80" s="20" t="n">
        <v>6.95792444</v>
      </c>
      <c r="I80" s="18" t="n">
        <v>442.14357515</v>
      </c>
      <c r="J80" s="20" t="n">
        <v>13.24057082</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443.53001297</v>
      </c>
      <c r="F81" s="20" t="n">
        <v>3.4151271</v>
      </c>
      <c r="G81" s="18" t="n">
        <v>454.12439333</v>
      </c>
      <c r="H81" s="20" t="n">
        <v>14.7033916</v>
      </c>
      <c r="I81" s="18" t="n">
        <v>430.0199621</v>
      </c>
      <c r="J81" s="20" t="n">
        <v>9.4428816</v>
      </c>
      <c r="K81" s="18" t="n">
        <v>523.4145175</v>
      </c>
      <c r="L81" s="20" t="n">
        <v>6.78576833</v>
      </c>
      <c r="M81" s="18" t="s">
        <v>404</v>
      </c>
      <c r="N81" s="20" t="s">
        <v>404</v>
      </c>
      <c r="O81" s="18" t="s">
        <v>404</v>
      </c>
      <c r="P81" s="20" t="s">
        <v>404</v>
      </c>
      <c r="Q81" s="18" t="s">
        <v>404</v>
      </c>
      <c r="R81" s="20" t="s">
        <v>404</v>
      </c>
      <c r="S81" s="18" t="n">
        <v>450.91251699</v>
      </c>
      <c r="T81" s="20" t="n">
        <v>5.61581087</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697</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495.5420821</v>
      </c>
      <c r="F7" s="20" t="n">
        <v>3.96241663</v>
      </c>
      <c r="G7" s="18" t="n">
        <v>519.7768622999999</v>
      </c>
      <c r="H7" s="20" t="n">
        <v>2.89643782</v>
      </c>
      <c r="I7" s="18" t="n">
        <v>513.18094902</v>
      </c>
      <c r="J7" s="20" t="n">
        <v>4.34206375</v>
      </c>
      <c r="K7" s="18" t="n">
        <v>503.2587306</v>
      </c>
      <c r="L7" s="20" t="n">
        <v>6.38559216</v>
      </c>
      <c r="M7" s="18" t="s">
        <v>404</v>
      </c>
      <c r="N7" s="20" t="s">
        <v>404</v>
      </c>
      <c r="O7" s="18" t="s">
        <v>404</v>
      </c>
      <c r="P7" s="20" t="s">
        <v>404</v>
      </c>
      <c r="Q7" s="18" t="s">
        <v>404</v>
      </c>
      <c r="R7" s="20" t="s">
        <v>404</v>
      </c>
      <c r="S7" s="18" t="n">
        <v>487.06890841</v>
      </c>
      <c r="T7" s="20" t="n">
        <v>31.0457987</v>
      </c>
    </row>
    <row r="8" spans="1:20">
      <c r="A8" s="15" t="s">
        <v>405</v>
      </c>
      <c r="B8" s="17" t="n">
        <v>7007</v>
      </c>
      <c r="C8" s="18">
        <f>(0.0/B8*100)</f>
        <v/>
      </c>
      <c r="D8" s="19" t="n">
        <v>7007</v>
      </c>
      <c r="E8" s="18" t="n">
        <v>498.47844796</v>
      </c>
      <c r="F8" s="20" t="n">
        <v>9.49046966</v>
      </c>
      <c r="G8" s="18" t="n">
        <v>493.98965427</v>
      </c>
      <c r="H8" s="20" t="n">
        <v>5.33750405</v>
      </c>
      <c r="I8" s="18" t="n">
        <v>483.42394393</v>
      </c>
      <c r="J8" s="20" t="n">
        <v>10.37384812</v>
      </c>
      <c r="K8" s="18" t="n">
        <v>506.82707842</v>
      </c>
      <c r="L8" s="20" t="n">
        <v>12.6712323</v>
      </c>
      <c r="M8" s="18" t="s">
        <v>404</v>
      </c>
      <c r="N8" s="20" t="s">
        <v>404</v>
      </c>
      <c r="O8" s="18" t="s">
        <v>404</v>
      </c>
      <c r="P8" s="20" t="s">
        <v>404</v>
      </c>
      <c r="Q8" s="18" t="s">
        <v>404</v>
      </c>
      <c r="R8" s="20" t="s">
        <v>404</v>
      </c>
      <c r="S8" s="18" t="n">
        <v>492.98414796</v>
      </c>
      <c r="T8" s="20" t="n">
        <v>21.63936906</v>
      </c>
    </row>
    <row r="9" spans="1:20">
      <c r="A9" s="15" t="s">
        <v>406</v>
      </c>
      <c r="B9" s="17" t="n">
        <v>9651</v>
      </c>
      <c r="C9" s="18">
        <f>(200.0/B9*100)</f>
        <v/>
      </c>
      <c r="D9" s="19" t="n">
        <v>9451</v>
      </c>
      <c r="E9" s="18" t="n">
        <v>483.6005575</v>
      </c>
      <c r="F9" s="20" t="n">
        <v>7.13061429</v>
      </c>
      <c r="G9" s="18" t="n">
        <v>516.22768199</v>
      </c>
      <c r="H9" s="20" t="n">
        <v>5.18009528</v>
      </c>
      <c r="I9" s="18" t="n">
        <v>503.68469687</v>
      </c>
      <c r="J9" s="20" t="n">
        <v>11.94790795</v>
      </c>
      <c r="K9" s="18" t="n">
        <v>526.94108141</v>
      </c>
      <c r="L9" s="20" t="n">
        <v>18.34083422</v>
      </c>
      <c r="M9" s="18" t="s">
        <v>404</v>
      </c>
      <c r="N9" s="20" t="s">
        <v>404</v>
      </c>
      <c r="O9" s="18" t="s">
        <v>404</v>
      </c>
      <c r="P9" s="20" t="s">
        <v>404</v>
      </c>
      <c r="Q9" s="18" t="s">
        <v>404</v>
      </c>
      <c r="R9" s="20" t="s">
        <v>404</v>
      </c>
      <c r="S9" s="18" t="n">
        <v>489.1853901</v>
      </c>
      <c r="T9" s="20" t="n">
        <v>8.336109280000001</v>
      </c>
    </row>
    <row r="10" spans="1:20">
      <c r="A10" s="15" t="s">
        <v>407</v>
      </c>
      <c r="B10" s="17" t="n">
        <v>20058</v>
      </c>
      <c r="C10" s="18">
        <f>(3112.0/B10*100)</f>
        <v/>
      </c>
      <c r="D10" s="19" t="n">
        <v>16946</v>
      </c>
      <c r="E10" s="18" t="n">
        <v>524.90186017</v>
      </c>
      <c r="F10" s="20" t="n">
        <v>4.1872598</v>
      </c>
      <c r="G10" s="18" t="n">
        <v>535.14204453</v>
      </c>
      <c r="H10" s="20" t="n">
        <v>4.10292639</v>
      </c>
      <c r="I10" s="18" t="n">
        <v>522.94349626</v>
      </c>
      <c r="J10" s="20" t="n">
        <v>4.8811368</v>
      </c>
      <c r="K10" s="18" t="n">
        <v>527.46579153</v>
      </c>
      <c r="L10" s="20" t="n">
        <v>4.9843438</v>
      </c>
      <c r="M10" s="18" t="s">
        <v>404</v>
      </c>
      <c r="N10" s="20" t="s">
        <v>404</v>
      </c>
      <c r="O10" s="18" t="s">
        <v>404</v>
      </c>
      <c r="P10" s="20" t="s">
        <v>404</v>
      </c>
      <c r="Q10" s="18" t="s">
        <v>404</v>
      </c>
      <c r="R10" s="20" t="s">
        <v>404</v>
      </c>
      <c r="S10" s="18" t="n">
        <v>527.76837138</v>
      </c>
      <c r="T10" s="20" t="n">
        <v>7.87601392</v>
      </c>
    </row>
    <row r="11" spans="1:20">
      <c r="A11" s="15" t="s">
        <v>408</v>
      </c>
      <c r="B11" s="17" t="n">
        <v>7053</v>
      </c>
      <c r="C11" s="18">
        <f>(212.0/B11*100)</f>
        <v/>
      </c>
      <c r="D11" s="19" t="n">
        <v>6841</v>
      </c>
      <c r="E11" s="18" t="n">
        <v>447.74189192</v>
      </c>
      <c r="F11" s="20" t="n">
        <v>3.72115466</v>
      </c>
      <c r="G11" s="18" t="n">
        <v>501.55917269</v>
      </c>
      <c r="H11" s="20" t="n">
        <v>9.164368639999999</v>
      </c>
      <c r="I11" s="18" t="n">
        <v>424.28506875</v>
      </c>
      <c r="J11" s="20" t="n">
        <v>6.844157</v>
      </c>
      <c r="K11" s="18" t="n">
        <v>416.66121427</v>
      </c>
      <c r="L11" s="20" t="n">
        <v>9.908701239999999</v>
      </c>
      <c r="M11" s="18" t="s">
        <v>404</v>
      </c>
      <c r="N11" s="20" t="s">
        <v>404</v>
      </c>
      <c r="O11" s="18" t="s">
        <v>404</v>
      </c>
      <c r="P11" s="20" t="s">
        <v>404</v>
      </c>
      <c r="Q11" s="18" t="s">
        <v>404</v>
      </c>
      <c r="R11" s="20" t="s">
        <v>404</v>
      </c>
      <c r="S11" s="18" t="n">
        <v>421.44706272</v>
      </c>
      <c r="T11" s="20" t="n">
        <v>21.31201595</v>
      </c>
    </row>
    <row r="12" spans="1:20">
      <c r="A12" s="15" t="s">
        <v>409</v>
      </c>
      <c r="B12" s="17" t="n">
        <v>6894</v>
      </c>
      <c r="C12" s="18">
        <f>(106.0/B12*100)</f>
        <v/>
      </c>
      <c r="D12" s="19" t="n">
        <v>6788</v>
      </c>
      <c r="E12" s="18" t="n">
        <v>485.24060685</v>
      </c>
      <c r="F12" s="20" t="n">
        <v>7.85073133</v>
      </c>
      <c r="G12" s="18" t="n">
        <v>497.41003122</v>
      </c>
      <c r="H12" s="20" t="n">
        <v>3.11401177</v>
      </c>
      <c r="I12" s="18" t="n">
        <v>485.78764437</v>
      </c>
      <c r="J12" s="20" t="n">
        <v>9.207647140000001</v>
      </c>
      <c r="K12" s="18" t="n">
        <v>470.81441628</v>
      </c>
      <c r="L12" s="20" t="n">
        <v>18.07647285</v>
      </c>
      <c r="M12" s="18" t="s">
        <v>404</v>
      </c>
      <c r="N12" s="20" t="s">
        <v>404</v>
      </c>
      <c r="O12" s="18" t="s">
        <v>404</v>
      </c>
      <c r="P12" s="20" t="s">
        <v>404</v>
      </c>
      <c r="Q12" s="18" t="s">
        <v>404</v>
      </c>
      <c r="R12" s="20" t="s">
        <v>404</v>
      </c>
      <c r="S12" s="18" t="n">
        <v>318.81623992</v>
      </c>
      <c r="T12" s="20" t="n">
        <v>11.20148326</v>
      </c>
    </row>
    <row r="13" spans="1:20">
      <c r="A13" s="15" t="s">
        <v>410</v>
      </c>
      <c r="B13" s="17" t="n">
        <v>7161</v>
      </c>
      <c r="C13" s="18">
        <f>(1175.0/B13*100)</f>
        <v/>
      </c>
      <c r="D13" s="19" t="n">
        <v>5986</v>
      </c>
      <c r="E13" s="18" t="n">
        <v>492.09626642</v>
      </c>
      <c r="F13" s="20" t="n">
        <v>12.07043094</v>
      </c>
      <c r="G13" s="18" t="n">
        <v>499.34547667</v>
      </c>
      <c r="H13" s="20" t="n">
        <v>5.43083893</v>
      </c>
      <c r="I13" s="18" t="n">
        <v>501.73076592</v>
      </c>
      <c r="J13" s="20" t="n">
        <v>3.62648</v>
      </c>
      <c r="K13" s="18" t="n">
        <v>506.85255456</v>
      </c>
      <c r="L13" s="20" t="n">
        <v>5.06545139</v>
      </c>
      <c r="M13" s="18" t="s">
        <v>404</v>
      </c>
      <c r="N13" s="20" t="s">
        <v>404</v>
      </c>
      <c r="O13" s="18" t="s">
        <v>404</v>
      </c>
      <c r="P13" s="20" t="s">
        <v>404</v>
      </c>
      <c r="Q13" s="18" t="s">
        <v>404</v>
      </c>
      <c r="R13" s="20" t="s">
        <v>404</v>
      </c>
      <c r="S13" s="18" t="n">
        <v>521.0633481900001</v>
      </c>
      <c r="T13" s="20" t="n">
        <v>6.18109995</v>
      </c>
    </row>
    <row r="14" spans="1:20">
      <c r="A14" s="15" t="s">
        <v>411</v>
      </c>
      <c r="B14" s="17" t="n">
        <v>5587</v>
      </c>
      <c r="C14" s="18">
        <f>(0.0/B14*100)</f>
        <v/>
      </c>
      <c r="D14" s="19" t="n">
        <v>5587</v>
      </c>
      <c r="E14" s="18" t="n">
        <v>531.02887386</v>
      </c>
      <c r="F14" s="20" t="n">
        <v>2.88622998</v>
      </c>
      <c r="G14" s="18" t="n">
        <v>537.14359787</v>
      </c>
      <c r="H14" s="20" t="n">
        <v>4.35068563</v>
      </c>
      <c r="I14" s="18" t="n">
        <v>537.71040154</v>
      </c>
      <c r="J14" s="20" t="n">
        <v>8.449755959999999</v>
      </c>
      <c r="K14" s="18" t="n">
        <v>563.57411155</v>
      </c>
      <c r="L14" s="20" t="n">
        <v>12.26421223</v>
      </c>
      <c r="M14" s="18" t="s">
        <v>404</v>
      </c>
      <c r="N14" s="20" t="s">
        <v>404</v>
      </c>
      <c r="O14" s="18" t="s">
        <v>404</v>
      </c>
      <c r="P14" s="20" t="s">
        <v>404</v>
      </c>
      <c r="Q14" s="18" t="s">
        <v>404</v>
      </c>
      <c r="R14" s="20" t="s">
        <v>404</v>
      </c>
      <c r="S14" s="18" t="n">
        <v>551.5352357100001</v>
      </c>
      <c r="T14" s="20" t="n">
        <v>14.96519298</v>
      </c>
    </row>
    <row r="15" spans="1:20">
      <c r="A15" s="15" t="s">
        <v>412</v>
      </c>
      <c r="B15" s="17" t="n">
        <v>5882</v>
      </c>
      <c r="C15" s="18">
        <f>(0.0/B15*100)</f>
        <v/>
      </c>
      <c r="D15" s="19" t="n">
        <v>5882</v>
      </c>
      <c r="E15" s="18" t="n">
        <v>528.4313895</v>
      </c>
      <c r="F15" s="20" t="n">
        <v>5.56415671</v>
      </c>
      <c r="G15" s="18" t="n">
        <v>531.41535332</v>
      </c>
      <c r="H15" s="20" t="n">
        <v>3.13852517</v>
      </c>
      <c r="I15" s="18" t="n">
        <v>526.17931976</v>
      </c>
      <c r="J15" s="20" t="n">
        <v>6.09869479</v>
      </c>
      <c r="K15" s="18" t="n">
        <v>537.44794695</v>
      </c>
      <c r="L15" s="20" t="n">
        <v>10.72625411</v>
      </c>
      <c r="M15" s="18" t="s">
        <v>404</v>
      </c>
      <c r="N15" s="20" t="s">
        <v>404</v>
      </c>
      <c r="O15" s="18" t="s">
        <v>404</v>
      </c>
      <c r="P15" s="20" t="s">
        <v>404</v>
      </c>
      <c r="Q15" s="18" t="s">
        <v>404</v>
      </c>
      <c r="R15" s="20" t="s">
        <v>404</v>
      </c>
      <c r="S15" s="18" t="n">
        <v>535.25326999</v>
      </c>
      <c r="T15" s="20" t="n">
        <v>31.19177023</v>
      </c>
    </row>
    <row r="16" spans="1:20">
      <c r="A16" s="15" t="s">
        <v>413</v>
      </c>
      <c r="B16" s="17" t="n">
        <v>6108</v>
      </c>
      <c r="C16" s="18">
        <f>(495.0/B16*100)</f>
        <v/>
      </c>
      <c r="D16" s="19" t="n">
        <v>5613</v>
      </c>
      <c r="E16" s="18" t="n">
        <v>496.75924445</v>
      </c>
      <c r="F16" s="20" t="n">
        <v>6.64994615</v>
      </c>
      <c r="G16" s="18" t="n">
        <v>495.13927379</v>
      </c>
      <c r="H16" s="20" t="n">
        <v>10.41752676</v>
      </c>
      <c r="I16" s="18" t="n">
        <v>483.87888623</v>
      </c>
      <c r="J16" s="20" t="n">
        <v>13.78710001</v>
      </c>
      <c r="K16" s="18" t="n">
        <v>505.24324567</v>
      </c>
      <c r="L16" s="20" t="n">
        <v>6.6338836</v>
      </c>
      <c r="M16" s="18" t="s">
        <v>404</v>
      </c>
      <c r="N16" s="20" t="s">
        <v>404</v>
      </c>
      <c r="O16" s="18" t="s">
        <v>404</v>
      </c>
      <c r="P16" s="20" t="s">
        <v>404</v>
      </c>
      <c r="Q16" s="18" t="s">
        <v>404</v>
      </c>
      <c r="R16" s="20" t="s">
        <v>404</v>
      </c>
      <c r="S16" s="18" t="n">
        <v>491.27962166</v>
      </c>
      <c r="T16" s="20" t="n">
        <v>32.13715599</v>
      </c>
    </row>
    <row r="17" spans="1:20">
      <c r="A17" s="15" t="s">
        <v>414</v>
      </c>
      <c r="B17" s="17" t="n">
        <v>6504</v>
      </c>
      <c r="C17" s="18">
        <f>(1325.0/B17*100)</f>
        <v/>
      </c>
      <c r="D17" s="19" t="n">
        <v>5179</v>
      </c>
      <c r="E17" s="18" t="n">
        <v>495.12457815</v>
      </c>
      <c r="F17" s="20" t="n">
        <v>10.6564568</v>
      </c>
      <c r="G17" s="18" t="n">
        <v>508.31349903</v>
      </c>
      <c r="H17" s="20" t="n">
        <v>6.76253995</v>
      </c>
      <c r="I17" s="18" t="n">
        <v>521.39386756</v>
      </c>
      <c r="J17" s="20" t="n">
        <v>9.93894171</v>
      </c>
      <c r="K17" s="18" t="n">
        <v>516.83414773</v>
      </c>
      <c r="L17" s="20" t="n">
        <v>12.16683507</v>
      </c>
      <c r="M17" s="18" t="s">
        <v>404</v>
      </c>
      <c r="N17" s="20" t="s">
        <v>404</v>
      </c>
      <c r="O17" s="18" t="s">
        <v>404</v>
      </c>
      <c r="P17" s="20" t="s">
        <v>404</v>
      </c>
      <c r="Q17" s="18" t="s">
        <v>404</v>
      </c>
      <c r="R17" s="20" t="s">
        <v>404</v>
      </c>
      <c r="S17" s="18" t="n">
        <v>532.43260513</v>
      </c>
      <c r="T17" s="20" t="n">
        <v>34.12782098</v>
      </c>
    </row>
    <row r="18" spans="1:20">
      <c r="A18" s="15" t="s">
        <v>415</v>
      </c>
      <c r="B18" s="17" t="n">
        <v>5532</v>
      </c>
      <c r="C18" s="18">
        <f>(0.0/B18*100)</f>
        <v/>
      </c>
      <c r="D18" s="19" t="n">
        <v>5532</v>
      </c>
      <c r="E18" s="18" t="n">
        <v>458.06365283</v>
      </c>
      <c r="F18" s="20" t="n">
        <v>6.7433209</v>
      </c>
      <c r="G18" s="18" t="n">
        <v>461.89536799</v>
      </c>
      <c r="H18" s="20" t="n">
        <v>10.22015287</v>
      </c>
      <c r="I18" s="18" t="n">
        <v>454.72112918</v>
      </c>
      <c r="J18" s="20" t="n">
        <v>8.563280880000001</v>
      </c>
      <c r="K18" s="18" t="n">
        <v>438.68869768</v>
      </c>
      <c r="L18" s="20" t="n">
        <v>10.22884949</v>
      </c>
      <c r="M18" s="18" t="s">
        <v>404</v>
      </c>
      <c r="N18" s="20" t="s">
        <v>404</v>
      </c>
      <c r="O18" s="18" t="s">
        <v>404</v>
      </c>
      <c r="P18" s="20" t="s">
        <v>404</v>
      </c>
      <c r="Q18" s="18" t="s">
        <v>404</v>
      </c>
      <c r="R18" s="20" t="s">
        <v>404</v>
      </c>
      <c r="S18" s="18" t="n">
        <v>446.57920851</v>
      </c>
      <c r="T18" s="20" t="n">
        <v>26.72942684</v>
      </c>
    </row>
    <row r="19" spans="1:20">
      <c r="A19" s="15" t="s">
        <v>416</v>
      </c>
      <c r="B19" s="17" t="n">
        <v>5658</v>
      </c>
      <c r="C19" s="18">
        <f>(327.0/B19*100)</f>
        <v/>
      </c>
      <c r="D19" s="19" t="n">
        <v>5331</v>
      </c>
      <c r="E19" s="18" t="n">
        <v>448.54510998</v>
      </c>
      <c r="F19" s="20" t="n">
        <v>8.850561219999999</v>
      </c>
      <c r="G19" s="18" t="n">
        <v>494.60048042</v>
      </c>
      <c r="H19" s="20" t="n">
        <v>6.37604484</v>
      </c>
      <c r="I19" s="18" t="n">
        <v>475.93072863</v>
      </c>
      <c r="J19" s="20" t="n">
        <v>12.43221002</v>
      </c>
      <c r="K19" s="18" t="n">
        <v>468.55765412</v>
      </c>
      <c r="L19" s="20" t="n">
        <v>14.71180605</v>
      </c>
      <c r="M19" s="18" t="s">
        <v>404</v>
      </c>
      <c r="N19" s="20" t="s">
        <v>404</v>
      </c>
      <c r="O19" s="18" t="s">
        <v>404</v>
      </c>
      <c r="P19" s="20" t="s">
        <v>404</v>
      </c>
      <c r="Q19" s="18" t="s">
        <v>404</v>
      </c>
      <c r="R19" s="20" t="s">
        <v>404</v>
      </c>
      <c r="S19" s="18" t="n">
        <v>480.47536718</v>
      </c>
      <c r="T19" s="20" t="n">
        <v>44.46866097</v>
      </c>
    </row>
    <row r="20" spans="1:20">
      <c r="A20" s="15" t="s">
        <v>417</v>
      </c>
      <c r="B20" s="17" t="n">
        <v>3371</v>
      </c>
      <c r="C20" s="18">
        <f>(24.0/B20*100)</f>
        <v/>
      </c>
      <c r="D20" s="19" t="n">
        <v>3347</v>
      </c>
      <c r="E20" s="18" t="n">
        <v>467.91638821</v>
      </c>
      <c r="F20" s="20" t="n">
        <v>2.31144638</v>
      </c>
      <c r="G20" s="18" t="n">
        <v>485.76171381</v>
      </c>
      <c r="H20" s="20" t="n">
        <v>3.18308176</v>
      </c>
      <c r="I20" s="18" t="n">
        <v>467.64646381</v>
      </c>
      <c r="J20" s="20" t="n">
        <v>4.2634732</v>
      </c>
      <c r="K20" s="18" t="n">
        <v>479.43010304</v>
      </c>
      <c r="L20" s="20" t="n">
        <v>11.2604829</v>
      </c>
      <c r="M20" s="18" t="s">
        <v>404</v>
      </c>
      <c r="N20" s="20" t="s">
        <v>404</v>
      </c>
      <c r="O20" s="18" t="s">
        <v>404</v>
      </c>
      <c r="P20" s="20" t="s">
        <v>404</v>
      </c>
      <c r="Q20" s="18" t="s">
        <v>404</v>
      </c>
      <c r="R20" s="20" t="s">
        <v>404</v>
      </c>
      <c r="S20" s="18" t="n">
        <v>517.9726451</v>
      </c>
      <c r="T20" s="20" t="n">
        <v>43.40605472</v>
      </c>
    </row>
    <row r="21" spans="1:20">
      <c r="A21" s="15" t="s">
        <v>418</v>
      </c>
      <c r="B21" s="17" t="n">
        <v>5741</v>
      </c>
      <c r="C21" s="18">
        <f>(0.0/B21*100)</f>
        <v/>
      </c>
      <c r="D21" s="19" t="n">
        <v>5741</v>
      </c>
      <c r="E21" s="18" t="n">
        <v>493.99341187</v>
      </c>
      <c r="F21" s="20" t="n">
        <v>6.08435808</v>
      </c>
      <c r="G21" s="18" t="n">
        <v>507.93421566</v>
      </c>
      <c r="H21" s="20" t="n">
        <v>3.99035307</v>
      </c>
      <c r="I21" s="18" t="n">
        <v>498.10537154</v>
      </c>
      <c r="J21" s="20" t="n">
        <v>6.29780676</v>
      </c>
      <c r="K21" s="18" t="n">
        <v>493.27588236</v>
      </c>
      <c r="L21" s="20" t="n">
        <v>7.4894112</v>
      </c>
      <c r="M21" s="18" t="s">
        <v>404</v>
      </c>
      <c r="N21" s="20" t="s">
        <v>404</v>
      </c>
      <c r="O21" s="18" t="s">
        <v>404</v>
      </c>
      <c r="P21" s="20" t="s">
        <v>404</v>
      </c>
      <c r="Q21" s="18" t="s">
        <v>404</v>
      </c>
      <c r="R21" s="20" t="s">
        <v>404</v>
      </c>
      <c r="S21" s="18" t="n">
        <v>523.43574282</v>
      </c>
      <c r="T21" s="20" t="n">
        <v>9.82709901</v>
      </c>
    </row>
    <row r="22" spans="1:20">
      <c r="A22" s="15" t="s">
        <v>419</v>
      </c>
      <c r="B22" s="17" t="n">
        <v>6598</v>
      </c>
      <c r="C22" s="18">
        <f>(0.0/B22*100)</f>
        <v/>
      </c>
      <c r="D22" s="19" t="n">
        <v>6598</v>
      </c>
      <c r="E22" s="18" t="n">
        <v>457.42968756</v>
      </c>
      <c r="F22" s="20" t="n">
        <v>5.80774926</v>
      </c>
      <c r="G22" s="18" t="n">
        <v>482.89719905</v>
      </c>
      <c r="H22" s="20" t="n">
        <v>10.1100643</v>
      </c>
      <c r="I22" s="18" t="n">
        <v>492.44082851</v>
      </c>
      <c r="J22" s="20" t="n">
        <v>12.37420026</v>
      </c>
      <c r="K22" s="18" t="n">
        <v>463.51428302</v>
      </c>
      <c r="L22" s="20" t="n">
        <v>19.23423058</v>
      </c>
      <c r="M22" s="18" t="s">
        <v>404</v>
      </c>
      <c r="N22" s="20" t="s">
        <v>404</v>
      </c>
      <c r="O22" s="18" t="s">
        <v>404</v>
      </c>
      <c r="P22" s="20" t="s">
        <v>404</v>
      </c>
      <c r="Q22" s="18" t="s">
        <v>404</v>
      </c>
      <c r="R22" s="20" t="s">
        <v>404</v>
      </c>
      <c r="S22" s="18" t="n">
        <v>495.9741614</v>
      </c>
      <c r="T22" s="20" t="n">
        <v>25.26234347</v>
      </c>
    </row>
    <row r="23" spans="1:20">
      <c r="A23" s="15" t="s">
        <v>420</v>
      </c>
      <c r="B23" s="17" t="n">
        <v>11583</v>
      </c>
      <c r="C23" s="18">
        <f>(3194.0/B23*100)</f>
        <v/>
      </c>
      <c r="D23" s="19" t="n">
        <v>8389</v>
      </c>
      <c r="E23" s="18" t="n">
        <v>487.875325</v>
      </c>
      <c r="F23" s="20" t="n">
        <v>6.50386779</v>
      </c>
      <c r="G23" s="18" t="n">
        <v>489.68255621</v>
      </c>
      <c r="H23" s="20" t="n">
        <v>8.158347089999999</v>
      </c>
      <c r="I23" s="18" t="n">
        <v>474.3635478</v>
      </c>
      <c r="J23" s="20" t="n">
        <v>7.30287195</v>
      </c>
      <c r="K23" s="18" t="n">
        <v>481.80846654</v>
      </c>
      <c r="L23" s="20" t="n">
        <v>14.76374276</v>
      </c>
      <c r="M23" s="18" t="s">
        <v>404</v>
      </c>
      <c r="N23" s="20" t="s">
        <v>404</v>
      </c>
      <c r="O23" s="18" t="s">
        <v>404</v>
      </c>
      <c r="P23" s="20" t="s">
        <v>404</v>
      </c>
      <c r="Q23" s="18" t="s">
        <v>404</v>
      </c>
      <c r="R23" s="20" t="s">
        <v>404</v>
      </c>
      <c r="S23" s="18" t="n">
        <v>489.2603274</v>
      </c>
      <c r="T23" s="20" t="n">
        <v>27.89117167</v>
      </c>
    </row>
    <row r="24" spans="1:20">
      <c r="A24" s="15" t="s">
        <v>421</v>
      </c>
      <c r="B24" s="17" t="n">
        <v>6647</v>
      </c>
      <c r="C24" s="18">
        <f>(0.0/B24*100)</f>
        <v/>
      </c>
      <c r="D24" s="19" t="n">
        <v>6647</v>
      </c>
      <c r="E24" s="18" t="n">
        <v>528.58709708</v>
      </c>
      <c r="F24" s="20" t="n">
        <v>5.9024527</v>
      </c>
      <c r="G24" s="18" t="n">
        <v>552.32735471</v>
      </c>
      <c r="H24" s="20" t="n">
        <v>7.11183103</v>
      </c>
      <c r="I24" s="18" t="n">
        <v>535.94551752</v>
      </c>
      <c r="J24" s="20" t="n">
        <v>9.55793467</v>
      </c>
      <c r="K24" s="18" t="n">
        <v>493.92162089</v>
      </c>
      <c r="L24" s="20" t="n">
        <v>28.59007342</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520.06398276</v>
      </c>
      <c r="F25" s="20" t="n">
        <v>4.42207271</v>
      </c>
      <c r="G25" s="18" t="n">
        <v>518.42419473</v>
      </c>
      <c r="H25" s="20" t="n">
        <v>13.24649907</v>
      </c>
      <c r="I25" s="18" t="n">
        <v>497.35905804</v>
      </c>
      <c r="J25" s="20" t="n">
        <v>9.31026818</v>
      </c>
      <c r="K25" s="18" t="n">
        <v>512.29995913</v>
      </c>
      <c r="L25" s="20" t="n">
        <v>7.3617931</v>
      </c>
      <c r="M25" s="18" t="s">
        <v>404</v>
      </c>
      <c r="N25" s="20" t="s">
        <v>404</v>
      </c>
      <c r="O25" s="18" t="s">
        <v>404</v>
      </c>
      <c r="P25" s="20" t="s">
        <v>404</v>
      </c>
      <c r="Q25" s="18" t="s">
        <v>404</v>
      </c>
      <c r="R25" s="20" t="s">
        <v>404</v>
      </c>
      <c r="S25" s="18" t="n">
        <v>487.88936155</v>
      </c>
      <c r="T25" s="20" t="n">
        <v>33.84432005</v>
      </c>
    </row>
    <row r="26" spans="1:20">
      <c r="A26" s="15" t="s">
        <v>423</v>
      </c>
      <c r="B26" s="17" t="n">
        <v>4869</v>
      </c>
      <c r="C26" s="18">
        <f>(11.0/B26*100)</f>
        <v/>
      </c>
      <c r="D26" s="19" t="n">
        <v>4858</v>
      </c>
      <c r="E26" s="18" t="n">
        <v>484.53019959</v>
      </c>
      <c r="F26" s="20" t="n">
        <v>2.84226965</v>
      </c>
      <c r="G26" s="18" t="n">
        <v>495.82952204</v>
      </c>
      <c r="H26" s="20" t="n">
        <v>2.94850475</v>
      </c>
      <c r="I26" s="18" t="n">
        <v>497.47181818</v>
      </c>
      <c r="J26" s="20" t="n">
        <v>6.6818732</v>
      </c>
      <c r="K26" s="18" t="n">
        <v>466.36107753</v>
      </c>
      <c r="L26" s="20" t="n">
        <v>8.53778438</v>
      </c>
      <c r="M26" s="18" t="s">
        <v>404</v>
      </c>
      <c r="N26" s="20" t="s">
        <v>404</v>
      </c>
      <c r="O26" s="18" t="s">
        <v>404</v>
      </c>
      <c r="P26" s="20" t="s">
        <v>404</v>
      </c>
      <c r="Q26" s="18" t="s">
        <v>404</v>
      </c>
      <c r="R26" s="20" t="s">
        <v>404</v>
      </c>
      <c r="S26" s="18" t="n">
        <v>504.81905149</v>
      </c>
      <c r="T26" s="20" t="n">
        <v>21.06637268</v>
      </c>
    </row>
    <row r="27" spans="1:20">
      <c r="A27" s="15" t="s">
        <v>424</v>
      </c>
      <c r="B27" s="17" t="n">
        <v>5299</v>
      </c>
      <c r="C27" s="18">
        <f>(0.0/B27*100)</f>
        <v/>
      </c>
      <c r="D27" s="19" t="n">
        <v>5299</v>
      </c>
      <c r="E27" s="18" t="n">
        <v>488.75748895</v>
      </c>
      <c r="F27" s="20" t="n">
        <v>2.29872641</v>
      </c>
      <c r="G27" s="18" t="n">
        <v>487.94277698</v>
      </c>
      <c r="H27" s="20" t="n">
        <v>1.8084862</v>
      </c>
      <c r="I27" s="18" t="n">
        <v>464.45495018</v>
      </c>
      <c r="J27" s="20" t="n">
        <v>2.67111703</v>
      </c>
      <c r="K27" s="18" t="n">
        <v>486.14775021</v>
      </c>
      <c r="L27" s="20" t="n">
        <v>2.09294254</v>
      </c>
      <c r="M27" s="18" t="s">
        <v>404</v>
      </c>
      <c r="N27" s="20" t="s">
        <v>404</v>
      </c>
      <c r="O27" s="18" t="s">
        <v>404</v>
      </c>
      <c r="P27" s="20" t="s">
        <v>404</v>
      </c>
      <c r="Q27" s="18" t="s">
        <v>404</v>
      </c>
      <c r="R27" s="20" t="s">
        <v>404</v>
      </c>
      <c r="S27" s="18" t="n">
        <v>463.15268815</v>
      </c>
      <c r="T27" s="20" t="n">
        <v>3.6776499</v>
      </c>
    </row>
    <row r="28" spans="1:20">
      <c r="A28" s="15" t="s">
        <v>425</v>
      </c>
      <c r="B28" s="17" t="n">
        <v>7568</v>
      </c>
      <c r="C28" s="18">
        <f>(0.0/B28*100)</f>
        <v/>
      </c>
      <c r="D28" s="19" t="n">
        <v>7568</v>
      </c>
      <c r="E28" s="18" t="n">
        <v>411.52619316</v>
      </c>
      <c r="F28" s="20" t="n">
        <v>3.05222286</v>
      </c>
      <c r="G28" s="18" t="n">
        <v>433.14408674</v>
      </c>
      <c r="H28" s="20" t="n">
        <v>7.28863537</v>
      </c>
      <c r="I28" s="18" t="n">
        <v>419.77629412</v>
      </c>
      <c r="J28" s="20" t="n">
        <v>7.64053595</v>
      </c>
      <c r="K28" s="18" t="n">
        <v>410.91109382</v>
      </c>
      <c r="L28" s="20" t="n">
        <v>6.30006313</v>
      </c>
      <c r="M28" s="18" t="s">
        <v>404</v>
      </c>
      <c r="N28" s="20" t="s">
        <v>404</v>
      </c>
      <c r="O28" s="18" t="s">
        <v>404</v>
      </c>
      <c r="P28" s="20" t="s">
        <v>404</v>
      </c>
      <c r="Q28" s="18" t="s">
        <v>404</v>
      </c>
      <c r="R28" s="20" t="s">
        <v>404</v>
      </c>
      <c r="S28" s="18" t="n">
        <v>406.59866417</v>
      </c>
      <c r="T28" s="20" t="n">
        <v>6.95545011</v>
      </c>
    </row>
    <row r="29" spans="1:20">
      <c r="A29" s="15" t="s">
        <v>426</v>
      </c>
      <c r="B29" s="17" t="n">
        <v>5385</v>
      </c>
      <c r="C29" s="18">
        <f>(1123.0/B29*100)</f>
        <v/>
      </c>
      <c r="D29" s="19" t="n">
        <v>4262</v>
      </c>
      <c r="E29" s="18" t="n">
        <v>466.66689181</v>
      </c>
      <c r="F29" s="20" t="n">
        <v>9.30636754</v>
      </c>
      <c r="G29" s="18" t="n">
        <v>530.83539001</v>
      </c>
      <c r="H29" s="20" t="n">
        <v>10.2466829</v>
      </c>
      <c r="I29" s="18" t="n">
        <v>520.26414701</v>
      </c>
      <c r="J29" s="20" t="n">
        <v>17.00240445</v>
      </c>
      <c r="K29" s="18" t="n">
        <v>504.85686158</v>
      </c>
      <c r="L29" s="20" t="n">
        <v>11.15765634</v>
      </c>
      <c r="M29" s="18" t="s">
        <v>404</v>
      </c>
      <c r="N29" s="20" t="s">
        <v>404</v>
      </c>
      <c r="O29" s="18" t="s">
        <v>404</v>
      </c>
      <c r="P29" s="20" t="s">
        <v>404</v>
      </c>
      <c r="Q29" s="18" t="s">
        <v>404</v>
      </c>
      <c r="R29" s="20" t="s">
        <v>404</v>
      </c>
      <c r="S29" s="18" t="n">
        <v>526.11210897</v>
      </c>
      <c r="T29" s="20" t="n">
        <v>37.62363731</v>
      </c>
    </row>
    <row r="30" spans="1:20">
      <c r="A30" s="15" t="s">
        <v>427</v>
      </c>
      <c r="B30" s="17" t="n">
        <v>4520</v>
      </c>
      <c r="C30" s="18">
        <f>(1076.0/B30*100)</f>
        <v/>
      </c>
      <c r="D30" s="19" t="n">
        <v>3444</v>
      </c>
      <c r="E30" s="18" t="n">
        <v>509.22244144</v>
      </c>
      <c r="F30" s="20" t="n">
        <v>4.90014004</v>
      </c>
      <c r="G30" s="18" t="n">
        <v>526.69269195</v>
      </c>
      <c r="H30" s="20" t="n">
        <v>7.42104342</v>
      </c>
      <c r="I30" s="18" t="n">
        <v>508.29347516</v>
      </c>
      <c r="J30" s="20" t="n">
        <v>7.17526685</v>
      </c>
      <c r="K30" s="18" t="n">
        <v>507.81133785</v>
      </c>
      <c r="L30" s="20" t="n">
        <v>22.51918867</v>
      </c>
      <c r="M30" s="18" t="s">
        <v>404</v>
      </c>
      <c r="N30" s="20" t="s">
        <v>404</v>
      </c>
      <c r="O30" s="18" t="s">
        <v>404</v>
      </c>
      <c r="P30" s="20" t="s">
        <v>404</v>
      </c>
      <c r="Q30" s="18" t="s">
        <v>404</v>
      </c>
      <c r="R30" s="20" t="s">
        <v>404</v>
      </c>
      <c r="S30" s="18" t="n">
        <v>486.25260252</v>
      </c>
      <c r="T30" s="20" t="n">
        <v>25.25057451</v>
      </c>
    </row>
    <row r="31" spans="1:20">
      <c r="A31" s="15" t="s">
        <v>428</v>
      </c>
      <c r="B31" s="17" t="n">
        <v>5456</v>
      </c>
      <c r="C31" s="18">
        <f>(502.0/B31*100)</f>
        <v/>
      </c>
      <c r="D31" s="19" t="n">
        <v>4954</v>
      </c>
      <c r="E31" s="18" t="n">
        <v>494.90288783</v>
      </c>
      <c r="F31" s="20" t="n">
        <v>4.75763887</v>
      </c>
      <c r="G31" s="18" t="n">
        <v>508.35853877</v>
      </c>
      <c r="H31" s="20" t="n">
        <v>4.11732752</v>
      </c>
      <c r="I31" s="18" t="n">
        <v>493.14160492</v>
      </c>
      <c r="J31" s="20" t="n">
        <v>4.12616417</v>
      </c>
      <c r="K31" s="18" t="n">
        <v>496.37535331</v>
      </c>
      <c r="L31" s="20" t="n">
        <v>9.08779777</v>
      </c>
      <c r="M31" s="18" t="s">
        <v>404</v>
      </c>
      <c r="N31" s="20" t="s">
        <v>404</v>
      </c>
      <c r="O31" s="18" t="s">
        <v>404</v>
      </c>
      <c r="P31" s="20" t="s">
        <v>404</v>
      </c>
      <c r="Q31" s="18" t="s">
        <v>404</v>
      </c>
      <c r="R31" s="20" t="s">
        <v>404</v>
      </c>
      <c r="S31" s="18" t="n">
        <v>495.02400549</v>
      </c>
      <c r="T31" s="20" t="n">
        <v>12.19785007</v>
      </c>
    </row>
    <row r="32" spans="1:20">
      <c r="A32" s="15" t="s">
        <v>429</v>
      </c>
      <c r="B32" s="17" t="n">
        <v>4478</v>
      </c>
      <c r="C32" s="18">
        <f>(0.0/B32*100)</f>
        <v/>
      </c>
      <c r="D32" s="19" t="n">
        <v>4478</v>
      </c>
      <c r="E32" s="18" t="n">
        <v>498.98221036</v>
      </c>
      <c r="F32" s="20" t="n">
        <v>5.56109256</v>
      </c>
      <c r="G32" s="18" t="n">
        <v>501.0300605</v>
      </c>
      <c r="H32" s="20" t="n">
        <v>3.82332115</v>
      </c>
      <c r="I32" s="18" t="n">
        <v>504.69340529</v>
      </c>
      <c r="J32" s="20" t="n">
        <v>6.71955151</v>
      </c>
      <c r="K32" s="18" t="n">
        <v>535.00076767</v>
      </c>
      <c r="L32" s="20" t="n">
        <v>13.46109357</v>
      </c>
      <c r="M32" s="18" t="s">
        <v>404</v>
      </c>
      <c r="N32" s="20" t="s">
        <v>404</v>
      </c>
      <c r="O32" s="18" t="s">
        <v>404</v>
      </c>
      <c r="P32" s="20" t="s">
        <v>404</v>
      </c>
      <c r="Q32" s="18" t="s">
        <v>404</v>
      </c>
      <c r="R32" s="20" t="s">
        <v>404</v>
      </c>
      <c r="S32" s="18" t="n">
        <v>459.83932495</v>
      </c>
      <c r="T32" s="20" t="n">
        <v>4.33608231</v>
      </c>
    </row>
    <row r="33" spans="1:20">
      <c r="A33" s="15" t="s">
        <v>430</v>
      </c>
      <c r="B33" s="17" t="n">
        <v>7325</v>
      </c>
      <c r="C33" s="18">
        <f>(29.0/B33*100)</f>
        <v/>
      </c>
      <c r="D33" s="19" t="n">
        <v>7296</v>
      </c>
      <c r="E33" s="18" t="n">
        <v>499.04031275</v>
      </c>
      <c r="F33" s="20" t="n">
        <v>4.45468228</v>
      </c>
      <c r="G33" s="18" t="n">
        <v>512.61669262</v>
      </c>
      <c r="H33" s="20" t="n">
        <v>4.52538243</v>
      </c>
      <c r="I33" s="18" t="n">
        <v>486.81645288</v>
      </c>
      <c r="J33" s="20" t="n">
        <v>10.42885072</v>
      </c>
      <c r="K33" s="18" t="n">
        <v>478.52121336</v>
      </c>
      <c r="L33" s="20" t="n">
        <v>5.94386227</v>
      </c>
      <c r="M33" s="18" t="s">
        <v>404</v>
      </c>
      <c r="N33" s="20" t="s">
        <v>404</v>
      </c>
      <c r="O33" s="18" t="s">
        <v>404</v>
      </c>
      <c r="P33" s="20" t="s">
        <v>404</v>
      </c>
      <c r="Q33" s="18" t="s">
        <v>404</v>
      </c>
      <c r="R33" s="20" t="s">
        <v>404</v>
      </c>
      <c r="S33" s="18" t="n">
        <v>463.43454804</v>
      </c>
      <c r="T33" s="20" t="n">
        <v>7.15456049</v>
      </c>
    </row>
    <row r="34" spans="1:20">
      <c r="A34" s="15" t="s">
        <v>431</v>
      </c>
      <c r="B34" s="17" t="n">
        <v>6350</v>
      </c>
      <c r="C34" s="18">
        <f>(0.0/B34*100)</f>
        <v/>
      </c>
      <c r="D34" s="19" t="n">
        <v>6350</v>
      </c>
      <c r="E34" s="18" t="n">
        <v>452.06502804</v>
      </c>
      <c r="F34" s="20" t="n">
        <v>5.69880077</v>
      </c>
      <c r="G34" s="18" t="n">
        <v>468.25767211</v>
      </c>
      <c r="H34" s="20" t="n">
        <v>5.03258278</v>
      </c>
      <c r="I34" s="18" t="n">
        <v>461.19025787</v>
      </c>
      <c r="J34" s="20" t="n">
        <v>14.60687141</v>
      </c>
      <c r="K34" s="18" t="n">
        <v>475.73943977</v>
      </c>
      <c r="L34" s="20" t="n">
        <v>23.38317589</v>
      </c>
      <c r="M34" s="18" t="s">
        <v>404</v>
      </c>
      <c r="N34" s="20" t="s">
        <v>404</v>
      </c>
      <c r="O34" s="18" t="s">
        <v>404</v>
      </c>
      <c r="P34" s="20" t="s">
        <v>404</v>
      </c>
      <c r="Q34" s="18" t="s">
        <v>404</v>
      </c>
      <c r="R34" s="20" t="s">
        <v>404</v>
      </c>
      <c r="S34" s="18" t="n">
        <v>465.0848739</v>
      </c>
      <c r="T34" s="20" t="n">
        <v>23.49611644</v>
      </c>
    </row>
    <row r="35" spans="1:20">
      <c r="A35" s="15" t="s">
        <v>432</v>
      </c>
      <c r="B35" s="17" t="n">
        <v>6406</v>
      </c>
      <c r="C35" s="18">
        <f>(443.0/B35*100)</f>
        <v/>
      </c>
      <c r="D35" s="19" t="n">
        <v>5963</v>
      </c>
      <c r="E35" s="18" t="n">
        <v>504.74819543</v>
      </c>
      <c r="F35" s="20" t="n">
        <v>3.93310089</v>
      </c>
      <c r="G35" s="18" t="n">
        <v>520.72592771</v>
      </c>
      <c r="H35" s="20" t="n">
        <v>1.67365348</v>
      </c>
      <c r="I35" s="18" t="n">
        <v>517.01453198</v>
      </c>
      <c r="J35" s="20" t="n">
        <v>3.67466886</v>
      </c>
      <c r="K35" s="18" t="n">
        <v>486.23684061</v>
      </c>
      <c r="L35" s="20" t="n">
        <v>5.19750088</v>
      </c>
      <c r="M35" s="18" t="s">
        <v>404</v>
      </c>
      <c r="N35" s="20" t="s">
        <v>404</v>
      </c>
      <c r="O35" s="18" t="s">
        <v>404</v>
      </c>
      <c r="P35" s="20" t="s">
        <v>404</v>
      </c>
      <c r="Q35" s="18" t="s">
        <v>404</v>
      </c>
      <c r="R35" s="20" t="s">
        <v>404</v>
      </c>
      <c r="S35" s="18" t="n">
        <v>426.63212246</v>
      </c>
      <c r="T35" s="20" t="n">
        <v>7.92265442</v>
      </c>
    </row>
    <row r="36" spans="1:20">
      <c r="A36" s="15" t="s">
        <v>433</v>
      </c>
      <c r="B36" s="17" t="n">
        <v>6736</v>
      </c>
      <c r="C36" s="18">
        <f>(10.0/B36*100)</f>
        <v/>
      </c>
      <c r="D36" s="19" t="n">
        <v>6726</v>
      </c>
      <c r="E36" s="18" t="n">
        <v>488.78164069</v>
      </c>
      <c r="F36" s="20" t="n">
        <v>5.42268283</v>
      </c>
      <c r="G36" s="18" t="n">
        <v>500.10318165</v>
      </c>
      <c r="H36" s="20" t="n">
        <v>3.99467882</v>
      </c>
      <c r="I36" s="18" t="n">
        <v>486.94670319</v>
      </c>
      <c r="J36" s="20" t="n">
        <v>4.72405666</v>
      </c>
      <c r="K36" s="18" t="n">
        <v>494.40131485</v>
      </c>
      <c r="L36" s="20" t="n">
        <v>8.205970560000001</v>
      </c>
      <c r="M36" s="18" t="s">
        <v>404</v>
      </c>
      <c r="N36" s="20" t="s">
        <v>404</v>
      </c>
      <c r="O36" s="18" t="s">
        <v>404</v>
      </c>
      <c r="P36" s="20" t="s">
        <v>404</v>
      </c>
      <c r="Q36" s="18" t="s">
        <v>404</v>
      </c>
      <c r="R36" s="20" t="s">
        <v>404</v>
      </c>
      <c r="S36" s="18" t="n">
        <v>494.50783088</v>
      </c>
      <c r="T36" s="20" t="n">
        <v>9.599307120000001</v>
      </c>
    </row>
    <row r="37" spans="1:20">
      <c r="A37" s="15" t="s">
        <v>434</v>
      </c>
      <c r="B37" s="17" t="n">
        <v>5458</v>
      </c>
      <c r="C37" s="18">
        <f>(0.0/B37*100)</f>
        <v/>
      </c>
      <c r="D37" s="19" t="n">
        <v>5458</v>
      </c>
      <c r="E37" s="18" t="n">
        <v>489.76154132</v>
      </c>
      <c r="F37" s="20" t="n">
        <v>4.35602234</v>
      </c>
      <c r="G37" s="18" t="n">
        <v>503.64453901</v>
      </c>
      <c r="H37" s="20" t="n">
        <v>7.27986501</v>
      </c>
      <c r="I37" s="18" t="n">
        <v>496.09655054</v>
      </c>
      <c r="J37" s="20" t="n">
        <v>9.19019941</v>
      </c>
      <c r="K37" s="18" t="n">
        <v>476.81450268</v>
      </c>
      <c r="L37" s="20" t="n">
        <v>7.73004062</v>
      </c>
      <c r="M37" s="18" t="s">
        <v>404</v>
      </c>
      <c r="N37" s="20" t="s">
        <v>404</v>
      </c>
      <c r="O37" s="18" t="s">
        <v>404</v>
      </c>
      <c r="P37" s="20" t="s">
        <v>404</v>
      </c>
      <c r="Q37" s="18" t="s">
        <v>404</v>
      </c>
      <c r="R37" s="20" t="s">
        <v>404</v>
      </c>
      <c r="S37" s="18" t="n">
        <v>464.07343389</v>
      </c>
      <c r="T37" s="20" t="n">
        <v>21.82516655</v>
      </c>
    </row>
    <row r="38" spans="1:20">
      <c r="A38" s="15" t="s">
        <v>435</v>
      </c>
      <c r="B38" s="17" t="n">
        <v>5860</v>
      </c>
      <c r="C38" s="18">
        <f>(268.0/B38*100)</f>
        <v/>
      </c>
      <c r="D38" s="19" t="n">
        <v>5592</v>
      </c>
      <c r="E38" s="18" t="n">
        <v>500.36864992</v>
      </c>
      <c r="F38" s="20" t="n">
        <v>12.25346065</v>
      </c>
      <c r="G38" s="18" t="n">
        <v>514.73115707</v>
      </c>
      <c r="H38" s="20" t="n">
        <v>6.90869221</v>
      </c>
      <c r="I38" s="18" t="n">
        <v>497.9937063</v>
      </c>
      <c r="J38" s="20" t="n">
        <v>8.97417239</v>
      </c>
      <c r="K38" s="18" t="n">
        <v>495.27530984</v>
      </c>
      <c r="L38" s="20" t="n">
        <v>11.30878404</v>
      </c>
      <c r="M38" s="18" t="s">
        <v>404</v>
      </c>
      <c r="N38" s="20" t="s">
        <v>404</v>
      </c>
      <c r="O38" s="18" t="s">
        <v>404</v>
      </c>
      <c r="P38" s="20" t="s">
        <v>404</v>
      </c>
      <c r="Q38" s="18" t="s">
        <v>404</v>
      </c>
      <c r="R38" s="20" t="s">
        <v>404</v>
      </c>
      <c r="S38" s="18" t="n">
        <v>498.85889361</v>
      </c>
      <c r="T38" s="20" t="n">
        <v>20.67330152</v>
      </c>
    </row>
    <row r="39" spans="1:20">
      <c r="A39" s="15" t="s">
        <v>436</v>
      </c>
      <c r="B39" s="17" t="n">
        <v>5895</v>
      </c>
      <c r="C39" s="18">
        <f>(0.0/B39*100)</f>
        <v/>
      </c>
      <c r="D39" s="19" t="n">
        <v>5895</v>
      </c>
      <c r="E39" s="18" t="n">
        <v>420.61268572</v>
      </c>
      <c r="F39" s="20" t="n">
        <v>6.14689715</v>
      </c>
      <c r="G39" s="18" t="n">
        <v>437.93783522</v>
      </c>
      <c r="H39" s="20" t="n">
        <v>7.03211307</v>
      </c>
      <c r="I39" s="18" t="n">
        <v>414.8650556</v>
      </c>
      <c r="J39" s="20" t="n">
        <v>12.9267663</v>
      </c>
      <c r="K39" s="18" t="n">
        <v>418.74067758</v>
      </c>
      <c r="L39" s="20" t="n">
        <v>25.12096429</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505.89084268</v>
      </c>
      <c r="F40" s="20" t="n">
        <v>5.97337025</v>
      </c>
      <c r="G40" s="18" t="n">
        <v>520.47969983</v>
      </c>
      <c r="H40" s="20" t="n">
        <v>4.86929742</v>
      </c>
      <c r="I40" s="18" t="n">
        <v>501.3321463</v>
      </c>
      <c r="J40" s="20" t="n">
        <v>8.13351001</v>
      </c>
      <c r="K40" s="18" t="n">
        <v>503.63570825</v>
      </c>
      <c r="L40" s="20" t="n">
        <v>10.33053522</v>
      </c>
      <c r="M40" s="18" t="s">
        <v>404</v>
      </c>
      <c r="N40" s="20" t="s">
        <v>404</v>
      </c>
      <c r="O40" s="18" t="s">
        <v>404</v>
      </c>
      <c r="P40" s="20" t="s">
        <v>404</v>
      </c>
      <c r="Q40" s="18" t="s">
        <v>404</v>
      </c>
      <c r="R40" s="20" t="s">
        <v>404</v>
      </c>
      <c r="S40" s="18" t="n">
        <v>502.26659462</v>
      </c>
      <c r="T40" s="20" t="n">
        <v>12.24197951</v>
      </c>
    </row>
    <row r="41" spans="1:20">
      <c r="A41" s="15" t="s">
        <v>438</v>
      </c>
      <c r="B41" s="17" t="n">
        <v>5712</v>
      </c>
      <c r="C41" s="18">
        <f>(99.0/B41*100)</f>
        <v/>
      </c>
      <c r="D41" s="19" t="n">
        <v>5613</v>
      </c>
      <c r="E41" s="18" t="n">
        <v>483.64466149</v>
      </c>
      <c r="F41" s="20" t="n">
        <v>6.2762338</v>
      </c>
      <c r="G41" s="18" t="n">
        <v>505.18938035</v>
      </c>
      <c r="H41" s="20" t="n">
        <v>5.15420269</v>
      </c>
      <c r="I41" s="18" t="n">
        <v>502.51306679</v>
      </c>
      <c r="J41" s="20" t="n">
        <v>8.967323690000001</v>
      </c>
      <c r="K41" s="18" t="n">
        <v>515.68993541</v>
      </c>
      <c r="L41" s="20" t="n">
        <v>17.08816054</v>
      </c>
      <c r="M41" s="18" t="s">
        <v>404</v>
      </c>
      <c r="N41" s="20" t="s">
        <v>404</v>
      </c>
      <c r="O41" s="18" t="s">
        <v>404</v>
      </c>
      <c r="P41" s="20" t="s">
        <v>404</v>
      </c>
      <c r="Q41" s="18" t="s">
        <v>404</v>
      </c>
      <c r="R41" s="20" t="s">
        <v>404</v>
      </c>
      <c r="S41" s="18" t="n">
        <v>472.55791851</v>
      </c>
      <c r="T41" s="20" t="n">
        <v>7.36409678</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425.16479529</v>
      </c>
      <c r="F44" s="20" t="n">
        <v>4.40280741</v>
      </c>
      <c r="G44" s="18" t="n">
        <v>429.21139776</v>
      </c>
      <c r="H44" s="20" t="n">
        <v>6.79240802</v>
      </c>
      <c r="I44" s="18" t="n">
        <v>423.85257007</v>
      </c>
      <c r="J44" s="20" t="n">
        <v>5.35946415</v>
      </c>
      <c r="K44" s="18" t="s">
        <v>404</v>
      </c>
      <c r="L44" s="20" t="s">
        <v>404</v>
      </c>
      <c r="M44" s="18" t="s">
        <v>404</v>
      </c>
      <c r="N44" s="20" t="s">
        <v>404</v>
      </c>
      <c r="O44" s="18" t="s">
        <v>404</v>
      </c>
      <c r="P44" s="20" t="s">
        <v>404</v>
      </c>
      <c r="Q44" s="18" t="s">
        <v>404</v>
      </c>
      <c r="R44" s="20" t="s">
        <v>404</v>
      </c>
      <c r="S44" s="18" t="n">
        <v>431.97419098</v>
      </c>
      <c r="T44" s="20" t="n">
        <v>11.91101531</v>
      </c>
    </row>
    <row r="45" spans="1:20">
      <c r="A45" s="15" t="s">
        <v>442</v>
      </c>
      <c r="B45" s="17" t="n">
        <v>5519</v>
      </c>
      <c r="C45" s="18">
        <f>(0.0/B45*100)</f>
        <v/>
      </c>
      <c r="D45" s="19" t="n">
        <v>5519</v>
      </c>
      <c r="E45" s="18" t="n">
        <v>372.37084711</v>
      </c>
      <c r="F45" s="20" t="n">
        <v>2.74673522</v>
      </c>
      <c r="G45" s="18" t="n">
        <v>404.89487658</v>
      </c>
      <c r="H45" s="20" t="n">
        <v>20.1019375</v>
      </c>
      <c r="I45" s="18" t="n">
        <v>391.23074403</v>
      </c>
      <c r="J45" s="20" t="n">
        <v>14.01763433</v>
      </c>
      <c r="K45" s="18" t="n">
        <v>333.54119947</v>
      </c>
      <c r="L45" s="20" t="n">
        <v>19.00692228</v>
      </c>
      <c r="M45" s="18" t="s">
        <v>404</v>
      </c>
      <c r="N45" s="20" t="s">
        <v>404</v>
      </c>
      <c r="O45" s="18" t="s">
        <v>404</v>
      </c>
      <c r="P45" s="20" t="s">
        <v>404</v>
      </c>
      <c r="Q45" s="18" t="s">
        <v>404</v>
      </c>
      <c r="R45" s="20" t="s">
        <v>404</v>
      </c>
      <c r="S45" s="18" t="n">
        <v>382.22833614</v>
      </c>
      <c r="T45" s="20" t="n">
        <v>41.90302923</v>
      </c>
    </row>
    <row r="46" spans="1:20">
      <c r="A46" s="15" t="s">
        <v>443</v>
      </c>
      <c r="B46" s="17" t="n">
        <v>23141</v>
      </c>
      <c r="C46" s="18">
        <f>(4196.0/B46*100)</f>
        <v/>
      </c>
      <c r="D46" s="19" t="n">
        <v>18945</v>
      </c>
      <c r="E46" s="18" t="n">
        <v>401.41683165</v>
      </c>
      <c r="F46" s="20" t="n">
        <v>3.09928219</v>
      </c>
      <c r="G46" s="18" t="n">
        <v>436.40091997</v>
      </c>
      <c r="H46" s="20" t="n">
        <v>8.27122556</v>
      </c>
      <c r="I46" s="18" t="n">
        <v>407.28042852</v>
      </c>
      <c r="J46" s="20" t="n">
        <v>8.291112930000001</v>
      </c>
      <c r="K46" s="18" t="n">
        <v>384.49227093</v>
      </c>
      <c r="L46" s="20" t="n">
        <v>7.03605342</v>
      </c>
      <c r="M46" s="18" t="s">
        <v>404</v>
      </c>
      <c r="N46" s="20" t="s">
        <v>404</v>
      </c>
      <c r="O46" s="18" t="s">
        <v>404</v>
      </c>
      <c r="P46" s="20" t="s">
        <v>404</v>
      </c>
      <c r="Q46" s="18" t="s">
        <v>404</v>
      </c>
      <c r="R46" s="20" t="s">
        <v>404</v>
      </c>
      <c r="S46" s="18" t="n">
        <v>385.00903282</v>
      </c>
      <c r="T46" s="20" t="n">
        <v>14.56156782</v>
      </c>
    </row>
    <row r="47" spans="1:20">
      <c r="A47" s="15" t="s">
        <v>444</v>
      </c>
      <c r="B47" s="17" t="n">
        <v>5928</v>
      </c>
      <c r="C47" s="18">
        <f>(0.0/B47*100)</f>
        <v/>
      </c>
      <c r="D47" s="19" t="n">
        <v>5928</v>
      </c>
      <c r="E47" s="18" t="n">
        <v>422.65874105</v>
      </c>
      <c r="F47" s="20" t="n">
        <v>8.95654326</v>
      </c>
      <c r="G47" s="18" t="n">
        <v>447.85747685</v>
      </c>
      <c r="H47" s="20" t="n">
        <v>7.8486506</v>
      </c>
      <c r="I47" s="18" t="n">
        <v>463.9891167</v>
      </c>
      <c r="J47" s="20" t="n">
        <v>15.09126522</v>
      </c>
      <c r="K47" s="18" t="n">
        <v>493.9024409</v>
      </c>
      <c r="L47" s="20" t="n">
        <v>16.40495482</v>
      </c>
      <c r="M47" s="18" t="s">
        <v>404</v>
      </c>
      <c r="N47" s="20" t="s">
        <v>404</v>
      </c>
      <c r="O47" s="18" t="s">
        <v>404</v>
      </c>
      <c r="P47" s="20" t="s">
        <v>404</v>
      </c>
      <c r="Q47" s="18" t="s">
        <v>404</v>
      </c>
      <c r="R47" s="20" t="s">
        <v>404</v>
      </c>
      <c r="S47" s="18" t="n">
        <v>538.06022408</v>
      </c>
      <c r="T47" s="20" t="n">
        <v>4.45735281</v>
      </c>
    </row>
    <row r="48" spans="1:20">
      <c r="A48" s="15" t="s">
        <v>445</v>
      </c>
      <c r="B48" s="17" t="n">
        <v>9841</v>
      </c>
      <c r="C48" s="18">
        <f>(40.0/B48*100)</f>
        <v/>
      </c>
      <c r="D48" s="19" t="n">
        <v>9801</v>
      </c>
      <c r="E48" s="18" t="n">
        <v>516.1984011</v>
      </c>
      <c r="F48" s="20" t="n">
        <v>7.56638673</v>
      </c>
      <c r="G48" s="18" t="n">
        <v>538.0292126099999</v>
      </c>
      <c r="H48" s="20" t="n">
        <v>10.07176731</v>
      </c>
      <c r="I48" s="18" t="n">
        <v>496.93077481</v>
      </c>
      <c r="J48" s="20" t="n">
        <v>18.90668187</v>
      </c>
      <c r="K48" s="18" t="n">
        <v>486.30781805</v>
      </c>
      <c r="L48" s="20" t="n">
        <v>31.42939849</v>
      </c>
      <c r="M48" s="18" t="s">
        <v>404</v>
      </c>
      <c r="N48" s="20" t="s">
        <v>404</v>
      </c>
      <c r="O48" s="18" t="s">
        <v>404</v>
      </c>
      <c r="P48" s="20" t="s">
        <v>404</v>
      </c>
      <c r="Q48" s="18" t="s">
        <v>404</v>
      </c>
      <c r="R48" s="20" t="s">
        <v>404</v>
      </c>
      <c r="S48" s="18" t="n">
        <v>430.11122588</v>
      </c>
      <c r="T48" s="20" t="n">
        <v>8.091855260000001</v>
      </c>
    </row>
    <row r="49" spans="1:20">
      <c r="A49" s="15" t="s">
        <v>446</v>
      </c>
      <c r="B49" s="17" t="n">
        <v>6349</v>
      </c>
      <c r="C49" s="18">
        <f>(52.0/B49*100)</f>
        <v/>
      </c>
      <c r="D49" s="19" t="n">
        <v>6297</v>
      </c>
      <c r="E49" s="18" t="n">
        <v>430.90745667</v>
      </c>
      <c r="F49" s="20" t="n">
        <v>4.30442784</v>
      </c>
      <c r="G49" s="18" t="n">
        <v>451.07094185</v>
      </c>
      <c r="H49" s="20" t="n">
        <v>8.02190088</v>
      </c>
      <c r="I49" s="18" t="n">
        <v>412.68427481</v>
      </c>
      <c r="J49" s="20" t="n">
        <v>9.40641164</v>
      </c>
      <c r="K49" s="18" t="n">
        <v>424.54077715</v>
      </c>
      <c r="L49" s="20" t="n">
        <v>13.16342666</v>
      </c>
      <c r="M49" s="18" t="s">
        <v>404</v>
      </c>
      <c r="N49" s="20" t="s">
        <v>404</v>
      </c>
      <c r="O49" s="18" t="s">
        <v>404</v>
      </c>
      <c r="P49" s="20" t="s">
        <v>404</v>
      </c>
      <c r="Q49" s="18" t="s">
        <v>404</v>
      </c>
      <c r="R49" s="20" t="s">
        <v>404</v>
      </c>
      <c r="S49" s="18" t="n">
        <v>406.01060383</v>
      </c>
      <c r="T49" s="20" t="n">
        <v>16.05041675</v>
      </c>
    </row>
    <row r="50" spans="1:20">
      <c r="A50" s="15" t="s">
        <v>447</v>
      </c>
      <c r="B50" s="17" t="n">
        <v>11795</v>
      </c>
      <c r="C50" s="18">
        <f>(1031.0/B50*100)</f>
        <v/>
      </c>
      <c r="D50" s="19" t="n">
        <v>10764</v>
      </c>
      <c r="E50" s="18" t="n">
        <v>414.29637177</v>
      </c>
      <c r="F50" s="20" t="n">
        <v>4.05135107</v>
      </c>
      <c r="G50" s="18" t="n">
        <v>456.23025599</v>
      </c>
      <c r="H50" s="20" t="n">
        <v>8.49814801</v>
      </c>
      <c r="I50" s="18" t="n">
        <v>405.3465845</v>
      </c>
      <c r="J50" s="20" t="n">
        <v>8.10576129</v>
      </c>
      <c r="K50" s="18" t="n">
        <v>401.63843131</v>
      </c>
      <c r="L50" s="20" t="n">
        <v>11.94510719</v>
      </c>
      <c r="M50" s="18" t="s">
        <v>404</v>
      </c>
      <c r="N50" s="20" t="s">
        <v>404</v>
      </c>
      <c r="O50" s="18" t="s">
        <v>404</v>
      </c>
      <c r="P50" s="20" t="s">
        <v>404</v>
      </c>
      <c r="Q50" s="18" t="s">
        <v>404</v>
      </c>
      <c r="R50" s="20" t="s">
        <v>404</v>
      </c>
      <c r="S50" s="18" t="n">
        <v>412.71997126</v>
      </c>
      <c r="T50" s="20" t="n">
        <v>19.80396616</v>
      </c>
    </row>
    <row r="51" spans="1:20">
      <c r="A51" s="15" t="s">
        <v>448</v>
      </c>
      <c r="B51" s="17" t="n">
        <v>6866</v>
      </c>
      <c r="C51" s="18">
        <f>(0.0/B51*100)</f>
        <v/>
      </c>
      <c r="D51" s="19" t="n">
        <v>6866</v>
      </c>
      <c r="E51" s="18" t="n">
        <v>422.52770861</v>
      </c>
      <c r="F51" s="20" t="n">
        <v>3.514549</v>
      </c>
      <c r="G51" s="18" t="n">
        <v>415.00277557</v>
      </c>
      <c r="H51" s="20" t="n">
        <v>6.12098759</v>
      </c>
      <c r="I51" s="18" t="n">
        <v>414.93644088</v>
      </c>
      <c r="J51" s="20" t="n">
        <v>7.44691808</v>
      </c>
      <c r="K51" s="18" t="n">
        <v>417.32634726</v>
      </c>
      <c r="L51" s="20" t="n">
        <v>5.52626986</v>
      </c>
      <c r="M51" s="18" t="s">
        <v>404</v>
      </c>
      <c r="N51" s="20" t="s">
        <v>404</v>
      </c>
      <c r="O51" s="18" t="s">
        <v>404</v>
      </c>
      <c r="P51" s="20" t="s">
        <v>404</v>
      </c>
      <c r="Q51" s="18" t="s">
        <v>404</v>
      </c>
      <c r="R51" s="20" t="s">
        <v>404</v>
      </c>
      <c r="S51" s="18" t="n">
        <v>419.453932</v>
      </c>
      <c r="T51" s="20" t="n">
        <v>5.93846118</v>
      </c>
    </row>
    <row r="52" spans="1:20">
      <c r="A52" s="15" t="s">
        <v>449</v>
      </c>
      <c r="B52" s="17" t="n">
        <v>5809</v>
      </c>
      <c r="C52" s="18">
        <f>(0.0/B52*100)</f>
        <v/>
      </c>
      <c r="D52" s="19" t="n">
        <v>5809</v>
      </c>
      <c r="E52" s="18" t="n">
        <v>470.23152691</v>
      </c>
      <c r="F52" s="20" t="n">
        <v>6.34144565</v>
      </c>
      <c r="G52" s="18" t="n">
        <v>475.99563911</v>
      </c>
      <c r="H52" s="20" t="n">
        <v>5.08175371</v>
      </c>
      <c r="I52" s="18" t="n">
        <v>488.6210264</v>
      </c>
      <c r="J52" s="20" t="n">
        <v>15.6580866</v>
      </c>
      <c r="K52" s="18" t="n">
        <v>522.5776349400001</v>
      </c>
      <c r="L52" s="20" t="n">
        <v>21.80665161</v>
      </c>
      <c r="M52" s="18" t="s">
        <v>404</v>
      </c>
      <c r="N52" s="20" t="s">
        <v>404</v>
      </c>
      <c r="O52" s="18" t="s">
        <v>404</v>
      </c>
      <c r="P52" s="20" t="s">
        <v>404</v>
      </c>
      <c r="Q52" s="18" t="s">
        <v>404</v>
      </c>
      <c r="R52" s="20" t="s">
        <v>404</v>
      </c>
      <c r="S52" s="18" t="s">
        <v>404</v>
      </c>
      <c r="T52" s="20" t="s">
        <v>404</v>
      </c>
    </row>
    <row r="53" spans="1:20">
      <c r="A53" s="15" t="s">
        <v>450</v>
      </c>
      <c r="B53" s="17" t="n">
        <v>5571</v>
      </c>
      <c r="C53" s="18">
        <f>(0.0/B53*100)</f>
        <v/>
      </c>
      <c r="D53" s="19" t="n">
        <v>5571</v>
      </c>
      <c r="E53" s="18" t="n">
        <v>423.24389467</v>
      </c>
      <c r="F53" s="20" t="n">
        <v>1.71861782</v>
      </c>
      <c r="G53" s="18" t="n">
        <v>455.76960895</v>
      </c>
      <c r="H53" s="20" t="n">
        <v>3.14082862</v>
      </c>
      <c r="I53" s="18" t="n">
        <v>425.66616338</v>
      </c>
      <c r="J53" s="20" t="n">
        <v>2.90310076</v>
      </c>
      <c r="K53" s="18" t="n">
        <v>436.46461227</v>
      </c>
      <c r="L53" s="20" t="n">
        <v>3.9496541</v>
      </c>
      <c r="M53" s="18" t="s">
        <v>404</v>
      </c>
      <c r="N53" s="20" t="s">
        <v>404</v>
      </c>
      <c r="O53" s="18" t="s">
        <v>404</v>
      </c>
      <c r="P53" s="20" t="s">
        <v>404</v>
      </c>
      <c r="Q53" s="18" t="s">
        <v>404</v>
      </c>
      <c r="R53" s="20" t="s">
        <v>404</v>
      </c>
      <c r="S53" s="18" t="n">
        <v>449.29828856</v>
      </c>
      <c r="T53" s="20" t="n">
        <v>8.474012650000001</v>
      </c>
    </row>
    <row r="54" spans="1:20">
      <c r="A54" s="15" t="s">
        <v>451</v>
      </c>
      <c r="B54" s="17" t="n">
        <v>4740</v>
      </c>
      <c r="C54" s="18">
        <f>(199.0/B54*100)</f>
        <v/>
      </c>
      <c r="D54" s="19" t="n">
        <v>4541</v>
      </c>
      <c r="E54" s="18" t="n">
        <v>331.82394406</v>
      </c>
      <c r="F54" s="20" t="n">
        <v>3.92997027</v>
      </c>
      <c r="G54" s="18" t="n">
        <v>334.0522065</v>
      </c>
      <c r="H54" s="20" t="n">
        <v>8.30638547</v>
      </c>
      <c r="I54" s="18" t="n">
        <v>333.9574942</v>
      </c>
      <c r="J54" s="20" t="n">
        <v>12.92336989</v>
      </c>
      <c r="K54" s="18" t="n">
        <v>323.62901418</v>
      </c>
      <c r="L54" s="20" t="n">
        <v>11.75227877</v>
      </c>
      <c r="M54" s="18" t="s">
        <v>404</v>
      </c>
      <c r="N54" s="20" t="s">
        <v>404</v>
      </c>
      <c r="O54" s="18" t="s">
        <v>404</v>
      </c>
      <c r="P54" s="20" t="s">
        <v>404</v>
      </c>
      <c r="Q54" s="18" t="s">
        <v>404</v>
      </c>
      <c r="R54" s="20" t="s">
        <v>404</v>
      </c>
      <c r="S54" s="18" t="n">
        <v>282.31140979</v>
      </c>
      <c r="T54" s="20" t="n">
        <v>6.17810727</v>
      </c>
    </row>
    <row r="55" spans="1:20">
      <c r="A55" s="15" t="s">
        <v>452</v>
      </c>
      <c r="B55" s="17" t="n">
        <v>5316</v>
      </c>
      <c r="C55" s="18">
        <f>(43.0/B55*100)</f>
        <v/>
      </c>
      <c r="D55" s="19" t="n">
        <v>5273</v>
      </c>
      <c r="E55" s="18" t="n">
        <v>407.23092732</v>
      </c>
      <c r="F55" s="20" t="n">
        <v>3.63074988</v>
      </c>
      <c r="G55" s="18" t="n">
        <v>410.85971448</v>
      </c>
      <c r="H55" s="20" t="n">
        <v>6.09836921</v>
      </c>
      <c r="I55" s="18" t="n">
        <v>422.04132184</v>
      </c>
      <c r="J55" s="20" t="n">
        <v>18.09371999</v>
      </c>
      <c r="K55" s="18" t="n">
        <v>407.86509278</v>
      </c>
      <c r="L55" s="20" t="n">
        <v>17.84826167</v>
      </c>
      <c r="M55" s="18" t="s">
        <v>404</v>
      </c>
      <c r="N55" s="20" t="s">
        <v>404</v>
      </c>
      <c r="O55" s="18" t="s">
        <v>404</v>
      </c>
      <c r="P55" s="20" t="s">
        <v>404</v>
      </c>
      <c r="Q55" s="18" t="s">
        <v>404</v>
      </c>
      <c r="R55" s="20" t="s">
        <v>404</v>
      </c>
      <c r="S55" s="18" t="n">
        <v>418.2215142</v>
      </c>
      <c r="T55" s="20" t="n">
        <v>6.94274421</v>
      </c>
    </row>
    <row r="56" spans="1:20">
      <c r="A56" s="15" t="s">
        <v>453</v>
      </c>
      <c r="B56" s="17" t="n">
        <v>5359</v>
      </c>
      <c r="C56" s="18">
        <f>(0.0/B56*100)</f>
        <v/>
      </c>
      <c r="D56" s="19" t="n">
        <v>5359</v>
      </c>
      <c r="E56" s="18" t="n">
        <v>512.25722753</v>
      </c>
      <c r="F56" s="20" t="n">
        <v>5.41121143</v>
      </c>
      <c r="G56" s="18" t="n">
        <v>531.53553732</v>
      </c>
      <c r="H56" s="20" t="n">
        <v>6.89331041</v>
      </c>
      <c r="I56" s="18" t="n">
        <v>525.38255445</v>
      </c>
      <c r="J56" s="20" t="n">
        <v>9.05097254</v>
      </c>
      <c r="K56" s="18" t="n">
        <v>530.98702895</v>
      </c>
      <c r="L56" s="20" t="n">
        <v>18.28709374</v>
      </c>
      <c r="M56" s="18" t="s">
        <v>404</v>
      </c>
      <c r="N56" s="20" t="s">
        <v>404</v>
      </c>
      <c r="O56" s="18" t="s">
        <v>404</v>
      </c>
      <c r="P56" s="20" t="s">
        <v>404</v>
      </c>
      <c r="Q56" s="18" t="s">
        <v>404</v>
      </c>
      <c r="R56" s="20" t="s">
        <v>404</v>
      </c>
      <c r="S56" s="18" t="n">
        <v>528.14212992</v>
      </c>
      <c r="T56" s="20" t="n">
        <v>20.37756873</v>
      </c>
    </row>
    <row r="57" spans="1:20">
      <c r="A57" s="15" t="s">
        <v>454</v>
      </c>
      <c r="B57" s="17" t="n">
        <v>6513</v>
      </c>
      <c r="C57" s="18">
        <f>(0.0/B57*100)</f>
        <v/>
      </c>
      <c r="D57" s="19" t="n">
        <v>6513</v>
      </c>
      <c r="E57" s="18" t="n">
        <v>403.43283374</v>
      </c>
      <c r="F57" s="20" t="n">
        <v>3.03306241</v>
      </c>
      <c r="G57" s="18" t="n">
        <v>381.58248053</v>
      </c>
      <c r="H57" s="20" t="n">
        <v>20.05330523</v>
      </c>
      <c r="I57" s="18" t="n">
        <v>408.5627824</v>
      </c>
      <c r="J57" s="20" t="n">
        <v>7.90711853</v>
      </c>
      <c r="K57" s="18" t="n">
        <v>402.45427362</v>
      </c>
      <c r="L57" s="20" t="n">
        <v>16.76858196</v>
      </c>
      <c r="M57" s="18" t="s">
        <v>404</v>
      </c>
      <c r="N57" s="20" t="s">
        <v>404</v>
      </c>
      <c r="O57" s="18" t="s">
        <v>404</v>
      </c>
      <c r="P57" s="20" t="s">
        <v>404</v>
      </c>
      <c r="Q57" s="18" t="n">
        <v>394.70972113</v>
      </c>
      <c r="R57" s="20" t="n">
        <v>6.06725106</v>
      </c>
      <c r="S57" s="18" t="n">
        <v>414.61467241</v>
      </c>
      <c r="T57" s="20" t="n">
        <v>32.09762227</v>
      </c>
    </row>
    <row r="58" spans="1:20">
      <c r="A58" s="15" t="s">
        <v>455</v>
      </c>
      <c r="B58" s="17" t="n">
        <v>7267</v>
      </c>
      <c r="C58" s="18">
        <f>(0.0/B58*100)</f>
        <v/>
      </c>
      <c r="D58" s="19" t="n">
        <v>7267</v>
      </c>
      <c r="E58" s="18" t="n">
        <v>409.0774192</v>
      </c>
      <c r="F58" s="20" t="n">
        <v>3.49371722</v>
      </c>
      <c r="G58" s="18" t="n">
        <v>413.63783753</v>
      </c>
      <c r="H58" s="20" t="n">
        <v>6.25435511</v>
      </c>
      <c r="I58" s="18" t="n">
        <v>399.72637405</v>
      </c>
      <c r="J58" s="20" t="n">
        <v>13.79016733</v>
      </c>
      <c r="K58" s="18" t="n">
        <v>400.99262985</v>
      </c>
      <c r="L58" s="20" t="n">
        <v>15.97224958</v>
      </c>
      <c r="M58" s="18" t="s">
        <v>404</v>
      </c>
      <c r="N58" s="20" t="s">
        <v>404</v>
      </c>
      <c r="O58" s="18" t="s">
        <v>404</v>
      </c>
      <c r="P58" s="20" t="s">
        <v>404</v>
      </c>
      <c r="Q58" s="18" t="n">
        <v>267.13515104</v>
      </c>
      <c r="R58" s="20" t="n">
        <v>9.305563019999999</v>
      </c>
      <c r="S58" s="18" t="n">
        <v>415.2149737</v>
      </c>
      <c r="T58" s="20" t="n">
        <v>12.74566758</v>
      </c>
    </row>
    <row r="59" spans="1:20">
      <c r="A59" s="15" t="s">
        <v>456</v>
      </c>
      <c r="B59" s="17" t="n">
        <v>4826</v>
      </c>
      <c r="C59" s="18">
        <f>(0.0/B59*100)</f>
        <v/>
      </c>
      <c r="D59" s="19" t="n">
        <v>4826</v>
      </c>
      <c r="E59" s="18" t="n">
        <v>377.20207367</v>
      </c>
      <c r="F59" s="20" t="n">
        <v>1.96704035</v>
      </c>
      <c r="G59" s="18" t="n">
        <v>379.88318848</v>
      </c>
      <c r="H59" s="20" t="n">
        <v>3.46839303</v>
      </c>
      <c r="I59" s="18" t="n">
        <v>354.35335398</v>
      </c>
      <c r="J59" s="20" t="n">
        <v>5.75454508</v>
      </c>
      <c r="K59" s="18" t="n">
        <v>393.45403304</v>
      </c>
      <c r="L59" s="20" t="n">
        <v>5.37879457</v>
      </c>
      <c r="M59" s="18" t="s">
        <v>404</v>
      </c>
      <c r="N59" s="20" t="s">
        <v>404</v>
      </c>
      <c r="O59" s="18" t="s">
        <v>404</v>
      </c>
      <c r="P59" s="20" t="s">
        <v>404</v>
      </c>
      <c r="Q59" s="18" t="s">
        <v>404</v>
      </c>
      <c r="R59" s="20" t="s">
        <v>404</v>
      </c>
      <c r="S59" s="18" t="n">
        <v>377.36790003</v>
      </c>
      <c r="T59" s="20" t="n">
        <v>10.07376301</v>
      </c>
    </row>
    <row r="60" spans="1:20">
      <c r="A60" s="15" t="s">
        <v>457</v>
      </c>
      <c r="B60" s="17" t="n">
        <v>4546</v>
      </c>
      <c r="C60" s="18">
        <f>(0.0/B60*100)</f>
        <v/>
      </c>
      <c r="D60" s="19" t="n">
        <v>4546</v>
      </c>
      <c r="E60" s="18" t="n">
        <v>389.83698778</v>
      </c>
      <c r="F60" s="20" t="n">
        <v>6.71110226</v>
      </c>
      <c r="G60" s="18" t="n">
        <v>391.21709783</v>
      </c>
      <c r="H60" s="20" t="n">
        <v>7.22925187</v>
      </c>
      <c r="I60" s="18" t="n">
        <v>349.55180106</v>
      </c>
      <c r="J60" s="20" t="n">
        <v>10.56205085</v>
      </c>
      <c r="K60" s="18" t="n">
        <v>385.45471578</v>
      </c>
      <c r="L60" s="20" t="n">
        <v>13.04972952</v>
      </c>
      <c r="M60" s="18" t="s">
        <v>404</v>
      </c>
      <c r="N60" s="20" t="s">
        <v>404</v>
      </c>
      <c r="O60" s="18" t="s">
        <v>404</v>
      </c>
      <c r="P60" s="20" t="s">
        <v>404</v>
      </c>
      <c r="Q60" s="18" t="s">
        <v>404</v>
      </c>
      <c r="R60" s="20" t="s">
        <v>404</v>
      </c>
      <c r="S60" s="18" t="n">
        <v>388.80411283</v>
      </c>
      <c r="T60" s="20" t="n">
        <v>12.79313588</v>
      </c>
    </row>
    <row r="61" spans="1:20">
      <c r="A61" s="15" t="s">
        <v>458</v>
      </c>
      <c r="B61" s="17" t="n">
        <v>6525</v>
      </c>
      <c r="C61" s="18">
        <f>(0.0/B61*100)</f>
        <v/>
      </c>
      <c r="D61" s="19" t="n">
        <v>6525</v>
      </c>
      <c r="E61" s="18" t="n">
        <v>469.29497447</v>
      </c>
      <c r="F61" s="20" t="n">
        <v>3.95074643</v>
      </c>
      <c r="G61" s="18" t="n">
        <v>482.67440769</v>
      </c>
      <c r="H61" s="20" t="n">
        <v>5.23998092</v>
      </c>
      <c r="I61" s="18" t="n">
        <v>477.20323972</v>
      </c>
      <c r="J61" s="20" t="n">
        <v>7.20164838</v>
      </c>
      <c r="K61" s="18" t="n">
        <v>434.81999631</v>
      </c>
      <c r="L61" s="20" t="n">
        <v>10.97526419</v>
      </c>
      <c r="M61" s="18" t="s">
        <v>404</v>
      </c>
      <c r="N61" s="20" t="s">
        <v>404</v>
      </c>
      <c r="O61" s="18" t="s">
        <v>404</v>
      </c>
      <c r="P61" s="20" t="s">
        <v>404</v>
      </c>
      <c r="Q61" s="18" t="s">
        <v>404</v>
      </c>
      <c r="R61" s="20" t="s">
        <v>404</v>
      </c>
      <c r="S61" s="18" t="n">
        <v>445.49170494</v>
      </c>
      <c r="T61" s="20" t="n">
        <v>11.6887567</v>
      </c>
    </row>
    <row r="62" spans="1:20">
      <c r="A62" s="15" t="s">
        <v>459</v>
      </c>
      <c r="B62" s="17" t="n">
        <v>4476</v>
      </c>
      <c r="C62" s="18">
        <f>(0.0/B62*100)</f>
        <v/>
      </c>
      <c r="D62" s="19" t="n">
        <v>4476</v>
      </c>
      <c r="E62" s="18" t="n">
        <v>533.91179772</v>
      </c>
      <c r="F62" s="20" t="n">
        <v>1.38271191</v>
      </c>
      <c r="G62" s="18" t="n">
        <v>533.27895686</v>
      </c>
      <c r="H62" s="20" t="n">
        <v>2.11301834</v>
      </c>
      <c r="I62" s="18" t="n">
        <v>502.16192997</v>
      </c>
      <c r="J62" s="20" t="n">
        <v>2.6110481</v>
      </c>
      <c r="K62" s="18" t="n">
        <v>491.6282251</v>
      </c>
      <c r="L62" s="20" t="n">
        <v>6.43124005</v>
      </c>
      <c r="M62" s="18" t="s">
        <v>404</v>
      </c>
      <c r="N62" s="20" t="s">
        <v>404</v>
      </c>
      <c r="O62" s="18" t="s">
        <v>404</v>
      </c>
      <c r="P62" s="20" t="s">
        <v>404</v>
      </c>
      <c r="Q62" s="18" t="s">
        <v>404</v>
      </c>
      <c r="R62" s="20" t="s">
        <v>404</v>
      </c>
      <c r="S62" s="18" t="n">
        <v>550.46884713</v>
      </c>
      <c r="T62" s="20" t="n">
        <v>5.73789828</v>
      </c>
    </row>
    <row r="63" spans="1:20">
      <c r="A63" s="15" t="s">
        <v>460</v>
      </c>
      <c r="B63" s="17" t="n">
        <v>5324</v>
      </c>
      <c r="C63" s="18">
        <f>(0.0/B63*100)</f>
        <v/>
      </c>
      <c r="D63" s="19" t="n">
        <v>5324</v>
      </c>
      <c r="E63" s="18" t="n">
        <v>382.54977806</v>
      </c>
      <c r="F63" s="20" t="n">
        <v>1.71212382</v>
      </c>
      <c r="G63" s="18" t="n">
        <v>390.04512981</v>
      </c>
      <c r="H63" s="20" t="n">
        <v>2.18250258</v>
      </c>
      <c r="I63" s="18" t="n">
        <v>350.06805919</v>
      </c>
      <c r="J63" s="20" t="n">
        <v>4.4444239</v>
      </c>
      <c r="K63" s="18" t="n">
        <v>351.5844241</v>
      </c>
      <c r="L63" s="20" t="n">
        <v>10.21341183</v>
      </c>
      <c r="M63" s="18" t="s">
        <v>404</v>
      </c>
      <c r="N63" s="20" t="s">
        <v>404</v>
      </c>
      <c r="O63" s="18" t="s">
        <v>404</v>
      </c>
      <c r="P63" s="20" t="s">
        <v>404</v>
      </c>
      <c r="Q63" s="18" t="s">
        <v>404</v>
      </c>
      <c r="R63" s="20" t="s">
        <v>404</v>
      </c>
      <c r="S63" s="18" t="n">
        <v>396.85076761</v>
      </c>
      <c r="T63" s="20" t="n">
        <v>3.48501749</v>
      </c>
    </row>
    <row r="64" spans="1:20">
      <c r="A64" s="15" t="s">
        <v>461</v>
      </c>
      <c r="B64" s="17" t="n">
        <v>3634</v>
      </c>
      <c r="C64" s="18">
        <f>(27.0/B64*100)</f>
        <v/>
      </c>
      <c r="D64" s="19" t="n">
        <v>3607</v>
      </c>
      <c r="E64" s="18" t="n">
        <v>449.13226347</v>
      </c>
      <c r="F64" s="20" t="n">
        <v>2.97788186</v>
      </c>
      <c r="G64" s="18" t="n">
        <v>483.08589445</v>
      </c>
      <c r="H64" s="20" t="n">
        <v>3.36636153</v>
      </c>
      <c r="I64" s="18" t="n">
        <v>447.94157121</v>
      </c>
      <c r="J64" s="20" t="n">
        <v>3.13380148</v>
      </c>
      <c r="K64" s="18" t="n">
        <v>525.2545559500001</v>
      </c>
      <c r="L64" s="20" t="n">
        <v>15.32000848</v>
      </c>
      <c r="M64" s="18" t="s">
        <v>404</v>
      </c>
      <c r="N64" s="20" t="s">
        <v>404</v>
      </c>
      <c r="O64" s="18" t="n">
        <v>510.13740628</v>
      </c>
      <c r="P64" s="20" t="n">
        <v>29.6520206</v>
      </c>
      <c r="Q64" s="18" t="s">
        <v>404</v>
      </c>
      <c r="R64" s="20" t="s">
        <v>404</v>
      </c>
      <c r="S64" s="18" t="n">
        <v>493.46340379</v>
      </c>
      <c r="T64" s="20" t="n">
        <v>4.95782111</v>
      </c>
    </row>
    <row r="65" spans="1:20">
      <c r="A65" s="15" t="s">
        <v>462</v>
      </c>
      <c r="B65" s="17" t="n">
        <v>5325</v>
      </c>
      <c r="C65" s="18">
        <f>(0.0/B65*100)</f>
        <v/>
      </c>
      <c r="D65" s="19" t="n">
        <v>5325</v>
      </c>
      <c r="E65" s="18" t="n">
        <v>434.07610927</v>
      </c>
      <c r="F65" s="20" t="n">
        <v>3.88509661</v>
      </c>
      <c r="G65" s="18" t="n">
        <v>423.49402675</v>
      </c>
      <c r="H65" s="20" t="n">
        <v>5.2281114</v>
      </c>
      <c r="I65" s="18" t="n">
        <v>418.32779891</v>
      </c>
      <c r="J65" s="20" t="n">
        <v>5.47535179</v>
      </c>
      <c r="K65" s="18" t="n">
        <v>397.2022</v>
      </c>
      <c r="L65" s="20" t="n">
        <v>6.18379965</v>
      </c>
      <c r="M65" s="18" t="s">
        <v>404</v>
      </c>
      <c r="N65" s="20" t="s">
        <v>404</v>
      </c>
      <c r="O65" s="18" t="n">
        <v>410.76740676</v>
      </c>
      <c r="P65" s="20" t="n">
        <v>6.97445748</v>
      </c>
      <c r="Q65" s="18" t="s">
        <v>404</v>
      </c>
      <c r="R65" s="20" t="s">
        <v>404</v>
      </c>
      <c r="S65" s="18" t="n">
        <v>428.01437927</v>
      </c>
      <c r="T65" s="20" t="n">
        <v>11.95047272</v>
      </c>
    </row>
    <row r="66" spans="1:20">
      <c r="A66" s="15" t="s">
        <v>463</v>
      </c>
      <c r="B66" s="17" t="n">
        <v>5665</v>
      </c>
      <c r="C66" s="18">
        <f>(0.0/B66*100)</f>
        <v/>
      </c>
      <c r="D66" s="19" t="n">
        <v>5665</v>
      </c>
      <c r="E66" s="18" t="n">
        <v>399.72911312</v>
      </c>
      <c r="F66" s="20" t="n">
        <v>1.41246597</v>
      </c>
      <c r="G66" s="18" t="n">
        <v>426.17374116</v>
      </c>
      <c r="H66" s="20" t="n">
        <v>2.01620724</v>
      </c>
      <c r="I66" s="18" t="n">
        <v>422.66507928</v>
      </c>
      <c r="J66" s="20" t="n">
        <v>11.4651864</v>
      </c>
      <c r="K66" s="18" t="n">
        <v>426.44639626</v>
      </c>
      <c r="L66" s="20" t="n">
        <v>3.42519905</v>
      </c>
      <c r="M66" s="18" t="s">
        <v>404</v>
      </c>
      <c r="N66" s="20" t="s">
        <v>404</v>
      </c>
      <c r="O66" s="18" t="s">
        <v>404</v>
      </c>
      <c r="P66" s="20" t="s">
        <v>404</v>
      </c>
      <c r="Q66" s="18" t="s">
        <v>404</v>
      </c>
      <c r="R66" s="20" t="s">
        <v>404</v>
      </c>
      <c r="S66" s="18" t="n">
        <v>409.2821535</v>
      </c>
      <c r="T66" s="20" t="n">
        <v>5.6558531</v>
      </c>
    </row>
    <row r="67" spans="1:20">
      <c r="A67" s="15" t="s">
        <v>464</v>
      </c>
      <c r="B67" s="17" t="n">
        <v>6971</v>
      </c>
      <c r="C67" s="18">
        <f>(0.0/B67*100)</f>
        <v/>
      </c>
      <c r="D67" s="19" t="n">
        <v>6971</v>
      </c>
      <c r="E67" s="18" t="n">
        <v>392.96313591</v>
      </c>
      <c r="F67" s="20" t="n">
        <v>2.73680997</v>
      </c>
      <c r="G67" s="18" t="n">
        <v>434.03354888</v>
      </c>
      <c r="H67" s="20" t="n">
        <v>12.49636717</v>
      </c>
      <c r="I67" s="18" t="n">
        <v>394.1162848</v>
      </c>
      <c r="J67" s="20" t="n">
        <v>9.648816500000001</v>
      </c>
      <c r="K67" s="18" t="n">
        <v>392.06872267</v>
      </c>
      <c r="L67" s="20" t="n">
        <v>9.355169480000001</v>
      </c>
      <c r="M67" s="18" t="s">
        <v>404</v>
      </c>
      <c r="N67" s="20" t="s">
        <v>404</v>
      </c>
      <c r="O67" s="18" t="s">
        <v>404</v>
      </c>
      <c r="P67" s="20" t="s">
        <v>404</v>
      </c>
      <c r="Q67" s="18" t="s">
        <v>404</v>
      </c>
      <c r="R67" s="20" t="s">
        <v>404</v>
      </c>
      <c r="S67" s="18" t="n">
        <v>401.03305226</v>
      </c>
      <c r="T67" s="20" t="n">
        <v>28.46674412</v>
      </c>
    </row>
    <row r="68" spans="1:20">
      <c r="A68" s="15" t="s">
        <v>465</v>
      </c>
      <c r="B68" s="17" t="n">
        <v>12083</v>
      </c>
      <c r="C68" s="18">
        <f>(0.0/B68*100)</f>
        <v/>
      </c>
      <c r="D68" s="19" t="n">
        <v>12083</v>
      </c>
      <c r="E68" s="18" t="n">
        <v>410.26790827</v>
      </c>
      <c r="F68" s="20" t="n">
        <v>1.25449611</v>
      </c>
      <c r="G68" s="18" t="n">
        <v>428.3056422</v>
      </c>
      <c r="H68" s="20" t="n">
        <v>1.38927826</v>
      </c>
      <c r="I68" s="18" t="n">
        <v>443.98178691</v>
      </c>
      <c r="J68" s="20" t="n">
        <v>4.50501741</v>
      </c>
      <c r="K68" s="18" t="n">
        <v>447.8265699</v>
      </c>
      <c r="L68" s="20" t="n">
        <v>8.115320410000001</v>
      </c>
      <c r="M68" s="18" t="s">
        <v>404</v>
      </c>
      <c r="N68" s="20" t="s">
        <v>404</v>
      </c>
      <c r="O68" s="18" t="s">
        <v>404</v>
      </c>
      <c r="P68" s="20" t="s">
        <v>404</v>
      </c>
      <c r="Q68" s="18" t="s">
        <v>404</v>
      </c>
      <c r="R68" s="20" t="s">
        <v>404</v>
      </c>
      <c r="S68" s="18" t="s">
        <v>404</v>
      </c>
      <c r="T68" s="20" t="s">
        <v>404</v>
      </c>
    </row>
    <row r="69" spans="1:20">
      <c r="A69" s="15" t="s">
        <v>466</v>
      </c>
      <c r="B69" s="17" t="n">
        <v>4876</v>
      </c>
      <c r="C69" s="18">
        <f>(0.0/B69*100)</f>
        <v/>
      </c>
      <c r="D69" s="19" t="n">
        <v>4876</v>
      </c>
      <c r="E69" s="18" t="n">
        <v>435.2811201</v>
      </c>
      <c r="F69" s="20" t="n">
        <v>5.91474531</v>
      </c>
      <c r="G69" s="18" t="n">
        <v>437.07705627</v>
      </c>
      <c r="H69" s="20" t="n">
        <v>4.90296336</v>
      </c>
      <c r="I69" s="18" t="n">
        <v>417.19833045</v>
      </c>
      <c r="J69" s="20" t="n">
        <v>8.47954816</v>
      </c>
      <c r="K69" s="18" t="s">
        <v>404</v>
      </c>
      <c r="L69" s="20" t="s">
        <v>404</v>
      </c>
      <c r="M69" s="18" t="s">
        <v>404</v>
      </c>
      <c r="N69" s="20" t="s">
        <v>404</v>
      </c>
      <c r="O69" s="18" t="s">
        <v>404</v>
      </c>
      <c r="P69" s="20" t="s">
        <v>404</v>
      </c>
      <c r="Q69" s="18" t="s">
        <v>404</v>
      </c>
      <c r="R69" s="20" t="s">
        <v>404</v>
      </c>
      <c r="S69" s="18" t="n">
        <v>414.09712153</v>
      </c>
      <c r="T69" s="20" t="n">
        <v>21.36730692</v>
      </c>
    </row>
    <row r="70" spans="1:20">
      <c r="A70" s="15" t="s">
        <v>467</v>
      </c>
      <c r="B70" s="17" t="n">
        <v>6036</v>
      </c>
      <c r="C70" s="18">
        <f>(0.0/B70*100)</f>
        <v/>
      </c>
      <c r="D70" s="19" t="n">
        <v>6036</v>
      </c>
      <c r="E70" s="18" t="n">
        <v>483.79286634</v>
      </c>
      <c r="F70" s="20" t="n">
        <v>3.40440182</v>
      </c>
      <c r="G70" s="18" t="n">
        <v>489.83847529</v>
      </c>
      <c r="H70" s="20" t="n">
        <v>5.01482163</v>
      </c>
      <c r="I70" s="18" t="n">
        <v>500.03747553</v>
      </c>
      <c r="J70" s="20" t="n">
        <v>17.21742663</v>
      </c>
      <c r="K70" s="18" t="n">
        <v>486.62656866</v>
      </c>
      <c r="L70" s="20" t="n">
        <v>18.2119952</v>
      </c>
      <c r="M70" s="18" t="s">
        <v>404</v>
      </c>
      <c r="N70" s="20" t="s">
        <v>404</v>
      </c>
      <c r="O70" s="18" t="s">
        <v>404</v>
      </c>
      <c r="P70" s="20" t="s">
        <v>404</v>
      </c>
      <c r="Q70" s="18" t="s">
        <v>404</v>
      </c>
      <c r="R70" s="20" t="s">
        <v>404</v>
      </c>
      <c r="S70" s="18" t="s">
        <v>404</v>
      </c>
      <c r="T70" s="20" t="s">
        <v>404</v>
      </c>
    </row>
    <row r="71" spans="1:20">
      <c r="A71" s="15" t="s">
        <v>468</v>
      </c>
      <c r="B71" s="17" t="n">
        <v>6115</v>
      </c>
      <c r="C71" s="18">
        <f>(0.0/B71*100)</f>
        <v/>
      </c>
      <c r="D71" s="19" t="n">
        <v>6115</v>
      </c>
      <c r="E71" s="18" t="n">
        <v>553.53391273</v>
      </c>
      <c r="F71" s="20" t="n">
        <v>1.69141746</v>
      </c>
      <c r="G71" s="18" t="n">
        <v>560.37267224</v>
      </c>
      <c r="H71" s="20" t="n">
        <v>2.20569821</v>
      </c>
      <c r="I71" s="18" t="n">
        <v>550.21679719</v>
      </c>
      <c r="J71" s="20" t="n">
        <v>3.11564298</v>
      </c>
      <c r="K71" s="18" t="n">
        <v>536.51859824</v>
      </c>
      <c r="L71" s="20" t="n">
        <v>13.69224144</v>
      </c>
      <c r="M71" s="18" t="s">
        <v>404</v>
      </c>
      <c r="N71" s="20" t="s">
        <v>404</v>
      </c>
      <c r="O71" s="18" t="s">
        <v>404</v>
      </c>
      <c r="P71" s="20" t="s">
        <v>404</v>
      </c>
      <c r="Q71" s="18" t="s">
        <v>404</v>
      </c>
      <c r="R71" s="20" t="s">
        <v>404</v>
      </c>
      <c r="S71" s="18" t="n">
        <v>541.12652795</v>
      </c>
      <c r="T71" s="20" t="n">
        <v>20.80560663</v>
      </c>
    </row>
    <row r="72" spans="1:20">
      <c r="A72" s="15" t="s">
        <v>469</v>
      </c>
      <c r="B72" s="17" t="n">
        <v>7708</v>
      </c>
      <c r="C72" s="18">
        <f>(0.0/B72*100)</f>
        <v/>
      </c>
      <c r="D72" s="19" t="n">
        <v>7708</v>
      </c>
      <c r="E72" s="18" t="n">
        <v>531.36802338</v>
      </c>
      <c r="F72" s="20" t="n">
        <v>4.67551514</v>
      </c>
      <c r="G72" s="18" t="n">
        <v>540.8028336</v>
      </c>
      <c r="H72" s="20" t="n">
        <v>7.64437891</v>
      </c>
      <c r="I72" s="18" t="n">
        <v>530.70667486</v>
      </c>
      <c r="J72" s="20" t="n">
        <v>13.18407576</v>
      </c>
      <c r="K72" s="18" t="n">
        <v>507.78321932</v>
      </c>
      <c r="L72" s="20" t="n">
        <v>11.53803199</v>
      </c>
      <c r="M72" s="18" t="s">
        <v>404</v>
      </c>
      <c r="N72" s="20" t="s">
        <v>404</v>
      </c>
      <c r="O72" s="18" t="s">
        <v>404</v>
      </c>
      <c r="P72" s="20" t="s">
        <v>404</v>
      </c>
      <c r="Q72" s="18" t="s">
        <v>404</v>
      </c>
      <c r="R72" s="20" t="s">
        <v>404</v>
      </c>
      <c r="S72" s="18" t="n">
        <v>553.04001383</v>
      </c>
      <c r="T72" s="20" t="n">
        <v>71.01418493</v>
      </c>
    </row>
    <row r="73" spans="1:20">
      <c r="A73" s="15" t="s">
        <v>470</v>
      </c>
      <c r="B73" s="17" t="n">
        <v>8249</v>
      </c>
      <c r="C73" s="18">
        <f>(0.0/B73*100)</f>
        <v/>
      </c>
      <c r="D73" s="19" t="n">
        <v>8249</v>
      </c>
      <c r="E73" s="18" t="n">
        <v>421.46428103</v>
      </c>
      <c r="F73" s="20" t="n">
        <v>3.34140892</v>
      </c>
      <c r="G73" s="18" t="n">
        <v>426.25331724</v>
      </c>
      <c r="H73" s="20" t="n">
        <v>9.25595025</v>
      </c>
      <c r="I73" s="18" t="n">
        <v>405.19321151</v>
      </c>
      <c r="J73" s="20" t="n">
        <v>25.99253524</v>
      </c>
      <c r="K73" s="18" t="n">
        <v>414.33472174</v>
      </c>
      <c r="L73" s="20" t="n">
        <v>22.3276248</v>
      </c>
      <c r="M73" s="18" t="s">
        <v>404</v>
      </c>
      <c r="N73" s="20" t="s">
        <v>404</v>
      </c>
      <c r="O73" s="18" t="s">
        <v>404</v>
      </c>
      <c r="P73" s="20" t="s">
        <v>404</v>
      </c>
      <c r="Q73" s="18" t="s">
        <v>404</v>
      </c>
      <c r="R73" s="20" t="s">
        <v>404</v>
      </c>
      <c r="S73" s="18" t="n">
        <v>395.57937778</v>
      </c>
      <c r="T73" s="20" t="n">
        <v>3.44729829</v>
      </c>
    </row>
    <row r="74" spans="1:20">
      <c r="A74" s="15" t="s">
        <v>471</v>
      </c>
      <c r="B74" s="17" t="n">
        <v>4692</v>
      </c>
      <c r="C74" s="18">
        <f>(484.0/B74*100)</f>
        <v/>
      </c>
      <c r="D74" s="19" t="n">
        <v>4208</v>
      </c>
      <c r="E74" s="18" t="n">
        <v>417.98637885</v>
      </c>
      <c r="F74" s="20" t="n">
        <v>1.99994806</v>
      </c>
      <c r="G74" s="18" t="n">
        <v>445.84436709</v>
      </c>
      <c r="H74" s="20" t="n">
        <v>3.40743619</v>
      </c>
      <c r="I74" s="18" t="n">
        <v>423.5515264</v>
      </c>
      <c r="J74" s="20" t="n">
        <v>3.30162526</v>
      </c>
      <c r="K74" s="18" t="n">
        <v>397.85405154</v>
      </c>
      <c r="L74" s="20" t="n">
        <v>3.53085829</v>
      </c>
      <c r="M74" s="18" t="s">
        <v>404</v>
      </c>
      <c r="N74" s="20" t="s">
        <v>404</v>
      </c>
      <c r="O74" s="18" t="s">
        <v>404</v>
      </c>
      <c r="P74" s="20" t="s">
        <v>404</v>
      </c>
      <c r="Q74" s="18" t="s">
        <v>404</v>
      </c>
      <c r="R74" s="20" t="s">
        <v>404</v>
      </c>
      <c r="S74" s="18" t="n">
        <v>459.07555187</v>
      </c>
      <c r="T74" s="20" t="n">
        <v>6.37955109</v>
      </c>
    </row>
    <row r="75" spans="1:20">
      <c r="A75" s="15" t="s">
        <v>472</v>
      </c>
      <c r="B75" s="17" t="n">
        <v>5375</v>
      </c>
      <c r="C75" s="18">
        <f>(483.0/B75*100)</f>
        <v/>
      </c>
      <c r="D75" s="19" t="n">
        <v>4892</v>
      </c>
      <c r="E75" s="18" t="n">
        <v>387.76311383</v>
      </c>
      <c r="F75" s="20" t="n">
        <v>4.3440293</v>
      </c>
      <c r="G75" s="18" t="n">
        <v>390.57419433</v>
      </c>
      <c r="H75" s="20" t="n">
        <v>9.85143882</v>
      </c>
      <c r="I75" s="18" t="n">
        <v>368.66974589</v>
      </c>
      <c r="J75" s="20" t="n">
        <v>9.368285500000001</v>
      </c>
      <c r="K75" s="18" t="n">
        <v>388.28639244</v>
      </c>
      <c r="L75" s="20" t="n">
        <v>7.74812852</v>
      </c>
      <c r="M75" s="18" t="s">
        <v>404</v>
      </c>
      <c r="N75" s="20" t="s">
        <v>404</v>
      </c>
      <c r="O75" s="18" t="s">
        <v>404</v>
      </c>
      <c r="P75" s="20" t="s">
        <v>404</v>
      </c>
      <c r="Q75" s="18" t="s">
        <v>404</v>
      </c>
      <c r="R75" s="20" t="s">
        <v>404</v>
      </c>
      <c r="S75" s="18" t="n">
        <v>399.16384149</v>
      </c>
      <c r="T75" s="20" t="n">
        <v>13.98503937</v>
      </c>
    </row>
    <row r="76" spans="1:20">
      <c r="A76" s="15" t="s">
        <v>473</v>
      </c>
      <c r="B76" s="17" t="n">
        <v>14167</v>
      </c>
      <c r="C76" s="18">
        <f>(1400.0/B76*100)</f>
        <v/>
      </c>
      <c r="D76" s="19" t="n">
        <v>12767</v>
      </c>
      <c r="E76" s="18" t="n">
        <v>422.5378672</v>
      </c>
      <c r="F76" s="20" t="n">
        <v>3.71455706</v>
      </c>
      <c r="G76" s="18" t="n">
        <v>462.65284227</v>
      </c>
      <c r="H76" s="20" t="n">
        <v>6.33738623</v>
      </c>
      <c r="I76" s="18" t="n">
        <v>462.53893019</v>
      </c>
      <c r="J76" s="20" t="n">
        <v>10.43883046</v>
      </c>
      <c r="K76" s="18" t="n">
        <v>441.33218718</v>
      </c>
      <c r="L76" s="20" t="n">
        <v>11.94749001</v>
      </c>
      <c r="M76" s="18" t="s">
        <v>404</v>
      </c>
      <c r="N76" s="20" t="s">
        <v>404</v>
      </c>
      <c r="O76" s="18" t="s">
        <v>404</v>
      </c>
      <c r="P76" s="20" t="s">
        <v>404</v>
      </c>
      <c r="Q76" s="18" t="s">
        <v>404</v>
      </c>
      <c r="R76" s="20" t="s">
        <v>404</v>
      </c>
      <c r="S76" s="18" t="n">
        <v>434.75800595</v>
      </c>
      <c r="T76" s="20" t="n">
        <v>10.74059421</v>
      </c>
    </row>
    <row r="77" spans="1:20">
      <c r="A77" s="15" t="s">
        <v>474</v>
      </c>
      <c r="B77" s="17" t="n">
        <v>6062</v>
      </c>
      <c r="C77" s="18">
        <f>(12.0/B77*100)</f>
        <v/>
      </c>
      <c r="D77" s="19" t="n">
        <v>6050</v>
      </c>
      <c r="E77" s="18" t="n">
        <v>423.8469409</v>
      </c>
      <c r="F77" s="20" t="n">
        <v>2.90593629</v>
      </c>
      <c r="G77" s="18" t="n">
        <v>471.63330484</v>
      </c>
      <c r="H77" s="20" t="n">
        <v>8.4689757</v>
      </c>
      <c r="I77" s="18" t="n">
        <v>443.51634363</v>
      </c>
      <c r="J77" s="20" t="n">
        <v>6.40352706</v>
      </c>
      <c r="K77" s="18" t="n">
        <v>435.49303842</v>
      </c>
      <c r="L77" s="20" t="n">
        <v>13.72583625</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530.4923112</v>
      </c>
      <c r="F78" s="20" t="n">
        <v>4.2022034</v>
      </c>
      <c r="G78" s="18" t="n">
        <v>511.98469949</v>
      </c>
      <c r="H78" s="20" t="n">
        <v>8.713686210000001</v>
      </c>
      <c r="I78" s="18" t="n">
        <v>475.87640386</v>
      </c>
      <c r="J78" s="20" t="n">
        <v>10.68179474</v>
      </c>
      <c r="K78" s="18" t="s">
        <v>404</v>
      </c>
      <c r="L78" s="20" t="s">
        <v>404</v>
      </c>
      <c r="M78" s="18" t="s">
        <v>404</v>
      </c>
      <c r="N78" s="20" t="s">
        <v>404</v>
      </c>
      <c r="O78" s="18" t="s">
        <v>404</v>
      </c>
      <c r="P78" s="20" t="s">
        <v>404</v>
      </c>
      <c r="Q78" s="18" t="s">
        <v>404</v>
      </c>
      <c r="R78" s="20" t="s">
        <v>404</v>
      </c>
      <c r="S78" s="18" t="n">
        <v>496.46652316</v>
      </c>
      <c r="T78" s="20" t="n">
        <v>8.22537863</v>
      </c>
    </row>
    <row customHeight="1" ht="25" r="79" spans="1:20">
      <c r="A79" s="15" t="s">
        <v>476</v>
      </c>
      <c r="B79" s="17" t="n">
        <v>1657</v>
      </c>
      <c r="C79" s="18">
        <f>(21.0/B79*100)</f>
        <v/>
      </c>
      <c r="D79" s="19" t="n">
        <v>1636</v>
      </c>
      <c r="E79" s="18" t="n">
        <v>460.91573699</v>
      </c>
      <c r="F79" s="20" t="n">
        <v>10.83200343</v>
      </c>
      <c r="G79" s="18" t="n">
        <v>487.33900637</v>
      </c>
      <c r="H79" s="20" t="n">
        <v>11.22281945</v>
      </c>
      <c r="I79" s="18" t="n">
        <v>477.27488696</v>
      </c>
      <c r="J79" s="20" t="n">
        <v>20.12608727</v>
      </c>
      <c r="K79" s="18" t="n">
        <v>504.56026711</v>
      </c>
      <c r="L79" s="20" t="n">
        <v>18.58663944</v>
      </c>
      <c r="M79" s="18" t="s">
        <v>404</v>
      </c>
      <c r="N79" s="20" t="s">
        <v>404</v>
      </c>
      <c r="O79" s="18" t="s">
        <v>404</v>
      </c>
      <c r="P79" s="20" t="s">
        <v>404</v>
      </c>
      <c r="Q79" s="18" t="s">
        <v>404</v>
      </c>
      <c r="R79" s="20" t="s">
        <v>404</v>
      </c>
      <c r="S79" s="18" t="n">
        <v>460.16939986</v>
      </c>
      <c r="T79" s="20" t="n">
        <v>30.96276577</v>
      </c>
    </row>
    <row r="80" spans="1:20">
      <c r="A80" s="15" t="s">
        <v>477</v>
      </c>
      <c r="B80" s="17" t="n">
        <v>7841</v>
      </c>
      <c r="C80" s="18">
        <f>(0.0/B80*100)</f>
        <v/>
      </c>
      <c r="D80" s="19" t="n">
        <v>7841</v>
      </c>
      <c r="E80" s="18" t="n">
        <v>454.12777076</v>
      </c>
      <c r="F80" s="20" t="n">
        <v>4.37326375</v>
      </c>
      <c r="G80" s="18" t="n">
        <v>458.61238855</v>
      </c>
      <c r="H80" s="20" t="n">
        <v>6.11709434</v>
      </c>
      <c r="I80" s="18" t="n">
        <v>474.0443675</v>
      </c>
      <c r="J80" s="20" t="n">
        <v>25.14760644</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440.95752722</v>
      </c>
      <c r="F81" s="20" t="n">
        <v>3.2678446</v>
      </c>
      <c r="G81" s="18" t="n">
        <v>447.18260378</v>
      </c>
      <c r="H81" s="20" t="n">
        <v>10.03689542</v>
      </c>
      <c r="I81" s="18" t="n">
        <v>463.17078261</v>
      </c>
      <c r="J81" s="20" t="n">
        <v>16.61965053</v>
      </c>
      <c r="K81" s="18" t="n">
        <v>523.4145175</v>
      </c>
      <c r="L81" s="20" t="n">
        <v>6.78576833</v>
      </c>
      <c r="M81" s="18" t="s">
        <v>404</v>
      </c>
      <c r="N81" s="20" t="s">
        <v>404</v>
      </c>
      <c r="O81" s="18" t="s">
        <v>404</v>
      </c>
      <c r="P81" s="20" t="s">
        <v>404</v>
      </c>
      <c r="Q81" s="18" t="s">
        <v>404</v>
      </c>
      <c r="R81" s="20" t="s">
        <v>404</v>
      </c>
      <c r="S81" s="18" t="n">
        <v>508.35264197</v>
      </c>
      <c r="T81" s="20" t="n">
        <v>4.46200301</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698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504.87220064</v>
      </c>
      <c r="F7" s="20" t="n">
        <v>2.6989126</v>
      </c>
      <c r="G7" s="18" t="n">
        <v>523.22453733</v>
      </c>
      <c r="H7" s="20" t="n">
        <v>5.04319914</v>
      </c>
      <c r="I7" s="18" t="n">
        <v>514.07049323</v>
      </c>
      <c r="J7" s="20" t="n">
        <v>4.81589185</v>
      </c>
      <c r="K7" s="18" t="s">
        <v>404</v>
      </c>
      <c r="L7" s="20" t="s">
        <v>404</v>
      </c>
      <c r="M7" s="18" t="s">
        <v>404</v>
      </c>
      <c r="N7" s="20" t="s">
        <v>404</v>
      </c>
      <c r="O7" s="18" t="s">
        <v>404</v>
      </c>
      <c r="P7" s="20" t="s">
        <v>404</v>
      </c>
      <c r="Q7" s="18" t="n">
        <v>493.08539443</v>
      </c>
      <c r="R7" s="20" t="n">
        <v>23.68673129</v>
      </c>
    </row>
    <row r="8" spans="1:18">
      <c r="A8" s="15" t="s">
        <v>405</v>
      </c>
      <c r="B8" s="17" t="n">
        <v>7007</v>
      </c>
      <c r="C8" s="18">
        <f>(0.0/B8*100)</f>
        <v/>
      </c>
      <c r="D8" s="19" t="n">
        <v>7007</v>
      </c>
      <c r="E8" s="18" t="n">
        <v>487.85258104</v>
      </c>
      <c r="F8" s="20" t="n">
        <v>14.43760223</v>
      </c>
      <c r="G8" s="18" t="n">
        <v>483.63535326</v>
      </c>
      <c r="H8" s="20" t="n">
        <v>8.63810535</v>
      </c>
      <c r="I8" s="18" t="n">
        <v>501.96533137</v>
      </c>
      <c r="J8" s="20" t="n">
        <v>3.99237407</v>
      </c>
      <c r="K8" s="18" t="s">
        <v>404</v>
      </c>
      <c r="L8" s="20" t="s">
        <v>404</v>
      </c>
      <c r="M8" s="18" t="s">
        <v>404</v>
      </c>
      <c r="N8" s="20" t="s">
        <v>404</v>
      </c>
      <c r="O8" s="18" t="s">
        <v>404</v>
      </c>
      <c r="P8" s="20" t="s">
        <v>404</v>
      </c>
      <c r="Q8" s="18" t="n">
        <v>458.22130909</v>
      </c>
      <c r="R8" s="20" t="n">
        <v>18.35529946</v>
      </c>
    </row>
    <row r="9" spans="1:18">
      <c r="A9" s="15" t="s">
        <v>406</v>
      </c>
      <c r="B9" s="17" t="n">
        <v>9651</v>
      </c>
      <c r="C9" s="18">
        <f>(200.0/B9*100)</f>
        <v/>
      </c>
      <c r="D9" s="19" t="n">
        <v>9451</v>
      </c>
      <c r="E9" s="18" t="n">
        <v>507.07009899</v>
      </c>
      <c r="F9" s="20" t="n">
        <v>4.90229618</v>
      </c>
      <c r="G9" s="18" t="n">
        <v>508.80797122</v>
      </c>
      <c r="H9" s="20" t="n">
        <v>6.76275742</v>
      </c>
      <c r="I9" s="18" t="n">
        <v>501.74501176</v>
      </c>
      <c r="J9" s="20" t="n">
        <v>11.07634612</v>
      </c>
      <c r="K9" s="18" t="s">
        <v>404</v>
      </c>
      <c r="L9" s="20" t="s">
        <v>404</v>
      </c>
      <c r="M9" s="18" t="s">
        <v>404</v>
      </c>
      <c r="N9" s="20" t="s">
        <v>404</v>
      </c>
      <c r="O9" s="18" t="s">
        <v>404</v>
      </c>
      <c r="P9" s="20" t="s">
        <v>404</v>
      </c>
      <c r="Q9" s="18" t="n">
        <v>473.24793941</v>
      </c>
      <c r="R9" s="20" t="n">
        <v>10.20135428</v>
      </c>
    </row>
    <row r="10" spans="1:18">
      <c r="A10" s="15" t="s">
        <v>407</v>
      </c>
      <c r="B10" s="17" t="n">
        <v>20058</v>
      </c>
      <c r="C10" s="18">
        <f>(3112.0/B10*100)</f>
        <v/>
      </c>
      <c r="D10" s="19" t="n">
        <v>16946</v>
      </c>
      <c r="E10" s="18" t="n">
        <v>529.4804797</v>
      </c>
      <c r="F10" s="20" t="n">
        <v>4.53452813</v>
      </c>
      <c r="G10" s="18" t="n">
        <v>532.08032316</v>
      </c>
      <c r="H10" s="20" t="n">
        <v>3.95855924</v>
      </c>
      <c r="I10" s="18" t="n">
        <v>525.97885576</v>
      </c>
      <c r="J10" s="20" t="n">
        <v>3.64393404</v>
      </c>
      <c r="K10" s="18" t="s">
        <v>404</v>
      </c>
      <c r="L10" s="20" t="s">
        <v>404</v>
      </c>
      <c r="M10" s="18" t="s">
        <v>404</v>
      </c>
      <c r="N10" s="20" t="s">
        <v>404</v>
      </c>
      <c r="O10" s="18" t="s">
        <v>404</v>
      </c>
      <c r="P10" s="20" t="s">
        <v>404</v>
      </c>
      <c r="Q10" s="18" t="n">
        <v>514.2542859500001</v>
      </c>
      <c r="R10" s="20" t="n">
        <v>13.47602771</v>
      </c>
    </row>
    <row r="11" spans="1:18">
      <c r="A11" s="15" t="s">
        <v>408</v>
      </c>
      <c r="B11" s="17" t="n">
        <v>7053</v>
      </c>
      <c r="C11" s="18">
        <f>(212.0/B11*100)</f>
        <v/>
      </c>
      <c r="D11" s="19" t="n">
        <v>6841</v>
      </c>
      <c r="E11" s="18" t="n">
        <v>440.87722824</v>
      </c>
      <c r="F11" s="20" t="n">
        <v>4.45608584</v>
      </c>
      <c r="G11" s="18" t="n">
        <v>471.55602571</v>
      </c>
      <c r="H11" s="20" t="n">
        <v>9.482519160000001</v>
      </c>
      <c r="I11" s="18" t="n">
        <v>439.4321188</v>
      </c>
      <c r="J11" s="20" t="n">
        <v>6.54549858</v>
      </c>
      <c r="K11" s="18" t="s">
        <v>404</v>
      </c>
      <c r="L11" s="20" t="s">
        <v>404</v>
      </c>
      <c r="M11" s="18" t="s">
        <v>404</v>
      </c>
      <c r="N11" s="20" t="s">
        <v>404</v>
      </c>
      <c r="O11" s="18" t="s">
        <v>404</v>
      </c>
      <c r="P11" s="20" t="s">
        <v>404</v>
      </c>
      <c r="Q11" s="18" t="s">
        <v>404</v>
      </c>
      <c r="R11" s="20" t="s">
        <v>404</v>
      </c>
    </row>
    <row r="12" spans="1:18">
      <c r="A12" s="15" t="s">
        <v>409</v>
      </c>
      <c r="B12" s="17" t="n">
        <v>6894</v>
      </c>
      <c r="C12" s="18">
        <f>(106.0/B12*100)</f>
        <v/>
      </c>
      <c r="D12" s="19" t="n">
        <v>6788</v>
      </c>
      <c r="E12" s="18" t="n">
        <v>493.92521168</v>
      </c>
      <c r="F12" s="20" t="n">
        <v>6.29099636</v>
      </c>
      <c r="G12" s="18" t="n">
        <v>494.10589055</v>
      </c>
      <c r="H12" s="20" t="n">
        <v>5.94757546</v>
      </c>
      <c r="I12" s="18" t="n">
        <v>491.55280327</v>
      </c>
      <c r="J12" s="20" t="n">
        <v>5.497149</v>
      </c>
      <c r="K12" s="18" t="s">
        <v>404</v>
      </c>
      <c r="L12" s="20" t="s">
        <v>404</v>
      </c>
      <c r="M12" s="18" t="s">
        <v>404</v>
      </c>
      <c r="N12" s="20" t="s">
        <v>404</v>
      </c>
      <c r="O12" s="18" t="s">
        <v>404</v>
      </c>
      <c r="P12" s="20" t="s">
        <v>404</v>
      </c>
      <c r="Q12" s="18" t="n">
        <v>484.113745</v>
      </c>
      <c r="R12" s="20" t="n">
        <v>22.59813737</v>
      </c>
    </row>
    <row r="13" spans="1:18">
      <c r="A13" s="15" t="s">
        <v>410</v>
      </c>
      <c r="B13" s="17" t="n">
        <v>7161</v>
      </c>
      <c r="C13" s="18">
        <f>(1175.0/B13*100)</f>
        <v/>
      </c>
      <c r="D13" s="19" t="n">
        <v>5986</v>
      </c>
      <c r="E13" s="18" t="n">
        <v>496.65058785</v>
      </c>
      <c r="F13" s="20" t="n">
        <v>5.29807692</v>
      </c>
      <c r="G13" s="18" t="n">
        <v>507.25835165</v>
      </c>
      <c r="H13" s="20" t="n">
        <v>3.39195764</v>
      </c>
      <c r="I13" s="18" t="n">
        <v>498.36479696</v>
      </c>
      <c r="J13" s="20" t="n">
        <v>4.74623579</v>
      </c>
      <c r="K13" s="18" t="s">
        <v>404</v>
      </c>
      <c r="L13" s="20" t="s">
        <v>404</v>
      </c>
      <c r="M13" s="18" t="s">
        <v>404</v>
      </c>
      <c r="N13" s="20" t="s">
        <v>404</v>
      </c>
      <c r="O13" s="18" t="s">
        <v>404</v>
      </c>
      <c r="P13" s="20" t="s">
        <v>404</v>
      </c>
      <c r="Q13" s="18" t="n">
        <v>544.02228599</v>
      </c>
      <c r="R13" s="20" t="n">
        <v>12.3620321</v>
      </c>
    </row>
    <row r="14" spans="1:18">
      <c r="A14" s="15" t="s">
        <v>411</v>
      </c>
      <c r="B14" s="17" t="n">
        <v>5587</v>
      </c>
      <c r="C14" s="18">
        <f>(0.0/B14*100)</f>
        <v/>
      </c>
      <c r="D14" s="19" t="n">
        <v>5587</v>
      </c>
      <c r="E14" s="18" t="n">
        <v>530.24192372</v>
      </c>
      <c r="F14" s="20" t="n">
        <v>4.15983689</v>
      </c>
      <c r="G14" s="18" t="n">
        <v>537.97474125</v>
      </c>
      <c r="H14" s="20" t="n">
        <v>2.89488019</v>
      </c>
      <c r="I14" s="18" t="n">
        <v>530.70649278</v>
      </c>
      <c r="J14" s="20" t="n">
        <v>7.00802923</v>
      </c>
      <c r="K14" s="18" t="s">
        <v>404</v>
      </c>
      <c r="L14" s="20" t="s">
        <v>404</v>
      </c>
      <c r="M14" s="18" t="s">
        <v>404</v>
      </c>
      <c r="N14" s="20" t="s">
        <v>404</v>
      </c>
      <c r="O14" s="18" t="s">
        <v>404</v>
      </c>
      <c r="P14" s="20" t="s">
        <v>404</v>
      </c>
      <c r="Q14" s="18" t="n">
        <v>497.92388761</v>
      </c>
      <c r="R14" s="20" t="n">
        <v>23.00827268</v>
      </c>
    </row>
    <row r="15" spans="1:18">
      <c r="A15" s="15" t="s">
        <v>412</v>
      </c>
      <c r="B15" s="17" t="n">
        <v>5882</v>
      </c>
      <c r="C15" s="18">
        <f>(0.0/B15*100)</f>
        <v/>
      </c>
      <c r="D15" s="19" t="n">
        <v>5882</v>
      </c>
      <c r="E15" s="18" t="n">
        <v>525.78310934</v>
      </c>
      <c r="F15" s="20" t="n">
        <v>5.12941431</v>
      </c>
      <c r="G15" s="18" t="n">
        <v>531.86571496</v>
      </c>
      <c r="H15" s="20" t="n">
        <v>4.34855941</v>
      </c>
      <c r="I15" s="18" t="n">
        <v>532.29437388</v>
      </c>
      <c r="J15" s="20" t="n">
        <v>4.05977054</v>
      </c>
      <c r="K15" s="18" t="s">
        <v>404</v>
      </c>
      <c r="L15" s="20" t="s">
        <v>404</v>
      </c>
      <c r="M15" s="18" t="s">
        <v>404</v>
      </c>
      <c r="N15" s="20" t="s">
        <v>404</v>
      </c>
      <c r="O15" s="18" t="s">
        <v>404</v>
      </c>
      <c r="P15" s="20" t="s">
        <v>404</v>
      </c>
      <c r="Q15" s="18" t="s">
        <v>404</v>
      </c>
      <c r="R15" s="20" t="s">
        <v>404</v>
      </c>
    </row>
    <row r="16" spans="1:18">
      <c r="A16" s="15" t="s">
        <v>413</v>
      </c>
      <c r="B16" s="17" t="n">
        <v>6108</v>
      </c>
      <c r="C16" s="18">
        <f>(495.0/B16*100)</f>
        <v/>
      </c>
      <c r="D16" s="19" t="n">
        <v>5613</v>
      </c>
      <c r="E16" s="18" t="n">
        <v>475.62973805</v>
      </c>
      <c r="F16" s="20" t="n">
        <v>7.54953114</v>
      </c>
      <c r="G16" s="18" t="n">
        <v>501.50709554</v>
      </c>
      <c r="H16" s="20" t="n">
        <v>11.22627524</v>
      </c>
      <c r="I16" s="18" t="n">
        <v>507.9702886</v>
      </c>
      <c r="J16" s="20" t="n">
        <v>5.3927475</v>
      </c>
      <c r="K16" s="18" t="s">
        <v>404</v>
      </c>
      <c r="L16" s="20" t="s">
        <v>404</v>
      </c>
      <c r="M16" s="18" t="s">
        <v>404</v>
      </c>
      <c r="N16" s="20" t="s">
        <v>404</v>
      </c>
      <c r="O16" s="18" t="s">
        <v>404</v>
      </c>
      <c r="P16" s="20" t="s">
        <v>404</v>
      </c>
      <c r="Q16" s="18" t="n">
        <v>570.01319112</v>
      </c>
      <c r="R16" s="20" t="n">
        <v>16.52594191</v>
      </c>
    </row>
    <row r="17" spans="1:18">
      <c r="A17" s="15" t="s">
        <v>414</v>
      </c>
      <c r="B17" s="17" t="n">
        <v>6504</v>
      </c>
      <c r="C17" s="18">
        <f>(1325.0/B17*100)</f>
        <v/>
      </c>
      <c r="D17" s="19" t="n">
        <v>5179</v>
      </c>
      <c r="E17" s="18" t="n">
        <v>520.93811704</v>
      </c>
      <c r="F17" s="20" t="n">
        <v>7.67650117</v>
      </c>
      <c r="G17" s="18" t="n">
        <v>502.36693255</v>
      </c>
      <c r="H17" s="20" t="n">
        <v>7.51501321</v>
      </c>
      <c r="I17" s="18" t="n">
        <v>505.8966023</v>
      </c>
      <c r="J17" s="20" t="n">
        <v>7.1761754</v>
      </c>
      <c r="K17" s="18" t="s">
        <v>404</v>
      </c>
      <c r="L17" s="20" t="s">
        <v>404</v>
      </c>
      <c r="M17" s="18" t="s">
        <v>404</v>
      </c>
      <c r="N17" s="20" t="s">
        <v>404</v>
      </c>
      <c r="O17" s="18" t="s">
        <v>404</v>
      </c>
      <c r="P17" s="20" t="s">
        <v>404</v>
      </c>
      <c r="Q17" s="18" t="n">
        <v>548.82816554</v>
      </c>
      <c r="R17" s="20" t="n">
        <v>9.537648109999999</v>
      </c>
    </row>
    <row r="18" spans="1:18">
      <c r="A18" s="15" t="s">
        <v>415</v>
      </c>
      <c r="B18" s="17" t="n">
        <v>5532</v>
      </c>
      <c r="C18" s="18">
        <f>(0.0/B18*100)</f>
        <v/>
      </c>
      <c r="D18" s="19" t="n">
        <v>5532</v>
      </c>
      <c r="E18" s="18" t="n">
        <v>454.44820685</v>
      </c>
      <c r="F18" s="20" t="n">
        <v>29.75198637</v>
      </c>
      <c r="G18" s="18" t="n">
        <v>464.72511431</v>
      </c>
      <c r="H18" s="20" t="n">
        <v>10.18285433</v>
      </c>
      <c r="I18" s="18" t="n">
        <v>453.11297115</v>
      </c>
      <c r="J18" s="20" t="n">
        <v>4.62455917</v>
      </c>
      <c r="K18" s="18" t="s">
        <v>404</v>
      </c>
      <c r="L18" s="20" t="s">
        <v>404</v>
      </c>
      <c r="M18" s="18" t="s">
        <v>404</v>
      </c>
      <c r="N18" s="20" t="s">
        <v>404</v>
      </c>
      <c r="O18" s="18" t="s">
        <v>404</v>
      </c>
      <c r="P18" s="20" t="s">
        <v>404</v>
      </c>
      <c r="Q18" s="18" t="n">
        <v>460.52960501</v>
      </c>
      <c r="R18" s="20" t="n">
        <v>47.44395244</v>
      </c>
    </row>
    <row r="19" spans="1:18">
      <c r="A19" s="15" t="s">
        <v>416</v>
      </c>
      <c r="B19" s="17" t="n">
        <v>5658</v>
      </c>
      <c r="C19" s="18">
        <f>(327.0/B19*100)</f>
        <v/>
      </c>
      <c r="D19" s="19" t="n">
        <v>5331</v>
      </c>
      <c r="E19" s="18" t="n">
        <v>450.22986964</v>
      </c>
      <c r="F19" s="20" t="n">
        <v>7.7089214</v>
      </c>
      <c r="G19" s="18" t="n">
        <v>500.4009327</v>
      </c>
      <c r="H19" s="20" t="n">
        <v>5.51083286</v>
      </c>
      <c r="I19" s="18" t="n">
        <v>461.64501337</v>
      </c>
      <c r="J19" s="20" t="n">
        <v>8.46321635</v>
      </c>
      <c r="K19" s="18" t="s">
        <v>404</v>
      </c>
      <c r="L19" s="20" t="s">
        <v>404</v>
      </c>
      <c r="M19" s="18" t="s">
        <v>404</v>
      </c>
      <c r="N19" s="20" t="s">
        <v>404</v>
      </c>
      <c r="O19" s="18" t="s">
        <v>404</v>
      </c>
      <c r="P19" s="20" t="s">
        <v>404</v>
      </c>
      <c r="Q19" s="18" t="n">
        <v>442.28411468</v>
      </c>
      <c r="R19" s="20" t="n">
        <v>61.99978243</v>
      </c>
    </row>
    <row r="20" spans="1:18">
      <c r="A20" s="15" t="s">
        <v>417</v>
      </c>
      <c r="B20" s="17" t="n">
        <v>3371</v>
      </c>
      <c r="C20" s="18">
        <f>(24.0/B20*100)</f>
        <v/>
      </c>
      <c r="D20" s="19" t="n">
        <v>3347</v>
      </c>
      <c r="E20" s="18" t="n">
        <v>470.21740256</v>
      </c>
      <c r="F20" s="20" t="n">
        <v>2.35951817</v>
      </c>
      <c r="G20" s="18" t="n">
        <v>475.42768143</v>
      </c>
      <c r="H20" s="20" t="n">
        <v>3.19016527</v>
      </c>
      <c r="I20" s="18" t="n">
        <v>474.13584386</v>
      </c>
      <c r="J20" s="20" t="n">
        <v>5.78719043</v>
      </c>
      <c r="K20" s="18" t="s">
        <v>404</v>
      </c>
      <c r="L20" s="20" t="s">
        <v>404</v>
      </c>
      <c r="M20" s="18" t="s">
        <v>404</v>
      </c>
      <c r="N20" s="20" t="s">
        <v>404</v>
      </c>
      <c r="O20" s="18" t="s">
        <v>404</v>
      </c>
      <c r="P20" s="20" t="s">
        <v>404</v>
      </c>
      <c r="Q20" s="18" t="n">
        <v>477.34664662</v>
      </c>
      <c r="R20" s="20" t="n">
        <v>6.13233731</v>
      </c>
    </row>
    <row r="21" spans="1:18">
      <c r="A21" s="15" t="s">
        <v>418</v>
      </c>
      <c r="B21" s="17" t="n">
        <v>5741</v>
      </c>
      <c r="C21" s="18">
        <f>(0.0/B21*100)</f>
        <v/>
      </c>
      <c r="D21" s="19" t="n">
        <v>5741</v>
      </c>
      <c r="E21" s="18" t="n">
        <v>501.79196722</v>
      </c>
      <c r="F21" s="20" t="n">
        <v>2.92554936</v>
      </c>
      <c r="G21" s="18" t="n">
        <v>500.77421621</v>
      </c>
      <c r="H21" s="20" t="n">
        <v>7.85106307</v>
      </c>
      <c r="I21" s="18" t="n">
        <v>509.52667401</v>
      </c>
      <c r="J21" s="20" t="n">
        <v>8.019024999999999</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457.8759251</v>
      </c>
      <c r="F22" s="20" t="n">
        <v>5.10839171</v>
      </c>
      <c r="G22" s="18" t="n">
        <v>492.14531405</v>
      </c>
      <c r="H22" s="20" t="n">
        <v>8.69896737</v>
      </c>
      <c r="I22" s="18" t="n">
        <v>457.69773284</v>
      </c>
      <c r="J22" s="20" t="n">
        <v>15.63402697</v>
      </c>
      <c r="K22" s="18" t="s">
        <v>404</v>
      </c>
      <c r="L22" s="20" t="s">
        <v>404</v>
      </c>
      <c r="M22" s="18" t="s">
        <v>404</v>
      </c>
      <c r="N22" s="20" t="s">
        <v>404</v>
      </c>
      <c r="O22" s="18" t="s">
        <v>404</v>
      </c>
      <c r="P22" s="20" t="s">
        <v>404</v>
      </c>
      <c r="Q22" s="18" t="n">
        <v>450.34718</v>
      </c>
      <c r="R22" s="20" t="n">
        <v>22.57881884</v>
      </c>
    </row>
    <row r="23" spans="1:18">
      <c r="A23" s="15" t="s">
        <v>420</v>
      </c>
      <c r="B23" s="17" t="n">
        <v>11583</v>
      </c>
      <c r="C23" s="18">
        <f>(3194.0/B23*100)</f>
        <v/>
      </c>
      <c r="D23" s="19" t="n">
        <v>8389</v>
      </c>
      <c r="E23" s="18" t="n">
        <v>477.67945665</v>
      </c>
      <c r="F23" s="20" t="n">
        <v>9.04813429</v>
      </c>
      <c r="G23" s="18" t="n">
        <v>495.87877615</v>
      </c>
      <c r="H23" s="20" t="n">
        <v>12.2540605</v>
      </c>
      <c r="I23" s="18" t="n">
        <v>484.7362409</v>
      </c>
      <c r="J23" s="20" t="n">
        <v>5.52809849</v>
      </c>
      <c r="K23" s="18" t="s">
        <v>404</v>
      </c>
      <c r="L23" s="20" t="s">
        <v>404</v>
      </c>
      <c r="M23" s="18" t="s">
        <v>404</v>
      </c>
      <c r="N23" s="20" t="s">
        <v>404</v>
      </c>
      <c r="O23" s="18" t="s">
        <v>404</v>
      </c>
      <c r="P23" s="20" t="s">
        <v>404</v>
      </c>
      <c r="Q23" s="18" t="n">
        <v>452.06368577</v>
      </c>
      <c r="R23" s="20" t="n">
        <v>28.9367613</v>
      </c>
    </row>
    <row r="24" spans="1:18">
      <c r="A24" s="15" t="s">
        <v>421</v>
      </c>
      <c r="B24" s="17" t="n">
        <v>6647</v>
      </c>
      <c r="C24" s="18">
        <f>(0.0/B24*100)</f>
        <v/>
      </c>
      <c r="D24" s="19" t="n">
        <v>6647</v>
      </c>
      <c r="E24" s="18" t="n">
        <v>542.69775935</v>
      </c>
      <c r="F24" s="20" t="n">
        <v>10.48821766</v>
      </c>
      <c r="G24" s="18" t="n">
        <v>536.7018758</v>
      </c>
      <c r="H24" s="20" t="n">
        <v>4.85871902</v>
      </c>
      <c r="I24" s="18" t="n">
        <v>539.31094277</v>
      </c>
      <c r="J24" s="20" t="n">
        <v>8.795642730000001</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512.7773538500001</v>
      </c>
      <c r="F25" s="20" t="n">
        <v>5.28481563</v>
      </c>
      <c r="G25" s="18" t="n">
        <v>521.79738735</v>
      </c>
      <c r="H25" s="20" t="n">
        <v>5.76083534</v>
      </c>
      <c r="I25" s="18" t="n">
        <v>512.6824195</v>
      </c>
      <c r="J25" s="20" t="n">
        <v>6.82200989</v>
      </c>
      <c r="K25" s="18" t="s">
        <v>404</v>
      </c>
      <c r="L25" s="20" t="s">
        <v>404</v>
      </c>
      <c r="M25" s="18" t="s">
        <v>404</v>
      </c>
      <c r="N25" s="20" t="s">
        <v>404</v>
      </c>
      <c r="O25" s="18" t="s">
        <v>404</v>
      </c>
      <c r="P25" s="20" t="s">
        <v>404</v>
      </c>
      <c r="Q25" s="18" t="n">
        <v>442.41672222</v>
      </c>
      <c r="R25" s="20" t="n">
        <v>3.3615834</v>
      </c>
    </row>
    <row r="26" spans="1:18">
      <c r="A26" s="15" t="s">
        <v>423</v>
      </c>
      <c r="B26" s="17" t="n">
        <v>4869</v>
      </c>
      <c r="C26" s="18">
        <f>(11.0/B26*100)</f>
        <v/>
      </c>
      <c r="D26" s="19" t="n">
        <v>4858</v>
      </c>
      <c r="E26" s="18" t="n">
        <v>483.71987895</v>
      </c>
      <c r="F26" s="20" t="n">
        <v>3.75646179</v>
      </c>
      <c r="G26" s="18" t="n">
        <v>493.52124911</v>
      </c>
      <c r="H26" s="20" t="n">
        <v>2.0139725</v>
      </c>
      <c r="I26" s="18" t="n">
        <v>487.19222026</v>
      </c>
      <c r="J26" s="20" t="n">
        <v>6.59110493</v>
      </c>
      <c r="K26" s="18" t="s">
        <v>404</v>
      </c>
      <c r="L26" s="20" t="s">
        <v>404</v>
      </c>
      <c r="M26" s="18" t="s">
        <v>404</v>
      </c>
      <c r="N26" s="20" t="s">
        <v>404</v>
      </c>
      <c r="O26" s="18" t="s">
        <v>404</v>
      </c>
      <c r="P26" s="20" t="s">
        <v>404</v>
      </c>
      <c r="Q26" s="18" t="n">
        <v>462.99786552</v>
      </c>
      <c r="R26" s="20" t="n">
        <v>7.83035093</v>
      </c>
    </row>
    <row r="27" spans="1:18">
      <c r="A27" s="15" t="s">
        <v>424</v>
      </c>
      <c r="B27" s="17" t="n">
        <v>5299</v>
      </c>
      <c r="C27" s="18">
        <f>(0.0/B27*100)</f>
        <v/>
      </c>
      <c r="D27" s="19" t="n">
        <v>5299</v>
      </c>
      <c r="E27" s="18" t="n">
        <v>495.42165731</v>
      </c>
      <c r="F27" s="20" t="n">
        <v>2.11587167</v>
      </c>
      <c r="G27" s="18" t="n">
        <v>477.59867159</v>
      </c>
      <c r="H27" s="20" t="n">
        <v>1.32327133</v>
      </c>
      <c r="I27" s="18" t="n">
        <v>482.10954657</v>
      </c>
      <c r="J27" s="20" t="n">
        <v>3.95840434</v>
      </c>
      <c r="K27" s="18" t="s">
        <v>404</v>
      </c>
      <c r="L27" s="20" t="s">
        <v>404</v>
      </c>
      <c r="M27" s="18" t="s">
        <v>404</v>
      </c>
      <c r="N27" s="20" t="s">
        <v>404</v>
      </c>
      <c r="O27" s="18" t="s">
        <v>404</v>
      </c>
      <c r="P27" s="20" t="s">
        <v>404</v>
      </c>
      <c r="Q27" s="18" t="n">
        <v>479.70679905</v>
      </c>
      <c r="R27" s="20" t="n">
        <v>3.68695462</v>
      </c>
    </row>
    <row r="28" spans="1:18">
      <c r="A28" s="15" t="s">
        <v>425</v>
      </c>
      <c r="B28" s="17" t="n">
        <v>7568</v>
      </c>
      <c r="C28" s="18">
        <f>(0.0/B28*100)</f>
        <v/>
      </c>
      <c r="D28" s="19" t="n">
        <v>7568</v>
      </c>
      <c r="E28" s="18" t="n">
        <v>413.2768389</v>
      </c>
      <c r="F28" s="20" t="n">
        <v>3.39448592</v>
      </c>
      <c r="G28" s="18" t="n">
        <v>430.78920176</v>
      </c>
      <c r="H28" s="20" t="n">
        <v>5.52418569</v>
      </c>
      <c r="I28" s="18" t="n">
        <v>409.35083927</v>
      </c>
      <c r="J28" s="20" t="n">
        <v>4.85125016</v>
      </c>
      <c r="K28" s="18" t="s">
        <v>404</v>
      </c>
      <c r="L28" s="20" t="s">
        <v>404</v>
      </c>
      <c r="M28" s="18" t="s">
        <v>404</v>
      </c>
      <c r="N28" s="20" t="s">
        <v>404</v>
      </c>
      <c r="O28" s="18" t="s">
        <v>404</v>
      </c>
      <c r="P28" s="20" t="s">
        <v>404</v>
      </c>
      <c r="Q28" s="18" t="n">
        <v>367.59530343</v>
      </c>
      <c r="R28" s="20" t="n">
        <v>15.7512095</v>
      </c>
    </row>
    <row r="29" spans="1:18">
      <c r="A29" s="15" t="s">
        <v>426</v>
      </c>
      <c r="B29" s="17" t="n">
        <v>5385</v>
      </c>
      <c r="C29" s="18">
        <f>(1123.0/B29*100)</f>
        <v/>
      </c>
      <c r="D29" s="19" t="n">
        <v>4262</v>
      </c>
      <c r="E29" s="18" t="n">
        <v>506.22026598</v>
      </c>
      <c r="F29" s="20" t="n">
        <v>9.091698450000001</v>
      </c>
      <c r="G29" s="18" t="n">
        <v>505.77826936</v>
      </c>
      <c r="H29" s="20" t="n">
        <v>16.22054096</v>
      </c>
      <c r="I29" s="18" t="n">
        <v>507.95170904</v>
      </c>
      <c r="J29" s="20" t="n">
        <v>9.752578939999999</v>
      </c>
      <c r="K29" s="18" t="s">
        <v>404</v>
      </c>
      <c r="L29" s="20" t="s">
        <v>404</v>
      </c>
      <c r="M29" s="18" t="s">
        <v>404</v>
      </c>
      <c r="N29" s="20" t="s">
        <v>404</v>
      </c>
      <c r="O29" s="18" t="s">
        <v>404</v>
      </c>
      <c r="P29" s="20" t="s">
        <v>404</v>
      </c>
      <c r="Q29" s="18" t="s">
        <v>404</v>
      </c>
      <c r="R29" s="20" t="s">
        <v>404</v>
      </c>
    </row>
    <row r="30" spans="1:18">
      <c r="A30" s="15" t="s">
        <v>427</v>
      </c>
      <c r="B30" s="17" t="n">
        <v>4520</v>
      </c>
      <c r="C30" s="18">
        <f>(1076.0/B30*100)</f>
        <v/>
      </c>
      <c r="D30" s="19" t="n">
        <v>3444</v>
      </c>
      <c r="E30" s="18" t="n">
        <v>508.63897111</v>
      </c>
      <c r="F30" s="20" t="n">
        <v>4.12531321</v>
      </c>
      <c r="G30" s="18" t="n">
        <v>527.244805</v>
      </c>
      <c r="H30" s="20" t="n">
        <v>7.14194469</v>
      </c>
      <c r="I30" s="18" t="n">
        <v>497.99720484</v>
      </c>
      <c r="J30" s="20" t="n">
        <v>28.33996122</v>
      </c>
      <c r="K30" s="18" t="s">
        <v>404</v>
      </c>
      <c r="L30" s="20" t="s">
        <v>404</v>
      </c>
      <c r="M30" s="18" t="s">
        <v>404</v>
      </c>
      <c r="N30" s="20" t="s">
        <v>404</v>
      </c>
      <c r="O30" s="18" t="s">
        <v>404</v>
      </c>
      <c r="P30" s="20" t="s">
        <v>404</v>
      </c>
      <c r="Q30" s="18" t="s">
        <v>404</v>
      </c>
      <c r="R30" s="20" t="s">
        <v>404</v>
      </c>
    </row>
    <row r="31" spans="1:18">
      <c r="A31" s="15" t="s">
        <v>428</v>
      </c>
      <c r="B31" s="17" t="n">
        <v>5456</v>
      </c>
      <c r="C31" s="18">
        <f>(502.0/B31*100)</f>
        <v/>
      </c>
      <c r="D31" s="19" t="n">
        <v>4954</v>
      </c>
      <c r="E31" s="18" t="n">
        <v>495.61958595</v>
      </c>
      <c r="F31" s="20" t="n">
        <v>3.18027329</v>
      </c>
      <c r="G31" s="18" t="n">
        <v>512.81158413</v>
      </c>
      <c r="H31" s="20" t="n">
        <v>6.84995712</v>
      </c>
      <c r="I31" s="18" t="n">
        <v>498.51185006</v>
      </c>
      <c r="J31" s="20" t="n">
        <v>4.23761876</v>
      </c>
      <c r="K31" s="18" t="s">
        <v>404</v>
      </c>
      <c r="L31" s="20" t="s">
        <v>404</v>
      </c>
      <c r="M31" s="18" t="s">
        <v>404</v>
      </c>
      <c r="N31" s="20" t="s">
        <v>404</v>
      </c>
      <c r="O31" s="18" t="s">
        <v>404</v>
      </c>
      <c r="P31" s="20" t="s">
        <v>404</v>
      </c>
      <c r="Q31" s="18" t="n">
        <v>485.44591755</v>
      </c>
      <c r="R31" s="20" t="n">
        <v>6.47294018</v>
      </c>
    </row>
    <row r="32" spans="1:18">
      <c r="A32" s="15" t="s">
        <v>429</v>
      </c>
      <c r="B32" s="17" t="n">
        <v>4478</v>
      </c>
      <c r="C32" s="18">
        <f>(0.0/B32*100)</f>
        <v/>
      </c>
      <c r="D32" s="19" t="n">
        <v>4478</v>
      </c>
      <c r="E32" s="18" t="n">
        <v>494.13000999</v>
      </c>
      <c r="F32" s="20" t="n">
        <v>5.15666716</v>
      </c>
      <c r="G32" s="18" t="n">
        <v>503.66896072</v>
      </c>
      <c r="H32" s="20" t="n">
        <v>4.56997221</v>
      </c>
      <c r="I32" s="18" t="n">
        <v>507.09300308</v>
      </c>
      <c r="J32" s="20" t="n">
        <v>4.60441004</v>
      </c>
      <c r="K32" s="18" t="s">
        <v>404</v>
      </c>
      <c r="L32" s="20" t="s">
        <v>404</v>
      </c>
      <c r="M32" s="18" t="s">
        <v>404</v>
      </c>
      <c r="N32" s="20" t="s">
        <v>404</v>
      </c>
      <c r="O32" s="18" t="s">
        <v>404</v>
      </c>
      <c r="P32" s="20" t="s">
        <v>404</v>
      </c>
      <c r="Q32" s="18" t="n">
        <v>496.92766967</v>
      </c>
      <c r="R32" s="20" t="n">
        <v>6.1177082</v>
      </c>
    </row>
    <row r="33" spans="1:18">
      <c r="A33" s="15" t="s">
        <v>430</v>
      </c>
      <c r="B33" s="17" t="n">
        <v>7325</v>
      </c>
      <c r="C33" s="18">
        <f>(29.0/B33*100)</f>
        <v/>
      </c>
      <c r="D33" s="19" t="n">
        <v>7296</v>
      </c>
      <c r="E33" s="18" t="n">
        <v>498.84157555</v>
      </c>
      <c r="F33" s="20" t="n">
        <v>3.39611197</v>
      </c>
      <c r="G33" s="18" t="n">
        <v>515.28297349</v>
      </c>
      <c r="H33" s="20" t="n">
        <v>7.1738183</v>
      </c>
      <c r="I33" s="18" t="n">
        <v>477.4662972</v>
      </c>
      <c r="J33" s="20" t="n">
        <v>16.4069332</v>
      </c>
      <c r="K33" s="18" t="s">
        <v>404</v>
      </c>
      <c r="L33" s="20" t="s">
        <v>404</v>
      </c>
      <c r="M33" s="18" t="s">
        <v>404</v>
      </c>
      <c r="N33" s="20" t="s">
        <v>404</v>
      </c>
      <c r="O33" s="18" t="s">
        <v>404</v>
      </c>
      <c r="P33" s="20" t="s">
        <v>404</v>
      </c>
      <c r="Q33" s="18" t="n">
        <v>475.64667633</v>
      </c>
      <c r="R33" s="20" t="n">
        <v>13.30463842</v>
      </c>
    </row>
    <row r="34" spans="1:18">
      <c r="A34" s="15" t="s">
        <v>431</v>
      </c>
      <c r="B34" s="17" t="n">
        <v>6350</v>
      </c>
      <c r="C34" s="18">
        <f>(0.0/B34*100)</f>
        <v/>
      </c>
      <c r="D34" s="19" t="n">
        <v>6350</v>
      </c>
      <c r="E34" s="18" t="n">
        <v>462.65003471</v>
      </c>
      <c r="F34" s="20" t="n">
        <v>6.86891693</v>
      </c>
      <c r="G34" s="18" t="n">
        <v>469.44123929</v>
      </c>
      <c r="H34" s="20" t="n">
        <v>8.06098607</v>
      </c>
      <c r="I34" s="18" t="n">
        <v>454.5131909</v>
      </c>
      <c r="J34" s="20" t="n">
        <v>6.58893429</v>
      </c>
      <c r="K34" s="18" t="s">
        <v>404</v>
      </c>
      <c r="L34" s="20" t="s">
        <v>404</v>
      </c>
      <c r="M34" s="18" t="s">
        <v>404</v>
      </c>
      <c r="N34" s="20" t="s">
        <v>404</v>
      </c>
      <c r="O34" s="18" t="s">
        <v>404</v>
      </c>
      <c r="P34" s="20" t="s">
        <v>404</v>
      </c>
      <c r="Q34" s="18" t="s">
        <v>404</v>
      </c>
      <c r="R34" s="20" t="s">
        <v>404</v>
      </c>
    </row>
    <row r="35" spans="1:18">
      <c r="A35" s="15" t="s">
        <v>432</v>
      </c>
      <c r="B35" s="17" t="n">
        <v>6406</v>
      </c>
      <c r="C35" s="18">
        <f>(443.0/B35*100)</f>
        <v/>
      </c>
      <c r="D35" s="19" t="n">
        <v>5963</v>
      </c>
      <c r="E35" s="18" t="n">
        <v>496.40048521</v>
      </c>
      <c r="F35" s="20" t="n">
        <v>2.88781469</v>
      </c>
      <c r="G35" s="18" t="n">
        <v>513.3669592799999</v>
      </c>
      <c r="H35" s="20" t="n">
        <v>2.69469171</v>
      </c>
      <c r="I35" s="18" t="n">
        <v>521.82029556</v>
      </c>
      <c r="J35" s="20" t="n">
        <v>1.91972821</v>
      </c>
      <c r="K35" s="18" t="s">
        <v>404</v>
      </c>
      <c r="L35" s="20" t="s">
        <v>404</v>
      </c>
      <c r="M35" s="18" t="s">
        <v>404</v>
      </c>
      <c r="N35" s="20" t="s">
        <v>404</v>
      </c>
      <c r="O35" s="18" t="s">
        <v>404</v>
      </c>
      <c r="P35" s="20" t="s">
        <v>404</v>
      </c>
      <c r="Q35" s="18" t="n">
        <v>448.19585782</v>
      </c>
      <c r="R35" s="20" t="n">
        <v>8.209833379999999</v>
      </c>
    </row>
    <row r="36" spans="1:18">
      <c r="A36" s="15" t="s">
        <v>433</v>
      </c>
      <c r="B36" s="17" t="n">
        <v>6736</v>
      </c>
      <c r="C36" s="18">
        <f>(10.0/B36*100)</f>
        <v/>
      </c>
      <c r="D36" s="19" t="n">
        <v>6726</v>
      </c>
      <c r="E36" s="18" t="n">
        <v>494.07185296</v>
      </c>
      <c r="F36" s="20" t="n">
        <v>4.0684983</v>
      </c>
      <c r="G36" s="18" t="n">
        <v>493.89440883</v>
      </c>
      <c r="H36" s="20" t="n">
        <v>3.99610692</v>
      </c>
      <c r="I36" s="18" t="n">
        <v>490.55834142</v>
      </c>
      <c r="J36" s="20" t="n">
        <v>4.87202585</v>
      </c>
      <c r="K36" s="18" t="s">
        <v>404</v>
      </c>
      <c r="L36" s="20" t="s">
        <v>404</v>
      </c>
      <c r="M36" s="18" t="s">
        <v>404</v>
      </c>
      <c r="N36" s="20" t="s">
        <v>404</v>
      </c>
      <c r="O36" s="18" t="s">
        <v>404</v>
      </c>
      <c r="P36" s="20" t="s">
        <v>404</v>
      </c>
      <c r="Q36" s="18" t="n">
        <v>442.0468772</v>
      </c>
      <c r="R36" s="20" t="n">
        <v>7.5871327</v>
      </c>
    </row>
    <row r="37" spans="1:18">
      <c r="A37" s="15" t="s">
        <v>434</v>
      </c>
      <c r="B37" s="17" t="n">
        <v>5458</v>
      </c>
      <c r="C37" s="18">
        <f>(0.0/B37*100)</f>
        <v/>
      </c>
      <c r="D37" s="19" t="n">
        <v>5458</v>
      </c>
      <c r="E37" s="18" t="n">
        <v>490.74726735</v>
      </c>
      <c r="F37" s="20" t="n">
        <v>5.38554607</v>
      </c>
      <c r="G37" s="18" t="n">
        <v>497.32180802</v>
      </c>
      <c r="H37" s="20" t="n">
        <v>8.5314558</v>
      </c>
      <c r="I37" s="18" t="n">
        <v>494.30161163</v>
      </c>
      <c r="J37" s="20" t="n">
        <v>5.15684597</v>
      </c>
      <c r="K37" s="18" t="s">
        <v>404</v>
      </c>
      <c r="L37" s="20" t="s">
        <v>404</v>
      </c>
      <c r="M37" s="18" t="s">
        <v>404</v>
      </c>
      <c r="N37" s="20" t="s">
        <v>404</v>
      </c>
      <c r="O37" s="18" t="s">
        <v>404</v>
      </c>
      <c r="P37" s="20" t="s">
        <v>404</v>
      </c>
      <c r="Q37" s="18" t="n">
        <v>491.21305495</v>
      </c>
      <c r="R37" s="20" t="n">
        <v>5.49119405</v>
      </c>
    </row>
    <row r="38" spans="1:18">
      <c r="A38" s="15" t="s">
        <v>435</v>
      </c>
      <c r="B38" s="17" t="n">
        <v>5860</v>
      </c>
      <c r="C38" s="18">
        <f>(268.0/B38*100)</f>
        <v/>
      </c>
      <c r="D38" s="19" t="n">
        <v>5592</v>
      </c>
      <c r="E38" s="18" t="n">
        <v>497.96740976</v>
      </c>
      <c r="F38" s="20" t="n">
        <v>6.62262274</v>
      </c>
      <c r="G38" s="18" t="n">
        <v>496.85829223</v>
      </c>
      <c r="H38" s="20" t="n">
        <v>7.02015735</v>
      </c>
      <c r="I38" s="18" t="n">
        <v>520.37538404</v>
      </c>
      <c r="J38" s="20" t="n">
        <v>7.55423044</v>
      </c>
      <c r="K38" s="18" t="s">
        <v>404</v>
      </c>
      <c r="L38" s="20" t="s">
        <v>404</v>
      </c>
      <c r="M38" s="18" t="s">
        <v>404</v>
      </c>
      <c r="N38" s="20" t="s">
        <v>404</v>
      </c>
      <c r="O38" s="18" t="s">
        <v>404</v>
      </c>
      <c r="P38" s="20" t="s">
        <v>404</v>
      </c>
      <c r="Q38" s="18" t="n">
        <v>516.036493</v>
      </c>
      <c r="R38" s="20" t="n">
        <v>33.00209436</v>
      </c>
    </row>
    <row r="39" spans="1:18">
      <c r="A39" s="15" t="s">
        <v>436</v>
      </c>
      <c r="B39" s="17" t="n">
        <v>5895</v>
      </c>
      <c r="C39" s="18">
        <f>(0.0/B39*100)</f>
        <v/>
      </c>
      <c r="D39" s="19" t="n">
        <v>5895</v>
      </c>
      <c r="E39" s="18" t="n">
        <v>423.89081423</v>
      </c>
      <c r="F39" s="20" t="n">
        <v>5.83093306</v>
      </c>
      <c r="G39" s="18" t="n">
        <v>440.84209482</v>
      </c>
      <c r="H39" s="20" t="n">
        <v>9.9750976</v>
      </c>
      <c r="I39" s="18" t="n">
        <v>410.35420871</v>
      </c>
      <c r="J39" s="20" t="n">
        <v>9.378279920000001</v>
      </c>
      <c r="K39" s="18" t="s">
        <v>404</v>
      </c>
      <c r="L39" s="20" t="s">
        <v>404</v>
      </c>
      <c r="M39" s="18" t="s">
        <v>404</v>
      </c>
      <c r="N39" s="20" t="s">
        <v>404</v>
      </c>
      <c r="O39" s="18" t="s">
        <v>404</v>
      </c>
      <c r="P39" s="20" t="s">
        <v>404</v>
      </c>
      <c r="Q39" s="18" t="n">
        <v>354.16450642</v>
      </c>
      <c r="R39" s="20" t="n">
        <v>17.28901763</v>
      </c>
    </row>
    <row r="40" spans="1:18">
      <c r="A40" s="15" t="s">
        <v>437</v>
      </c>
      <c r="B40" s="17" t="n">
        <v>14157</v>
      </c>
      <c r="C40" s="18">
        <f>(2978.0/B40*100)</f>
        <v/>
      </c>
      <c r="D40" s="19" t="n">
        <v>11179</v>
      </c>
      <c r="E40" s="18" t="n">
        <v>509.68594059</v>
      </c>
      <c r="F40" s="20" t="n">
        <v>3.74707768</v>
      </c>
      <c r="G40" s="18" t="n">
        <v>515.5980754</v>
      </c>
      <c r="H40" s="20" t="n">
        <v>8.318501400000001</v>
      </c>
      <c r="I40" s="18" t="n">
        <v>510.79372349</v>
      </c>
      <c r="J40" s="20" t="n">
        <v>13.55859833</v>
      </c>
      <c r="K40" s="18" t="s">
        <v>404</v>
      </c>
      <c r="L40" s="20" t="s">
        <v>404</v>
      </c>
      <c r="M40" s="18" t="s">
        <v>404</v>
      </c>
      <c r="N40" s="20" t="s">
        <v>404</v>
      </c>
      <c r="O40" s="18" t="s">
        <v>404</v>
      </c>
      <c r="P40" s="20" t="s">
        <v>404</v>
      </c>
      <c r="Q40" s="18" t="n">
        <v>511.1304567</v>
      </c>
      <c r="R40" s="20" t="n">
        <v>4.89673276</v>
      </c>
    </row>
    <row r="41" spans="1:18">
      <c r="A41" s="15" t="s">
        <v>438</v>
      </c>
      <c r="B41" s="17" t="n">
        <v>5712</v>
      </c>
      <c r="C41" s="18">
        <f>(99.0/B41*100)</f>
        <v/>
      </c>
      <c r="D41" s="19" t="n">
        <v>5613</v>
      </c>
      <c r="E41" s="18" t="n">
        <v>492.46576535</v>
      </c>
      <c r="F41" s="20" t="n">
        <v>5.76568902</v>
      </c>
      <c r="G41" s="18" t="n">
        <v>498.69094441</v>
      </c>
      <c r="H41" s="20" t="n">
        <v>5.62306244</v>
      </c>
      <c r="I41" s="18" t="n">
        <v>505.33311381</v>
      </c>
      <c r="J41" s="20" t="n">
        <v>7.71072688</v>
      </c>
      <c r="K41" s="18" t="s">
        <v>404</v>
      </c>
      <c r="L41" s="20" t="s">
        <v>404</v>
      </c>
      <c r="M41" s="18" t="s">
        <v>404</v>
      </c>
      <c r="N41" s="20" t="s">
        <v>404</v>
      </c>
      <c r="O41" s="18" t="s">
        <v>404</v>
      </c>
      <c r="P41" s="20" t="s">
        <v>404</v>
      </c>
      <c r="Q41" s="18" t="n">
        <v>479.08862567</v>
      </c>
      <c r="R41" s="20" t="n">
        <v>3.49727386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431.24248378</v>
      </c>
      <c r="F44" s="20" t="n">
        <v>6.17651102</v>
      </c>
      <c r="G44" s="18" t="n">
        <v>428.0897255</v>
      </c>
      <c r="H44" s="20" t="n">
        <v>4.28479951</v>
      </c>
      <c r="I44" s="18" t="n">
        <v>409.23570243</v>
      </c>
      <c r="J44" s="20" t="n">
        <v>8.91244228</v>
      </c>
      <c r="K44" s="18" t="s">
        <v>404</v>
      </c>
      <c r="L44" s="20" t="s">
        <v>404</v>
      </c>
      <c r="M44" s="18" t="s">
        <v>404</v>
      </c>
      <c r="N44" s="20" t="s">
        <v>404</v>
      </c>
      <c r="O44" s="18" t="s">
        <v>404</v>
      </c>
      <c r="P44" s="20" t="s">
        <v>404</v>
      </c>
      <c r="Q44" s="18" t="n">
        <v>411.16035581</v>
      </c>
      <c r="R44" s="20" t="n">
        <v>7.81750751</v>
      </c>
    </row>
    <row r="45" spans="1:18">
      <c r="A45" s="15" t="s">
        <v>442</v>
      </c>
      <c r="B45" s="17" t="n">
        <v>5519</v>
      </c>
      <c r="C45" s="18">
        <f>(0.0/B45*100)</f>
        <v/>
      </c>
      <c r="D45" s="19" t="n">
        <v>5519</v>
      </c>
      <c r="E45" s="18" t="n">
        <v>374.20922256</v>
      </c>
      <c r="F45" s="20" t="n">
        <v>7.34929808</v>
      </c>
      <c r="G45" s="18" t="n">
        <v>380.79635997</v>
      </c>
      <c r="H45" s="20" t="n">
        <v>6.78721234</v>
      </c>
      <c r="I45" s="18" t="n">
        <v>372.55158515</v>
      </c>
      <c r="J45" s="20" t="n">
        <v>3.62405195</v>
      </c>
      <c r="K45" s="18" t="s">
        <v>404</v>
      </c>
      <c r="L45" s="20" t="s">
        <v>404</v>
      </c>
      <c r="M45" s="18" t="s">
        <v>404</v>
      </c>
      <c r="N45" s="20" t="s">
        <v>404</v>
      </c>
      <c r="O45" s="18" t="s">
        <v>404</v>
      </c>
      <c r="P45" s="20" t="s">
        <v>404</v>
      </c>
      <c r="Q45" s="18" t="n">
        <v>368.57506222</v>
      </c>
      <c r="R45" s="20" t="n">
        <v>24.88428282</v>
      </c>
    </row>
    <row r="46" spans="1:18">
      <c r="A46" s="15" t="s">
        <v>443</v>
      </c>
      <c r="B46" s="17" t="n">
        <v>23141</v>
      </c>
      <c r="C46" s="18">
        <f>(4196.0/B46*100)</f>
        <v/>
      </c>
      <c r="D46" s="19" t="n">
        <v>18945</v>
      </c>
      <c r="E46" s="18" t="n">
        <v>397.6274922</v>
      </c>
      <c r="F46" s="20" t="n">
        <v>2.95304486</v>
      </c>
      <c r="G46" s="18" t="n">
        <v>418.12461072</v>
      </c>
      <c r="H46" s="20" t="n">
        <v>8.209360950000001</v>
      </c>
      <c r="I46" s="18" t="n">
        <v>415.93989409</v>
      </c>
      <c r="J46" s="20" t="n">
        <v>7.45190784</v>
      </c>
      <c r="K46" s="18" t="s">
        <v>404</v>
      </c>
      <c r="L46" s="20" t="s">
        <v>404</v>
      </c>
      <c r="M46" s="18" t="s">
        <v>404</v>
      </c>
      <c r="N46" s="20" t="s">
        <v>404</v>
      </c>
      <c r="O46" s="18" t="s">
        <v>404</v>
      </c>
      <c r="P46" s="20" t="s">
        <v>404</v>
      </c>
      <c r="Q46" s="18" t="n">
        <v>371.08474028</v>
      </c>
      <c r="R46" s="20" t="n">
        <v>28.27393632</v>
      </c>
    </row>
    <row r="47" spans="1:18">
      <c r="A47" s="15" t="s">
        <v>444</v>
      </c>
      <c r="B47" s="17" t="n">
        <v>5928</v>
      </c>
      <c r="C47" s="18">
        <f>(0.0/B47*100)</f>
        <v/>
      </c>
      <c r="D47" s="19" t="n">
        <v>5928</v>
      </c>
      <c r="E47" s="18" t="n">
        <v>421.62089246</v>
      </c>
      <c r="F47" s="20" t="n">
        <v>8.63505477</v>
      </c>
      <c r="G47" s="18" t="n">
        <v>459.06644929</v>
      </c>
      <c r="H47" s="20" t="n">
        <v>7.50389296</v>
      </c>
      <c r="I47" s="18" t="n">
        <v>497.86697374</v>
      </c>
      <c r="J47" s="20" t="n">
        <v>14.24074406</v>
      </c>
      <c r="K47" s="18" t="s">
        <v>404</v>
      </c>
      <c r="L47" s="20" t="s">
        <v>404</v>
      </c>
      <c r="M47" s="18" t="s">
        <v>404</v>
      </c>
      <c r="N47" s="20" t="s">
        <v>404</v>
      </c>
      <c r="O47" s="18" t="s">
        <v>404</v>
      </c>
      <c r="P47" s="20" t="s">
        <v>404</v>
      </c>
      <c r="Q47" s="18" t="s">
        <v>404</v>
      </c>
      <c r="R47" s="20" t="s">
        <v>404</v>
      </c>
    </row>
    <row r="48" spans="1:18">
      <c r="A48" s="15" t="s">
        <v>445</v>
      </c>
      <c r="B48" s="17" t="n">
        <v>9841</v>
      </c>
      <c r="C48" s="18">
        <f>(40.0/B48*100)</f>
        <v/>
      </c>
      <c r="D48" s="19" t="n">
        <v>9801</v>
      </c>
      <c r="E48" s="18" t="n">
        <v>521.6801004500001</v>
      </c>
      <c r="F48" s="20" t="n">
        <v>9.55286598</v>
      </c>
      <c r="G48" s="18" t="n">
        <v>535.04307479</v>
      </c>
      <c r="H48" s="20" t="n">
        <v>9.89978597</v>
      </c>
      <c r="I48" s="18" t="n">
        <v>481.23872492</v>
      </c>
      <c r="J48" s="20" t="n">
        <v>10.08809283</v>
      </c>
      <c r="K48" s="18" t="s">
        <v>404</v>
      </c>
      <c r="L48" s="20" t="s">
        <v>404</v>
      </c>
      <c r="M48" s="18" t="s">
        <v>404</v>
      </c>
      <c r="N48" s="20" t="s">
        <v>404</v>
      </c>
      <c r="O48" s="18" t="s">
        <v>404</v>
      </c>
      <c r="P48" s="20" t="s">
        <v>404</v>
      </c>
      <c r="Q48" s="18" t="n">
        <v>487.55295604</v>
      </c>
      <c r="R48" s="20" t="n">
        <v>5.30971456</v>
      </c>
    </row>
    <row r="49" spans="1:18">
      <c r="A49" s="15" t="s">
        <v>446</v>
      </c>
      <c r="B49" s="17" t="n">
        <v>6349</v>
      </c>
      <c r="C49" s="18">
        <f>(52.0/B49*100)</f>
        <v/>
      </c>
      <c r="D49" s="19" t="n">
        <v>6297</v>
      </c>
      <c r="E49" s="18" t="n">
        <v>416.48557689</v>
      </c>
      <c r="F49" s="20" t="n">
        <v>4.60487826</v>
      </c>
      <c r="G49" s="18" t="n">
        <v>436.42699844</v>
      </c>
      <c r="H49" s="20" t="n">
        <v>6.31159401</v>
      </c>
      <c r="I49" s="18" t="n">
        <v>441.27870037</v>
      </c>
      <c r="J49" s="20" t="n">
        <v>5.00459005</v>
      </c>
      <c r="K49" s="18" t="s">
        <v>404</v>
      </c>
      <c r="L49" s="20" t="s">
        <v>404</v>
      </c>
      <c r="M49" s="18" t="s">
        <v>404</v>
      </c>
      <c r="N49" s="20" t="s">
        <v>404</v>
      </c>
      <c r="O49" s="18" t="s">
        <v>404</v>
      </c>
      <c r="P49" s="20" t="s">
        <v>404</v>
      </c>
      <c r="Q49" s="18" t="n">
        <v>408.88409931</v>
      </c>
      <c r="R49" s="20" t="n">
        <v>26.91334814</v>
      </c>
    </row>
    <row r="50" spans="1:18">
      <c r="A50" s="15" t="s">
        <v>447</v>
      </c>
      <c r="B50" s="17" t="n">
        <v>11795</v>
      </c>
      <c r="C50" s="18">
        <f>(1031.0/B50*100)</f>
        <v/>
      </c>
      <c r="D50" s="19" t="n">
        <v>10764</v>
      </c>
      <c r="E50" s="18" t="n">
        <v>413.07330581</v>
      </c>
      <c r="F50" s="20" t="n">
        <v>3.52944923</v>
      </c>
      <c r="G50" s="18" t="n">
        <v>436.14291922</v>
      </c>
      <c r="H50" s="20" t="n">
        <v>6.99908688</v>
      </c>
      <c r="I50" s="18" t="n">
        <v>415.99602272</v>
      </c>
      <c r="J50" s="20" t="n">
        <v>9.24005541</v>
      </c>
      <c r="K50" s="18" t="s">
        <v>404</v>
      </c>
      <c r="L50" s="20" t="s">
        <v>404</v>
      </c>
      <c r="M50" s="18" t="s">
        <v>404</v>
      </c>
      <c r="N50" s="20" t="s">
        <v>404</v>
      </c>
      <c r="O50" s="18" t="s">
        <v>404</v>
      </c>
      <c r="P50" s="20" t="s">
        <v>404</v>
      </c>
      <c r="Q50" s="18" t="n">
        <v>453.17177869</v>
      </c>
      <c r="R50" s="20" t="n">
        <v>5.34420106</v>
      </c>
    </row>
    <row r="51" spans="1:18">
      <c r="A51" s="15" t="s">
        <v>448</v>
      </c>
      <c r="B51" s="17" t="n">
        <v>6866</v>
      </c>
      <c r="C51" s="18">
        <f>(0.0/B51*100)</f>
        <v/>
      </c>
      <c r="D51" s="19" t="n">
        <v>6866</v>
      </c>
      <c r="E51" s="18" t="n">
        <v>421.85273849</v>
      </c>
      <c r="F51" s="20" t="n">
        <v>4.46212108</v>
      </c>
      <c r="G51" s="18" t="n">
        <v>413.19487769</v>
      </c>
      <c r="H51" s="20" t="n">
        <v>4.66772181</v>
      </c>
      <c r="I51" s="18" t="n">
        <v>421.73453311</v>
      </c>
      <c r="J51" s="20" t="n">
        <v>3.84716743</v>
      </c>
      <c r="K51" s="18" t="s">
        <v>404</v>
      </c>
      <c r="L51" s="20" t="s">
        <v>404</v>
      </c>
      <c r="M51" s="18" t="s">
        <v>404</v>
      </c>
      <c r="N51" s="20" t="s">
        <v>404</v>
      </c>
      <c r="O51" s="18" t="s">
        <v>404</v>
      </c>
      <c r="P51" s="20" t="s">
        <v>404</v>
      </c>
      <c r="Q51" s="18" t="n">
        <v>392.94222512</v>
      </c>
      <c r="R51" s="20" t="n">
        <v>8.04699304</v>
      </c>
    </row>
    <row r="52" spans="1:18">
      <c r="A52" s="15" t="s">
        <v>449</v>
      </c>
      <c r="B52" s="17" t="n">
        <v>5809</v>
      </c>
      <c r="C52" s="18">
        <f>(0.0/B52*100)</f>
        <v/>
      </c>
      <c r="D52" s="19" t="n">
        <v>5809</v>
      </c>
      <c r="E52" s="18" t="n">
        <v>474.5257087</v>
      </c>
      <c r="F52" s="20" t="n">
        <v>5.0505014</v>
      </c>
      <c r="G52" s="18" t="n">
        <v>476.04691787</v>
      </c>
      <c r="H52" s="20" t="n">
        <v>4.86219332</v>
      </c>
      <c r="I52" s="18" t="n">
        <v>484.65723017</v>
      </c>
      <c r="J52" s="20" t="n">
        <v>12.46182228</v>
      </c>
      <c r="K52" s="18" t="s">
        <v>404</v>
      </c>
      <c r="L52" s="20" t="s">
        <v>404</v>
      </c>
      <c r="M52" s="18" t="s">
        <v>404</v>
      </c>
      <c r="N52" s="20" t="s">
        <v>404</v>
      </c>
      <c r="O52" s="18" t="s">
        <v>404</v>
      </c>
      <c r="P52" s="20" t="s">
        <v>404</v>
      </c>
      <c r="Q52" s="18" t="n">
        <v>393.79881338</v>
      </c>
      <c r="R52" s="20" t="n">
        <v>4.77706015</v>
      </c>
    </row>
    <row r="53" spans="1:18">
      <c r="A53" s="15" t="s">
        <v>450</v>
      </c>
      <c r="B53" s="17" t="n">
        <v>5571</v>
      </c>
      <c r="C53" s="18">
        <f>(0.0/B53*100)</f>
        <v/>
      </c>
      <c r="D53" s="19" t="n">
        <v>5571</v>
      </c>
      <c r="E53" s="18" t="n">
        <v>423.10852953</v>
      </c>
      <c r="F53" s="20" t="n">
        <v>2.6861721</v>
      </c>
      <c r="G53" s="18" t="n">
        <v>427.0334295</v>
      </c>
      <c r="H53" s="20" t="n">
        <v>1.99709284</v>
      </c>
      <c r="I53" s="18" t="n">
        <v>450.15947186</v>
      </c>
      <c r="J53" s="20" t="n">
        <v>2.19988288</v>
      </c>
      <c r="K53" s="18" t="s">
        <v>404</v>
      </c>
      <c r="L53" s="20" t="s">
        <v>404</v>
      </c>
      <c r="M53" s="18" t="s">
        <v>404</v>
      </c>
      <c r="N53" s="20" t="s">
        <v>404</v>
      </c>
      <c r="O53" s="18" t="s">
        <v>404</v>
      </c>
      <c r="P53" s="20" t="s">
        <v>404</v>
      </c>
      <c r="Q53" s="18" t="n">
        <v>382.60085823</v>
      </c>
      <c r="R53" s="20" t="n">
        <v>33.4338315</v>
      </c>
    </row>
    <row r="54" spans="1:18">
      <c r="A54" s="15" t="s">
        <v>451</v>
      </c>
      <c r="B54" s="17" t="n">
        <v>4740</v>
      </c>
      <c r="C54" s="18">
        <f>(199.0/B54*100)</f>
        <v/>
      </c>
      <c r="D54" s="19" t="n">
        <v>4541</v>
      </c>
      <c r="E54" s="18" t="n">
        <v>329.85763206</v>
      </c>
      <c r="F54" s="20" t="n">
        <v>4.11995402</v>
      </c>
      <c r="G54" s="18" t="n">
        <v>338.11721002</v>
      </c>
      <c r="H54" s="20" t="n">
        <v>10.28098036</v>
      </c>
      <c r="I54" s="18" t="n">
        <v>333.65046287</v>
      </c>
      <c r="J54" s="20" t="n">
        <v>7.25092751</v>
      </c>
      <c r="K54" s="18" t="s">
        <v>404</v>
      </c>
      <c r="L54" s="20" t="s">
        <v>404</v>
      </c>
      <c r="M54" s="18" t="s">
        <v>404</v>
      </c>
      <c r="N54" s="20" t="s">
        <v>404</v>
      </c>
      <c r="O54" s="18" t="s">
        <v>404</v>
      </c>
      <c r="P54" s="20" t="s">
        <v>404</v>
      </c>
      <c r="Q54" s="18" t="n">
        <v>300.53953032</v>
      </c>
      <c r="R54" s="20" t="n">
        <v>5.82923835</v>
      </c>
    </row>
    <row r="55" spans="1:18">
      <c r="A55" s="15" t="s">
        <v>452</v>
      </c>
      <c r="B55" s="17" t="n">
        <v>5316</v>
      </c>
      <c r="C55" s="18">
        <f>(43.0/B55*100)</f>
        <v/>
      </c>
      <c r="D55" s="19" t="n">
        <v>5273</v>
      </c>
      <c r="E55" s="18" t="n">
        <v>399.51628675</v>
      </c>
      <c r="F55" s="20" t="n">
        <v>9.56943268</v>
      </c>
      <c r="G55" s="18" t="n">
        <v>408.37749685</v>
      </c>
      <c r="H55" s="20" t="n">
        <v>4.65745787</v>
      </c>
      <c r="I55" s="18" t="n">
        <v>417.41322771</v>
      </c>
      <c r="J55" s="20" t="n">
        <v>5.86584308</v>
      </c>
      <c r="K55" s="18" t="s">
        <v>404</v>
      </c>
      <c r="L55" s="20" t="s">
        <v>404</v>
      </c>
      <c r="M55" s="18" t="s">
        <v>404</v>
      </c>
      <c r="N55" s="20" t="s">
        <v>404</v>
      </c>
      <c r="O55" s="18" t="s">
        <v>404</v>
      </c>
      <c r="P55" s="20" t="s">
        <v>404</v>
      </c>
      <c r="Q55" s="18" t="n">
        <v>414.14080729</v>
      </c>
      <c r="R55" s="20" t="n">
        <v>5.60476871</v>
      </c>
    </row>
    <row r="56" spans="1:18">
      <c r="A56" s="15" t="s">
        <v>453</v>
      </c>
      <c r="B56" s="17" t="n">
        <v>5359</v>
      </c>
      <c r="C56" s="18">
        <f>(0.0/B56*100)</f>
        <v/>
      </c>
      <c r="D56" s="19" t="n">
        <v>5359</v>
      </c>
      <c r="E56" s="18" t="n">
        <v>518.2696224</v>
      </c>
      <c r="F56" s="20" t="n">
        <v>3.22479379</v>
      </c>
      <c r="G56" s="18" t="n">
        <v>548.10505915</v>
      </c>
      <c r="H56" s="20" t="n">
        <v>8.435724</v>
      </c>
      <c r="I56" s="18" t="n">
        <v>543.42184465</v>
      </c>
      <c r="J56" s="20" t="n">
        <v>11.16369835</v>
      </c>
      <c r="K56" s="18" t="s">
        <v>404</v>
      </c>
      <c r="L56" s="20" t="s">
        <v>404</v>
      </c>
      <c r="M56" s="18" t="s">
        <v>404</v>
      </c>
      <c r="N56" s="20" t="s">
        <v>404</v>
      </c>
      <c r="O56" s="18" t="s">
        <v>404</v>
      </c>
      <c r="P56" s="20" t="s">
        <v>404</v>
      </c>
      <c r="Q56" s="18" t="n">
        <v>482.20290308</v>
      </c>
      <c r="R56" s="20" t="n">
        <v>4.7249978</v>
      </c>
    </row>
    <row r="57" spans="1:18">
      <c r="A57" s="15" t="s">
        <v>454</v>
      </c>
      <c r="B57" s="17" t="n">
        <v>6513</v>
      </c>
      <c r="C57" s="18">
        <f>(0.0/B57*100)</f>
        <v/>
      </c>
      <c r="D57" s="19" t="n">
        <v>6513</v>
      </c>
      <c r="E57" s="18" t="n">
        <v>405.22462719</v>
      </c>
      <c r="F57" s="20" t="n">
        <v>2.78186038</v>
      </c>
      <c r="G57" s="18" t="n">
        <v>399.31282325</v>
      </c>
      <c r="H57" s="20" t="n">
        <v>15.55573086</v>
      </c>
      <c r="I57" s="18" t="n">
        <v>386.28199492</v>
      </c>
      <c r="J57" s="20" t="n">
        <v>7.29713972</v>
      </c>
      <c r="K57" s="18" t="s">
        <v>404</v>
      </c>
      <c r="L57" s="20" t="s">
        <v>404</v>
      </c>
      <c r="M57" s="18" t="s">
        <v>404</v>
      </c>
      <c r="N57" s="20" t="s">
        <v>404</v>
      </c>
      <c r="O57" s="18" t="n">
        <v>366.13225625</v>
      </c>
      <c r="P57" s="20" t="n">
        <v>5.77110414</v>
      </c>
      <c r="Q57" s="18" t="n">
        <v>449.01669442</v>
      </c>
      <c r="R57" s="20" t="n">
        <v>8.00421946</v>
      </c>
    </row>
    <row r="58" spans="1:18">
      <c r="A58" s="15" t="s">
        <v>455</v>
      </c>
      <c r="B58" s="17" t="n">
        <v>7267</v>
      </c>
      <c r="C58" s="18">
        <f>(0.0/B58*100)</f>
        <v/>
      </c>
      <c r="D58" s="19" t="n">
        <v>7267</v>
      </c>
      <c r="E58" s="18" t="n">
        <v>409.79612203</v>
      </c>
      <c r="F58" s="20" t="n">
        <v>3.71108172</v>
      </c>
      <c r="G58" s="18" t="n">
        <v>403.10564566</v>
      </c>
      <c r="H58" s="20" t="n">
        <v>9.752419679999999</v>
      </c>
      <c r="I58" s="18" t="n">
        <v>407.18780621</v>
      </c>
      <c r="J58" s="20" t="n">
        <v>6.70952588</v>
      </c>
      <c r="K58" s="18" t="s">
        <v>404</v>
      </c>
      <c r="L58" s="20" t="s">
        <v>404</v>
      </c>
      <c r="M58" s="18" t="s">
        <v>404</v>
      </c>
      <c r="N58" s="20" t="s">
        <v>404</v>
      </c>
      <c r="O58" s="18" t="s">
        <v>404</v>
      </c>
      <c r="P58" s="20" t="s">
        <v>404</v>
      </c>
      <c r="Q58" s="18" t="n">
        <v>415.27704661</v>
      </c>
      <c r="R58" s="20" t="n">
        <v>10.0923953</v>
      </c>
    </row>
    <row r="59" spans="1:18">
      <c r="A59" s="15" t="s">
        <v>456</v>
      </c>
      <c r="B59" s="17" t="n">
        <v>4826</v>
      </c>
      <c r="C59" s="18">
        <f>(0.0/B59*100)</f>
        <v/>
      </c>
      <c r="D59" s="19" t="n">
        <v>4826</v>
      </c>
      <c r="E59" s="18" t="n">
        <v>373.87110786</v>
      </c>
      <c r="F59" s="20" t="n">
        <v>2.24784259</v>
      </c>
      <c r="G59" s="18" t="n">
        <v>382.90852877</v>
      </c>
      <c r="H59" s="20" t="n">
        <v>2.68184383</v>
      </c>
      <c r="I59" s="18" t="n">
        <v>381.83101653</v>
      </c>
      <c r="J59" s="20" t="n">
        <v>4.21969427</v>
      </c>
      <c r="K59" s="18" t="s">
        <v>404</v>
      </c>
      <c r="L59" s="20" t="s">
        <v>404</v>
      </c>
      <c r="M59" s="18" t="s">
        <v>404</v>
      </c>
      <c r="N59" s="20" t="s">
        <v>404</v>
      </c>
      <c r="O59" s="18" t="s">
        <v>404</v>
      </c>
      <c r="P59" s="20" t="s">
        <v>404</v>
      </c>
      <c r="Q59" s="18" t="n">
        <v>367.10854188</v>
      </c>
      <c r="R59" s="20" t="n">
        <v>7.68008851</v>
      </c>
    </row>
    <row r="60" spans="1:18">
      <c r="A60" s="15" t="s">
        <v>457</v>
      </c>
      <c r="B60" s="17" t="n">
        <v>4546</v>
      </c>
      <c r="C60" s="18">
        <f>(0.0/B60*100)</f>
        <v/>
      </c>
      <c r="D60" s="19" t="n">
        <v>4546</v>
      </c>
      <c r="E60" s="18" t="n">
        <v>385.47745848</v>
      </c>
      <c r="F60" s="20" t="n">
        <v>9.605634070000001</v>
      </c>
      <c r="G60" s="18" t="n">
        <v>393.25061031</v>
      </c>
      <c r="H60" s="20" t="n">
        <v>8.85301681</v>
      </c>
      <c r="I60" s="18" t="n">
        <v>385.00788612</v>
      </c>
      <c r="J60" s="20" t="n">
        <v>6.70331265</v>
      </c>
      <c r="K60" s="18" t="s">
        <v>404</v>
      </c>
      <c r="L60" s="20" t="s">
        <v>404</v>
      </c>
      <c r="M60" s="18" t="s">
        <v>404</v>
      </c>
      <c r="N60" s="20" t="s">
        <v>404</v>
      </c>
      <c r="O60" s="18" t="s">
        <v>404</v>
      </c>
      <c r="P60" s="20" t="s">
        <v>404</v>
      </c>
      <c r="Q60" s="18" t="n">
        <v>384.58310527</v>
      </c>
      <c r="R60" s="20" t="n">
        <v>9.49405361</v>
      </c>
    </row>
    <row r="61" spans="1:18">
      <c r="A61" s="15" t="s">
        <v>458</v>
      </c>
      <c r="B61" s="17" t="n">
        <v>6525</v>
      </c>
      <c r="C61" s="18">
        <f>(0.0/B61*100)</f>
        <v/>
      </c>
      <c r="D61" s="19" t="n">
        <v>6525</v>
      </c>
      <c r="E61" s="18" t="n">
        <v>473.67879492</v>
      </c>
      <c r="F61" s="20" t="n">
        <v>3.56623975</v>
      </c>
      <c r="G61" s="18" t="n">
        <v>472.03229945</v>
      </c>
      <c r="H61" s="20" t="n">
        <v>5.30914285</v>
      </c>
      <c r="I61" s="18" t="n">
        <v>483.5584339</v>
      </c>
      <c r="J61" s="20" t="n">
        <v>8.861446239999999</v>
      </c>
      <c r="K61" s="18" t="s">
        <v>404</v>
      </c>
      <c r="L61" s="20" t="s">
        <v>404</v>
      </c>
      <c r="M61" s="18" t="s">
        <v>404</v>
      </c>
      <c r="N61" s="20" t="s">
        <v>404</v>
      </c>
      <c r="O61" s="18" t="s">
        <v>404</v>
      </c>
      <c r="P61" s="20" t="s">
        <v>404</v>
      </c>
      <c r="Q61" s="18" t="n">
        <v>487.53750719</v>
      </c>
      <c r="R61" s="20" t="n">
        <v>9.758491299999999</v>
      </c>
    </row>
    <row r="62" spans="1:18">
      <c r="A62" s="15" t="s">
        <v>459</v>
      </c>
      <c r="B62" s="17" t="n">
        <v>4476</v>
      </c>
      <c r="C62" s="18">
        <f>(0.0/B62*100)</f>
        <v/>
      </c>
      <c r="D62" s="19" t="n">
        <v>4476</v>
      </c>
      <c r="E62" s="18" t="n">
        <v>528.57682577</v>
      </c>
      <c r="F62" s="20" t="n">
        <v>1.4594685</v>
      </c>
      <c r="G62" s="18" t="n">
        <v>522.57653215</v>
      </c>
      <c r="H62" s="20" t="n">
        <v>2.41575723</v>
      </c>
      <c r="I62" s="18" t="n">
        <v>531.7655826</v>
      </c>
      <c r="J62" s="20" t="n">
        <v>2.02508122</v>
      </c>
      <c r="K62" s="18" t="s">
        <v>404</v>
      </c>
      <c r="L62" s="20" t="s">
        <v>404</v>
      </c>
      <c r="M62" s="18" t="s">
        <v>404</v>
      </c>
      <c r="N62" s="20" t="s">
        <v>404</v>
      </c>
      <c r="O62" s="18" t="s">
        <v>404</v>
      </c>
      <c r="P62" s="20" t="s">
        <v>404</v>
      </c>
      <c r="Q62" s="18" t="n">
        <v>550.46884713</v>
      </c>
      <c r="R62" s="20" t="n">
        <v>5.73789828</v>
      </c>
    </row>
    <row r="63" spans="1:18">
      <c r="A63" s="15" t="s">
        <v>460</v>
      </c>
      <c r="B63" s="17" t="n">
        <v>5324</v>
      </c>
      <c r="C63" s="18">
        <f>(0.0/B63*100)</f>
        <v/>
      </c>
      <c r="D63" s="19" t="n">
        <v>5324</v>
      </c>
      <c r="E63" s="18" t="n">
        <v>379.8211178</v>
      </c>
      <c r="F63" s="20" t="n">
        <v>1.42970245</v>
      </c>
      <c r="G63" s="18" t="n">
        <v>394.08823422</v>
      </c>
      <c r="H63" s="20" t="n">
        <v>2.9017938</v>
      </c>
      <c r="I63" s="18" t="n">
        <v>439.23879745</v>
      </c>
      <c r="J63" s="20" t="n">
        <v>10.687045</v>
      </c>
      <c r="K63" s="18" t="s">
        <v>404</v>
      </c>
      <c r="L63" s="20" t="s">
        <v>404</v>
      </c>
      <c r="M63" s="18" t="s">
        <v>404</v>
      </c>
      <c r="N63" s="20" t="s">
        <v>404</v>
      </c>
      <c r="O63" s="18" t="s">
        <v>404</v>
      </c>
      <c r="P63" s="20" t="s">
        <v>404</v>
      </c>
      <c r="Q63" s="18" t="n">
        <v>387.61334309</v>
      </c>
      <c r="R63" s="20" t="n">
        <v>4.30110242</v>
      </c>
    </row>
    <row r="64" spans="1:18">
      <c r="A64" s="15" t="s">
        <v>461</v>
      </c>
      <c r="B64" s="17" t="n">
        <v>3634</v>
      </c>
      <c r="C64" s="18">
        <f>(27.0/B64*100)</f>
        <v/>
      </c>
      <c r="D64" s="19" t="n">
        <v>3607</v>
      </c>
      <c r="E64" s="18" t="n">
        <v>460.65159376</v>
      </c>
      <c r="F64" s="20" t="n">
        <v>3.44785923</v>
      </c>
      <c r="G64" s="18" t="n">
        <v>470.13311717</v>
      </c>
      <c r="H64" s="20" t="n">
        <v>2.86873078</v>
      </c>
      <c r="I64" s="18" t="n">
        <v>451.73358826</v>
      </c>
      <c r="J64" s="20" t="n">
        <v>5.41393276</v>
      </c>
      <c r="K64" s="18" t="s">
        <v>404</v>
      </c>
      <c r="L64" s="20" t="s">
        <v>404</v>
      </c>
      <c r="M64" s="18" t="n">
        <v>510.13740628</v>
      </c>
      <c r="N64" s="20" t="n">
        <v>29.6520206</v>
      </c>
      <c r="O64" s="18" t="s">
        <v>404</v>
      </c>
      <c r="P64" s="20" t="s">
        <v>404</v>
      </c>
      <c r="Q64" s="18" t="n">
        <v>464.7102828</v>
      </c>
      <c r="R64" s="20" t="n">
        <v>2.72253283</v>
      </c>
    </row>
    <row r="65" spans="1:18">
      <c r="A65" s="15" t="s">
        <v>462</v>
      </c>
      <c r="B65" s="17" t="n">
        <v>5325</v>
      </c>
      <c r="C65" s="18">
        <f>(0.0/B65*100)</f>
        <v/>
      </c>
      <c r="D65" s="19" t="n">
        <v>5325</v>
      </c>
      <c r="E65" s="18" t="n">
        <v>426.83777438</v>
      </c>
      <c r="F65" s="20" t="n">
        <v>3.29974917</v>
      </c>
      <c r="G65" s="18" t="n">
        <v>431.57312499</v>
      </c>
      <c r="H65" s="20" t="n">
        <v>5.28811912</v>
      </c>
      <c r="I65" s="18" t="n">
        <v>416.76578915</v>
      </c>
      <c r="J65" s="20" t="n">
        <v>16.20189498</v>
      </c>
      <c r="K65" s="18" t="s">
        <v>404</v>
      </c>
      <c r="L65" s="20" t="s">
        <v>404</v>
      </c>
      <c r="M65" s="18" t="s">
        <v>404</v>
      </c>
      <c r="N65" s="20" t="s">
        <v>404</v>
      </c>
      <c r="O65" s="18" t="s">
        <v>404</v>
      </c>
      <c r="P65" s="20" t="s">
        <v>404</v>
      </c>
      <c r="Q65" s="18" t="n">
        <v>423.48773238</v>
      </c>
      <c r="R65" s="20" t="n">
        <v>13.94506119</v>
      </c>
    </row>
    <row r="66" spans="1:18">
      <c r="A66" s="15" t="s">
        <v>463</v>
      </c>
      <c r="B66" s="17" t="n">
        <v>5665</v>
      </c>
      <c r="C66" s="18">
        <f>(0.0/B66*100)</f>
        <v/>
      </c>
      <c r="D66" s="19" t="n">
        <v>5665</v>
      </c>
      <c r="E66" s="18" t="n">
        <v>403.47729417</v>
      </c>
      <c r="F66" s="20" t="n">
        <v>1.27608724</v>
      </c>
      <c r="G66" s="18" t="n">
        <v>434.01992648</v>
      </c>
      <c r="H66" s="20" t="n">
        <v>2.28464724</v>
      </c>
      <c r="I66" s="18" t="n">
        <v>375.69402345</v>
      </c>
      <c r="J66" s="20" t="n">
        <v>12.83850928</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396.41410774</v>
      </c>
      <c r="F67" s="20" t="n">
        <v>3.32976823</v>
      </c>
      <c r="G67" s="18" t="n">
        <v>389.05359517</v>
      </c>
      <c r="H67" s="20" t="n">
        <v>7.5962839</v>
      </c>
      <c r="I67" s="18" t="n">
        <v>398.8303334</v>
      </c>
      <c r="J67" s="20" t="n">
        <v>5.38854487</v>
      </c>
      <c r="K67" s="18" t="s">
        <v>404</v>
      </c>
      <c r="L67" s="20" t="s">
        <v>404</v>
      </c>
      <c r="M67" s="18" t="s">
        <v>404</v>
      </c>
      <c r="N67" s="20" t="s">
        <v>404</v>
      </c>
      <c r="O67" s="18" t="s">
        <v>404</v>
      </c>
      <c r="P67" s="20" t="s">
        <v>404</v>
      </c>
      <c r="Q67" s="18" t="n">
        <v>402.39999819</v>
      </c>
      <c r="R67" s="20" t="n">
        <v>22.45922006</v>
      </c>
    </row>
    <row r="68" spans="1:18">
      <c r="A68" s="15" t="s">
        <v>465</v>
      </c>
      <c r="B68" s="17" t="n">
        <v>12083</v>
      </c>
      <c r="C68" s="18">
        <f>(0.0/B68*100)</f>
        <v/>
      </c>
      <c r="D68" s="19" t="n">
        <v>12083</v>
      </c>
      <c r="E68" s="18" t="n">
        <v>417.11355211</v>
      </c>
      <c r="F68" s="20" t="n">
        <v>1.11608464</v>
      </c>
      <c r="G68" s="18" t="n">
        <v>420.43885393</v>
      </c>
      <c r="H68" s="20" t="n">
        <v>1.67207516</v>
      </c>
      <c r="I68" s="18" t="n">
        <v>405.80364913</v>
      </c>
      <c r="J68" s="20" t="n">
        <v>4.46461795</v>
      </c>
      <c r="K68" s="18" t="s">
        <v>404</v>
      </c>
      <c r="L68" s="20" t="s">
        <v>404</v>
      </c>
      <c r="M68" s="18" t="s">
        <v>404</v>
      </c>
      <c r="N68" s="20" t="s">
        <v>404</v>
      </c>
      <c r="O68" s="18" t="s">
        <v>404</v>
      </c>
      <c r="P68" s="20" t="s">
        <v>404</v>
      </c>
      <c r="Q68" s="18" t="n">
        <v>286.76545</v>
      </c>
      <c r="R68" s="20" t="n">
        <v>51.52752204</v>
      </c>
    </row>
    <row r="69" spans="1:18">
      <c r="A69" s="15" t="s">
        <v>466</v>
      </c>
      <c r="B69" s="17" t="n">
        <v>4876</v>
      </c>
      <c r="C69" s="18">
        <f>(0.0/B69*100)</f>
        <v/>
      </c>
      <c r="D69" s="19" t="n">
        <v>4876</v>
      </c>
      <c r="E69" s="18" t="n">
        <v>432.25680071</v>
      </c>
      <c r="F69" s="20" t="n">
        <v>4.69793079</v>
      </c>
      <c r="G69" s="18" t="n">
        <v>436.07906082</v>
      </c>
      <c r="H69" s="20" t="n">
        <v>5.9590165</v>
      </c>
      <c r="I69" s="18" t="n">
        <v>490.75804494</v>
      </c>
      <c r="J69" s="20" t="n">
        <v>25.10632425</v>
      </c>
      <c r="K69" s="18" t="s">
        <v>404</v>
      </c>
      <c r="L69" s="20" t="s">
        <v>404</v>
      </c>
      <c r="M69" s="18" t="s">
        <v>404</v>
      </c>
      <c r="N69" s="20" t="s">
        <v>404</v>
      </c>
      <c r="O69" s="18" t="s">
        <v>404</v>
      </c>
      <c r="P69" s="20" t="s">
        <v>404</v>
      </c>
      <c r="Q69" s="18" t="n">
        <v>412.19870575</v>
      </c>
      <c r="R69" s="20" t="n">
        <v>18.63021782</v>
      </c>
    </row>
    <row r="70" spans="1:18">
      <c r="A70" s="15" t="s">
        <v>467</v>
      </c>
      <c r="B70" s="17" t="n">
        <v>6036</v>
      </c>
      <c r="C70" s="18">
        <f>(0.0/B70*100)</f>
        <v/>
      </c>
      <c r="D70" s="19" t="n">
        <v>6036</v>
      </c>
      <c r="E70" s="18" t="n">
        <v>479.15575847</v>
      </c>
      <c r="F70" s="20" t="n">
        <v>4.87985242</v>
      </c>
      <c r="G70" s="18" t="n">
        <v>492.44019835</v>
      </c>
      <c r="H70" s="20" t="n">
        <v>3.65751085</v>
      </c>
      <c r="I70" s="18" t="n">
        <v>470.04871834</v>
      </c>
      <c r="J70" s="20" t="n">
        <v>15.51742723</v>
      </c>
      <c r="K70" s="18" t="s">
        <v>404</v>
      </c>
      <c r="L70" s="20" t="s">
        <v>404</v>
      </c>
      <c r="M70" s="18" t="s">
        <v>404</v>
      </c>
      <c r="N70" s="20" t="s">
        <v>404</v>
      </c>
      <c r="O70" s="18" t="s">
        <v>404</v>
      </c>
      <c r="P70" s="20" t="s">
        <v>404</v>
      </c>
      <c r="Q70" s="18" t="n">
        <v>435.93190173</v>
      </c>
      <c r="R70" s="20" t="n">
        <v>7.02174804</v>
      </c>
    </row>
    <row r="71" spans="1:18">
      <c r="A71" s="15" t="s">
        <v>468</v>
      </c>
      <c r="B71" s="17" t="n">
        <v>6115</v>
      </c>
      <c r="C71" s="18">
        <f>(0.0/B71*100)</f>
        <v/>
      </c>
      <c r="D71" s="19" t="n">
        <v>6115</v>
      </c>
      <c r="E71" s="18" t="n">
        <v>552.52258852</v>
      </c>
      <c r="F71" s="20" t="n">
        <v>1.18284284</v>
      </c>
      <c r="G71" s="18" t="n">
        <v>588.12356633</v>
      </c>
      <c r="H71" s="20" t="n">
        <v>3.8271373</v>
      </c>
      <c r="I71" s="18" t="n">
        <v>596.00303725</v>
      </c>
      <c r="J71" s="20" t="n">
        <v>18.28710285</v>
      </c>
      <c r="K71" s="18" t="s">
        <v>404</v>
      </c>
      <c r="L71" s="20" t="s">
        <v>404</v>
      </c>
      <c r="M71" s="18" t="s">
        <v>404</v>
      </c>
      <c r="N71" s="20" t="s">
        <v>404</v>
      </c>
      <c r="O71" s="18" t="s">
        <v>404</v>
      </c>
      <c r="P71" s="20" t="s">
        <v>404</v>
      </c>
      <c r="Q71" s="18" t="n">
        <v>502.45858862</v>
      </c>
      <c r="R71" s="20" t="n">
        <v>9.583988509999999</v>
      </c>
    </row>
    <row r="72" spans="1:18">
      <c r="A72" s="15" t="s">
        <v>469</v>
      </c>
      <c r="B72" s="17" t="n">
        <v>7708</v>
      </c>
      <c r="C72" s="18">
        <f>(0.0/B72*100)</f>
        <v/>
      </c>
      <c r="D72" s="19" t="n">
        <v>7708</v>
      </c>
      <c r="E72" s="18" t="n">
        <v>532.59819895</v>
      </c>
      <c r="F72" s="20" t="n">
        <v>3.30417768</v>
      </c>
      <c r="G72" s="18" t="n">
        <v>550.10054336</v>
      </c>
      <c r="H72" s="20" t="n">
        <v>18.35631856</v>
      </c>
      <c r="I72" s="18" t="n">
        <v>509.09944841</v>
      </c>
      <c r="J72" s="20" t="n">
        <v>12.02528507</v>
      </c>
      <c r="K72" s="18" t="s">
        <v>404</v>
      </c>
      <c r="L72" s="20" t="s">
        <v>404</v>
      </c>
      <c r="M72" s="18" t="s">
        <v>404</v>
      </c>
      <c r="N72" s="20" t="s">
        <v>404</v>
      </c>
      <c r="O72" s="18" t="s">
        <v>404</v>
      </c>
      <c r="P72" s="20" t="s">
        <v>404</v>
      </c>
      <c r="Q72" s="18" t="n">
        <v>575.97663297</v>
      </c>
      <c r="R72" s="20" t="n">
        <v>52.67453562</v>
      </c>
    </row>
    <row r="73" spans="1:18">
      <c r="A73" s="15" t="s">
        <v>470</v>
      </c>
      <c r="B73" s="17" t="n">
        <v>8249</v>
      </c>
      <c r="C73" s="18">
        <f>(0.0/B73*100)</f>
        <v/>
      </c>
      <c r="D73" s="19" t="n">
        <v>8249</v>
      </c>
      <c r="E73" s="18" t="n">
        <v>420.78671152</v>
      </c>
      <c r="F73" s="20" t="n">
        <v>3.08757934</v>
      </c>
      <c r="G73" s="18" t="n">
        <v>431.57617252</v>
      </c>
      <c r="H73" s="20" t="n">
        <v>13.12931638</v>
      </c>
      <c r="I73" s="18" t="n">
        <v>400.08604517</v>
      </c>
      <c r="J73" s="20" t="n">
        <v>21.23493042</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410.83034832</v>
      </c>
      <c r="F74" s="20" t="n">
        <v>2.17459465</v>
      </c>
      <c r="G74" s="18" t="n">
        <v>451.16956416</v>
      </c>
      <c r="H74" s="20" t="n">
        <v>3.54590362</v>
      </c>
      <c r="I74" s="18" t="n">
        <v>410.5710511</v>
      </c>
      <c r="J74" s="20" t="n">
        <v>2.29227073</v>
      </c>
      <c r="K74" s="18" t="s">
        <v>404</v>
      </c>
      <c r="L74" s="20" t="s">
        <v>404</v>
      </c>
      <c r="M74" s="18" t="s">
        <v>404</v>
      </c>
      <c r="N74" s="20" t="s">
        <v>404</v>
      </c>
      <c r="O74" s="18" t="s">
        <v>404</v>
      </c>
      <c r="P74" s="20" t="s">
        <v>404</v>
      </c>
      <c r="Q74" s="18" t="n">
        <v>453.13355279</v>
      </c>
      <c r="R74" s="20" t="n">
        <v>5.0513115</v>
      </c>
    </row>
    <row r="75" spans="1:18">
      <c r="A75" s="15" t="s">
        <v>472</v>
      </c>
      <c r="B75" s="17" t="n">
        <v>5375</v>
      </c>
      <c r="C75" s="18">
        <f>(483.0/B75*100)</f>
        <v/>
      </c>
      <c r="D75" s="19" t="n">
        <v>4892</v>
      </c>
      <c r="E75" s="18" t="n">
        <v>383.72805915</v>
      </c>
      <c r="F75" s="20" t="n">
        <v>5.71201624</v>
      </c>
      <c r="G75" s="18" t="n">
        <v>392.86984256</v>
      </c>
      <c r="H75" s="20" t="n">
        <v>5.12231758</v>
      </c>
      <c r="I75" s="18" t="n">
        <v>382.02550952</v>
      </c>
      <c r="J75" s="20" t="n">
        <v>5.37721983</v>
      </c>
      <c r="K75" s="18" t="s">
        <v>404</v>
      </c>
      <c r="L75" s="20" t="s">
        <v>404</v>
      </c>
      <c r="M75" s="18" t="s">
        <v>404</v>
      </c>
      <c r="N75" s="20" t="s">
        <v>404</v>
      </c>
      <c r="O75" s="18" t="s">
        <v>404</v>
      </c>
      <c r="P75" s="20" t="s">
        <v>404</v>
      </c>
      <c r="Q75" s="18" t="n">
        <v>412.80432473</v>
      </c>
      <c r="R75" s="20" t="n">
        <v>7.05051253</v>
      </c>
    </row>
    <row r="76" spans="1:18">
      <c r="A76" s="15" t="s">
        <v>473</v>
      </c>
      <c r="B76" s="17" t="n">
        <v>14167</v>
      </c>
      <c r="C76" s="18">
        <f>(1400.0/B76*100)</f>
        <v/>
      </c>
      <c r="D76" s="19" t="n">
        <v>12767</v>
      </c>
      <c r="E76" s="18" t="n">
        <v>432.95205282</v>
      </c>
      <c r="F76" s="20" t="n">
        <v>2.94696196</v>
      </c>
      <c r="G76" s="18" t="n">
        <v>469.17446177</v>
      </c>
      <c r="H76" s="20" t="n">
        <v>11.65626935</v>
      </c>
      <c r="I76" s="18" t="n">
        <v>434.11161122</v>
      </c>
      <c r="J76" s="20" t="n">
        <v>8.489733279999999</v>
      </c>
      <c r="K76" s="18" t="s">
        <v>404</v>
      </c>
      <c r="L76" s="20" t="s">
        <v>404</v>
      </c>
      <c r="M76" s="18" t="s">
        <v>404</v>
      </c>
      <c r="N76" s="20" t="s">
        <v>404</v>
      </c>
      <c r="O76" s="18" t="s">
        <v>404</v>
      </c>
      <c r="P76" s="20" t="s">
        <v>404</v>
      </c>
      <c r="Q76" s="18" t="n">
        <v>434.04172755</v>
      </c>
      <c r="R76" s="20" t="n">
        <v>15.83772685</v>
      </c>
    </row>
    <row r="77" spans="1:18">
      <c r="A77" s="15" t="s">
        <v>474</v>
      </c>
      <c r="B77" s="17" t="n">
        <v>6062</v>
      </c>
      <c r="C77" s="18">
        <f>(0.0/B77*100)</f>
        <v/>
      </c>
      <c r="D77" s="19" t="n">
        <v>6062</v>
      </c>
      <c r="E77" s="18" t="n">
        <v>428.62215416</v>
      </c>
      <c r="F77" s="20" t="n">
        <v>8.98481282</v>
      </c>
      <c r="G77" s="18" t="n">
        <v>422.94455545</v>
      </c>
      <c r="H77" s="20" t="n">
        <v>6.38389677</v>
      </c>
      <c r="I77" s="18" t="n">
        <v>444.04605327</v>
      </c>
      <c r="J77" s="20" t="n">
        <v>3.72135712</v>
      </c>
      <c r="K77" s="18" t="s">
        <v>404</v>
      </c>
      <c r="L77" s="20" t="s">
        <v>404</v>
      </c>
      <c r="M77" s="18" t="s">
        <v>404</v>
      </c>
      <c r="N77" s="20" t="s">
        <v>404</v>
      </c>
      <c r="O77" s="18" t="s">
        <v>404</v>
      </c>
      <c r="P77" s="20" t="s">
        <v>404</v>
      </c>
      <c r="Q77" s="18" t="n">
        <v>438.05201162</v>
      </c>
      <c r="R77" s="20" t="n">
        <v>12.94490336</v>
      </c>
    </row>
    <row r="78" spans="1:18">
      <c r="A78" s="15" t="s">
        <v>475</v>
      </c>
      <c r="B78" s="17" t="n">
        <v>5826</v>
      </c>
      <c r="C78" s="18">
        <f>(0.0/B78*100)</f>
        <v/>
      </c>
      <c r="D78" s="19" t="n">
        <v>5826</v>
      </c>
      <c r="E78" s="18" t="n">
        <v>529.8143356099999</v>
      </c>
      <c r="F78" s="20" t="n">
        <v>5.50722271</v>
      </c>
      <c r="G78" s="18" t="n">
        <v>524.60544877</v>
      </c>
      <c r="H78" s="20" t="n">
        <v>12.32847505</v>
      </c>
      <c r="I78" s="18" t="n">
        <v>515.50670251</v>
      </c>
      <c r="J78" s="20" t="n">
        <v>7.74570183</v>
      </c>
      <c r="K78" s="18" t="s">
        <v>404</v>
      </c>
      <c r="L78" s="20" t="s">
        <v>404</v>
      </c>
      <c r="M78" s="18" t="s">
        <v>404</v>
      </c>
      <c r="N78" s="20" t="s">
        <v>404</v>
      </c>
      <c r="O78" s="18" t="s">
        <v>404</v>
      </c>
      <c r="P78" s="20" t="s">
        <v>404</v>
      </c>
      <c r="Q78" s="18" t="n">
        <v>520.9974621</v>
      </c>
      <c r="R78" s="20" t="n">
        <v>10.91646968</v>
      </c>
    </row>
    <row customHeight="1" ht="25" r="79" spans="1:18">
      <c r="A79" s="15" t="s">
        <v>476</v>
      </c>
      <c r="B79" s="17" t="n">
        <v>1657</v>
      </c>
      <c r="C79" s="18">
        <f>(21.0/B79*100)</f>
        <v/>
      </c>
      <c r="D79" s="19" t="n">
        <v>1636</v>
      </c>
      <c r="E79" s="18" t="n">
        <v>454.47745966</v>
      </c>
      <c r="F79" s="20" t="n">
        <v>15.02132824</v>
      </c>
      <c r="G79" s="18" t="n">
        <v>494.19636769</v>
      </c>
      <c r="H79" s="20" t="n">
        <v>9.9774224</v>
      </c>
      <c r="I79" s="18" t="n">
        <v>471.64337623</v>
      </c>
      <c r="J79" s="20" t="n">
        <v>12.05406701</v>
      </c>
      <c r="K79" s="18" t="s">
        <v>404</v>
      </c>
      <c r="L79" s="20" t="s">
        <v>404</v>
      </c>
      <c r="M79" s="18" t="s">
        <v>404</v>
      </c>
      <c r="N79" s="20" t="s">
        <v>404</v>
      </c>
      <c r="O79" s="18" t="s">
        <v>404</v>
      </c>
      <c r="P79" s="20" t="s">
        <v>404</v>
      </c>
      <c r="Q79" s="18" t="n">
        <v>465.44285109</v>
      </c>
      <c r="R79" s="20" t="n">
        <v>30.58229107</v>
      </c>
    </row>
    <row r="80" spans="1:18">
      <c r="A80" s="15" t="s">
        <v>477</v>
      </c>
      <c r="B80" s="17" t="n">
        <v>7841</v>
      </c>
      <c r="C80" s="18">
        <f>(0.0/B80*100)</f>
        <v/>
      </c>
      <c r="D80" s="19" t="n">
        <v>7841</v>
      </c>
      <c r="E80" s="18" t="n">
        <v>456.11097684</v>
      </c>
      <c r="F80" s="20" t="n">
        <v>4.2343729</v>
      </c>
      <c r="G80" s="18" t="n">
        <v>457.63020566</v>
      </c>
      <c r="H80" s="20" t="n">
        <v>9.20929609</v>
      </c>
      <c r="I80" s="18" t="n">
        <v>456.82081963</v>
      </c>
      <c r="J80" s="20" t="n">
        <v>17.08895433</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441.63239009</v>
      </c>
      <c r="F81" s="20" t="n">
        <v>4.55651282</v>
      </c>
      <c r="G81" s="18" t="n">
        <v>444.03468875</v>
      </c>
      <c r="H81" s="20" t="n">
        <v>4.69452697</v>
      </c>
      <c r="I81" s="18" t="n">
        <v>445.97619716</v>
      </c>
      <c r="J81" s="20" t="n">
        <v>9.39645838</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699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504.89644505</v>
      </c>
      <c r="F7" s="20" t="n">
        <v>2.3089332</v>
      </c>
      <c r="G7" s="18" t="n">
        <v>555.88047593</v>
      </c>
      <c r="H7" s="20" t="n">
        <v>8.039695679999999</v>
      </c>
      <c r="I7" s="18" t="n">
        <v>514.07049323</v>
      </c>
      <c r="J7" s="20" t="n">
        <v>4.81589185</v>
      </c>
      <c r="K7" s="18" t="s">
        <v>404</v>
      </c>
      <c r="L7" s="20" t="s">
        <v>404</v>
      </c>
      <c r="M7" s="18" t="s">
        <v>404</v>
      </c>
      <c r="N7" s="20" t="s">
        <v>404</v>
      </c>
      <c r="O7" s="18" t="s">
        <v>404</v>
      </c>
      <c r="P7" s="20" t="s">
        <v>404</v>
      </c>
      <c r="Q7" s="18" t="n">
        <v>494.09394671</v>
      </c>
      <c r="R7" s="20" t="n">
        <v>22.81382477</v>
      </c>
    </row>
    <row r="8" spans="1:18">
      <c r="A8" s="15" t="s">
        <v>405</v>
      </c>
      <c r="B8" s="17" t="n">
        <v>7007</v>
      </c>
      <c r="C8" s="18">
        <f>(0.0/B8*100)</f>
        <v/>
      </c>
      <c r="D8" s="19" t="n">
        <v>7007</v>
      </c>
      <c r="E8" s="18" t="n">
        <v>490.91120245</v>
      </c>
      <c r="F8" s="20" t="n">
        <v>7.24382981</v>
      </c>
      <c r="G8" s="18" t="n">
        <v>444.2417706</v>
      </c>
      <c r="H8" s="20" t="n">
        <v>19.25246321</v>
      </c>
      <c r="I8" s="18" t="n">
        <v>501.96533137</v>
      </c>
      <c r="J8" s="20" t="n">
        <v>3.99237407</v>
      </c>
      <c r="K8" s="18" t="s">
        <v>404</v>
      </c>
      <c r="L8" s="20" t="s">
        <v>404</v>
      </c>
      <c r="M8" s="18" t="s">
        <v>404</v>
      </c>
      <c r="N8" s="20" t="s">
        <v>404</v>
      </c>
      <c r="O8" s="18" t="s">
        <v>404</v>
      </c>
      <c r="P8" s="20" t="s">
        <v>404</v>
      </c>
      <c r="Q8" s="18" t="n">
        <v>428.12772976</v>
      </c>
      <c r="R8" s="20" t="n">
        <v>6.02008106</v>
      </c>
    </row>
    <row r="9" spans="1:18">
      <c r="A9" s="15" t="s">
        <v>406</v>
      </c>
      <c r="B9" s="17" t="n">
        <v>9651</v>
      </c>
      <c r="C9" s="18">
        <f>(200.0/B9*100)</f>
        <v/>
      </c>
      <c r="D9" s="19" t="n">
        <v>9451</v>
      </c>
      <c r="E9" s="18" t="n">
        <v>511.24270415</v>
      </c>
      <c r="F9" s="20" t="n">
        <v>3.95304487</v>
      </c>
      <c r="G9" s="18" t="n">
        <v>500.044301</v>
      </c>
      <c r="H9" s="20" t="n">
        <v>7.55795775</v>
      </c>
      <c r="I9" s="18" t="n">
        <v>501.74501176</v>
      </c>
      <c r="J9" s="20" t="n">
        <v>11.07634612</v>
      </c>
      <c r="K9" s="18" t="s">
        <v>404</v>
      </c>
      <c r="L9" s="20" t="s">
        <v>404</v>
      </c>
      <c r="M9" s="18" t="s">
        <v>404</v>
      </c>
      <c r="N9" s="20" t="s">
        <v>404</v>
      </c>
      <c r="O9" s="18" t="s">
        <v>404</v>
      </c>
      <c r="P9" s="20" t="s">
        <v>404</v>
      </c>
      <c r="Q9" s="18" t="n">
        <v>475.30214581</v>
      </c>
      <c r="R9" s="20" t="n">
        <v>10.26025416</v>
      </c>
    </row>
    <row r="10" spans="1:18">
      <c r="A10" s="15" t="s">
        <v>407</v>
      </c>
      <c r="B10" s="17" t="n">
        <v>20058</v>
      </c>
      <c r="C10" s="18">
        <f>(3112.0/B10*100)</f>
        <v/>
      </c>
      <c r="D10" s="19" t="n">
        <v>16946</v>
      </c>
      <c r="E10" s="18" t="n">
        <v>529.73474391</v>
      </c>
      <c r="F10" s="20" t="n">
        <v>3.56393802</v>
      </c>
      <c r="G10" s="18" t="n">
        <v>534.60460111</v>
      </c>
      <c r="H10" s="20" t="n">
        <v>5.93223705</v>
      </c>
      <c r="I10" s="18" t="n">
        <v>525.97885576</v>
      </c>
      <c r="J10" s="20" t="n">
        <v>3.64393404</v>
      </c>
      <c r="K10" s="18" t="s">
        <v>404</v>
      </c>
      <c r="L10" s="20" t="s">
        <v>404</v>
      </c>
      <c r="M10" s="18" t="s">
        <v>404</v>
      </c>
      <c r="N10" s="20" t="s">
        <v>404</v>
      </c>
      <c r="O10" s="18" t="s">
        <v>404</v>
      </c>
      <c r="P10" s="20" t="s">
        <v>404</v>
      </c>
      <c r="Q10" s="18" t="n">
        <v>521.6678494</v>
      </c>
      <c r="R10" s="20" t="n">
        <v>13.86328528</v>
      </c>
    </row>
    <row r="11" spans="1:18">
      <c r="A11" s="15" t="s">
        <v>408</v>
      </c>
      <c r="B11" s="17" t="n">
        <v>7053</v>
      </c>
      <c r="C11" s="18">
        <f>(212.0/B11*100)</f>
        <v/>
      </c>
      <c r="D11" s="19" t="n">
        <v>6841</v>
      </c>
      <c r="E11" s="18" t="n">
        <v>449.16851859</v>
      </c>
      <c r="F11" s="20" t="n">
        <v>3.63081103</v>
      </c>
      <c r="G11" s="18" t="n">
        <v>471.08239805</v>
      </c>
      <c r="H11" s="20" t="n">
        <v>20.42358968</v>
      </c>
      <c r="I11" s="18" t="n">
        <v>439.4321188</v>
      </c>
      <c r="J11" s="20" t="n">
        <v>6.54549858</v>
      </c>
      <c r="K11" s="18" t="s">
        <v>404</v>
      </c>
      <c r="L11" s="20" t="s">
        <v>404</v>
      </c>
      <c r="M11" s="18" t="s">
        <v>404</v>
      </c>
      <c r="N11" s="20" t="s">
        <v>404</v>
      </c>
      <c r="O11" s="18" t="s">
        <v>404</v>
      </c>
      <c r="P11" s="20" t="s">
        <v>404</v>
      </c>
      <c r="Q11" s="18" t="s">
        <v>404</v>
      </c>
      <c r="R11" s="20" t="s">
        <v>404</v>
      </c>
    </row>
    <row r="12" spans="1:18">
      <c r="A12" s="15" t="s">
        <v>409</v>
      </c>
      <c r="B12" s="17" t="n">
        <v>6894</v>
      </c>
      <c r="C12" s="18">
        <f>(106.0/B12*100)</f>
        <v/>
      </c>
      <c r="D12" s="19" t="n">
        <v>6788</v>
      </c>
      <c r="E12" s="18" t="n">
        <v>490.54200612</v>
      </c>
      <c r="F12" s="20" t="n">
        <v>4.48692987</v>
      </c>
      <c r="G12" s="18" t="n">
        <v>503.38167723</v>
      </c>
      <c r="H12" s="20" t="n">
        <v>9.85440859</v>
      </c>
      <c r="I12" s="18" t="n">
        <v>491.55280327</v>
      </c>
      <c r="J12" s="20" t="n">
        <v>5.497149</v>
      </c>
      <c r="K12" s="18" t="s">
        <v>404</v>
      </c>
      <c r="L12" s="20" t="s">
        <v>404</v>
      </c>
      <c r="M12" s="18" t="s">
        <v>404</v>
      </c>
      <c r="N12" s="20" t="s">
        <v>404</v>
      </c>
      <c r="O12" s="18" t="s">
        <v>404</v>
      </c>
      <c r="P12" s="20" t="s">
        <v>404</v>
      </c>
      <c r="Q12" s="18" t="n">
        <v>497.38145543</v>
      </c>
      <c r="R12" s="20" t="n">
        <v>35.535779</v>
      </c>
    </row>
    <row r="13" spans="1:18">
      <c r="A13" s="15" t="s">
        <v>410</v>
      </c>
      <c r="B13" s="17" t="n">
        <v>7161</v>
      </c>
      <c r="C13" s="18">
        <f>(1175.0/B13*100)</f>
        <v/>
      </c>
      <c r="D13" s="19" t="n">
        <v>5986</v>
      </c>
      <c r="E13" s="18" t="n">
        <v>501.48325893</v>
      </c>
      <c r="F13" s="20" t="n">
        <v>3.15133836</v>
      </c>
      <c r="G13" s="18" t="n">
        <v>509.2879451</v>
      </c>
      <c r="H13" s="20" t="n">
        <v>6.1215019</v>
      </c>
      <c r="I13" s="18" t="n">
        <v>498.36479696</v>
      </c>
      <c r="J13" s="20" t="n">
        <v>4.74623579</v>
      </c>
      <c r="K13" s="18" t="s">
        <v>404</v>
      </c>
      <c r="L13" s="20" t="s">
        <v>404</v>
      </c>
      <c r="M13" s="18" t="s">
        <v>404</v>
      </c>
      <c r="N13" s="20" t="s">
        <v>404</v>
      </c>
      <c r="O13" s="18" t="s">
        <v>404</v>
      </c>
      <c r="P13" s="20" t="s">
        <v>404</v>
      </c>
      <c r="Q13" s="18" t="n">
        <v>539.34024215</v>
      </c>
      <c r="R13" s="20" t="n">
        <v>10.25157011</v>
      </c>
    </row>
    <row r="14" spans="1:18">
      <c r="A14" s="15" t="s">
        <v>411</v>
      </c>
      <c r="B14" s="17" t="n">
        <v>5587</v>
      </c>
      <c r="C14" s="18">
        <f>(0.0/B14*100)</f>
        <v/>
      </c>
      <c r="D14" s="19" t="n">
        <v>5587</v>
      </c>
      <c r="E14" s="18" t="n">
        <v>531.11511962</v>
      </c>
      <c r="F14" s="20" t="n">
        <v>2.46197522</v>
      </c>
      <c r="G14" s="18" t="n">
        <v>551.502553</v>
      </c>
      <c r="H14" s="20" t="n">
        <v>5.24624222</v>
      </c>
      <c r="I14" s="18" t="n">
        <v>530.70649278</v>
      </c>
      <c r="J14" s="20" t="n">
        <v>7.00802923</v>
      </c>
      <c r="K14" s="18" t="s">
        <v>404</v>
      </c>
      <c r="L14" s="20" t="s">
        <v>404</v>
      </c>
      <c r="M14" s="18" t="s">
        <v>404</v>
      </c>
      <c r="N14" s="20" t="s">
        <v>404</v>
      </c>
      <c r="O14" s="18" t="s">
        <v>404</v>
      </c>
      <c r="P14" s="20" t="s">
        <v>404</v>
      </c>
      <c r="Q14" s="18" t="n">
        <v>539.96409957</v>
      </c>
      <c r="R14" s="20" t="n">
        <v>14.46471042</v>
      </c>
    </row>
    <row r="15" spans="1:18">
      <c r="A15" s="15" t="s">
        <v>412</v>
      </c>
      <c r="B15" s="17" t="n">
        <v>5882</v>
      </c>
      <c r="C15" s="18">
        <f>(0.0/B15*100)</f>
        <v/>
      </c>
      <c r="D15" s="19" t="n">
        <v>5882</v>
      </c>
      <c r="E15" s="18" t="n">
        <v>527.79642778</v>
      </c>
      <c r="F15" s="20" t="n">
        <v>3.64209918</v>
      </c>
      <c r="G15" s="18" t="n">
        <v>532.3566104</v>
      </c>
      <c r="H15" s="20" t="n">
        <v>7.2010341</v>
      </c>
      <c r="I15" s="18" t="n">
        <v>532.29437388</v>
      </c>
      <c r="J15" s="20" t="n">
        <v>4.05977054</v>
      </c>
      <c r="K15" s="18" t="s">
        <v>404</v>
      </c>
      <c r="L15" s="20" t="s">
        <v>404</v>
      </c>
      <c r="M15" s="18" t="s">
        <v>404</v>
      </c>
      <c r="N15" s="20" t="s">
        <v>404</v>
      </c>
      <c r="O15" s="18" t="s">
        <v>404</v>
      </c>
      <c r="P15" s="20" t="s">
        <v>404</v>
      </c>
      <c r="Q15" s="18" t="n">
        <v>554.49406975</v>
      </c>
      <c r="R15" s="20" t="n">
        <v>11.62545989</v>
      </c>
    </row>
    <row r="16" spans="1:18">
      <c r="A16" s="15" t="s">
        <v>413</v>
      </c>
      <c r="B16" s="17" t="n">
        <v>6108</v>
      </c>
      <c r="C16" s="18">
        <f>(495.0/B16*100)</f>
        <v/>
      </c>
      <c r="D16" s="19" t="n">
        <v>5613</v>
      </c>
      <c r="E16" s="18" t="n">
        <v>476.63391566</v>
      </c>
      <c r="F16" s="20" t="n">
        <v>7.37013538</v>
      </c>
      <c r="G16" s="18" t="n">
        <v>495.42506863</v>
      </c>
      <c r="H16" s="20" t="n">
        <v>9.56539046</v>
      </c>
      <c r="I16" s="18" t="n">
        <v>507.9702886</v>
      </c>
      <c r="J16" s="20" t="n">
        <v>5.3927475</v>
      </c>
      <c r="K16" s="18" t="s">
        <v>404</v>
      </c>
      <c r="L16" s="20" t="s">
        <v>404</v>
      </c>
      <c r="M16" s="18" t="s">
        <v>404</v>
      </c>
      <c r="N16" s="20" t="s">
        <v>404</v>
      </c>
      <c r="O16" s="18" t="s">
        <v>404</v>
      </c>
      <c r="P16" s="20" t="s">
        <v>404</v>
      </c>
      <c r="Q16" s="18" t="n">
        <v>570.01319112</v>
      </c>
      <c r="R16" s="20" t="n">
        <v>16.52594191</v>
      </c>
    </row>
    <row r="17" spans="1:18">
      <c r="A17" s="15" t="s">
        <v>414</v>
      </c>
      <c r="B17" s="17" t="n">
        <v>6504</v>
      </c>
      <c r="C17" s="18">
        <f>(1325.0/B17*100)</f>
        <v/>
      </c>
      <c r="D17" s="19" t="n">
        <v>5179</v>
      </c>
      <c r="E17" s="18" t="n">
        <v>512.5444528199999</v>
      </c>
      <c r="F17" s="20" t="n">
        <v>4.96487335</v>
      </c>
      <c r="G17" s="18" t="n">
        <v>492.40869659</v>
      </c>
      <c r="H17" s="20" t="n">
        <v>32.63211304</v>
      </c>
      <c r="I17" s="18" t="n">
        <v>505.8966023</v>
      </c>
      <c r="J17" s="20" t="n">
        <v>7.1761754</v>
      </c>
      <c r="K17" s="18" t="s">
        <v>404</v>
      </c>
      <c r="L17" s="20" t="s">
        <v>404</v>
      </c>
      <c r="M17" s="18" t="s">
        <v>404</v>
      </c>
      <c r="N17" s="20" t="s">
        <v>404</v>
      </c>
      <c r="O17" s="18" t="s">
        <v>404</v>
      </c>
      <c r="P17" s="20" t="s">
        <v>404</v>
      </c>
      <c r="Q17" s="18" t="n">
        <v>544.22882578</v>
      </c>
      <c r="R17" s="20" t="n">
        <v>12.11383835</v>
      </c>
    </row>
    <row r="18" spans="1:18">
      <c r="A18" s="15" t="s">
        <v>415</v>
      </c>
      <c r="B18" s="17" t="n">
        <v>5532</v>
      </c>
      <c r="C18" s="18">
        <f>(0.0/B18*100)</f>
        <v/>
      </c>
      <c r="D18" s="19" t="n">
        <v>5532</v>
      </c>
      <c r="E18" s="18" t="n">
        <v>464.46996429</v>
      </c>
      <c r="F18" s="20" t="n">
        <v>17.5188198</v>
      </c>
      <c r="G18" s="18" t="n">
        <v>458.33206418</v>
      </c>
      <c r="H18" s="20" t="n">
        <v>14.24462521</v>
      </c>
      <c r="I18" s="18" t="n">
        <v>453.11297115</v>
      </c>
      <c r="J18" s="20" t="n">
        <v>4.62455917</v>
      </c>
      <c r="K18" s="18" t="s">
        <v>404</v>
      </c>
      <c r="L18" s="20" t="s">
        <v>404</v>
      </c>
      <c r="M18" s="18" t="s">
        <v>404</v>
      </c>
      <c r="N18" s="20" t="s">
        <v>404</v>
      </c>
      <c r="O18" s="18" t="s">
        <v>404</v>
      </c>
      <c r="P18" s="20" t="s">
        <v>404</v>
      </c>
      <c r="Q18" s="18" t="n">
        <v>460.52960501</v>
      </c>
      <c r="R18" s="20" t="n">
        <v>47.44395244</v>
      </c>
    </row>
    <row r="19" spans="1:18">
      <c r="A19" s="15" t="s">
        <v>416</v>
      </c>
      <c r="B19" s="17" t="n">
        <v>5658</v>
      </c>
      <c r="C19" s="18">
        <f>(327.0/B19*100)</f>
        <v/>
      </c>
      <c r="D19" s="19" t="n">
        <v>5331</v>
      </c>
      <c r="E19" s="18" t="n">
        <v>462.58903759</v>
      </c>
      <c r="F19" s="20" t="n">
        <v>6.40749572</v>
      </c>
      <c r="G19" s="18" t="n">
        <v>506.4398025</v>
      </c>
      <c r="H19" s="20" t="n">
        <v>6.80328763</v>
      </c>
      <c r="I19" s="18" t="n">
        <v>461.64501337</v>
      </c>
      <c r="J19" s="20" t="n">
        <v>8.46321635</v>
      </c>
      <c r="K19" s="18" t="s">
        <v>404</v>
      </c>
      <c r="L19" s="20" t="s">
        <v>404</v>
      </c>
      <c r="M19" s="18" t="s">
        <v>404</v>
      </c>
      <c r="N19" s="20" t="s">
        <v>404</v>
      </c>
      <c r="O19" s="18" t="s">
        <v>404</v>
      </c>
      <c r="P19" s="20" t="s">
        <v>404</v>
      </c>
      <c r="Q19" s="18" t="n">
        <v>478.08482233</v>
      </c>
      <c r="R19" s="20" t="n">
        <v>101.50804478</v>
      </c>
    </row>
    <row r="20" spans="1:18">
      <c r="A20" s="15" t="s">
        <v>417</v>
      </c>
      <c r="B20" s="17" t="n">
        <v>3371</v>
      </c>
      <c r="C20" s="18">
        <f>(24.0/B20*100)</f>
        <v/>
      </c>
      <c r="D20" s="19" t="n">
        <v>3347</v>
      </c>
      <c r="E20" s="18" t="n">
        <v>470.55148801</v>
      </c>
      <c r="F20" s="20" t="n">
        <v>1.87074717</v>
      </c>
      <c r="G20" s="18" t="n">
        <v>483.96078458</v>
      </c>
      <c r="H20" s="20" t="n">
        <v>5.04159097</v>
      </c>
      <c r="I20" s="18" t="n">
        <v>474.13584386</v>
      </c>
      <c r="J20" s="20" t="n">
        <v>5.78719043</v>
      </c>
      <c r="K20" s="18" t="s">
        <v>404</v>
      </c>
      <c r="L20" s="20" t="s">
        <v>404</v>
      </c>
      <c r="M20" s="18" t="s">
        <v>404</v>
      </c>
      <c r="N20" s="20" t="s">
        <v>404</v>
      </c>
      <c r="O20" s="18" t="s">
        <v>404</v>
      </c>
      <c r="P20" s="20" t="s">
        <v>404</v>
      </c>
      <c r="Q20" s="18" t="n">
        <v>477.34664662</v>
      </c>
      <c r="R20" s="20" t="n">
        <v>6.13233731</v>
      </c>
    </row>
    <row r="21" spans="1:18">
      <c r="A21" s="15" t="s">
        <v>418</v>
      </c>
      <c r="B21" s="17" t="n">
        <v>5741</v>
      </c>
      <c r="C21" s="18">
        <f>(0.0/B21*100)</f>
        <v/>
      </c>
      <c r="D21" s="19" t="n">
        <v>5741</v>
      </c>
      <c r="E21" s="18" t="n">
        <v>500.7900552</v>
      </c>
      <c r="F21" s="20" t="n">
        <v>2.67059053</v>
      </c>
      <c r="G21" s="18" t="n">
        <v>523.92941983</v>
      </c>
      <c r="H21" s="20" t="n">
        <v>16.01899215</v>
      </c>
      <c r="I21" s="18" t="n">
        <v>509.52667401</v>
      </c>
      <c r="J21" s="20" t="n">
        <v>8.019024999999999</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463.02819114</v>
      </c>
      <c r="F22" s="20" t="n">
        <v>4.45042665</v>
      </c>
      <c r="G22" s="18" t="n">
        <v>508.91363811</v>
      </c>
      <c r="H22" s="20" t="n">
        <v>15.84373578</v>
      </c>
      <c r="I22" s="18" t="n">
        <v>457.69773284</v>
      </c>
      <c r="J22" s="20" t="n">
        <v>15.63402697</v>
      </c>
      <c r="K22" s="18" t="s">
        <v>404</v>
      </c>
      <c r="L22" s="20" t="s">
        <v>404</v>
      </c>
      <c r="M22" s="18" t="s">
        <v>404</v>
      </c>
      <c r="N22" s="20" t="s">
        <v>404</v>
      </c>
      <c r="O22" s="18" t="s">
        <v>404</v>
      </c>
      <c r="P22" s="20" t="s">
        <v>404</v>
      </c>
      <c r="Q22" s="18" t="n">
        <v>454.49732947</v>
      </c>
      <c r="R22" s="20" t="n">
        <v>25.86501156</v>
      </c>
    </row>
    <row r="23" spans="1:18">
      <c r="A23" s="15" t="s">
        <v>420</v>
      </c>
      <c r="B23" s="17" t="n">
        <v>11583</v>
      </c>
      <c r="C23" s="18">
        <f>(3194.0/B23*100)</f>
        <v/>
      </c>
      <c r="D23" s="19" t="n">
        <v>8389</v>
      </c>
      <c r="E23" s="18" t="n">
        <v>486.3208</v>
      </c>
      <c r="F23" s="20" t="n">
        <v>8.81979037</v>
      </c>
      <c r="G23" s="18" t="n">
        <v>484.63023541</v>
      </c>
      <c r="H23" s="20" t="n">
        <v>12.85716496</v>
      </c>
      <c r="I23" s="18" t="n">
        <v>484.7362409</v>
      </c>
      <c r="J23" s="20" t="n">
        <v>5.52809849</v>
      </c>
      <c r="K23" s="18" t="s">
        <v>404</v>
      </c>
      <c r="L23" s="20" t="s">
        <v>404</v>
      </c>
      <c r="M23" s="18" t="s">
        <v>404</v>
      </c>
      <c r="N23" s="20" t="s">
        <v>404</v>
      </c>
      <c r="O23" s="18" t="s">
        <v>404</v>
      </c>
      <c r="P23" s="20" t="s">
        <v>404</v>
      </c>
      <c r="Q23" s="18" t="n">
        <v>453.77869733</v>
      </c>
      <c r="R23" s="20" t="n">
        <v>28.87433669</v>
      </c>
    </row>
    <row r="24" spans="1:18">
      <c r="A24" s="15" t="s">
        <v>421</v>
      </c>
      <c r="B24" s="17" t="n">
        <v>6647</v>
      </c>
      <c r="C24" s="18">
        <f>(0.0/B24*100)</f>
        <v/>
      </c>
      <c r="D24" s="19" t="n">
        <v>6647</v>
      </c>
      <c r="E24" s="18" t="n">
        <v>539.77532391</v>
      </c>
      <c r="F24" s="20" t="n">
        <v>4.44794315</v>
      </c>
      <c r="G24" s="18" t="n">
        <v>531.9418796800001</v>
      </c>
      <c r="H24" s="20" t="n">
        <v>12.30803604</v>
      </c>
      <c r="I24" s="18" t="n">
        <v>539.31094277</v>
      </c>
      <c r="J24" s="20" t="n">
        <v>8.795642730000001</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519.6443550499999</v>
      </c>
      <c r="F25" s="20" t="n">
        <v>4.15037481</v>
      </c>
      <c r="G25" s="18" t="n">
        <v>503.36047576</v>
      </c>
      <c r="H25" s="20" t="n">
        <v>11.38308434</v>
      </c>
      <c r="I25" s="18" t="n">
        <v>512.6824195</v>
      </c>
      <c r="J25" s="20" t="n">
        <v>6.82200989</v>
      </c>
      <c r="K25" s="18" t="s">
        <v>404</v>
      </c>
      <c r="L25" s="20" t="s">
        <v>404</v>
      </c>
      <c r="M25" s="18" t="s">
        <v>404</v>
      </c>
      <c r="N25" s="20" t="s">
        <v>404</v>
      </c>
      <c r="O25" s="18" t="s">
        <v>404</v>
      </c>
      <c r="P25" s="20" t="s">
        <v>404</v>
      </c>
      <c r="Q25" s="18" t="n">
        <v>442.41672222</v>
      </c>
      <c r="R25" s="20" t="n">
        <v>3.3615834</v>
      </c>
    </row>
    <row r="26" spans="1:18">
      <c r="A26" s="15" t="s">
        <v>423</v>
      </c>
      <c r="B26" s="17" t="n">
        <v>4869</v>
      </c>
      <c r="C26" s="18">
        <f>(11.0/B26*100)</f>
        <v/>
      </c>
      <c r="D26" s="19" t="n">
        <v>4858</v>
      </c>
      <c r="E26" s="18" t="n">
        <v>490.44584708</v>
      </c>
      <c r="F26" s="20" t="n">
        <v>1.95960155</v>
      </c>
      <c r="G26" s="18" t="n">
        <v>496.160438</v>
      </c>
      <c r="H26" s="20" t="n">
        <v>10.87135888</v>
      </c>
      <c r="I26" s="18" t="n">
        <v>487.19222026</v>
      </c>
      <c r="J26" s="20" t="n">
        <v>6.59110493</v>
      </c>
      <c r="K26" s="18" t="s">
        <v>404</v>
      </c>
      <c r="L26" s="20" t="s">
        <v>404</v>
      </c>
      <c r="M26" s="18" t="s">
        <v>404</v>
      </c>
      <c r="N26" s="20" t="s">
        <v>404</v>
      </c>
      <c r="O26" s="18" t="s">
        <v>404</v>
      </c>
      <c r="P26" s="20" t="s">
        <v>404</v>
      </c>
      <c r="Q26" s="18" t="n">
        <v>481.3474591</v>
      </c>
      <c r="R26" s="20" t="n">
        <v>13.62847688</v>
      </c>
    </row>
    <row r="27" spans="1:18">
      <c r="A27" s="15" t="s">
        <v>424</v>
      </c>
      <c r="B27" s="17" t="n">
        <v>5299</v>
      </c>
      <c r="C27" s="18">
        <f>(0.0/B27*100)</f>
        <v/>
      </c>
      <c r="D27" s="19" t="n">
        <v>5299</v>
      </c>
      <c r="E27" s="18" t="n">
        <v>490.89359848</v>
      </c>
      <c r="F27" s="20" t="n">
        <v>1.71537684</v>
      </c>
      <c r="G27" s="18" t="n">
        <v>477.12536465</v>
      </c>
      <c r="H27" s="20" t="n">
        <v>1.52267064</v>
      </c>
      <c r="I27" s="18" t="n">
        <v>482.10954657</v>
      </c>
      <c r="J27" s="20" t="n">
        <v>3.95840434</v>
      </c>
      <c r="K27" s="18" t="s">
        <v>404</v>
      </c>
      <c r="L27" s="20" t="s">
        <v>404</v>
      </c>
      <c r="M27" s="18" t="s">
        <v>404</v>
      </c>
      <c r="N27" s="20" t="s">
        <v>404</v>
      </c>
      <c r="O27" s="18" t="s">
        <v>404</v>
      </c>
      <c r="P27" s="20" t="s">
        <v>404</v>
      </c>
      <c r="Q27" s="18" t="n">
        <v>479.70679905</v>
      </c>
      <c r="R27" s="20" t="n">
        <v>3.68695462</v>
      </c>
    </row>
    <row r="28" spans="1:18">
      <c r="A28" s="15" t="s">
        <v>425</v>
      </c>
      <c r="B28" s="17" t="n">
        <v>7568</v>
      </c>
      <c r="C28" s="18">
        <f>(0.0/B28*100)</f>
        <v/>
      </c>
      <c r="D28" s="19" t="n">
        <v>7568</v>
      </c>
      <c r="E28" s="18" t="n">
        <v>418.76370554</v>
      </c>
      <c r="F28" s="20" t="n">
        <v>2.76006617</v>
      </c>
      <c r="G28" s="18" t="n">
        <v>421.16092134</v>
      </c>
      <c r="H28" s="20" t="n">
        <v>11.29205442</v>
      </c>
      <c r="I28" s="18" t="n">
        <v>409.35083927</v>
      </c>
      <c r="J28" s="20" t="n">
        <v>4.85125016</v>
      </c>
      <c r="K28" s="18" t="s">
        <v>404</v>
      </c>
      <c r="L28" s="20" t="s">
        <v>404</v>
      </c>
      <c r="M28" s="18" t="s">
        <v>404</v>
      </c>
      <c r="N28" s="20" t="s">
        <v>404</v>
      </c>
      <c r="O28" s="18" t="s">
        <v>404</v>
      </c>
      <c r="P28" s="20" t="s">
        <v>404</v>
      </c>
      <c r="Q28" s="18" t="n">
        <v>367.59530343</v>
      </c>
      <c r="R28" s="20" t="n">
        <v>15.7512095</v>
      </c>
    </row>
    <row r="29" spans="1:18">
      <c r="A29" s="15" t="s">
        <v>426</v>
      </c>
      <c r="B29" s="17" t="n">
        <v>5385</v>
      </c>
      <c r="C29" s="18">
        <f>(1123.0/B29*100)</f>
        <v/>
      </c>
      <c r="D29" s="19" t="n">
        <v>4262</v>
      </c>
      <c r="E29" s="18" t="n">
        <v>505.12570297</v>
      </c>
      <c r="F29" s="20" t="n">
        <v>8.216144760000001</v>
      </c>
      <c r="G29" s="18" t="n">
        <v>511.72239942</v>
      </c>
      <c r="H29" s="20" t="n">
        <v>24.78544795</v>
      </c>
      <c r="I29" s="18" t="n">
        <v>507.95170904</v>
      </c>
      <c r="J29" s="20" t="n">
        <v>9.752578939999999</v>
      </c>
      <c r="K29" s="18" t="s">
        <v>404</v>
      </c>
      <c r="L29" s="20" t="s">
        <v>404</v>
      </c>
      <c r="M29" s="18" t="s">
        <v>404</v>
      </c>
      <c r="N29" s="20" t="s">
        <v>404</v>
      </c>
      <c r="O29" s="18" t="s">
        <v>404</v>
      </c>
      <c r="P29" s="20" t="s">
        <v>404</v>
      </c>
      <c r="Q29" s="18" t="s">
        <v>404</v>
      </c>
      <c r="R29" s="20" t="s">
        <v>404</v>
      </c>
    </row>
    <row r="30" spans="1:18">
      <c r="A30" s="15" t="s">
        <v>427</v>
      </c>
      <c r="B30" s="17" t="n">
        <v>4520</v>
      </c>
      <c r="C30" s="18">
        <f>(1076.0/B30*100)</f>
        <v/>
      </c>
      <c r="D30" s="19" t="n">
        <v>3444</v>
      </c>
      <c r="E30" s="18" t="n">
        <v>514.7540649600001</v>
      </c>
      <c r="F30" s="20" t="n">
        <v>3.42879221</v>
      </c>
      <c r="G30" s="18" t="n">
        <v>527.75512995</v>
      </c>
      <c r="H30" s="20" t="n">
        <v>13.98473748</v>
      </c>
      <c r="I30" s="18" t="n">
        <v>497.99720484</v>
      </c>
      <c r="J30" s="20" t="n">
        <v>28.33996122</v>
      </c>
      <c r="K30" s="18" t="s">
        <v>404</v>
      </c>
      <c r="L30" s="20" t="s">
        <v>404</v>
      </c>
      <c r="M30" s="18" t="s">
        <v>404</v>
      </c>
      <c r="N30" s="20" t="s">
        <v>404</v>
      </c>
      <c r="O30" s="18" t="s">
        <v>404</v>
      </c>
      <c r="P30" s="20" t="s">
        <v>404</v>
      </c>
      <c r="Q30" s="18" t="s">
        <v>404</v>
      </c>
      <c r="R30" s="20" t="s">
        <v>404</v>
      </c>
    </row>
    <row r="31" spans="1:18">
      <c r="A31" s="15" t="s">
        <v>428</v>
      </c>
      <c r="B31" s="17" t="n">
        <v>5456</v>
      </c>
      <c r="C31" s="18">
        <f>(502.0/B31*100)</f>
        <v/>
      </c>
      <c r="D31" s="19" t="n">
        <v>4954</v>
      </c>
      <c r="E31" s="18" t="n">
        <v>497.85097953</v>
      </c>
      <c r="F31" s="20" t="n">
        <v>2.9790098</v>
      </c>
      <c r="G31" s="18" t="n">
        <v>509.90425108</v>
      </c>
      <c r="H31" s="20" t="n">
        <v>11.95283333</v>
      </c>
      <c r="I31" s="18" t="n">
        <v>498.51185006</v>
      </c>
      <c r="J31" s="20" t="n">
        <v>4.23761876</v>
      </c>
      <c r="K31" s="18" t="s">
        <v>404</v>
      </c>
      <c r="L31" s="20" t="s">
        <v>404</v>
      </c>
      <c r="M31" s="18" t="s">
        <v>404</v>
      </c>
      <c r="N31" s="20" t="s">
        <v>404</v>
      </c>
      <c r="O31" s="18" t="s">
        <v>404</v>
      </c>
      <c r="P31" s="20" t="s">
        <v>404</v>
      </c>
      <c r="Q31" s="18" t="n">
        <v>485.44591755</v>
      </c>
      <c r="R31" s="20" t="n">
        <v>6.47294018</v>
      </c>
    </row>
    <row r="32" spans="1:18">
      <c r="A32" s="15" t="s">
        <v>429</v>
      </c>
      <c r="B32" s="17" t="n">
        <v>4478</v>
      </c>
      <c r="C32" s="18">
        <f>(0.0/B32*100)</f>
        <v/>
      </c>
      <c r="D32" s="19" t="n">
        <v>4478</v>
      </c>
      <c r="E32" s="18" t="n">
        <v>500.39121934</v>
      </c>
      <c r="F32" s="20" t="n">
        <v>3.40249134</v>
      </c>
      <c r="G32" s="18" t="n">
        <v>486.79561735</v>
      </c>
      <c r="H32" s="20" t="n">
        <v>4.01463269</v>
      </c>
      <c r="I32" s="18" t="n">
        <v>507.09300308</v>
      </c>
      <c r="J32" s="20" t="n">
        <v>4.60441004</v>
      </c>
      <c r="K32" s="18" t="s">
        <v>404</v>
      </c>
      <c r="L32" s="20" t="s">
        <v>404</v>
      </c>
      <c r="M32" s="18" t="s">
        <v>404</v>
      </c>
      <c r="N32" s="20" t="s">
        <v>404</v>
      </c>
      <c r="O32" s="18" t="s">
        <v>404</v>
      </c>
      <c r="P32" s="20" t="s">
        <v>404</v>
      </c>
      <c r="Q32" s="18" t="n">
        <v>496.92766967</v>
      </c>
      <c r="R32" s="20" t="n">
        <v>6.1177082</v>
      </c>
    </row>
    <row r="33" spans="1:18">
      <c r="A33" s="15" t="s">
        <v>430</v>
      </c>
      <c r="B33" s="17" t="n">
        <v>7325</v>
      </c>
      <c r="C33" s="18">
        <f>(29.0/B33*100)</f>
        <v/>
      </c>
      <c r="D33" s="19" t="n">
        <v>7296</v>
      </c>
      <c r="E33" s="18" t="n">
        <v>500.0652356</v>
      </c>
      <c r="F33" s="20" t="n">
        <v>2.92869515</v>
      </c>
      <c r="G33" s="18" t="n">
        <v>525.05472222</v>
      </c>
      <c r="H33" s="20" t="n">
        <v>11.4679295</v>
      </c>
      <c r="I33" s="18" t="n">
        <v>477.4662972</v>
      </c>
      <c r="J33" s="20" t="n">
        <v>16.4069332</v>
      </c>
      <c r="K33" s="18" t="s">
        <v>404</v>
      </c>
      <c r="L33" s="20" t="s">
        <v>404</v>
      </c>
      <c r="M33" s="18" t="s">
        <v>404</v>
      </c>
      <c r="N33" s="20" t="s">
        <v>404</v>
      </c>
      <c r="O33" s="18" t="s">
        <v>404</v>
      </c>
      <c r="P33" s="20" t="s">
        <v>404</v>
      </c>
      <c r="Q33" s="18" t="n">
        <v>477.49520836</v>
      </c>
      <c r="R33" s="20" t="n">
        <v>18.30408108</v>
      </c>
    </row>
    <row r="34" spans="1:18">
      <c r="A34" s="15" t="s">
        <v>431</v>
      </c>
      <c r="B34" s="17" t="n">
        <v>6350</v>
      </c>
      <c r="C34" s="18">
        <f>(0.0/B34*100)</f>
        <v/>
      </c>
      <c r="D34" s="19" t="n">
        <v>6350</v>
      </c>
      <c r="E34" s="18" t="n">
        <v>462.0994529</v>
      </c>
      <c r="F34" s="20" t="n">
        <v>5.58861107</v>
      </c>
      <c r="G34" s="18" t="n">
        <v>485.11081816</v>
      </c>
      <c r="H34" s="20" t="n">
        <v>13.60675776</v>
      </c>
      <c r="I34" s="18" t="n">
        <v>454.5131909</v>
      </c>
      <c r="J34" s="20" t="n">
        <v>6.58893429</v>
      </c>
      <c r="K34" s="18" t="s">
        <v>404</v>
      </c>
      <c r="L34" s="20" t="s">
        <v>404</v>
      </c>
      <c r="M34" s="18" t="s">
        <v>404</v>
      </c>
      <c r="N34" s="20" t="s">
        <v>404</v>
      </c>
      <c r="O34" s="18" t="s">
        <v>404</v>
      </c>
      <c r="P34" s="20" t="s">
        <v>404</v>
      </c>
      <c r="Q34" s="18" t="n">
        <v>398.223644</v>
      </c>
      <c r="R34" s="20" t="n">
        <v>37.03936998</v>
      </c>
    </row>
    <row r="35" spans="1:18">
      <c r="A35" s="15" t="s">
        <v>432</v>
      </c>
      <c r="B35" s="17" t="n">
        <v>6406</v>
      </c>
      <c r="C35" s="18">
        <f>(443.0/B35*100)</f>
        <v/>
      </c>
      <c r="D35" s="19" t="n">
        <v>5963</v>
      </c>
      <c r="E35" s="18" t="n">
        <v>514.05303652</v>
      </c>
      <c r="F35" s="20" t="n">
        <v>2.37590272</v>
      </c>
      <c r="G35" s="18" t="n">
        <v>490.21037358</v>
      </c>
      <c r="H35" s="20" t="n">
        <v>3.58714782</v>
      </c>
      <c r="I35" s="18" t="n">
        <v>521.82029556</v>
      </c>
      <c r="J35" s="20" t="n">
        <v>1.91972821</v>
      </c>
      <c r="K35" s="18" t="s">
        <v>404</v>
      </c>
      <c r="L35" s="20" t="s">
        <v>404</v>
      </c>
      <c r="M35" s="18" t="s">
        <v>404</v>
      </c>
      <c r="N35" s="20" t="s">
        <v>404</v>
      </c>
      <c r="O35" s="18" t="s">
        <v>404</v>
      </c>
      <c r="P35" s="20" t="s">
        <v>404</v>
      </c>
      <c r="Q35" s="18" t="n">
        <v>418.69156761</v>
      </c>
      <c r="R35" s="20" t="n">
        <v>7.25618007</v>
      </c>
    </row>
    <row r="36" spans="1:18">
      <c r="A36" s="15" t="s">
        <v>433</v>
      </c>
      <c r="B36" s="17" t="n">
        <v>6736</v>
      </c>
      <c r="C36" s="18">
        <f>(10.0/B36*100)</f>
        <v/>
      </c>
      <c r="D36" s="19" t="n">
        <v>6726</v>
      </c>
      <c r="E36" s="18" t="n">
        <v>493.70009639</v>
      </c>
      <c r="F36" s="20" t="n">
        <v>2.82998923</v>
      </c>
      <c r="G36" s="18" t="n">
        <v>490.90571101</v>
      </c>
      <c r="H36" s="20" t="n">
        <v>9.503416359999999</v>
      </c>
      <c r="I36" s="18" t="n">
        <v>490.55834142</v>
      </c>
      <c r="J36" s="20" t="n">
        <v>4.87202585</v>
      </c>
      <c r="K36" s="18" t="s">
        <v>404</v>
      </c>
      <c r="L36" s="20" t="s">
        <v>404</v>
      </c>
      <c r="M36" s="18" t="s">
        <v>404</v>
      </c>
      <c r="N36" s="20" t="s">
        <v>404</v>
      </c>
      <c r="O36" s="18" t="s">
        <v>404</v>
      </c>
      <c r="P36" s="20" t="s">
        <v>404</v>
      </c>
      <c r="Q36" s="18" t="n">
        <v>508.36440524</v>
      </c>
      <c r="R36" s="20" t="n">
        <v>7.80980473</v>
      </c>
    </row>
    <row r="37" spans="1:18">
      <c r="A37" s="15" t="s">
        <v>434</v>
      </c>
      <c r="B37" s="17" t="n">
        <v>5458</v>
      </c>
      <c r="C37" s="18">
        <f>(0.0/B37*100)</f>
        <v/>
      </c>
      <c r="D37" s="19" t="n">
        <v>5458</v>
      </c>
      <c r="E37" s="18" t="n">
        <v>489.83798673</v>
      </c>
      <c r="F37" s="20" t="n">
        <v>4.77660181</v>
      </c>
      <c r="G37" s="18" t="n">
        <v>511.73645494</v>
      </c>
      <c r="H37" s="20" t="n">
        <v>13.40458927</v>
      </c>
      <c r="I37" s="18" t="n">
        <v>494.30161163</v>
      </c>
      <c r="J37" s="20" t="n">
        <v>5.15684597</v>
      </c>
      <c r="K37" s="18" t="s">
        <v>404</v>
      </c>
      <c r="L37" s="20" t="s">
        <v>404</v>
      </c>
      <c r="M37" s="18" t="s">
        <v>404</v>
      </c>
      <c r="N37" s="20" t="s">
        <v>404</v>
      </c>
      <c r="O37" s="18" t="s">
        <v>404</v>
      </c>
      <c r="P37" s="20" t="s">
        <v>404</v>
      </c>
      <c r="Q37" s="18" t="n">
        <v>479.84602572</v>
      </c>
      <c r="R37" s="20" t="n">
        <v>10.35064109</v>
      </c>
    </row>
    <row r="38" spans="1:18">
      <c r="A38" s="15" t="s">
        <v>435</v>
      </c>
      <c r="B38" s="17" t="n">
        <v>5860</v>
      </c>
      <c r="C38" s="18">
        <f>(268.0/B38*100)</f>
        <v/>
      </c>
      <c r="D38" s="19" t="n">
        <v>5592</v>
      </c>
      <c r="E38" s="18" t="n">
        <v>492.10177265</v>
      </c>
      <c r="F38" s="20" t="n">
        <v>4.92543672</v>
      </c>
      <c r="G38" s="18" t="n">
        <v>508.64900542</v>
      </c>
      <c r="H38" s="20" t="n">
        <v>10.78744215</v>
      </c>
      <c r="I38" s="18" t="n">
        <v>520.37538404</v>
      </c>
      <c r="J38" s="20" t="n">
        <v>7.55423044</v>
      </c>
      <c r="K38" s="18" t="s">
        <v>404</v>
      </c>
      <c r="L38" s="20" t="s">
        <v>404</v>
      </c>
      <c r="M38" s="18" t="s">
        <v>404</v>
      </c>
      <c r="N38" s="20" t="s">
        <v>404</v>
      </c>
      <c r="O38" s="18" t="s">
        <v>404</v>
      </c>
      <c r="P38" s="20" t="s">
        <v>404</v>
      </c>
      <c r="Q38" s="18" t="n">
        <v>554.48572225</v>
      </c>
      <c r="R38" s="20" t="n">
        <v>26.034383</v>
      </c>
    </row>
    <row r="39" spans="1:18">
      <c r="A39" s="15" t="s">
        <v>436</v>
      </c>
      <c r="B39" s="17" t="n">
        <v>5895</v>
      </c>
      <c r="C39" s="18">
        <f>(0.0/B39*100)</f>
        <v/>
      </c>
      <c r="D39" s="19" t="n">
        <v>5895</v>
      </c>
      <c r="E39" s="18" t="n">
        <v>427.86963225</v>
      </c>
      <c r="F39" s="20" t="n">
        <v>5.24068958</v>
      </c>
      <c r="G39" s="18" t="n">
        <v>436.75978013</v>
      </c>
      <c r="H39" s="20" t="n">
        <v>15.71065546</v>
      </c>
      <c r="I39" s="18" t="n">
        <v>410.35420871</v>
      </c>
      <c r="J39" s="20" t="n">
        <v>9.378279920000001</v>
      </c>
      <c r="K39" s="18" t="s">
        <v>404</v>
      </c>
      <c r="L39" s="20" t="s">
        <v>404</v>
      </c>
      <c r="M39" s="18" t="s">
        <v>404</v>
      </c>
      <c r="N39" s="20" t="s">
        <v>404</v>
      </c>
      <c r="O39" s="18" t="s">
        <v>404</v>
      </c>
      <c r="P39" s="20" t="s">
        <v>404</v>
      </c>
      <c r="Q39" s="18" t="n">
        <v>354.16450642</v>
      </c>
      <c r="R39" s="20" t="n">
        <v>17.28901763</v>
      </c>
    </row>
    <row r="40" spans="1:18">
      <c r="A40" s="15" t="s">
        <v>437</v>
      </c>
      <c r="B40" s="17" t="n">
        <v>14157</v>
      </c>
      <c r="C40" s="18">
        <f>(2978.0/B40*100)</f>
        <v/>
      </c>
      <c r="D40" s="19" t="n">
        <v>11179</v>
      </c>
      <c r="E40" s="18" t="n">
        <v>508.46823228</v>
      </c>
      <c r="F40" s="20" t="n">
        <v>3.35708574</v>
      </c>
      <c r="G40" s="18" t="n">
        <v>550.56127493</v>
      </c>
      <c r="H40" s="20" t="n">
        <v>16.06648891</v>
      </c>
      <c r="I40" s="18" t="n">
        <v>510.79372349</v>
      </c>
      <c r="J40" s="20" t="n">
        <v>13.55859833</v>
      </c>
      <c r="K40" s="18" t="s">
        <v>404</v>
      </c>
      <c r="L40" s="20" t="s">
        <v>404</v>
      </c>
      <c r="M40" s="18" t="s">
        <v>404</v>
      </c>
      <c r="N40" s="20" t="s">
        <v>404</v>
      </c>
      <c r="O40" s="18" t="s">
        <v>404</v>
      </c>
      <c r="P40" s="20" t="s">
        <v>404</v>
      </c>
      <c r="Q40" s="18" t="n">
        <v>556.66034302</v>
      </c>
      <c r="R40" s="20" t="n">
        <v>34.26909213</v>
      </c>
    </row>
    <row r="41" spans="1:18">
      <c r="A41" s="15" t="s">
        <v>438</v>
      </c>
      <c r="B41" s="17" t="n">
        <v>5712</v>
      </c>
      <c r="C41" s="18">
        <f>(99.0/B41*100)</f>
        <v/>
      </c>
      <c r="D41" s="19" t="n">
        <v>5613</v>
      </c>
      <c r="E41" s="18" t="n">
        <v>494.01181968</v>
      </c>
      <c r="F41" s="20" t="n">
        <v>3.71167459</v>
      </c>
      <c r="G41" s="18" t="n">
        <v>513.06622352</v>
      </c>
      <c r="H41" s="20" t="n">
        <v>22.39428151</v>
      </c>
      <c r="I41" s="18" t="n">
        <v>505.33311381</v>
      </c>
      <c r="J41" s="20" t="n">
        <v>7.71072688</v>
      </c>
      <c r="K41" s="18" t="s">
        <v>404</v>
      </c>
      <c r="L41" s="20" t="s">
        <v>404</v>
      </c>
      <c r="M41" s="18" t="s">
        <v>404</v>
      </c>
      <c r="N41" s="20" t="s">
        <v>404</v>
      </c>
      <c r="O41" s="18" t="s">
        <v>404</v>
      </c>
      <c r="P41" s="20" t="s">
        <v>404</v>
      </c>
      <c r="Q41" s="18" t="n">
        <v>482.96711096</v>
      </c>
      <c r="R41" s="20" t="n">
        <v>4.2799292</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428.58575497</v>
      </c>
      <c r="F44" s="20" t="n">
        <v>3.4702426</v>
      </c>
      <c r="G44" s="18" t="n">
        <v>436.97965843</v>
      </c>
      <c r="H44" s="20" t="n">
        <v>14.34645139</v>
      </c>
      <c r="I44" s="18" t="n">
        <v>409.23570243</v>
      </c>
      <c r="J44" s="20" t="n">
        <v>8.91244228</v>
      </c>
      <c r="K44" s="18" t="s">
        <v>404</v>
      </c>
      <c r="L44" s="20" t="s">
        <v>404</v>
      </c>
      <c r="M44" s="18" t="s">
        <v>404</v>
      </c>
      <c r="N44" s="20" t="s">
        <v>404</v>
      </c>
      <c r="O44" s="18" t="s">
        <v>404</v>
      </c>
      <c r="P44" s="20" t="s">
        <v>404</v>
      </c>
      <c r="Q44" s="18" t="n">
        <v>410.39550706</v>
      </c>
      <c r="R44" s="20" t="n">
        <v>7.28065767</v>
      </c>
    </row>
    <row r="45" spans="1:18">
      <c r="A45" s="15" t="s">
        <v>442</v>
      </c>
      <c r="B45" s="17" t="n">
        <v>5519</v>
      </c>
      <c r="C45" s="18">
        <f>(0.0/B45*100)</f>
        <v/>
      </c>
      <c r="D45" s="19" t="n">
        <v>5519</v>
      </c>
      <c r="E45" s="18" t="n">
        <v>374.52888919</v>
      </c>
      <c r="F45" s="20" t="n">
        <v>5.21242436</v>
      </c>
      <c r="G45" s="18" t="n">
        <v>396.11584275</v>
      </c>
      <c r="H45" s="20" t="n">
        <v>13.52453094</v>
      </c>
      <c r="I45" s="18" t="n">
        <v>372.55158515</v>
      </c>
      <c r="J45" s="20" t="n">
        <v>3.62405195</v>
      </c>
      <c r="K45" s="18" t="s">
        <v>404</v>
      </c>
      <c r="L45" s="20" t="s">
        <v>404</v>
      </c>
      <c r="M45" s="18" t="s">
        <v>404</v>
      </c>
      <c r="N45" s="20" t="s">
        <v>404</v>
      </c>
      <c r="O45" s="18" t="s">
        <v>404</v>
      </c>
      <c r="P45" s="20" t="s">
        <v>404</v>
      </c>
      <c r="Q45" s="18" t="n">
        <v>358.77089037</v>
      </c>
      <c r="R45" s="20" t="n">
        <v>35.07001742</v>
      </c>
    </row>
    <row r="46" spans="1:18">
      <c r="A46" s="15" t="s">
        <v>443</v>
      </c>
      <c r="B46" s="17" t="n">
        <v>23141</v>
      </c>
      <c r="C46" s="18">
        <f>(4196.0/B46*100)</f>
        <v/>
      </c>
      <c r="D46" s="19" t="n">
        <v>18945</v>
      </c>
      <c r="E46" s="18" t="n">
        <v>401.96187501</v>
      </c>
      <c r="F46" s="20" t="n">
        <v>3.01471959</v>
      </c>
      <c r="G46" s="18" t="n">
        <v>382.75803487</v>
      </c>
      <c r="H46" s="20" t="n">
        <v>8.839695519999999</v>
      </c>
      <c r="I46" s="18" t="n">
        <v>415.93989409</v>
      </c>
      <c r="J46" s="20" t="n">
        <v>7.45190784</v>
      </c>
      <c r="K46" s="18" t="s">
        <v>404</v>
      </c>
      <c r="L46" s="20" t="s">
        <v>404</v>
      </c>
      <c r="M46" s="18" t="s">
        <v>404</v>
      </c>
      <c r="N46" s="20" t="s">
        <v>404</v>
      </c>
      <c r="O46" s="18" t="s">
        <v>404</v>
      </c>
      <c r="P46" s="20" t="s">
        <v>404</v>
      </c>
      <c r="Q46" s="18" t="n">
        <v>364.62099109</v>
      </c>
      <c r="R46" s="20" t="n">
        <v>32.84380157</v>
      </c>
    </row>
    <row r="47" spans="1:18">
      <c r="A47" s="15" t="s">
        <v>444</v>
      </c>
      <c r="B47" s="17" t="n">
        <v>5928</v>
      </c>
      <c r="C47" s="18">
        <f>(0.0/B47*100)</f>
        <v/>
      </c>
      <c r="D47" s="19" t="n">
        <v>5928</v>
      </c>
      <c r="E47" s="18" t="n">
        <v>435.79158641</v>
      </c>
      <c r="F47" s="20" t="n">
        <v>5.15118876</v>
      </c>
      <c r="G47" s="18" t="n">
        <v>480.91169033</v>
      </c>
      <c r="H47" s="20" t="n">
        <v>14.59502942</v>
      </c>
      <c r="I47" s="18" t="n">
        <v>497.86697374</v>
      </c>
      <c r="J47" s="20" t="n">
        <v>14.24074406</v>
      </c>
      <c r="K47" s="18" t="s">
        <v>404</v>
      </c>
      <c r="L47" s="20" t="s">
        <v>404</v>
      </c>
      <c r="M47" s="18" t="s">
        <v>404</v>
      </c>
      <c r="N47" s="20" t="s">
        <v>404</v>
      </c>
      <c r="O47" s="18" t="s">
        <v>404</v>
      </c>
      <c r="P47" s="20" t="s">
        <v>404</v>
      </c>
      <c r="Q47" s="18" t="s">
        <v>404</v>
      </c>
      <c r="R47" s="20" t="s">
        <v>404</v>
      </c>
    </row>
    <row r="48" spans="1:18">
      <c r="A48" s="15" t="s">
        <v>445</v>
      </c>
      <c r="B48" s="17" t="n">
        <v>9841</v>
      </c>
      <c r="C48" s="18">
        <f>(40.0/B48*100)</f>
        <v/>
      </c>
      <c r="D48" s="19" t="n">
        <v>9801</v>
      </c>
      <c r="E48" s="18" t="n">
        <v>527.03391378</v>
      </c>
      <c r="F48" s="20" t="n">
        <v>6.32183742</v>
      </c>
      <c r="G48" s="18" t="n">
        <v>536.6088545699999</v>
      </c>
      <c r="H48" s="20" t="n">
        <v>16.38965743</v>
      </c>
      <c r="I48" s="18" t="n">
        <v>481.23872492</v>
      </c>
      <c r="J48" s="20" t="n">
        <v>10.08809283</v>
      </c>
      <c r="K48" s="18" t="s">
        <v>404</v>
      </c>
      <c r="L48" s="20" t="s">
        <v>404</v>
      </c>
      <c r="M48" s="18" t="s">
        <v>404</v>
      </c>
      <c r="N48" s="20" t="s">
        <v>404</v>
      </c>
      <c r="O48" s="18" t="s">
        <v>404</v>
      </c>
      <c r="P48" s="20" t="s">
        <v>404</v>
      </c>
      <c r="Q48" s="18" t="n">
        <v>578.6909000000001</v>
      </c>
      <c r="R48" s="20" t="n">
        <v>9.851285450000001</v>
      </c>
    </row>
    <row r="49" spans="1:18">
      <c r="A49" s="15" t="s">
        <v>446</v>
      </c>
      <c r="B49" s="17" t="n">
        <v>6349</v>
      </c>
      <c r="C49" s="18">
        <f>(52.0/B49*100)</f>
        <v/>
      </c>
      <c r="D49" s="19" t="n">
        <v>6297</v>
      </c>
      <c r="E49" s="18" t="n">
        <v>419.34951784</v>
      </c>
      <c r="F49" s="20" t="n">
        <v>4.50192912</v>
      </c>
      <c r="G49" s="18" t="n">
        <v>438.53851711</v>
      </c>
      <c r="H49" s="20" t="n">
        <v>7.00813885</v>
      </c>
      <c r="I49" s="18" t="n">
        <v>441.27870037</v>
      </c>
      <c r="J49" s="20" t="n">
        <v>5.00459005</v>
      </c>
      <c r="K49" s="18" t="s">
        <v>404</v>
      </c>
      <c r="L49" s="20" t="s">
        <v>404</v>
      </c>
      <c r="M49" s="18" t="s">
        <v>404</v>
      </c>
      <c r="N49" s="20" t="s">
        <v>404</v>
      </c>
      <c r="O49" s="18" t="s">
        <v>404</v>
      </c>
      <c r="P49" s="20" t="s">
        <v>404</v>
      </c>
      <c r="Q49" s="18" t="n">
        <v>408.88409931</v>
      </c>
      <c r="R49" s="20" t="n">
        <v>26.91334814</v>
      </c>
    </row>
    <row r="50" spans="1:18">
      <c r="A50" s="15" t="s">
        <v>447</v>
      </c>
      <c r="B50" s="17" t="n">
        <v>11795</v>
      </c>
      <c r="C50" s="18">
        <f>(1031.0/B50*100)</f>
        <v/>
      </c>
      <c r="D50" s="19" t="n">
        <v>10764</v>
      </c>
      <c r="E50" s="18" t="n">
        <v>418.14837967</v>
      </c>
      <c r="F50" s="20" t="n">
        <v>3.08627302</v>
      </c>
      <c r="G50" s="18" t="n">
        <v>420.72832327</v>
      </c>
      <c r="H50" s="20" t="n">
        <v>5.34258766</v>
      </c>
      <c r="I50" s="18" t="n">
        <v>415.99602272</v>
      </c>
      <c r="J50" s="20" t="n">
        <v>9.24005541</v>
      </c>
      <c r="K50" s="18" t="s">
        <v>404</v>
      </c>
      <c r="L50" s="20" t="s">
        <v>404</v>
      </c>
      <c r="M50" s="18" t="s">
        <v>404</v>
      </c>
      <c r="N50" s="20" t="s">
        <v>404</v>
      </c>
      <c r="O50" s="18" t="s">
        <v>404</v>
      </c>
      <c r="P50" s="20" t="s">
        <v>404</v>
      </c>
      <c r="Q50" s="18" t="n">
        <v>412.42289667</v>
      </c>
      <c r="R50" s="20" t="n">
        <v>5.4996628</v>
      </c>
    </row>
    <row r="51" spans="1:18">
      <c r="A51" s="15" t="s">
        <v>448</v>
      </c>
      <c r="B51" s="17" t="n">
        <v>6866</v>
      </c>
      <c r="C51" s="18">
        <f>(0.0/B51*100)</f>
        <v/>
      </c>
      <c r="D51" s="19" t="n">
        <v>6866</v>
      </c>
      <c r="E51" s="18" t="n">
        <v>419.3368938</v>
      </c>
      <c r="F51" s="20" t="n">
        <v>3.83213252</v>
      </c>
      <c r="G51" s="18" t="n">
        <v>415.83323807</v>
      </c>
      <c r="H51" s="20" t="n">
        <v>6.10848579</v>
      </c>
      <c r="I51" s="18" t="n">
        <v>421.73453311</v>
      </c>
      <c r="J51" s="20" t="n">
        <v>3.84716743</v>
      </c>
      <c r="K51" s="18" t="s">
        <v>404</v>
      </c>
      <c r="L51" s="20" t="s">
        <v>404</v>
      </c>
      <c r="M51" s="18" t="s">
        <v>404</v>
      </c>
      <c r="N51" s="20" t="s">
        <v>404</v>
      </c>
      <c r="O51" s="18" t="s">
        <v>404</v>
      </c>
      <c r="P51" s="20" t="s">
        <v>404</v>
      </c>
      <c r="Q51" s="18" t="n">
        <v>392.94222512</v>
      </c>
      <c r="R51" s="20" t="n">
        <v>8.04699304</v>
      </c>
    </row>
    <row r="52" spans="1:18">
      <c r="A52" s="15" t="s">
        <v>449</v>
      </c>
      <c r="B52" s="17" t="n">
        <v>5809</v>
      </c>
      <c r="C52" s="18">
        <f>(0.0/B52*100)</f>
        <v/>
      </c>
      <c r="D52" s="19" t="n">
        <v>5809</v>
      </c>
      <c r="E52" s="18" t="n">
        <v>474.3519548</v>
      </c>
      <c r="F52" s="20" t="n">
        <v>4.67107865</v>
      </c>
      <c r="G52" s="18" t="n">
        <v>474.74919986</v>
      </c>
      <c r="H52" s="20" t="n">
        <v>6.24011021</v>
      </c>
      <c r="I52" s="18" t="n">
        <v>484.65723017</v>
      </c>
      <c r="J52" s="20" t="n">
        <v>12.46182228</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422.54839169</v>
      </c>
      <c r="F53" s="20" t="n">
        <v>2.03633027</v>
      </c>
      <c r="G53" s="18" t="n">
        <v>432.06568884</v>
      </c>
      <c r="H53" s="20" t="n">
        <v>2.95107052</v>
      </c>
      <c r="I53" s="18" t="n">
        <v>450.15947186</v>
      </c>
      <c r="J53" s="20" t="n">
        <v>2.19988288</v>
      </c>
      <c r="K53" s="18" t="s">
        <v>404</v>
      </c>
      <c r="L53" s="20" t="s">
        <v>404</v>
      </c>
      <c r="M53" s="18" t="s">
        <v>404</v>
      </c>
      <c r="N53" s="20" t="s">
        <v>404</v>
      </c>
      <c r="O53" s="18" t="s">
        <v>404</v>
      </c>
      <c r="P53" s="20" t="s">
        <v>404</v>
      </c>
      <c r="Q53" s="18" t="n">
        <v>378.6651637</v>
      </c>
      <c r="R53" s="20" t="n">
        <v>15.10164258</v>
      </c>
    </row>
    <row r="54" spans="1:18">
      <c r="A54" s="15" t="s">
        <v>451</v>
      </c>
      <c r="B54" s="17" t="n">
        <v>4740</v>
      </c>
      <c r="C54" s="18">
        <f>(199.0/B54*100)</f>
        <v/>
      </c>
      <c r="D54" s="19" t="n">
        <v>4541</v>
      </c>
      <c r="E54" s="18" t="n">
        <v>329.83330793</v>
      </c>
      <c r="F54" s="20" t="n">
        <v>3.51082404</v>
      </c>
      <c r="G54" s="18" t="n">
        <v>348.33096647</v>
      </c>
      <c r="H54" s="20" t="n">
        <v>17.77017549</v>
      </c>
      <c r="I54" s="18" t="n">
        <v>333.65046287</v>
      </c>
      <c r="J54" s="20" t="n">
        <v>7.25092751</v>
      </c>
      <c r="K54" s="18" t="s">
        <v>404</v>
      </c>
      <c r="L54" s="20" t="s">
        <v>404</v>
      </c>
      <c r="M54" s="18" t="s">
        <v>404</v>
      </c>
      <c r="N54" s="20" t="s">
        <v>404</v>
      </c>
      <c r="O54" s="18" t="s">
        <v>404</v>
      </c>
      <c r="P54" s="20" t="s">
        <v>404</v>
      </c>
      <c r="Q54" s="18" t="n">
        <v>300.53953032</v>
      </c>
      <c r="R54" s="20" t="n">
        <v>5.82923835</v>
      </c>
    </row>
    <row r="55" spans="1:18">
      <c r="A55" s="15" t="s">
        <v>452</v>
      </c>
      <c r="B55" s="17" t="n">
        <v>5316</v>
      </c>
      <c r="C55" s="18">
        <f>(43.0/B55*100)</f>
        <v/>
      </c>
      <c r="D55" s="19" t="n">
        <v>5273</v>
      </c>
      <c r="E55" s="18" t="n">
        <v>405.75897043</v>
      </c>
      <c r="F55" s="20" t="n">
        <v>5.16403091</v>
      </c>
      <c r="G55" s="18" t="n">
        <v>405.17061884</v>
      </c>
      <c r="H55" s="20" t="n">
        <v>8.217233540000001</v>
      </c>
      <c r="I55" s="18" t="n">
        <v>417.41322771</v>
      </c>
      <c r="J55" s="20" t="n">
        <v>5.86584308</v>
      </c>
      <c r="K55" s="18" t="s">
        <v>404</v>
      </c>
      <c r="L55" s="20" t="s">
        <v>404</v>
      </c>
      <c r="M55" s="18" t="s">
        <v>404</v>
      </c>
      <c r="N55" s="20" t="s">
        <v>404</v>
      </c>
      <c r="O55" s="18" t="s">
        <v>404</v>
      </c>
      <c r="P55" s="20" t="s">
        <v>404</v>
      </c>
      <c r="Q55" s="18" t="n">
        <v>414.03431431</v>
      </c>
      <c r="R55" s="20" t="n">
        <v>5.48769942</v>
      </c>
    </row>
    <row r="56" spans="1:18">
      <c r="A56" s="15" t="s">
        <v>453</v>
      </c>
      <c r="B56" s="17" t="n">
        <v>5359</v>
      </c>
      <c r="C56" s="18">
        <f>(0.0/B56*100)</f>
        <v/>
      </c>
      <c r="D56" s="19" t="n">
        <v>5359</v>
      </c>
      <c r="E56" s="18" t="n">
        <v>520.95941433</v>
      </c>
      <c r="F56" s="20" t="n">
        <v>2.94964362</v>
      </c>
      <c r="G56" s="18" t="n">
        <v>585.7848113</v>
      </c>
      <c r="H56" s="20" t="n">
        <v>6.01911363</v>
      </c>
      <c r="I56" s="18" t="n">
        <v>543.42184465</v>
      </c>
      <c r="J56" s="20" t="n">
        <v>11.16369835</v>
      </c>
      <c r="K56" s="18" t="s">
        <v>404</v>
      </c>
      <c r="L56" s="20" t="s">
        <v>404</v>
      </c>
      <c r="M56" s="18" t="s">
        <v>404</v>
      </c>
      <c r="N56" s="20" t="s">
        <v>404</v>
      </c>
      <c r="O56" s="18" t="s">
        <v>404</v>
      </c>
      <c r="P56" s="20" t="s">
        <v>404</v>
      </c>
      <c r="Q56" s="18" t="n">
        <v>482.20290308</v>
      </c>
      <c r="R56" s="20" t="n">
        <v>4.7249978</v>
      </c>
    </row>
    <row r="57" spans="1:18">
      <c r="A57" s="15" t="s">
        <v>454</v>
      </c>
      <c r="B57" s="17" t="n">
        <v>6513</v>
      </c>
      <c r="C57" s="18">
        <f>(0.0/B57*100)</f>
        <v/>
      </c>
      <c r="D57" s="19" t="n">
        <v>6513</v>
      </c>
      <c r="E57" s="18" t="n">
        <v>404.56233601</v>
      </c>
      <c r="F57" s="20" t="n">
        <v>2.79290185</v>
      </c>
      <c r="G57" s="18" t="n">
        <v>376.43994844</v>
      </c>
      <c r="H57" s="20" t="n">
        <v>6.67761294</v>
      </c>
      <c r="I57" s="18" t="n">
        <v>386.28199492</v>
      </c>
      <c r="J57" s="20" t="n">
        <v>7.29713972</v>
      </c>
      <c r="K57" s="18" t="s">
        <v>404</v>
      </c>
      <c r="L57" s="20" t="s">
        <v>404</v>
      </c>
      <c r="M57" s="18" t="s">
        <v>404</v>
      </c>
      <c r="N57" s="20" t="s">
        <v>404</v>
      </c>
      <c r="O57" s="18" t="s">
        <v>404</v>
      </c>
      <c r="P57" s="20" t="s">
        <v>404</v>
      </c>
      <c r="Q57" s="18" t="n">
        <v>449.01669442</v>
      </c>
      <c r="R57" s="20" t="n">
        <v>8.00421946</v>
      </c>
    </row>
    <row r="58" spans="1:18">
      <c r="A58" s="15" t="s">
        <v>455</v>
      </c>
      <c r="B58" s="17" t="n">
        <v>7267</v>
      </c>
      <c r="C58" s="18">
        <f>(0.0/B58*100)</f>
        <v/>
      </c>
      <c r="D58" s="19" t="n">
        <v>7267</v>
      </c>
      <c r="E58" s="18" t="n">
        <v>411.85463486</v>
      </c>
      <c r="F58" s="20" t="n">
        <v>3.57873786</v>
      </c>
      <c r="G58" s="18" t="n">
        <v>383.42758448</v>
      </c>
      <c r="H58" s="20" t="n">
        <v>13.55692814</v>
      </c>
      <c r="I58" s="18" t="n">
        <v>407.18780621</v>
      </c>
      <c r="J58" s="20" t="n">
        <v>6.70952588</v>
      </c>
      <c r="K58" s="18" t="s">
        <v>404</v>
      </c>
      <c r="L58" s="20" t="s">
        <v>404</v>
      </c>
      <c r="M58" s="18" t="s">
        <v>404</v>
      </c>
      <c r="N58" s="20" t="s">
        <v>404</v>
      </c>
      <c r="O58" s="18" t="s">
        <v>404</v>
      </c>
      <c r="P58" s="20" t="s">
        <v>404</v>
      </c>
      <c r="Q58" s="18" t="n">
        <v>405.7732319</v>
      </c>
      <c r="R58" s="20" t="n">
        <v>12.19680219</v>
      </c>
    </row>
    <row r="59" spans="1:18">
      <c r="A59" s="15" t="s">
        <v>456</v>
      </c>
      <c r="B59" s="17" t="n">
        <v>4826</v>
      </c>
      <c r="C59" s="18">
        <f>(0.0/B59*100)</f>
        <v/>
      </c>
      <c r="D59" s="19" t="n">
        <v>4826</v>
      </c>
      <c r="E59" s="18" t="n">
        <v>377.46870968</v>
      </c>
      <c r="F59" s="20" t="n">
        <v>2.1343722</v>
      </c>
      <c r="G59" s="18" t="n">
        <v>381.75996904</v>
      </c>
      <c r="H59" s="20" t="n">
        <v>3.29362439</v>
      </c>
      <c r="I59" s="18" t="n">
        <v>381.83101653</v>
      </c>
      <c r="J59" s="20" t="n">
        <v>4.21969427</v>
      </c>
      <c r="K59" s="18" t="s">
        <v>404</v>
      </c>
      <c r="L59" s="20" t="s">
        <v>404</v>
      </c>
      <c r="M59" s="18" t="s">
        <v>404</v>
      </c>
      <c r="N59" s="20" t="s">
        <v>404</v>
      </c>
      <c r="O59" s="18" t="s">
        <v>404</v>
      </c>
      <c r="P59" s="20" t="s">
        <v>404</v>
      </c>
      <c r="Q59" s="18" t="n">
        <v>366.36322217</v>
      </c>
      <c r="R59" s="20" t="n">
        <v>7.03893081</v>
      </c>
    </row>
    <row r="60" spans="1:18">
      <c r="A60" s="15" t="s">
        <v>457</v>
      </c>
      <c r="B60" s="17" t="n">
        <v>4546</v>
      </c>
      <c r="C60" s="18">
        <f>(0.0/B60*100)</f>
        <v/>
      </c>
      <c r="D60" s="19" t="n">
        <v>4546</v>
      </c>
      <c r="E60" s="18" t="n">
        <v>389.82124416</v>
      </c>
      <c r="F60" s="20" t="n">
        <v>7.36724155</v>
      </c>
      <c r="G60" s="18" t="n">
        <v>384.77825311</v>
      </c>
      <c r="H60" s="20" t="n">
        <v>16.89793922</v>
      </c>
      <c r="I60" s="18" t="n">
        <v>385.00788612</v>
      </c>
      <c r="J60" s="20" t="n">
        <v>6.70331265</v>
      </c>
      <c r="K60" s="18" t="s">
        <v>404</v>
      </c>
      <c r="L60" s="20" t="s">
        <v>404</v>
      </c>
      <c r="M60" s="18" t="s">
        <v>404</v>
      </c>
      <c r="N60" s="20" t="s">
        <v>404</v>
      </c>
      <c r="O60" s="18" t="s">
        <v>404</v>
      </c>
      <c r="P60" s="20" t="s">
        <v>404</v>
      </c>
      <c r="Q60" s="18" t="n">
        <v>383.92791821</v>
      </c>
      <c r="R60" s="20" t="n">
        <v>9.33375204</v>
      </c>
    </row>
    <row r="61" spans="1:18">
      <c r="A61" s="15" t="s">
        <v>458</v>
      </c>
      <c r="B61" s="17" t="n">
        <v>6525</v>
      </c>
      <c r="C61" s="18">
        <f>(0.0/B61*100)</f>
        <v/>
      </c>
      <c r="D61" s="19" t="n">
        <v>6525</v>
      </c>
      <c r="E61" s="18" t="n">
        <v>473.70229653</v>
      </c>
      <c r="F61" s="20" t="n">
        <v>2.85089095</v>
      </c>
      <c r="G61" s="18" t="n">
        <v>456.61804836</v>
      </c>
      <c r="H61" s="20" t="n">
        <v>8.90114166</v>
      </c>
      <c r="I61" s="18" t="n">
        <v>483.5584339</v>
      </c>
      <c r="J61" s="20" t="n">
        <v>8.861446239999999</v>
      </c>
      <c r="K61" s="18" t="s">
        <v>404</v>
      </c>
      <c r="L61" s="20" t="s">
        <v>404</v>
      </c>
      <c r="M61" s="18" t="s">
        <v>404</v>
      </c>
      <c r="N61" s="20" t="s">
        <v>404</v>
      </c>
      <c r="O61" s="18" t="s">
        <v>404</v>
      </c>
      <c r="P61" s="20" t="s">
        <v>404</v>
      </c>
      <c r="Q61" s="18" t="n">
        <v>490.90138032</v>
      </c>
      <c r="R61" s="20" t="n">
        <v>10.76340439</v>
      </c>
    </row>
    <row r="62" spans="1:18">
      <c r="A62" s="15" t="s">
        <v>459</v>
      </c>
      <c r="B62" s="17" t="n">
        <v>4476</v>
      </c>
      <c r="C62" s="18">
        <f>(0.0/B62*100)</f>
        <v/>
      </c>
      <c r="D62" s="19" t="n">
        <v>4476</v>
      </c>
      <c r="E62" s="18" t="n">
        <v>524.9935934</v>
      </c>
      <c r="F62" s="20" t="n">
        <v>1.31660322</v>
      </c>
      <c r="G62" s="18" t="n">
        <v>545.18941824</v>
      </c>
      <c r="H62" s="20" t="n">
        <v>4.32686159</v>
      </c>
      <c r="I62" s="18" t="n">
        <v>531.7655826</v>
      </c>
      <c r="J62" s="20" t="n">
        <v>2.02508122</v>
      </c>
      <c r="K62" s="18" t="s">
        <v>404</v>
      </c>
      <c r="L62" s="20" t="s">
        <v>404</v>
      </c>
      <c r="M62" s="18" t="s">
        <v>404</v>
      </c>
      <c r="N62" s="20" t="s">
        <v>404</v>
      </c>
      <c r="O62" s="18" t="s">
        <v>404</v>
      </c>
      <c r="P62" s="20" t="s">
        <v>404</v>
      </c>
      <c r="Q62" s="18" t="n">
        <v>550.46884713</v>
      </c>
      <c r="R62" s="20" t="n">
        <v>5.73789828</v>
      </c>
    </row>
    <row r="63" spans="1:18">
      <c r="A63" s="15" t="s">
        <v>460</v>
      </c>
      <c r="B63" s="17" t="n">
        <v>5324</v>
      </c>
      <c r="C63" s="18">
        <f>(0.0/B63*100)</f>
        <v/>
      </c>
      <c r="D63" s="19" t="n">
        <v>5324</v>
      </c>
      <c r="E63" s="18" t="n">
        <v>383.49860262</v>
      </c>
      <c r="F63" s="20" t="n">
        <v>1.37137308</v>
      </c>
      <c r="G63" s="18" t="n">
        <v>351.80549554</v>
      </c>
      <c r="H63" s="20" t="n">
        <v>7.58449128</v>
      </c>
      <c r="I63" s="18" t="n">
        <v>439.23879745</v>
      </c>
      <c r="J63" s="20" t="n">
        <v>10.687045</v>
      </c>
      <c r="K63" s="18" t="s">
        <v>404</v>
      </c>
      <c r="L63" s="20" t="s">
        <v>404</v>
      </c>
      <c r="M63" s="18" t="s">
        <v>404</v>
      </c>
      <c r="N63" s="20" t="s">
        <v>404</v>
      </c>
      <c r="O63" s="18" t="s">
        <v>404</v>
      </c>
      <c r="P63" s="20" t="s">
        <v>404</v>
      </c>
      <c r="Q63" s="18" t="n">
        <v>389.57691985</v>
      </c>
      <c r="R63" s="20" t="n">
        <v>3.82304202</v>
      </c>
    </row>
    <row r="64" spans="1:18">
      <c r="A64" s="15" t="s">
        <v>461</v>
      </c>
      <c r="B64" s="17" t="n">
        <v>3634</v>
      </c>
      <c r="C64" s="18">
        <f>(27.0/B64*100)</f>
        <v/>
      </c>
      <c r="D64" s="19" t="n">
        <v>3607</v>
      </c>
      <c r="E64" s="18" t="n">
        <v>460.656717</v>
      </c>
      <c r="F64" s="20" t="n">
        <v>2.39567617</v>
      </c>
      <c r="G64" s="18" t="n">
        <v>526.94725164</v>
      </c>
      <c r="H64" s="20" t="n">
        <v>7.51706257</v>
      </c>
      <c r="I64" s="18" t="n">
        <v>451.73358826</v>
      </c>
      <c r="J64" s="20" t="n">
        <v>5.41393276</v>
      </c>
      <c r="K64" s="18" t="s">
        <v>404</v>
      </c>
      <c r="L64" s="20" t="s">
        <v>404</v>
      </c>
      <c r="M64" s="18" t="n">
        <v>510.13740628</v>
      </c>
      <c r="N64" s="20" t="n">
        <v>29.6520206</v>
      </c>
      <c r="O64" s="18" t="s">
        <v>404</v>
      </c>
      <c r="P64" s="20" t="s">
        <v>404</v>
      </c>
      <c r="Q64" s="18" t="n">
        <v>464.7102828</v>
      </c>
      <c r="R64" s="20" t="n">
        <v>2.72253283</v>
      </c>
    </row>
    <row r="65" spans="1:18">
      <c r="A65" s="15" t="s">
        <v>462</v>
      </c>
      <c r="B65" s="17" t="n">
        <v>5325</v>
      </c>
      <c r="C65" s="18">
        <f>(0.0/B65*100)</f>
        <v/>
      </c>
      <c r="D65" s="19" t="n">
        <v>5325</v>
      </c>
      <c r="E65" s="18" t="n">
        <v>426.55758097</v>
      </c>
      <c r="F65" s="20" t="n">
        <v>2.59756205</v>
      </c>
      <c r="G65" s="18" t="n">
        <v>435.06986479</v>
      </c>
      <c r="H65" s="20" t="n">
        <v>7.18874303</v>
      </c>
      <c r="I65" s="18" t="n">
        <v>416.76578915</v>
      </c>
      <c r="J65" s="20" t="n">
        <v>16.20189498</v>
      </c>
      <c r="K65" s="18" t="s">
        <v>404</v>
      </c>
      <c r="L65" s="20" t="s">
        <v>404</v>
      </c>
      <c r="M65" s="18" t="s">
        <v>404</v>
      </c>
      <c r="N65" s="20" t="s">
        <v>404</v>
      </c>
      <c r="O65" s="18" t="s">
        <v>404</v>
      </c>
      <c r="P65" s="20" t="s">
        <v>404</v>
      </c>
      <c r="Q65" s="18" t="n">
        <v>438.53566308</v>
      </c>
      <c r="R65" s="20" t="n">
        <v>15.23339296</v>
      </c>
    </row>
    <row r="66" spans="1:18">
      <c r="A66" s="15" t="s">
        <v>463</v>
      </c>
      <c r="B66" s="17" t="n">
        <v>5665</v>
      </c>
      <c r="C66" s="18">
        <f>(0.0/B66*100)</f>
        <v/>
      </c>
      <c r="D66" s="19" t="n">
        <v>5665</v>
      </c>
      <c r="E66" s="18" t="n">
        <v>411.51934362</v>
      </c>
      <c r="F66" s="20" t="n">
        <v>1.02872209</v>
      </c>
      <c r="G66" s="18" t="s">
        <v>404</v>
      </c>
      <c r="H66" s="20" t="s">
        <v>404</v>
      </c>
      <c r="I66" s="18" t="n">
        <v>375.69402345</v>
      </c>
      <c r="J66" s="20" t="n">
        <v>12.83850928</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394.77057954</v>
      </c>
      <c r="F67" s="20" t="n">
        <v>3.09307796</v>
      </c>
      <c r="G67" s="18" t="n">
        <v>406.01936837</v>
      </c>
      <c r="H67" s="20" t="n">
        <v>17.77067627</v>
      </c>
      <c r="I67" s="18" t="n">
        <v>398.8303334</v>
      </c>
      <c r="J67" s="20" t="n">
        <v>5.38854487</v>
      </c>
      <c r="K67" s="18" t="s">
        <v>404</v>
      </c>
      <c r="L67" s="20" t="s">
        <v>404</v>
      </c>
      <c r="M67" s="18" t="s">
        <v>404</v>
      </c>
      <c r="N67" s="20" t="s">
        <v>404</v>
      </c>
      <c r="O67" s="18" t="s">
        <v>404</v>
      </c>
      <c r="P67" s="20" t="s">
        <v>404</v>
      </c>
      <c r="Q67" s="18" t="n">
        <v>398.03138496</v>
      </c>
      <c r="R67" s="20" t="n">
        <v>19.44349632</v>
      </c>
    </row>
    <row r="68" spans="1:18">
      <c r="A68" s="15" t="s">
        <v>465</v>
      </c>
      <c r="B68" s="17" t="n">
        <v>12083</v>
      </c>
      <c r="C68" s="18">
        <f>(0.0/B68*100)</f>
        <v/>
      </c>
      <c r="D68" s="19" t="n">
        <v>12083</v>
      </c>
      <c r="E68" s="18" t="n">
        <v>414.25525131</v>
      </c>
      <c r="F68" s="20" t="n">
        <v>1.0514112</v>
      </c>
      <c r="G68" s="18" t="n">
        <v>505.25502708</v>
      </c>
      <c r="H68" s="20" t="n">
        <v>3.37103026</v>
      </c>
      <c r="I68" s="18" t="n">
        <v>405.80364913</v>
      </c>
      <c r="J68" s="20" t="n">
        <v>4.46461795</v>
      </c>
      <c r="K68" s="18" t="s">
        <v>404</v>
      </c>
      <c r="L68" s="20" t="s">
        <v>404</v>
      </c>
      <c r="M68" s="18" t="s">
        <v>404</v>
      </c>
      <c r="N68" s="20" t="s">
        <v>404</v>
      </c>
      <c r="O68" s="18" t="s">
        <v>404</v>
      </c>
      <c r="P68" s="20" t="s">
        <v>404</v>
      </c>
      <c r="Q68" s="18" t="n">
        <v>286.76545</v>
      </c>
      <c r="R68" s="20" t="n">
        <v>51.52752204</v>
      </c>
    </row>
    <row r="69" spans="1:18">
      <c r="A69" s="15" t="s">
        <v>466</v>
      </c>
      <c r="B69" s="17" t="n">
        <v>4876</v>
      </c>
      <c r="C69" s="18">
        <f>(0.0/B69*100)</f>
        <v/>
      </c>
      <c r="D69" s="19" t="n">
        <v>4876</v>
      </c>
      <c r="E69" s="18" t="n">
        <v>432.2904502</v>
      </c>
      <c r="F69" s="20" t="n">
        <v>3.36763086</v>
      </c>
      <c r="G69" s="18" t="n">
        <v>446.89667494</v>
      </c>
      <c r="H69" s="20" t="n">
        <v>13.49749183</v>
      </c>
      <c r="I69" s="18" t="n">
        <v>490.75804494</v>
      </c>
      <c r="J69" s="20" t="n">
        <v>25.10632425</v>
      </c>
      <c r="K69" s="18" t="s">
        <v>404</v>
      </c>
      <c r="L69" s="20" t="s">
        <v>404</v>
      </c>
      <c r="M69" s="18" t="s">
        <v>404</v>
      </c>
      <c r="N69" s="20" t="s">
        <v>404</v>
      </c>
      <c r="O69" s="18" t="s">
        <v>404</v>
      </c>
      <c r="P69" s="20" t="s">
        <v>404</v>
      </c>
      <c r="Q69" s="18" t="n">
        <v>412.19870575</v>
      </c>
      <c r="R69" s="20" t="n">
        <v>18.63021782</v>
      </c>
    </row>
    <row r="70" spans="1:18">
      <c r="A70" s="15" t="s">
        <v>467</v>
      </c>
      <c r="B70" s="17" t="n">
        <v>6036</v>
      </c>
      <c r="C70" s="18">
        <f>(0.0/B70*100)</f>
        <v/>
      </c>
      <c r="D70" s="19" t="n">
        <v>6036</v>
      </c>
      <c r="E70" s="18" t="n">
        <v>486.51382021</v>
      </c>
      <c r="F70" s="20" t="n">
        <v>2.86052241</v>
      </c>
      <c r="G70" s="18" t="n">
        <v>496.31663181</v>
      </c>
      <c r="H70" s="20" t="n">
        <v>26.41893267</v>
      </c>
      <c r="I70" s="18" t="n">
        <v>470.04871834</v>
      </c>
      <c r="J70" s="20" t="n">
        <v>15.51742723</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554.75134314</v>
      </c>
      <c r="F71" s="20" t="n">
        <v>1.12648857</v>
      </c>
      <c r="G71" s="18" t="n">
        <v>599.64910233</v>
      </c>
      <c r="H71" s="20" t="n">
        <v>10.88884447</v>
      </c>
      <c r="I71" s="18" t="n">
        <v>596.00303725</v>
      </c>
      <c r="J71" s="20" t="n">
        <v>18.28710285</v>
      </c>
      <c r="K71" s="18" t="s">
        <v>404</v>
      </c>
      <c r="L71" s="20" t="s">
        <v>404</v>
      </c>
      <c r="M71" s="18" t="s">
        <v>404</v>
      </c>
      <c r="N71" s="20" t="s">
        <v>404</v>
      </c>
      <c r="O71" s="18" t="s">
        <v>404</v>
      </c>
      <c r="P71" s="20" t="s">
        <v>404</v>
      </c>
      <c r="Q71" s="18" t="n">
        <v>528.79757779</v>
      </c>
      <c r="R71" s="20" t="n">
        <v>10.07051295</v>
      </c>
    </row>
    <row r="72" spans="1:18">
      <c r="A72" s="15" t="s">
        <v>469</v>
      </c>
      <c r="B72" s="17" t="n">
        <v>7708</v>
      </c>
      <c r="C72" s="18">
        <f>(0.0/B72*100)</f>
        <v/>
      </c>
      <c r="D72" s="19" t="n">
        <v>7708</v>
      </c>
      <c r="E72" s="18" t="n">
        <v>532.74474679</v>
      </c>
      <c r="F72" s="20" t="n">
        <v>3.34697036</v>
      </c>
      <c r="G72" s="18" t="n">
        <v>553.15968015</v>
      </c>
      <c r="H72" s="20" t="n">
        <v>13.00295459</v>
      </c>
      <c r="I72" s="18" t="n">
        <v>509.09944841</v>
      </c>
      <c r="J72" s="20" t="n">
        <v>12.02528507</v>
      </c>
      <c r="K72" s="18" t="s">
        <v>404</v>
      </c>
      <c r="L72" s="20" t="s">
        <v>404</v>
      </c>
      <c r="M72" s="18" t="s">
        <v>404</v>
      </c>
      <c r="N72" s="20" t="s">
        <v>404</v>
      </c>
      <c r="O72" s="18" t="s">
        <v>404</v>
      </c>
      <c r="P72" s="20" t="s">
        <v>404</v>
      </c>
      <c r="Q72" s="18" t="n">
        <v>560.35981527</v>
      </c>
      <c r="R72" s="20" t="n">
        <v>49.21905328</v>
      </c>
    </row>
    <row r="73" spans="1:18">
      <c r="A73" s="15" t="s">
        <v>470</v>
      </c>
      <c r="B73" s="17" t="n">
        <v>8249</v>
      </c>
      <c r="C73" s="18">
        <f>(0.0/B73*100)</f>
        <v/>
      </c>
      <c r="D73" s="19" t="n">
        <v>8249</v>
      </c>
      <c r="E73" s="18" t="n">
        <v>422.40805916</v>
      </c>
      <c r="F73" s="20" t="n">
        <v>2.88822768</v>
      </c>
      <c r="G73" s="18" t="n">
        <v>406.35106539</v>
      </c>
      <c r="H73" s="20" t="n">
        <v>11.48885872</v>
      </c>
      <c r="I73" s="18" t="n">
        <v>400.08604517</v>
      </c>
      <c r="J73" s="20" t="n">
        <v>21.23493042</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419.88881314</v>
      </c>
      <c r="F74" s="20" t="n">
        <v>1.93896068</v>
      </c>
      <c r="G74" s="18" t="n">
        <v>444.44046153</v>
      </c>
      <c r="H74" s="20" t="n">
        <v>6.47652537</v>
      </c>
      <c r="I74" s="18" t="n">
        <v>410.5710511</v>
      </c>
      <c r="J74" s="20" t="n">
        <v>2.29227073</v>
      </c>
      <c r="K74" s="18" t="s">
        <v>404</v>
      </c>
      <c r="L74" s="20" t="s">
        <v>404</v>
      </c>
      <c r="M74" s="18" t="s">
        <v>404</v>
      </c>
      <c r="N74" s="20" t="s">
        <v>404</v>
      </c>
      <c r="O74" s="18" t="s">
        <v>404</v>
      </c>
      <c r="P74" s="20" t="s">
        <v>404</v>
      </c>
      <c r="Q74" s="18" t="n">
        <v>448.95444971</v>
      </c>
      <c r="R74" s="20" t="n">
        <v>4.93492077</v>
      </c>
    </row>
    <row r="75" spans="1:18">
      <c r="A75" s="15" t="s">
        <v>472</v>
      </c>
      <c r="B75" s="17" t="n">
        <v>5375</v>
      </c>
      <c r="C75" s="18">
        <f>(483.0/B75*100)</f>
        <v/>
      </c>
      <c r="D75" s="19" t="n">
        <v>4892</v>
      </c>
      <c r="E75" s="18" t="n">
        <v>381.2021733</v>
      </c>
      <c r="F75" s="20" t="n">
        <v>6.00063242</v>
      </c>
      <c r="G75" s="18" t="n">
        <v>393.99927447</v>
      </c>
      <c r="H75" s="20" t="n">
        <v>4.67990343</v>
      </c>
      <c r="I75" s="18" t="n">
        <v>382.02550952</v>
      </c>
      <c r="J75" s="20" t="n">
        <v>5.37721983</v>
      </c>
      <c r="K75" s="18" t="s">
        <v>404</v>
      </c>
      <c r="L75" s="20" t="s">
        <v>404</v>
      </c>
      <c r="M75" s="18" t="s">
        <v>404</v>
      </c>
      <c r="N75" s="20" t="s">
        <v>404</v>
      </c>
      <c r="O75" s="18" t="s">
        <v>404</v>
      </c>
      <c r="P75" s="20" t="s">
        <v>404</v>
      </c>
      <c r="Q75" s="18" t="n">
        <v>412.80432473</v>
      </c>
      <c r="R75" s="20" t="n">
        <v>7.05051253</v>
      </c>
    </row>
    <row r="76" spans="1:18">
      <c r="A76" s="15" t="s">
        <v>473</v>
      </c>
      <c r="B76" s="17" t="n">
        <v>14167</v>
      </c>
      <c r="C76" s="18">
        <f>(1400.0/B76*100)</f>
        <v/>
      </c>
      <c r="D76" s="19" t="n">
        <v>12767</v>
      </c>
      <c r="E76" s="18" t="n">
        <v>438.4197325</v>
      </c>
      <c r="F76" s="20" t="n">
        <v>2.64513044</v>
      </c>
      <c r="G76" s="18" t="n">
        <v>433.45929239</v>
      </c>
      <c r="H76" s="20" t="n">
        <v>58.6899096</v>
      </c>
      <c r="I76" s="18" t="n">
        <v>434.11161122</v>
      </c>
      <c r="J76" s="20" t="n">
        <v>8.489733279999999</v>
      </c>
      <c r="K76" s="18" t="s">
        <v>404</v>
      </c>
      <c r="L76" s="20" t="s">
        <v>404</v>
      </c>
      <c r="M76" s="18" t="s">
        <v>404</v>
      </c>
      <c r="N76" s="20" t="s">
        <v>404</v>
      </c>
      <c r="O76" s="18" t="s">
        <v>404</v>
      </c>
      <c r="P76" s="20" t="s">
        <v>404</v>
      </c>
      <c r="Q76" s="18" t="n">
        <v>429.66910454</v>
      </c>
      <c r="R76" s="20" t="n">
        <v>23.22771172</v>
      </c>
    </row>
    <row r="77" spans="1:18">
      <c r="A77" s="15" t="s">
        <v>474</v>
      </c>
      <c r="B77" s="17" t="n">
        <v>6062</v>
      </c>
      <c r="C77" s="18">
        <f>(0.0/B77*100)</f>
        <v/>
      </c>
      <c r="D77" s="19" t="n">
        <v>6062</v>
      </c>
      <c r="E77" s="18" t="n">
        <v>416.48029955</v>
      </c>
      <c r="F77" s="20" t="n">
        <v>6.35574023</v>
      </c>
      <c r="G77" s="18" t="n">
        <v>435.66940492</v>
      </c>
      <c r="H77" s="20" t="n">
        <v>7.53661535</v>
      </c>
      <c r="I77" s="18" t="n">
        <v>444.04605327</v>
      </c>
      <c r="J77" s="20" t="n">
        <v>3.72135712</v>
      </c>
      <c r="K77" s="18" t="s">
        <v>404</v>
      </c>
      <c r="L77" s="20" t="s">
        <v>404</v>
      </c>
      <c r="M77" s="18" t="s">
        <v>404</v>
      </c>
      <c r="N77" s="20" t="s">
        <v>404</v>
      </c>
      <c r="O77" s="18" t="s">
        <v>404</v>
      </c>
      <c r="P77" s="20" t="s">
        <v>404</v>
      </c>
      <c r="Q77" s="18" t="n">
        <v>438.05201162</v>
      </c>
      <c r="R77" s="20" t="n">
        <v>12.94490336</v>
      </c>
    </row>
    <row r="78" spans="1:18">
      <c r="A78" s="15" t="s">
        <v>475</v>
      </c>
      <c r="B78" s="17" t="n">
        <v>5826</v>
      </c>
      <c r="C78" s="18">
        <f>(0.0/B78*100)</f>
        <v/>
      </c>
      <c r="D78" s="19" t="n">
        <v>5826</v>
      </c>
      <c r="E78" s="18" t="n">
        <v>529.00950012</v>
      </c>
      <c r="F78" s="20" t="n">
        <v>5.16349868</v>
      </c>
      <c r="G78" s="18" t="n">
        <v>529.89034068</v>
      </c>
      <c r="H78" s="20" t="n">
        <v>21.68331678</v>
      </c>
      <c r="I78" s="18" t="n">
        <v>515.50670251</v>
      </c>
      <c r="J78" s="20" t="n">
        <v>7.74570183</v>
      </c>
      <c r="K78" s="18" t="s">
        <v>404</v>
      </c>
      <c r="L78" s="20" t="s">
        <v>404</v>
      </c>
      <c r="M78" s="18" t="s">
        <v>404</v>
      </c>
      <c r="N78" s="20" t="s">
        <v>404</v>
      </c>
      <c r="O78" s="18" t="s">
        <v>404</v>
      </c>
      <c r="P78" s="20" t="s">
        <v>404</v>
      </c>
      <c r="Q78" s="18" t="n">
        <v>520.9974621</v>
      </c>
      <c r="R78" s="20" t="n">
        <v>10.91646968</v>
      </c>
    </row>
    <row customHeight="1" ht="25" r="79" spans="1:18">
      <c r="A79" s="15" t="s">
        <v>476</v>
      </c>
      <c r="B79" s="17" t="n">
        <v>1657</v>
      </c>
      <c r="C79" s="18">
        <f>(21.0/B79*100)</f>
        <v/>
      </c>
      <c r="D79" s="19" t="n">
        <v>1636</v>
      </c>
      <c r="E79" s="18" t="n">
        <v>473.41490778</v>
      </c>
      <c r="F79" s="20" t="n">
        <v>13.28583111</v>
      </c>
      <c r="G79" s="18" t="n">
        <v>486.63200216</v>
      </c>
      <c r="H79" s="20" t="n">
        <v>10.63480588</v>
      </c>
      <c r="I79" s="18" t="n">
        <v>471.64337623</v>
      </c>
      <c r="J79" s="20" t="n">
        <v>12.05406701</v>
      </c>
      <c r="K79" s="18" t="s">
        <v>404</v>
      </c>
      <c r="L79" s="20" t="s">
        <v>404</v>
      </c>
      <c r="M79" s="18" t="s">
        <v>404</v>
      </c>
      <c r="N79" s="20" t="s">
        <v>404</v>
      </c>
      <c r="O79" s="18" t="s">
        <v>404</v>
      </c>
      <c r="P79" s="20" t="s">
        <v>404</v>
      </c>
      <c r="Q79" s="18" t="n">
        <v>465.44285109</v>
      </c>
      <c r="R79" s="20" t="n">
        <v>30.58229107</v>
      </c>
    </row>
    <row r="80" spans="1:18">
      <c r="A80" s="15" t="s">
        <v>477</v>
      </c>
      <c r="B80" s="17" t="n">
        <v>7841</v>
      </c>
      <c r="C80" s="18">
        <f>(0.0/B80*100)</f>
        <v/>
      </c>
      <c r="D80" s="19" t="n">
        <v>7841</v>
      </c>
      <c r="E80" s="18" t="n">
        <v>457.58285796</v>
      </c>
      <c r="F80" s="20" t="n">
        <v>3.68280619</v>
      </c>
      <c r="G80" s="18" t="n">
        <v>429.10082171</v>
      </c>
      <c r="H80" s="20" t="n">
        <v>25.69552656</v>
      </c>
      <c r="I80" s="18" t="n">
        <v>456.82081963</v>
      </c>
      <c r="J80" s="20" t="n">
        <v>17.08895433</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442.62012555</v>
      </c>
      <c r="F81" s="20" t="n">
        <v>3.34913601</v>
      </c>
      <c r="G81" s="18" t="n">
        <v>440.15646877</v>
      </c>
      <c r="H81" s="20" t="n">
        <v>21.56601846</v>
      </c>
      <c r="I81" s="18" t="n">
        <v>445.97619716</v>
      </c>
      <c r="J81" s="20" t="n">
        <v>9.39645838</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700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504.2613463</v>
      </c>
      <c r="F7" s="20" t="n">
        <v>2.44534725</v>
      </c>
      <c r="G7" s="18" t="n">
        <v>545.5218780500001</v>
      </c>
      <c r="H7" s="20" t="n">
        <v>8.01083305</v>
      </c>
      <c r="I7" s="18" t="n">
        <v>514.07049323</v>
      </c>
      <c r="J7" s="20" t="n">
        <v>4.81589185</v>
      </c>
      <c r="K7" s="18" t="s">
        <v>404</v>
      </c>
      <c r="L7" s="20" t="s">
        <v>404</v>
      </c>
      <c r="M7" s="18" t="s">
        <v>404</v>
      </c>
      <c r="N7" s="20" t="s">
        <v>404</v>
      </c>
      <c r="O7" s="18" t="s">
        <v>404</v>
      </c>
      <c r="P7" s="20" t="s">
        <v>404</v>
      </c>
      <c r="Q7" s="18" t="n">
        <v>489.24156667</v>
      </c>
      <c r="R7" s="20" t="n">
        <v>22.27205241</v>
      </c>
    </row>
    <row r="8" spans="1:18">
      <c r="A8" s="15" t="s">
        <v>405</v>
      </c>
      <c r="B8" s="17" t="n">
        <v>7007</v>
      </c>
      <c r="C8" s="18">
        <f>(0.0/B8*100)</f>
        <v/>
      </c>
      <c r="D8" s="19" t="n">
        <v>7007</v>
      </c>
      <c r="E8" s="18" t="n">
        <v>483.80170441</v>
      </c>
      <c r="F8" s="20" t="n">
        <v>7.96454169</v>
      </c>
      <c r="G8" s="18" t="n">
        <v>494.27148702</v>
      </c>
      <c r="H8" s="20" t="n">
        <v>18.33927367</v>
      </c>
      <c r="I8" s="18" t="n">
        <v>501.96533137</v>
      </c>
      <c r="J8" s="20" t="n">
        <v>3.99237407</v>
      </c>
      <c r="K8" s="18" t="s">
        <v>404</v>
      </c>
      <c r="L8" s="20" t="s">
        <v>404</v>
      </c>
      <c r="M8" s="18" t="s">
        <v>404</v>
      </c>
      <c r="N8" s="20" t="s">
        <v>404</v>
      </c>
      <c r="O8" s="18" t="s">
        <v>404</v>
      </c>
      <c r="P8" s="20" t="s">
        <v>404</v>
      </c>
      <c r="Q8" s="18" t="n">
        <v>428.12772976</v>
      </c>
      <c r="R8" s="20" t="n">
        <v>6.02008106</v>
      </c>
    </row>
    <row r="9" spans="1:18">
      <c r="A9" s="15" t="s">
        <v>406</v>
      </c>
      <c r="B9" s="17" t="n">
        <v>9651</v>
      </c>
      <c r="C9" s="18">
        <f>(200.0/B9*100)</f>
        <v/>
      </c>
      <c r="D9" s="19" t="n">
        <v>9451</v>
      </c>
      <c r="E9" s="18" t="n">
        <v>510.88889954</v>
      </c>
      <c r="F9" s="20" t="n">
        <v>3.59581075</v>
      </c>
      <c r="G9" s="18" t="n">
        <v>501.03095289</v>
      </c>
      <c r="H9" s="20" t="n">
        <v>8.23401211</v>
      </c>
      <c r="I9" s="18" t="n">
        <v>501.74501176</v>
      </c>
      <c r="J9" s="20" t="n">
        <v>11.07634612</v>
      </c>
      <c r="K9" s="18" t="s">
        <v>404</v>
      </c>
      <c r="L9" s="20" t="s">
        <v>404</v>
      </c>
      <c r="M9" s="18" t="s">
        <v>404</v>
      </c>
      <c r="N9" s="20" t="s">
        <v>404</v>
      </c>
      <c r="O9" s="18" t="s">
        <v>404</v>
      </c>
      <c r="P9" s="20" t="s">
        <v>404</v>
      </c>
      <c r="Q9" s="18" t="n">
        <v>473.22255883</v>
      </c>
      <c r="R9" s="20" t="n">
        <v>10.17350379</v>
      </c>
    </row>
    <row r="10" spans="1:18">
      <c r="A10" s="15" t="s">
        <v>407</v>
      </c>
      <c r="B10" s="17" t="n">
        <v>20058</v>
      </c>
      <c r="C10" s="18">
        <f>(3112.0/B10*100)</f>
        <v/>
      </c>
      <c r="D10" s="19" t="n">
        <v>16946</v>
      </c>
      <c r="E10" s="18" t="n">
        <v>529.1266908600001</v>
      </c>
      <c r="F10" s="20" t="n">
        <v>3.59612306</v>
      </c>
      <c r="G10" s="18" t="n">
        <v>535.33851763</v>
      </c>
      <c r="H10" s="20" t="n">
        <v>4.6272242</v>
      </c>
      <c r="I10" s="18" t="n">
        <v>525.97885576</v>
      </c>
      <c r="J10" s="20" t="n">
        <v>3.64393404</v>
      </c>
      <c r="K10" s="18" t="s">
        <v>404</v>
      </c>
      <c r="L10" s="20" t="s">
        <v>404</v>
      </c>
      <c r="M10" s="18" t="s">
        <v>404</v>
      </c>
      <c r="N10" s="20" t="s">
        <v>404</v>
      </c>
      <c r="O10" s="18" t="s">
        <v>404</v>
      </c>
      <c r="P10" s="20" t="s">
        <v>404</v>
      </c>
      <c r="Q10" s="18" t="n">
        <v>524.2967102</v>
      </c>
      <c r="R10" s="20" t="n">
        <v>14.86958013</v>
      </c>
    </row>
    <row r="11" spans="1:18">
      <c r="A11" s="15" t="s">
        <v>408</v>
      </c>
      <c r="B11" s="17" t="n">
        <v>7053</v>
      </c>
      <c r="C11" s="18">
        <f>(212.0/B11*100)</f>
        <v/>
      </c>
      <c r="D11" s="19" t="n">
        <v>6841</v>
      </c>
      <c r="E11" s="18" t="n">
        <v>449.84071695</v>
      </c>
      <c r="F11" s="20" t="n">
        <v>3.60086013</v>
      </c>
      <c r="G11" s="18" t="n">
        <v>457.87353961</v>
      </c>
      <c r="H11" s="20" t="n">
        <v>23.78123403</v>
      </c>
      <c r="I11" s="18" t="n">
        <v>439.4321188</v>
      </c>
      <c r="J11" s="20" t="n">
        <v>6.54549858</v>
      </c>
      <c r="K11" s="18" t="s">
        <v>404</v>
      </c>
      <c r="L11" s="20" t="s">
        <v>404</v>
      </c>
      <c r="M11" s="18" t="s">
        <v>404</v>
      </c>
      <c r="N11" s="20" t="s">
        <v>404</v>
      </c>
      <c r="O11" s="18" t="s">
        <v>404</v>
      </c>
      <c r="P11" s="20" t="s">
        <v>404</v>
      </c>
      <c r="Q11" s="18" t="s">
        <v>404</v>
      </c>
      <c r="R11" s="20" t="s">
        <v>404</v>
      </c>
    </row>
    <row r="12" spans="1:18">
      <c r="A12" s="15" t="s">
        <v>409</v>
      </c>
      <c r="B12" s="17" t="n">
        <v>6894</v>
      </c>
      <c r="C12" s="18">
        <f>(106.0/B12*100)</f>
        <v/>
      </c>
      <c r="D12" s="19" t="n">
        <v>6788</v>
      </c>
      <c r="E12" s="18" t="n">
        <v>493.74473715</v>
      </c>
      <c r="F12" s="20" t="n">
        <v>4.682479</v>
      </c>
      <c r="G12" s="18" t="n">
        <v>493.520595</v>
      </c>
      <c r="H12" s="20" t="n">
        <v>10.05542762</v>
      </c>
      <c r="I12" s="18" t="n">
        <v>491.55280327</v>
      </c>
      <c r="J12" s="20" t="n">
        <v>5.497149</v>
      </c>
      <c r="K12" s="18" t="s">
        <v>404</v>
      </c>
      <c r="L12" s="20" t="s">
        <v>404</v>
      </c>
      <c r="M12" s="18" t="s">
        <v>404</v>
      </c>
      <c r="N12" s="20" t="s">
        <v>404</v>
      </c>
      <c r="O12" s="18" t="s">
        <v>404</v>
      </c>
      <c r="P12" s="20" t="s">
        <v>404</v>
      </c>
      <c r="Q12" s="18" t="n">
        <v>491.88881016</v>
      </c>
      <c r="R12" s="20" t="n">
        <v>33.26080382</v>
      </c>
    </row>
    <row r="13" spans="1:18">
      <c r="A13" s="15" t="s">
        <v>410</v>
      </c>
      <c r="B13" s="17" t="n">
        <v>7161</v>
      </c>
      <c r="C13" s="18">
        <f>(1175.0/B13*100)</f>
        <v/>
      </c>
      <c r="D13" s="19" t="n">
        <v>5986</v>
      </c>
      <c r="E13" s="18" t="n">
        <v>501.11241515</v>
      </c>
      <c r="F13" s="20" t="n">
        <v>3.28910323</v>
      </c>
      <c r="G13" s="18" t="n">
        <v>509.35339029</v>
      </c>
      <c r="H13" s="20" t="n">
        <v>6.02987537</v>
      </c>
      <c r="I13" s="18" t="n">
        <v>498.36479696</v>
      </c>
      <c r="J13" s="20" t="n">
        <v>4.74623579</v>
      </c>
      <c r="K13" s="18" t="s">
        <v>404</v>
      </c>
      <c r="L13" s="20" t="s">
        <v>404</v>
      </c>
      <c r="M13" s="18" t="s">
        <v>404</v>
      </c>
      <c r="N13" s="20" t="s">
        <v>404</v>
      </c>
      <c r="O13" s="18" t="s">
        <v>404</v>
      </c>
      <c r="P13" s="20" t="s">
        <v>404</v>
      </c>
      <c r="Q13" s="18" t="n">
        <v>539.84879994</v>
      </c>
      <c r="R13" s="20" t="n">
        <v>10.00338048</v>
      </c>
    </row>
    <row r="14" spans="1:18">
      <c r="A14" s="15" t="s">
        <v>411</v>
      </c>
      <c r="B14" s="17" t="n">
        <v>5587</v>
      </c>
      <c r="C14" s="18">
        <f>(0.0/B14*100)</f>
        <v/>
      </c>
      <c r="D14" s="19" t="n">
        <v>5587</v>
      </c>
      <c r="E14" s="18" t="n">
        <v>532.11732757</v>
      </c>
      <c r="F14" s="20" t="n">
        <v>2.69527119</v>
      </c>
      <c r="G14" s="18" t="n">
        <v>541.8423837</v>
      </c>
      <c r="H14" s="20" t="n">
        <v>3.8931779</v>
      </c>
      <c r="I14" s="18" t="n">
        <v>530.70649278</v>
      </c>
      <c r="J14" s="20" t="n">
        <v>7.00802923</v>
      </c>
      <c r="K14" s="18" t="s">
        <v>404</v>
      </c>
      <c r="L14" s="20" t="s">
        <v>404</v>
      </c>
      <c r="M14" s="18" t="s">
        <v>404</v>
      </c>
      <c r="N14" s="20" t="s">
        <v>404</v>
      </c>
      <c r="O14" s="18" t="s">
        <v>404</v>
      </c>
      <c r="P14" s="20" t="s">
        <v>404</v>
      </c>
      <c r="Q14" s="18" t="n">
        <v>538.74889247</v>
      </c>
      <c r="R14" s="20" t="n">
        <v>9.064768340000001</v>
      </c>
    </row>
    <row r="15" spans="1:18">
      <c r="A15" s="15" t="s">
        <v>412</v>
      </c>
      <c r="B15" s="17" t="n">
        <v>5882</v>
      </c>
      <c r="C15" s="18">
        <f>(0.0/B15*100)</f>
        <v/>
      </c>
      <c r="D15" s="19" t="n">
        <v>5882</v>
      </c>
      <c r="E15" s="18" t="n">
        <v>527.4238797</v>
      </c>
      <c r="F15" s="20" t="n">
        <v>4.44650653</v>
      </c>
      <c r="G15" s="18" t="n">
        <v>532.50578984</v>
      </c>
      <c r="H15" s="20" t="n">
        <v>5.09637932</v>
      </c>
      <c r="I15" s="18" t="n">
        <v>532.29437388</v>
      </c>
      <c r="J15" s="20" t="n">
        <v>4.05977054</v>
      </c>
      <c r="K15" s="18" t="s">
        <v>404</v>
      </c>
      <c r="L15" s="20" t="s">
        <v>404</v>
      </c>
      <c r="M15" s="18" t="s">
        <v>404</v>
      </c>
      <c r="N15" s="20" t="s">
        <v>404</v>
      </c>
      <c r="O15" s="18" t="s">
        <v>404</v>
      </c>
      <c r="P15" s="20" t="s">
        <v>404</v>
      </c>
      <c r="Q15" s="18" t="s">
        <v>404</v>
      </c>
      <c r="R15" s="20" t="s">
        <v>404</v>
      </c>
    </row>
    <row r="16" spans="1:18">
      <c r="A16" s="15" t="s">
        <v>413</v>
      </c>
      <c r="B16" s="17" t="n">
        <v>6108</v>
      </c>
      <c r="C16" s="18">
        <f>(495.0/B16*100)</f>
        <v/>
      </c>
      <c r="D16" s="19" t="n">
        <v>5613</v>
      </c>
      <c r="E16" s="18" t="n">
        <v>481.65748922</v>
      </c>
      <c r="F16" s="20" t="n">
        <v>8.301839620000001</v>
      </c>
      <c r="G16" s="18" t="n">
        <v>487.53349274</v>
      </c>
      <c r="H16" s="20" t="n">
        <v>9.335567989999999</v>
      </c>
      <c r="I16" s="18" t="n">
        <v>507.9702886</v>
      </c>
      <c r="J16" s="20" t="n">
        <v>5.3927475</v>
      </c>
      <c r="K16" s="18" t="s">
        <v>404</v>
      </c>
      <c r="L16" s="20" t="s">
        <v>404</v>
      </c>
      <c r="M16" s="18" t="s">
        <v>404</v>
      </c>
      <c r="N16" s="20" t="s">
        <v>404</v>
      </c>
      <c r="O16" s="18" t="s">
        <v>404</v>
      </c>
      <c r="P16" s="20" t="s">
        <v>404</v>
      </c>
      <c r="Q16" s="18" t="n">
        <v>533.85653016</v>
      </c>
      <c r="R16" s="20" t="n">
        <v>24.31554521</v>
      </c>
    </row>
    <row r="17" spans="1:18">
      <c r="A17" s="15" t="s">
        <v>414</v>
      </c>
      <c r="B17" s="17" t="n">
        <v>6504</v>
      </c>
      <c r="C17" s="18">
        <f>(1325.0/B17*100)</f>
        <v/>
      </c>
      <c r="D17" s="19" t="n">
        <v>5179</v>
      </c>
      <c r="E17" s="18" t="n">
        <v>511.40996072</v>
      </c>
      <c r="F17" s="20" t="n">
        <v>5.35722937</v>
      </c>
      <c r="G17" s="18" t="n">
        <v>511.25031258</v>
      </c>
      <c r="H17" s="20" t="n">
        <v>16.95118574</v>
      </c>
      <c r="I17" s="18" t="n">
        <v>505.8966023</v>
      </c>
      <c r="J17" s="20" t="n">
        <v>7.1761754</v>
      </c>
      <c r="K17" s="18" t="s">
        <v>404</v>
      </c>
      <c r="L17" s="20" t="s">
        <v>404</v>
      </c>
      <c r="M17" s="18" t="s">
        <v>404</v>
      </c>
      <c r="N17" s="20" t="s">
        <v>404</v>
      </c>
      <c r="O17" s="18" t="s">
        <v>404</v>
      </c>
      <c r="P17" s="20" t="s">
        <v>404</v>
      </c>
      <c r="Q17" s="18" t="n">
        <v>544.22882578</v>
      </c>
      <c r="R17" s="20" t="n">
        <v>12.11383835</v>
      </c>
    </row>
    <row r="18" spans="1:18">
      <c r="A18" s="15" t="s">
        <v>415</v>
      </c>
      <c r="B18" s="17" t="n">
        <v>5532</v>
      </c>
      <c r="C18" s="18">
        <f>(0.0/B18*100)</f>
        <v/>
      </c>
      <c r="D18" s="19" t="n">
        <v>5532</v>
      </c>
      <c r="E18" s="18" t="n">
        <v>464.68642347</v>
      </c>
      <c r="F18" s="20" t="n">
        <v>20.00573702</v>
      </c>
      <c r="G18" s="18" t="n">
        <v>458.74101213</v>
      </c>
      <c r="H18" s="20" t="n">
        <v>12.48106978</v>
      </c>
      <c r="I18" s="18" t="n">
        <v>453.11297115</v>
      </c>
      <c r="J18" s="20" t="n">
        <v>4.62455917</v>
      </c>
      <c r="K18" s="18" t="s">
        <v>404</v>
      </c>
      <c r="L18" s="20" t="s">
        <v>404</v>
      </c>
      <c r="M18" s="18" t="s">
        <v>404</v>
      </c>
      <c r="N18" s="20" t="s">
        <v>404</v>
      </c>
      <c r="O18" s="18" t="s">
        <v>404</v>
      </c>
      <c r="P18" s="20" t="s">
        <v>404</v>
      </c>
      <c r="Q18" s="18" t="n">
        <v>460.52960501</v>
      </c>
      <c r="R18" s="20" t="n">
        <v>47.44395244</v>
      </c>
    </row>
    <row r="19" spans="1:18">
      <c r="A19" s="15" t="s">
        <v>416</v>
      </c>
      <c r="B19" s="17" t="n">
        <v>5658</v>
      </c>
      <c r="C19" s="18">
        <f>(327.0/B19*100)</f>
        <v/>
      </c>
      <c r="D19" s="19" t="n">
        <v>5331</v>
      </c>
      <c r="E19" s="18" t="n">
        <v>462.45836542</v>
      </c>
      <c r="F19" s="20" t="n">
        <v>5.76598904</v>
      </c>
      <c r="G19" s="18" t="n">
        <v>509.73719762</v>
      </c>
      <c r="H19" s="20" t="n">
        <v>8.86736586</v>
      </c>
      <c r="I19" s="18" t="n">
        <v>461.64501337</v>
      </c>
      <c r="J19" s="20" t="n">
        <v>8.46321635</v>
      </c>
      <c r="K19" s="18" t="s">
        <v>404</v>
      </c>
      <c r="L19" s="20" t="s">
        <v>404</v>
      </c>
      <c r="M19" s="18" t="s">
        <v>404</v>
      </c>
      <c r="N19" s="20" t="s">
        <v>404</v>
      </c>
      <c r="O19" s="18" t="s">
        <v>404</v>
      </c>
      <c r="P19" s="20" t="s">
        <v>404</v>
      </c>
      <c r="Q19" s="18" t="n">
        <v>531.36998785</v>
      </c>
      <c r="R19" s="20" t="n">
        <v>64.64099217</v>
      </c>
    </row>
    <row r="20" spans="1:18">
      <c r="A20" s="15" t="s">
        <v>417</v>
      </c>
      <c r="B20" s="17" t="n">
        <v>3371</v>
      </c>
      <c r="C20" s="18">
        <f>(24.0/B20*100)</f>
        <v/>
      </c>
      <c r="D20" s="19" t="n">
        <v>3347</v>
      </c>
      <c r="E20" s="18" t="n">
        <v>472.20902379</v>
      </c>
      <c r="F20" s="20" t="n">
        <v>1.90762241</v>
      </c>
      <c r="G20" s="18" t="n">
        <v>474.11139915</v>
      </c>
      <c r="H20" s="20" t="n">
        <v>4.95316594</v>
      </c>
      <c r="I20" s="18" t="n">
        <v>474.13584386</v>
      </c>
      <c r="J20" s="20" t="n">
        <v>5.78719043</v>
      </c>
      <c r="K20" s="18" t="s">
        <v>404</v>
      </c>
      <c r="L20" s="20" t="s">
        <v>404</v>
      </c>
      <c r="M20" s="18" t="s">
        <v>404</v>
      </c>
      <c r="N20" s="20" t="s">
        <v>404</v>
      </c>
      <c r="O20" s="18" t="s">
        <v>404</v>
      </c>
      <c r="P20" s="20" t="s">
        <v>404</v>
      </c>
      <c r="Q20" s="18" t="n">
        <v>477.34664662</v>
      </c>
      <c r="R20" s="20" t="n">
        <v>6.13233731</v>
      </c>
    </row>
    <row r="21" spans="1:18">
      <c r="A21" s="15" t="s">
        <v>418</v>
      </c>
      <c r="B21" s="17" t="n">
        <v>5741</v>
      </c>
      <c r="C21" s="18">
        <f>(0.0/B21*100)</f>
        <v/>
      </c>
      <c r="D21" s="19" t="n">
        <v>5741</v>
      </c>
      <c r="E21" s="18" t="n">
        <v>501.18126919</v>
      </c>
      <c r="F21" s="20" t="n">
        <v>2.61123714</v>
      </c>
      <c r="G21" s="18" t="n">
        <v>508.67129084</v>
      </c>
      <c r="H21" s="20" t="n">
        <v>13.97640768</v>
      </c>
      <c r="I21" s="18" t="n">
        <v>509.52667401</v>
      </c>
      <c r="J21" s="20" t="n">
        <v>8.019024999999999</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463.66607437</v>
      </c>
      <c r="F22" s="20" t="n">
        <v>4.39573705</v>
      </c>
      <c r="G22" s="18" t="n">
        <v>508.41442155</v>
      </c>
      <c r="H22" s="20" t="n">
        <v>15.28716568</v>
      </c>
      <c r="I22" s="18" t="n">
        <v>457.69773284</v>
      </c>
      <c r="J22" s="20" t="n">
        <v>15.63402697</v>
      </c>
      <c r="K22" s="18" t="s">
        <v>404</v>
      </c>
      <c r="L22" s="20" t="s">
        <v>404</v>
      </c>
      <c r="M22" s="18" t="s">
        <v>404</v>
      </c>
      <c r="N22" s="20" t="s">
        <v>404</v>
      </c>
      <c r="O22" s="18" t="s">
        <v>404</v>
      </c>
      <c r="P22" s="20" t="s">
        <v>404</v>
      </c>
      <c r="Q22" s="18" t="n">
        <v>454.49732947</v>
      </c>
      <c r="R22" s="20" t="n">
        <v>25.86501156</v>
      </c>
    </row>
    <row r="23" spans="1:18">
      <c r="A23" s="15" t="s">
        <v>420</v>
      </c>
      <c r="B23" s="17" t="n">
        <v>11583</v>
      </c>
      <c r="C23" s="18">
        <f>(3194.0/B23*100)</f>
        <v/>
      </c>
      <c r="D23" s="19" t="n">
        <v>8389</v>
      </c>
      <c r="E23" s="18" t="n">
        <v>481.76521157</v>
      </c>
      <c r="F23" s="20" t="n">
        <v>8.315893279999999</v>
      </c>
      <c r="G23" s="18" t="n">
        <v>491.5404304</v>
      </c>
      <c r="H23" s="20" t="n">
        <v>14.23065623</v>
      </c>
      <c r="I23" s="18" t="n">
        <v>484.7362409</v>
      </c>
      <c r="J23" s="20" t="n">
        <v>5.52809849</v>
      </c>
      <c r="K23" s="18" t="s">
        <v>404</v>
      </c>
      <c r="L23" s="20" t="s">
        <v>404</v>
      </c>
      <c r="M23" s="18" t="s">
        <v>404</v>
      </c>
      <c r="N23" s="20" t="s">
        <v>404</v>
      </c>
      <c r="O23" s="18" t="s">
        <v>404</v>
      </c>
      <c r="P23" s="20" t="s">
        <v>404</v>
      </c>
      <c r="Q23" s="18" t="n">
        <v>458.90585108</v>
      </c>
      <c r="R23" s="20" t="n">
        <v>26.6142796</v>
      </c>
    </row>
    <row r="24" spans="1:18">
      <c r="A24" s="15" t="s">
        <v>421</v>
      </c>
      <c r="B24" s="17" t="n">
        <v>6647</v>
      </c>
      <c r="C24" s="18">
        <f>(0.0/B24*100)</f>
        <v/>
      </c>
      <c r="D24" s="19" t="n">
        <v>6647</v>
      </c>
      <c r="E24" s="18" t="n">
        <v>541.62502323</v>
      </c>
      <c r="F24" s="20" t="n">
        <v>4.78279685</v>
      </c>
      <c r="G24" s="18" t="n">
        <v>530.74153016</v>
      </c>
      <c r="H24" s="20" t="n">
        <v>9.375059329999999</v>
      </c>
      <c r="I24" s="18" t="n">
        <v>539.31094277</v>
      </c>
      <c r="J24" s="20" t="n">
        <v>8.795642730000001</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520.00467086</v>
      </c>
      <c r="F25" s="20" t="n">
        <v>4.02954406</v>
      </c>
      <c r="G25" s="18" t="n">
        <v>500.36458459</v>
      </c>
      <c r="H25" s="20" t="n">
        <v>11.69380145</v>
      </c>
      <c r="I25" s="18" t="n">
        <v>512.6824195</v>
      </c>
      <c r="J25" s="20" t="n">
        <v>6.82200989</v>
      </c>
      <c r="K25" s="18" t="s">
        <v>404</v>
      </c>
      <c r="L25" s="20" t="s">
        <v>404</v>
      </c>
      <c r="M25" s="18" t="s">
        <v>404</v>
      </c>
      <c r="N25" s="20" t="s">
        <v>404</v>
      </c>
      <c r="O25" s="18" t="s">
        <v>404</v>
      </c>
      <c r="P25" s="20" t="s">
        <v>404</v>
      </c>
      <c r="Q25" s="18" t="n">
        <v>447.23165626</v>
      </c>
      <c r="R25" s="20" t="n">
        <v>4.82017455</v>
      </c>
    </row>
    <row r="26" spans="1:18">
      <c r="A26" s="15" t="s">
        <v>423</v>
      </c>
      <c r="B26" s="17" t="n">
        <v>4869</v>
      </c>
      <c r="C26" s="18">
        <f>(11.0/B26*100)</f>
        <v/>
      </c>
      <c r="D26" s="19" t="n">
        <v>4858</v>
      </c>
      <c r="E26" s="18" t="n">
        <v>490.00353392</v>
      </c>
      <c r="F26" s="20" t="n">
        <v>1.94255278</v>
      </c>
      <c r="G26" s="18" t="n">
        <v>499.08752025</v>
      </c>
      <c r="H26" s="20" t="n">
        <v>6.46470211</v>
      </c>
      <c r="I26" s="18" t="n">
        <v>487.19222026</v>
      </c>
      <c r="J26" s="20" t="n">
        <v>6.59110493</v>
      </c>
      <c r="K26" s="18" t="s">
        <v>404</v>
      </c>
      <c r="L26" s="20" t="s">
        <v>404</v>
      </c>
      <c r="M26" s="18" t="s">
        <v>404</v>
      </c>
      <c r="N26" s="20" t="s">
        <v>404</v>
      </c>
      <c r="O26" s="18" t="s">
        <v>404</v>
      </c>
      <c r="P26" s="20" t="s">
        <v>404</v>
      </c>
      <c r="Q26" s="18" t="n">
        <v>466.45357411</v>
      </c>
      <c r="R26" s="20" t="n">
        <v>6.91545513</v>
      </c>
    </row>
    <row r="27" spans="1:18">
      <c r="A27" s="15" t="s">
        <v>424</v>
      </c>
      <c r="B27" s="17" t="n">
        <v>5299</v>
      </c>
      <c r="C27" s="18">
        <f>(0.0/B27*100)</f>
        <v/>
      </c>
      <c r="D27" s="19" t="n">
        <v>5299</v>
      </c>
      <c r="E27" s="18" t="n">
        <v>499.96042039</v>
      </c>
      <c r="F27" s="20" t="n">
        <v>1.71242489</v>
      </c>
      <c r="G27" s="18" t="n">
        <v>471.13532718</v>
      </c>
      <c r="H27" s="20" t="n">
        <v>1.55819154</v>
      </c>
      <c r="I27" s="18" t="n">
        <v>482.10954657</v>
      </c>
      <c r="J27" s="20" t="n">
        <v>3.95840434</v>
      </c>
      <c r="K27" s="18" t="s">
        <v>404</v>
      </c>
      <c r="L27" s="20" t="s">
        <v>404</v>
      </c>
      <c r="M27" s="18" t="s">
        <v>404</v>
      </c>
      <c r="N27" s="20" t="s">
        <v>404</v>
      </c>
      <c r="O27" s="18" t="s">
        <v>404</v>
      </c>
      <c r="P27" s="20" t="s">
        <v>404</v>
      </c>
      <c r="Q27" s="18" t="n">
        <v>479.70679905</v>
      </c>
      <c r="R27" s="20" t="n">
        <v>3.68695462</v>
      </c>
    </row>
    <row r="28" spans="1:18">
      <c r="A28" s="15" t="s">
        <v>425</v>
      </c>
      <c r="B28" s="17" t="n">
        <v>7568</v>
      </c>
      <c r="C28" s="18">
        <f>(0.0/B28*100)</f>
        <v/>
      </c>
      <c r="D28" s="19" t="n">
        <v>7568</v>
      </c>
      <c r="E28" s="18" t="n">
        <v>417.75261801</v>
      </c>
      <c r="F28" s="20" t="n">
        <v>2.69622127</v>
      </c>
      <c r="G28" s="18" t="n">
        <v>436.1736648</v>
      </c>
      <c r="H28" s="20" t="n">
        <v>11.53478725</v>
      </c>
      <c r="I28" s="18" t="n">
        <v>409.35083927</v>
      </c>
      <c r="J28" s="20" t="n">
        <v>4.85125016</v>
      </c>
      <c r="K28" s="18" t="s">
        <v>404</v>
      </c>
      <c r="L28" s="20" t="s">
        <v>404</v>
      </c>
      <c r="M28" s="18" t="s">
        <v>404</v>
      </c>
      <c r="N28" s="20" t="s">
        <v>404</v>
      </c>
      <c r="O28" s="18" t="s">
        <v>404</v>
      </c>
      <c r="P28" s="20" t="s">
        <v>404</v>
      </c>
      <c r="Q28" s="18" t="n">
        <v>367.59530343</v>
      </c>
      <c r="R28" s="20" t="n">
        <v>15.7512095</v>
      </c>
    </row>
    <row r="29" spans="1:18">
      <c r="A29" s="15" t="s">
        <v>426</v>
      </c>
      <c r="B29" s="17" t="n">
        <v>5385</v>
      </c>
      <c r="C29" s="18">
        <f>(1123.0/B29*100)</f>
        <v/>
      </c>
      <c r="D29" s="19" t="n">
        <v>4262</v>
      </c>
      <c r="E29" s="18" t="n">
        <v>500.86259906</v>
      </c>
      <c r="F29" s="20" t="n">
        <v>7.48678857</v>
      </c>
      <c r="G29" s="18" t="n">
        <v>560.90355707</v>
      </c>
      <c r="H29" s="20" t="n">
        <v>28.7771134</v>
      </c>
      <c r="I29" s="18" t="n">
        <v>507.95170904</v>
      </c>
      <c r="J29" s="20" t="n">
        <v>9.752578939999999</v>
      </c>
      <c r="K29" s="18" t="s">
        <v>404</v>
      </c>
      <c r="L29" s="20" t="s">
        <v>404</v>
      </c>
      <c r="M29" s="18" t="s">
        <v>404</v>
      </c>
      <c r="N29" s="20" t="s">
        <v>404</v>
      </c>
      <c r="O29" s="18" t="s">
        <v>404</v>
      </c>
      <c r="P29" s="20" t="s">
        <v>404</v>
      </c>
      <c r="Q29" s="18" t="s">
        <v>404</v>
      </c>
      <c r="R29" s="20" t="s">
        <v>404</v>
      </c>
    </row>
    <row r="30" spans="1:18">
      <c r="A30" s="15" t="s">
        <v>427</v>
      </c>
      <c r="B30" s="17" t="n">
        <v>4520</v>
      </c>
      <c r="C30" s="18">
        <f>(1076.0/B30*100)</f>
        <v/>
      </c>
      <c r="D30" s="19" t="n">
        <v>3444</v>
      </c>
      <c r="E30" s="18" t="n">
        <v>515.38623023</v>
      </c>
      <c r="F30" s="20" t="n">
        <v>3.58162051</v>
      </c>
      <c r="G30" s="18" t="n">
        <v>516.519808</v>
      </c>
      <c r="H30" s="20" t="n">
        <v>14.27506878</v>
      </c>
      <c r="I30" s="18" t="n">
        <v>497.99720484</v>
      </c>
      <c r="J30" s="20" t="n">
        <v>28.33996122</v>
      </c>
      <c r="K30" s="18" t="s">
        <v>404</v>
      </c>
      <c r="L30" s="20" t="s">
        <v>404</v>
      </c>
      <c r="M30" s="18" t="s">
        <v>404</v>
      </c>
      <c r="N30" s="20" t="s">
        <v>404</v>
      </c>
      <c r="O30" s="18" t="s">
        <v>404</v>
      </c>
      <c r="P30" s="20" t="s">
        <v>404</v>
      </c>
      <c r="Q30" s="18" t="s">
        <v>404</v>
      </c>
      <c r="R30" s="20" t="s">
        <v>404</v>
      </c>
    </row>
    <row r="31" spans="1:18">
      <c r="A31" s="15" t="s">
        <v>428</v>
      </c>
      <c r="B31" s="17" t="n">
        <v>5456</v>
      </c>
      <c r="C31" s="18">
        <f>(502.0/B31*100)</f>
        <v/>
      </c>
      <c r="D31" s="19" t="n">
        <v>4954</v>
      </c>
      <c r="E31" s="18" t="n">
        <v>496.50767846</v>
      </c>
      <c r="F31" s="20" t="n">
        <v>3.11291702</v>
      </c>
      <c r="G31" s="18" t="n">
        <v>508.32990315</v>
      </c>
      <c r="H31" s="20" t="n">
        <v>6.73917165</v>
      </c>
      <c r="I31" s="18" t="n">
        <v>498.51185006</v>
      </c>
      <c r="J31" s="20" t="n">
        <v>4.23761876</v>
      </c>
      <c r="K31" s="18" t="s">
        <v>404</v>
      </c>
      <c r="L31" s="20" t="s">
        <v>404</v>
      </c>
      <c r="M31" s="18" t="s">
        <v>404</v>
      </c>
      <c r="N31" s="20" t="s">
        <v>404</v>
      </c>
      <c r="O31" s="18" t="s">
        <v>404</v>
      </c>
      <c r="P31" s="20" t="s">
        <v>404</v>
      </c>
      <c r="Q31" s="18" t="n">
        <v>514.9849877299999</v>
      </c>
      <c r="R31" s="20" t="n">
        <v>18.95098335</v>
      </c>
    </row>
    <row r="32" spans="1:18">
      <c r="A32" s="15" t="s">
        <v>429</v>
      </c>
      <c r="B32" s="17" t="n">
        <v>4478</v>
      </c>
      <c r="C32" s="18">
        <f>(0.0/B32*100)</f>
        <v/>
      </c>
      <c r="D32" s="19" t="n">
        <v>4478</v>
      </c>
      <c r="E32" s="18" t="n">
        <v>497.55166987</v>
      </c>
      <c r="F32" s="20" t="n">
        <v>3.87355133</v>
      </c>
      <c r="G32" s="18" t="n">
        <v>505.32250381</v>
      </c>
      <c r="H32" s="20" t="n">
        <v>7.90789842</v>
      </c>
      <c r="I32" s="18" t="n">
        <v>507.09300308</v>
      </c>
      <c r="J32" s="20" t="n">
        <v>4.60441004</v>
      </c>
      <c r="K32" s="18" t="s">
        <v>404</v>
      </c>
      <c r="L32" s="20" t="s">
        <v>404</v>
      </c>
      <c r="M32" s="18" t="s">
        <v>404</v>
      </c>
      <c r="N32" s="20" t="s">
        <v>404</v>
      </c>
      <c r="O32" s="18" t="s">
        <v>404</v>
      </c>
      <c r="P32" s="20" t="s">
        <v>404</v>
      </c>
      <c r="Q32" s="18" t="n">
        <v>519.03993207</v>
      </c>
      <c r="R32" s="20" t="n">
        <v>16.53498634</v>
      </c>
    </row>
    <row r="33" spans="1:18">
      <c r="A33" s="15" t="s">
        <v>430</v>
      </c>
      <c r="B33" s="17" t="n">
        <v>7325</v>
      </c>
      <c r="C33" s="18">
        <f>(29.0/B33*100)</f>
        <v/>
      </c>
      <c r="D33" s="19" t="n">
        <v>7296</v>
      </c>
      <c r="E33" s="18" t="n">
        <v>501.26222633</v>
      </c>
      <c r="F33" s="20" t="n">
        <v>2.74325951</v>
      </c>
      <c r="G33" s="18" t="n">
        <v>509.96544474</v>
      </c>
      <c r="H33" s="20" t="n">
        <v>11.78478258</v>
      </c>
      <c r="I33" s="18" t="n">
        <v>477.4662972</v>
      </c>
      <c r="J33" s="20" t="n">
        <v>16.4069332</v>
      </c>
      <c r="K33" s="18" t="s">
        <v>404</v>
      </c>
      <c r="L33" s="20" t="s">
        <v>404</v>
      </c>
      <c r="M33" s="18" t="s">
        <v>404</v>
      </c>
      <c r="N33" s="20" t="s">
        <v>404</v>
      </c>
      <c r="O33" s="18" t="s">
        <v>404</v>
      </c>
      <c r="P33" s="20" t="s">
        <v>404</v>
      </c>
      <c r="Q33" s="18" t="n">
        <v>481.08426081</v>
      </c>
      <c r="R33" s="20" t="n">
        <v>11.13700298</v>
      </c>
    </row>
    <row r="34" spans="1:18">
      <c r="A34" s="15" t="s">
        <v>431</v>
      </c>
      <c r="B34" s="17" t="n">
        <v>6350</v>
      </c>
      <c r="C34" s="18">
        <f>(0.0/B34*100)</f>
        <v/>
      </c>
      <c r="D34" s="19" t="n">
        <v>6350</v>
      </c>
      <c r="E34" s="18" t="n">
        <v>462.7333056</v>
      </c>
      <c r="F34" s="20" t="n">
        <v>5.46295052</v>
      </c>
      <c r="G34" s="18" t="n">
        <v>490.49373415</v>
      </c>
      <c r="H34" s="20" t="n">
        <v>15.39545424</v>
      </c>
      <c r="I34" s="18" t="n">
        <v>454.5131909</v>
      </c>
      <c r="J34" s="20" t="n">
        <v>6.58893429</v>
      </c>
      <c r="K34" s="18" t="s">
        <v>404</v>
      </c>
      <c r="L34" s="20" t="s">
        <v>404</v>
      </c>
      <c r="M34" s="18" t="s">
        <v>404</v>
      </c>
      <c r="N34" s="20" t="s">
        <v>404</v>
      </c>
      <c r="O34" s="18" t="s">
        <v>404</v>
      </c>
      <c r="P34" s="20" t="s">
        <v>404</v>
      </c>
      <c r="Q34" s="18" t="n">
        <v>275.18552559</v>
      </c>
      <c r="R34" s="20" t="n">
        <v>6.61609763</v>
      </c>
    </row>
    <row r="35" spans="1:18">
      <c r="A35" s="15" t="s">
        <v>432</v>
      </c>
      <c r="B35" s="17" t="n">
        <v>6406</v>
      </c>
      <c r="C35" s="18">
        <f>(443.0/B35*100)</f>
        <v/>
      </c>
      <c r="D35" s="19" t="n">
        <v>5963</v>
      </c>
      <c r="E35" s="18" t="n">
        <v>509.77921751</v>
      </c>
      <c r="F35" s="20" t="n">
        <v>2.38177423</v>
      </c>
      <c r="G35" s="18" t="n">
        <v>511.02090295</v>
      </c>
      <c r="H35" s="20" t="n">
        <v>4.33698862</v>
      </c>
      <c r="I35" s="18" t="n">
        <v>521.82029556</v>
      </c>
      <c r="J35" s="20" t="n">
        <v>1.91972821</v>
      </c>
      <c r="K35" s="18" t="s">
        <v>404</v>
      </c>
      <c r="L35" s="20" t="s">
        <v>404</v>
      </c>
      <c r="M35" s="18" t="s">
        <v>404</v>
      </c>
      <c r="N35" s="20" t="s">
        <v>404</v>
      </c>
      <c r="O35" s="18" t="s">
        <v>404</v>
      </c>
      <c r="P35" s="20" t="s">
        <v>404</v>
      </c>
      <c r="Q35" s="18" t="n">
        <v>425.20215467</v>
      </c>
      <c r="R35" s="20" t="n">
        <v>6.95834479</v>
      </c>
    </row>
    <row r="36" spans="1:18">
      <c r="A36" s="15" t="s">
        <v>433</v>
      </c>
      <c r="B36" s="17" t="n">
        <v>6736</v>
      </c>
      <c r="C36" s="18">
        <f>(10.0/B36*100)</f>
        <v/>
      </c>
      <c r="D36" s="19" t="n">
        <v>6726</v>
      </c>
      <c r="E36" s="18" t="n">
        <v>493.74139414</v>
      </c>
      <c r="F36" s="20" t="n">
        <v>2.64014897</v>
      </c>
      <c r="G36" s="18" t="n">
        <v>491.56463924</v>
      </c>
      <c r="H36" s="20" t="n">
        <v>18.34680829</v>
      </c>
      <c r="I36" s="18" t="n">
        <v>490.55834142</v>
      </c>
      <c r="J36" s="20" t="n">
        <v>4.87202585</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492.10622421</v>
      </c>
      <c r="F37" s="20" t="n">
        <v>4.7918077</v>
      </c>
      <c r="G37" s="18" t="n">
        <v>497.74343538</v>
      </c>
      <c r="H37" s="20" t="n">
        <v>12.32684599</v>
      </c>
      <c r="I37" s="18" t="n">
        <v>494.30161163</v>
      </c>
      <c r="J37" s="20" t="n">
        <v>5.15684597</v>
      </c>
      <c r="K37" s="18" t="s">
        <v>404</v>
      </c>
      <c r="L37" s="20" t="s">
        <v>404</v>
      </c>
      <c r="M37" s="18" t="s">
        <v>404</v>
      </c>
      <c r="N37" s="20" t="s">
        <v>404</v>
      </c>
      <c r="O37" s="18" t="s">
        <v>404</v>
      </c>
      <c r="P37" s="20" t="s">
        <v>404</v>
      </c>
      <c r="Q37" s="18" t="n">
        <v>499.15360276</v>
      </c>
      <c r="R37" s="20" t="n">
        <v>8.9175252</v>
      </c>
    </row>
    <row r="38" spans="1:18">
      <c r="A38" s="15" t="s">
        <v>435</v>
      </c>
      <c r="B38" s="17" t="n">
        <v>5860</v>
      </c>
      <c r="C38" s="18">
        <f>(268.0/B38*100)</f>
        <v/>
      </c>
      <c r="D38" s="19" t="n">
        <v>5592</v>
      </c>
      <c r="E38" s="18" t="n">
        <v>490.57471744</v>
      </c>
      <c r="F38" s="20" t="n">
        <v>5.01564754</v>
      </c>
      <c r="G38" s="18" t="n">
        <v>510.6759648</v>
      </c>
      <c r="H38" s="20" t="n">
        <v>11.25387478</v>
      </c>
      <c r="I38" s="18" t="n">
        <v>520.37538404</v>
      </c>
      <c r="J38" s="20" t="n">
        <v>7.55423044</v>
      </c>
      <c r="K38" s="18" t="s">
        <v>404</v>
      </c>
      <c r="L38" s="20" t="s">
        <v>404</v>
      </c>
      <c r="M38" s="18" t="s">
        <v>404</v>
      </c>
      <c r="N38" s="20" t="s">
        <v>404</v>
      </c>
      <c r="O38" s="18" t="s">
        <v>404</v>
      </c>
      <c r="P38" s="20" t="s">
        <v>404</v>
      </c>
      <c r="Q38" s="18" t="n">
        <v>504.48172298</v>
      </c>
      <c r="R38" s="20" t="n">
        <v>21.87343753</v>
      </c>
    </row>
    <row r="39" spans="1:18">
      <c r="A39" s="15" t="s">
        <v>436</v>
      </c>
      <c r="B39" s="17" t="n">
        <v>5895</v>
      </c>
      <c r="C39" s="18">
        <f>(0.0/B39*100)</f>
        <v/>
      </c>
      <c r="D39" s="19" t="n">
        <v>5895</v>
      </c>
      <c r="E39" s="18" t="n">
        <v>430.08491835</v>
      </c>
      <c r="F39" s="20" t="n">
        <v>4.85942583</v>
      </c>
      <c r="G39" s="18" t="n">
        <v>422.52012233</v>
      </c>
      <c r="H39" s="20" t="n">
        <v>16.27880429</v>
      </c>
      <c r="I39" s="18" t="n">
        <v>410.35420871</v>
      </c>
      <c r="J39" s="20" t="n">
        <v>9.378279920000001</v>
      </c>
      <c r="K39" s="18" t="s">
        <v>404</v>
      </c>
      <c r="L39" s="20" t="s">
        <v>404</v>
      </c>
      <c r="M39" s="18" t="s">
        <v>404</v>
      </c>
      <c r="N39" s="20" t="s">
        <v>404</v>
      </c>
      <c r="O39" s="18" t="s">
        <v>404</v>
      </c>
      <c r="P39" s="20" t="s">
        <v>404</v>
      </c>
      <c r="Q39" s="18" t="n">
        <v>510.63527887</v>
      </c>
      <c r="R39" s="20" t="n">
        <v>51.28339623</v>
      </c>
    </row>
    <row r="40" spans="1:18">
      <c r="A40" s="15" t="s">
        <v>437</v>
      </c>
      <c r="B40" s="17" t="n">
        <v>14157</v>
      </c>
      <c r="C40" s="18">
        <f>(2978.0/B40*100)</f>
        <v/>
      </c>
      <c r="D40" s="19" t="n">
        <v>11179</v>
      </c>
      <c r="E40" s="18" t="n">
        <v>509.14529907</v>
      </c>
      <c r="F40" s="20" t="n">
        <v>3.52707909</v>
      </c>
      <c r="G40" s="18" t="n">
        <v>536.94695587</v>
      </c>
      <c r="H40" s="20" t="n">
        <v>13.20857928</v>
      </c>
      <c r="I40" s="18" t="n">
        <v>510.79372349</v>
      </c>
      <c r="J40" s="20" t="n">
        <v>13.55859833</v>
      </c>
      <c r="K40" s="18" t="s">
        <v>404</v>
      </c>
      <c r="L40" s="20" t="s">
        <v>404</v>
      </c>
      <c r="M40" s="18" t="s">
        <v>404</v>
      </c>
      <c r="N40" s="20" t="s">
        <v>404</v>
      </c>
      <c r="O40" s="18" t="s">
        <v>404</v>
      </c>
      <c r="P40" s="20" t="s">
        <v>404</v>
      </c>
      <c r="Q40" s="18" t="n">
        <v>498.15327049</v>
      </c>
      <c r="R40" s="20" t="n">
        <v>8.999359520000001</v>
      </c>
    </row>
    <row r="41" spans="1:18">
      <c r="A41" s="15" t="s">
        <v>438</v>
      </c>
      <c r="B41" s="17" t="n">
        <v>5712</v>
      </c>
      <c r="C41" s="18">
        <f>(99.0/B41*100)</f>
        <v/>
      </c>
      <c r="D41" s="19" t="n">
        <v>5613</v>
      </c>
      <c r="E41" s="18" t="n">
        <v>493.37766132</v>
      </c>
      <c r="F41" s="20" t="n">
        <v>4.04543478</v>
      </c>
      <c r="G41" s="18" t="n">
        <v>511.83749956</v>
      </c>
      <c r="H41" s="20" t="n">
        <v>11.40781223</v>
      </c>
      <c r="I41" s="18" t="n">
        <v>505.33311381</v>
      </c>
      <c r="J41" s="20" t="n">
        <v>7.71072688</v>
      </c>
      <c r="K41" s="18" t="s">
        <v>404</v>
      </c>
      <c r="L41" s="20" t="s">
        <v>404</v>
      </c>
      <c r="M41" s="18" t="s">
        <v>404</v>
      </c>
      <c r="N41" s="20" t="s">
        <v>404</v>
      </c>
      <c r="O41" s="18" t="s">
        <v>404</v>
      </c>
      <c r="P41" s="20" t="s">
        <v>404</v>
      </c>
      <c r="Q41" s="18" t="n">
        <v>479.08862567</v>
      </c>
      <c r="R41" s="20" t="n">
        <v>3.49727386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425.90741596</v>
      </c>
      <c r="F44" s="20" t="n">
        <v>3.33012285</v>
      </c>
      <c r="G44" s="18" t="n">
        <v>450.36798729</v>
      </c>
      <c r="H44" s="20" t="n">
        <v>12.09206224</v>
      </c>
      <c r="I44" s="18" t="n">
        <v>409.23570243</v>
      </c>
      <c r="J44" s="20" t="n">
        <v>8.91244228</v>
      </c>
      <c r="K44" s="18" t="s">
        <v>404</v>
      </c>
      <c r="L44" s="20" t="s">
        <v>404</v>
      </c>
      <c r="M44" s="18" t="s">
        <v>404</v>
      </c>
      <c r="N44" s="20" t="s">
        <v>404</v>
      </c>
      <c r="O44" s="18" t="s">
        <v>404</v>
      </c>
      <c r="P44" s="20" t="s">
        <v>404</v>
      </c>
      <c r="Q44" s="18" t="n">
        <v>411.21506615</v>
      </c>
      <c r="R44" s="20" t="n">
        <v>6.91591214</v>
      </c>
    </row>
    <row r="45" spans="1:18">
      <c r="A45" s="15" t="s">
        <v>442</v>
      </c>
      <c r="B45" s="17" t="n">
        <v>5519</v>
      </c>
      <c r="C45" s="18">
        <f>(0.0/B45*100)</f>
        <v/>
      </c>
      <c r="D45" s="19" t="n">
        <v>5519</v>
      </c>
      <c r="E45" s="18" t="n">
        <v>373.94864059</v>
      </c>
      <c r="F45" s="20" t="n">
        <v>4.8225709</v>
      </c>
      <c r="G45" s="18" t="n">
        <v>399.39364272</v>
      </c>
      <c r="H45" s="20" t="n">
        <v>18.40218457</v>
      </c>
      <c r="I45" s="18" t="n">
        <v>372.55158515</v>
      </c>
      <c r="J45" s="20" t="n">
        <v>3.62405195</v>
      </c>
      <c r="K45" s="18" t="s">
        <v>404</v>
      </c>
      <c r="L45" s="20" t="s">
        <v>404</v>
      </c>
      <c r="M45" s="18" t="s">
        <v>404</v>
      </c>
      <c r="N45" s="20" t="s">
        <v>404</v>
      </c>
      <c r="O45" s="18" t="s">
        <v>404</v>
      </c>
      <c r="P45" s="20" t="s">
        <v>404</v>
      </c>
      <c r="Q45" s="18" t="n">
        <v>395.0767885</v>
      </c>
      <c r="R45" s="20" t="n">
        <v>44.70837263</v>
      </c>
    </row>
    <row r="46" spans="1:18">
      <c r="A46" s="15" t="s">
        <v>443</v>
      </c>
      <c r="B46" s="17" t="n">
        <v>23141</v>
      </c>
      <c r="C46" s="18">
        <f>(4196.0/B46*100)</f>
        <v/>
      </c>
      <c r="D46" s="19" t="n">
        <v>18945</v>
      </c>
      <c r="E46" s="18" t="n">
        <v>400.68609255</v>
      </c>
      <c r="F46" s="20" t="n">
        <v>2.92414319</v>
      </c>
      <c r="G46" s="18" t="n">
        <v>401.96695913</v>
      </c>
      <c r="H46" s="20" t="n">
        <v>15.23934066</v>
      </c>
      <c r="I46" s="18" t="n">
        <v>415.93989409</v>
      </c>
      <c r="J46" s="20" t="n">
        <v>7.45190784</v>
      </c>
      <c r="K46" s="18" t="s">
        <v>404</v>
      </c>
      <c r="L46" s="20" t="s">
        <v>404</v>
      </c>
      <c r="M46" s="18" t="s">
        <v>404</v>
      </c>
      <c r="N46" s="20" t="s">
        <v>404</v>
      </c>
      <c r="O46" s="18" t="s">
        <v>404</v>
      </c>
      <c r="P46" s="20" t="s">
        <v>404</v>
      </c>
      <c r="Q46" s="18" t="n">
        <v>395.28864555</v>
      </c>
      <c r="R46" s="20" t="n">
        <v>47.73015001</v>
      </c>
    </row>
    <row r="47" spans="1:18">
      <c r="A47" s="15" t="s">
        <v>444</v>
      </c>
      <c r="B47" s="17" t="n">
        <v>5928</v>
      </c>
      <c r="C47" s="18">
        <f>(0.0/B47*100)</f>
        <v/>
      </c>
      <c r="D47" s="19" t="n">
        <v>5928</v>
      </c>
      <c r="E47" s="18" t="n">
        <v>436.40689759</v>
      </c>
      <c r="F47" s="20" t="n">
        <v>5.42283415</v>
      </c>
      <c r="G47" s="18" t="n">
        <v>466.37611405</v>
      </c>
      <c r="H47" s="20" t="n">
        <v>16.01321918</v>
      </c>
      <c r="I47" s="18" t="n">
        <v>497.86697374</v>
      </c>
      <c r="J47" s="20" t="n">
        <v>14.24074406</v>
      </c>
      <c r="K47" s="18" t="s">
        <v>404</v>
      </c>
      <c r="L47" s="20" t="s">
        <v>404</v>
      </c>
      <c r="M47" s="18" t="s">
        <v>404</v>
      </c>
      <c r="N47" s="20" t="s">
        <v>404</v>
      </c>
      <c r="O47" s="18" t="s">
        <v>404</v>
      </c>
      <c r="P47" s="20" t="s">
        <v>404</v>
      </c>
      <c r="Q47" s="18" t="n">
        <v>457.34470976</v>
      </c>
      <c r="R47" s="20" t="n">
        <v>3.95689552</v>
      </c>
    </row>
    <row r="48" spans="1:18">
      <c r="A48" s="15" t="s">
        <v>445</v>
      </c>
      <c r="B48" s="17" t="n">
        <v>9841</v>
      </c>
      <c r="C48" s="18">
        <f>(40.0/B48*100)</f>
        <v/>
      </c>
      <c r="D48" s="19" t="n">
        <v>9801</v>
      </c>
      <c r="E48" s="18" t="n">
        <v>526.50588323</v>
      </c>
      <c r="F48" s="20" t="n">
        <v>6.25249946</v>
      </c>
      <c r="G48" s="18" t="n">
        <v>555.35563659</v>
      </c>
      <c r="H48" s="20" t="n">
        <v>13.75631921</v>
      </c>
      <c r="I48" s="18" t="n">
        <v>481.23872492</v>
      </c>
      <c r="J48" s="20" t="n">
        <v>10.08809283</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420.89265003</v>
      </c>
      <c r="F49" s="20" t="n">
        <v>4.38385454</v>
      </c>
      <c r="G49" s="18" t="n">
        <v>440.10857045</v>
      </c>
      <c r="H49" s="20" t="n">
        <v>7.7501829</v>
      </c>
      <c r="I49" s="18" t="n">
        <v>441.27870037</v>
      </c>
      <c r="J49" s="20" t="n">
        <v>5.00459005</v>
      </c>
      <c r="K49" s="18" t="s">
        <v>404</v>
      </c>
      <c r="L49" s="20" t="s">
        <v>404</v>
      </c>
      <c r="M49" s="18" t="s">
        <v>404</v>
      </c>
      <c r="N49" s="20" t="s">
        <v>404</v>
      </c>
      <c r="O49" s="18" t="s">
        <v>404</v>
      </c>
      <c r="P49" s="20" t="s">
        <v>404</v>
      </c>
      <c r="Q49" s="18" t="n">
        <v>408.88409931</v>
      </c>
      <c r="R49" s="20" t="n">
        <v>26.91334814</v>
      </c>
    </row>
    <row r="50" spans="1:18">
      <c r="A50" s="15" t="s">
        <v>447</v>
      </c>
      <c r="B50" s="17" t="n">
        <v>11795</v>
      </c>
      <c r="C50" s="18">
        <f>(1031.0/B50*100)</f>
        <v/>
      </c>
      <c r="D50" s="19" t="n">
        <v>10764</v>
      </c>
      <c r="E50" s="18" t="n">
        <v>418.34618387</v>
      </c>
      <c r="F50" s="20" t="n">
        <v>3.06428457</v>
      </c>
      <c r="G50" s="18" t="n">
        <v>410.63245505</v>
      </c>
      <c r="H50" s="20" t="n">
        <v>8.24482055</v>
      </c>
      <c r="I50" s="18" t="n">
        <v>415.99602272</v>
      </c>
      <c r="J50" s="20" t="n">
        <v>9.24005541</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417.73701056</v>
      </c>
      <c r="F51" s="20" t="n">
        <v>3.66698682</v>
      </c>
      <c r="G51" s="18" t="n">
        <v>421.5417855</v>
      </c>
      <c r="H51" s="20" t="n">
        <v>7.59288823</v>
      </c>
      <c r="I51" s="18" t="n">
        <v>421.73453311</v>
      </c>
      <c r="J51" s="20" t="n">
        <v>3.84716743</v>
      </c>
      <c r="K51" s="18" t="s">
        <v>404</v>
      </c>
      <c r="L51" s="20" t="s">
        <v>404</v>
      </c>
      <c r="M51" s="18" t="s">
        <v>404</v>
      </c>
      <c r="N51" s="20" t="s">
        <v>404</v>
      </c>
      <c r="O51" s="18" t="s">
        <v>404</v>
      </c>
      <c r="P51" s="20" t="s">
        <v>404</v>
      </c>
      <c r="Q51" s="18" t="n">
        <v>392.94222512</v>
      </c>
      <c r="R51" s="20" t="n">
        <v>8.04699304</v>
      </c>
    </row>
    <row r="52" spans="1:18">
      <c r="A52" s="15" t="s">
        <v>449</v>
      </c>
      <c r="B52" s="17" t="n">
        <v>5809</v>
      </c>
      <c r="C52" s="18">
        <f>(0.0/B52*100)</f>
        <v/>
      </c>
      <c r="D52" s="19" t="n">
        <v>5809</v>
      </c>
      <c r="E52" s="18" t="n">
        <v>476.19065263</v>
      </c>
      <c r="F52" s="20" t="n">
        <v>3.54714453</v>
      </c>
      <c r="G52" s="18" t="n">
        <v>470.35813678</v>
      </c>
      <c r="H52" s="20" t="n">
        <v>7.48930848</v>
      </c>
      <c r="I52" s="18" t="n">
        <v>484.65723017</v>
      </c>
      <c r="J52" s="20" t="n">
        <v>12.46182228</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420.44928281</v>
      </c>
      <c r="F53" s="20" t="n">
        <v>1.94967747</v>
      </c>
      <c r="G53" s="18" t="n">
        <v>436.21551491</v>
      </c>
      <c r="H53" s="20" t="n">
        <v>2.86437617</v>
      </c>
      <c r="I53" s="18" t="n">
        <v>450.15947186</v>
      </c>
      <c r="J53" s="20" t="n">
        <v>2.19988288</v>
      </c>
      <c r="K53" s="18" t="s">
        <v>404</v>
      </c>
      <c r="L53" s="20" t="s">
        <v>404</v>
      </c>
      <c r="M53" s="18" t="s">
        <v>404</v>
      </c>
      <c r="N53" s="20" t="s">
        <v>404</v>
      </c>
      <c r="O53" s="18" t="s">
        <v>404</v>
      </c>
      <c r="P53" s="20" t="s">
        <v>404</v>
      </c>
      <c r="Q53" s="18" t="n">
        <v>362.67449354</v>
      </c>
      <c r="R53" s="20" t="n">
        <v>41.79785973</v>
      </c>
    </row>
    <row r="54" spans="1:18">
      <c r="A54" s="15" t="s">
        <v>451</v>
      </c>
      <c r="B54" s="17" t="n">
        <v>4740</v>
      </c>
      <c r="C54" s="18">
        <f>(199.0/B54*100)</f>
        <v/>
      </c>
      <c r="D54" s="19" t="n">
        <v>4541</v>
      </c>
      <c r="E54" s="18" t="n">
        <v>331.04692766</v>
      </c>
      <c r="F54" s="20" t="n">
        <v>3.21622811</v>
      </c>
      <c r="G54" s="18" t="n">
        <v>336.45562905</v>
      </c>
      <c r="H54" s="20" t="n">
        <v>9.15737255</v>
      </c>
      <c r="I54" s="18" t="n">
        <v>333.65046287</v>
      </c>
      <c r="J54" s="20" t="n">
        <v>7.25092751</v>
      </c>
      <c r="K54" s="18" t="s">
        <v>404</v>
      </c>
      <c r="L54" s="20" t="s">
        <v>404</v>
      </c>
      <c r="M54" s="18" t="s">
        <v>404</v>
      </c>
      <c r="N54" s="20" t="s">
        <v>404</v>
      </c>
      <c r="O54" s="18" t="s">
        <v>404</v>
      </c>
      <c r="P54" s="20" t="s">
        <v>404</v>
      </c>
      <c r="Q54" s="18" t="n">
        <v>283.16654522</v>
      </c>
      <c r="R54" s="20" t="n">
        <v>12.42443432</v>
      </c>
    </row>
    <row r="55" spans="1:18">
      <c r="A55" s="15" t="s">
        <v>452</v>
      </c>
      <c r="B55" s="17" t="n">
        <v>5316</v>
      </c>
      <c r="C55" s="18">
        <f>(43.0/B55*100)</f>
        <v/>
      </c>
      <c r="D55" s="19" t="n">
        <v>5273</v>
      </c>
      <c r="E55" s="18" t="n">
        <v>405.80015896</v>
      </c>
      <c r="F55" s="20" t="n">
        <v>5.34663445</v>
      </c>
      <c r="G55" s="18" t="n">
        <v>407.74927752</v>
      </c>
      <c r="H55" s="20" t="n">
        <v>6.45997581</v>
      </c>
      <c r="I55" s="18" t="n">
        <v>417.41322771</v>
      </c>
      <c r="J55" s="20" t="n">
        <v>5.86584308</v>
      </c>
      <c r="K55" s="18" t="s">
        <v>404</v>
      </c>
      <c r="L55" s="20" t="s">
        <v>404</v>
      </c>
      <c r="M55" s="18" t="s">
        <v>404</v>
      </c>
      <c r="N55" s="20" t="s">
        <v>404</v>
      </c>
      <c r="O55" s="18" t="s">
        <v>404</v>
      </c>
      <c r="P55" s="20" t="s">
        <v>404</v>
      </c>
      <c r="Q55" s="18" t="n">
        <v>413.16807978</v>
      </c>
      <c r="R55" s="20" t="n">
        <v>5.59443773</v>
      </c>
    </row>
    <row r="56" spans="1:18">
      <c r="A56" s="15" t="s">
        <v>453</v>
      </c>
      <c r="B56" s="17" t="n">
        <v>5359</v>
      </c>
      <c r="C56" s="18">
        <f>(0.0/B56*100)</f>
        <v/>
      </c>
      <c r="D56" s="19" t="n">
        <v>5359</v>
      </c>
      <c r="E56" s="18" t="n">
        <v>521.49227648</v>
      </c>
      <c r="F56" s="20" t="n">
        <v>2.96876258</v>
      </c>
      <c r="G56" s="18" t="s">
        <v>404</v>
      </c>
      <c r="H56" s="20" t="s">
        <v>404</v>
      </c>
      <c r="I56" s="18" t="n">
        <v>543.42184465</v>
      </c>
      <c r="J56" s="20" t="n">
        <v>11.16369835</v>
      </c>
      <c r="K56" s="18" t="s">
        <v>404</v>
      </c>
      <c r="L56" s="20" t="s">
        <v>404</v>
      </c>
      <c r="M56" s="18" t="s">
        <v>404</v>
      </c>
      <c r="N56" s="20" t="s">
        <v>404</v>
      </c>
      <c r="O56" s="18" t="s">
        <v>404</v>
      </c>
      <c r="P56" s="20" t="s">
        <v>404</v>
      </c>
      <c r="Q56" s="18" t="n">
        <v>482.20290308</v>
      </c>
      <c r="R56" s="20" t="n">
        <v>4.7249978</v>
      </c>
    </row>
    <row r="57" spans="1:18">
      <c r="A57" s="15" t="s">
        <v>454</v>
      </c>
      <c r="B57" s="17" t="n">
        <v>6513</v>
      </c>
      <c r="C57" s="18">
        <f>(0.0/B57*100)</f>
        <v/>
      </c>
      <c r="D57" s="19" t="n">
        <v>6513</v>
      </c>
      <c r="E57" s="18" t="n">
        <v>404.48928167</v>
      </c>
      <c r="F57" s="20" t="n">
        <v>2.78198536</v>
      </c>
      <c r="G57" s="18" t="n">
        <v>355.23150919</v>
      </c>
      <c r="H57" s="20" t="n">
        <v>9.99515317</v>
      </c>
      <c r="I57" s="18" t="n">
        <v>386.28199492</v>
      </c>
      <c r="J57" s="20" t="n">
        <v>7.29713972</v>
      </c>
      <c r="K57" s="18" t="s">
        <v>404</v>
      </c>
      <c r="L57" s="20" t="s">
        <v>404</v>
      </c>
      <c r="M57" s="18" t="s">
        <v>404</v>
      </c>
      <c r="N57" s="20" t="s">
        <v>404</v>
      </c>
      <c r="O57" s="18" t="s">
        <v>404</v>
      </c>
      <c r="P57" s="20" t="s">
        <v>404</v>
      </c>
      <c r="Q57" s="18" t="n">
        <v>449.01669442</v>
      </c>
      <c r="R57" s="20" t="n">
        <v>8.00421946</v>
      </c>
    </row>
    <row r="58" spans="1:18">
      <c r="A58" s="15" t="s">
        <v>455</v>
      </c>
      <c r="B58" s="17" t="n">
        <v>7267</v>
      </c>
      <c r="C58" s="18">
        <f>(0.0/B58*100)</f>
        <v/>
      </c>
      <c r="D58" s="19" t="n">
        <v>7267</v>
      </c>
      <c r="E58" s="18" t="n">
        <v>411.3609963</v>
      </c>
      <c r="F58" s="20" t="n">
        <v>3.34463591</v>
      </c>
      <c r="G58" s="18" t="n">
        <v>370.3682373</v>
      </c>
      <c r="H58" s="20" t="n">
        <v>18.19163777</v>
      </c>
      <c r="I58" s="18" t="n">
        <v>407.18780621</v>
      </c>
      <c r="J58" s="20" t="n">
        <v>6.70952588</v>
      </c>
      <c r="K58" s="18" t="s">
        <v>404</v>
      </c>
      <c r="L58" s="20" t="s">
        <v>404</v>
      </c>
      <c r="M58" s="18" t="s">
        <v>404</v>
      </c>
      <c r="N58" s="20" t="s">
        <v>404</v>
      </c>
      <c r="O58" s="18" t="s">
        <v>404</v>
      </c>
      <c r="P58" s="20" t="s">
        <v>404</v>
      </c>
      <c r="Q58" s="18" t="n">
        <v>405.7732319</v>
      </c>
      <c r="R58" s="20" t="n">
        <v>12.19680219</v>
      </c>
    </row>
    <row r="59" spans="1:18">
      <c r="A59" s="15" t="s">
        <v>456</v>
      </c>
      <c r="B59" s="17" t="n">
        <v>4826</v>
      </c>
      <c r="C59" s="18">
        <f>(0.0/B59*100)</f>
        <v/>
      </c>
      <c r="D59" s="19" t="n">
        <v>4826</v>
      </c>
      <c r="E59" s="18" t="n">
        <v>382.18061743</v>
      </c>
      <c r="F59" s="20" t="n">
        <v>1.95894504</v>
      </c>
      <c r="G59" s="18" t="n">
        <v>356.27681425</v>
      </c>
      <c r="H59" s="20" t="n">
        <v>3.98920977</v>
      </c>
      <c r="I59" s="18" t="n">
        <v>381.83101653</v>
      </c>
      <c r="J59" s="20" t="n">
        <v>4.21969427</v>
      </c>
      <c r="K59" s="18" t="s">
        <v>404</v>
      </c>
      <c r="L59" s="20" t="s">
        <v>404</v>
      </c>
      <c r="M59" s="18" t="s">
        <v>404</v>
      </c>
      <c r="N59" s="20" t="s">
        <v>404</v>
      </c>
      <c r="O59" s="18" t="s">
        <v>404</v>
      </c>
      <c r="P59" s="20" t="s">
        <v>404</v>
      </c>
      <c r="Q59" s="18" t="n">
        <v>376.02433573</v>
      </c>
      <c r="R59" s="20" t="n">
        <v>6.37699085</v>
      </c>
    </row>
    <row r="60" spans="1:18">
      <c r="A60" s="15" t="s">
        <v>457</v>
      </c>
      <c r="B60" s="17" t="n">
        <v>4546</v>
      </c>
      <c r="C60" s="18">
        <f>(0.0/B60*100)</f>
        <v/>
      </c>
      <c r="D60" s="19" t="n">
        <v>4546</v>
      </c>
      <c r="E60" s="18" t="n">
        <v>388.12872954</v>
      </c>
      <c r="F60" s="20" t="n">
        <v>6.79715839</v>
      </c>
      <c r="G60" s="18" t="n">
        <v>392.94538914</v>
      </c>
      <c r="H60" s="20" t="n">
        <v>16.2817636</v>
      </c>
      <c r="I60" s="18" t="n">
        <v>385.00788612</v>
      </c>
      <c r="J60" s="20" t="n">
        <v>6.70331265</v>
      </c>
      <c r="K60" s="18" t="s">
        <v>404</v>
      </c>
      <c r="L60" s="20" t="s">
        <v>404</v>
      </c>
      <c r="M60" s="18" t="s">
        <v>404</v>
      </c>
      <c r="N60" s="20" t="s">
        <v>404</v>
      </c>
      <c r="O60" s="18" t="s">
        <v>404</v>
      </c>
      <c r="P60" s="20" t="s">
        <v>404</v>
      </c>
      <c r="Q60" s="18" t="n">
        <v>384.00213252</v>
      </c>
      <c r="R60" s="20" t="n">
        <v>9.478121679999999</v>
      </c>
    </row>
    <row r="61" spans="1:18">
      <c r="A61" s="15" t="s">
        <v>458</v>
      </c>
      <c r="B61" s="17" t="n">
        <v>6525</v>
      </c>
      <c r="C61" s="18">
        <f>(0.0/B61*100)</f>
        <v/>
      </c>
      <c r="D61" s="19" t="n">
        <v>6525</v>
      </c>
      <c r="E61" s="18" t="n">
        <v>474.70577219</v>
      </c>
      <c r="F61" s="20" t="n">
        <v>2.92153973</v>
      </c>
      <c r="G61" s="18" t="n">
        <v>452.97368224</v>
      </c>
      <c r="H61" s="20" t="n">
        <v>7.35230962</v>
      </c>
      <c r="I61" s="18" t="n">
        <v>483.5584339</v>
      </c>
      <c r="J61" s="20" t="n">
        <v>8.861446239999999</v>
      </c>
      <c r="K61" s="18" t="s">
        <v>404</v>
      </c>
      <c r="L61" s="20" t="s">
        <v>404</v>
      </c>
      <c r="M61" s="18" t="s">
        <v>404</v>
      </c>
      <c r="N61" s="20" t="s">
        <v>404</v>
      </c>
      <c r="O61" s="18" t="s">
        <v>404</v>
      </c>
      <c r="P61" s="20" t="s">
        <v>404</v>
      </c>
      <c r="Q61" s="18" t="n">
        <v>490.90138032</v>
      </c>
      <c r="R61" s="20" t="n">
        <v>10.76340439</v>
      </c>
    </row>
    <row r="62" spans="1:18">
      <c r="A62" s="15" t="s">
        <v>459</v>
      </c>
      <c r="B62" s="17" t="n">
        <v>4476</v>
      </c>
      <c r="C62" s="18">
        <f>(0.0/B62*100)</f>
        <v/>
      </c>
      <c r="D62" s="19" t="n">
        <v>4476</v>
      </c>
      <c r="E62" s="18" t="n">
        <v>525.00289332</v>
      </c>
      <c r="F62" s="20" t="n">
        <v>1.31139545</v>
      </c>
      <c r="G62" s="18" t="n">
        <v>550.44975082</v>
      </c>
      <c r="H62" s="20" t="n">
        <v>4.61433771</v>
      </c>
      <c r="I62" s="18" t="n">
        <v>531.7655826</v>
      </c>
      <c r="J62" s="20" t="n">
        <v>2.02508122</v>
      </c>
      <c r="K62" s="18" t="s">
        <v>404</v>
      </c>
      <c r="L62" s="20" t="s">
        <v>404</v>
      </c>
      <c r="M62" s="18" t="s">
        <v>404</v>
      </c>
      <c r="N62" s="20" t="s">
        <v>404</v>
      </c>
      <c r="O62" s="18" t="s">
        <v>404</v>
      </c>
      <c r="P62" s="20" t="s">
        <v>404</v>
      </c>
      <c r="Q62" s="18" t="n">
        <v>550.46884713</v>
      </c>
      <c r="R62" s="20" t="n">
        <v>5.73789828</v>
      </c>
    </row>
    <row r="63" spans="1:18">
      <c r="A63" s="15" t="s">
        <v>460</v>
      </c>
      <c r="B63" s="17" t="n">
        <v>5324</v>
      </c>
      <c r="C63" s="18">
        <f>(0.0/B63*100)</f>
        <v/>
      </c>
      <c r="D63" s="19" t="n">
        <v>5324</v>
      </c>
      <c r="E63" s="18" t="n">
        <v>383.86524902</v>
      </c>
      <c r="F63" s="20" t="n">
        <v>1.40307877</v>
      </c>
      <c r="G63" s="18" t="n">
        <v>353.89128924</v>
      </c>
      <c r="H63" s="20" t="n">
        <v>4.99223783</v>
      </c>
      <c r="I63" s="18" t="n">
        <v>439.23879745</v>
      </c>
      <c r="J63" s="20" t="n">
        <v>10.687045</v>
      </c>
      <c r="K63" s="18" t="s">
        <v>404</v>
      </c>
      <c r="L63" s="20" t="s">
        <v>404</v>
      </c>
      <c r="M63" s="18" t="s">
        <v>404</v>
      </c>
      <c r="N63" s="20" t="s">
        <v>404</v>
      </c>
      <c r="O63" s="18" t="s">
        <v>404</v>
      </c>
      <c r="P63" s="20" t="s">
        <v>404</v>
      </c>
      <c r="Q63" s="18" t="n">
        <v>391.99692923</v>
      </c>
      <c r="R63" s="20" t="n">
        <v>3.87583266</v>
      </c>
    </row>
    <row r="64" spans="1:18">
      <c r="A64" s="15" t="s">
        <v>461</v>
      </c>
      <c r="B64" s="17" t="n">
        <v>3634</v>
      </c>
      <c r="C64" s="18">
        <f>(27.0/B64*100)</f>
        <v/>
      </c>
      <c r="D64" s="19" t="n">
        <v>3607</v>
      </c>
      <c r="E64" s="18" t="n">
        <v>463.72045423</v>
      </c>
      <c r="F64" s="20" t="n">
        <v>2.62574742</v>
      </c>
      <c r="G64" s="18" t="n">
        <v>473.16526528</v>
      </c>
      <c r="H64" s="20" t="n">
        <v>4.17708658</v>
      </c>
      <c r="I64" s="18" t="n">
        <v>451.73358826</v>
      </c>
      <c r="J64" s="20" t="n">
        <v>5.41393276</v>
      </c>
      <c r="K64" s="18" t="s">
        <v>404</v>
      </c>
      <c r="L64" s="20" t="s">
        <v>404</v>
      </c>
      <c r="M64" s="18" t="n">
        <v>510.13740628</v>
      </c>
      <c r="N64" s="20" t="n">
        <v>29.6520206</v>
      </c>
      <c r="O64" s="18" t="s">
        <v>404</v>
      </c>
      <c r="P64" s="20" t="s">
        <v>404</v>
      </c>
      <c r="Q64" s="18" t="n">
        <v>464.7102828</v>
      </c>
      <c r="R64" s="20" t="n">
        <v>2.72253283</v>
      </c>
    </row>
    <row r="65" spans="1:18">
      <c r="A65" s="15" t="s">
        <v>462</v>
      </c>
      <c r="B65" s="17" t="n">
        <v>5325</v>
      </c>
      <c r="C65" s="18">
        <f>(0.0/B65*100)</f>
        <v/>
      </c>
      <c r="D65" s="19" t="n">
        <v>5325</v>
      </c>
      <c r="E65" s="18" t="n">
        <v>428.19743012</v>
      </c>
      <c r="F65" s="20" t="n">
        <v>2.55716552</v>
      </c>
      <c r="G65" s="18" t="n">
        <v>427.12132991</v>
      </c>
      <c r="H65" s="20" t="n">
        <v>13.50212007</v>
      </c>
      <c r="I65" s="18" t="n">
        <v>416.76578915</v>
      </c>
      <c r="J65" s="20" t="n">
        <v>16.20189498</v>
      </c>
      <c r="K65" s="18" t="s">
        <v>404</v>
      </c>
      <c r="L65" s="20" t="s">
        <v>404</v>
      </c>
      <c r="M65" s="18" t="s">
        <v>404</v>
      </c>
      <c r="N65" s="20" t="s">
        <v>404</v>
      </c>
      <c r="O65" s="18" t="s">
        <v>404</v>
      </c>
      <c r="P65" s="20" t="s">
        <v>404</v>
      </c>
      <c r="Q65" s="18" t="n">
        <v>438.53566308</v>
      </c>
      <c r="R65" s="20" t="n">
        <v>15.23339296</v>
      </c>
    </row>
    <row r="66" spans="1:18">
      <c r="A66" s="15" t="s">
        <v>463</v>
      </c>
      <c r="B66" s="17" t="n">
        <v>5665</v>
      </c>
      <c r="C66" s="18">
        <f>(0.0/B66*100)</f>
        <v/>
      </c>
      <c r="D66" s="19" t="n">
        <v>5665</v>
      </c>
      <c r="E66" s="18" t="n">
        <v>411.51934362</v>
      </c>
      <c r="F66" s="20" t="n">
        <v>1.02872209</v>
      </c>
      <c r="G66" s="18" t="s">
        <v>404</v>
      </c>
      <c r="H66" s="20" t="s">
        <v>404</v>
      </c>
      <c r="I66" s="18" t="n">
        <v>375.69402345</v>
      </c>
      <c r="J66" s="20" t="n">
        <v>12.83850928</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395.51220269</v>
      </c>
      <c r="F67" s="20" t="n">
        <v>3.06277248</v>
      </c>
      <c r="G67" s="18" t="n">
        <v>389.71866884</v>
      </c>
      <c r="H67" s="20" t="n">
        <v>12.93643593</v>
      </c>
      <c r="I67" s="18" t="n">
        <v>398.8303334</v>
      </c>
      <c r="J67" s="20" t="n">
        <v>5.38854487</v>
      </c>
      <c r="K67" s="18" t="s">
        <v>404</v>
      </c>
      <c r="L67" s="20" t="s">
        <v>404</v>
      </c>
      <c r="M67" s="18" t="s">
        <v>404</v>
      </c>
      <c r="N67" s="20" t="s">
        <v>404</v>
      </c>
      <c r="O67" s="18" t="s">
        <v>404</v>
      </c>
      <c r="P67" s="20" t="s">
        <v>404</v>
      </c>
      <c r="Q67" s="18" t="n">
        <v>408.23978567</v>
      </c>
      <c r="R67" s="20" t="n">
        <v>23.31208408</v>
      </c>
    </row>
    <row r="68" spans="1:18">
      <c r="A68" s="15" t="s">
        <v>465</v>
      </c>
      <c r="B68" s="17" t="n">
        <v>12083</v>
      </c>
      <c r="C68" s="18">
        <f>(0.0/B68*100)</f>
        <v/>
      </c>
      <c r="D68" s="19" t="n">
        <v>12083</v>
      </c>
      <c r="E68" s="18" t="n">
        <v>412.72989051</v>
      </c>
      <c r="F68" s="20" t="n">
        <v>1.07358299</v>
      </c>
      <c r="G68" s="18" t="n">
        <v>478.34161575</v>
      </c>
      <c r="H68" s="20" t="n">
        <v>2.72041864</v>
      </c>
      <c r="I68" s="18" t="n">
        <v>405.80364913</v>
      </c>
      <c r="J68" s="20" t="n">
        <v>4.46461795</v>
      </c>
      <c r="K68" s="18" t="s">
        <v>404</v>
      </c>
      <c r="L68" s="20" t="s">
        <v>404</v>
      </c>
      <c r="M68" s="18" t="s">
        <v>404</v>
      </c>
      <c r="N68" s="20" t="s">
        <v>404</v>
      </c>
      <c r="O68" s="18" t="s">
        <v>404</v>
      </c>
      <c r="P68" s="20" t="s">
        <v>404</v>
      </c>
      <c r="Q68" s="18" t="n">
        <v>286.76545</v>
      </c>
      <c r="R68" s="20" t="n">
        <v>51.52752204</v>
      </c>
    </row>
    <row r="69" spans="1:18">
      <c r="A69" s="15" t="s">
        <v>466</v>
      </c>
      <c r="B69" s="17" t="n">
        <v>4876</v>
      </c>
      <c r="C69" s="18">
        <f>(0.0/B69*100)</f>
        <v/>
      </c>
      <c r="D69" s="19" t="n">
        <v>4876</v>
      </c>
      <c r="E69" s="18" t="n">
        <v>431.21313149</v>
      </c>
      <c r="F69" s="20" t="n">
        <v>3.5163791</v>
      </c>
      <c r="G69" s="18" t="n">
        <v>447.06059269</v>
      </c>
      <c r="H69" s="20" t="n">
        <v>9.59528486</v>
      </c>
      <c r="I69" s="18" t="n">
        <v>490.75804494</v>
      </c>
      <c r="J69" s="20" t="n">
        <v>25.10632425</v>
      </c>
      <c r="K69" s="18" t="s">
        <v>404</v>
      </c>
      <c r="L69" s="20" t="s">
        <v>404</v>
      </c>
      <c r="M69" s="18" t="s">
        <v>404</v>
      </c>
      <c r="N69" s="20" t="s">
        <v>404</v>
      </c>
      <c r="O69" s="18" t="s">
        <v>404</v>
      </c>
      <c r="P69" s="20" t="s">
        <v>404</v>
      </c>
      <c r="Q69" s="18" t="n">
        <v>426.18488389</v>
      </c>
      <c r="R69" s="20" t="n">
        <v>19.67671902</v>
      </c>
    </row>
    <row r="70" spans="1:18">
      <c r="A70" s="15" t="s">
        <v>467</v>
      </c>
      <c r="B70" s="17" t="n">
        <v>6036</v>
      </c>
      <c r="C70" s="18">
        <f>(0.0/B70*100)</f>
        <v/>
      </c>
      <c r="D70" s="19" t="n">
        <v>6036</v>
      </c>
      <c r="E70" s="18" t="n">
        <v>485.96299141</v>
      </c>
      <c r="F70" s="20" t="n">
        <v>3.01476793</v>
      </c>
      <c r="G70" s="18" t="n">
        <v>505.64672528</v>
      </c>
      <c r="H70" s="20" t="n">
        <v>10.86060176</v>
      </c>
      <c r="I70" s="18" t="n">
        <v>470.04871834</v>
      </c>
      <c r="J70" s="20" t="n">
        <v>15.51742723</v>
      </c>
      <c r="K70" s="18" t="s">
        <v>404</v>
      </c>
      <c r="L70" s="20" t="s">
        <v>404</v>
      </c>
      <c r="M70" s="18" t="s">
        <v>404</v>
      </c>
      <c r="N70" s="20" t="s">
        <v>404</v>
      </c>
      <c r="O70" s="18" t="s">
        <v>404</v>
      </c>
      <c r="P70" s="20" t="s">
        <v>404</v>
      </c>
      <c r="Q70" s="18" t="n">
        <v>494.18639641</v>
      </c>
      <c r="R70" s="20" t="n">
        <v>9.583412300000001</v>
      </c>
    </row>
    <row r="71" spans="1:18">
      <c r="A71" s="15" t="s">
        <v>468</v>
      </c>
      <c r="B71" s="17" t="n">
        <v>6115</v>
      </c>
      <c r="C71" s="18">
        <f>(0.0/B71*100)</f>
        <v/>
      </c>
      <c r="D71" s="19" t="n">
        <v>6115</v>
      </c>
      <c r="E71" s="18" t="n">
        <v>554.39487443</v>
      </c>
      <c r="F71" s="20" t="n">
        <v>1.13488491</v>
      </c>
      <c r="G71" s="18" t="n">
        <v>570.67236086</v>
      </c>
      <c r="H71" s="20" t="n">
        <v>6.2065883</v>
      </c>
      <c r="I71" s="18" t="n">
        <v>596.00303725</v>
      </c>
      <c r="J71" s="20" t="n">
        <v>18.28710285</v>
      </c>
      <c r="K71" s="18" t="s">
        <v>404</v>
      </c>
      <c r="L71" s="20" t="s">
        <v>404</v>
      </c>
      <c r="M71" s="18" t="s">
        <v>404</v>
      </c>
      <c r="N71" s="20" t="s">
        <v>404</v>
      </c>
      <c r="O71" s="18" t="s">
        <v>404</v>
      </c>
      <c r="P71" s="20" t="s">
        <v>404</v>
      </c>
      <c r="Q71" s="18" t="n">
        <v>563.52627814</v>
      </c>
      <c r="R71" s="20" t="n">
        <v>11.71741968</v>
      </c>
    </row>
    <row r="72" spans="1:18">
      <c r="A72" s="15" t="s">
        <v>469</v>
      </c>
      <c r="B72" s="17" t="n">
        <v>7708</v>
      </c>
      <c r="C72" s="18">
        <f>(0.0/B72*100)</f>
        <v/>
      </c>
      <c r="D72" s="19" t="n">
        <v>7708</v>
      </c>
      <c r="E72" s="18" t="n">
        <v>532.65399586</v>
      </c>
      <c r="F72" s="20" t="n">
        <v>3.23798859</v>
      </c>
      <c r="G72" s="18" t="n">
        <v>556.53191429</v>
      </c>
      <c r="H72" s="20" t="n">
        <v>15.89364762</v>
      </c>
      <c r="I72" s="18" t="n">
        <v>509.09944841</v>
      </c>
      <c r="J72" s="20" t="n">
        <v>12.02528507</v>
      </c>
      <c r="K72" s="18" t="s">
        <v>404</v>
      </c>
      <c r="L72" s="20" t="s">
        <v>404</v>
      </c>
      <c r="M72" s="18" t="s">
        <v>404</v>
      </c>
      <c r="N72" s="20" t="s">
        <v>404</v>
      </c>
      <c r="O72" s="18" t="s">
        <v>404</v>
      </c>
      <c r="P72" s="20" t="s">
        <v>404</v>
      </c>
      <c r="Q72" s="18" t="n">
        <v>553.04001383</v>
      </c>
      <c r="R72" s="20" t="n">
        <v>71.01418493</v>
      </c>
    </row>
    <row r="73" spans="1:18">
      <c r="A73" s="15" t="s">
        <v>470</v>
      </c>
      <c r="B73" s="17" t="n">
        <v>8249</v>
      </c>
      <c r="C73" s="18">
        <f>(0.0/B73*100)</f>
        <v/>
      </c>
      <c r="D73" s="19" t="n">
        <v>8249</v>
      </c>
      <c r="E73" s="18" t="n">
        <v>422.89806319</v>
      </c>
      <c r="F73" s="20" t="n">
        <v>2.85107387</v>
      </c>
      <c r="G73" s="18" t="n">
        <v>406.48188339</v>
      </c>
      <c r="H73" s="20" t="n">
        <v>12.85141169</v>
      </c>
      <c r="I73" s="18" t="n">
        <v>400.08604517</v>
      </c>
      <c r="J73" s="20" t="n">
        <v>21.23493042</v>
      </c>
      <c r="K73" s="18" t="s">
        <v>404</v>
      </c>
      <c r="L73" s="20" t="s">
        <v>404</v>
      </c>
      <c r="M73" s="18" t="s">
        <v>404</v>
      </c>
      <c r="N73" s="20" t="s">
        <v>404</v>
      </c>
      <c r="O73" s="18" t="s">
        <v>404</v>
      </c>
      <c r="P73" s="20" t="s">
        <v>404</v>
      </c>
      <c r="Q73" s="18" t="n">
        <v>348.75134969</v>
      </c>
      <c r="R73" s="20" t="n">
        <v>7.14428434</v>
      </c>
    </row>
    <row r="74" spans="1:18">
      <c r="A74" s="15" t="s">
        <v>471</v>
      </c>
      <c r="B74" s="17" t="n">
        <v>4692</v>
      </c>
      <c r="C74" s="18">
        <f>(484.0/B74*100)</f>
        <v/>
      </c>
      <c r="D74" s="19" t="n">
        <v>4208</v>
      </c>
      <c r="E74" s="18" t="n">
        <v>419.23663921</v>
      </c>
      <c r="F74" s="20" t="n">
        <v>1.95737691</v>
      </c>
      <c r="G74" s="18" t="n">
        <v>444.86989736</v>
      </c>
      <c r="H74" s="20" t="n">
        <v>5.23764191</v>
      </c>
      <c r="I74" s="18" t="n">
        <v>410.5710511</v>
      </c>
      <c r="J74" s="20" t="n">
        <v>2.29227073</v>
      </c>
      <c r="K74" s="18" t="s">
        <v>404</v>
      </c>
      <c r="L74" s="20" t="s">
        <v>404</v>
      </c>
      <c r="M74" s="18" t="s">
        <v>404</v>
      </c>
      <c r="N74" s="20" t="s">
        <v>404</v>
      </c>
      <c r="O74" s="18" t="s">
        <v>404</v>
      </c>
      <c r="P74" s="20" t="s">
        <v>404</v>
      </c>
      <c r="Q74" s="18" t="n">
        <v>453.13355279</v>
      </c>
      <c r="R74" s="20" t="n">
        <v>5.0513115</v>
      </c>
    </row>
    <row r="75" spans="1:18">
      <c r="A75" s="15" t="s">
        <v>472</v>
      </c>
      <c r="B75" s="17" t="n">
        <v>5375</v>
      </c>
      <c r="C75" s="18">
        <f>(483.0/B75*100)</f>
        <v/>
      </c>
      <c r="D75" s="19" t="n">
        <v>4892</v>
      </c>
      <c r="E75" s="18" t="n">
        <v>386.32581247</v>
      </c>
      <c r="F75" s="20" t="n">
        <v>6.67983833</v>
      </c>
      <c r="G75" s="18" t="n">
        <v>391.05906236</v>
      </c>
      <c r="H75" s="20" t="n">
        <v>4.62062032</v>
      </c>
      <c r="I75" s="18" t="n">
        <v>382.02550952</v>
      </c>
      <c r="J75" s="20" t="n">
        <v>5.37721983</v>
      </c>
      <c r="K75" s="18" t="s">
        <v>404</v>
      </c>
      <c r="L75" s="20" t="s">
        <v>404</v>
      </c>
      <c r="M75" s="18" t="s">
        <v>404</v>
      </c>
      <c r="N75" s="20" t="s">
        <v>404</v>
      </c>
      <c r="O75" s="18" t="s">
        <v>404</v>
      </c>
      <c r="P75" s="20" t="s">
        <v>404</v>
      </c>
      <c r="Q75" s="18" t="n">
        <v>400.94581063</v>
      </c>
      <c r="R75" s="20" t="n">
        <v>11.53042447</v>
      </c>
    </row>
    <row r="76" spans="1:18">
      <c r="A76" s="15" t="s">
        <v>473</v>
      </c>
      <c r="B76" s="17" t="n">
        <v>14167</v>
      </c>
      <c r="C76" s="18">
        <f>(1400.0/B76*100)</f>
        <v/>
      </c>
      <c r="D76" s="19" t="n">
        <v>12767</v>
      </c>
      <c r="E76" s="18" t="n">
        <v>436.44740491</v>
      </c>
      <c r="F76" s="20" t="n">
        <v>2.79352033</v>
      </c>
      <c r="G76" s="18" t="n">
        <v>529.5692969</v>
      </c>
      <c r="H76" s="20" t="n">
        <v>18.69912437</v>
      </c>
      <c r="I76" s="18" t="n">
        <v>434.11161122</v>
      </c>
      <c r="J76" s="20" t="n">
        <v>8.489733279999999</v>
      </c>
      <c r="K76" s="18" t="s">
        <v>404</v>
      </c>
      <c r="L76" s="20" t="s">
        <v>404</v>
      </c>
      <c r="M76" s="18" t="s">
        <v>404</v>
      </c>
      <c r="N76" s="20" t="s">
        <v>404</v>
      </c>
      <c r="O76" s="18" t="s">
        <v>404</v>
      </c>
      <c r="P76" s="20" t="s">
        <v>404</v>
      </c>
      <c r="Q76" s="18" t="n">
        <v>429.66910454</v>
      </c>
      <c r="R76" s="20" t="n">
        <v>23.22771172</v>
      </c>
    </row>
    <row r="77" spans="1:18">
      <c r="A77" s="15" t="s">
        <v>474</v>
      </c>
      <c r="B77" s="17" t="n">
        <v>6062</v>
      </c>
      <c r="C77" s="18">
        <f>(0.0/B77*100)</f>
        <v/>
      </c>
      <c r="D77" s="19" t="n">
        <v>6062</v>
      </c>
      <c r="E77" s="18" t="n">
        <v>421.16402014</v>
      </c>
      <c r="F77" s="20" t="n">
        <v>5.70254812</v>
      </c>
      <c r="G77" s="18" t="n">
        <v>431.54024542</v>
      </c>
      <c r="H77" s="20" t="n">
        <v>8.29792153</v>
      </c>
      <c r="I77" s="18" t="n">
        <v>444.04605327</v>
      </c>
      <c r="J77" s="20" t="n">
        <v>3.72135712</v>
      </c>
      <c r="K77" s="18" t="s">
        <v>404</v>
      </c>
      <c r="L77" s="20" t="s">
        <v>404</v>
      </c>
      <c r="M77" s="18" t="s">
        <v>404</v>
      </c>
      <c r="N77" s="20" t="s">
        <v>404</v>
      </c>
      <c r="O77" s="18" t="s">
        <v>404</v>
      </c>
      <c r="P77" s="20" t="s">
        <v>404</v>
      </c>
      <c r="Q77" s="18" t="n">
        <v>438.05201162</v>
      </c>
      <c r="R77" s="20" t="n">
        <v>12.94490336</v>
      </c>
    </row>
    <row r="78" spans="1:18">
      <c r="A78" s="15" t="s">
        <v>475</v>
      </c>
      <c r="B78" s="17" t="n">
        <v>5826</v>
      </c>
      <c r="C78" s="18">
        <f>(0.0/B78*100)</f>
        <v/>
      </c>
      <c r="D78" s="19" t="n">
        <v>5826</v>
      </c>
      <c r="E78" s="18" t="n">
        <v>529.80026593</v>
      </c>
      <c r="F78" s="20" t="n">
        <v>5.08749926</v>
      </c>
      <c r="G78" s="18" t="n">
        <v>517.58185101</v>
      </c>
      <c r="H78" s="20" t="n">
        <v>23.62763017</v>
      </c>
      <c r="I78" s="18" t="n">
        <v>515.50670251</v>
      </c>
      <c r="J78" s="20" t="n">
        <v>7.74570183</v>
      </c>
      <c r="K78" s="18" t="s">
        <v>404</v>
      </c>
      <c r="L78" s="20" t="s">
        <v>404</v>
      </c>
      <c r="M78" s="18" t="s">
        <v>404</v>
      </c>
      <c r="N78" s="20" t="s">
        <v>404</v>
      </c>
      <c r="O78" s="18" t="s">
        <v>404</v>
      </c>
      <c r="P78" s="20" t="s">
        <v>404</v>
      </c>
      <c r="Q78" s="18" t="n">
        <v>520.9974621</v>
      </c>
      <c r="R78" s="20" t="n">
        <v>10.91646968</v>
      </c>
    </row>
    <row customHeight="1" ht="25" r="79" spans="1:18">
      <c r="A79" s="15" t="s">
        <v>476</v>
      </c>
      <c r="B79" s="17" t="n">
        <v>1657</v>
      </c>
      <c r="C79" s="18">
        <f>(21.0/B79*100)</f>
        <v/>
      </c>
      <c r="D79" s="19" t="n">
        <v>1636</v>
      </c>
      <c r="E79" s="18" t="n">
        <v>478.38941212</v>
      </c>
      <c r="F79" s="20" t="n">
        <v>13.03153293</v>
      </c>
      <c r="G79" s="18" t="n">
        <v>478.35461862</v>
      </c>
      <c r="H79" s="20" t="n">
        <v>8.804457279999999</v>
      </c>
      <c r="I79" s="18" t="n">
        <v>471.64337623</v>
      </c>
      <c r="J79" s="20" t="n">
        <v>12.05406701</v>
      </c>
      <c r="K79" s="18" t="s">
        <v>404</v>
      </c>
      <c r="L79" s="20" t="s">
        <v>404</v>
      </c>
      <c r="M79" s="18" t="s">
        <v>404</v>
      </c>
      <c r="N79" s="20" t="s">
        <v>404</v>
      </c>
      <c r="O79" s="18" t="s">
        <v>404</v>
      </c>
      <c r="P79" s="20" t="s">
        <v>404</v>
      </c>
      <c r="Q79" s="18" t="n">
        <v>465.44285109</v>
      </c>
      <c r="R79" s="20" t="n">
        <v>30.58229107</v>
      </c>
    </row>
    <row r="80" spans="1:18">
      <c r="A80" s="15" t="s">
        <v>477</v>
      </c>
      <c r="B80" s="17" t="n">
        <v>7841</v>
      </c>
      <c r="C80" s="18">
        <f>(0.0/B80*100)</f>
        <v/>
      </c>
      <c r="D80" s="19" t="n">
        <v>7841</v>
      </c>
      <c r="E80" s="18" t="n">
        <v>457.40360782</v>
      </c>
      <c r="F80" s="20" t="n">
        <v>3.92140389</v>
      </c>
      <c r="G80" s="18" t="n">
        <v>441.08772778</v>
      </c>
      <c r="H80" s="20" t="n">
        <v>24.45503146</v>
      </c>
      <c r="I80" s="18" t="n">
        <v>456.82081963</v>
      </c>
      <c r="J80" s="20" t="n">
        <v>17.08895433</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442.83802549</v>
      </c>
      <c r="F81" s="20" t="n">
        <v>3.45595177</v>
      </c>
      <c r="G81" s="18" t="n">
        <v>434.83388236</v>
      </c>
      <c r="H81" s="20" t="n">
        <v>17.90739572</v>
      </c>
      <c r="I81" s="18" t="n">
        <v>445.97619716</v>
      </c>
      <c r="J81" s="20" t="n">
        <v>9.39645838</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701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506.75253128</v>
      </c>
      <c r="F7" s="20" t="n">
        <v>2.33719224</v>
      </c>
      <c r="G7" s="18" t="n">
        <v>525.38898407</v>
      </c>
      <c r="H7" s="20" t="n">
        <v>7.08305533</v>
      </c>
      <c r="I7" s="18" t="n">
        <v>514.07049323</v>
      </c>
      <c r="J7" s="20" t="n">
        <v>4.81589185</v>
      </c>
      <c r="K7" s="18" t="s">
        <v>404</v>
      </c>
      <c r="L7" s="20" t="s">
        <v>404</v>
      </c>
      <c r="M7" s="18" t="s">
        <v>404</v>
      </c>
      <c r="N7" s="20" t="s">
        <v>404</v>
      </c>
      <c r="O7" s="18" t="s">
        <v>404</v>
      </c>
      <c r="P7" s="20" t="s">
        <v>404</v>
      </c>
      <c r="Q7" s="18" t="n">
        <v>495.51543621</v>
      </c>
      <c r="R7" s="20" t="n">
        <v>20.5203345</v>
      </c>
    </row>
    <row r="8" spans="1:18">
      <c r="A8" s="15" t="s">
        <v>405</v>
      </c>
      <c r="B8" s="17" t="n">
        <v>7007</v>
      </c>
      <c r="C8" s="18">
        <f>(0.0/B8*100)</f>
        <v/>
      </c>
      <c r="D8" s="19" t="n">
        <v>7007</v>
      </c>
      <c r="E8" s="18" t="n">
        <v>484.1846384</v>
      </c>
      <c r="F8" s="20" t="n">
        <v>9.10240905</v>
      </c>
      <c r="G8" s="18" t="n">
        <v>487.50476873</v>
      </c>
      <c r="H8" s="20" t="n">
        <v>13.865401</v>
      </c>
      <c r="I8" s="18" t="n">
        <v>501.96533137</v>
      </c>
      <c r="J8" s="20" t="n">
        <v>3.99237407</v>
      </c>
      <c r="K8" s="18" t="s">
        <v>404</v>
      </c>
      <c r="L8" s="20" t="s">
        <v>404</v>
      </c>
      <c r="M8" s="18" t="s">
        <v>404</v>
      </c>
      <c r="N8" s="20" t="s">
        <v>404</v>
      </c>
      <c r="O8" s="18" t="s">
        <v>404</v>
      </c>
      <c r="P8" s="20" t="s">
        <v>404</v>
      </c>
      <c r="Q8" s="18" t="n">
        <v>428.12772976</v>
      </c>
      <c r="R8" s="20" t="n">
        <v>6.02008106</v>
      </c>
    </row>
    <row r="9" spans="1:18">
      <c r="A9" s="15" t="s">
        <v>406</v>
      </c>
      <c r="B9" s="17" t="n">
        <v>9651</v>
      </c>
      <c r="C9" s="18">
        <f>(200.0/B9*100)</f>
        <v/>
      </c>
      <c r="D9" s="19" t="n">
        <v>9451</v>
      </c>
      <c r="E9" s="18" t="n">
        <v>511.43610047</v>
      </c>
      <c r="F9" s="20" t="n">
        <v>4.64614557</v>
      </c>
      <c r="G9" s="18" t="n">
        <v>504.36056729</v>
      </c>
      <c r="H9" s="20" t="n">
        <v>7.38303954</v>
      </c>
      <c r="I9" s="18" t="n">
        <v>501.74501176</v>
      </c>
      <c r="J9" s="20" t="n">
        <v>11.07634612</v>
      </c>
      <c r="K9" s="18" t="s">
        <v>404</v>
      </c>
      <c r="L9" s="20" t="s">
        <v>404</v>
      </c>
      <c r="M9" s="18" t="s">
        <v>404</v>
      </c>
      <c r="N9" s="20" t="s">
        <v>404</v>
      </c>
      <c r="O9" s="18" t="s">
        <v>404</v>
      </c>
      <c r="P9" s="20" t="s">
        <v>404</v>
      </c>
      <c r="Q9" s="18" t="n">
        <v>471.38341492</v>
      </c>
      <c r="R9" s="20" t="n">
        <v>9.63671712</v>
      </c>
    </row>
    <row r="10" spans="1:18">
      <c r="A10" s="15" t="s">
        <v>407</v>
      </c>
      <c r="B10" s="17" t="n">
        <v>20058</v>
      </c>
      <c r="C10" s="18">
        <f>(3112.0/B10*100)</f>
        <v/>
      </c>
      <c r="D10" s="19" t="n">
        <v>16946</v>
      </c>
      <c r="E10" s="18" t="n">
        <v>529.71146028</v>
      </c>
      <c r="F10" s="20" t="n">
        <v>3.90347915</v>
      </c>
      <c r="G10" s="18" t="n">
        <v>531.31677093</v>
      </c>
      <c r="H10" s="20" t="n">
        <v>4.50685099</v>
      </c>
      <c r="I10" s="18" t="n">
        <v>525.97885576</v>
      </c>
      <c r="J10" s="20" t="n">
        <v>3.64393404</v>
      </c>
      <c r="K10" s="18" t="s">
        <v>404</v>
      </c>
      <c r="L10" s="20" t="s">
        <v>404</v>
      </c>
      <c r="M10" s="18" t="s">
        <v>404</v>
      </c>
      <c r="N10" s="20" t="s">
        <v>404</v>
      </c>
      <c r="O10" s="18" t="s">
        <v>404</v>
      </c>
      <c r="P10" s="20" t="s">
        <v>404</v>
      </c>
      <c r="Q10" s="18" t="n">
        <v>530.14142464</v>
      </c>
      <c r="R10" s="20" t="n">
        <v>12.27638222</v>
      </c>
    </row>
    <row r="11" spans="1:18">
      <c r="A11" s="15" t="s">
        <v>408</v>
      </c>
      <c r="B11" s="17" t="n">
        <v>7053</v>
      </c>
      <c r="C11" s="18">
        <f>(212.0/B11*100)</f>
        <v/>
      </c>
      <c r="D11" s="19" t="n">
        <v>6841</v>
      </c>
      <c r="E11" s="18" t="n">
        <v>448.40445417</v>
      </c>
      <c r="F11" s="20" t="n">
        <v>4.66901634</v>
      </c>
      <c r="G11" s="18" t="n">
        <v>453.75009409</v>
      </c>
      <c r="H11" s="20" t="n">
        <v>8.471816909999999</v>
      </c>
      <c r="I11" s="18" t="n">
        <v>439.4321188</v>
      </c>
      <c r="J11" s="20" t="n">
        <v>6.54549858</v>
      </c>
      <c r="K11" s="18" t="s">
        <v>404</v>
      </c>
      <c r="L11" s="20" t="s">
        <v>404</v>
      </c>
      <c r="M11" s="18" t="s">
        <v>404</v>
      </c>
      <c r="N11" s="20" t="s">
        <v>404</v>
      </c>
      <c r="O11" s="18" t="s">
        <v>404</v>
      </c>
      <c r="P11" s="20" t="s">
        <v>404</v>
      </c>
      <c r="Q11" s="18" t="s">
        <v>404</v>
      </c>
      <c r="R11" s="20" t="s">
        <v>404</v>
      </c>
    </row>
    <row r="12" spans="1:18">
      <c r="A12" s="15" t="s">
        <v>409</v>
      </c>
      <c r="B12" s="17" t="n">
        <v>6894</v>
      </c>
      <c r="C12" s="18">
        <f>(106.0/B12*100)</f>
        <v/>
      </c>
      <c r="D12" s="19" t="n">
        <v>6788</v>
      </c>
      <c r="E12" s="18" t="n">
        <v>498.8886465</v>
      </c>
      <c r="F12" s="20" t="n">
        <v>6.44021482</v>
      </c>
      <c r="G12" s="18" t="n">
        <v>489.36666741</v>
      </c>
      <c r="H12" s="20" t="n">
        <v>5.95227395</v>
      </c>
      <c r="I12" s="18" t="n">
        <v>491.55280327</v>
      </c>
      <c r="J12" s="20" t="n">
        <v>5.497149</v>
      </c>
      <c r="K12" s="18" t="s">
        <v>404</v>
      </c>
      <c r="L12" s="20" t="s">
        <v>404</v>
      </c>
      <c r="M12" s="18" t="s">
        <v>404</v>
      </c>
      <c r="N12" s="20" t="s">
        <v>404</v>
      </c>
      <c r="O12" s="18" t="s">
        <v>404</v>
      </c>
      <c r="P12" s="20" t="s">
        <v>404</v>
      </c>
      <c r="Q12" s="18" t="n">
        <v>497.38145543</v>
      </c>
      <c r="R12" s="20" t="n">
        <v>35.535779</v>
      </c>
    </row>
    <row r="13" spans="1:18">
      <c r="A13" s="15" t="s">
        <v>410</v>
      </c>
      <c r="B13" s="17" t="n">
        <v>7161</v>
      </c>
      <c r="C13" s="18">
        <f>(1175.0/B13*100)</f>
        <v/>
      </c>
      <c r="D13" s="19" t="n">
        <v>5986</v>
      </c>
      <c r="E13" s="18" t="n">
        <v>512.3016012000001</v>
      </c>
      <c r="F13" s="20" t="n">
        <v>6.77563886</v>
      </c>
      <c r="G13" s="18" t="n">
        <v>499.58668803</v>
      </c>
      <c r="H13" s="20" t="n">
        <v>3.04385388</v>
      </c>
      <c r="I13" s="18" t="n">
        <v>498.36479696</v>
      </c>
      <c r="J13" s="20" t="n">
        <v>4.74623579</v>
      </c>
      <c r="K13" s="18" t="s">
        <v>404</v>
      </c>
      <c r="L13" s="20" t="s">
        <v>404</v>
      </c>
      <c r="M13" s="18" t="s">
        <v>404</v>
      </c>
      <c r="N13" s="20" t="s">
        <v>404</v>
      </c>
      <c r="O13" s="18" t="s">
        <v>404</v>
      </c>
      <c r="P13" s="20" t="s">
        <v>404</v>
      </c>
      <c r="Q13" s="18" t="n">
        <v>544.50523136</v>
      </c>
      <c r="R13" s="20" t="n">
        <v>8.678589880000001</v>
      </c>
    </row>
    <row r="14" spans="1:18">
      <c r="A14" s="15" t="s">
        <v>411</v>
      </c>
      <c r="B14" s="17" t="n">
        <v>5587</v>
      </c>
      <c r="C14" s="18">
        <f>(0.0/B14*100)</f>
        <v/>
      </c>
      <c r="D14" s="19" t="n">
        <v>5587</v>
      </c>
      <c r="E14" s="18" t="n">
        <v>532.6945471</v>
      </c>
      <c r="F14" s="20" t="n">
        <v>2.83572409</v>
      </c>
      <c r="G14" s="18" t="n">
        <v>540.7324387</v>
      </c>
      <c r="H14" s="20" t="n">
        <v>4.75674235</v>
      </c>
      <c r="I14" s="18" t="n">
        <v>530.70649278</v>
      </c>
      <c r="J14" s="20" t="n">
        <v>7.00802923</v>
      </c>
      <c r="K14" s="18" t="s">
        <v>404</v>
      </c>
      <c r="L14" s="20" t="s">
        <v>404</v>
      </c>
      <c r="M14" s="18" t="s">
        <v>404</v>
      </c>
      <c r="N14" s="20" t="s">
        <v>404</v>
      </c>
      <c r="O14" s="18" t="s">
        <v>404</v>
      </c>
      <c r="P14" s="20" t="s">
        <v>404</v>
      </c>
      <c r="Q14" s="18" t="n">
        <v>532.96950609</v>
      </c>
      <c r="R14" s="20" t="n">
        <v>13.98495618</v>
      </c>
    </row>
    <row r="15" spans="1:18">
      <c r="A15" s="15" t="s">
        <v>412</v>
      </c>
      <c r="B15" s="17" t="n">
        <v>5882</v>
      </c>
      <c r="C15" s="18">
        <f>(0.0/B15*100)</f>
        <v/>
      </c>
      <c r="D15" s="19" t="n">
        <v>5882</v>
      </c>
      <c r="E15" s="18" t="n">
        <v>528.09356883</v>
      </c>
      <c r="F15" s="20" t="n">
        <v>5.21909476</v>
      </c>
      <c r="G15" s="18" t="n">
        <v>530.4205987399999</v>
      </c>
      <c r="H15" s="20" t="n">
        <v>4.39591186</v>
      </c>
      <c r="I15" s="18" t="n">
        <v>532.29437388</v>
      </c>
      <c r="J15" s="20" t="n">
        <v>4.05977054</v>
      </c>
      <c r="K15" s="18" t="s">
        <v>404</v>
      </c>
      <c r="L15" s="20" t="s">
        <v>404</v>
      </c>
      <c r="M15" s="18" t="s">
        <v>404</v>
      </c>
      <c r="N15" s="20" t="s">
        <v>404</v>
      </c>
      <c r="O15" s="18" t="s">
        <v>404</v>
      </c>
      <c r="P15" s="20" t="s">
        <v>404</v>
      </c>
      <c r="Q15" s="18" t="n">
        <v>519.61148483</v>
      </c>
      <c r="R15" s="20" t="n">
        <v>4.83146168</v>
      </c>
    </row>
    <row r="16" spans="1:18">
      <c r="A16" s="15" t="s">
        <v>413</v>
      </c>
      <c r="B16" s="17" t="n">
        <v>6108</v>
      </c>
      <c r="C16" s="18">
        <f>(495.0/B16*100)</f>
        <v/>
      </c>
      <c r="D16" s="19" t="n">
        <v>5613</v>
      </c>
      <c r="E16" s="18" t="n">
        <v>490.39957393</v>
      </c>
      <c r="F16" s="20" t="n">
        <v>8.35533774</v>
      </c>
      <c r="G16" s="18" t="n">
        <v>478.55139064</v>
      </c>
      <c r="H16" s="20" t="n">
        <v>9.15837308</v>
      </c>
      <c r="I16" s="18" t="n">
        <v>507.9702886</v>
      </c>
      <c r="J16" s="20" t="n">
        <v>5.3927475</v>
      </c>
      <c r="K16" s="18" t="s">
        <v>404</v>
      </c>
      <c r="L16" s="20" t="s">
        <v>404</v>
      </c>
      <c r="M16" s="18" t="s">
        <v>404</v>
      </c>
      <c r="N16" s="20" t="s">
        <v>404</v>
      </c>
      <c r="O16" s="18" t="s">
        <v>404</v>
      </c>
      <c r="P16" s="20" t="s">
        <v>404</v>
      </c>
      <c r="Q16" s="18" t="n">
        <v>570.01319112</v>
      </c>
      <c r="R16" s="20" t="n">
        <v>16.52594191</v>
      </c>
    </row>
    <row r="17" spans="1:18">
      <c r="A17" s="15" t="s">
        <v>414</v>
      </c>
      <c r="B17" s="17" t="n">
        <v>6504</v>
      </c>
      <c r="C17" s="18">
        <f>(1325.0/B17*100)</f>
        <v/>
      </c>
      <c r="D17" s="19" t="n">
        <v>5179</v>
      </c>
      <c r="E17" s="18" t="n">
        <v>510.95540143</v>
      </c>
      <c r="F17" s="20" t="n">
        <v>6.48270305</v>
      </c>
      <c r="G17" s="18" t="n">
        <v>512.21416369</v>
      </c>
      <c r="H17" s="20" t="n">
        <v>10.16937307</v>
      </c>
      <c r="I17" s="18" t="n">
        <v>505.8966023</v>
      </c>
      <c r="J17" s="20" t="n">
        <v>7.1761754</v>
      </c>
      <c r="K17" s="18" t="s">
        <v>404</v>
      </c>
      <c r="L17" s="20" t="s">
        <v>404</v>
      </c>
      <c r="M17" s="18" t="s">
        <v>404</v>
      </c>
      <c r="N17" s="20" t="s">
        <v>404</v>
      </c>
      <c r="O17" s="18" t="s">
        <v>404</v>
      </c>
      <c r="P17" s="20" t="s">
        <v>404</v>
      </c>
      <c r="Q17" s="18" t="n">
        <v>544.22882578</v>
      </c>
      <c r="R17" s="20" t="n">
        <v>12.11383835</v>
      </c>
    </row>
    <row r="18" spans="1:18">
      <c r="A18" s="15" t="s">
        <v>415</v>
      </c>
      <c r="B18" s="17" t="n">
        <v>5532</v>
      </c>
      <c r="C18" s="18">
        <f>(0.0/B18*100)</f>
        <v/>
      </c>
      <c r="D18" s="19" t="n">
        <v>5532</v>
      </c>
      <c r="E18" s="18" t="n">
        <v>464.36586987</v>
      </c>
      <c r="F18" s="20" t="n">
        <v>20.82452905</v>
      </c>
      <c r="G18" s="18" t="n">
        <v>459.76640863</v>
      </c>
      <c r="H18" s="20" t="n">
        <v>7.58647015</v>
      </c>
      <c r="I18" s="18" t="n">
        <v>453.11297115</v>
      </c>
      <c r="J18" s="20" t="n">
        <v>4.62455917</v>
      </c>
      <c r="K18" s="18" t="s">
        <v>404</v>
      </c>
      <c r="L18" s="20" t="s">
        <v>404</v>
      </c>
      <c r="M18" s="18" t="s">
        <v>404</v>
      </c>
      <c r="N18" s="20" t="s">
        <v>404</v>
      </c>
      <c r="O18" s="18" t="s">
        <v>404</v>
      </c>
      <c r="P18" s="20" t="s">
        <v>404</v>
      </c>
      <c r="Q18" s="18" t="n">
        <v>460.52960501</v>
      </c>
      <c r="R18" s="20" t="n">
        <v>47.44395244</v>
      </c>
    </row>
    <row r="19" spans="1:18">
      <c r="A19" s="15" t="s">
        <v>416</v>
      </c>
      <c r="B19" s="17" t="n">
        <v>5658</v>
      </c>
      <c r="C19" s="18">
        <f>(327.0/B19*100)</f>
        <v/>
      </c>
      <c r="D19" s="19" t="n">
        <v>5331</v>
      </c>
      <c r="E19" s="18" t="n">
        <v>463.01034557</v>
      </c>
      <c r="F19" s="20" t="n">
        <v>6.99144951</v>
      </c>
      <c r="G19" s="18" t="n">
        <v>504.61235057</v>
      </c>
      <c r="H19" s="20" t="n">
        <v>7.14916887</v>
      </c>
      <c r="I19" s="18" t="n">
        <v>461.64501337</v>
      </c>
      <c r="J19" s="20" t="n">
        <v>8.46321635</v>
      </c>
      <c r="K19" s="18" t="s">
        <v>404</v>
      </c>
      <c r="L19" s="20" t="s">
        <v>404</v>
      </c>
      <c r="M19" s="18" t="s">
        <v>404</v>
      </c>
      <c r="N19" s="20" t="s">
        <v>404</v>
      </c>
      <c r="O19" s="18" t="s">
        <v>404</v>
      </c>
      <c r="P19" s="20" t="s">
        <v>404</v>
      </c>
      <c r="Q19" s="18" t="n">
        <v>463.23104678</v>
      </c>
      <c r="R19" s="20" t="n">
        <v>95.12349579000001</v>
      </c>
    </row>
    <row r="20" spans="1:18">
      <c r="A20" s="15" t="s">
        <v>417</v>
      </c>
      <c r="B20" s="17" t="n">
        <v>3371</v>
      </c>
      <c r="C20" s="18">
        <f>(24.0/B20*100)</f>
        <v/>
      </c>
      <c r="D20" s="19" t="n">
        <v>3347</v>
      </c>
      <c r="E20" s="18" t="n">
        <v>468.63372701</v>
      </c>
      <c r="F20" s="20" t="n">
        <v>2.162264</v>
      </c>
      <c r="G20" s="18" t="n">
        <v>481.1960205</v>
      </c>
      <c r="H20" s="20" t="n">
        <v>3.53161574</v>
      </c>
      <c r="I20" s="18" t="n">
        <v>474.13584386</v>
      </c>
      <c r="J20" s="20" t="n">
        <v>5.78719043</v>
      </c>
      <c r="K20" s="18" t="s">
        <v>404</v>
      </c>
      <c r="L20" s="20" t="s">
        <v>404</v>
      </c>
      <c r="M20" s="18" t="s">
        <v>404</v>
      </c>
      <c r="N20" s="20" t="s">
        <v>404</v>
      </c>
      <c r="O20" s="18" t="s">
        <v>404</v>
      </c>
      <c r="P20" s="20" t="s">
        <v>404</v>
      </c>
      <c r="Q20" s="18" t="n">
        <v>479.47518775</v>
      </c>
      <c r="R20" s="20" t="n">
        <v>5.45365353</v>
      </c>
    </row>
    <row r="21" spans="1:18">
      <c r="A21" s="15" t="s">
        <v>418</v>
      </c>
      <c r="B21" s="17" t="n">
        <v>5741</v>
      </c>
      <c r="C21" s="18">
        <f>(0.0/B21*100)</f>
        <v/>
      </c>
      <c r="D21" s="19" t="n">
        <v>5741</v>
      </c>
      <c r="E21" s="18" t="n">
        <v>500.87926611</v>
      </c>
      <c r="F21" s="20" t="n">
        <v>2.73347374</v>
      </c>
      <c r="G21" s="18" t="n">
        <v>511.52279163</v>
      </c>
      <c r="H21" s="20" t="n">
        <v>10.14062985</v>
      </c>
      <c r="I21" s="18" t="n">
        <v>509.52667401</v>
      </c>
      <c r="J21" s="20" t="n">
        <v>8.019024999999999</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461.29513417</v>
      </c>
      <c r="F22" s="20" t="n">
        <v>5.27691472</v>
      </c>
      <c r="G22" s="18" t="n">
        <v>486.40562646</v>
      </c>
      <c r="H22" s="20" t="n">
        <v>10.50097965</v>
      </c>
      <c r="I22" s="18" t="n">
        <v>457.69773284</v>
      </c>
      <c r="J22" s="20" t="n">
        <v>15.63402697</v>
      </c>
      <c r="K22" s="18" t="s">
        <v>404</v>
      </c>
      <c r="L22" s="20" t="s">
        <v>404</v>
      </c>
      <c r="M22" s="18" t="s">
        <v>404</v>
      </c>
      <c r="N22" s="20" t="s">
        <v>404</v>
      </c>
      <c r="O22" s="18" t="s">
        <v>404</v>
      </c>
      <c r="P22" s="20" t="s">
        <v>404</v>
      </c>
      <c r="Q22" s="18" t="n">
        <v>454.49732947</v>
      </c>
      <c r="R22" s="20" t="n">
        <v>25.86501156</v>
      </c>
    </row>
    <row r="23" spans="1:18">
      <c r="A23" s="15" t="s">
        <v>420</v>
      </c>
      <c r="B23" s="17" t="n">
        <v>11583</v>
      </c>
      <c r="C23" s="18">
        <f>(3194.0/B23*100)</f>
        <v/>
      </c>
      <c r="D23" s="19" t="n">
        <v>8389</v>
      </c>
      <c r="E23" s="18" t="n">
        <v>478.23547255</v>
      </c>
      <c r="F23" s="20" t="n">
        <v>10.4171838</v>
      </c>
      <c r="G23" s="18" t="n">
        <v>495.13648361</v>
      </c>
      <c r="H23" s="20" t="n">
        <v>11.59527819</v>
      </c>
      <c r="I23" s="18" t="n">
        <v>484.7362409</v>
      </c>
      <c r="J23" s="20" t="n">
        <v>5.52809849</v>
      </c>
      <c r="K23" s="18" t="s">
        <v>404</v>
      </c>
      <c r="L23" s="20" t="s">
        <v>404</v>
      </c>
      <c r="M23" s="18" t="s">
        <v>404</v>
      </c>
      <c r="N23" s="20" t="s">
        <v>404</v>
      </c>
      <c r="O23" s="18" t="s">
        <v>404</v>
      </c>
      <c r="P23" s="20" t="s">
        <v>404</v>
      </c>
      <c r="Q23" s="18" t="n">
        <v>457.42528467</v>
      </c>
      <c r="R23" s="20" t="n">
        <v>21.82291148</v>
      </c>
    </row>
    <row r="24" spans="1:18">
      <c r="A24" s="15" t="s">
        <v>421</v>
      </c>
      <c r="B24" s="17" t="n">
        <v>6647</v>
      </c>
      <c r="C24" s="18">
        <f>(0.0/B24*100)</f>
        <v/>
      </c>
      <c r="D24" s="19" t="n">
        <v>6647</v>
      </c>
      <c r="E24" s="18" t="n">
        <v>542.11214434</v>
      </c>
      <c r="F24" s="20" t="n">
        <v>5.86625092</v>
      </c>
      <c r="G24" s="18" t="n">
        <v>531.19738346</v>
      </c>
      <c r="H24" s="20" t="n">
        <v>7.13013667</v>
      </c>
      <c r="I24" s="18" t="n">
        <v>539.31094277</v>
      </c>
      <c r="J24" s="20" t="n">
        <v>8.795642730000001</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516.32478142</v>
      </c>
      <c r="F25" s="20" t="n">
        <v>4.33941054</v>
      </c>
      <c r="G25" s="18" t="n">
        <v>516.89786027</v>
      </c>
      <c r="H25" s="20" t="n">
        <v>9.76994423</v>
      </c>
      <c r="I25" s="18" t="n">
        <v>512.6824195</v>
      </c>
      <c r="J25" s="20" t="n">
        <v>6.82200989</v>
      </c>
      <c r="K25" s="18" t="s">
        <v>404</v>
      </c>
      <c r="L25" s="20" t="s">
        <v>404</v>
      </c>
      <c r="M25" s="18" t="s">
        <v>404</v>
      </c>
      <c r="N25" s="20" t="s">
        <v>404</v>
      </c>
      <c r="O25" s="18" t="s">
        <v>404</v>
      </c>
      <c r="P25" s="20" t="s">
        <v>404</v>
      </c>
      <c r="Q25" s="18" t="n">
        <v>510.2645287</v>
      </c>
      <c r="R25" s="20" t="n">
        <v>40.32385416</v>
      </c>
    </row>
    <row r="26" spans="1:18">
      <c r="A26" s="15" t="s">
        <v>423</v>
      </c>
      <c r="B26" s="17" t="n">
        <v>4869</v>
      </c>
      <c r="C26" s="18">
        <f>(11.0/B26*100)</f>
        <v/>
      </c>
      <c r="D26" s="19" t="n">
        <v>4858</v>
      </c>
      <c r="E26" s="18" t="n">
        <v>487.77555079</v>
      </c>
      <c r="F26" s="20" t="n">
        <v>2.32009585</v>
      </c>
      <c r="G26" s="18" t="n">
        <v>495.1695045</v>
      </c>
      <c r="H26" s="20" t="n">
        <v>3.53539578</v>
      </c>
      <c r="I26" s="18" t="n">
        <v>487.19222026</v>
      </c>
      <c r="J26" s="20" t="n">
        <v>6.59110493</v>
      </c>
      <c r="K26" s="18" t="s">
        <v>404</v>
      </c>
      <c r="L26" s="20" t="s">
        <v>404</v>
      </c>
      <c r="M26" s="18" t="s">
        <v>404</v>
      </c>
      <c r="N26" s="20" t="s">
        <v>404</v>
      </c>
      <c r="O26" s="18" t="s">
        <v>404</v>
      </c>
      <c r="P26" s="20" t="s">
        <v>404</v>
      </c>
      <c r="Q26" s="18" t="n">
        <v>507.75020529</v>
      </c>
      <c r="R26" s="20" t="n">
        <v>18.31953923</v>
      </c>
    </row>
    <row r="27" spans="1:18">
      <c r="A27" s="15" t="s">
        <v>424</v>
      </c>
      <c r="B27" s="17" t="n">
        <v>5299</v>
      </c>
      <c r="C27" s="18">
        <f>(0.0/B27*100)</f>
        <v/>
      </c>
      <c r="D27" s="19" t="n">
        <v>5299</v>
      </c>
      <c r="E27" s="18" t="n">
        <v>557.56682318</v>
      </c>
      <c r="F27" s="20" t="n">
        <v>3.64604966</v>
      </c>
      <c r="G27" s="18" t="n">
        <v>475.27665863</v>
      </c>
      <c r="H27" s="20" t="n">
        <v>1.23959191</v>
      </c>
      <c r="I27" s="18" t="n">
        <v>482.10954657</v>
      </c>
      <c r="J27" s="20" t="n">
        <v>3.95840434</v>
      </c>
      <c r="K27" s="18" t="s">
        <v>404</v>
      </c>
      <c r="L27" s="20" t="s">
        <v>404</v>
      </c>
      <c r="M27" s="18" t="s">
        <v>404</v>
      </c>
      <c r="N27" s="20" t="s">
        <v>404</v>
      </c>
      <c r="O27" s="18" t="s">
        <v>404</v>
      </c>
      <c r="P27" s="20" t="s">
        <v>404</v>
      </c>
      <c r="Q27" s="18" t="n">
        <v>479.70679905</v>
      </c>
      <c r="R27" s="20" t="n">
        <v>3.68695462</v>
      </c>
    </row>
    <row r="28" spans="1:18">
      <c r="A28" s="15" t="s">
        <v>425</v>
      </c>
      <c r="B28" s="17" t="n">
        <v>7568</v>
      </c>
      <c r="C28" s="18">
        <f>(0.0/B28*100)</f>
        <v/>
      </c>
      <c r="D28" s="19" t="n">
        <v>7568</v>
      </c>
      <c r="E28" s="18" t="n">
        <v>419.18072015</v>
      </c>
      <c r="F28" s="20" t="n">
        <v>3.17898344</v>
      </c>
      <c r="G28" s="18" t="n">
        <v>417.85924906</v>
      </c>
      <c r="H28" s="20" t="n">
        <v>6.38355826</v>
      </c>
      <c r="I28" s="18" t="n">
        <v>409.35083927</v>
      </c>
      <c r="J28" s="20" t="n">
        <v>4.85125016</v>
      </c>
      <c r="K28" s="18" t="s">
        <v>404</v>
      </c>
      <c r="L28" s="20" t="s">
        <v>404</v>
      </c>
      <c r="M28" s="18" t="s">
        <v>404</v>
      </c>
      <c r="N28" s="20" t="s">
        <v>404</v>
      </c>
      <c r="O28" s="18" t="s">
        <v>404</v>
      </c>
      <c r="P28" s="20" t="s">
        <v>404</v>
      </c>
      <c r="Q28" s="18" t="n">
        <v>367.59530343</v>
      </c>
      <c r="R28" s="20" t="n">
        <v>15.7512095</v>
      </c>
    </row>
    <row r="29" spans="1:18">
      <c r="A29" s="15" t="s">
        <v>426</v>
      </c>
      <c r="B29" s="17" t="n">
        <v>5385</v>
      </c>
      <c r="C29" s="18">
        <f>(1123.0/B29*100)</f>
        <v/>
      </c>
      <c r="D29" s="19" t="n">
        <v>4262</v>
      </c>
      <c r="E29" s="18" t="n">
        <v>486.15127765</v>
      </c>
      <c r="F29" s="20" t="n">
        <v>8.76807279</v>
      </c>
      <c r="G29" s="18" t="n">
        <v>539.82009964</v>
      </c>
      <c r="H29" s="20" t="n">
        <v>12.11254028</v>
      </c>
      <c r="I29" s="18" t="n">
        <v>507.95170904</v>
      </c>
      <c r="J29" s="20" t="n">
        <v>9.752578939999999</v>
      </c>
      <c r="K29" s="18" t="s">
        <v>404</v>
      </c>
      <c r="L29" s="20" t="s">
        <v>404</v>
      </c>
      <c r="M29" s="18" t="s">
        <v>404</v>
      </c>
      <c r="N29" s="20" t="s">
        <v>404</v>
      </c>
      <c r="O29" s="18" t="s">
        <v>404</v>
      </c>
      <c r="P29" s="20" t="s">
        <v>404</v>
      </c>
      <c r="Q29" s="18" t="s">
        <v>404</v>
      </c>
      <c r="R29" s="20" t="s">
        <v>404</v>
      </c>
    </row>
    <row r="30" spans="1:18">
      <c r="A30" s="15" t="s">
        <v>427</v>
      </c>
      <c r="B30" s="17" t="n">
        <v>4520</v>
      </c>
      <c r="C30" s="18">
        <f>(1076.0/B30*100)</f>
        <v/>
      </c>
      <c r="D30" s="19" t="n">
        <v>3444</v>
      </c>
      <c r="E30" s="18" t="n">
        <v>516.24337539</v>
      </c>
      <c r="F30" s="20" t="n">
        <v>3.54011634</v>
      </c>
      <c r="G30" s="18" t="n">
        <v>510.37547393</v>
      </c>
      <c r="H30" s="20" t="n">
        <v>10.77916069</v>
      </c>
      <c r="I30" s="18" t="n">
        <v>497.99720484</v>
      </c>
      <c r="J30" s="20" t="n">
        <v>28.33996122</v>
      </c>
      <c r="K30" s="18" t="s">
        <v>404</v>
      </c>
      <c r="L30" s="20" t="s">
        <v>404</v>
      </c>
      <c r="M30" s="18" t="s">
        <v>404</v>
      </c>
      <c r="N30" s="20" t="s">
        <v>404</v>
      </c>
      <c r="O30" s="18" t="s">
        <v>404</v>
      </c>
      <c r="P30" s="20" t="s">
        <v>404</v>
      </c>
      <c r="Q30" s="18" t="n">
        <v>528.46766</v>
      </c>
      <c r="R30" s="20" t="n">
        <v>5.63397599</v>
      </c>
    </row>
    <row r="31" spans="1:18">
      <c r="A31" s="15" t="s">
        <v>428</v>
      </c>
      <c r="B31" s="17" t="n">
        <v>5456</v>
      </c>
      <c r="C31" s="18">
        <f>(502.0/B31*100)</f>
        <v/>
      </c>
      <c r="D31" s="19" t="n">
        <v>4954</v>
      </c>
      <c r="E31" s="18" t="n">
        <v>493.52971131</v>
      </c>
      <c r="F31" s="20" t="n">
        <v>4.35940928</v>
      </c>
      <c r="G31" s="18" t="n">
        <v>503.38574659</v>
      </c>
      <c r="H31" s="20" t="n">
        <v>3.85818401</v>
      </c>
      <c r="I31" s="18" t="n">
        <v>498.51185006</v>
      </c>
      <c r="J31" s="20" t="n">
        <v>4.23761876</v>
      </c>
      <c r="K31" s="18" t="s">
        <v>404</v>
      </c>
      <c r="L31" s="20" t="s">
        <v>404</v>
      </c>
      <c r="M31" s="18" t="s">
        <v>404</v>
      </c>
      <c r="N31" s="20" t="s">
        <v>404</v>
      </c>
      <c r="O31" s="18" t="s">
        <v>404</v>
      </c>
      <c r="P31" s="20" t="s">
        <v>404</v>
      </c>
      <c r="Q31" s="18" t="n">
        <v>496.05195266</v>
      </c>
      <c r="R31" s="20" t="n">
        <v>19.35692603</v>
      </c>
    </row>
    <row r="32" spans="1:18">
      <c r="A32" s="15" t="s">
        <v>429</v>
      </c>
      <c r="B32" s="17" t="n">
        <v>4478</v>
      </c>
      <c r="C32" s="18">
        <f>(0.0/B32*100)</f>
        <v/>
      </c>
      <c r="D32" s="19" t="n">
        <v>4478</v>
      </c>
      <c r="E32" s="18" t="n">
        <v>494.09148805</v>
      </c>
      <c r="F32" s="20" t="n">
        <v>6.21894941</v>
      </c>
      <c r="G32" s="18" t="n">
        <v>503.17407713</v>
      </c>
      <c r="H32" s="20" t="n">
        <v>4.38699952</v>
      </c>
      <c r="I32" s="18" t="n">
        <v>507.09300308</v>
      </c>
      <c r="J32" s="20" t="n">
        <v>4.60441004</v>
      </c>
      <c r="K32" s="18" t="s">
        <v>404</v>
      </c>
      <c r="L32" s="20" t="s">
        <v>404</v>
      </c>
      <c r="M32" s="18" t="s">
        <v>404</v>
      </c>
      <c r="N32" s="20" t="s">
        <v>404</v>
      </c>
      <c r="O32" s="18" t="s">
        <v>404</v>
      </c>
      <c r="P32" s="20" t="s">
        <v>404</v>
      </c>
      <c r="Q32" s="18" t="n">
        <v>513.0978248599999</v>
      </c>
      <c r="R32" s="20" t="n">
        <v>20.30245617</v>
      </c>
    </row>
    <row r="33" spans="1:18">
      <c r="A33" s="15" t="s">
        <v>430</v>
      </c>
      <c r="B33" s="17" t="n">
        <v>7325</v>
      </c>
      <c r="C33" s="18">
        <f>(29.0/B33*100)</f>
        <v/>
      </c>
      <c r="D33" s="19" t="n">
        <v>7296</v>
      </c>
      <c r="E33" s="18" t="n">
        <v>497.18182991</v>
      </c>
      <c r="F33" s="20" t="n">
        <v>3.85368102</v>
      </c>
      <c r="G33" s="18" t="n">
        <v>510.54373781</v>
      </c>
      <c r="H33" s="20" t="n">
        <v>4.37255662</v>
      </c>
      <c r="I33" s="18" t="n">
        <v>477.4662972</v>
      </c>
      <c r="J33" s="20" t="n">
        <v>16.4069332</v>
      </c>
      <c r="K33" s="18" t="s">
        <v>404</v>
      </c>
      <c r="L33" s="20" t="s">
        <v>404</v>
      </c>
      <c r="M33" s="18" t="s">
        <v>404</v>
      </c>
      <c r="N33" s="20" t="s">
        <v>404</v>
      </c>
      <c r="O33" s="18" t="s">
        <v>404</v>
      </c>
      <c r="P33" s="20" t="s">
        <v>404</v>
      </c>
      <c r="Q33" s="18" t="n">
        <v>472.33256075</v>
      </c>
      <c r="R33" s="20" t="n">
        <v>9.239958639999999</v>
      </c>
    </row>
    <row r="34" spans="1:18">
      <c r="A34" s="15" t="s">
        <v>431</v>
      </c>
      <c r="B34" s="17" t="n">
        <v>6350</v>
      </c>
      <c r="C34" s="18">
        <f>(0.0/B34*100)</f>
        <v/>
      </c>
      <c r="D34" s="19" t="n">
        <v>6350</v>
      </c>
      <c r="E34" s="18" t="n">
        <v>460.03711364</v>
      </c>
      <c r="F34" s="20" t="n">
        <v>5.8466872</v>
      </c>
      <c r="G34" s="18" t="n">
        <v>494.40539873</v>
      </c>
      <c r="H34" s="20" t="n">
        <v>12.81249866</v>
      </c>
      <c r="I34" s="18" t="n">
        <v>454.5131909</v>
      </c>
      <c r="J34" s="20" t="n">
        <v>6.58893429</v>
      </c>
      <c r="K34" s="18" t="s">
        <v>404</v>
      </c>
      <c r="L34" s="20" t="s">
        <v>404</v>
      </c>
      <c r="M34" s="18" t="s">
        <v>404</v>
      </c>
      <c r="N34" s="20" t="s">
        <v>404</v>
      </c>
      <c r="O34" s="18" t="s">
        <v>404</v>
      </c>
      <c r="P34" s="20" t="s">
        <v>404</v>
      </c>
      <c r="Q34" s="18" t="s">
        <v>404</v>
      </c>
      <c r="R34" s="20" t="s">
        <v>404</v>
      </c>
    </row>
    <row r="35" spans="1:18">
      <c r="A35" s="15" t="s">
        <v>432</v>
      </c>
      <c r="B35" s="17" t="n">
        <v>6406</v>
      </c>
      <c r="C35" s="18">
        <f>(443.0/B35*100)</f>
        <v/>
      </c>
      <c r="D35" s="19" t="n">
        <v>5963</v>
      </c>
      <c r="E35" s="18" t="n">
        <v>505.75837738</v>
      </c>
      <c r="F35" s="20" t="n">
        <v>3.18926509</v>
      </c>
      <c r="G35" s="18" t="n">
        <v>513.10351023</v>
      </c>
      <c r="H35" s="20" t="n">
        <v>3.23883434</v>
      </c>
      <c r="I35" s="18" t="n">
        <v>521.82029556</v>
      </c>
      <c r="J35" s="20" t="n">
        <v>1.91972821</v>
      </c>
      <c r="K35" s="18" t="s">
        <v>404</v>
      </c>
      <c r="L35" s="20" t="s">
        <v>404</v>
      </c>
      <c r="M35" s="18" t="s">
        <v>404</v>
      </c>
      <c r="N35" s="20" t="s">
        <v>404</v>
      </c>
      <c r="O35" s="18" t="s">
        <v>404</v>
      </c>
      <c r="P35" s="20" t="s">
        <v>404</v>
      </c>
      <c r="Q35" s="18" t="n">
        <v>459.03710692</v>
      </c>
      <c r="R35" s="20" t="n">
        <v>6.96897668</v>
      </c>
    </row>
    <row r="36" spans="1:18">
      <c r="A36" s="15" t="s">
        <v>433</v>
      </c>
      <c r="B36" s="17" t="n">
        <v>6736</v>
      </c>
      <c r="C36" s="18">
        <f>(10.0/B36*100)</f>
        <v/>
      </c>
      <c r="D36" s="19" t="n">
        <v>6726</v>
      </c>
      <c r="E36" s="18" t="n">
        <v>494.64454821</v>
      </c>
      <c r="F36" s="20" t="n">
        <v>3.19042951</v>
      </c>
      <c r="G36" s="18" t="n">
        <v>489.78139027</v>
      </c>
      <c r="H36" s="20" t="n">
        <v>6.83716683</v>
      </c>
      <c r="I36" s="18" t="n">
        <v>490.55834142</v>
      </c>
      <c r="J36" s="20" t="n">
        <v>4.87202585</v>
      </c>
      <c r="K36" s="18" t="s">
        <v>404</v>
      </c>
      <c r="L36" s="20" t="s">
        <v>404</v>
      </c>
      <c r="M36" s="18" t="s">
        <v>404</v>
      </c>
      <c r="N36" s="20" t="s">
        <v>404</v>
      </c>
      <c r="O36" s="18" t="s">
        <v>404</v>
      </c>
      <c r="P36" s="20" t="s">
        <v>404</v>
      </c>
      <c r="Q36" s="18" t="n">
        <v>520.46406479</v>
      </c>
      <c r="R36" s="20" t="n">
        <v>3.65619366</v>
      </c>
    </row>
    <row r="37" spans="1:18">
      <c r="A37" s="15" t="s">
        <v>434</v>
      </c>
      <c r="B37" s="17" t="n">
        <v>5458</v>
      </c>
      <c r="C37" s="18">
        <f>(0.0/B37*100)</f>
        <v/>
      </c>
      <c r="D37" s="19" t="n">
        <v>5458</v>
      </c>
      <c r="E37" s="18" t="n">
        <v>488.01019711</v>
      </c>
      <c r="F37" s="20" t="n">
        <v>5.28742142</v>
      </c>
      <c r="G37" s="18" t="n">
        <v>501.44724731</v>
      </c>
      <c r="H37" s="20" t="n">
        <v>7.55793587</v>
      </c>
      <c r="I37" s="18" t="n">
        <v>494.30161163</v>
      </c>
      <c r="J37" s="20" t="n">
        <v>5.15684597</v>
      </c>
      <c r="K37" s="18" t="s">
        <v>404</v>
      </c>
      <c r="L37" s="20" t="s">
        <v>404</v>
      </c>
      <c r="M37" s="18" t="s">
        <v>404</v>
      </c>
      <c r="N37" s="20" t="s">
        <v>404</v>
      </c>
      <c r="O37" s="18" t="s">
        <v>404</v>
      </c>
      <c r="P37" s="20" t="s">
        <v>404</v>
      </c>
      <c r="Q37" s="18" t="n">
        <v>498.03191877</v>
      </c>
      <c r="R37" s="20" t="n">
        <v>6.6949137</v>
      </c>
    </row>
    <row r="38" spans="1:18">
      <c r="A38" s="15" t="s">
        <v>435</v>
      </c>
      <c r="B38" s="17" t="n">
        <v>5860</v>
      </c>
      <c r="C38" s="18">
        <f>(268.0/B38*100)</f>
        <v/>
      </c>
      <c r="D38" s="19" t="n">
        <v>5592</v>
      </c>
      <c r="E38" s="18" t="n">
        <v>495.78524315</v>
      </c>
      <c r="F38" s="20" t="n">
        <v>5.74421153</v>
      </c>
      <c r="G38" s="18" t="n">
        <v>503.82930111</v>
      </c>
      <c r="H38" s="20" t="n">
        <v>9.652495610000001</v>
      </c>
      <c r="I38" s="18" t="n">
        <v>520.37538404</v>
      </c>
      <c r="J38" s="20" t="n">
        <v>7.55423044</v>
      </c>
      <c r="K38" s="18" t="s">
        <v>404</v>
      </c>
      <c r="L38" s="20" t="s">
        <v>404</v>
      </c>
      <c r="M38" s="18" t="s">
        <v>404</v>
      </c>
      <c r="N38" s="20" t="s">
        <v>404</v>
      </c>
      <c r="O38" s="18" t="s">
        <v>404</v>
      </c>
      <c r="P38" s="20" t="s">
        <v>404</v>
      </c>
      <c r="Q38" s="18" t="n">
        <v>473.20990121</v>
      </c>
      <c r="R38" s="20" t="n">
        <v>53.02421286</v>
      </c>
    </row>
    <row r="39" spans="1:18">
      <c r="A39" s="15" t="s">
        <v>436</v>
      </c>
      <c r="B39" s="17" t="n">
        <v>5895</v>
      </c>
      <c r="C39" s="18">
        <f>(0.0/B39*100)</f>
        <v/>
      </c>
      <c r="D39" s="19" t="n">
        <v>5895</v>
      </c>
      <c r="E39" s="18" t="n">
        <v>428.31045874</v>
      </c>
      <c r="F39" s="20" t="n">
        <v>5.01859017</v>
      </c>
      <c r="G39" s="18" t="n">
        <v>436.25160161</v>
      </c>
      <c r="H39" s="20" t="n">
        <v>18.21798009</v>
      </c>
      <c r="I39" s="18" t="n">
        <v>410.35420871</v>
      </c>
      <c r="J39" s="20" t="n">
        <v>9.378279920000001</v>
      </c>
      <c r="K39" s="18" t="s">
        <v>404</v>
      </c>
      <c r="L39" s="20" t="s">
        <v>404</v>
      </c>
      <c r="M39" s="18" t="s">
        <v>404</v>
      </c>
      <c r="N39" s="20" t="s">
        <v>404</v>
      </c>
      <c r="O39" s="18" t="s">
        <v>404</v>
      </c>
      <c r="P39" s="20" t="s">
        <v>404</v>
      </c>
      <c r="Q39" s="18" t="n">
        <v>354.16450642</v>
      </c>
      <c r="R39" s="20" t="n">
        <v>17.28901763</v>
      </c>
    </row>
    <row r="40" spans="1:18">
      <c r="A40" s="15" t="s">
        <v>437</v>
      </c>
      <c r="B40" s="17" t="n">
        <v>14157</v>
      </c>
      <c r="C40" s="18">
        <f>(2978.0/B40*100)</f>
        <v/>
      </c>
      <c r="D40" s="19" t="n">
        <v>11179</v>
      </c>
      <c r="E40" s="18" t="n">
        <v>509.78133836</v>
      </c>
      <c r="F40" s="20" t="n">
        <v>3.33674588</v>
      </c>
      <c r="G40" s="18" t="n">
        <v>537.19458977</v>
      </c>
      <c r="H40" s="20" t="n">
        <v>19.78873732</v>
      </c>
      <c r="I40" s="18" t="n">
        <v>510.79372349</v>
      </c>
      <c r="J40" s="20" t="n">
        <v>13.55859833</v>
      </c>
      <c r="K40" s="18" t="s">
        <v>404</v>
      </c>
      <c r="L40" s="20" t="s">
        <v>404</v>
      </c>
      <c r="M40" s="18" t="s">
        <v>404</v>
      </c>
      <c r="N40" s="20" t="s">
        <v>404</v>
      </c>
      <c r="O40" s="18" t="s">
        <v>404</v>
      </c>
      <c r="P40" s="20" t="s">
        <v>404</v>
      </c>
      <c r="Q40" s="18" t="n">
        <v>522.37087162</v>
      </c>
      <c r="R40" s="20" t="n">
        <v>9.130931670000001</v>
      </c>
    </row>
    <row r="41" spans="1:18">
      <c r="A41" s="15" t="s">
        <v>438</v>
      </c>
      <c r="B41" s="17" t="n">
        <v>5712</v>
      </c>
      <c r="C41" s="18">
        <f>(99.0/B41*100)</f>
        <v/>
      </c>
      <c r="D41" s="19" t="n">
        <v>5613</v>
      </c>
      <c r="E41" s="18" t="n">
        <v>494.67932141</v>
      </c>
      <c r="F41" s="20" t="n">
        <v>4.39525799</v>
      </c>
      <c r="G41" s="18" t="n">
        <v>497.52998829</v>
      </c>
      <c r="H41" s="20" t="n">
        <v>7.77175781</v>
      </c>
      <c r="I41" s="18" t="n">
        <v>505.33311381</v>
      </c>
      <c r="J41" s="20" t="n">
        <v>7.71072688</v>
      </c>
      <c r="K41" s="18" t="s">
        <v>404</v>
      </c>
      <c r="L41" s="20" t="s">
        <v>404</v>
      </c>
      <c r="M41" s="18" t="s">
        <v>404</v>
      </c>
      <c r="N41" s="20" t="s">
        <v>404</v>
      </c>
      <c r="O41" s="18" t="s">
        <v>404</v>
      </c>
      <c r="P41" s="20" t="s">
        <v>404</v>
      </c>
      <c r="Q41" s="18" t="n">
        <v>479.08862567</v>
      </c>
      <c r="R41" s="20" t="n">
        <v>3.49727386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425.37668697</v>
      </c>
      <c r="F44" s="20" t="n">
        <v>3.89198594</v>
      </c>
      <c r="G44" s="18" t="n">
        <v>437.77836437</v>
      </c>
      <c r="H44" s="20" t="n">
        <v>5.98527523</v>
      </c>
      <c r="I44" s="18" t="n">
        <v>409.23570243</v>
      </c>
      <c r="J44" s="20" t="n">
        <v>8.91244228</v>
      </c>
      <c r="K44" s="18" t="s">
        <v>404</v>
      </c>
      <c r="L44" s="20" t="s">
        <v>404</v>
      </c>
      <c r="M44" s="18" t="s">
        <v>404</v>
      </c>
      <c r="N44" s="20" t="s">
        <v>404</v>
      </c>
      <c r="O44" s="18" t="s">
        <v>404</v>
      </c>
      <c r="P44" s="20" t="s">
        <v>404</v>
      </c>
      <c r="Q44" s="18" t="n">
        <v>408.21511108</v>
      </c>
      <c r="R44" s="20" t="n">
        <v>7.11313193</v>
      </c>
    </row>
    <row r="45" spans="1:18">
      <c r="A45" s="15" t="s">
        <v>442</v>
      </c>
      <c r="B45" s="17" t="n">
        <v>5519</v>
      </c>
      <c r="C45" s="18">
        <f>(0.0/B45*100)</f>
        <v/>
      </c>
      <c r="D45" s="19" t="n">
        <v>5519</v>
      </c>
      <c r="E45" s="18" t="n">
        <v>375.67165854</v>
      </c>
      <c r="F45" s="20" t="n">
        <v>5.6513566</v>
      </c>
      <c r="G45" s="18" t="n">
        <v>384.81765035</v>
      </c>
      <c r="H45" s="20" t="n">
        <v>10.55783495</v>
      </c>
      <c r="I45" s="18" t="n">
        <v>372.55158515</v>
      </c>
      <c r="J45" s="20" t="n">
        <v>3.62405195</v>
      </c>
      <c r="K45" s="18" t="s">
        <v>404</v>
      </c>
      <c r="L45" s="20" t="s">
        <v>404</v>
      </c>
      <c r="M45" s="18" t="s">
        <v>404</v>
      </c>
      <c r="N45" s="20" t="s">
        <v>404</v>
      </c>
      <c r="O45" s="18" t="s">
        <v>404</v>
      </c>
      <c r="P45" s="20" t="s">
        <v>404</v>
      </c>
      <c r="Q45" s="18" t="n">
        <v>362.7122182</v>
      </c>
      <c r="R45" s="20" t="n">
        <v>55.98357818</v>
      </c>
    </row>
    <row r="46" spans="1:18">
      <c r="A46" s="15" t="s">
        <v>443</v>
      </c>
      <c r="B46" s="17" t="n">
        <v>23141</v>
      </c>
      <c r="C46" s="18">
        <f>(4196.0/B46*100)</f>
        <v/>
      </c>
      <c r="D46" s="19" t="n">
        <v>18945</v>
      </c>
      <c r="E46" s="18" t="n">
        <v>398.87018721</v>
      </c>
      <c r="F46" s="20" t="n">
        <v>3.14324981</v>
      </c>
      <c r="G46" s="18" t="n">
        <v>408.70449624</v>
      </c>
      <c r="H46" s="20" t="n">
        <v>6.88371531</v>
      </c>
      <c r="I46" s="18" t="n">
        <v>415.93989409</v>
      </c>
      <c r="J46" s="20" t="n">
        <v>7.45190784</v>
      </c>
      <c r="K46" s="18" t="s">
        <v>404</v>
      </c>
      <c r="L46" s="20" t="s">
        <v>404</v>
      </c>
      <c r="M46" s="18" t="s">
        <v>404</v>
      </c>
      <c r="N46" s="20" t="s">
        <v>404</v>
      </c>
      <c r="O46" s="18" t="s">
        <v>404</v>
      </c>
      <c r="P46" s="20" t="s">
        <v>404</v>
      </c>
      <c r="Q46" s="18" t="n">
        <v>393.88001057</v>
      </c>
      <c r="R46" s="20" t="n">
        <v>26.63952117</v>
      </c>
    </row>
    <row r="47" spans="1:18">
      <c r="A47" s="15" t="s">
        <v>444</v>
      </c>
      <c r="B47" s="17" t="n">
        <v>5928</v>
      </c>
      <c r="C47" s="18">
        <f>(0.0/B47*100)</f>
        <v/>
      </c>
      <c r="D47" s="19" t="n">
        <v>5928</v>
      </c>
      <c r="E47" s="18" t="n">
        <v>435.7242046</v>
      </c>
      <c r="F47" s="20" t="n">
        <v>5.23022539</v>
      </c>
      <c r="G47" s="18" t="n">
        <v>480.13026271</v>
      </c>
      <c r="H47" s="20" t="n">
        <v>18.77358119</v>
      </c>
      <c r="I47" s="18" t="n">
        <v>497.86697374</v>
      </c>
      <c r="J47" s="20" t="n">
        <v>14.24074406</v>
      </c>
      <c r="K47" s="18" t="s">
        <v>404</v>
      </c>
      <c r="L47" s="20" t="s">
        <v>404</v>
      </c>
      <c r="M47" s="18" t="s">
        <v>404</v>
      </c>
      <c r="N47" s="20" t="s">
        <v>404</v>
      </c>
      <c r="O47" s="18" t="s">
        <v>404</v>
      </c>
      <c r="P47" s="20" t="s">
        <v>404</v>
      </c>
      <c r="Q47" s="18" t="n">
        <v>419.68009195</v>
      </c>
      <c r="R47" s="20" t="n">
        <v>5.06146519</v>
      </c>
    </row>
    <row r="48" spans="1:18">
      <c r="A48" s="15" t="s">
        <v>445</v>
      </c>
      <c r="B48" s="17" t="n">
        <v>9841</v>
      </c>
      <c r="C48" s="18">
        <f>(40.0/B48*100)</f>
        <v/>
      </c>
      <c r="D48" s="19" t="n">
        <v>9801</v>
      </c>
      <c r="E48" s="18" t="n">
        <v>525.46818035</v>
      </c>
      <c r="F48" s="20" t="n">
        <v>6.67234121</v>
      </c>
      <c r="G48" s="18" t="n">
        <v>545.67882536</v>
      </c>
      <c r="H48" s="20" t="n">
        <v>17.18339788</v>
      </c>
      <c r="I48" s="18" t="n">
        <v>481.23872492</v>
      </c>
      <c r="J48" s="20" t="n">
        <v>10.08809283</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418.47795181</v>
      </c>
      <c r="F49" s="20" t="n">
        <v>5.00369576</v>
      </c>
      <c r="G49" s="18" t="n">
        <v>432.54221284</v>
      </c>
      <c r="H49" s="20" t="n">
        <v>6.22282592</v>
      </c>
      <c r="I49" s="18" t="n">
        <v>441.27870037</v>
      </c>
      <c r="J49" s="20" t="n">
        <v>5.00459005</v>
      </c>
      <c r="K49" s="18" t="s">
        <v>404</v>
      </c>
      <c r="L49" s="20" t="s">
        <v>404</v>
      </c>
      <c r="M49" s="18" t="s">
        <v>404</v>
      </c>
      <c r="N49" s="20" t="s">
        <v>404</v>
      </c>
      <c r="O49" s="18" t="s">
        <v>404</v>
      </c>
      <c r="P49" s="20" t="s">
        <v>404</v>
      </c>
      <c r="Q49" s="18" t="n">
        <v>408.88409931</v>
      </c>
      <c r="R49" s="20" t="n">
        <v>26.91334814</v>
      </c>
    </row>
    <row r="50" spans="1:18">
      <c r="A50" s="15" t="s">
        <v>447</v>
      </c>
      <c r="B50" s="17" t="n">
        <v>11795</v>
      </c>
      <c r="C50" s="18">
        <f>(1031.0/B50*100)</f>
        <v/>
      </c>
      <c r="D50" s="19" t="n">
        <v>10764</v>
      </c>
      <c r="E50" s="18" t="n">
        <v>419.47688702</v>
      </c>
      <c r="F50" s="20" t="n">
        <v>4.00485776</v>
      </c>
      <c r="G50" s="18" t="n">
        <v>413.23779861</v>
      </c>
      <c r="H50" s="20" t="n">
        <v>5.22757988</v>
      </c>
      <c r="I50" s="18" t="n">
        <v>415.99602272</v>
      </c>
      <c r="J50" s="20" t="n">
        <v>9.24005541</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416.37612538</v>
      </c>
      <c r="F51" s="20" t="n">
        <v>4.48890456</v>
      </c>
      <c r="G51" s="18" t="n">
        <v>423.3143848</v>
      </c>
      <c r="H51" s="20" t="n">
        <v>6.15515367</v>
      </c>
      <c r="I51" s="18" t="n">
        <v>421.73453311</v>
      </c>
      <c r="J51" s="20" t="n">
        <v>3.84716743</v>
      </c>
      <c r="K51" s="18" t="s">
        <v>404</v>
      </c>
      <c r="L51" s="20" t="s">
        <v>404</v>
      </c>
      <c r="M51" s="18" t="s">
        <v>404</v>
      </c>
      <c r="N51" s="20" t="s">
        <v>404</v>
      </c>
      <c r="O51" s="18" t="s">
        <v>404</v>
      </c>
      <c r="P51" s="20" t="s">
        <v>404</v>
      </c>
      <c r="Q51" s="18" t="n">
        <v>392.94222512</v>
      </c>
      <c r="R51" s="20" t="n">
        <v>8.04699304</v>
      </c>
    </row>
    <row r="52" spans="1:18">
      <c r="A52" s="15" t="s">
        <v>449</v>
      </c>
      <c r="B52" s="17" t="n">
        <v>5809</v>
      </c>
      <c r="C52" s="18">
        <f>(0.0/B52*100)</f>
        <v/>
      </c>
      <c r="D52" s="19" t="n">
        <v>5809</v>
      </c>
      <c r="E52" s="18" t="n">
        <v>483.71477032</v>
      </c>
      <c r="F52" s="20" t="n">
        <v>4.3790838</v>
      </c>
      <c r="G52" s="18" t="n">
        <v>459.56656363</v>
      </c>
      <c r="H52" s="20" t="n">
        <v>6.34744421</v>
      </c>
      <c r="I52" s="18" t="n">
        <v>484.65723017</v>
      </c>
      <c r="J52" s="20" t="n">
        <v>12.46182228</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425.60932711</v>
      </c>
      <c r="F53" s="20" t="n">
        <v>2.26538467</v>
      </c>
      <c r="G53" s="18" t="n">
        <v>427.683316</v>
      </c>
      <c r="H53" s="20" t="n">
        <v>2.11516745</v>
      </c>
      <c r="I53" s="18" t="n">
        <v>450.15947186</v>
      </c>
      <c r="J53" s="20" t="n">
        <v>2.19988288</v>
      </c>
      <c r="K53" s="18" t="s">
        <v>404</v>
      </c>
      <c r="L53" s="20" t="s">
        <v>404</v>
      </c>
      <c r="M53" s="18" t="s">
        <v>404</v>
      </c>
      <c r="N53" s="20" t="s">
        <v>404</v>
      </c>
      <c r="O53" s="18" t="s">
        <v>404</v>
      </c>
      <c r="P53" s="20" t="s">
        <v>404</v>
      </c>
      <c r="Q53" s="18" t="n">
        <v>358.63083414</v>
      </c>
      <c r="R53" s="20" t="n">
        <v>7.08408845</v>
      </c>
    </row>
    <row r="54" spans="1:18">
      <c r="A54" s="15" t="s">
        <v>451</v>
      </c>
      <c r="B54" s="17" t="n">
        <v>4740</v>
      </c>
      <c r="C54" s="18">
        <f>(199.0/B54*100)</f>
        <v/>
      </c>
      <c r="D54" s="19" t="n">
        <v>4541</v>
      </c>
      <c r="E54" s="18" t="n">
        <v>329.97361025</v>
      </c>
      <c r="F54" s="20" t="n">
        <v>3.3284853</v>
      </c>
      <c r="G54" s="18" t="n">
        <v>343.89250487</v>
      </c>
      <c r="H54" s="20" t="n">
        <v>8.34369822</v>
      </c>
      <c r="I54" s="18" t="n">
        <v>333.65046287</v>
      </c>
      <c r="J54" s="20" t="n">
        <v>7.25092751</v>
      </c>
      <c r="K54" s="18" t="s">
        <v>404</v>
      </c>
      <c r="L54" s="20" t="s">
        <v>404</v>
      </c>
      <c r="M54" s="18" t="s">
        <v>404</v>
      </c>
      <c r="N54" s="20" t="s">
        <v>404</v>
      </c>
      <c r="O54" s="18" t="s">
        <v>404</v>
      </c>
      <c r="P54" s="20" t="s">
        <v>404</v>
      </c>
      <c r="Q54" s="18" t="n">
        <v>304.17511956</v>
      </c>
      <c r="R54" s="20" t="n">
        <v>13.84247501</v>
      </c>
    </row>
    <row r="55" spans="1:18">
      <c r="A55" s="15" t="s">
        <v>452</v>
      </c>
      <c r="B55" s="17" t="n">
        <v>5316</v>
      </c>
      <c r="C55" s="18">
        <f>(43.0/B55*100)</f>
        <v/>
      </c>
      <c r="D55" s="19" t="n">
        <v>5273</v>
      </c>
      <c r="E55" s="18" t="n">
        <v>408.86053426</v>
      </c>
      <c r="F55" s="20" t="n">
        <v>5.51520575</v>
      </c>
      <c r="G55" s="18" t="n">
        <v>400.46743842</v>
      </c>
      <c r="H55" s="20" t="n">
        <v>6.48641077</v>
      </c>
      <c r="I55" s="18" t="n">
        <v>417.41322771</v>
      </c>
      <c r="J55" s="20" t="n">
        <v>5.86584308</v>
      </c>
      <c r="K55" s="18" t="s">
        <v>404</v>
      </c>
      <c r="L55" s="20" t="s">
        <v>404</v>
      </c>
      <c r="M55" s="18" t="s">
        <v>404</v>
      </c>
      <c r="N55" s="20" t="s">
        <v>404</v>
      </c>
      <c r="O55" s="18" t="s">
        <v>404</v>
      </c>
      <c r="P55" s="20" t="s">
        <v>404</v>
      </c>
      <c r="Q55" s="18" t="n">
        <v>413.75456749</v>
      </c>
      <c r="R55" s="20" t="n">
        <v>5.53887478</v>
      </c>
    </row>
    <row r="56" spans="1:18">
      <c r="A56" s="15" t="s">
        <v>453</v>
      </c>
      <c r="B56" s="17" t="n">
        <v>5359</v>
      </c>
      <c r="C56" s="18">
        <f>(0.0/B56*100)</f>
        <v/>
      </c>
      <c r="D56" s="19" t="n">
        <v>5359</v>
      </c>
      <c r="E56" s="18" t="n">
        <v>522.60850644</v>
      </c>
      <c r="F56" s="20" t="n">
        <v>3.58023668</v>
      </c>
      <c r="G56" s="18" t="n">
        <v>515.7520687</v>
      </c>
      <c r="H56" s="20" t="n">
        <v>7.60869372</v>
      </c>
      <c r="I56" s="18" t="n">
        <v>543.42184465</v>
      </c>
      <c r="J56" s="20" t="n">
        <v>11.16369835</v>
      </c>
      <c r="K56" s="18" t="s">
        <v>404</v>
      </c>
      <c r="L56" s="20" t="s">
        <v>404</v>
      </c>
      <c r="M56" s="18" t="s">
        <v>404</v>
      </c>
      <c r="N56" s="20" t="s">
        <v>404</v>
      </c>
      <c r="O56" s="18" t="s">
        <v>404</v>
      </c>
      <c r="P56" s="20" t="s">
        <v>404</v>
      </c>
      <c r="Q56" s="18" t="n">
        <v>482.20290308</v>
      </c>
      <c r="R56" s="20" t="n">
        <v>4.7249978</v>
      </c>
    </row>
    <row r="57" spans="1:18">
      <c r="A57" s="15" t="s">
        <v>454</v>
      </c>
      <c r="B57" s="17" t="n">
        <v>6513</v>
      </c>
      <c r="C57" s="18">
        <f>(0.0/B57*100)</f>
        <v/>
      </c>
      <c r="D57" s="19" t="n">
        <v>6513</v>
      </c>
      <c r="E57" s="18" t="n">
        <v>405.6512373</v>
      </c>
      <c r="F57" s="20" t="n">
        <v>2.8166732</v>
      </c>
      <c r="G57" s="18" t="n">
        <v>378.02615556</v>
      </c>
      <c r="H57" s="20" t="n">
        <v>7.1203974</v>
      </c>
      <c r="I57" s="18" t="n">
        <v>386.28199492</v>
      </c>
      <c r="J57" s="20" t="n">
        <v>7.29713972</v>
      </c>
      <c r="K57" s="18" t="s">
        <v>404</v>
      </c>
      <c r="L57" s="20" t="s">
        <v>404</v>
      </c>
      <c r="M57" s="18" t="s">
        <v>404</v>
      </c>
      <c r="N57" s="20" t="s">
        <v>404</v>
      </c>
      <c r="O57" s="18" t="s">
        <v>404</v>
      </c>
      <c r="P57" s="20" t="s">
        <v>404</v>
      </c>
      <c r="Q57" s="18" t="n">
        <v>403.1126621</v>
      </c>
      <c r="R57" s="20" t="n">
        <v>23.32626664</v>
      </c>
    </row>
    <row r="58" spans="1:18">
      <c r="A58" s="15" t="s">
        <v>455</v>
      </c>
      <c r="B58" s="17" t="n">
        <v>7267</v>
      </c>
      <c r="C58" s="18">
        <f>(0.0/B58*100)</f>
        <v/>
      </c>
      <c r="D58" s="19" t="n">
        <v>7267</v>
      </c>
      <c r="E58" s="18" t="n">
        <v>410.35281531</v>
      </c>
      <c r="F58" s="20" t="n">
        <v>3.94201156</v>
      </c>
      <c r="G58" s="18" t="n">
        <v>405.23136204</v>
      </c>
      <c r="H58" s="20" t="n">
        <v>9.118357120000001</v>
      </c>
      <c r="I58" s="18" t="n">
        <v>407.18780621</v>
      </c>
      <c r="J58" s="20" t="n">
        <v>6.70952588</v>
      </c>
      <c r="K58" s="18" t="s">
        <v>404</v>
      </c>
      <c r="L58" s="20" t="s">
        <v>404</v>
      </c>
      <c r="M58" s="18" t="s">
        <v>404</v>
      </c>
      <c r="N58" s="20" t="s">
        <v>404</v>
      </c>
      <c r="O58" s="18" t="s">
        <v>404</v>
      </c>
      <c r="P58" s="20" t="s">
        <v>404</v>
      </c>
      <c r="Q58" s="18" t="n">
        <v>405.7732319</v>
      </c>
      <c r="R58" s="20" t="n">
        <v>12.19680219</v>
      </c>
    </row>
    <row r="59" spans="1:18">
      <c r="A59" s="15" t="s">
        <v>456</v>
      </c>
      <c r="B59" s="17" t="n">
        <v>4826</v>
      </c>
      <c r="C59" s="18">
        <f>(0.0/B59*100)</f>
        <v/>
      </c>
      <c r="D59" s="19" t="n">
        <v>4826</v>
      </c>
      <c r="E59" s="18" t="n">
        <v>378.44217971</v>
      </c>
      <c r="F59" s="20" t="n">
        <v>2.25512297</v>
      </c>
      <c r="G59" s="18" t="n">
        <v>377.34094382</v>
      </c>
      <c r="H59" s="20" t="n">
        <v>3.01023104</v>
      </c>
      <c r="I59" s="18" t="n">
        <v>381.83101653</v>
      </c>
      <c r="J59" s="20" t="n">
        <v>4.21969427</v>
      </c>
      <c r="K59" s="18" t="s">
        <v>404</v>
      </c>
      <c r="L59" s="20" t="s">
        <v>404</v>
      </c>
      <c r="M59" s="18" t="s">
        <v>404</v>
      </c>
      <c r="N59" s="20" t="s">
        <v>404</v>
      </c>
      <c r="O59" s="18" t="n">
        <v>368.58536586</v>
      </c>
      <c r="P59" s="20" t="n">
        <v>9.453237809999999</v>
      </c>
      <c r="Q59" s="18" t="n">
        <v>375.2973043</v>
      </c>
      <c r="R59" s="20" t="n">
        <v>6.79077489</v>
      </c>
    </row>
    <row r="60" spans="1:18">
      <c r="A60" s="15" t="s">
        <v>457</v>
      </c>
      <c r="B60" s="17" t="n">
        <v>4546</v>
      </c>
      <c r="C60" s="18">
        <f>(0.0/B60*100)</f>
        <v/>
      </c>
      <c r="D60" s="19" t="n">
        <v>4546</v>
      </c>
      <c r="E60" s="18" t="n">
        <v>395.35072123</v>
      </c>
      <c r="F60" s="20" t="n">
        <v>7.87250877</v>
      </c>
      <c r="G60" s="18" t="n">
        <v>380.9968848</v>
      </c>
      <c r="H60" s="20" t="n">
        <v>12.22896596</v>
      </c>
      <c r="I60" s="18" t="n">
        <v>385.00788612</v>
      </c>
      <c r="J60" s="20" t="n">
        <v>6.70331265</v>
      </c>
      <c r="K60" s="18" t="s">
        <v>404</v>
      </c>
      <c r="L60" s="20" t="s">
        <v>404</v>
      </c>
      <c r="M60" s="18" t="s">
        <v>404</v>
      </c>
      <c r="N60" s="20" t="s">
        <v>404</v>
      </c>
      <c r="O60" s="18" t="s">
        <v>404</v>
      </c>
      <c r="P60" s="20" t="s">
        <v>404</v>
      </c>
      <c r="Q60" s="18" t="n">
        <v>378.74019496</v>
      </c>
      <c r="R60" s="20" t="n">
        <v>9.9457527</v>
      </c>
    </row>
    <row r="61" spans="1:18">
      <c r="A61" s="15" t="s">
        <v>458</v>
      </c>
      <c r="B61" s="17" t="n">
        <v>6525</v>
      </c>
      <c r="C61" s="18">
        <f>(0.0/B61*100)</f>
        <v/>
      </c>
      <c r="D61" s="19" t="n">
        <v>6525</v>
      </c>
      <c r="E61" s="18" t="n">
        <v>473.20061402</v>
      </c>
      <c r="F61" s="20" t="n">
        <v>3.33569979</v>
      </c>
      <c r="G61" s="18" t="n">
        <v>471.41401417</v>
      </c>
      <c r="H61" s="20" t="n">
        <v>5.84845723</v>
      </c>
      <c r="I61" s="18" t="n">
        <v>483.5584339</v>
      </c>
      <c r="J61" s="20" t="n">
        <v>8.861446239999999</v>
      </c>
      <c r="K61" s="18" t="s">
        <v>404</v>
      </c>
      <c r="L61" s="20" t="s">
        <v>404</v>
      </c>
      <c r="M61" s="18" t="s">
        <v>404</v>
      </c>
      <c r="N61" s="20" t="s">
        <v>404</v>
      </c>
      <c r="O61" s="18" t="s">
        <v>404</v>
      </c>
      <c r="P61" s="20" t="s">
        <v>404</v>
      </c>
      <c r="Q61" s="18" t="n">
        <v>490.90138032</v>
      </c>
      <c r="R61" s="20" t="n">
        <v>10.76340439</v>
      </c>
    </row>
    <row r="62" spans="1:18">
      <c r="A62" s="15" t="s">
        <v>459</v>
      </c>
      <c r="B62" s="17" t="n">
        <v>4476</v>
      </c>
      <c r="C62" s="18">
        <f>(0.0/B62*100)</f>
        <v/>
      </c>
      <c r="D62" s="19" t="n">
        <v>4476</v>
      </c>
      <c r="E62" s="18" t="n">
        <v>527.32101349</v>
      </c>
      <c r="F62" s="20" t="n">
        <v>1.36616682</v>
      </c>
      <c r="G62" s="18" t="n">
        <v>523.49401363</v>
      </c>
      <c r="H62" s="20" t="n">
        <v>3.44781686</v>
      </c>
      <c r="I62" s="18" t="n">
        <v>531.7655826</v>
      </c>
      <c r="J62" s="20" t="n">
        <v>2.02508122</v>
      </c>
      <c r="K62" s="18" t="s">
        <v>404</v>
      </c>
      <c r="L62" s="20" t="s">
        <v>404</v>
      </c>
      <c r="M62" s="18" t="s">
        <v>404</v>
      </c>
      <c r="N62" s="20" t="s">
        <v>404</v>
      </c>
      <c r="O62" s="18" t="s">
        <v>404</v>
      </c>
      <c r="P62" s="20" t="s">
        <v>404</v>
      </c>
      <c r="Q62" s="18" t="n">
        <v>550.46884713</v>
      </c>
      <c r="R62" s="20" t="n">
        <v>5.73789828</v>
      </c>
    </row>
    <row r="63" spans="1:18">
      <c r="A63" s="15" t="s">
        <v>460</v>
      </c>
      <c r="B63" s="17" t="n">
        <v>5324</v>
      </c>
      <c r="C63" s="18">
        <f>(0.0/B63*100)</f>
        <v/>
      </c>
      <c r="D63" s="19" t="n">
        <v>5324</v>
      </c>
      <c r="E63" s="18" t="n">
        <v>386.88849552</v>
      </c>
      <c r="F63" s="20" t="n">
        <v>1.44643477</v>
      </c>
      <c r="G63" s="18" t="n">
        <v>345.61282769</v>
      </c>
      <c r="H63" s="20" t="n">
        <v>3.99741662</v>
      </c>
      <c r="I63" s="18" t="n">
        <v>439.23879745</v>
      </c>
      <c r="J63" s="20" t="n">
        <v>10.687045</v>
      </c>
      <c r="K63" s="18" t="s">
        <v>404</v>
      </c>
      <c r="L63" s="20" t="s">
        <v>404</v>
      </c>
      <c r="M63" s="18" t="s">
        <v>404</v>
      </c>
      <c r="N63" s="20" t="s">
        <v>404</v>
      </c>
      <c r="O63" s="18" t="s">
        <v>404</v>
      </c>
      <c r="P63" s="20" t="s">
        <v>404</v>
      </c>
      <c r="Q63" s="18" t="n">
        <v>393.54707151</v>
      </c>
      <c r="R63" s="20" t="n">
        <v>3.83526555</v>
      </c>
    </row>
    <row r="64" spans="1:18">
      <c r="A64" s="15" t="s">
        <v>461</v>
      </c>
      <c r="B64" s="17" t="n">
        <v>3634</v>
      </c>
      <c r="C64" s="18">
        <f>(27.0/B64*100)</f>
        <v/>
      </c>
      <c r="D64" s="19" t="n">
        <v>3607</v>
      </c>
      <c r="E64" s="18" t="n">
        <v>466.56486001</v>
      </c>
      <c r="F64" s="20" t="n">
        <v>2.80396982</v>
      </c>
      <c r="G64" s="18" t="n">
        <v>460.4861333</v>
      </c>
      <c r="H64" s="20" t="n">
        <v>3.7807209</v>
      </c>
      <c r="I64" s="18" t="n">
        <v>451.73358826</v>
      </c>
      <c r="J64" s="20" t="n">
        <v>5.41393276</v>
      </c>
      <c r="K64" s="18" t="s">
        <v>404</v>
      </c>
      <c r="L64" s="20" t="s">
        <v>404</v>
      </c>
      <c r="M64" s="18" t="n">
        <v>510.13740628</v>
      </c>
      <c r="N64" s="20" t="n">
        <v>29.6520206</v>
      </c>
      <c r="O64" s="18" t="s">
        <v>404</v>
      </c>
      <c r="P64" s="20" t="s">
        <v>404</v>
      </c>
      <c r="Q64" s="18" t="n">
        <v>467.43881778</v>
      </c>
      <c r="R64" s="20" t="n">
        <v>2.57657016</v>
      </c>
    </row>
    <row r="65" spans="1:18">
      <c r="A65" s="15" t="s">
        <v>462</v>
      </c>
      <c r="B65" s="17" t="n">
        <v>5325</v>
      </c>
      <c r="C65" s="18">
        <f>(0.0/B65*100)</f>
        <v/>
      </c>
      <c r="D65" s="19" t="n">
        <v>5325</v>
      </c>
      <c r="E65" s="18" t="n">
        <v>429.61020677</v>
      </c>
      <c r="F65" s="20" t="n">
        <v>2.49924027</v>
      </c>
      <c r="G65" s="18" t="n">
        <v>420.46890964</v>
      </c>
      <c r="H65" s="20" t="n">
        <v>5.77592797</v>
      </c>
      <c r="I65" s="18" t="n">
        <v>416.76578915</v>
      </c>
      <c r="J65" s="20" t="n">
        <v>16.20189498</v>
      </c>
      <c r="K65" s="18" t="s">
        <v>404</v>
      </c>
      <c r="L65" s="20" t="s">
        <v>404</v>
      </c>
      <c r="M65" s="18" t="s">
        <v>404</v>
      </c>
      <c r="N65" s="20" t="s">
        <v>404</v>
      </c>
      <c r="O65" s="18" t="s">
        <v>404</v>
      </c>
      <c r="P65" s="20" t="s">
        <v>404</v>
      </c>
      <c r="Q65" s="18" t="n">
        <v>437.0056328</v>
      </c>
      <c r="R65" s="20" t="n">
        <v>13.05905294</v>
      </c>
    </row>
    <row r="66" spans="1:18">
      <c r="A66" s="15" t="s">
        <v>463</v>
      </c>
      <c r="B66" s="17" t="n">
        <v>5665</v>
      </c>
      <c r="C66" s="18">
        <f>(0.0/B66*100)</f>
        <v/>
      </c>
      <c r="D66" s="19" t="n">
        <v>5665</v>
      </c>
      <c r="E66" s="18" t="n">
        <v>410.86919282</v>
      </c>
      <c r="F66" s="20" t="n">
        <v>1.04314855</v>
      </c>
      <c r="G66" s="18" t="n">
        <v>421.19945057</v>
      </c>
      <c r="H66" s="20" t="n">
        <v>4.341164</v>
      </c>
      <c r="I66" s="18" t="n">
        <v>375.69402345</v>
      </c>
      <c r="J66" s="20" t="n">
        <v>12.83850928</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395.91128924</v>
      </c>
      <c r="F67" s="20" t="n">
        <v>3.32790588</v>
      </c>
      <c r="G67" s="18" t="n">
        <v>391.93889731</v>
      </c>
      <c r="H67" s="20" t="n">
        <v>7.85419244</v>
      </c>
      <c r="I67" s="18" t="n">
        <v>398.8303334</v>
      </c>
      <c r="J67" s="20" t="n">
        <v>5.38854487</v>
      </c>
      <c r="K67" s="18" t="s">
        <v>404</v>
      </c>
      <c r="L67" s="20" t="s">
        <v>404</v>
      </c>
      <c r="M67" s="18" t="s">
        <v>404</v>
      </c>
      <c r="N67" s="20" t="s">
        <v>404</v>
      </c>
      <c r="O67" s="18" t="s">
        <v>404</v>
      </c>
      <c r="P67" s="20" t="s">
        <v>404</v>
      </c>
      <c r="Q67" s="18" t="n">
        <v>402.39999819</v>
      </c>
      <c r="R67" s="20" t="n">
        <v>22.45922006</v>
      </c>
    </row>
    <row r="68" spans="1:18">
      <c r="A68" s="15" t="s">
        <v>465</v>
      </c>
      <c r="B68" s="17" t="n">
        <v>12083</v>
      </c>
      <c r="C68" s="18">
        <f>(0.0/B68*100)</f>
        <v/>
      </c>
      <c r="D68" s="19" t="n">
        <v>12083</v>
      </c>
      <c r="E68" s="18" t="n">
        <v>415.7748162</v>
      </c>
      <c r="F68" s="20" t="n">
        <v>1.07197056</v>
      </c>
      <c r="G68" s="18" t="n">
        <v>443.71424944</v>
      </c>
      <c r="H68" s="20" t="n">
        <v>3.06355866</v>
      </c>
      <c r="I68" s="18" t="n">
        <v>405.80364913</v>
      </c>
      <c r="J68" s="20" t="n">
        <v>4.46461795</v>
      </c>
      <c r="K68" s="18" t="s">
        <v>404</v>
      </c>
      <c r="L68" s="20" t="s">
        <v>404</v>
      </c>
      <c r="M68" s="18" t="s">
        <v>404</v>
      </c>
      <c r="N68" s="20" t="s">
        <v>404</v>
      </c>
      <c r="O68" s="18" t="s">
        <v>404</v>
      </c>
      <c r="P68" s="20" t="s">
        <v>404</v>
      </c>
      <c r="Q68" s="18" t="n">
        <v>412.74635055</v>
      </c>
      <c r="R68" s="20" t="n">
        <v>6.89369849</v>
      </c>
    </row>
    <row r="69" spans="1:18">
      <c r="A69" s="15" t="s">
        <v>466</v>
      </c>
      <c r="B69" s="17" t="n">
        <v>4876</v>
      </c>
      <c r="C69" s="18">
        <f>(0.0/B69*100)</f>
        <v/>
      </c>
      <c r="D69" s="19" t="n">
        <v>4876</v>
      </c>
      <c r="E69" s="18" t="n">
        <v>432.70070168</v>
      </c>
      <c r="F69" s="20" t="n">
        <v>3.40788947</v>
      </c>
      <c r="G69" s="18" t="n">
        <v>440.05729619</v>
      </c>
      <c r="H69" s="20" t="n">
        <v>10.48996935</v>
      </c>
      <c r="I69" s="18" t="n">
        <v>490.75804494</v>
      </c>
      <c r="J69" s="20" t="n">
        <v>25.10632425</v>
      </c>
      <c r="K69" s="18" t="s">
        <v>404</v>
      </c>
      <c r="L69" s="20" t="s">
        <v>404</v>
      </c>
      <c r="M69" s="18" t="s">
        <v>404</v>
      </c>
      <c r="N69" s="20" t="s">
        <v>404</v>
      </c>
      <c r="O69" s="18" t="s">
        <v>404</v>
      </c>
      <c r="P69" s="20" t="s">
        <v>404</v>
      </c>
      <c r="Q69" s="18" t="n">
        <v>426.18488389</v>
      </c>
      <c r="R69" s="20" t="n">
        <v>19.67671902</v>
      </c>
    </row>
    <row r="70" spans="1:18">
      <c r="A70" s="15" t="s">
        <v>467</v>
      </c>
      <c r="B70" s="17" t="n">
        <v>6036</v>
      </c>
      <c r="C70" s="18">
        <f>(0.0/B70*100)</f>
        <v/>
      </c>
      <c r="D70" s="19" t="n">
        <v>6036</v>
      </c>
      <c r="E70" s="18" t="n">
        <v>486.59715893</v>
      </c>
      <c r="F70" s="20" t="n">
        <v>3.32223773</v>
      </c>
      <c r="G70" s="18" t="n">
        <v>487.93963746</v>
      </c>
      <c r="H70" s="20" t="n">
        <v>6.46458233</v>
      </c>
      <c r="I70" s="18" t="n">
        <v>470.04871834</v>
      </c>
      <c r="J70" s="20" t="n">
        <v>15.51742723</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554.2180486</v>
      </c>
      <c r="F71" s="20" t="n">
        <v>1.1349675</v>
      </c>
      <c r="G71" s="18" t="n">
        <v>567.60928695</v>
      </c>
      <c r="H71" s="20" t="n">
        <v>4.2576026</v>
      </c>
      <c r="I71" s="18" t="n">
        <v>596.00303725</v>
      </c>
      <c r="J71" s="20" t="n">
        <v>18.28710285</v>
      </c>
      <c r="K71" s="18" t="s">
        <v>404</v>
      </c>
      <c r="L71" s="20" t="s">
        <v>404</v>
      </c>
      <c r="M71" s="18" t="s">
        <v>404</v>
      </c>
      <c r="N71" s="20" t="s">
        <v>404</v>
      </c>
      <c r="O71" s="18" t="s">
        <v>404</v>
      </c>
      <c r="P71" s="20" t="s">
        <v>404</v>
      </c>
      <c r="Q71" s="18" t="n">
        <v>526.04342687</v>
      </c>
      <c r="R71" s="20" t="n">
        <v>9.89214254</v>
      </c>
    </row>
    <row r="72" spans="1:18">
      <c r="A72" s="15" t="s">
        <v>469</v>
      </c>
      <c r="B72" s="17" t="n">
        <v>7708</v>
      </c>
      <c r="C72" s="18">
        <f>(0.0/B72*100)</f>
        <v/>
      </c>
      <c r="D72" s="19" t="n">
        <v>7708</v>
      </c>
      <c r="E72" s="18" t="n">
        <v>534.4236459799999</v>
      </c>
      <c r="F72" s="20" t="n">
        <v>3.38671624</v>
      </c>
      <c r="G72" s="18" t="n">
        <v>527.85740346</v>
      </c>
      <c r="H72" s="20" t="n">
        <v>13.23870904</v>
      </c>
      <c r="I72" s="18" t="n">
        <v>509.09944841</v>
      </c>
      <c r="J72" s="20" t="n">
        <v>12.02528507</v>
      </c>
      <c r="K72" s="18" t="s">
        <v>404</v>
      </c>
      <c r="L72" s="20" t="s">
        <v>404</v>
      </c>
      <c r="M72" s="18" t="s">
        <v>404</v>
      </c>
      <c r="N72" s="20" t="s">
        <v>404</v>
      </c>
      <c r="O72" s="18" t="s">
        <v>404</v>
      </c>
      <c r="P72" s="20" t="s">
        <v>404</v>
      </c>
      <c r="Q72" s="18" t="n">
        <v>554.86362847</v>
      </c>
      <c r="R72" s="20" t="n">
        <v>55.91750054</v>
      </c>
    </row>
    <row r="73" spans="1:18">
      <c r="A73" s="15" t="s">
        <v>470</v>
      </c>
      <c r="B73" s="17" t="n">
        <v>8249</v>
      </c>
      <c r="C73" s="18">
        <f>(0.0/B73*100)</f>
        <v/>
      </c>
      <c r="D73" s="19" t="n">
        <v>8249</v>
      </c>
      <c r="E73" s="18" t="n">
        <v>422.33019096</v>
      </c>
      <c r="F73" s="20" t="n">
        <v>3.17981689</v>
      </c>
      <c r="G73" s="18" t="n">
        <v>417.60230233</v>
      </c>
      <c r="H73" s="20" t="n">
        <v>9.843646120000001</v>
      </c>
      <c r="I73" s="18" t="n">
        <v>400.08604517</v>
      </c>
      <c r="J73" s="20" t="n">
        <v>21.23493042</v>
      </c>
      <c r="K73" s="18" t="s">
        <v>404</v>
      </c>
      <c r="L73" s="20" t="s">
        <v>404</v>
      </c>
      <c r="M73" s="18" t="s">
        <v>404</v>
      </c>
      <c r="N73" s="20" t="s">
        <v>404</v>
      </c>
      <c r="O73" s="18" t="s">
        <v>404</v>
      </c>
      <c r="P73" s="20" t="s">
        <v>404</v>
      </c>
      <c r="Q73" s="18" t="n">
        <v>425.03929887</v>
      </c>
      <c r="R73" s="20" t="n">
        <v>21.86465187</v>
      </c>
    </row>
    <row r="74" spans="1:18">
      <c r="A74" s="15" t="s">
        <v>471</v>
      </c>
      <c r="B74" s="17" t="n">
        <v>4692</v>
      </c>
      <c r="C74" s="18">
        <f>(484.0/B74*100)</f>
        <v/>
      </c>
      <c r="D74" s="19" t="n">
        <v>4208</v>
      </c>
      <c r="E74" s="18" t="n">
        <v>424.77675812</v>
      </c>
      <c r="F74" s="20" t="n">
        <v>1.95580733</v>
      </c>
      <c r="G74" s="18" t="n">
        <v>417.59378264</v>
      </c>
      <c r="H74" s="20" t="n">
        <v>3.58983973</v>
      </c>
      <c r="I74" s="18" t="n">
        <v>410.5710511</v>
      </c>
      <c r="J74" s="20" t="n">
        <v>2.29227073</v>
      </c>
      <c r="K74" s="18" t="s">
        <v>404</v>
      </c>
      <c r="L74" s="20" t="s">
        <v>404</v>
      </c>
      <c r="M74" s="18" t="s">
        <v>404</v>
      </c>
      <c r="N74" s="20" t="s">
        <v>404</v>
      </c>
      <c r="O74" s="18" t="s">
        <v>404</v>
      </c>
      <c r="P74" s="20" t="s">
        <v>404</v>
      </c>
      <c r="Q74" s="18" t="n">
        <v>453.13355279</v>
      </c>
      <c r="R74" s="20" t="n">
        <v>5.0513115</v>
      </c>
    </row>
    <row r="75" spans="1:18">
      <c r="A75" s="15" t="s">
        <v>472</v>
      </c>
      <c r="B75" s="17" t="n">
        <v>5375</v>
      </c>
      <c r="C75" s="18">
        <f>(483.0/B75*100)</f>
        <v/>
      </c>
      <c r="D75" s="19" t="n">
        <v>4892</v>
      </c>
      <c r="E75" s="18" t="n">
        <v>383.32328652</v>
      </c>
      <c r="F75" s="20" t="n">
        <v>5.55457749</v>
      </c>
      <c r="G75" s="18" t="n">
        <v>394.49023322</v>
      </c>
      <c r="H75" s="20" t="n">
        <v>5.76669029</v>
      </c>
      <c r="I75" s="18" t="n">
        <v>382.02550952</v>
      </c>
      <c r="J75" s="20" t="n">
        <v>5.37721983</v>
      </c>
      <c r="K75" s="18" t="s">
        <v>404</v>
      </c>
      <c r="L75" s="20" t="s">
        <v>404</v>
      </c>
      <c r="M75" s="18" t="s">
        <v>404</v>
      </c>
      <c r="N75" s="20" t="s">
        <v>404</v>
      </c>
      <c r="O75" s="18" t="s">
        <v>404</v>
      </c>
      <c r="P75" s="20" t="s">
        <v>404</v>
      </c>
      <c r="Q75" s="18" t="n">
        <v>412.80432473</v>
      </c>
      <c r="R75" s="20" t="n">
        <v>7.05051253</v>
      </c>
    </row>
    <row r="76" spans="1:18">
      <c r="A76" s="15" t="s">
        <v>473</v>
      </c>
      <c r="B76" s="17" t="n">
        <v>14167</v>
      </c>
      <c r="C76" s="18">
        <f>(1400.0/B76*100)</f>
        <v/>
      </c>
      <c r="D76" s="19" t="n">
        <v>12767</v>
      </c>
      <c r="E76" s="18" t="n">
        <v>436.45643899</v>
      </c>
      <c r="F76" s="20" t="n">
        <v>2.84174105</v>
      </c>
      <c r="G76" s="18" t="n">
        <v>453.48603161</v>
      </c>
      <c r="H76" s="20" t="n">
        <v>19.45200688</v>
      </c>
      <c r="I76" s="18" t="n">
        <v>434.11161122</v>
      </c>
      <c r="J76" s="20" t="n">
        <v>8.489733279999999</v>
      </c>
      <c r="K76" s="18" t="s">
        <v>404</v>
      </c>
      <c r="L76" s="20" t="s">
        <v>404</v>
      </c>
      <c r="M76" s="18" t="s">
        <v>404</v>
      </c>
      <c r="N76" s="20" t="s">
        <v>404</v>
      </c>
      <c r="O76" s="18" t="s">
        <v>404</v>
      </c>
      <c r="P76" s="20" t="s">
        <v>404</v>
      </c>
      <c r="Q76" s="18" t="n">
        <v>480.92227913</v>
      </c>
      <c r="R76" s="20" t="n">
        <v>33.64181382</v>
      </c>
    </row>
    <row r="77" spans="1:18">
      <c r="A77" s="15" t="s">
        <v>474</v>
      </c>
      <c r="B77" s="17" t="n">
        <v>6062</v>
      </c>
      <c r="C77" s="18">
        <f>(0.0/B77*100)</f>
        <v/>
      </c>
      <c r="D77" s="19" t="n">
        <v>6062</v>
      </c>
      <c r="E77" s="18" t="n">
        <v>409.77718539</v>
      </c>
      <c r="F77" s="20" t="n">
        <v>10.30131497</v>
      </c>
      <c r="G77" s="18" t="n">
        <v>431.71087474</v>
      </c>
      <c r="H77" s="20" t="n">
        <v>6.70264747</v>
      </c>
      <c r="I77" s="18" t="n">
        <v>444.04605327</v>
      </c>
      <c r="J77" s="20" t="n">
        <v>3.72135712</v>
      </c>
      <c r="K77" s="18" t="s">
        <v>404</v>
      </c>
      <c r="L77" s="20" t="s">
        <v>404</v>
      </c>
      <c r="M77" s="18" t="s">
        <v>404</v>
      </c>
      <c r="N77" s="20" t="s">
        <v>404</v>
      </c>
      <c r="O77" s="18" t="s">
        <v>404</v>
      </c>
      <c r="P77" s="20" t="s">
        <v>404</v>
      </c>
      <c r="Q77" s="18" t="n">
        <v>438.05201162</v>
      </c>
      <c r="R77" s="20" t="n">
        <v>12.94490336</v>
      </c>
    </row>
    <row r="78" spans="1:18">
      <c r="A78" s="15" t="s">
        <v>475</v>
      </c>
      <c r="B78" s="17" t="n">
        <v>5826</v>
      </c>
      <c r="C78" s="18">
        <f>(0.0/B78*100)</f>
        <v/>
      </c>
      <c r="D78" s="19" t="n">
        <v>5826</v>
      </c>
      <c r="E78" s="18" t="n">
        <v>534.36545531</v>
      </c>
      <c r="F78" s="20" t="n">
        <v>5.70980516</v>
      </c>
      <c r="G78" s="18" t="n">
        <v>507.5842272</v>
      </c>
      <c r="H78" s="20" t="n">
        <v>10.67676333</v>
      </c>
      <c r="I78" s="18" t="n">
        <v>515.50670251</v>
      </c>
      <c r="J78" s="20" t="n">
        <v>7.74570183</v>
      </c>
      <c r="K78" s="18" t="s">
        <v>404</v>
      </c>
      <c r="L78" s="20" t="s">
        <v>404</v>
      </c>
      <c r="M78" s="18" t="s">
        <v>404</v>
      </c>
      <c r="N78" s="20" t="s">
        <v>404</v>
      </c>
      <c r="O78" s="18" t="s">
        <v>404</v>
      </c>
      <c r="P78" s="20" t="s">
        <v>404</v>
      </c>
      <c r="Q78" s="18" t="n">
        <v>520.9974621</v>
      </c>
      <c r="R78" s="20" t="n">
        <v>10.91646968</v>
      </c>
    </row>
    <row customHeight="1" ht="25" r="79" spans="1:18">
      <c r="A79" s="15" t="s">
        <v>476</v>
      </c>
      <c r="B79" s="17" t="n">
        <v>1657</v>
      </c>
      <c r="C79" s="18">
        <f>(21.0/B79*100)</f>
        <v/>
      </c>
      <c r="D79" s="19" t="n">
        <v>1636</v>
      </c>
      <c r="E79" s="18" t="n">
        <v>471.78523383</v>
      </c>
      <c r="F79" s="20" t="n">
        <v>13.50956935</v>
      </c>
      <c r="G79" s="18" t="n">
        <v>482.33219769</v>
      </c>
      <c r="H79" s="20" t="n">
        <v>11.06762564</v>
      </c>
      <c r="I79" s="18" t="n">
        <v>471.64337623</v>
      </c>
      <c r="J79" s="20" t="n">
        <v>12.05406701</v>
      </c>
      <c r="K79" s="18" t="s">
        <v>404</v>
      </c>
      <c r="L79" s="20" t="s">
        <v>404</v>
      </c>
      <c r="M79" s="18" t="s">
        <v>404</v>
      </c>
      <c r="N79" s="20" t="s">
        <v>404</v>
      </c>
      <c r="O79" s="18" t="s">
        <v>404</v>
      </c>
      <c r="P79" s="20" t="s">
        <v>404</v>
      </c>
      <c r="Q79" s="18" t="n">
        <v>465.44285109</v>
      </c>
      <c r="R79" s="20" t="n">
        <v>30.58229107</v>
      </c>
    </row>
    <row r="80" spans="1:18">
      <c r="A80" s="15" t="s">
        <v>477</v>
      </c>
      <c r="B80" s="17" t="n">
        <v>7841</v>
      </c>
      <c r="C80" s="18">
        <f>(0.0/B80*100)</f>
        <v/>
      </c>
      <c r="D80" s="19" t="n">
        <v>7841</v>
      </c>
      <c r="E80" s="18" t="n">
        <v>459.66033803</v>
      </c>
      <c r="F80" s="20" t="n">
        <v>3.84859677</v>
      </c>
      <c r="G80" s="18" t="n">
        <v>431.3361495</v>
      </c>
      <c r="H80" s="20" t="n">
        <v>13.06571851</v>
      </c>
      <c r="I80" s="18" t="n">
        <v>456.82081963</v>
      </c>
      <c r="J80" s="20" t="n">
        <v>17.08895433</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442.9111111</v>
      </c>
      <c r="F81" s="20" t="n">
        <v>3.40867237</v>
      </c>
      <c r="G81" s="18" t="n">
        <v>453.44278656</v>
      </c>
      <c r="H81" s="20" t="n">
        <v>23.52206987</v>
      </c>
      <c r="I81" s="18" t="n">
        <v>445.97619716</v>
      </c>
      <c r="J81" s="20" t="n">
        <v>9.39645838</v>
      </c>
      <c r="K81" s="18" t="s">
        <v>404</v>
      </c>
      <c r="L81" s="20" t="s">
        <v>404</v>
      </c>
      <c r="M81" s="18" t="s">
        <v>404</v>
      </c>
      <c r="N81" s="20" t="s">
        <v>404</v>
      </c>
      <c r="O81" s="18" t="s">
        <v>404</v>
      </c>
      <c r="P81" s="20" t="s">
        <v>404</v>
      </c>
      <c r="Q81" s="18" t="n">
        <v>371.45437368</v>
      </c>
      <c r="R81" s="20" t="n">
        <v>6.99455614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702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507.00354136</v>
      </c>
      <c r="F7" s="20" t="n">
        <v>5.77834595</v>
      </c>
      <c r="G7" s="18" t="n">
        <v>510.2431988</v>
      </c>
      <c r="H7" s="20" t="n">
        <v>2.35212086</v>
      </c>
      <c r="I7" s="18" t="n">
        <v>514.07049323</v>
      </c>
      <c r="J7" s="20" t="n">
        <v>4.81589185</v>
      </c>
      <c r="K7" s="18" t="s">
        <v>404</v>
      </c>
      <c r="L7" s="20" t="s">
        <v>404</v>
      </c>
      <c r="M7" s="18" t="s">
        <v>404</v>
      </c>
      <c r="N7" s="20" t="s">
        <v>404</v>
      </c>
      <c r="O7" s="18" t="s">
        <v>404</v>
      </c>
      <c r="P7" s="20" t="s">
        <v>404</v>
      </c>
      <c r="Q7" s="18" t="n">
        <v>493.08539443</v>
      </c>
      <c r="R7" s="20" t="n">
        <v>23.68673129</v>
      </c>
    </row>
    <row r="8" spans="1:18">
      <c r="A8" s="15" t="s">
        <v>405</v>
      </c>
      <c r="B8" s="17" t="n">
        <v>7007</v>
      </c>
      <c r="C8" s="18">
        <f>(0.0/B8*100)</f>
        <v/>
      </c>
      <c r="D8" s="19" t="n">
        <v>7007</v>
      </c>
      <c r="E8" s="18" t="n">
        <v>480.16318237</v>
      </c>
      <c r="F8" s="20" t="n">
        <v>23.35883556</v>
      </c>
      <c r="G8" s="18" t="n">
        <v>485.88856045</v>
      </c>
      <c r="H8" s="20" t="n">
        <v>7.1563724</v>
      </c>
      <c r="I8" s="18" t="n">
        <v>501.96533137</v>
      </c>
      <c r="J8" s="20" t="n">
        <v>3.99237407</v>
      </c>
      <c r="K8" s="18" t="s">
        <v>404</v>
      </c>
      <c r="L8" s="20" t="s">
        <v>404</v>
      </c>
      <c r="M8" s="18" t="s">
        <v>404</v>
      </c>
      <c r="N8" s="20" t="s">
        <v>404</v>
      </c>
      <c r="O8" s="18" t="s">
        <v>404</v>
      </c>
      <c r="P8" s="20" t="s">
        <v>404</v>
      </c>
      <c r="Q8" s="18" t="n">
        <v>428.12772976</v>
      </c>
      <c r="R8" s="20" t="n">
        <v>6.02008106</v>
      </c>
    </row>
    <row r="9" spans="1:18">
      <c r="A9" s="15" t="s">
        <v>406</v>
      </c>
      <c r="B9" s="17" t="n">
        <v>9651</v>
      </c>
      <c r="C9" s="18">
        <f>(200.0/B9*100)</f>
        <v/>
      </c>
      <c r="D9" s="19" t="n">
        <v>9451</v>
      </c>
      <c r="E9" s="18" t="n">
        <v>503.37096653</v>
      </c>
      <c r="F9" s="20" t="n">
        <v>9.51597548</v>
      </c>
      <c r="G9" s="18" t="n">
        <v>510.2453736</v>
      </c>
      <c r="H9" s="20" t="n">
        <v>4.02382948</v>
      </c>
      <c r="I9" s="18" t="n">
        <v>501.74501176</v>
      </c>
      <c r="J9" s="20" t="n">
        <v>11.07634612</v>
      </c>
      <c r="K9" s="18" t="s">
        <v>404</v>
      </c>
      <c r="L9" s="20" t="s">
        <v>404</v>
      </c>
      <c r="M9" s="18" t="s">
        <v>404</v>
      </c>
      <c r="N9" s="20" t="s">
        <v>404</v>
      </c>
      <c r="O9" s="18" t="s">
        <v>404</v>
      </c>
      <c r="P9" s="20" t="s">
        <v>404</v>
      </c>
      <c r="Q9" s="18" t="n">
        <v>475.6919642</v>
      </c>
      <c r="R9" s="20" t="n">
        <v>9.630578399999999</v>
      </c>
    </row>
    <row r="10" spans="1:18">
      <c r="A10" s="15" t="s">
        <v>407</v>
      </c>
      <c r="B10" s="17" t="n">
        <v>20058</v>
      </c>
      <c r="C10" s="18">
        <f>(3112.0/B10*100)</f>
        <v/>
      </c>
      <c r="D10" s="19" t="n">
        <v>16946</v>
      </c>
      <c r="E10" s="18" t="n">
        <v>523.22971651</v>
      </c>
      <c r="F10" s="20" t="n">
        <v>6.31772505</v>
      </c>
      <c r="G10" s="18" t="n">
        <v>531.9801479</v>
      </c>
      <c r="H10" s="20" t="n">
        <v>3.47529381</v>
      </c>
      <c r="I10" s="18" t="n">
        <v>525.97885576</v>
      </c>
      <c r="J10" s="20" t="n">
        <v>3.64393404</v>
      </c>
      <c r="K10" s="18" t="s">
        <v>404</v>
      </c>
      <c r="L10" s="20" t="s">
        <v>404</v>
      </c>
      <c r="M10" s="18" t="s">
        <v>404</v>
      </c>
      <c r="N10" s="20" t="s">
        <v>404</v>
      </c>
      <c r="O10" s="18" t="s">
        <v>404</v>
      </c>
      <c r="P10" s="20" t="s">
        <v>404</v>
      </c>
      <c r="Q10" s="18" t="n">
        <v>520.0098436</v>
      </c>
      <c r="R10" s="20" t="n">
        <v>11.04814743</v>
      </c>
    </row>
    <row r="11" spans="1:18">
      <c r="A11" s="15" t="s">
        <v>408</v>
      </c>
      <c r="B11" s="17" t="n">
        <v>7053</v>
      </c>
      <c r="C11" s="18">
        <f>(212.0/B11*100)</f>
        <v/>
      </c>
      <c r="D11" s="19" t="n">
        <v>6841</v>
      </c>
      <c r="E11" s="18" t="n">
        <v>440.4821242</v>
      </c>
      <c r="F11" s="20" t="n">
        <v>8.38885421</v>
      </c>
      <c r="G11" s="18" t="n">
        <v>452.88821816</v>
      </c>
      <c r="H11" s="20" t="n">
        <v>4.51077039</v>
      </c>
      <c r="I11" s="18" t="n">
        <v>439.4321188</v>
      </c>
      <c r="J11" s="20" t="n">
        <v>6.54549858</v>
      </c>
      <c r="K11" s="18" t="s">
        <v>404</v>
      </c>
      <c r="L11" s="20" t="s">
        <v>404</v>
      </c>
      <c r="M11" s="18" t="s">
        <v>404</v>
      </c>
      <c r="N11" s="20" t="s">
        <v>404</v>
      </c>
      <c r="O11" s="18" t="s">
        <v>404</v>
      </c>
      <c r="P11" s="20" t="s">
        <v>404</v>
      </c>
      <c r="Q11" s="18" t="s">
        <v>404</v>
      </c>
      <c r="R11" s="20" t="s">
        <v>404</v>
      </c>
    </row>
    <row r="12" spans="1:18">
      <c r="A12" s="15" t="s">
        <v>409</v>
      </c>
      <c r="B12" s="17" t="n">
        <v>6894</v>
      </c>
      <c r="C12" s="18">
        <f>(106.0/B12*100)</f>
        <v/>
      </c>
      <c r="D12" s="19" t="n">
        <v>6788</v>
      </c>
      <c r="E12" s="18" t="n">
        <v>515.8984149</v>
      </c>
      <c r="F12" s="20" t="n">
        <v>9.043286500000001</v>
      </c>
      <c r="G12" s="18" t="n">
        <v>487.31456989</v>
      </c>
      <c r="H12" s="20" t="n">
        <v>4.66837807</v>
      </c>
      <c r="I12" s="18" t="n">
        <v>491.55280327</v>
      </c>
      <c r="J12" s="20" t="n">
        <v>5.497149</v>
      </c>
      <c r="K12" s="18" t="s">
        <v>404</v>
      </c>
      <c r="L12" s="20" t="s">
        <v>404</v>
      </c>
      <c r="M12" s="18" t="s">
        <v>404</v>
      </c>
      <c r="N12" s="20" t="s">
        <v>404</v>
      </c>
      <c r="O12" s="18" t="s">
        <v>404</v>
      </c>
      <c r="P12" s="20" t="s">
        <v>404</v>
      </c>
      <c r="Q12" s="18" t="n">
        <v>497.38145543</v>
      </c>
      <c r="R12" s="20" t="n">
        <v>35.535779</v>
      </c>
    </row>
    <row r="13" spans="1:18">
      <c r="A13" s="15" t="s">
        <v>410</v>
      </c>
      <c r="B13" s="17" t="n">
        <v>7161</v>
      </c>
      <c r="C13" s="18">
        <f>(1175.0/B13*100)</f>
        <v/>
      </c>
      <c r="D13" s="19" t="n">
        <v>5986</v>
      </c>
      <c r="E13" s="18" t="n">
        <v>490.70237001</v>
      </c>
      <c r="F13" s="20" t="n">
        <v>8.27777749</v>
      </c>
      <c r="G13" s="18" t="n">
        <v>504.02929824</v>
      </c>
      <c r="H13" s="20" t="n">
        <v>2.87557966</v>
      </c>
      <c r="I13" s="18" t="n">
        <v>498.36479696</v>
      </c>
      <c r="J13" s="20" t="n">
        <v>4.74623579</v>
      </c>
      <c r="K13" s="18" t="s">
        <v>404</v>
      </c>
      <c r="L13" s="20" t="s">
        <v>404</v>
      </c>
      <c r="M13" s="18" t="s">
        <v>404</v>
      </c>
      <c r="N13" s="20" t="s">
        <v>404</v>
      </c>
      <c r="O13" s="18" t="s">
        <v>404</v>
      </c>
      <c r="P13" s="20" t="s">
        <v>404</v>
      </c>
      <c r="Q13" s="18" t="n">
        <v>529.018775</v>
      </c>
      <c r="R13" s="20" t="n">
        <v>6.17070251</v>
      </c>
    </row>
    <row r="14" spans="1:18">
      <c r="A14" s="15" t="s">
        <v>411</v>
      </c>
      <c r="B14" s="17" t="n">
        <v>5587</v>
      </c>
      <c r="C14" s="18">
        <f>(0.0/B14*100)</f>
        <v/>
      </c>
      <c r="D14" s="19" t="n">
        <v>5587</v>
      </c>
      <c r="E14" s="18" t="n">
        <v>534.007371</v>
      </c>
      <c r="F14" s="20" t="n">
        <v>6.5192158</v>
      </c>
      <c r="G14" s="18" t="n">
        <v>534.27434292</v>
      </c>
      <c r="H14" s="20" t="n">
        <v>2.8310384</v>
      </c>
      <c r="I14" s="18" t="n">
        <v>530.70649278</v>
      </c>
      <c r="J14" s="20" t="n">
        <v>7.00802923</v>
      </c>
      <c r="K14" s="18" t="s">
        <v>404</v>
      </c>
      <c r="L14" s="20" t="s">
        <v>404</v>
      </c>
      <c r="M14" s="18" t="s">
        <v>404</v>
      </c>
      <c r="N14" s="20" t="s">
        <v>404</v>
      </c>
      <c r="O14" s="18" t="s">
        <v>404</v>
      </c>
      <c r="P14" s="20" t="s">
        <v>404</v>
      </c>
      <c r="Q14" s="18" t="n">
        <v>550.06412113</v>
      </c>
      <c r="R14" s="20" t="n">
        <v>11.31610381</v>
      </c>
    </row>
    <row r="15" spans="1:18">
      <c r="A15" s="15" t="s">
        <v>412</v>
      </c>
      <c r="B15" s="17" t="n">
        <v>5882</v>
      </c>
      <c r="C15" s="18">
        <f>(0.0/B15*100)</f>
        <v/>
      </c>
      <c r="D15" s="19" t="n">
        <v>5882</v>
      </c>
      <c r="E15" s="18" t="n">
        <v>538.20495854</v>
      </c>
      <c r="F15" s="20" t="n">
        <v>5.61668686</v>
      </c>
      <c r="G15" s="18" t="n">
        <v>527.30331542</v>
      </c>
      <c r="H15" s="20" t="n">
        <v>3.71633201</v>
      </c>
      <c r="I15" s="18" t="n">
        <v>532.29437388</v>
      </c>
      <c r="J15" s="20" t="n">
        <v>4.05977054</v>
      </c>
      <c r="K15" s="18" t="s">
        <v>404</v>
      </c>
      <c r="L15" s="20" t="s">
        <v>404</v>
      </c>
      <c r="M15" s="18" t="s">
        <v>404</v>
      </c>
      <c r="N15" s="20" t="s">
        <v>404</v>
      </c>
      <c r="O15" s="18" t="s">
        <v>404</v>
      </c>
      <c r="P15" s="20" t="s">
        <v>404</v>
      </c>
      <c r="Q15" s="18" t="s">
        <v>404</v>
      </c>
      <c r="R15" s="20" t="s">
        <v>404</v>
      </c>
    </row>
    <row r="16" spans="1:18">
      <c r="A16" s="15" t="s">
        <v>413</v>
      </c>
      <c r="B16" s="17" t="n">
        <v>6108</v>
      </c>
      <c r="C16" s="18">
        <f>(495.0/B16*100)</f>
        <v/>
      </c>
      <c r="D16" s="19" t="n">
        <v>5613</v>
      </c>
      <c r="E16" s="18" t="n">
        <v>497.11918004</v>
      </c>
      <c r="F16" s="20" t="n">
        <v>11.58967827</v>
      </c>
      <c r="G16" s="18" t="n">
        <v>480.64577999</v>
      </c>
      <c r="H16" s="20" t="n">
        <v>6.57344229</v>
      </c>
      <c r="I16" s="18" t="n">
        <v>507.9702886</v>
      </c>
      <c r="J16" s="20" t="n">
        <v>5.3927475</v>
      </c>
      <c r="K16" s="18" t="s">
        <v>404</v>
      </c>
      <c r="L16" s="20" t="s">
        <v>404</v>
      </c>
      <c r="M16" s="18" t="s">
        <v>404</v>
      </c>
      <c r="N16" s="20" t="s">
        <v>404</v>
      </c>
      <c r="O16" s="18" t="s">
        <v>404</v>
      </c>
      <c r="P16" s="20" t="s">
        <v>404</v>
      </c>
      <c r="Q16" s="18" t="n">
        <v>545.6285235399999</v>
      </c>
      <c r="R16" s="20" t="n">
        <v>25.83244989</v>
      </c>
    </row>
    <row r="17" spans="1:18">
      <c r="A17" s="15" t="s">
        <v>414</v>
      </c>
      <c r="B17" s="17" t="n">
        <v>6504</v>
      </c>
      <c r="C17" s="18">
        <f>(1325.0/B17*100)</f>
        <v/>
      </c>
      <c r="D17" s="19" t="n">
        <v>5179</v>
      </c>
      <c r="E17" s="18" t="n">
        <v>495.22942389</v>
      </c>
      <c r="F17" s="20" t="n">
        <v>15.78308948</v>
      </c>
      <c r="G17" s="18" t="n">
        <v>514.99867326</v>
      </c>
      <c r="H17" s="20" t="n">
        <v>4.95647464</v>
      </c>
      <c r="I17" s="18" t="n">
        <v>505.8966023</v>
      </c>
      <c r="J17" s="20" t="n">
        <v>7.1761754</v>
      </c>
      <c r="K17" s="18" t="s">
        <v>404</v>
      </c>
      <c r="L17" s="20" t="s">
        <v>404</v>
      </c>
      <c r="M17" s="18" t="s">
        <v>404</v>
      </c>
      <c r="N17" s="20" t="s">
        <v>404</v>
      </c>
      <c r="O17" s="18" t="s">
        <v>404</v>
      </c>
      <c r="P17" s="20" t="s">
        <v>404</v>
      </c>
      <c r="Q17" s="18" t="n">
        <v>544.22882578</v>
      </c>
      <c r="R17" s="20" t="n">
        <v>12.11383835</v>
      </c>
    </row>
    <row r="18" spans="1:18">
      <c r="A18" s="15" t="s">
        <v>415</v>
      </c>
      <c r="B18" s="17" t="n">
        <v>5532</v>
      </c>
      <c r="C18" s="18">
        <f>(0.0/B18*100)</f>
        <v/>
      </c>
      <c r="D18" s="19" t="n">
        <v>5532</v>
      </c>
      <c r="E18" s="18" t="n">
        <v>439.14211566</v>
      </c>
      <c r="F18" s="20" t="n">
        <v>19.42124067</v>
      </c>
      <c r="G18" s="18" t="n">
        <v>474.08904629</v>
      </c>
      <c r="H18" s="20" t="n">
        <v>12.98286801</v>
      </c>
      <c r="I18" s="18" t="n">
        <v>453.11297115</v>
      </c>
      <c r="J18" s="20" t="n">
        <v>4.62455917</v>
      </c>
      <c r="K18" s="18" t="s">
        <v>404</v>
      </c>
      <c r="L18" s="20" t="s">
        <v>404</v>
      </c>
      <c r="M18" s="18" t="s">
        <v>404</v>
      </c>
      <c r="N18" s="20" t="s">
        <v>404</v>
      </c>
      <c r="O18" s="18" t="s">
        <v>404</v>
      </c>
      <c r="P18" s="20" t="s">
        <v>404</v>
      </c>
      <c r="Q18" s="18" t="n">
        <v>456.76928032</v>
      </c>
      <c r="R18" s="20" t="n">
        <v>36.11238502</v>
      </c>
    </row>
    <row r="19" spans="1:18">
      <c r="A19" s="15" t="s">
        <v>416</v>
      </c>
      <c r="B19" s="17" t="n">
        <v>5658</v>
      </c>
      <c r="C19" s="18">
        <f>(327.0/B19*100)</f>
        <v/>
      </c>
      <c r="D19" s="19" t="n">
        <v>5331</v>
      </c>
      <c r="E19" s="18" t="n">
        <v>486.42795174</v>
      </c>
      <c r="F19" s="20" t="n">
        <v>19.47006405</v>
      </c>
      <c r="G19" s="18" t="n">
        <v>482.7704202</v>
      </c>
      <c r="H19" s="20" t="n">
        <v>4.76859365</v>
      </c>
      <c r="I19" s="18" t="n">
        <v>461.64501337</v>
      </c>
      <c r="J19" s="20" t="n">
        <v>8.46321635</v>
      </c>
      <c r="K19" s="18" t="s">
        <v>404</v>
      </c>
      <c r="L19" s="20" t="s">
        <v>404</v>
      </c>
      <c r="M19" s="18" t="s">
        <v>404</v>
      </c>
      <c r="N19" s="20" t="s">
        <v>404</v>
      </c>
      <c r="O19" s="18" t="s">
        <v>404</v>
      </c>
      <c r="P19" s="20" t="s">
        <v>404</v>
      </c>
      <c r="Q19" s="18" t="n">
        <v>483.14002583</v>
      </c>
      <c r="R19" s="20" t="n">
        <v>108.7438041</v>
      </c>
    </row>
    <row r="20" spans="1:18">
      <c r="A20" s="15" t="s">
        <v>417</v>
      </c>
      <c r="B20" s="17" t="n">
        <v>3371</v>
      </c>
      <c r="C20" s="18">
        <f>(24.0/B20*100)</f>
        <v/>
      </c>
      <c r="D20" s="19" t="n">
        <v>3347</v>
      </c>
      <c r="E20" s="18" t="n">
        <v>478.93979926</v>
      </c>
      <c r="F20" s="20" t="n">
        <v>4.55462961</v>
      </c>
      <c r="G20" s="18" t="n">
        <v>471.74904026</v>
      </c>
      <c r="H20" s="20" t="n">
        <v>2.00286786</v>
      </c>
      <c r="I20" s="18" t="n">
        <v>474.13584386</v>
      </c>
      <c r="J20" s="20" t="n">
        <v>5.78719043</v>
      </c>
      <c r="K20" s="18" t="s">
        <v>404</v>
      </c>
      <c r="L20" s="20" t="s">
        <v>404</v>
      </c>
      <c r="M20" s="18" t="s">
        <v>404</v>
      </c>
      <c r="N20" s="20" t="s">
        <v>404</v>
      </c>
      <c r="O20" s="18" t="s">
        <v>404</v>
      </c>
      <c r="P20" s="20" t="s">
        <v>404</v>
      </c>
      <c r="Q20" s="18" t="n">
        <v>477.34664662</v>
      </c>
      <c r="R20" s="20" t="n">
        <v>6.13233731</v>
      </c>
    </row>
    <row r="21" spans="1:18">
      <c r="A21" s="15" t="s">
        <v>418</v>
      </c>
      <c r="B21" s="17" t="n">
        <v>5741</v>
      </c>
      <c r="C21" s="18">
        <f>(0.0/B21*100)</f>
        <v/>
      </c>
      <c r="D21" s="19" t="n">
        <v>5741</v>
      </c>
      <c r="E21" s="18" t="n">
        <v>507.91293044</v>
      </c>
      <c r="F21" s="20" t="n">
        <v>9.148433750000001</v>
      </c>
      <c r="G21" s="18" t="n">
        <v>500.80885456</v>
      </c>
      <c r="H21" s="20" t="n">
        <v>2.83491051</v>
      </c>
      <c r="I21" s="18" t="n">
        <v>509.52667401</v>
      </c>
      <c r="J21" s="20" t="n">
        <v>8.019024999999999</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463.0265467</v>
      </c>
      <c r="F22" s="20" t="n">
        <v>11.47251733</v>
      </c>
      <c r="G22" s="18" t="n">
        <v>471.17130702</v>
      </c>
      <c r="H22" s="20" t="n">
        <v>4.87576998</v>
      </c>
      <c r="I22" s="18" t="n">
        <v>457.69773284</v>
      </c>
      <c r="J22" s="20" t="n">
        <v>15.63402697</v>
      </c>
      <c r="K22" s="18" t="s">
        <v>404</v>
      </c>
      <c r="L22" s="20" t="s">
        <v>404</v>
      </c>
      <c r="M22" s="18" t="s">
        <v>404</v>
      </c>
      <c r="N22" s="20" t="s">
        <v>404</v>
      </c>
      <c r="O22" s="18" t="s">
        <v>404</v>
      </c>
      <c r="P22" s="20" t="s">
        <v>404</v>
      </c>
      <c r="Q22" s="18" t="n">
        <v>440.3671871</v>
      </c>
      <c r="R22" s="20" t="n">
        <v>26.51516918</v>
      </c>
    </row>
    <row r="23" spans="1:18">
      <c r="A23" s="15" t="s">
        <v>420</v>
      </c>
      <c r="B23" s="17" t="n">
        <v>11583</v>
      </c>
      <c r="C23" s="18">
        <f>(3194.0/B23*100)</f>
        <v/>
      </c>
      <c r="D23" s="19" t="n">
        <v>8389</v>
      </c>
      <c r="E23" s="18" t="n">
        <v>480.97808938</v>
      </c>
      <c r="F23" s="20" t="n">
        <v>13.19031319</v>
      </c>
      <c r="G23" s="18" t="n">
        <v>486.73911584</v>
      </c>
      <c r="H23" s="20" t="n">
        <v>8.479430860000001</v>
      </c>
      <c r="I23" s="18" t="n">
        <v>484.7362409</v>
      </c>
      <c r="J23" s="20" t="n">
        <v>5.52809849</v>
      </c>
      <c r="K23" s="18" t="s">
        <v>404</v>
      </c>
      <c r="L23" s="20" t="s">
        <v>404</v>
      </c>
      <c r="M23" s="18" t="s">
        <v>404</v>
      </c>
      <c r="N23" s="20" t="s">
        <v>404</v>
      </c>
      <c r="O23" s="18" t="s">
        <v>404</v>
      </c>
      <c r="P23" s="20" t="s">
        <v>404</v>
      </c>
      <c r="Q23" s="18" t="n">
        <v>453.28271492</v>
      </c>
      <c r="R23" s="20" t="n">
        <v>28.01549824</v>
      </c>
    </row>
    <row r="24" spans="1:18">
      <c r="A24" s="15" t="s">
        <v>421</v>
      </c>
      <c r="B24" s="17" t="n">
        <v>6647</v>
      </c>
      <c r="C24" s="18">
        <f>(0.0/B24*100)</f>
        <v/>
      </c>
      <c r="D24" s="19" t="n">
        <v>6647</v>
      </c>
      <c r="E24" s="18" t="n">
        <v>506.04474135</v>
      </c>
      <c r="F24" s="20" t="n">
        <v>12.96408662</v>
      </c>
      <c r="G24" s="18" t="n">
        <v>540.50510779</v>
      </c>
      <c r="H24" s="20" t="n">
        <v>3.81915984</v>
      </c>
      <c r="I24" s="18" t="n">
        <v>539.31094277</v>
      </c>
      <c r="J24" s="20" t="n">
        <v>8.795642730000001</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524.0583229699999</v>
      </c>
      <c r="F25" s="20" t="n">
        <v>10.64200922</v>
      </c>
      <c r="G25" s="18" t="n">
        <v>515.1131716800001</v>
      </c>
      <c r="H25" s="20" t="n">
        <v>4.08462315</v>
      </c>
      <c r="I25" s="18" t="n">
        <v>512.6824195</v>
      </c>
      <c r="J25" s="20" t="n">
        <v>6.82200989</v>
      </c>
      <c r="K25" s="18" t="s">
        <v>404</v>
      </c>
      <c r="L25" s="20" t="s">
        <v>404</v>
      </c>
      <c r="M25" s="18" t="s">
        <v>404</v>
      </c>
      <c r="N25" s="20" t="s">
        <v>404</v>
      </c>
      <c r="O25" s="18" t="s">
        <v>404</v>
      </c>
      <c r="P25" s="20" t="s">
        <v>404</v>
      </c>
      <c r="Q25" s="18" t="n">
        <v>442.41672222</v>
      </c>
      <c r="R25" s="20" t="n">
        <v>3.3615834</v>
      </c>
    </row>
    <row r="26" spans="1:18">
      <c r="A26" s="15" t="s">
        <v>423</v>
      </c>
      <c r="B26" s="17" t="n">
        <v>4869</v>
      </c>
      <c r="C26" s="18">
        <f>(11.0/B26*100)</f>
        <v/>
      </c>
      <c r="D26" s="19" t="n">
        <v>4858</v>
      </c>
      <c r="E26" s="18" t="n">
        <v>495.24891812</v>
      </c>
      <c r="F26" s="20" t="n">
        <v>7.25997085</v>
      </c>
      <c r="G26" s="18" t="n">
        <v>490.17917043</v>
      </c>
      <c r="H26" s="20" t="n">
        <v>1.88476114</v>
      </c>
      <c r="I26" s="18" t="n">
        <v>487.19222026</v>
      </c>
      <c r="J26" s="20" t="n">
        <v>6.59110493</v>
      </c>
      <c r="K26" s="18" t="s">
        <v>404</v>
      </c>
      <c r="L26" s="20" t="s">
        <v>404</v>
      </c>
      <c r="M26" s="18" t="s">
        <v>404</v>
      </c>
      <c r="N26" s="20" t="s">
        <v>404</v>
      </c>
      <c r="O26" s="18" t="s">
        <v>404</v>
      </c>
      <c r="P26" s="20" t="s">
        <v>404</v>
      </c>
      <c r="Q26" s="18" t="n">
        <v>481.3474591</v>
      </c>
      <c r="R26" s="20" t="n">
        <v>13.62847688</v>
      </c>
    </row>
    <row r="27" spans="1:18">
      <c r="A27" s="15" t="s">
        <v>424</v>
      </c>
      <c r="B27" s="17" t="n">
        <v>5299</v>
      </c>
      <c r="C27" s="18">
        <f>(0.0/B27*100)</f>
        <v/>
      </c>
      <c r="D27" s="19" t="n">
        <v>5299</v>
      </c>
      <c r="E27" s="18" t="n">
        <v>471.25979387</v>
      </c>
      <c r="F27" s="20" t="n">
        <v>1.90386821</v>
      </c>
      <c r="G27" s="18" t="n">
        <v>486.43383708</v>
      </c>
      <c r="H27" s="20" t="n">
        <v>1.47535201</v>
      </c>
      <c r="I27" s="18" t="n">
        <v>482.10954657</v>
      </c>
      <c r="J27" s="20" t="n">
        <v>3.95840434</v>
      </c>
      <c r="K27" s="18" t="s">
        <v>404</v>
      </c>
      <c r="L27" s="20" t="s">
        <v>404</v>
      </c>
      <c r="M27" s="18" t="s">
        <v>404</v>
      </c>
      <c r="N27" s="20" t="s">
        <v>404</v>
      </c>
      <c r="O27" s="18" t="s">
        <v>404</v>
      </c>
      <c r="P27" s="20" t="s">
        <v>404</v>
      </c>
      <c r="Q27" s="18" t="n">
        <v>499.05811312</v>
      </c>
      <c r="R27" s="20" t="n">
        <v>3.10456531</v>
      </c>
    </row>
    <row r="28" spans="1:18">
      <c r="A28" s="15" t="s">
        <v>425</v>
      </c>
      <c r="B28" s="17" t="n">
        <v>7568</v>
      </c>
      <c r="C28" s="18">
        <f>(0.0/B28*100)</f>
        <v/>
      </c>
      <c r="D28" s="19" t="n">
        <v>7568</v>
      </c>
      <c r="E28" s="18" t="n">
        <v>410.42936476</v>
      </c>
      <c r="F28" s="20" t="n">
        <v>6.62780682</v>
      </c>
      <c r="G28" s="18" t="n">
        <v>421.63980636</v>
      </c>
      <c r="H28" s="20" t="n">
        <v>2.94164763</v>
      </c>
      <c r="I28" s="18" t="n">
        <v>409.35083927</v>
      </c>
      <c r="J28" s="20" t="n">
        <v>4.85125016</v>
      </c>
      <c r="K28" s="18" t="s">
        <v>404</v>
      </c>
      <c r="L28" s="20" t="s">
        <v>404</v>
      </c>
      <c r="M28" s="18" t="s">
        <v>404</v>
      </c>
      <c r="N28" s="20" t="s">
        <v>404</v>
      </c>
      <c r="O28" s="18" t="s">
        <v>404</v>
      </c>
      <c r="P28" s="20" t="s">
        <v>404</v>
      </c>
      <c r="Q28" s="18" t="n">
        <v>368.15879874</v>
      </c>
      <c r="R28" s="20" t="n">
        <v>15.54807905</v>
      </c>
    </row>
    <row r="29" spans="1:18">
      <c r="A29" s="15" t="s">
        <v>426</v>
      </c>
      <c r="B29" s="17" t="n">
        <v>5385</v>
      </c>
      <c r="C29" s="18">
        <f>(1123.0/B29*100)</f>
        <v/>
      </c>
      <c r="D29" s="19" t="n">
        <v>4262</v>
      </c>
      <c r="E29" s="18" t="n">
        <v>503.0824431</v>
      </c>
      <c r="F29" s="20" t="n">
        <v>20.56429769</v>
      </c>
      <c r="G29" s="18" t="n">
        <v>506.73558048</v>
      </c>
      <c r="H29" s="20" t="n">
        <v>7.75516094</v>
      </c>
      <c r="I29" s="18" t="n">
        <v>507.95170904</v>
      </c>
      <c r="J29" s="20" t="n">
        <v>9.752578939999999</v>
      </c>
      <c r="K29" s="18" t="s">
        <v>404</v>
      </c>
      <c r="L29" s="20" t="s">
        <v>404</v>
      </c>
      <c r="M29" s="18" t="s">
        <v>404</v>
      </c>
      <c r="N29" s="20" t="s">
        <v>404</v>
      </c>
      <c r="O29" s="18" t="s">
        <v>404</v>
      </c>
      <c r="P29" s="20" t="s">
        <v>404</v>
      </c>
      <c r="Q29" s="18" t="n">
        <v>499.78251257</v>
      </c>
      <c r="R29" s="20" t="n">
        <v>80.24483524999999</v>
      </c>
    </row>
    <row r="30" spans="1:18">
      <c r="A30" s="15" t="s">
        <v>427</v>
      </c>
      <c r="B30" s="17" t="n">
        <v>4520</v>
      </c>
      <c r="C30" s="18">
        <f>(1076.0/B30*100)</f>
        <v/>
      </c>
      <c r="D30" s="19" t="n">
        <v>3444</v>
      </c>
      <c r="E30" s="18" t="n">
        <v>521.89005212</v>
      </c>
      <c r="F30" s="20" t="n">
        <v>8.82619584</v>
      </c>
      <c r="G30" s="18" t="n">
        <v>514.11002798</v>
      </c>
      <c r="H30" s="20" t="n">
        <v>3.65392856</v>
      </c>
      <c r="I30" s="18" t="n">
        <v>497.99720484</v>
      </c>
      <c r="J30" s="20" t="n">
        <v>28.33996122</v>
      </c>
      <c r="K30" s="18" t="s">
        <v>404</v>
      </c>
      <c r="L30" s="20" t="s">
        <v>404</v>
      </c>
      <c r="M30" s="18" t="s">
        <v>404</v>
      </c>
      <c r="N30" s="20" t="s">
        <v>404</v>
      </c>
      <c r="O30" s="18" t="s">
        <v>404</v>
      </c>
      <c r="P30" s="20" t="s">
        <v>404</v>
      </c>
      <c r="Q30" s="18" t="s">
        <v>404</v>
      </c>
      <c r="R30" s="20" t="s">
        <v>404</v>
      </c>
    </row>
    <row r="31" spans="1:18">
      <c r="A31" s="15" t="s">
        <v>428</v>
      </c>
      <c r="B31" s="17" t="n">
        <v>5456</v>
      </c>
      <c r="C31" s="18">
        <f>(502.0/B31*100)</f>
        <v/>
      </c>
      <c r="D31" s="19" t="n">
        <v>4954</v>
      </c>
      <c r="E31" s="18" t="n">
        <v>513.25962749</v>
      </c>
      <c r="F31" s="20" t="n">
        <v>9.9549339</v>
      </c>
      <c r="G31" s="18" t="n">
        <v>497.07445331</v>
      </c>
      <c r="H31" s="20" t="n">
        <v>2.95634373</v>
      </c>
      <c r="I31" s="18" t="n">
        <v>498.51185006</v>
      </c>
      <c r="J31" s="20" t="n">
        <v>4.23761876</v>
      </c>
      <c r="K31" s="18" t="s">
        <v>404</v>
      </c>
      <c r="L31" s="20" t="s">
        <v>404</v>
      </c>
      <c r="M31" s="18" t="s">
        <v>404</v>
      </c>
      <c r="N31" s="20" t="s">
        <v>404</v>
      </c>
      <c r="O31" s="18" t="s">
        <v>404</v>
      </c>
      <c r="P31" s="20" t="s">
        <v>404</v>
      </c>
      <c r="Q31" s="18" t="n">
        <v>480.39743089</v>
      </c>
      <c r="R31" s="20" t="n">
        <v>17.33862304</v>
      </c>
    </row>
    <row r="32" spans="1:18">
      <c r="A32" s="15" t="s">
        <v>429</v>
      </c>
      <c r="B32" s="17" t="n">
        <v>4478</v>
      </c>
      <c r="C32" s="18">
        <f>(0.0/B32*100)</f>
        <v/>
      </c>
      <c r="D32" s="19" t="n">
        <v>4478</v>
      </c>
      <c r="E32" s="18" t="n">
        <v>502.54918664</v>
      </c>
      <c r="F32" s="20" t="n">
        <v>11.22724146</v>
      </c>
      <c r="G32" s="18" t="n">
        <v>499.30141477</v>
      </c>
      <c r="H32" s="20" t="n">
        <v>3.45825174</v>
      </c>
      <c r="I32" s="18" t="n">
        <v>507.09300308</v>
      </c>
      <c r="J32" s="20" t="n">
        <v>4.60441004</v>
      </c>
      <c r="K32" s="18" t="s">
        <v>404</v>
      </c>
      <c r="L32" s="20" t="s">
        <v>404</v>
      </c>
      <c r="M32" s="18" t="s">
        <v>404</v>
      </c>
      <c r="N32" s="20" t="s">
        <v>404</v>
      </c>
      <c r="O32" s="18" t="s">
        <v>404</v>
      </c>
      <c r="P32" s="20" t="s">
        <v>404</v>
      </c>
      <c r="Q32" s="18" t="n">
        <v>496.92766967</v>
      </c>
      <c r="R32" s="20" t="n">
        <v>6.1177082</v>
      </c>
    </row>
    <row r="33" spans="1:18">
      <c r="A33" s="15" t="s">
        <v>430</v>
      </c>
      <c r="B33" s="17" t="n">
        <v>7325</v>
      </c>
      <c r="C33" s="18">
        <f>(29.0/B33*100)</f>
        <v/>
      </c>
      <c r="D33" s="19" t="n">
        <v>7296</v>
      </c>
      <c r="E33" s="18" t="n">
        <v>493.9323078</v>
      </c>
      <c r="F33" s="20" t="n">
        <v>7.77692516</v>
      </c>
      <c r="G33" s="18" t="n">
        <v>503.07048595</v>
      </c>
      <c r="H33" s="20" t="n">
        <v>2.96084149</v>
      </c>
      <c r="I33" s="18" t="n">
        <v>477.4662972</v>
      </c>
      <c r="J33" s="20" t="n">
        <v>16.4069332</v>
      </c>
      <c r="K33" s="18" t="s">
        <v>404</v>
      </c>
      <c r="L33" s="20" t="s">
        <v>404</v>
      </c>
      <c r="M33" s="18" t="s">
        <v>404</v>
      </c>
      <c r="N33" s="20" t="s">
        <v>404</v>
      </c>
      <c r="O33" s="18" t="s">
        <v>404</v>
      </c>
      <c r="P33" s="20" t="s">
        <v>404</v>
      </c>
      <c r="Q33" s="18" t="n">
        <v>473.73244533</v>
      </c>
      <c r="R33" s="20" t="n">
        <v>14.82669663</v>
      </c>
    </row>
    <row r="34" spans="1:18">
      <c r="A34" s="15" t="s">
        <v>431</v>
      </c>
      <c r="B34" s="17" t="n">
        <v>6350</v>
      </c>
      <c r="C34" s="18">
        <f>(0.0/B34*100)</f>
        <v/>
      </c>
      <c r="D34" s="19" t="n">
        <v>6350</v>
      </c>
      <c r="E34" s="18" t="n">
        <v>480.55966651</v>
      </c>
      <c r="F34" s="20" t="n">
        <v>14.19212519</v>
      </c>
      <c r="G34" s="18" t="n">
        <v>462.00182734</v>
      </c>
      <c r="H34" s="20" t="n">
        <v>5.74046882</v>
      </c>
      <c r="I34" s="18" t="n">
        <v>454.5131909</v>
      </c>
      <c r="J34" s="20" t="n">
        <v>6.58893429</v>
      </c>
      <c r="K34" s="18" t="s">
        <v>404</v>
      </c>
      <c r="L34" s="20" t="s">
        <v>404</v>
      </c>
      <c r="M34" s="18" t="s">
        <v>404</v>
      </c>
      <c r="N34" s="20" t="s">
        <v>404</v>
      </c>
      <c r="O34" s="18" t="s">
        <v>404</v>
      </c>
      <c r="P34" s="20" t="s">
        <v>404</v>
      </c>
      <c r="Q34" s="18" t="n">
        <v>533.06103982</v>
      </c>
      <c r="R34" s="20" t="n">
        <v>5.51025563</v>
      </c>
    </row>
    <row r="35" spans="1:18">
      <c r="A35" s="15" t="s">
        <v>432</v>
      </c>
      <c r="B35" s="17" t="n">
        <v>6406</v>
      </c>
      <c r="C35" s="18">
        <f>(443.0/B35*100)</f>
        <v/>
      </c>
      <c r="D35" s="19" t="n">
        <v>5963</v>
      </c>
      <c r="E35" s="18" t="n">
        <v>512.4331507000001</v>
      </c>
      <c r="F35" s="20" t="n">
        <v>4.56874947</v>
      </c>
      <c r="G35" s="18" t="n">
        <v>506.48491679</v>
      </c>
      <c r="H35" s="20" t="n">
        <v>2.20584996</v>
      </c>
      <c r="I35" s="18" t="n">
        <v>521.82029556</v>
      </c>
      <c r="J35" s="20" t="n">
        <v>1.91972821</v>
      </c>
      <c r="K35" s="18" t="s">
        <v>404</v>
      </c>
      <c r="L35" s="20" t="s">
        <v>404</v>
      </c>
      <c r="M35" s="18" t="s">
        <v>404</v>
      </c>
      <c r="N35" s="20" t="s">
        <v>404</v>
      </c>
      <c r="O35" s="18" t="s">
        <v>404</v>
      </c>
      <c r="P35" s="20" t="s">
        <v>404</v>
      </c>
      <c r="Q35" s="18" t="n">
        <v>465.1690523</v>
      </c>
      <c r="R35" s="20" t="n">
        <v>7.410683</v>
      </c>
    </row>
    <row r="36" spans="1:18">
      <c r="A36" s="15" t="s">
        <v>433</v>
      </c>
      <c r="B36" s="17" t="n">
        <v>6736</v>
      </c>
      <c r="C36" s="18">
        <f>(10.0/B36*100)</f>
        <v/>
      </c>
      <c r="D36" s="19" t="n">
        <v>6726</v>
      </c>
      <c r="E36" s="18" t="n">
        <v>488.06627895</v>
      </c>
      <c r="F36" s="20" t="n">
        <v>7.11927188</v>
      </c>
      <c r="G36" s="18" t="n">
        <v>495.34879494</v>
      </c>
      <c r="H36" s="20" t="n">
        <v>3.03002651</v>
      </c>
      <c r="I36" s="18" t="n">
        <v>490.55834142</v>
      </c>
      <c r="J36" s="20" t="n">
        <v>4.87202585</v>
      </c>
      <c r="K36" s="18" t="s">
        <v>404</v>
      </c>
      <c r="L36" s="20" t="s">
        <v>404</v>
      </c>
      <c r="M36" s="18" t="s">
        <v>404</v>
      </c>
      <c r="N36" s="20" t="s">
        <v>404</v>
      </c>
      <c r="O36" s="18" t="s">
        <v>404</v>
      </c>
      <c r="P36" s="20" t="s">
        <v>404</v>
      </c>
      <c r="Q36" s="18" t="n">
        <v>442.0468772</v>
      </c>
      <c r="R36" s="20" t="n">
        <v>7.5871327</v>
      </c>
    </row>
    <row r="37" spans="1:18">
      <c r="A37" s="15" t="s">
        <v>434</v>
      </c>
      <c r="B37" s="17" t="n">
        <v>5458</v>
      </c>
      <c r="C37" s="18">
        <f>(0.0/B37*100)</f>
        <v/>
      </c>
      <c r="D37" s="19" t="n">
        <v>5458</v>
      </c>
      <c r="E37" s="18" t="n">
        <v>510.22178664</v>
      </c>
      <c r="F37" s="20" t="n">
        <v>11.14276041</v>
      </c>
      <c r="G37" s="18" t="n">
        <v>489.78419691</v>
      </c>
      <c r="H37" s="20" t="n">
        <v>4.82620783</v>
      </c>
      <c r="I37" s="18" t="n">
        <v>494.30161163</v>
      </c>
      <c r="J37" s="20" t="n">
        <v>5.15684597</v>
      </c>
      <c r="K37" s="18" t="s">
        <v>404</v>
      </c>
      <c r="L37" s="20" t="s">
        <v>404</v>
      </c>
      <c r="M37" s="18" t="s">
        <v>404</v>
      </c>
      <c r="N37" s="20" t="s">
        <v>404</v>
      </c>
      <c r="O37" s="18" t="s">
        <v>404</v>
      </c>
      <c r="P37" s="20" t="s">
        <v>404</v>
      </c>
      <c r="Q37" s="18" t="n">
        <v>491.21305495</v>
      </c>
      <c r="R37" s="20" t="n">
        <v>5.49119405</v>
      </c>
    </row>
    <row r="38" spans="1:18">
      <c r="A38" s="15" t="s">
        <v>435</v>
      </c>
      <c r="B38" s="17" t="n">
        <v>5860</v>
      </c>
      <c r="C38" s="18">
        <f>(268.0/B38*100)</f>
        <v/>
      </c>
      <c r="D38" s="19" t="n">
        <v>5592</v>
      </c>
      <c r="E38" s="18" t="n">
        <v>492.36200954</v>
      </c>
      <c r="F38" s="20" t="n">
        <v>11.74671704</v>
      </c>
      <c r="G38" s="18" t="n">
        <v>499.04282024</v>
      </c>
      <c r="H38" s="20" t="n">
        <v>5.46331522</v>
      </c>
      <c r="I38" s="18" t="n">
        <v>520.37538404</v>
      </c>
      <c r="J38" s="20" t="n">
        <v>7.55423044</v>
      </c>
      <c r="K38" s="18" t="s">
        <v>404</v>
      </c>
      <c r="L38" s="20" t="s">
        <v>404</v>
      </c>
      <c r="M38" s="18" t="s">
        <v>404</v>
      </c>
      <c r="N38" s="20" t="s">
        <v>404</v>
      </c>
      <c r="O38" s="18" t="s">
        <v>404</v>
      </c>
      <c r="P38" s="20" t="s">
        <v>404</v>
      </c>
      <c r="Q38" s="18" t="n">
        <v>540.81524319</v>
      </c>
      <c r="R38" s="20" t="n">
        <v>34.37452963</v>
      </c>
    </row>
    <row r="39" spans="1:18">
      <c r="A39" s="15" t="s">
        <v>436</v>
      </c>
      <c r="B39" s="17" t="n">
        <v>5895</v>
      </c>
      <c r="C39" s="18">
        <f>(0.0/B39*100)</f>
        <v/>
      </c>
      <c r="D39" s="19" t="n">
        <v>5895</v>
      </c>
      <c r="E39" s="18" t="n">
        <v>404.06303876</v>
      </c>
      <c r="F39" s="20" t="n">
        <v>13.98801362</v>
      </c>
      <c r="G39" s="18" t="n">
        <v>433.13659912</v>
      </c>
      <c r="H39" s="20" t="n">
        <v>5.47086411</v>
      </c>
      <c r="I39" s="18" t="n">
        <v>410.35420871</v>
      </c>
      <c r="J39" s="20" t="n">
        <v>9.378279920000001</v>
      </c>
      <c r="K39" s="18" t="s">
        <v>404</v>
      </c>
      <c r="L39" s="20" t="s">
        <v>404</v>
      </c>
      <c r="M39" s="18" t="s">
        <v>404</v>
      </c>
      <c r="N39" s="20" t="s">
        <v>404</v>
      </c>
      <c r="O39" s="18" t="s">
        <v>404</v>
      </c>
      <c r="P39" s="20" t="s">
        <v>404</v>
      </c>
      <c r="Q39" s="18" t="n">
        <v>510.63527887</v>
      </c>
      <c r="R39" s="20" t="n">
        <v>51.28339623</v>
      </c>
    </row>
    <row r="40" spans="1:18">
      <c r="A40" s="15" t="s">
        <v>437</v>
      </c>
      <c r="B40" s="17" t="n">
        <v>14157</v>
      </c>
      <c r="C40" s="18">
        <f>(2978.0/B40*100)</f>
        <v/>
      </c>
      <c r="D40" s="19" t="n">
        <v>11179</v>
      </c>
      <c r="E40" s="18" t="n">
        <v>511.2530702</v>
      </c>
      <c r="F40" s="20" t="n">
        <v>11.88418588</v>
      </c>
      <c r="G40" s="18" t="n">
        <v>511.0419841</v>
      </c>
      <c r="H40" s="20" t="n">
        <v>3.58448131</v>
      </c>
      <c r="I40" s="18" t="n">
        <v>510.79372349</v>
      </c>
      <c r="J40" s="20" t="n">
        <v>13.55859833</v>
      </c>
      <c r="K40" s="18" t="s">
        <v>404</v>
      </c>
      <c r="L40" s="20" t="s">
        <v>404</v>
      </c>
      <c r="M40" s="18" t="s">
        <v>404</v>
      </c>
      <c r="N40" s="20" t="s">
        <v>404</v>
      </c>
      <c r="O40" s="18" t="s">
        <v>404</v>
      </c>
      <c r="P40" s="20" t="s">
        <v>404</v>
      </c>
      <c r="Q40" s="18" t="n">
        <v>505.709622</v>
      </c>
      <c r="R40" s="20" t="n">
        <v>8.07920431</v>
      </c>
    </row>
    <row r="41" spans="1:18">
      <c r="A41" s="15" t="s">
        <v>438</v>
      </c>
      <c r="B41" s="17" t="n">
        <v>5712</v>
      </c>
      <c r="C41" s="18">
        <f>(99.0/B41*100)</f>
        <v/>
      </c>
      <c r="D41" s="19" t="n">
        <v>5613</v>
      </c>
      <c r="E41" s="18" t="n">
        <v>484.5729227</v>
      </c>
      <c r="F41" s="20" t="n">
        <v>9.85575575</v>
      </c>
      <c r="G41" s="18" t="n">
        <v>497.76208338</v>
      </c>
      <c r="H41" s="20" t="n">
        <v>4.2709813</v>
      </c>
      <c r="I41" s="18" t="n">
        <v>505.33311381</v>
      </c>
      <c r="J41" s="20" t="n">
        <v>7.71072688</v>
      </c>
      <c r="K41" s="18" t="s">
        <v>404</v>
      </c>
      <c r="L41" s="20" t="s">
        <v>404</v>
      </c>
      <c r="M41" s="18" t="s">
        <v>404</v>
      </c>
      <c r="N41" s="20" t="s">
        <v>404</v>
      </c>
      <c r="O41" s="18" t="s">
        <v>404</v>
      </c>
      <c r="P41" s="20" t="s">
        <v>404</v>
      </c>
      <c r="Q41" s="18" t="n">
        <v>479.08862567</v>
      </c>
      <c r="R41" s="20" t="n">
        <v>3.49727386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420.18582935</v>
      </c>
      <c r="F44" s="20" t="n">
        <v>12.07654089</v>
      </c>
      <c r="G44" s="18" t="n">
        <v>432.89159389</v>
      </c>
      <c r="H44" s="20" t="n">
        <v>3.59628966</v>
      </c>
      <c r="I44" s="18" t="n">
        <v>409.23570243</v>
      </c>
      <c r="J44" s="20" t="n">
        <v>8.91244228</v>
      </c>
      <c r="K44" s="18" t="s">
        <v>404</v>
      </c>
      <c r="L44" s="20" t="s">
        <v>404</v>
      </c>
      <c r="M44" s="18" t="s">
        <v>404</v>
      </c>
      <c r="N44" s="20" t="s">
        <v>404</v>
      </c>
      <c r="O44" s="18" t="s">
        <v>404</v>
      </c>
      <c r="P44" s="20" t="s">
        <v>404</v>
      </c>
      <c r="Q44" s="18" t="n">
        <v>415.54594989</v>
      </c>
      <c r="R44" s="20" t="n">
        <v>7.03126834</v>
      </c>
    </row>
    <row r="45" spans="1:18">
      <c r="A45" s="15" t="s">
        <v>442</v>
      </c>
      <c r="B45" s="17" t="n">
        <v>5519</v>
      </c>
      <c r="C45" s="18">
        <f>(0.0/B45*100)</f>
        <v/>
      </c>
      <c r="D45" s="19" t="n">
        <v>5519</v>
      </c>
      <c r="E45" s="18" t="n">
        <v>363.99559705</v>
      </c>
      <c r="F45" s="20" t="n">
        <v>6.98472201</v>
      </c>
      <c r="G45" s="18" t="n">
        <v>386.62279106</v>
      </c>
      <c r="H45" s="20" t="n">
        <v>5.61708993</v>
      </c>
      <c r="I45" s="18" t="n">
        <v>372.55158515</v>
      </c>
      <c r="J45" s="20" t="n">
        <v>3.62405195</v>
      </c>
      <c r="K45" s="18" t="s">
        <v>404</v>
      </c>
      <c r="L45" s="20" t="s">
        <v>404</v>
      </c>
      <c r="M45" s="18" t="s">
        <v>404</v>
      </c>
      <c r="N45" s="20" t="s">
        <v>404</v>
      </c>
      <c r="O45" s="18" t="s">
        <v>404</v>
      </c>
      <c r="P45" s="20" t="s">
        <v>404</v>
      </c>
      <c r="Q45" s="18" t="n">
        <v>356.49382206</v>
      </c>
      <c r="R45" s="20" t="n">
        <v>20.78879677</v>
      </c>
    </row>
    <row r="46" spans="1:18">
      <c r="A46" s="15" t="s">
        <v>443</v>
      </c>
      <c r="B46" s="17" t="n">
        <v>23141</v>
      </c>
      <c r="C46" s="18">
        <f>(4196.0/B46*100)</f>
        <v/>
      </c>
      <c r="D46" s="19" t="n">
        <v>18945</v>
      </c>
      <c r="E46" s="18" t="n">
        <v>407.22446988</v>
      </c>
      <c r="F46" s="20" t="n">
        <v>7.15067438</v>
      </c>
      <c r="G46" s="18" t="n">
        <v>399.21991232</v>
      </c>
      <c r="H46" s="20" t="n">
        <v>3.20708643</v>
      </c>
      <c r="I46" s="18" t="n">
        <v>415.93989409</v>
      </c>
      <c r="J46" s="20" t="n">
        <v>7.45190784</v>
      </c>
      <c r="K46" s="18" t="s">
        <v>404</v>
      </c>
      <c r="L46" s="20" t="s">
        <v>404</v>
      </c>
      <c r="M46" s="18" t="s">
        <v>404</v>
      </c>
      <c r="N46" s="20" t="s">
        <v>404</v>
      </c>
      <c r="O46" s="18" t="s">
        <v>404</v>
      </c>
      <c r="P46" s="20" t="s">
        <v>404</v>
      </c>
      <c r="Q46" s="18" t="n">
        <v>386.45809615</v>
      </c>
      <c r="R46" s="20" t="n">
        <v>31.10866856</v>
      </c>
    </row>
    <row r="47" spans="1:18">
      <c r="A47" s="15" t="s">
        <v>444</v>
      </c>
      <c r="B47" s="17" t="n">
        <v>5928</v>
      </c>
      <c r="C47" s="18">
        <f>(0.0/B47*100)</f>
        <v/>
      </c>
      <c r="D47" s="19" t="n">
        <v>5928</v>
      </c>
      <c r="E47" s="18" t="n">
        <v>403.5027722</v>
      </c>
      <c r="F47" s="20" t="n">
        <v>22.35771132</v>
      </c>
      <c r="G47" s="18" t="n">
        <v>444.9610652</v>
      </c>
      <c r="H47" s="20" t="n">
        <v>4.84175158</v>
      </c>
      <c r="I47" s="18" t="n">
        <v>497.86697374</v>
      </c>
      <c r="J47" s="20" t="n">
        <v>14.24074406</v>
      </c>
      <c r="K47" s="18" t="s">
        <v>404</v>
      </c>
      <c r="L47" s="20" t="s">
        <v>404</v>
      </c>
      <c r="M47" s="18" t="s">
        <v>404</v>
      </c>
      <c r="N47" s="20" t="s">
        <v>404</v>
      </c>
      <c r="O47" s="18" t="s">
        <v>404</v>
      </c>
      <c r="P47" s="20" t="s">
        <v>404</v>
      </c>
      <c r="Q47" s="18" t="n">
        <v>538.06022408</v>
      </c>
      <c r="R47" s="20" t="n">
        <v>4.45735281</v>
      </c>
    </row>
    <row r="48" spans="1:18">
      <c r="A48" s="15" t="s">
        <v>445</v>
      </c>
      <c r="B48" s="17" t="n">
        <v>9841</v>
      </c>
      <c r="C48" s="18">
        <f>(40.0/B48*100)</f>
        <v/>
      </c>
      <c r="D48" s="19" t="n">
        <v>9801</v>
      </c>
      <c r="E48" s="18" t="n">
        <v>528.82451824</v>
      </c>
      <c r="F48" s="20" t="n">
        <v>17.61817637</v>
      </c>
      <c r="G48" s="18" t="n">
        <v>527.36615653</v>
      </c>
      <c r="H48" s="20" t="n">
        <v>6.56947151</v>
      </c>
      <c r="I48" s="18" t="n">
        <v>481.23872492</v>
      </c>
      <c r="J48" s="20" t="n">
        <v>10.08809283</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420.76596375</v>
      </c>
      <c r="F49" s="20" t="n">
        <v>6.84365642</v>
      </c>
      <c r="G49" s="18" t="n">
        <v>425.34192095</v>
      </c>
      <c r="H49" s="20" t="n">
        <v>4.67242889</v>
      </c>
      <c r="I49" s="18" t="n">
        <v>441.27870037</v>
      </c>
      <c r="J49" s="20" t="n">
        <v>5.00459005</v>
      </c>
      <c r="K49" s="18" t="s">
        <v>404</v>
      </c>
      <c r="L49" s="20" t="s">
        <v>404</v>
      </c>
      <c r="M49" s="18" t="s">
        <v>404</v>
      </c>
      <c r="N49" s="20" t="s">
        <v>404</v>
      </c>
      <c r="O49" s="18" t="s">
        <v>404</v>
      </c>
      <c r="P49" s="20" t="s">
        <v>404</v>
      </c>
      <c r="Q49" s="18" t="n">
        <v>404.9761808</v>
      </c>
      <c r="R49" s="20" t="n">
        <v>24.20770077</v>
      </c>
    </row>
    <row r="50" spans="1:18">
      <c r="A50" s="15" t="s">
        <v>447</v>
      </c>
      <c r="B50" s="17" t="n">
        <v>11795</v>
      </c>
      <c r="C50" s="18">
        <f>(1031.0/B50*100)</f>
        <v/>
      </c>
      <c r="D50" s="19" t="n">
        <v>10764</v>
      </c>
      <c r="E50" s="18" t="n">
        <v>417.70675656</v>
      </c>
      <c r="F50" s="20" t="n">
        <v>5.74485064</v>
      </c>
      <c r="G50" s="18" t="n">
        <v>418.24477883</v>
      </c>
      <c r="H50" s="20" t="n">
        <v>3.39939804</v>
      </c>
      <c r="I50" s="18" t="n">
        <v>415.99602272</v>
      </c>
      <c r="J50" s="20" t="n">
        <v>9.24005541</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414.66976751</v>
      </c>
      <c r="F51" s="20" t="n">
        <v>8.40280819</v>
      </c>
      <c r="G51" s="18" t="n">
        <v>419.07260924</v>
      </c>
      <c r="H51" s="20" t="n">
        <v>4.39140426</v>
      </c>
      <c r="I51" s="18" t="n">
        <v>421.73453311</v>
      </c>
      <c r="J51" s="20" t="n">
        <v>3.84716743</v>
      </c>
      <c r="K51" s="18" t="s">
        <v>404</v>
      </c>
      <c r="L51" s="20" t="s">
        <v>404</v>
      </c>
      <c r="M51" s="18" t="s">
        <v>404</v>
      </c>
      <c r="N51" s="20" t="s">
        <v>404</v>
      </c>
      <c r="O51" s="18" t="s">
        <v>404</v>
      </c>
      <c r="P51" s="20" t="s">
        <v>404</v>
      </c>
      <c r="Q51" s="18" t="n">
        <v>438.88186018</v>
      </c>
      <c r="R51" s="20" t="n">
        <v>40.83703253</v>
      </c>
    </row>
    <row r="52" spans="1:18">
      <c r="A52" s="15" t="s">
        <v>449</v>
      </c>
      <c r="B52" s="17" t="n">
        <v>5809</v>
      </c>
      <c r="C52" s="18">
        <f>(0.0/B52*100)</f>
        <v/>
      </c>
      <c r="D52" s="19" t="n">
        <v>5809</v>
      </c>
      <c r="E52" s="18" t="n">
        <v>470.60171345</v>
      </c>
      <c r="F52" s="20" t="n">
        <v>8.23432128</v>
      </c>
      <c r="G52" s="18" t="n">
        <v>476.00388167</v>
      </c>
      <c r="H52" s="20" t="n">
        <v>3.88932943</v>
      </c>
      <c r="I52" s="18" t="n">
        <v>484.65723017</v>
      </c>
      <c r="J52" s="20" t="n">
        <v>12.46182228</v>
      </c>
      <c r="K52" s="18" t="s">
        <v>404</v>
      </c>
      <c r="L52" s="20" t="s">
        <v>404</v>
      </c>
      <c r="M52" s="18" t="s">
        <v>404</v>
      </c>
      <c r="N52" s="20" t="s">
        <v>404</v>
      </c>
      <c r="O52" s="18" t="s">
        <v>404</v>
      </c>
      <c r="P52" s="20" t="s">
        <v>404</v>
      </c>
      <c r="Q52" s="18" t="n">
        <v>440.42761084</v>
      </c>
      <c r="R52" s="20" t="n">
        <v>4.73080691</v>
      </c>
    </row>
    <row r="53" spans="1:18">
      <c r="A53" s="15" t="s">
        <v>450</v>
      </c>
      <c r="B53" s="17" t="n">
        <v>5571</v>
      </c>
      <c r="C53" s="18">
        <f>(0.0/B53*100)</f>
        <v/>
      </c>
      <c r="D53" s="19" t="n">
        <v>5571</v>
      </c>
      <c r="E53" s="18" t="n">
        <v>402.35210922</v>
      </c>
      <c r="F53" s="20" t="n">
        <v>3.0619897</v>
      </c>
      <c r="G53" s="18" t="n">
        <v>430.89166587</v>
      </c>
      <c r="H53" s="20" t="n">
        <v>1.77289305</v>
      </c>
      <c r="I53" s="18" t="n">
        <v>450.15947186</v>
      </c>
      <c r="J53" s="20" t="n">
        <v>2.19988288</v>
      </c>
      <c r="K53" s="18" t="s">
        <v>404</v>
      </c>
      <c r="L53" s="20" t="s">
        <v>404</v>
      </c>
      <c r="M53" s="18" t="s">
        <v>404</v>
      </c>
      <c r="N53" s="20" t="s">
        <v>404</v>
      </c>
      <c r="O53" s="18" t="s">
        <v>404</v>
      </c>
      <c r="P53" s="20" t="s">
        <v>404</v>
      </c>
      <c r="Q53" s="18" t="n">
        <v>455.97488625</v>
      </c>
      <c r="R53" s="20" t="n">
        <v>9.98015616</v>
      </c>
    </row>
    <row r="54" spans="1:18">
      <c r="A54" s="15" t="s">
        <v>451</v>
      </c>
      <c r="B54" s="17" t="n">
        <v>4740</v>
      </c>
      <c r="C54" s="18">
        <f>(199.0/B54*100)</f>
        <v/>
      </c>
      <c r="D54" s="19" t="n">
        <v>4541</v>
      </c>
      <c r="E54" s="18" t="n">
        <v>322.09808088</v>
      </c>
      <c r="F54" s="20" t="n">
        <v>9.23222356</v>
      </c>
      <c r="G54" s="18" t="n">
        <v>333.88673462</v>
      </c>
      <c r="H54" s="20" t="n">
        <v>4.12390769</v>
      </c>
      <c r="I54" s="18" t="n">
        <v>333.65046287</v>
      </c>
      <c r="J54" s="20" t="n">
        <v>7.25092751</v>
      </c>
      <c r="K54" s="18" t="s">
        <v>404</v>
      </c>
      <c r="L54" s="20" t="s">
        <v>404</v>
      </c>
      <c r="M54" s="18" t="s">
        <v>404</v>
      </c>
      <c r="N54" s="20" t="s">
        <v>404</v>
      </c>
      <c r="O54" s="18" t="s">
        <v>404</v>
      </c>
      <c r="P54" s="20" t="s">
        <v>404</v>
      </c>
      <c r="Q54" s="18" t="n">
        <v>300.53953032</v>
      </c>
      <c r="R54" s="20" t="n">
        <v>5.82923835</v>
      </c>
    </row>
    <row r="55" spans="1:18">
      <c r="A55" s="15" t="s">
        <v>452</v>
      </c>
      <c r="B55" s="17" t="n">
        <v>5316</v>
      </c>
      <c r="C55" s="18">
        <f>(43.0/B55*100)</f>
        <v/>
      </c>
      <c r="D55" s="19" t="n">
        <v>5273</v>
      </c>
      <c r="E55" s="18" t="n">
        <v>400.61977271</v>
      </c>
      <c r="F55" s="20" t="n">
        <v>10.16739734</v>
      </c>
      <c r="G55" s="18" t="n">
        <v>408.49865661</v>
      </c>
      <c r="H55" s="20" t="n">
        <v>5.19551859</v>
      </c>
      <c r="I55" s="18" t="n">
        <v>417.41322771</v>
      </c>
      <c r="J55" s="20" t="n">
        <v>5.86584308</v>
      </c>
      <c r="K55" s="18" t="s">
        <v>404</v>
      </c>
      <c r="L55" s="20" t="s">
        <v>404</v>
      </c>
      <c r="M55" s="18" t="s">
        <v>404</v>
      </c>
      <c r="N55" s="20" t="s">
        <v>404</v>
      </c>
      <c r="O55" s="18" t="s">
        <v>404</v>
      </c>
      <c r="P55" s="20" t="s">
        <v>404</v>
      </c>
      <c r="Q55" s="18" t="n">
        <v>412.62790167</v>
      </c>
      <c r="R55" s="20" t="n">
        <v>5.45107841</v>
      </c>
    </row>
    <row r="56" spans="1:18">
      <c r="A56" s="15" t="s">
        <v>453</v>
      </c>
      <c r="B56" s="17" t="n">
        <v>5359</v>
      </c>
      <c r="C56" s="18">
        <f>(0.0/B56*100)</f>
        <v/>
      </c>
      <c r="D56" s="19" t="n">
        <v>5359</v>
      </c>
      <c r="E56" s="18" t="n">
        <v>503.25544172</v>
      </c>
      <c r="F56" s="20" t="n">
        <v>6.34307752</v>
      </c>
      <c r="G56" s="18" t="n">
        <v>527.11420047</v>
      </c>
      <c r="H56" s="20" t="n">
        <v>3.6498046</v>
      </c>
      <c r="I56" s="18" t="n">
        <v>543.42184465</v>
      </c>
      <c r="J56" s="20" t="n">
        <v>11.16369835</v>
      </c>
      <c r="K56" s="18" t="s">
        <v>404</v>
      </c>
      <c r="L56" s="20" t="s">
        <v>404</v>
      </c>
      <c r="M56" s="18" t="s">
        <v>404</v>
      </c>
      <c r="N56" s="20" t="s">
        <v>404</v>
      </c>
      <c r="O56" s="18" t="s">
        <v>404</v>
      </c>
      <c r="P56" s="20" t="s">
        <v>404</v>
      </c>
      <c r="Q56" s="18" t="n">
        <v>482.20290308</v>
      </c>
      <c r="R56" s="20" t="n">
        <v>4.7249978</v>
      </c>
    </row>
    <row r="57" spans="1:18">
      <c r="A57" s="15" t="s">
        <v>454</v>
      </c>
      <c r="B57" s="17" t="n">
        <v>6513</v>
      </c>
      <c r="C57" s="18">
        <f>(0.0/B57*100)</f>
        <v/>
      </c>
      <c r="D57" s="19" t="n">
        <v>6513</v>
      </c>
      <c r="E57" s="18" t="n">
        <v>410.24710569</v>
      </c>
      <c r="F57" s="20" t="n">
        <v>6.38361708</v>
      </c>
      <c r="G57" s="18" t="n">
        <v>403.04496791</v>
      </c>
      <c r="H57" s="20" t="n">
        <v>3.46598854</v>
      </c>
      <c r="I57" s="18" t="n">
        <v>386.28199492</v>
      </c>
      <c r="J57" s="20" t="n">
        <v>7.29713972</v>
      </c>
      <c r="K57" s="18" t="s">
        <v>404</v>
      </c>
      <c r="L57" s="20" t="s">
        <v>404</v>
      </c>
      <c r="M57" s="18" t="s">
        <v>404</v>
      </c>
      <c r="N57" s="20" t="s">
        <v>404</v>
      </c>
      <c r="O57" s="18" t="n">
        <v>366.13225625</v>
      </c>
      <c r="P57" s="20" t="n">
        <v>5.77110414</v>
      </c>
      <c r="Q57" s="18" t="n">
        <v>421.44925418</v>
      </c>
      <c r="R57" s="20" t="n">
        <v>21.37690126</v>
      </c>
    </row>
    <row r="58" spans="1:18">
      <c r="A58" s="15" t="s">
        <v>455</v>
      </c>
      <c r="B58" s="17" t="n">
        <v>7267</v>
      </c>
      <c r="C58" s="18">
        <f>(0.0/B58*100)</f>
        <v/>
      </c>
      <c r="D58" s="19" t="n">
        <v>7267</v>
      </c>
      <c r="E58" s="18" t="n">
        <v>409.21235899</v>
      </c>
      <c r="F58" s="20" t="n">
        <v>5.93438899</v>
      </c>
      <c r="G58" s="18" t="n">
        <v>408.74576841</v>
      </c>
      <c r="H58" s="20" t="n">
        <v>4.3875375</v>
      </c>
      <c r="I58" s="18" t="n">
        <v>407.18780621</v>
      </c>
      <c r="J58" s="20" t="n">
        <v>6.70952588</v>
      </c>
      <c r="K58" s="18" t="s">
        <v>404</v>
      </c>
      <c r="L58" s="20" t="s">
        <v>404</v>
      </c>
      <c r="M58" s="18" t="s">
        <v>404</v>
      </c>
      <c r="N58" s="20" t="s">
        <v>404</v>
      </c>
      <c r="O58" s="18" t="s">
        <v>404</v>
      </c>
      <c r="P58" s="20" t="s">
        <v>404</v>
      </c>
      <c r="Q58" s="18" t="n">
        <v>409.78434158</v>
      </c>
      <c r="R58" s="20" t="n">
        <v>9.70613934</v>
      </c>
    </row>
    <row r="59" spans="1:18">
      <c r="A59" s="15" t="s">
        <v>456</v>
      </c>
      <c r="B59" s="17" t="n">
        <v>4826</v>
      </c>
      <c r="C59" s="18">
        <f>(0.0/B59*100)</f>
        <v/>
      </c>
      <c r="D59" s="19" t="n">
        <v>4826</v>
      </c>
      <c r="E59" s="18" t="n">
        <v>379.45154724</v>
      </c>
      <c r="F59" s="20" t="n">
        <v>3.16259616</v>
      </c>
      <c r="G59" s="18" t="n">
        <v>375.57956112</v>
      </c>
      <c r="H59" s="20" t="n">
        <v>2.35265756</v>
      </c>
      <c r="I59" s="18" t="n">
        <v>381.83101653</v>
      </c>
      <c r="J59" s="20" t="n">
        <v>4.21969427</v>
      </c>
      <c r="K59" s="18" t="s">
        <v>404</v>
      </c>
      <c r="L59" s="20" t="s">
        <v>404</v>
      </c>
      <c r="M59" s="18" t="s">
        <v>404</v>
      </c>
      <c r="N59" s="20" t="s">
        <v>404</v>
      </c>
      <c r="O59" s="18" t="s">
        <v>404</v>
      </c>
      <c r="P59" s="20" t="s">
        <v>404</v>
      </c>
      <c r="Q59" s="18" t="n">
        <v>382.9323499</v>
      </c>
      <c r="R59" s="20" t="n">
        <v>4.95183408</v>
      </c>
    </row>
    <row r="60" spans="1:18">
      <c r="A60" s="15" t="s">
        <v>457</v>
      </c>
      <c r="B60" s="17" t="n">
        <v>4546</v>
      </c>
      <c r="C60" s="18">
        <f>(0.0/B60*100)</f>
        <v/>
      </c>
      <c r="D60" s="19" t="n">
        <v>4546</v>
      </c>
      <c r="E60" s="18" t="n">
        <v>390.87432789</v>
      </c>
      <c r="F60" s="20" t="n">
        <v>11.8091462</v>
      </c>
      <c r="G60" s="18" t="n">
        <v>387.97088222</v>
      </c>
      <c r="H60" s="20" t="n">
        <v>8.969907170000001</v>
      </c>
      <c r="I60" s="18" t="n">
        <v>385.00788612</v>
      </c>
      <c r="J60" s="20" t="n">
        <v>6.70331265</v>
      </c>
      <c r="K60" s="18" t="s">
        <v>404</v>
      </c>
      <c r="L60" s="20" t="s">
        <v>404</v>
      </c>
      <c r="M60" s="18" t="s">
        <v>404</v>
      </c>
      <c r="N60" s="20" t="s">
        <v>404</v>
      </c>
      <c r="O60" s="18" t="s">
        <v>404</v>
      </c>
      <c r="P60" s="20" t="s">
        <v>404</v>
      </c>
      <c r="Q60" s="18" t="n">
        <v>384.37040596</v>
      </c>
      <c r="R60" s="20" t="n">
        <v>8.28975586</v>
      </c>
    </row>
    <row r="61" spans="1:18">
      <c r="A61" s="15" t="s">
        <v>458</v>
      </c>
      <c r="B61" s="17" t="n">
        <v>6525</v>
      </c>
      <c r="C61" s="18">
        <f>(0.0/B61*100)</f>
        <v/>
      </c>
      <c r="D61" s="19" t="n">
        <v>6525</v>
      </c>
      <c r="E61" s="18" t="n">
        <v>477.22780611</v>
      </c>
      <c r="F61" s="20" t="n">
        <v>7.43589135</v>
      </c>
      <c r="G61" s="18" t="n">
        <v>472.40493612</v>
      </c>
      <c r="H61" s="20" t="n">
        <v>3.09620232</v>
      </c>
      <c r="I61" s="18" t="n">
        <v>483.5584339</v>
      </c>
      <c r="J61" s="20" t="n">
        <v>8.861446239999999</v>
      </c>
      <c r="K61" s="18" t="s">
        <v>404</v>
      </c>
      <c r="L61" s="20" t="s">
        <v>404</v>
      </c>
      <c r="M61" s="18" t="s">
        <v>404</v>
      </c>
      <c r="N61" s="20" t="s">
        <v>404</v>
      </c>
      <c r="O61" s="18" t="s">
        <v>404</v>
      </c>
      <c r="P61" s="20" t="s">
        <v>404</v>
      </c>
      <c r="Q61" s="18" t="n">
        <v>490.90138032</v>
      </c>
      <c r="R61" s="20" t="n">
        <v>10.76340439</v>
      </c>
    </row>
    <row r="62" spans="1:18">
      <c r="A62" s="15" t="s">
        <v>459</v>
      </c>
      <c r="B62" s="17" t="n">
        <v>4476</v>
      </c>
      <c r="C62" s="18">
        <f>(0.0/B62*100)</f>
        <v/>
      </c>
      <c r="D62" s="19" t="n">
        <v>4476</v>
      </c>
      <c r="E62" s="18" t="n">
        <v>517.4336893</v>
      </c>
      <c r="F62" s="20" t="n">
        <v>2.81205421</v>
      </c>
      <c r="G62" s="18" t="n">
        <v>528.89297701</v>
      </c>
      <c r="H62" s="20" t="n">
        <v>1.37359812</v>
      </c>
      <c r="I62" s="18" t="n">
        <v>531.7655826</v>
      </c>
      <c r="J62" s="20" t="n">
        <v>2.02508122</v>
      </c>
      <c r="K62" s="18" t="s">
        <v>404</v>
      </c>
      <c r="L62" s="20" t="s">
        <v>404</v>
      </c>
      <c r="M62" s="18" t="s">
        <v>404</v>
      </c>
      <c r="N62" s="20" t="s">
        <v>404</v>
      </c>
      <c r="O62" s="18" t="s">
        <v>404</v>
      </c>
      <c r="P62" s="20" t="s">
        <v>404</v>
      </c>
      <c r="Q62" s="18" t="n">
        <v>550.46884713</v>
      </c>
      <c r="R62" s="20" t="n">
        <v>5.73789828</v>
      </c>
    </row>
    <row r="63" spans="1:18">
      <c r="A63" s="15" t="s">
        <v>460</v>
      </c>
      <c r="B63" s="17" t="n">
        <v>5324</v>
      </c>
      <c r="C63" s="18">
        <f>(0.0/B63*100)</f>
        <v/>
      </c>
      <c r="D63" s="19" t="n">
        <v>5324</v>
      </c>
      <c r="E63" s="18" t="n">
        <v>377.20689476</v>
      </c>
      <c r="F63" s="20" t="n">
        <v>2.64713444</v>
      </c>
      <c r="G63" s="18" t="n">
        <v>384.29238772</v>
      </c>
      <c r="H63" s="20" t="n">
        <v>1.61193042</v>
      </c>
      <c r="I63" s="18" t="n">
        <v>439.23879745</v>
      </c>
      <c r="J63" s="20" t="n">
        <v>10.687045</v>
      </c>
      <c r="K63" s="18" t="s">
        <v>404</v>
      </c>
      <c r="L63" s="20" t="s">
        <v>404</v>
      </c>
      <c r="M63" s="18" t="s">
        <v>404</v>
      </c>
      <c r="N63" s="20" t="s">
        <v>404</v>
      </c>
      <c r="O63" s="18" t="s">
        <v>404</v>
      </c>
      <c r="P63" s="20" t="s">
        <v>404</v>
      </c>
      <c r="Q63" s="18" t="n">
        <v>388.84650173</v>
      </c>
      <c r="R63" s="20" t="n">
        <v>4.07914705</v>
      </c>
    </row>
    <row r="64" spans="1:18">
      <c r="A64" s="15" t="s">
        <v>461</v>
      </c>
      <c r="B64" s="17" t="n">
        <v>3634</v>
      </c>
      <c r="C64" s="18">
        <f>(27.0/B64*100)</f>
        <v/>
      </c>
      <c r="D64" s="19" t="n">
        <v>3607</v>
      </c>
      <c r="E64" s="18" t="n">
        <v>454.05148826</v>
      </c>
      <c r="F64" s="20" t="n">
        <v>6.27007306</v>
      </c>
      <c r="G64" s="18" t="n">
        <v>468.68886938</v>
      </c>
      <c r="H64" s="20" t="n">
        <v>2.44168133</v>
      </c>
      <c r="I64" s="18" t="n">
        <v>451.73358826</v>
      </c>
      <c r="J64" s="20" t="n">
        <v>5.41393276</v>
      </c>
      <c r="K64" s="18" t="s">
        <v>404</v>
      </c>
      <c r="L64" s="20" t="s">
        <v>404</v>
      </c>
      <c r="M64" s="18" t="n">
        <v>510.13740628</v>
      </c>
      <c r="N64" s="20" t="n">
        <v>29.6520206</v>
      </c>
      <c r="O64" s="18" t="s">
        <v>404</v>
      </c>
      <c r="P64" s="20" t="s">
        <v>404</v>
      </c>
      <c r="Q64" s="18" t="n">
        <v>464.7102828</v>
      </c>
      <c r="R64" s="20" t="n">
        <v>2.72253283</v>
      </c>
    </row>
    <row r="65" spans="1:18">
      <c r="A65" s="15" t="s">
        <v>462</v>
      </c>
      <c r="B65" s="17" t="n">
        <v>5325</v>
      </c>
      <c r="C65" s="18">
        <f>(0.0/B65*100)</f>
        <v/>
      </c>
      <c r="D65" s="19" t="n">
        <v>5325</v>
      </c>
      <c r="E65" s="18" t="n">
        <v>419.95442309</v>
      </c>
      <c r="F65" s="20" t="n">
        <v>5.79421361</v>
      </c>
      <c r="G65" s="18" t="n">
        <v>429.90481489</v>
      </c>
      <c r="H65" s="20" t="n">
        <v>2.51541554</v>
      </c>
      <c r="I65" s="18" t="n">
        <v>416.76578915</v>
      </c>
      <c r="J65" s="20" t="n">
        <v>16.20189498</v>
      </c>
      <c r="K65" s="18" t="s">
        <v>404</v>
      </c>
      <c r="L65" s="20" t="s">
        <v>404</v>
      </c>
      <c r="M65" s="18" t="s">
        <v>404</v>
      </c>
      <c r="N65" s="20" t="s">
        <v>404</v>
      </c>
      <c r="O65" s="18" t="s">
        <v>404</v>
      </c>
      <c r="P65" s="20" t="s">
        <v>404</v>
      </c>
      <c r="Q65" s="18" t="n">
        <v>434.39439929</v>
      </c>
      <c r="R65" s="20" t="n">
        <v>14.38865047</v>
      </c>
    </row>
    <row r="66" spans="1:18">
      <c r="A66" s="15" t="s">
        <v>463</v>
      </c>
      <c r="B66" s="17" t="n">
        <v>5665</v>
      </c>
      <c r="C66" s="18">
        <f>(0.0/B66*100)</f>
        <v/>
      </c>
      <c r="D66" s="19" t="n">
        <v>5665</v>
      </c>
      <c r="E66" s="18" t="n">
        <v>422.70934245</v>
      </c>
      <c r="F66" s="20" t="n">
        <v>2.14179038</v>
      </c>
      <c r="G66" s="18" t="n">
        <v>407.9600572</v>
      </c>
      <c r="H66" s="20" t="n">
        <v>1.24321594</v>
      </c>
      <c r="I66" s="18" t="n">
        <v>375.69402345</v>
      </c>
      <c r="J66" s="20" t="n">
        <v>12.83850928</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392.03618409</v>
      </c>
      <c r="F67" s="20" t="n">
        <v>5.29262525</v>
      </c>
      <c r="G67" s="18" t="n">
        <v>397.16594615</v>
      </c>
      <c r="H67" s="20" t="n">
        <v>3.70824599</v>
      </c>
      <c r="I67" s="18" t="n">
        <v>398.8303334</v>
      </c>
      <c r="J67" s="20" t="n">
        <v>5.38854487</v>
      </c>
      <c r="K67" s="18" t="s">
        <v>404</v>
      </c>
      <c r="L67" s="20" t="s">
        <v>404</v>
      </c>
      <c r="M67" s="18" t="s">
        <v>404</v>
      </c>
      <c r="N67" s="20" t="s">
        <v>404</v>
      </c>
      <c r="O67" s="18" t="s">
        <v>404</v>
      </c>
      <c r="P67" s="20" t="s">
        <v>404</v>
      </c>
      <c r="Q67" s="18" t="n">
        <v>396.1593853</v>
      </c>
      <c r="R67" s="20" t="n">
        <v>18.60701632</v>
      </c>
    </row>
    <row r="68" spans="1:18">
      <c r="A68" s="15" t="s">
        <v>465</v>
      </c>
      <c r="B68" s="17" t="n">
        <v>12083</v>
      </c>
      <c r="C68" s="18">
        <f>(0.0/B68*100)</f>
        <v/>
      </c>
      <c r="D68" s="19" t="n">
        <v>12083</v>
      </c>
      <c r="E68" s="18" t="n">
        <v>393.66693169</v>
      </c>
      <c r="F68" s="20" t="n">
        <v>1.50577061</v>
      </c>
      <c r="G68" s="18" t="n">
        <v>427.0896542</v>
      </c>
      <c r="H68" s="20" t="n">
        <v>1.16477091</v>
      </c>
      <c r="I68" s="18" t="n">
        <v>405.80364913</v>
      </c>
      <c r="J68" s="20" t="n">
        <v>4.46461795</v>
      </c>
      <c r="K68" s="18" t="s">
        <v>404</v>
      </c>
      <c r="L68" s="20" t="s">
        <v>404</v>
      </c>
      <c r="M68" s="18" t="s">
        <v>404</v>
      </c>
      <c r="N68" s="20" t="s">
        <v>404</v>
      </c>
      <c r="O68" s="18" t="s">
        <v>404</v>
      </c>
      <c r="P68" s="20" t="s">
        <v>404</v>
      </c>
      <c r="Q68" s="18" t="n">
        <v>408.38146514</v>
      </c>
      <c r="R68" s="20" t="n">
        <v>11.7261629</v>
      </c>
    </row>
    <row r="69" spans="1:18">
      <c r="A69" s="15" t="s">
        <v>466</v>
      </c>
      <c r="B69" s="17" t="n">
        <v>4876</v>
      </c>
      <c r="C69" s="18">
        <f>(0.0/B69*100)</f>
        <v/>
      </c>
      <c r="D69" s="19" t="n">
        <v>4876</v>
      </c>
      <c r="E69" s="18" t="n">
        <v>427.5205076</v>
      </c>
      <c r="F69" s="20" t="n">
        <v>8.316802490000001</v>
      </c>
      <c r="G69" s="18" t="n">
        <v>435.52517659</v>
      </c>
      <c r="H69" s="20" t="n">
        <v>3.56593476</v>
      </c>
      <c r="I69" s="18" t="n">
        <v>490.75804494</v>
      </c>
      <c r="J69" s="20" t="n">
        <v>25.10632425</v>
      </c>
      <c r="K69" s="18" t="s">
        <v>404</v>
      </c>
      <c r="L69" s="20" t="s">
        <v>404</v>
      </c>
      <c r="M69" s="18" t="s">
        <v>404</v>
      </c>
      <c r="N69" s="20" t="s">
        <v>404</v>
      </c>
      <c r="O69" s="18" t="s">
        <v>404</v>
      </c>
      <c r="P69" s="20" t="s">
        <v>404</v>
      </c>
      <c r="Q69" s="18" t="n">
        <v>426.18488389</v>
      </c>
      <c r="R69" s="20" t="n">
        <v>19.67671902</v>
      </c>
    </row>
    <row r="70" spans="1:18">
      <c r="A70" s="15" t="s">
        <v>467</v>
      </c>
      <c r="B70" s="17" t="n">
        <v>6036</v>
      </c>
      <c r="C70" s="18">
        <f>(0.0/B70*100)</f>
        <v/>
      </c>
      <c r="D70" s="19" t="n">
        <v>6036</v>
      </c>
      <c r="E70" s="18" t="n">
        <v>476.316037</v>
      </c>
      <c r="F70" s="20" t="n">
        <v>14.41218307</v>
      </c>
      <c r="G70" s="18" t="n">
        <v>487.3304129</v>
      </c>
      <c r="H70" s="20" t="n">
        <v>3.05737655</v>
      </c>
      <c r="I70" s="18" t="n">
        <v>470.04871834</v>
      </c>
      <c r="J70" s="20" t="n">
        <v>15.51742723</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557.74636295</v>
      </c>
      <c r="F71" s="20" t="n">
        <v>3.92520894</v>
      </c>
      <c r="G71" s="18" t="n">
        <v>555.05447642</v>
      </c>
      <c r="H71" s="20" t="n">
        <v>1.38001333</v>
      </c>
      <c r="I71" s="18" t="n">
        <v>596.00303725</v>
      </c>
      <c r="J71" s="20" t="n">
        <v>18.28710285</v>
      </c>
      <c r="K71" s="18" t="s">
        <v>404</v>
      </c>
      <c r="L71" s="20" t="s">
        <v>404</v>
      </c>
      <c r="M71" s="18" t="s">
        <v>404</v>
      </c>
      <c r="N71" s="20" t="s">
        <v>404</v>
      </c>
      <c r="O71" s="18" t="s">
        <v>404</v>
      </c>
      <c r="P71" s="20" t="s">
        <v>404</v>
      </c>
      <c r="Q71" s="18" t="n">
        <v>512.7936718</v>
      </c>
      <c r="R71" s="20" t="n">
        <v>9.63477462</v>
      </c>
    </row>
    <row r="72" spans="1:18">
      <c r="A72" s="15" t="s">
        <v>469</v>
      </c>
      <c r="B72" s="17" t="n">
        <v>7708</v>
      </c>
      <c r="C72" s="18">
        <f>(0.0/B72*100)</f>
        <v/>
      </c>
      <c r="D72" s="19" t="n">
        <v>7708</v>
      </c>
      <c r="E72" s="18" t="n">
        <v>517.0374114</v>
      </c>
      <c r="F72" s="20" t="n">
        <v>8.989562640000001</v>
      </c>
      <c r="G72" s="18" t="n">
        <v>537.85726891</v>
      </c>
      <c r="H72" s="20" t="n">
        <v>3.99019959</v>
      </c>
      <c r="I72" s="18" t="n">
        <v>509.09944841</v>
      </c>
      <c r="J72" s="20" t="n">
        <v>12.02528507</v>
      </c>
      <c r="K72" s="18" t="s">
        <v>404</v>
      </c>
      <c r="L72" s="20" t="s">
        <v>404</v>
      </c>
      <c r="M72" s="18" t="s">
        <v>404</v>
      </c>
      <c r="N72" s="20" t="s">
        <v>404</v>
      </c>
      <c r="O72" s="18" t="s">
        <v>404</v>
      </c>
      <c r="P72" s="20" t="s">
        <v>404</v>
      </c>
      <c r="Q72" s="18" t="n">
        <v>534.32707013</v>
      </c>
      <c r="R72" s="20" t="n">
        <v>53.81328271</v>
      </c>
    </row>
    <row r="73" spans="1:18">
      <c r="A73" s="15" t="s">
        <v>470</v>
      </c>
      <c r="B73" s="17" t="n">
        <v>8249</v>
      </c>
      <c r="C73" s="18">
        <f>(0.0/B73*100)</f>
        <v/>
      </c>
      <c r="D73" s="19" t="n">
        <v>8249</v>
      </c>
      <c r="E73" s="18" t="n">
        <v>414.5092782</v>
      </c>
      <c r="F73" s="20" t="n">
        <v>7.61146401</v>
      </c>
      <c r="G73" s="18" t="n">
        <v>424.35622779</v>
      </c>
      <c r="H73" s="20" t="n">
        <v>3.52676102</v>
      </c>
      <c r="I73" s="18" t="n">
        <v>400.08604517</v>
      </c>
      <c r="J73" s="20" t="n">
        <v>21.23493042</v>
      </c>
      <c r="K73" s="18" t="s">
        <v>404</v>
      </c>
      <c r="L73" s="20" t="s">
        <v>404</v>
      </c>
      <c r="M73" s="18" t="s">
        <v>404</v>
      </c>
      <c r="N73" s="20" t="s">
        <v>404</v>
      </c>
      <c r="O73" s="18" t="s">
        <v>404</v>
      </c>
      <c r="P73" s="20" t="s">
        <v>404</v>
      </c>
      <c r="Q73" s="18" t="n">
        <v>420.91411561</v>
      </c>
      <c r="R73" s="20" t="n">
        <v>6.4369659</v>
      </c>
    </row>
    <row r="74" spans="1:18">
      <c r="A74" s="15" t="s">
        <v>471</v>
      </c>
      <c r="B74" s="17" t="n">
        <v>4692</v>
      </c>
      <c r="C74" s="18">
        <f>(484.0/B74*100)</f>
        <v/>
      </c>
      <c r="D74" s="19" t="n">
        <v>4208</v>
      </c>
      <c r="E74" s="18" t="n">
        <v>417.55825922</v>
      </c>
      <c r="F74" s="20" t="n">
        <v>3.48269086</v>
      </c>
      <c r="G74" s="18" t="n">
        <v>424.04230724</v>
      </c>
      <c r="H74" s="20" t="n">
        <v>2.23678517</v>
      </c>
      <c r="I74" s="18" t="n">
        <v>410.5710511</v>
      </c>
      <c r="J74" s="20" t="n">
        <v>2.29227073</v>
      </c>
      <c r="K74" s="18" t="s">
        <v>404</v>
      </c>
      <c r="L74" s="20" t="s">
        <v>404</v>
      </c>
      <c r="M74" s="18" t="s">
        <v>404</v>
      </c>
      <c r="N74" s="20" t="s">
        <v>404</v>
      </c>
      <c r="O74" s="18" t="s">
        <v>404</v>
      </c>
      <c r="P74" s="20" t="s">
        <v>404</v>
      </c>
      <c r="Q74" s="18" t="n">
        <v>448.95444971</v>
      </c>
      <c r="R74" s="20" t="n">
        <v>4.93492077</v>
      </c>
    </row>
    <row r="75" spans="1:18">
      <c r="A75" s="15" t="s">
        <v>472</v>
      </c>
      <c r="B75" s="17" t="n">
        <v>5375</v>
      </c>
      <c r="C75" s="18">
        <f>(483.0/B75*100)</f>
        <v/>
      </c>
      <c r="D75" s="19" t="n">
        <v>4892</v>
      </c>
      <c r="E75" s="18" t="n">
        <v>368.47300485</v>
      </c>
      <c r="F75" s="20" t="n">
        <v>8.633251100000001</v>
      </c>
      <c r="G75" s="18" t="n">
        <v>392.17355618</v>
      </c>
      <c r="H75" s="20" t="n">
        <v>4.05612351</v>
      </c>
      <c r="I75" s="18" t="n">
        <v>382.02550952</v>
      </c>
      <c r="J75" s="20" t="n">
        <v>5.37721983</v>
      </c>
      <c r="K75" s="18" t="s">
        <v>404</v>
      </c>
      <c r="L75" s="20" t="s">
        <v>404</v>
      </c>
      <c r="M75" s="18" t="s">
        <v>404</v>
      </c>
      <c r="N75" s="20" t="s">
        <v>404</v>
      </c>
      <c r="O75" s="18" t="s">
        <v>404</v>
      </c>
      <c r="P75" s="20" t="s">
        <v>404</v>
      </c>
      <c r="Q75" s="18" t="n">
        <v>415.29229638</v>
      </c>
      <c r="R75" s="20" t="n">
        <v>7.22304475</v>
      </c>
    </row>
    <row r="76" spans="1:18">
      <c r="A76" s="15" t="s">
        <v>473</v>
      </c>
      <c r="B76" s="17" t="n">
        <v>14167</v>
      </c>
      <c r="C76" s="18">
        <f>(1400.0/B76*100)</f>
        <v/>
      </c>
      <c r="D76" s="19" t="n">
        <v>12767</v>
      </c>
      <c r="E76" s="18" t="n">
        <v>420.31856833</v>
      </c>
      <c r="F76" s="20" t="n">
        <v>6.94238982</v>
      </c>
      <c r="G76" s="18" t="n">
        <v>444.39176309</v>
      </c>
      <c r="H76" s="20" t="n">
        <v>3.64599916</v>
      </c>
      <c r="I76" s="18" t="n">
        <v>434.11161122</v>
      </c>
      <c r="J76" s="20" t="n">
        <v>8.489733279999999</v>
      </c>
      <c r="K76" s="18" t="s">
        <v>404</v>
      </c>
      <c r="L76" s="20" t="s">
        <v>404</v>
      </c>
      <c r="M76" s="18" t="s">
        <v>404</v>
      </c>
      <c r="N76" s="20" t="s">
        <v>404</v>
      </c>
      <c r="O76" s="18" t="s">
        <v>404</v>
      </c>
      <c r="P76" s="20" t="s">
        <v>404</v>
      </c>
      <c r="Q76" s="18" t="n">
        <v>430.88247715</v>
      </c>
      <c r="R76" s="20" t="n">
        <v>11.08799514</v>
      </c>
    </row>
    <row r="77" spans="1:18">
      <c r="A77" s="15" t="s">
        <v>474</v>
      </c>
      <c r="B77" s="17" t="n">
        <v>6062</v>
      </c>
      <c r="C77" s="18">
        <f>(0.0/B77*100)</f>
        <v/>
      </c>
      <c r="D77" s="19" t="n">
        <v>6062</v>
      </c>
      <c r="E77" s="18" t="n">
        <v>430.1195833</v>
      </c>
      <c r="F77" s="20" t="n">
        <v>9.141098550000001</v>
      </c>
      <c r="G77" s="18" t="n">
        <v>422.63763676</v>
      </c>
      <c r="H77" s="20" t="n">
        <v>5.84509358</v>
      </c>
      <c r="I77" s="18" t="n">
        <v>444.04605327</v>
      </c>
      <c r="J77" s="20" t="n">
        <v>3.72135712</v>
      </c>
      <c r="K77" s="18" t="s">
        <v>404</v>
      </c>
      <c r="L77" s="20" t="s">
        <v>404</v>
      </c>
      <c r="M77" s="18" t="s">
        <v>404</v>
      </c>
      <c r="N77" s="20" t="s">
        <v>404</v>
      </c>
      <c r="O77" s="18" t="s">
        <v>404</v>
      </c>
      <c r="P77" s="20" t="s">
        <v>404</v>
      </c>
      <c r="Q77" s="18" t="n">
        <v>438.05201162</v>
      </c>
      <c r="R77" s="20" t="n">
        <v>12.94490336</v>
      </c>
    </row>
    <row r="78" spans="1:18">
      <c r="A78" s="15" t="s">
        <v>475</v>
      </c>
      <c r="B78" s="17" t="n">
        <v>5826</v>
      </c>
      <c r="C78" s="18">
        <f>(0.0/B78*100)</f>
        <v/>
      </c>
      <c r="D78" s="19" t="n">
        <v>5826</v>
      </c>
      <c r="E78" s="18" t="n">
        <v>528.72550778</v>
      </c>
      <c r="F78" s="20" t="n">
        <v>9.35743454</v>
      </c>
      <c r="G78" s="18" t="n">
        <v>529.1839156999999</v>
      </c>
      <c r="H78" s="20" t="n">
        <v>5.85169256</v>
      </c>
      <c r="I78" s="18" t="n">
        <v>515.50670251</v>
      </c>
      <c r="J78" s="20" t="n">
        <v>7.74570183</v>
      </c>
      <c r="K78" s="18" t="s">
        <v>404</v>
      </c>
      <c r="L78" s="20" t="s">
        <v>404</v>
      </c>
      <c r="M78" s="18" t="s">
        <v>404</v>
      </c>
      <c r="N78" s="20" t="s">
        <v>404</v>
      </c>
      <c r="O78" s="18" t="s">
        <v>404</v>
      </c>
      <c r="P78" s="20" t="s">
        <v>404</v>
      </c>
      <c r="Q78" s="18" t="n">
        <v>520.9974621</v>
      </c>
      <c r="R78" s="20" t="n">
        <v>10.91646968</v>
      </c>
    </row>
    <row customHeight="1" ht="25" r="79" spans="1:18">
      <c r="A79" s="15" t="s">
        <v>476</v>
      </c>
      <c r="B79" s="17" t="n">
        <v>1657</v>
      </c>
      <c r="C79" s="18">
        <f>(21.0/B79*100)</f>
        <v/>
      </c>
      <c r="D79" s="19" t="n">
        <v>1636</v>
      </c>
      <c r="E79" s="18" t="n">
        <v>468.75406937</v>
      </c>
      <c r="F79" s="20" t="n">
        <v>18.89230048</v>
      </c>
      <c r="G79" s="18" t="n">
        <v>481.76209153</v>
      </c>
      <c r="H79" s="20" t="n">
        <v>9.02980058</v>
      </c>
      <c r="I79" s="18" t="n">
        <v>471.64337623</v>
      </c>
      <c r="J79" s="20" t="n">
        <v>12.05406701</v>
      </c>
      <c r="K79" s="18" t="s">
        <v>404</v>
      </c>
      <c r="L79" s="20" t="s">
        <v>404</v>
      </c>
      <c r="M79" s="18" t="s">
        <v>404</v>
      </c>
      <c r="N79" s="20" t="s">
        <v>404</v>
      </c>
      <c r="O79" s="18" t="s">
        <v>404</v>
      </c>
      <c r="P79" s="20" t="s">
        <v>404</v>
      </c>
      <c r="Q79" s="18" t="n">
        <v>465.44285109</v>
      </c>
      <c r="R79" s="20" t="n">
        <v>30.58229107</v>
      </c>
    </row>
    <row r="80" spans="1:18">
      <c r="A80" s="15" t="s">
        <v>477</v>
      </c>
      <c r="B80" s="17" t="n">
        <v>7841</v>
      </c>
      <c r="C80" s="18">
        <f>(0.0/B80*100)</f>
        <v/>
      </c>
      <c r="D80" s="19" t="n">
        <v>7841</v>
      </c>
      <c r="E80" s="18" t="n">
        <v>458.22914051</v>
      </c>
      <c r="F80" s="20" t="n">
        <v>8.554856669999999</v>
      </c>
      <c r="G80" s="18" t="n">
        <v>455.76483435</v>
      </c>
      <c r="H80" s="20" t="n">
        <v>4.85122181</v>
      </c>
      <c r="I80" s="18" t="n">
        <v>456.82081963</v>
      </c>
      <c r="J80" s="20" t="n">
        <v>17.08895433</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433.47955891</v>
      </c>
      <c r="F81" s="20" t="n">
        <v>10.05743645</v>
      </c>
      <c r="G81" s="18" t="n">
        <v>444.0634142</v>
      </c>
      <c r="H81" s="20" t="n">
        <v>3.30581205</v>
      </c>
      <c r="I81" s="18" t="n">
        <v>445.97619716</v>
      </c>
      <c r="J81" s="20" t="n">
        <v>9.39645838</v>
      </c>
      <c r="K81" s="18" t="s">
        <v>404</v>
      </c>
      <c r="L81" s="20" t="s">
        <v>404</v>
      </c>
      <c r="M81" s="18" t="s">
        <v>404</v>
      </c>
      <c r="N81" s="20" t="s">
        <v>404</v>
      </c>
      <c r="O81" s="18" t="s">
        <v>404</v>
      </c>
      <c r="P81" s="20" t="s">
        <v>404</v>
      </c>
      <c r="Q81" s="18" t="n">
        <v>421.76650089</v>
      </c>
      <c r="R81" s="20" t="n">
        <v>4.98703061</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703</v>
      </c>
    </row>
    <row customHeight="1" ht="30" r="4" spans="1:20">
      <c r="A4" s="6" t="n"/>
      <c r="B4" s="7" t="s">
        <v>385</v>
      </c>
      <c r="C4" s="7" t="s">
        <v>386</v>
      </c>
      <c r="D4" s="8" t="s">
        <v>385</v>
      </c>
      <c r="E4" s="9" t="s">
        <v>704</v>
      </c>
      <c r="F4" s="10" t="n"/>
      <c r="G4" s="9" t="s">
        <v>705</v>
      </c>
      <c r="H4" s="10" t="n"/>
      <c r="I4" s="9" t="s">
        <v>706</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532.73274254</v>
      </c>
      <c r="F7" s="20" t="n">
        <v>17.00598531</v>
      </c>
      <c r="G7" s="18" t="n">
        <v>511.00062247</v>
      </c>
      <c r="H7" s="20" t="n">
        <v>1.96975567</v>
      </c>
      <c r="I7" s="18" t="n">
        <v>508.24469732</v>
      </c>
      <c r="J7" s="20" t="n">
        <v>5.37201204</v>
      </c>
      <c r="K7" s="18" t="s">
        <v>404</v>
      </c>
      <c r="L7" s="20" t="s">
        <v>404</v>
      </c>
      <c r="M7" s="18" t="s">
        <v>404</v>
      </c>
      <c r="N7" s="20" t="s">
        <v>404</v>
      </c>
      <c r="O7" s="18" t="s">
        <v>404</v>
      </c>
      <c r="P7" s="20" t="s">
        <v>404</v>
      </c>
      <c r="Q7" s="18" t="s">
        <v>404</v>
      </c>
      <c r="R7" s="20" t="s">
        <v>404</v>
      </c>
      <c r="S7" s="18" t="n">
        <v>501.47375096</v>
      </c>
      <c r="T7" s="20" t="n">
        <v>10.3772061</v>
      </c>
    </row>
    <row r="8" spans="1:20">
      <c r="A8" s="15" t="s">
        <v>405</v>
      </c>
      <c r="B8" s="17" t="n">
        <v>7007</v>
      </c>
      <c r="C8" s="18">
        <f>(0.0/B8*100)</f>
        <v/>
      </c>
      <c r="D8" s="19" t="n">
        <v>7007</v>
      </c>
      <c r="E8" s="18" t="n">
        <v>504.64843471</v>
      </c>
      <c r="F8" s="20" t="n">
        <v>12.7570676</v>
      </c>
      <c r="G8" s="18" t="n">
        <v>447.15373021</v>
      </c>
      <c r="H8" s="20" t="n">
        <v>8.46911645</v>
      </c>
      <c r="I8" s="18" t="n">
        <v>503.25638414</v>
      </c>
      <c r="J8" s="20" t="n">
        <v>3.33572311</v>
      </c>
      <c r="K8" s="18" t="s">
        <v>404</v>
      </c>
      <c r="L8" s="20" t="s">
        <v>404</v>
      </c>
      <c r="M8" s="18" t="s">
        <v>404</v>
      </c>
      <c r="N8" s="20" t="s">
        <v>404</v>
      </c>
      <c r="O8" s="18" t="s">
        <v>404</v>
      </c>
      <c r="P8" s="20" t="s">
        <v>404</v>
      </c>
      <c r="Q8" s="18" t="s">
        <v>404</v>
      </c>
      <c r="R8" s="20" t="s">
        <v>404</v>
      </c>
      <c r="S8" s="18" t="n">
        <v>462.18114825</v>
      </c>
      <c r="T8" s="20" t="n">
        <v>18.84032473</v>
      </c>
    </row>
    <row r="9" spans="1:20">
      <c r="A9" s="15" t="s">
        <v>406</v>
      </c>
      <c r="B9" s="17" t="n">
        <v>9651</v>
      </c>
      <c r="C9" s="18">
        <f>(200.0/B9*100)</f>
        <v/>
      </c>
      <c r="D9" s="19" t="n">
        <v>9451</v>
      </c>
      <c r="E9" s="18" t="n">
        <v>517.25321902</v>
      </c>
      <c r="F9" s="20" t="n">
        <v>10.7635972</v>
      </c>
      <c r="G9" s="18" t="n">
        <v>488.93440641</v>
      </c>
      <c r="H9" s="20" t="n">
        <v>9.91266654</v>
      </c>
      <c r="I9" s="18" t="n">
        <v>504.38261386</v>
      </c>
      <c r="J9" s="20" t="n">
        <v>3.5897872</v>
      </c>
      <c r="K9" s="18" t="s">
        <v>404</v>
      </c>
      <c r="L9" s="20" t="s">
        <v>404</v>
      </c>
      <c r="M9" s="18" t="s">
        <v>404</v>
      </c>
      <c r="N9" s="20" t="s">
        <v>404</v>
      </c>
      <c r="O9" s="18" t="s">
        <v>404</v>
      </c>
      <c r="P9" s="20" t="s">
        <v>404</v>
      </c>
      <c r="Q9" s="18" t="s">
        <v>404</v>
      </c>
      <c r="R9" s="20" t="s">
        <v>404</v>
      </c>
      <c r="S9" s="18" t="n">
        <v>485.71269348</v>
      </c>
      <c r="T9" s="20" t="n">
        <v>16.64133635</v>
      </c>
    </row>
    <row r="10" spans="1:20">
      <c r="A10" s="15" t="s">
        <v>407</v>
      </c>
      <c r="B10" s="17" t="n">
        <v>20058</v>
      </c>
      <c r="C10" s="18">
        <f>(3112.0/B10*100)</f>
        <v/>
      </c>
      <c r="D10" s="19" t="n">
        <v>16946</v>
      </c>
      <c r="E10" s="18" t="n">
        <v>527.28269606</v>
      </c>
      <c r="F10" s="20" t="n">
        <v>9.68751681</v>
      </c>
      <c r="G10" s="18" t="n">
        <v>529.0994697</v>
      </c>
      <c r="H10" s="20" t="n">
        <v>2.5241286</v>
      </c>
      <c r="I10" s="18" t="n">
        <v>527.32508268</v>
      </c>
      <c r="J10" s="20" t="n">
        <v>5.6487117</v>
      </c>
      <c r="K10" s="18" t="s">
        <v>404</v>
      </c>
      <c r="L10" s="20" t="s">
        <v>404</v>
      </c>
      <c r="M10" s="18" t="s">
        <v>404</v>
      </c>
      <c r="N10" s="20" t="s">
        <v>404</v>
      </c>
      <c r="O10" s="18" t="s">
        <v>404</v>
      </c>
      <c r="P10" s="20" t="s">
        <v>404</v>
      </c>
      <c r="Q10" s="18" t="s">
        <v>404</v>
      </c>
      <c r="R10" s="20" t="s">
        <v>404</v>
      </c>
      <c r="S10" s="18" t="n">
        <v>508.78489259</v>
      </c>
      <c r="T10" s="20" t="n">
        <v>16.41549266</v>
      </c>
    </row>
    <row r="11" spans="1:20">
      <c r="A11" s="15" t="s">
        <v>408</v>
      </c>
      <c r="B11" s="17" t="n">
        <v>7053</v>
      </c>
      <c r="C11" s="18">
        <f>(212.0/B11*100)</f>
        <v/>
      </c>
      <c r="D11" s="19" t="n">
        <v>6841</v>
      </c>
      <c r="E11" s="18" t="n">
        <v>427.35422132</v>
      </c>
      <c r="F11" s="20" t="n">
        <v>18.23225514</v>
      </c>
      <c r="G11" s="18" t="n">
        <v>457.15960394</v>
      </c>
      <c r="H11" s="20" t="n">
        <v>8.590019030000001</v>
      </c>
      <c r="I11" s="18" t="n">
        <v>448.4364451</v>
      </c>
      <c r="J11" s="20" t="n">
        <v>3.83402396</v>
      </c>
      <c r="K11" s="18" t="s">
        <v>404</v>
      </c>
      <c r="L11" s="20" t="s">
        <v>404</v>
      </c>
      <c r="M11" s="18" t="s">
        <v>404</v>
      </c>
      <c r="N11" s="20" t="s">
        <v>404</v>
      </c>
      <c r="O11" s="18" t="s">
        <v>404</v>
      </c>
      <c r="P11" s="20" t="s">
        <v>404</v>
      </c>
      <c r="Q11" s="18" t="s">
        <v>404</v>
      </c>
      <c r="R11" s="20" t="s">
        <v>404</v>
      </c>
      <c r="S11" s="18" t="n">
        <v>412.6737999</v>
      </c>
      <c r="T11" s="20" t="n">
        <v>15.19543675</v>
      </c>
    </row>
    <row r="12" spans="1:20">
      <c r="A12" s="15" t="s">
        <v>409</v>
      </c>
      <c r="B12" s="17" t="n">
        <v>6894</v>
      </c>
      <c r="C12" s="18">
        <f>(106.0/B12*100)</f>
        <v/>
      </c>
      <c r="D12" s="19" t="n">
        <v>6788</v>
      </c>
      <c r="E12" s="18" t="n">
        <v>487.69875409</v>
      </c>
      <c r="F12" s="20" t="n">
        <v>14.95422795</v>
      </c>
      <c r="G12" s="18" t="n">
        <v>492.70229442</v>
      </c>
      <c r="H12" s="20" t="n">
        <v>6.99165278</v>
      </c>
      <c r="I12" s="18" t="n">
        <v>494.40316525</v>
      </c>
      <c r="J12" s="20" t="n">
        <v>3.06113763</v>
      </c>
      <c r="K12" s="18" t="s">
        <v>404</v>
      </c>
      <c r="L12" s="20" t="s">
        <v>404</v>
      </c>
      <c r="M12" s="18" t="s">
        <v>404</v>
      </c>
      <c r="N12" s="20" t="s">
        <v>404</v>
      </c>
      <c r="O12" s="18" t="s">
        <v>404</v>
      </c>
      <c r="P12" s="20" t="s">
        <v>404</v>
      </c>
      <c r="Q12" s="18" t="s">
        <v>404</v>
      </c>
      <c r="R12" s="20" t="s">
        <v>404</v>
      </c>
      <c r="S12" s="18" t="n">
        <v>427.1472497</v>
      </c>
      <c r="T12" s="20" t="n">
        <v>17.30387897</v>
      </c>
    </row>
    <row r="13" spans="1:20">
      <c r="A13" s="15" t="s">
        <v>410</v>
      </c>
      <c r="B13" s="17" t="n">
        <v>7161</v>
      </c>
      <c r="C13" s="18">
        <f>(1175.0/B13*100)</f>
        <v/>
      </c>
      <c r="D13" s="19" t="n">
        <v>5986</v>
      </c>
      <c r="E13" s="18" t="n">
        <v>468.97388915</v>
      </c>
      <c r="F13" s="20" t="n">
        <v>6.10335671</v>
      </c>
      <c r="G13" s="18" t="n">
        <v>494.53146336</v>
      </c>
      <c r="H13" s="20" t="n">
        <v>6.04841909</v>
      </c>
      <c r="I13" s="18" t="n">
        <v>504.76333633</v>
      </c>
      <c r="J13" s="20" t="n">
        <v>2.77979675</v>
      </c>
      <c r="K13" s="18" t="s">
        <v>404</v>
      </c>
      <c r="L13" s="20" t="s">
        <v>404</v>
      </c>
      <c r="M13" s="18" t="s">
        <v>404</v>
      </c>
      <c r="N13" s="20" t="s">
        <v>404</v>
      </c>
      <c r="O13" s="18" t="s">
        <v>404</v>
      </c>
      <c r="P13" s="20" t="s">
        <v>404</v>
      </c>
      <c r="Q13" s="18" t="s">
        <v>404</v>
      </c>
      <c r="R13" s="20" t="s">
        <v>404</v>
      </c>
      <c r="S13" s="18" t="n">
        <v>499.11517249</v>
      </c>
      <c r="T13" s="20" t="n">
        <v>5.57737548</v>
      </c>
    </row>
    <row r="14" spans="1:20">
      <c r="A14" s="15" t="s">
        <v>411</v>
      </c>
      <c r="B14" s="17" t="n">
        <v>5587</v>
      </c>
      <c r="C14" s="18">
        <f>(0.0/B14*100)</f>
        <v/>
      </c>
      <c r="D14" s="19" t="n">
        <v>5587</v>
      </c>
      <c r="E14" s="18" t="n">
        <v>501.45827254</v>
      </c>
      <c r="F14" s="20" t="n">
        <v>12.7927194</v>
      </c>
      <c r="G14" s="18" t="n">
        <v>533.18099373</v>
      </c>
      <c r="H14" s="20" t="n">
        <v>3.30830821</v>
      </c>
      <c r="I14" s="18" t="n">
        <v>538.72910422</v>
      </c>
      <c r="J14" s="20" t="n">
        <v>3.04650756</v>
      </c>
      <c r="K14" s="18" t="s">
        <v>404</v>
      </c>
      <c r="L14" s="20" t="s">
        <v>404</v>
      </c>
      <c r="M14" s="18" t="s">
        <v>404</v>
      </c>
      <c r="N14" s="20" t="s">
        <v>404</v>
      </c>
      <c r="O14" s="18" t="s">
        <v>404</v>
      </c>
      <c r="P14" s="20" t="s">
        <v>404</v>
      </c>
      <c r="Q14" s="18" t="s">
        <v>404</v>
      </c>
      <c r="R14" s="20" t="s">
        <v>404</v>
      </c>
      <c r="S14" s="18" t="n">
        <v>508.35146636</v>
      </c>
      <c r="T14" s="20" t="n">
        <v>10.00317899</v>
      </c>
    </row>
    <row r="15" spans="1:20">
      <c r="A15" s="15" t="s">
        <v>412</v>
      </c>
      <c r="B15" s="17" t="n">
        <v>5882</v>
      </c>
      <c r="C15" s="18">
        <f>(0.0/B15*100)</f>
        <v/>
      </c>
      <c r="D15" s="19" t="n">
        <v>5882</v>
      </c>
      <c r="E15" s="18" t="n">
        <v>503.47575824</v>
      </c>
      <c r="F15" s="20" t="n">
        <v>15.69290148</v>
      </c>
      <c r="G15" s="18" t="n">
        <v>526.89001048</v>
      </c>
      <c r="H15" s="20" t="n">
        <v>3.35885476</v>
      </c>
      <c r="I15" s="18" t="n">
        <v>535.84808249</v>
      </c>
      <c r="J15" s="20" t="n">
        <v>3.51062924</v>
      </c>
      <c r="K15" s="18" t="s">
        <v>404</v>
      </c>
      <c r="L15" s="20" t="s">
        <v>404</v>
      </c>
      <c r="M15" s="18" t="s">
        <v>404</v>
      </c>
      <c r="N15" s="20" t="s">
        <v>404</v>
      </c>
      <c r="O15" s="18" t="s">
        <v>404</v>
      </c>
      <c r="P15" s="20" t="s">
        <v>404</v>
      </c>
      <c r="Q15" s="18" t="s">
        <v>404</v>
      </c>
      <c r="R15" s="20" t="s">
        <v>404</v>
      </c>
      <c r="S15" s="18" t="n">
        <v>533.61660742</v>
      </c>
      <c r="T15" s="20" t="n">
        <v>17.36104278</v>
      </c>
    </row>
    <row r="16" spans="1:20">
      <c r="A16" s="15" t="s">
        <v>413</v>
      </c>
      <c r="B16" s="17" t="n">
        <v>6108</v>
      </c>
      <c r="C16" s="18">
        <f>(495.0/B16*100)</f>
        <v/>
      </c>
      <c r="D16" s="19" t="n">
        <v>5613</v>
      </c>
      <c r="E16" s="18" t="n">
        <v>460.42684024</v>
      </c>
      <c r="F16" s="20" t="n">
        <v>35.25213646</v>
      </c>
      <c r="G16" s="18" t="n">
        <v>511.98742465</v>
      </c>
      <c r="H16" s="20" t="n">
        <v>8.250732859999999</v>
      </c>
      <c r="I16" s="18" t="n">
        <v>497.21792995</v>
      </c>
      <c r="J16" s="20" t="n">
        <v>4.03758179</v>
      </c>
      <c r="K16" s="18" t="s">
        <v>404</v>
      </c>
      <c r="L16" s="20" t="s">
        <v>404</v>
      </c>
      <c r="M16" s="18" t="s">
        <v>404</v>
      </c>
      <c r="N16" s="20" t="s">
        <v>404</v>
      </c>
      <c r="O16" s="18" t="s">
        <v>404</v>
      </c>
      <c r="P16" s="20" t="s">
        <v>404</v>
      </c>
      <c r="Q16" s="18" t="s">
        <v>404</v>
      </c>
      <c r="R16" s="20" t="s">
        <v>404</v>
      </c>
      <c r="S16" s="18" t="n">
        <v>446.83500678</v>
      </c>
      <c r="T16" s="20" t="n">
        <v>29.15554968</v>
      </c>
    </row>
    <row r="17" spans="1:20">
      <c r="A17" s="15" t="s">
        <v>414</v>
      </c>
      <c r="B17" s="17" t="n">
        <v>6504</v>
      </c>
      <c r="C17" s="18">
        <f>(1325.0/B17*100)</f>
        <v/>
      </c>
      <c r="D17" s="19" t="n">
        <v>5179</v>
      </c>
      <c r="E17" s="18" t="n">
        <v>456.85975924</v>
      </c>
      <c r="F17" s="20" t="n">
        <v>16.98257498</v>
      </c>
      <c r="G17" s="18" t="n">
        <v>474.80501704</v>
      </c>
      <c r="H17" s="20" t="n">
        <v>6.95923476</v>
      </c>
      <c r="I17" s="18" t="n">
        <v>524.2547987299999</v>
      </c>
      <c r="J17" s="20" t="n">
        <v>4.34569575</v>
      </c>
      <c r="K17" s="18" t="s">
        <v>404</v>
      </c>
      <c r="L17" s="20" t="s">
        <v>404</v>
      </c>
      <c r="M17" s="18" t="s">
        <v>404</v>
      </c>
      <c r="N17" s="20" t="s">
        <v>404</v>
      </c>
      <c r="O17" s="18" t="s">
        <v>404</v>
      </c>
      <c r="P17" s="20" t="s">
        <v>404</v>
      </c>
      <c r="Q17" s="18" t="s">
        <v>404</v>
      </c>
      <c r="R17" s="20" t="s">
        <v>404</v>
      </c>
      <c r="S17" s="18" t="n">
        <v>539.75418307</v>
      </c>
      <c r="T17" s="20" t="n">
        <v>19.32059041</v>
      </c>
    </row>
    <row r="18" spans="1:20">
      <c r="A18" s="15" t="s">
        <v>415</v>
      </c>
      <c r="B18" s="17" t="n">
        <v>5532</v>
      </c>
      <c r="C18" s="18">
        <f>(0.0/B18*100)</f>
        <v/>
      </c>
      <c r="D18" s="19" t="n">
        <v>5532</v>
      </c>
      <c r="E18" s="18" t="n">
        <v>378.05438118</v>
      </c>
      <c r="F18" s="20" t="n">
        <v>11.56508147</v>
      </c>
      <c r="G18" s="18" t="n">
        <v>447.9691765</v>
      </c>
      <c r="H18" s="20" t="n">
        <v>14.52266115</v>
      </c>
      <c r="I18" s="18" t="n">
        <v>455.94500106</v>
      </c>
      <c r="J18" s="20" t="n">
        <v>4.17193886</v>
      </c>
      <c r="K18" s="18" t="s">
        <v>404</v>
      </c>
      <c r="L18" s="20" t="s">
        <v>404</v>
      </c>
      <c r="M18" s="18" t="s">
        <v>404</v>
      </c>
      <c r="N18" s="20" t="s">
        <v>404</v>
      </c>
      <c r="O18" s="18" t="s">
        <v>404</v>
      </c>
      <c r="P18" s="20" t="s">
        <v>404</v>
      </c>
      <c r="Q18" s="18" t="s">
        <v>404</v>
      </c>
      <c r="R18" s="20" t="s">
        <v>404</v>
      </c>
      <c r="S18" s="18" t="s">
        <v>404</v>
      </c>
      <c r="T18" s="20" t="s">
        <v>404</v>
      </c>
    </row>
    <row r="19" spans="1:20">
      <c r="A19" s="15" t="s">
        <v>416</v>
      </c>
      <c r="B19" s="17" t="n">
        <v>5658</v>
      </c>
      <c r="C19" s="18">
        <f>(327.0/B19*100)</f>
        <v/>
      </c>
      <c r="D19" s="19" t="n">
        <v>5331</v>
      </c>
      <c r="E19" s="18" t="s">
        <v>404</v>
      </c>
      <c r="F19" s="20" t="s">
        <v>404</v>
      </c>
      <c r="G19" s="18" t="n">
        <v>515.95737091</v>
      </c>
      <c r="H19" s="20" t="n">
        <v>6.46939757</v>
      </c>
      <c r="I19" s="18" t="n">
        <v>457.18607951</v>
      </c>
      <c r="J19" s="20" t="n">
        <v>5.07545566</v>
      </c>
      <c r="K19" s="18" t="s">
        <v>404</v>
      </c>
      <c r="L19" s="20" t="s">
        <v>404</v>
      </c>
      <c r="M19" s="18" t="s">
        <v>404</v>
      </c>
      <c r="N19" s="20" t="s">
        <v>404</v>
      </c>
      <c r="O19" s="18" t="s">
        <v>404</v>
      </c>
      <c r="P19" s="20" t="s">
        <v>404</v>
      </c>
      <c r="Q19" s="18" t="s">
        <v>404</v>
      </c>
      <c r="R19" s="20" t="s">
        <v>404</v>
      </c>
      <c r="S19" s="18" t="n">
        <v>428.7920759</v>
      </c>
      <c r="T19" s="20" t="n">
        <v>48.76904376</v>
      </c>
    </row>
    <row r="20" spans="1:20">
      <c r="A20" s="15" t="s">
        <v>417</v>
      </c>
      <c r="B20" s="17" t="n">
        <v>3371</v>
      </c>
      <c r="C20" s="18">
        <f>(24.0/B20*100)</f>
        <v/>
      </c>
      <c r="D20" s="19" t="n">
        <v>3347</v>
      </c>
      <c r="E20" s="18" t="s">
        <v>404</v>
      </c>
      <c r="F20" s="20" t="s">
        <v>404</v>
      </c>
      <c r="G20" s="18" t="n">
        <v>476.35460646</v>
      </c>
      <c r="H20" s="20" t="n">
        <v>3.674819</v>
      </c>
      <c r="I20" s="18" t="n">
        <v>471.74671976</v>
      </c>
      <c r="J20" s="20" t="n">
        <v>1.84215182</v>
      </c>
      <c r="K20" s="18" t="s">
        <v>404</v>
      </c>
      <c r="L20" s="20" t="s">
        <v>404</v>
      </c>
      <c r="M20" s="18" t="s">
        <v>404</v>
      </c>
      <c r="N20" s="20" t="s">
        <v>404</v>
      </c>
      <c r="O20" s="18" t="s">
        <v>404</v>
      </c>
      <c r="P20" s="20" t="s">
        <v>404</v>
      </c>
      <c r="Q20" s="18" t="s">
        <v>404</v>
      </c>
      <c r="R20" s="20" t="s">
        <v>404</v>
      </c>
      <c r="S20" s="18" t="n">
        <v>481.31365255</v>
      </c>
      <c r="T20" s="20" t="n">
        <v>10.77298418</v>
      </c>
    </row>
    <row r="21" spans="1:20">
      <c r="A21" s="15" t="s">
        <v>418</v>
      </c>
      <c r="B21" s="17" t="n">
        <v>5741</v>
      </c>
      <c r="C21" s="18">
        <f>(0.0/B21*100)</f>
        <v/>
      </c>
      <c r="D21" s="19" t="n">
        <v>5741</v>
      </c>
      <c r="E21" s="18" t="n">
        <v>473.5560917</v>
      </c>
      <c r="F21" s="20" t="n">
        <v>16.36719975</v>
      </c>
      <c r="G21" s="18" t="n">
        <v>504.49620865</v>
      </c>
      <c r="H21" s="20" t="n">
        <v>2.67904572</v>
      </c>
      <c r="I21" s="18" t="n">
        <v>490.14684252</v>
      </c>
      <c r="J21" s="20" t="n">
        <v>20.49274108</v>
      </c>
      <c r="K21" s="18" t="s">
        <v>404</v>
      </c>
      <c r="L21" s="20" t="s">
        <v>404</v>
      </c>
      <c r="M21" s="18" t="s">
        <v>404</v>
      </c>
      <c r="N21" s="20" t="s">
        <v>404</v>
      </c>
      <c r="O21" s="18" t="s">
        <v>404</v>
      </c>
      <c r="P21" s="20" t="s">
        <v>404</v>
      </c>
      <c r="Q21" s="18" t="s">
        <v>404</v>
      </c>
      <c r="R21" s="20" t="s">
        <v>404</v>
      </c>
      <c r="S21" s="18" t="n">
        <v>493.27588236</v>
      </c>
      <c r="T21" s="20" t="n">
        <v>7.4894112</v>
      </c>
    </row>
    <row r="22" spans="1:20">
      <c r="A22" s="15" t="s">
        <v>419</v>
      </c>
      <c r="B22" s="17" t="n">
        <v>6598</v>
      </c>
      <c r="C22" s="18">
        <f>(0.0/B22*100)</f>
        <v/>
      </c>
      <c r="D22" s="19" t="n">
        <v>6598</v>
      </c>
      <c r="E22" s="18" t="n">
        <v>423.90833204</v>
      </c>
      <c r="F22" s="20" t="n">
        <v>11.90269242</v>
      </c>
      <c r="G22" s="18" t="n">
        <v>473.2023369</v>
      </c>
      <c r="H22" s="20" t="n">
        <v>3.83880573</v>
      </c>
      <c r="I22" s="18" t="n">
        <v>388.53292592</v>
      </c>
      <c r="J22" s="20" t="n">
        <v>27.23109838</v>
      </c>
      <c r="K22" s="18" t="s">
        <v>404</v>
      </c>
      <c r="L22" s="20" t="s">
        <v>404</v>
      </c>
      <c r="M22" s="18" t="s">
        <v>404</v>
      </c>
      <c r="N22" s="20" t="s">
        <v>404</v>
      </c>
      <c r="O22" s="18" t="s">
        <v>404</v>
      </c>
      <c r="P22" s="20" t="s">
        <v>404</v>
      </c>
      <c r="Q22" s="18" t="s">
        <v>404</v>
      </c>
      <c r="R22" s="20" t="s">
        <v>404</v>
      </c>
      <c r="S22" s="18" t="n">
        <v>458.46183336</v>
      </c>
      <c r="T22" s="20" t="n">
        <v>22.62266049</v>
      </c>
    </row>
    <row r="23" spans="1:20">
      <c r="A23" s="15" t="s">
        <v>420</v>
      </c>
      <c r="B23" s="17" t="n">
        <v>11583</v>
      </c>
      <c r="C23" s="18">
        <f>(3194.0/B23*100)</f>
        <v/>
      </c>
      <c r="D23" s="19" t="n">
        <v>8389</v>
      </c>
      <c r="E23" s="18" t="n">
        <v>476.61011798</v>
      </c>
      <c r="F23" s="20" t="n">
        <v>18.4463858</v>
      </c>
      <c r="G23" s="18" t="n">
        <v>473.37016522</v>
      </c>
      <c r="H23" s="20" t="n">
        <v>19.07865609</v>
      </c>
      <c r="I23" s="18" t="n">
        <v>486.76091254</v>
      </c>
      <c r="J23" s="20" t="n">
        <v>3.65689744</v>
      </c>
      <c r="K23" s="18" t="s">
        <v>404</v>
      </c>
      <c r="L23" s="20" t="s">
        <v>404</v>
      </c>
      <c r="M23" s="18" t="s">
        <v>404</v>
      </c>
      <c r="N23" s="20" t="s">
        <v>404</v>
      </c>
      <c r="O23" s="18" t="s">
        <v>404</v>
      </c>
      <c r="P23" s="20" t="s">
        <v>404</v>
      </c>
      <c r="Q23" s="18" t="s">
        <v>404</v>
      </c>
      <c r="R23" s="20" t="s">
        <v>404</v>
      </c>
      <c r="S23" s="18" t="n">
        <v>468.9302987</v>
      </c>
      <c r="T23" s="20" t="n">
        <v>19.37042794</v>
      </c>
    </row>
    <row r="24" spans="1:20">
      <c r="A24" s="15" t="s">
        <v>421</v>
      </c>
      <c r="B24" s="17" t="n">
        <v>6647</v>
      </c>
      <c r="C24" s="18">
        <f>(0.0/B24*100)</f>
        <v/>
      </c>
      <c r="D24" s="19" t="n">
        <v>6647</v>
      </c>
      <c r="E24" s="18" t="n">
        <v>535.73038481</v>
      </c>
      <c r="F24" s="20" t="n">
        <v>11.90349284</v>
      </c>
      <c r="G24" s="18" t="n">
        <v>538.66236083</v>
      </c>
      <c r="H24" s="20" t="n">
        <v>5.92980996</v>
      </c>
      <c r="I24" s="18" t="n">
        <v>538.72509355</v>
      </c>
      <c r="J24" s="20" t="n">
        <v>5.94246472</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512.7259123</v>
      </c>
      <c r="F25" s="20" t="n">
        <v>17.16085261</v>
      </c>
      <c r="G25" s="18" t="n">
        <v>522.26078894</v>
      </c>
      <c r="H25" s="20" t="n">
        <v>4.64392214</v>
      </c>
      <c r="I25" s="18" t="n">
        <v>506.42130009</v>
      </c>
      <c r="J25" s="20" t="n">
        <v>5.63648564</v>
      </c>
      <c r="K25" s="18" t="s">
        <v>404</v>
      </c>
      <c r="L25" s="20" t="s">
        <v>404</v>
      </c>
      <c r="M25" s="18" t="s">
        <v>404</v>
      </c>
      <c r="N25" s="20" t="s">
        <v>404</v>
      </c>
      <c r="O25" s="18" t="s">
        <v>404</v>
      </c>
      <c r="P25" s="20" t="s">
        <v>404</v>
      </c>
      <c r="Q25" s="18" t="s">
        <v>404</v>
      </c>
      <c r="R25" s="20" t="s">
        <v>404</v>
      </c>
      <c r="S25" s="18" t="n">
        <v>614.17151452</v>
      </c>
      <c r="T25" s="20" t="n">
        <v>5.46334091</v>
      </c>
    </row>
    <row r="26" spans="1:20">
      <c r="A26" s="15" t="s">
        <v>423</v>
      </c>
      <c r="B26" s="17" t="n">
        <v>4869</v>
      </c>
      <c r="C26" s="18">
        <f>(11.0/B26*100)</f>
        <v/>
      </c>
      <c r="D26" s="19" t="n">
        <v>4858</v>
      </c>
      <c r="E26" s="18" t="n">
        <v>504.14586766</v>
      </c>
      <c r="F26" s="20" t="n">
        <v>6.27862159</v>
      </c>
      <c r="G26" s="18" t="n">
        <v>498.37346817</v>
      </c>
      <c r="H26" s="20" t="n">
        <v>4.93802303</v>
      </c>
      <c r="I26" s="18" t="n">
        <v>488.52853527</v>
      </c>
      <c r="J26" s="20" t="n">
        <v>1.81499852</v>
      </c>
      <c r="K26" s="18" t="s">
        <v>404</v>
      </c>
      <c r="L26" s="20" t="s">
        <v>404</v>
      </c>
      <c r="M26" s="18" t="s">
        <v>404</v>
      </c>
      <c r="N26" s="20" t="s">
        <v>404</v>
      </c>
      <c r="O26" s="18" t="s">
        <v>404</v>
      </c>
      <c r="P26" s="20" t="s">
        <v>404</v>
      </c>
      <c r="Q26" s="18" t="s">
        <v>404</v>
      </c>
      <c r="R26" s="20" t="s">
        <v>404</v>
      </c>
      <c r="S26" s="18" t="n">
        <v>471.59180455</v>
      </c>
      <c r="T26" s="20" t="n">
        <v>28.32005354</v>
      </c>
    </row>
    <row r="27" spans="1:20">
      <c r="A27" s="15" t="s">
        <v>424</v>
      </c>
      <c r="B27" s="17" t="n">
        <v>5299</v>
      </c>
      <c r="C27" s="18">
        <f>(0.0/B27*100)</f>
        <v/>
      </c>
      <c r="D27" s="19" t="n">
        <v>5299</v>
      </c>
      <c r="E27" s="18" t="n">
        <v>451.23356323</v>
      </c>
      <c r="F27" s="20" t="n">
        <v>1.97078872</v>
      </c>
      <c r="G27" s="18" t="n">
        <v>504.10204286</v>
      </c>
      <c r="H27" s="20" t="n">
        <v>1.90676711</v>
      </c>
      <c r="I27" s="18" t="n">
        <v>489.43127769</v>
      </c>
      <c r="J27" s="20" t="n">
        <v>1.90628923</v>
      </c>
      <c r="K27" s="18" t="s">
        <v>404</v>
      </c>
      <c r="L27" s="20" t="s">
        <v>404</v>
      </c>
      <c r="M27" s="18" t="s">
        <v>404</v>
      </c>
      <c r="N27" s="20" t="s">
        <v>404</v>
      </c>
      <c r="O27" s="18" t="s">
        <v>404</v>
      </c>
      <c r="P27" s="20" t="s">
        <v>404</v>
      </c>
      <c r="Q27" s="18" t="s">
        <v>404</v>
      </c>
      <c r="R27" s="20" t="s">
        <v>404</v>
      </c>
      <c r="S27" s="18" t="n">
        <v>500.35762474</v>
      </c>
      <c r="T27" s="20" t="n">
        <v>8.79799699</v>
      </c>
    </row>
    <row r="28" spans="1:20">
      <c r="A28" s="15" t="s">
        <v>425</v>
      </c>
      <c r="B28" s="17" t="n">
        <v>7568</v>
      </c>
      <c r="C28" s="18">
        <f>(0.0/B28*100)</f>
        <v/>
      </c>
      <c r="D28" s="19" t="n">
        <v>7568</v>
      </c>
      <c r="E28" s="18" t="n">
        <v>409.21719243</v>
      </c>
      <c r="F28" s="20" t="n">
        <v>9.589214630000001</v>
      </c>
      <c r="G28" s="18" t="n">
        <v>415.38404836</v>
      </c>
      <c r="H28" s="20" t="n">
        <v>4.81297898</v>
      </c>
      <c r="I28" s="18" t="n">
        <v>418.40080449</v>
      </c>
      <c r="J28" s="20" t="n">
        <v>3.34795395</v>
      </c>
      <c r="K28" s="18" t="s">
        <v>404</v>
      </c>
      <c r="L28" s="20" t="s">
        <v>404</v>
      </c>
      <c r="M28" s="18" t="s">
        <v>404</v>
      </c>
      <c r="N28" s="20" t="s">
        <v>404</v>
      </c>
      <c r="O28" s="18" t="s">
        <v>404</v>
      </c>
      <c r="P28" s="20" t="s">
        <v>404</v>
      </c>
      <c r="Q28" s="18" t="s">
        <v>404</v>
      </c>
      <c r="R28" s="20" t="s">
        <v>404</v>
      </c>
      <c r="S28" s="18" t="n">
        <v>390.33774521</v>
      </c>
      <c r="T28" s="20" t="n">
        <v>7.16296459</v>
      </c>
    </row>
    <row r="29" spans="1:20">
      <c r="A29" s="15" t="s">
        <v>426</v>
      </c>
      <c r="B29" s="17" t="n">
        <v>5385</v>
      </c>
      <c r="C29" s="18">
        <f>(1123.0/B29*100)</f>
        <v/>
      </c>
      <c r="D29" s="19" t="n">
        <v>4262</v>
      </c>
      <c r="E29" s="18" t="n">
        <v>508.60402629</v>
      </c>
      <c r="F29" s="20" t="n">
        <v>8.23610225</v>
      </c>
      <c r="G29" s="18" t="n">
        <v>463.24055925</v>
      </c>
      <c r="H29" s="20" t="n">
        <v>16.08053237</v>
      </c>
      <c r="I29" s="18" t="n">
        <v>543.46528846</v>
      </c>
      <c r="J29" s="20" t="n">
        <v>13.52762173</v>
      </c>
      <c r="K29" s="18" t="s">
        <v>404</v>
      </c>
      <c r="L29" s="20" t="s">
        <v>404</v>
      </c>
      <c r="M29" s="18" t="s">
        <v>404</v>
      </c>
      <c r="N29" s="20" t="s">
        <v>404</v>
      </c>
      <c r="O29" s="18" t="s">
        <v>404</v>
      </c>
      <c r="P29" s="20" t="s">
        <v>404</v>
      </c>
      <c r="Q29" s="18" t="s">
        <v>404</v>
      </c>
      <c r="R29" s="20" t="s">
        <v>404</v>
      </c>
      <c r="S29" s="18" t="n">
        <v>494.17145089</v>
      </c>
      <c r="T29" s="20" t="n">
        <v>11.11101156</v>
      </c>
    </row>
    <row r="30" spans="1:20">
      <c r="A30" s="15" t="s">
        <v>427</v>
      </c>
      <c r="B30" s="17" t="n">
        <v>4520</v>
      </c>
      <c r="C30" s="18">
        <f>(1105.0/B30*100)</f>
        <v/>
      </c>
      <c r="D30" s="19" t="n">
        <v>3415</v>
      </c>
      <c r="E30" s="18" t="n">
        <v>555.94695119</v>
      </c>
      <c r="F30" s="20" t="n">
        <v>21.91616643</v>
      </c>
      <c r="G30" s="18" t="n">
        <v>515.5895177</v>
      </c>
      <c r="H30" s="20" t="n">
        <v>3.41263179</v>
      </c>
      <c r="I30" s="18" t="n">
        <v>507.22348183</v>
      </c>
      <c r="J30" s="20" t="n">
        <v>16.39094483</v>
      </c>
      <c r="K30" s="18" t="s">
        <v>404</v>
      </c>
      <c r="L30" s="20" t="s">
        <v>404</v>
      </c>
      <c r="M30" s="18" t="s">
        <v>404</v>
      </c>
      <c r="N30" s="20" t="s">
        <v>404</v>
      </c>
      <c r="O30" s="18" t="s">
        <v>404</v>
      </c>
      <c r="P30" s="20" t="s">
        <v>404</v>
      </c>
      <c r="Q30" s="18" t="s">
        <v>404</v>
      </c>
      <c r="R30" s="20" t="s">
        <v>404</v>
      </c>
      <c r="S30" s="18" t="n">
        <v>404.87395483</v>
      </c>
      <c r="T30" s="20" t="n">
        <v>9.411224750000001</v>
      </c>
    </row>
    <row r="31" spans="1:20">
      <c r="A31" s="15" t="s">
        <v>428</v>
      </c>
      <c r="B31" s="17" t="n">
        <v>5456</v>
      </c>
      <c r="C31" s="18">
        <f>(502.0/B31*100)</f>
        <v/>
      </c>
      <c r="D31" s="19" t="n">
        <v>4954</v>
      </c>
      <c r="E31" s="18" t="n">
        <v>457.64390022</v>
      </c>
      <c r="F31" s="20" t="n">
        <v>3.80607628</v>
      </c>
      <c r="G31" s="18" t="n">
        <v>492.82691051</v>
      </c>
      <c r="H31" s="20" t="n">
        <v>5.5736253</v>
      </c>
      <c r="I31" s="18" t="n">
        <v>500.43239813</v>
      </c>
      <c r="J31" s="20" t="n">
        <v>2.43948008</v>
      </c>
      <c r="K31" s="18" t="s">
        <v>404</v>
      </c>
      <c r="L31" s="20" t="s">
        <v>404</v>
      </c>
      <c r="M31" s="18" t="s">
        <v>404</v>
      </c>
      <c r="N31" s="20" t="s">
        <v>404</v>
      </c>
      <c r="O31" s="18" t="s">
        <v>404</v>
      </c>
      <c r="P31" s="20" t="s">
        <v>404</v>
      </c>
      <c r="Q31" s="18" t="s">
        <v>404</v>
      </c>
      <c r="R31" s="20" t="s">
        <v>404</v>
      </c>
      <c r="S31" s="18" t="n">
        <v>495.09625419</v>
      </c>
      <c r="T31" s="20" t="n">
        <v>10.08576459</v>
      </c>
    </row>
    <row r="32" spans="1:20">
      <c r="A32" s="15" t="s">
        <v>429</v>
      </c>
      <c r="B32" s="17" t="n">
        <v>4478</v>
      </c>
      <c r="C32" s="18">
        <f>(0.0/B32*100)</f>
        <v/>
      </c>
      <c r="D32" s="19" t="n">
        <v>4478</v>
      </c>
      <c r="E32" s="18" t="n">
        <v>482.67131711</v>
      </c>
      <c r="F32" s="20" t="n">
        <v>13.78662993</v>
      </c>
      <c r="G32" s="18" t="n">
        <v>503.29126322</v>
      </c>
      <c r="H32" s="20" t="n">
        <v>5.17889216</v>
      </c>
      <c r="I32" s="18" t="n">
        <v>498.61077171</v>
      </c>
      <c r="J32" s="20" t="n">
        <v>3.44388622</v>
      </c>
      <c r="K32" s="18" t="s">
        <v>404</v>
      </c>
      <c r="L32" s="20" t="s">
        <v>404</v>
      </c>
      <c r="M32" s="18" t="s">
        <v>404</v>
      </c>
      <c r="N32" s="20" t="s">
        <v>404</v>
      </c>
      <c r="O32" s="18" t="s">
        <v>404</v>
      </c>
      <c r="P32" s="20" t="s">
        <v>404</v>
      </c>
      <c r="Q32" s="18" t="s">
        <v>404</v>
      </c>
      <c r="R32" s="20" t="s">
        <v>404</v>
      </c>
      <c r="S32" s="18" t="n">
        <v>554.87728794</v>
      </c>
      <c r="T32" s="20" t="n">
        <v>10.23346757</v>
      </c>
    </row>
    <row r="33" spans="1:20">
      <c r="A33" s="15" t="s">
        <v>430</v>
      </c>
      <c r="B33" s="17" t="n">
        <v>7325</v>
      </c>
      <c r="C33" s="18">
        <f>(29.0/B33*100)</f>
        <v/>
      </c>
      <c r="D33" s="19" t="n">
        <v>7296</v>
      </c>
      <c r="E33" s="18" t="n">
        <v>490.73702492</v>
      </c>
      <c r="F33" s="20" t="n">
        <v>19.93588567</v>
      </c>
      <c r="G33" s="18" t="n">
        <v>493.91446101</v>
      </c>
      <c r="H33" s="20" t="n">
        <v>5.02730075</v>
      </c>
      <c r="I33" s="18" t="n">
        <v>511.17422932</v>
      </c>
      <c r="J33" s="20" t="n">
        <v>2.99523682</v>
      </c>
      <c r="K33" s="18" t="s">
        <v>404</v>
      </c>
      <c r="L33" s="20" t="s">
        <v>404</v>
      </c>
      <c r="M33" s="18" t="s">
        <v>404</v>
      </c>
      <c r="N33" s="20" t="s">
        <v>404</v>
      </c>
      <c r="O33" s="18" t="s">
        <v>404</v>
      </c>
      <c r="P33" s="20" t="s">
        <v>404</v>
      </c>
      <c r="Q33" s="18" t="s">
        <v>404</v>
      </c>
      <c r="R33" s="20" t="s">
        <v>404</v>
      </c>
      <c r="S33" s="18" t="n">
        <v>436.38616486</v>
      </c>
      <c r="T33" s="20" t="n">
        <v>9.27239986</v>
      </c>
    </row>
    <row r="34" spans="1:20">
      <c r="A34" s="15" t="s">
        <v>431</v>
      </c>
      <c r="B34" s="17" t="n">
        <v>6350</v>
      </c>
      <c r="C34" s="18">
        <f>(0.0/B34*100)</f>
        <v/>
      </c>
      <c r="D34" s="19" t="n">
        <v>6350</v>
      </c>
      <c r="E34" s="18" t="n">
        <v>452.98797846</v>
      </c>
      <c r="F34" s="20" t="n">
        <v>12.80189495</v>
      </c>
      <c r="G34" s="18" t="n">
        <v>486.55900819</v>
      </c>
      <c r="H34" s="20" t="n">
        <v>8.83148289</v>
      </c>
      <c r="I34" s="18" t="n">
        <v>453.28739587</v>
      </c>
      <c r="J34" s="20" t="n">
        <v>4.32721269</v>
      </c>
      <c r="K34" s="18" t="s">
        <v>404</v>
      </c>
      <c r="L34" s="20" t="s">
        <v>404</v>
      </c>
      <c r="M34" s="18" t="s">
        <v>404</v>
      </c>
      <c r="N34" s="20" t="s">
        <v>404</v>
      </c>
      <c r="O34" s="18" t="s">
        <v>404</v>
      </c>
      <c r="P34" s="20" t="s">
        <v>404</v>
      </c>
      <c r="Q34" s="18" t="s">
        <v>404</v>
      </c>
      <c r="R34" s="20" t="s">
        <v>404</v>
      </c>
      <c r="S34" s="18" t="n">
        <v>504.61669369</v>
      </c>
      <c r="T34" s="20" t="n">
        <v>60.25287183</v>
      </c>
    </row>
    <row r="35" spans="1:20">
      <c r="A35" s="15" t="s">
        <v>432</v>
      </c>
      <c r="B35" s="17" t="n">
        <v>6406</v>
      </c>
      <c r="C35" s="18">
        <f>(443.0/B35*100)</f>
        <v/>
      </c>
      <c r="D35" s="19" t="n">
        <v>5963</v>
      </c>
      <c r="E35" s="18" t="n">
        <v>556.8592734600001</v>
      </c>
      <c r="F35" s="20" t="n">
        <v>9.81163508</v>
      </c>
      <c r="G35" s="18" t="n">
        <v>530.5709467299999</v>
      </c>
      <c r="H35" s="20" t="n">
        <v>2.56763615</v>
      </c>
      <c r="I35" s="18" t="n">
        <v>506.5566437</v>
      </c>
      <c r="J35" s="20" t="n">
        <v>1.66305645</v>
      </c>
      <c r="K35" s="18" t="s">
        <v>404</v>
      </c>
      <c r="L35" s="20" t="s">
        <v>404</v>
      </c>
      <c r="M35" s="18" t="s">
        <v>404</v>
      </c>
      <c r="N35" s="20" t="s">
        <v>404</v>
      </c>
      <c r="O35" s="18" t="s">
        <v>404</v>
      </c>
      <c r="P35" s="20" t="s">
        <v>404</v>
      </c>
      <c r="Q35" s="18" t="s">
        <v>404</v>
      </c>
      <c r="R35" s="20" t="s">
        <v>404</v>
      </c>
      <c r="S35" s="18" t="n">
        <v>507.22433937</v>
      </c>
      <c r="T35" s="20" t="n">
        <v>6.4498559</v>
      </c>
    </row>
    <row r="36" spans="1:20">
      <c r="A36" s="15" t="s">
        <v>433</v>
      </c>
      <c r="B36" s="17" t="n">
        <v>6736</v>
      </c>
      <c r="C36" s="18">
        <f>(10.0/B36*100)</f>
        <v/>
      </c>
      <c r="D36" s="19" t="n">
        <v>6726</v>
      </c>
      <c r="E36" s="18" t="n">
        <v>472.04355266</v>
      </c>
      <c r="F36" s="20" t="n">
        <v>14.70275262</v>
      </c>
      <c r="G36" s="18" t="n">
        <v>499.73046039</v>
      </c>
      <c r="H36" s="20" t="n">
        <v>4.0877559</v>
      </c>
      <c r="I36" s="18" t="n">
        <v>490.83180591</v>
      </c>
      <c r="J36" s="20" t="n">
        <v>2.81445309</v>
      </c>
      <c r="K36" s="18" t="s">
        <v>404</v>
      </c>
      <c r="L36" s="20" t="s">
        <v>404</v>
      </c>
      <c r="M36" s="18" t="s">
        <v>404</v>
      </c>
      <c r="N36" s="20" t="s">
        <v>404</v>
      </c>
      <c r="O36" s="18" t="s">
        <v>404</v>
      </c>
      <c r="P36" s="20" t="s">
        <v>404</v>
      </c>
      <c r="Q36" s="18" t="s">
        <v>404</v>
      </c>
      <c r="R36" s="20" t="s">
        <v>404</v>
      </c>
      <c r="S36" s="18" t="n">
        <v>497.84401481</v>
      </c>
      <c r="T36" s="20" t="n">
        <v>18.3564271</v>
      </c>
    </row>
    <row r="37" spans="1:20">
      <c r="A37" s="15" t="s">
        <v>434</v>
      </c>
      <c r="B37" s="17" t="n">
        <v>5458</v>
      </c>
      <c r="C37" s="18">
        <f>(0.0/B37*100)</f>
        <v/>
      </c>
      <c r="D37" s="19" t="n">
        <v>5458</v>
      </c>
      <c r="E37" s="18" t="n">
        <v>453.40950039</v>
      </c>
      <c r="F37" s="20" t="n">
        <v>8.003457429999999</v>
      </c>
      <c r="G37" s="18" t="n">
        <v>496.59378468</v>
      </c>
      <c r="H37" s="20" t="n">
        <v>7.41309669</v>
      </c>
      <c r="I37" s="18" t="n">
        <v>492.58147272</v>
      </c>
      <c r="J37" s="20" t="n">
        <v>3.86539413</v>
      </c>
      <c r="K37" s="18" t="s">
        <v>404</v>
      </c>
      <c r="L37" s="20" t="s">
        <v>404</v>
      </c>
      <c r="M37" s="18" t="s">
        <v>404</v>
      </c>
      <c r="N37" s="20" t="s">
        <v>404</v>
      </c>
      <c r="O37" s="18" t="s">
        <v>404</v>
      </c>
      <c r="P37" s="20" t="s">
        <v>404</v>
      </c>
      <c r="Q37" s="18" t="s">
        <v>404</v>
      </c>
      <c r="R37" s="20" t="s">
        <v>404</v>
      </c>
      <c r="S37" s="18" t="n">
        <v>539.8679694800001</v>
      </c>
      <c r="T37" s="20" t="n">
        <v>5.89740698</v>
      </c>
    </row>
    <row r="38" spans="1:20">
      <c r="A38" s="15" t="s">
        <v>435</v>
      </c>
      <c r="B38" s="17" t="n">
        <v>5860</v>
      </c>
      <c r="C38" s="18">
        <f>(268.0/B38*100)</f>
        <v/>
      </c>
      <c r="D38" s="19" t="n">
        <v>5592</v>
      </c>
      <c r="E38" s="18" t="n">
        <v>484.69261107</v>
      </c>
      <c r="F38" s="20" t="n">
        <v>6.70549901</v>
      </c>
      <c r="G38" s="18" t="n">
        <v>485.14456153</v>
      </c>
      <c r="H38" s="20" t="n">
        <v>6.85842708</v>
      </c>
      <c r="I38" s="18" t="n">
        <v>538.32016497</v>
      </c>
      <c r="J38" s="20" t="n">
        <v>6.19645004</v>
      </c>
      <c r="K38" s="18" t="s">
        <v>404</v>
      </c>
      <c r="L38" s="20" t="s">
        <v>404</v>
      </c>
      <c r="M38" s="18" t="s">
        <v>404</v>
      </c>
      <c r="N38" s="20" t="s">
        <v>404</v>
      </c>
      <c r="O38" s="18" t="s">
        <v>404</v>
      </c>
      <c r="P38" s="20" t="s">
        <v>404</v>
      </c>
      <c r="Q38" s="18" t="s">
        <v>404</v>
      </c>
      <c r="R38" s="20" t="s">
        <v>404</v>
      </c>
      <c r="S38" s="18" t="n">
        <v>511.30891619</v>
      </c>
      <c r="T38" s="20" t="n">
        <v>20.84162812</v>
      </c>
    </row>
    <row r="39" spans="1:20">
      <c r="A39" s="15" t="s">
        <v>436</v>
      </c>
      <c r="B39" s="17" t="n">
        <v>5895</v>
      </c>
      <c r="C39" s="18">
        <f>(0.0/B39*100)</f>
        <v/>
      </c>
      <c r="D39" s="19" t="n">
        <v>5895</v>
      </c>
      <c r="E39" s="18" t="n">
        <v>410.22228171</v>
      </c>
      <c r="F39" s="20" t="n">
        <v>12.47196403</v>
      </c>
      <c r="G39" s="18" t="n">
        <v>448.85069345</v>
      </c>
      <c r="H39" s="20" t="n">
        <v>10.94974668</v>
      </c>
      <c r="I39" s="18" t="n">
        <v>418.10967788</v>
      </c>
      <c r="J39" s="20" t="n">
        <v>5.11668985</v>
      </c>
      <c r="K39" s="18" t="s">
        <v>404</v>
      </c>
      <c r="L39" s="20" t="s">
        <v>404</v>
      </c>
      <c r="M39" s="18" t="s">
        <v>404</v>
      </c>
      <c r="N39" s="20" t="s">
        <v>404</v>
      </c>
      <c r="O39" s="18" t="s">
        <v>404</v>
      </c>
      <c r="P39" s="20" t="s">
        <v>404</v>
      </c>
      <c r="Q39" s="18" t="s">
        <v>404</v>
      </c>
      <c r="R39" s="20" t="s">
        <v>404</v>
      </c>
      <c r="S39" s="18" t="n">
        <v>381.11393316</v>
      </c>
      <c r="T39" s="20" t="n">
        <v>12.8181231</v>
      </c>
    </row>
    <row r="40" spans="1:20">
      <c r="A40" s="15" t="s">
        <v>437</v>
      </c>
      <c r="B40" s="17" t="n">
        <v>14157</v>
      </c>
      <c r="C40" s="18">
        <f>(3029.0/B40*100)</f>
        <v/>
      </c>
      <c r="D40" s="19" t="n">
        <v>11128</v>
      </c>
      <c r="E40" s="18" t="n">
        <v>474.66175127</v>
      </c>
      <c r="F40" s="20" t="n">
        <v>10.36955283</v>
      </c>
      <c r="G40" s="18" t="n">
        <v>514.53375224</v>
      </c>
      <c r="H40" s="20" t="n">
        <v>3.40143098</v>
      </c>
      <c r="I40" s="18" t="n">
        <v>558.74381306</v>
      </c>
      <c r="J40" s="20" t="n">
        <v>7.88838834</v>
      </c>
      <c r="K40" s="18" t="s">
        <v>404</v>
      </c>
      <c r="L40" s="20" t="s">
        <v>404</v>
      </c>
      <c r="M40" s="18" t="s">
        <v>404</v>
      </c>
      <c r="N40" s="20" t="s">
        <v>404</v>
      </c>
      <c r="O40" s="18" t="s">
        <v>404</v>
      </c>
      <c r="P40" s="20" t="s">
        <v>404</v>
      </c>
      <c r="Q40" s="18" t="s">
        <v>404</v>
      </c>
      <c r="R40" s="20" t="s">
        <v>404</v>
      </c>
      <c r="S40" s="18" t="n">
        <v>503.9878296</v>
      </c>
      <c r="T40" s="20" t="n">
        <v>11.04198084</v>
      </c>
    </row>
    <row r="41" spans="1:20">
      <c r="A41" s="15" t="s">
        <v>438</v>
      </c>
      <c r="B41" s="17" t="n">
        <v>5712</v>
      </c>
      <c r="C41" s="18">
        <f>(99.0/B41*100)</f>
        <v/>
      </c>
      <c r="D41" s="19" t="n">
        <v>5613</v>
      </c>
      <c r="E41" s="18" t="n">
        <v>491.15148548</v>
      </c>
      <c r="F41" s="20" t="n">
        <v>12.63053051</v>
      </c>
      <c r="G41" s="18" t="n">
        <v>497.14413277</v>
      </c>
      <c r="H41" s="20" t="n">
        <v>4.01111792</v>
      </c>
      <c r="I41" s="18" t="n">
        <v>498.73811464</v>
      </c>
      <c r="J41" s="20" t="n">
        <v>10.55767847</v>
      </c>
      <c r="K41" s="18" t="s">
        <v>404</v>
      </c>
      <c r="L41" s="20" t="s">
        <v>404</v>
      </c>
      <c r="M41" s="18" t="s">
        <v>404</v>
      </c>
      <c r="N41" s="20" t="s">
        <v>404</v>
      </c>
      <c r="O41" s="18" t="s">
        <v>404</v>
      </c>
      <c r="P41" s="20" t="s">
        <v>404</v>
      </c>
      <c r="Q41" s="18" t="s">
        <v>404</v>
      </c>
      <c r="R41" s="20" t="s">
        <v>404</v>
      </c>
      <c r="S41" s="18" t="n">
        <v>485.80441355</v>
      </c>
      <c r="T41" s="20" t="n">
        <v>23.60452</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424.67471335</v>
      </c>
      <c r="F44" s="20" t="n">
        <v>14.82542309</v>
      </c>
      <c r="G44" s="18" t="n">
        <v>440.72158901</v>
      </c>
      <c r="H44" s="20" t="n">
        <v>6.45537786</v>
      </c>
      <c r="I44" s="18" t="n">
        <v>418.96442011</v>
      </c>
      <c r="J44" s="20" t="n">
        <v>3.34400796</v>
      </c>
      <c r="K44" s="18" t="s">
        <v>404</v>
      </c>
      <c r="L44" s="20" t="s">
        <v>404</v>
      </c>
      <c r="M44" s="18" t="s">
        <v>404</v>
      </c>
      <c r="N44" s="20" t="s">
        <v>404</v>
      </c>
      <c r="O44" s="18" t="s">
        <v>404</v>
      </c>
      <c r="P44" s="20" t="s">
        <v>404</v>
      </c>
      <c r="Q44" s="18" t="s">
        <v>404</v>
      </c>
      <c r="R44" s="20" t="s">
        <v>404</v>
      </c>
      <c r="S44" s="18" t="n">
        <v>406.88787817</v>
      </c>
      <c r="T44" s="20" t="n">
        <v>15.23228719</v>
      </c>
    </row>
    <row r="45" spans="1:20">
      <c r="A45" s="15" t="s">
        <v>442</v>
      </c>
      <c r="B45" s="17" t="n">
        <v>5519</v>
      </c>
      <c r="C45" s="18">
        <f>(0.0/B45*100)</f>
        <v/>
      </c>
      <c r="D45" s="19" t="n">
        <v>5519</v>
      </c>
      <c r="E45" s="18" t="n">
        <v>381.15064467</v>
      </c>
      <c r="F45" s="20" t="n">
        <v>5.11524686</v>
      </c>
      <c r="G45" s="18" t="n">
        <v>376.97070292</v>
      </c>
      <c r="H45" s="20" t="n">
        <v>7.19668848</v>
      </c>
      <c r="I45" s="18" t="n">
        <v>368.58104004</v>
      </c>
      <c r="J45" s="20" t="n">
        <v>4.50157935</v>
      </c>
      <c r="K45" s="18" t="s">
        <v>404</v>
      </c>
      <c r="L45" s="20" t="s">
        <v>404</v>
      </c>
      <c r="M45" s="18" t="s">
        <v>404</v>
      </c>
      <c r="N45" s="20" t="s">
        <v>404</v>
      </c>
      <c r="O45" s="18" t="s">
        <v>404</v>
      </c>
      <c r="P45" s="20" t="s">
        <v>404</v>
      </c>
      <c r="Q45" s="18" t="s">
        <v>404</v>
      </c>
      <c r="R45" s="20" t="s">
        <v>404</v>
      </c>
      <c r="S45" s="18" t="n">
        <v>372.45971558</v>
      </c>
      <c r="T45" s="20" t="n">
        <v>35.58054174</v>
      </c>
    </row>
    <row r="46" spans="1:20">
      <c r="A46" s="15" t="s">
        <v>443</v>
      </c>
      <c r="B46" s="17" t="n">
        <v>23141</v>
      </c>
      <c r="C46" s="18">
        <f>(4196.0/B46*100)</f>
        <v/>
      </c>
      <c r="D46" s="19" t="n">
        <v>18945</v>
      </c>
      <c r="E46" s="18" t="n">
        <v>410.17387125</v>
      </c>
      <c r="F46" s="20" t="n">
        <v>14.91025322</v>
      </c>
      <c r="G46" s="18" t="n">
        <v>416.5481684</v>
      </c>
      <c r="H46" s="20" t="n">
        <v>12.13984039</v>
      </c>
      <c r="I46" s="18" t="n">
        <v>411.91744204</v>
      </c>
      <c r="J46" s="20" t="n">
        <v>2.76148382</v>
      </c>
      <c r="K46" s="18" t="s">
        <v>404</v>
      </c>
      <c r="L46" s="20" t="s">
        <v>404</v>
      </c>
      <c r="M46" s="18" t="s">
        <v>404</v>
      </c>
      <c r="N46" s="20" t="s">
        <v>404</v>
      </c>
      <c r="O46" s="18" t="s">
        <v>404</v>
      </c>
      <c r="P46" s="20" t="s">
        <v>404</v>
      </c>
      <c r="Q46" s="18" t="s">
        <v>404</v>
      </c>
      <c r="R46" s="20" t="s">
        <v>404</v>
      </c>
      <c r="S46" s="18" t="n">
        <v>356.27037554</v>
      </c>
      <c r="T46" s="20" t="n">
        <v>5.83698178</v>
      </c>
    </row>
    <row r="47" spans="1:20">
      <c r="A47" s="15" t="s">
        <v>444</v>
      </c>
      <c r="B47" s="17" t="n">
        <v>5928</v>
      </c>
      <c r="C47" s="18">
        <f>(0.0/B47*100)</f>
        <v/>
      </c>
      <c r="D47" s="19" t="n">
        <v>5928</v>
      </c>
      <c r="E47" s="18" t="n">
        <v>428.98465943</v>
      </c>
      <c r="F47" s="20" t="n">
        <v>15.26593175</v>
      </c>
      <c r="G47" s="18" t="n">
        <v>461.04387428</v>
      </c>
      <c r="H47" s="20" t="n">
        <v>11.94913858</v>
      </c>
      <c r="I47" s="18" t="n">
        <v>442.91064233</v>
      </c>
      <c r="J47" s="20" t="n">
        <v>6.07918468</v>
      </c>
      <c r="K47" s="18" t="s">
        <v>404</v>
      </c>
      <c r="L47" s="20" t="s">
        <v>404</v>
      </c>
      <c r="M47" s="18" t="s">
        <v>404</v>
      </c>
      <c r="N47" s="20" t="s">
        <v>404</v>
      </c>
      <c r="O47" s="18" t="s">
        <v>404</v>
      </c>
      <c r="P47" s="20" t="s">
        <v>404</v>
      </c>
      <c r="Q47" s="18" t="s">
        <v>404</v>
      </c>
      <c r="R47" s="20" t="s">
        <v>404</v>
      </c>
      <c r="S47" s="18" t="n">
        <v>457.60037521</v>
      </c>
      <c r="T47" s="20" t="n">
        <v>17.4214725</v>
      </c>
    </row>
    <row r="48" spans="1:20">
      <c r="A48" s="15" t="s">
        <v>445</v>
      </c>
      <c r="B48" s="17" t="n">
        <v>9841</v>
      </c>
      <c r="C48" s="18">
        <f>(40.0/B48*100)</f>
        <v/>
      </c>
      <c r="D48" s="19" t="n">
        <v>9801</v>
      </c>
      <c r="E48" s="18" t="n">
        <v>563.13604723</v>
      </c>
      <c r="F48" s="20" t="n">
        <v>13.83587942</v>
      </c>
      <c r="G48" s="18" t="n">
        <v>551.06698368</v>
      </c>
      <c r="H48" s="20" t="n">
        <v>14.62561303</v>
      </c>
      <c r="I48" s="18" t="n">
        <v>494.57399314</v>
      </c>
      <c r="J48" s="20" t="n">
        <v>5.71213887</v>
      </c>
      <c r="K48" s="18" t="s">
        <v>404</v>
      </c>
      <c r="L48" s="20" t="s">
        <v>404</v>
      </c>
      <c r="M48" s="18" t="s">
        <v>404</v>
      </c>
      <c r="N48" s="20" t="s">
        <v>404</v>
      </c>
      <c r="O48" s="18" t="s">
        <v>404</v>
      </c>
      <c r="P48" s="20" t="s">
        <v>404</v>
      </c>
      <c r="Q48" s="18" t="s">
        <v>404</v>
      </c>
      <c r="R48" s="20" t="s">
        <v>404</v>
      </c>
      <c r="S48" s="18" t="n">
        <v>562.09495268</v>
      </c>
      <c r="T48" s="20" t="n">
        <v>2.52515475</v>
      </c>
    </row>
    <row r="49" spans="1:20">
      <c r="A49" s="15" t="s">
        <v>446</v>
      </c>
      <c r="B49" s="17" t="n">
        <v>6349</v>
      </c>
      <c r="C49" s="18">
        <f>(52.0/B49*100)</f>
        <v/>
      </c>
      <c r="D49" s="19" t="n">
        <v>6297</v>
      </c>
      <c r="E49" s="18" t="n">
        <v>398.96047051</v>
      </c>
      <c r="F49" s="20" t="n">
        <v>9.96965906</v>
      </c>
      <c r="G49" s="18" t="n">
        <v>434.11173456</v>
      </c>
      <c r="H49" s="20" t="n">
        <v>7.9180255</v>
      </c>
      <c r="I49" s="18" t="n">
        <v>433.25780873</v>
      </c>
      <c r="J49" s="20" t="n">
        <v>3.53039556</v>
      </c>
      <c r="K49" s="18" t="s">
        <v>404</v>
      </c>
      <c r="L49" s="20" t="s">
        <v>404</v>
      </c>
      <c r="M49" s="18" t="s">
        <v>404</v>
      </c>
      <c r="N49" s="20" t="s">
        <v>404</v>
      </c>
      <c r="O49" s="18" t="s">
        <v>404</v>
      </c>
      <c r="P49" s="20" t="s">
        <v>404</v>
      </c>
      <c r="Q49" s="18" t="s">
        <v>404</v>
      </c>
      <c r="R49" s="20" t="s">
        <v>404</v>
      </c>
      <c r="S49" s="18" t="n">
        <v>404.32805223</v>
      </c>
      <c r="T49" s="20" t="n">
        <v>22.77392896</v>
      </c>
    </row>
    <row r="50" spans="1:20">
      <c r="A50" s="15" t="s">
        <v>447</v>
      </c>
      <c r="B50" s="17" t="n">
        <v>11795</v>
      </c>
      <c r="C50" s="18">
        <f>(1031.0/B50*100)</f>
        <v/>
      </c>
      <c r="D50" s="19" t="n">
        <v>10764</v>
      </c>
      <c r="E50" s="18" t="n">
        <v>424.52269258</v>
      </c>
      <c r="F50" s="20" t="n">
        <v>8.032882389999999</v>
      </c>
      <c r="G50" s="18" t="n">
        <v>423.97880501</v>
      </c>
      <c r="H50" s="20" t="n">
        <v>7.33396243</v>
      </c>
      <c r="I50" s="18" t="n">
        <v>416.28979156</v>
      </c>
      <c r="J50" s="20" t="n">
        <v>3.87515568</v>
      </c>
      <c r="K50" s="18" t="s">
        <v>404</v>
      </c>
      <c r="L50" s="20" t="s">
        <v>404</v>
      </c>
      <c r="M50" s="18" t="s">
        <v>404</v>
      </c>
      <c r="N50" s="20" t="s">
        <v>404</v>
      </c>
      <c r="O50" s="18" t="s">
        <v>404</v>
      </c>
      <c r="P50" s="20" t="s">
        <v>404</v>
      </c>
      <c r="Q50" s="18" t="s">
        <v>404</v>
      </c>
      <c r="R50" s="20" t="s">
        <v>404</v>
      </c>
      <c r="S50" s="18" t="n">
        <v>399.11414588</v>
      </c>
      <c r="T50" s="20" t="n">
        <v>11.51312145</v>
      </c>
    </row>
    <row r="51" spans="1:20">
      <c r="A51" s="15" t="s">
        <v>448</v>
      </c>
      <c r="B51" s="17" t="n">
        <v>6866</v>
      </c>
      <c r="C51" s="18">
        <f>(0.0/B51*100)</f>
        <v/>
      </c>
      <c r="D51" s="19" t="n">
        <v>6866</v>
      </c>
      <c r="E51" s="18" t="n">
        <v>417.31975907</v>
      </c>
      <c r="F51" s="20" t="n">
        <v>6.12683297</v>
      </c>
      <c r="G51" s="18" t="n">
        <v>423.27414035</v>
      </c>
      <c r="H51" s="20" t="n">
        <v>7.16779245</v>
      </c>
      <c r="I51" s="18" t="n">
        <v>419.11590278</v>
      </c>
      <c r="J51" s="20" t="n">
        <v>3.59458277</v>
      </c>
      <c r="K51" s="18" t="s">
        <v>404</v>
      </c>
      <c r="L51" s="20" t="s">
        <v>404</v>
      </c>
      <c r="M51" s="18" t="s">
        <v>404</v>
      </c>
      <c r="N51" s="20" t="s">
        <v>404</v>
      </c>
      <c r="O51" s="18" t="s">
        <v>404</v>
      </c>
      <c r="P51" s="20" t="s">
        <v>404</v>
      </c>
      <c r="Q51" s="18" t="s">
        <v>404</v>
      </c>
      <c r="R51" s="20" t="s">
        <v>404</v>
      </c>
      <c r="S51" s="18" t="n">
        <v>418.83038186</v>
      </c>
      <c r="T51" s="20" t="n">
        <v>17.86864831</v>
      </c>
    </row>
    <row r="52" spans="1:20">
      <c r="A52" s="15" t="s">
        <v>449</v>
      </c>
      <c r="B52" s="17" t="n">
        <v>5809</v>
      </c>
      <c r="C52" s="18">
        <f>(0.0/B52*100)</f>
        <v/>
      </c>
      <c r="D52" s="19" t="n">
        <v>5809</v>
      </c>
      <c r="E52" s="18" t="n">
        <v>488.09063543</v>
      </c>
      <c r="F52" s="20" t="n">
        <v>12.82412058</v>
      </c>
      <c r="G52" s="18" t="n">
        <v>482.57648165</v>
      </c>
      <c r="H52" s="20" t="n">
        <v>13.14580164</v>
      </c>
      <c r="I52" s="18" t="n">
        <v>472.47115779</v>
      </c>
      <c r="J52" s="20" t="n">
        <v>3.54708015</v>
      </c>
      <c r="K52" s="18" t="s">
        <v>404</v>
      </c>
      <c r="L52" s="20" t="s">
        <v>404</v>
      </c>
      <c r="M52" s="18" t="s">
        <v>404</v>
      </c>
      <c r="N52" s="20" t="s">
        <v>404</v>
      </c>
      <c r="O52" s="18" t="s">
        <v>404</v>
      </c>
      <c r="P52" s="20" t="s">
        <v>404</v>
      </c>
      <c r="Q52" s="18" t="s">
        <v>404</v>
      </c>
      <c r="R52" s="20" t="s">
        <v>404</v>
      </c>
      <c r="S52" s="18" t="n">
        <v>470.22022371</v>
      </c>
      <c r="T52" s="20" t="n">
        <v>14.9308577</v>
      </c>
    </row>
    <row r="53" spans="1:20">
      <c r="A53" s="15" t="s">
        <v>450</v>
      </c>
      <c r="B53" s="17" t="n">
        <v>5571</v>
      </c>
      <c r="C53" s="18">
        <f>(0.0/B53*100)</f>
        <v/>
      </c>
      <c r="D53" s="19" t="n">
        <v>5571</v>
      </c>
      <c r="E53" s="18" t="n">
        <v>442.51997908</v>
      </c>
      <c r="F53" s="20" t="n">
        <v>5.1332358</v>
      </c>
      <c r="G53" s="18" t="n">
        <v>431.76701835</v>
      </c>
      <c r="H53" s="20" t="n">
        <v>2.89907557</v>
      </c>
      <c r="I53" s="18" t="n">
        <v>432.73974583</v>
      </c>
      <c r="J53" s="20" t="n">
        <v>1.52910702</v>
      </c>
      <c r="K53" s="18" t="s">
        <v>404</v>
      </c>
      <c r="L53" s="20" t="s">
        <v>404</v>
      </c>
      <c r="M53" s="18" t="s">
        <v>404</v>
      </c>
      <c r="N53" s="20" t="s">
        <v>404</v>
      </c>
      <c r="O53" s="18" t="s">
        <v>404</v>
      </c>
      <c r="P53" s="20" t="s">
        <v>404</v>
      </c>
      <c r="Q53" s="18" t="s">
        <v>404</v>
      </c>
      <c r="R53" s="20" t="s">
        <v>404</v>
      </c>
      <c r="S53" s="18" t="n">
        <v>361.56441038</v>
      </c>
      <c r="T53" s="20" t="n">
        <v>8.48920494</v>
      </c>
    </row>
    <row r="54" spans="1:20">
      <c r="A54" s="15" t="s">
        <v>451</v>
      </c>
      <c r="B54" s="17" t="n">
        <v>4740</v>
      </c>
      <c r="C54" s="18">
        <f>(199.0/B54*100)</f>
        <v/>
      </c>
      <c r="D54" s="19" t="n">
        <v>4541</v>
      </c>
      <c r="E54" s="18" t="n">
        <v>343.69658334</v>
      </c>
      <c r="F54" s="20" t="n">
        <v>13.30237294</v>
      </c>
      <c r="G54" s="18" t="n">
        <v>335.7212391</v>
      </c>
      <c r="H54" s="20" t="n">
        <v>9.90956907</v>
      </c>
      <c r="I54" s="18" t="n">
        <v>336.02644596</v>
      </c>
      <c r="J54" s="20" t="n">
        <v>4.08199419</v>
      </c>
      <c r="K54" s="18" t="s">
        <v>404</v>
      </c>
      <c r="L54" s="20" t="s">
        <v>404</v>
      </c>
      <c r="M54" s="18" t="s">
        <v>404</v>
      </c>
      <c r="N54" s="20" t="s">
        <v>404</v>
      </c>
      <c r="O54" s="18" t="s">
        <v>404</v>
      </c>
      <c r="P54" s="20" t="s">
        <v>404</v>
      </c>
      <c r="Q54" s="18" t="s">
        <v>404</v>
      </c>
      <c r="R54" s="20" t="s">
        <v>404</v>
      </c>
      <c r="S54" s="18" t="n">
        <v>304.34404559</v>
      </c>
      <c r="T54" s="20" t="n">
        <v>6.27468859</v>
      </c>
    </row>
    <row r="55" spans="1:20">
      <c r="A55" s="15" t="s">
        <v>452</v>
      </c>
      <c r="B55" s="17" t="n">
        <v>5316</v>
      </c>
      <c r="C55" s="18">
        <f>(43.0/B55*100)</f>
        <v/>
      </c>
      <c r="D55" s="19" t="n">
        <v>5273</v>
      </c>
      <c r="E55" s="18" t="n">
        <v>351.36044594</v>
      </c>
      <c r="F55" s="20" t="n">
        <v>31.73948584</v>
      </c>
      <c r="G55" s="18" t="n">
        <v>428.35994128</v>
      </c>
      <c r="H55" s="20" t="n">
        <v>15.09884312</v>
      </c>
      <c r="I55" s="18" t="n">
        <v>412.34541364</v>
      </c>
      <c r="J55" s="20" t="n">
        <v>2.72968593</v>
      </c>
      <c r="K55" s="18" t="s">
        <v>404</v>
      </c>
      <c r="L55" s="20" t="s">
        <v>404</v>
      </c>
      <c r="M55" s="18" t="s">
        <v>404</v>
      </c>
      <c r="N55" s="20" t="s">
        <v>404</v>
      </c>
      <c r="O55" s="18" t="s">
        <v>404</v>
      </c>
      <c r="P55" s="20" t="s">
        <v>404</v>
      </c>
      <c r="Q55" s="18" t="n">
        <v>368.54012058</v>
      </c>
      <c r="R55" s="20" t="n">
        <v>15.35518115</v>
      </c>
      <c r="S55" s="18" t="n">
        <v>372.37776628</v>
      </c>
      <c r="T55" s="20" t="n">
        <v>24.06611163</v>
      </c>
    </row>
    <row r="56" spans="1:20">
      <c r="A56" s="15" t="s">
        <v>453</v>
      </c>
      <c r="B56" s="17" t="n">
        <v>5359</v>
      </c>
      <c r="C56" s="18">
        <f>(0.0/B56*100)</f>
        <v/>
      </c>
      <c r="D56" s="19" t="n">
        <v>5359</v>
      </c>
      <c r="E56" s="18" t="n">
        <v>509.13290455</v>
      </c>
      <c r="F56" s="20" t="n">
        <v>10.07849438</v>
      </c>
      <c r="G56" s="18" t="n">
        <v>521.05951805</v>
      </c>
      <c r="H56" s="20" t="n">
        <v>3.76911361</v>
      </c>
      <c r="I56" s="18" t="n">
        <v>563.24890691</v>
      </c>
      <c r="J56" s="20" t="n">
        <v>6.14763429</v>
      </c>
      <c r="K56" s="18" t="s">
        <v>404</v>
      </c>
      <c r="L56" s="20" t="s">
        <v>404</v>
      </c>
      <c r="M56" s="18" t="s">
        <v>404</v>
      </c>
      <c r="N56" s="20" t="s">
        <v>404</v>
      </c>
      <c r="O56" s="18" t="s">
        <v>404</v>
      </c>
      <c r="P56" s="20" t="s">
        <v>404</v>
      </c>
      <c r="Q56" s="18" t="s">
        <v>404</v>
      </c>
      <c r="R56" s="20" t="s">
        <v>404</v>
      </c>
      <c r="S56" s="18" t="n">
        <v>526.58407548</v>
      </c>
      <c r="T56" s="20" t="n">
        <v>19.69678635</v>
      </c>
    </row>
    <row r="57" spans="1:20">
      <c r="A57" s="15" t="s">
        <v>454</v>
      </c>
      <c r="B57" s="17" t="n">
        <v>6513</v>
      </c>
      <c r="C57" s="18">
        <f>(0.0/B57*100)</f>
        <v/>
      </c>
      <c r="D57" s="19" t="n">
        <v>6513</v>
      </c>
      <c r="E57" s="18" t="n">
        <v>406.36429296</v>
      </c>
      <c r="F57" s="20" t="n">
        <v>8.83728106</v>
      </c>
      <c r="G57" s="18" t="n">
        <v>408.02358783</v>
      </c>
      <c r="H57" s="20" t="n">
        <v>7.20235261</v>
      </c>
      <c r="I57" s="18" t="n">
        <v>399.47547477</v>
      </c>
      <c r="J57" s="20" t="n">
        <v>3.66395539</v>
      </c>
      <c r="K57" s="18" t="s">
        <v>404</v>
      </c>
      <c r="L57" s="20" t="s">
        <v>404</v>
      </c>
      <c r="M57" s="18" t="s">
        <v>404</v>
      </c>
      <c r="N57" s="20" t="s">
        <v>404</v>
      </c>
      <c r="O57" s="18" t="s">
        <v>404</v>
      </c>
      <c r="P57" s="20" t="s">
        <v>404</v>
      </c>
      <c r="Q57" s="18" t="n">
        <v>367.94377778</v>
      </c>
      <c r="R57" s="20" t="n">
        <v>8.50680957</v>
      </c>
      <c r="S57" s="18" t="n">
        <v>452.00798686</v>
      </c>
      <c r="T57" s="20" t="n">
        <v>5.14542476</v>
      </c>
    </row>
    <row r="58" spans="1:20">
      <c r="A58" s="15" t="s">
        <v>455</v>
      </c>
      <c r="B58" s="17" t="n">
        <v>7267</v>
      </c>
      <c r="C58" s="18">
        <f>(0.0/B58*100)</f>
        <v/>
      </c>
      <c r="D58" s="19" t="n">
        <v>7267</v>
      </c>
      <c r="E58" s="18" t="n">
        <v>418.20745382</v>
      </c>
      <c r="F58" s="20" t="n">
        <v>6.00599323</v>
      </c>
      <c r="G58" s="18" t="n">
        <v>399.26891976</v>
      </c>
      <c r="H58" s="20" t="n">
        <v>5.35673982</v>
      </c>
      <c r="I58" s="18" t="n">
        <v>403.78854243</v>
      </c>
      <c r="J58" s="20" t="n">
        <v>4.53711328</v>
      </c>
      <c r="K58" s="18" t="s">
        <v>404</v>
      </c>
      <c r="L58" s="20" t="s">
        <v>404</v>
      </c>
      <c r="M58" s="18" t="s">
        <v>404</v>
      </c>
      <c r="N58" s="20" t="s">
        <v>404</v>
      </c>
      <c r="O58" s="18" t="s">
        <v>404</v>
      </c>
      <c r="P58" s="20" t="s">
        <v>404</v>
      </c>
      <c r="Q58" s="18" t="n">
        <v>446.09783038</v>
      </c>
      <c r="R58" s="20" t="n">
        <v>7.76282535</v>
      </c>
      <c r="S58" s="18" t="n">
        <v>427.08251268</v>
      </c>
      <c r="T58" s="20" t="n">
        <v>17.46055537</v>
      </c>
    </row>
    <row r="59" spans="1:20">
      <c r="A59" s="15" t="s">
        <v>456</v>
      </c>
      <c r="B59" s="17" t="n">
        <v>4826</v>
      </c>
      <c r="C59" s="18">
        <f>(0.0/B59*100)</f>
        <v/>
      </c>
      <c r="D59" s="19" t="n">
        <v>4826</v>
      </c>
      <c r="E59" s="18" t="n">
        <v>387.27961979</v>
      </c>
      <c r="F59" s="20" t="n">
        <v>4.46528856</v>
      </c>
      <c r="G59" s="18" t="n">
        <v>371.21807545</v>
      </c>
      <c r="H59" s="20" t="n">
        <v>2.56606194</v>
      </c>
      <c r="I59" s="18" t="n">
        <v>378.79025743</v>
      </c>
      <c r="J59" s="20" t="n">
        <v>2.52142205</v>
      </c>
      <c r="K59" s="18" t="s">
        <v>404</v>
      </c>
      <c r="L59" s="20" t="s">
        <v>404</v>
      </c>
      <c r="M59" s="18" t="s">
        <v>404</v>
      </c>
      <c r="N59" s="20" t="s">
        <v>404</v>
      </c>
      <c r="O59" s="18" t="s">
        <v>404</v>
      </c>
      <c r="P59" s="20" t="s">
        <v>404</v>
      </c>
      <c r="Q59" s="18" t="n">
        <v>392.16410882</v>
      </c>
      <c r="R59" s="20" t="n">
        <v>6.8286893</v>
      </c>
      <c r="S59" s="18" t="n">
        <v>396.85932593</v>
      </c>
      <c r="T59" s="20" t="n">
        <v>6.26316788</v>
      </c>
    </row>
    <row r="60" spans="1:20">
      <c r="A60" s="15" t="s">
        <v>457</v>
      </c>
      <c r="B60" s="17" t="n">
        <v>4546</v>
      </c>
      <c r="C60" s="18">
        <f>(0.0/B60*100)</f>
        <v/>
      </c>
      <c r="D60" s="19" t="n">
        <v>4546</v>
      </c>
      <c r="E60" s="18" t="n">
        <v>399.37931347</v>
      </c>
      <c r="F60" s="20" t="n">
        <v>12.79282125</v>
      </c>
      <c r="G60" s="18" t="n">
        <v>384.94530287</v>
      </c>
      <c r="H60" s="20" t="n">
        <v>14.87463237</v>
      </c>
      <c r="I60" s="18" t="n">
        <v>402.97408669</v>
      </c>
      <c r="J60" s="20" t="n">
        <v>5.01709124</v>
      </c>
      <c r="K60" s="18" t="s">
        <v>404</v>
      </c>
      <c r="L60" s="20" t="s">
        <v>404</v>
      </c>
      <c r="M60" s="18" t="s">
        <v>404</v>
      </c>
      <c r="N60" s="20" t="s">
        <v>404</v>
      </c>
      <c r="O60" s="18" t="s">
        <v>404</v>
      </c>
      <c r="P60" s="20" t="s">
        <v>404</v>
      </c>
      <c r="Q60" s="18" t="s">
        <v>404</v>
      </c>
      <c r="R60" s="20" t="s">
        <v>404</v>
      </c>
      <c r="S60" s="18" t="n">
        <v>343.46081724</v>
      </c>
      <c r="T60" s="20" t="n">
        <v>7.58328635</v>
      </c>
    </row>
    <row r="61" spans="1:20">
      <c r="A61" s="15" t="s">
        <v>458</v>
      </c>
      <c r="B61" s="17" t="n">
        <v>6525</v>
      </c>
      <c r="C61" s="18">
        <f>(0.0/B61*100)</f>
        <v/>
      </c>
      <c r="D61" s="19" t="n">
        <v>6525</v>
      </c>
      <c r="E61" s="18" t="n">
        <v>482.28485522</v>
      </c>
      <c r="F61" s="20" t="n">
        <v>7.12262975</v>
      </c>
      <c r="G61" s="18" t="n">
        <v>488.25271352</v>
      </c>
      <c r="H61" s="20" t="n">
        <v>4.71987434</v>
      </c>
      <c r="I61" s="18" t="n">
        <v>464.07140522</v>
      </c>
      <c r="J61" s="20" t="n">
        <v>4.27829796</v>
      </c>
      <c r="K61" s="18" t="s">
        <v>404</v>
      </c>
      <c r="L61" s="20" t="s">
        <v>404</v>
      </c>
      <c r="M61" s="18" t="s">
        <v>404</v>
      </c>
      <c r="N61" s="20" t="s">
        <v>404</v>
      </c>
      <c r="O61" s="18" t="s">
        <v>404</v>
      </c>
      <c r="P61" s="20" t="s">
        <v>404</v>
      </c>
      <c r="Q61" s="18" t="s">
        <v>404</v>
      </c>
      <c r="R61" s="20" t="s">
        <v>404</v>
      </c>
      <c r="S61" s="18" t="n">
        <v>463.92572884</v>
      </c>
      <c r="T61" s="20" t="n">
        <v>25.02555527</v>
      </c>
    </row>
    <row r="62" spans="1:20">
      <c r="A62" s="15" t="s">
        <v>459</v>
      </c>
      <c r="B62" s="17" t="n">
        <v>4476</v>
      </c>
      <c r="C62" s="18">
        <f>(0.0/B62*100)</f>
        <v/>
      </c>
      <c r="D62" s="19" t="n">
        <v>4476</v>
      </c>
      <c r="E62" s="18" t="n">
        <v>519.7929381500001</v>
      </c>
      <c r="F62" s="20" t="n">
        <v>3.1657439</v>
      </c>
      <c r="G62" s="18" t="n">
        <v>532.10783311</v>
      </c>
      <c r="H62" s="20" t="n">
        <v>1.60783401</v>
      </c>
      <c r="I62" s="18" t="n">
        <v>527.96348224</v>
      </c>
      <c r="J62" s="20" t="n">
        <v>1.30182484</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388.37045291</v>
      </c>
      <c r="F63" s="20" t="n">
        <v>2.57830987</v>
      </c>
      <c r="G63" s="18" t="n">
        <v>379.90101978</v>
      </c>
      <c r="H63" s="20" t="n">
        <v>2.51508583</v>
      </c>
      <c r="I63" s="18" t="n">
        <v>381.25894769</v>
      </c>
      <c r="J63" s="20" t="n">
        <v>1.94265144</v>
      </c>
      <c r="K63" s="18" t="s">
        <v>404</v>
      </c>
      <c r="L63" s="20" t="s">
        <v>404</v>
      </c>
      <c r="M63" s="18" t="s">
        <v>404</v>
      </c>
      <c r="N63" s="20" t="s">
        <v>404</v>
      </c>
      <c r="O63" s="18" t="s">
        <v>404</v>
      </c>
      <c r="P63" s="20" t="s">
        <v>404</v>
      </c>
      <c r="Q63" s="18" t="s">
        <v>404</v>
      </c>
      <c r="R63" s="20" t="s">
        <v>404</v>
      </c>
      <c r="S63" s="18" t="n">
        <v>394.73424681</v>
      </c>
      <c r="T63" s="20" t="n">
        <v>4.61924389</v>
      </c>
    </row>
    <row r="64" spans="1:20">
      <c r="A64" s="15" t="s">
        <v>461</v>
      </c>
      <c r="B64" s="17" t="n">
        <v>3634</v>
      </c>
      <c r="C64" s="18">
        <f>(27.0/B64*100)</f>
        <v/>
      </c>
      <c r="D64" s="19" t="n">
        <v>3607</v>
      </c>
      <c r="E64" s="18" t="n">
        <v>388.69286693</v>
      </c>
      <c r="F64" s="20" t="n">
        <v>7.07978061</v>
      </c>
      <c r="G64" s="18" t="n">
        <v>459.15059082</v>
      </c>
      <c r="H64" s="20" t="n">
        <v>2.08534879</v>
      </c>
      <c r="I64" s="18" t="n">
        <v>497.43370673</v>
      </c>
      <c r="J64" s="20" t="n">
        <v>3.22186137</v>
      </c>
      <c r="K64" s="18" t="s">
        <v>404</v>
      </c>
      <c r="L64" s="20" t="s">
        <v>404</v>
      </c>
      <c r="M64" s="18" t="s">
        <v>404</v>
      </c>
      <c r="N64" s="20" t="s">
        <v>404</v>
      </c>
      <c r="O64" s="18" t="s">
        <v>404</v>
      </c>
      <c r="P64" s="20" t="s">
        <v>404</v>
      </c>
      <c r="Q64" s="18" t="n">
        <v>529.33308909</v>
      </c>
      <c r="R64" s="20" t="n">
        <v>11.34951789</v>
      </c>
      <c r="S64" s="18" t="n">
        <v>345.4419</v>
      </c>
      <c r="T64" s="20" t="n">
        <v>43.62518448</v>
      </c>
    </row>
    <row r="65" spans="1:20">
      <c r="A65" s="15" t="s">
        <v>462</v>
      </c>
      <c r="B65" s="17" t="n">
        <v>5325</v>
      </c>
      <c r="C65" s="18">
        <f>(0.0/B65*100)</f>
        <v/>
      </c>
      <c r="D65" s="19" t="n">
        <v>5325</v>
      </c>
      <c r="E65" s="18" t="n">
        <v>444.21491866</v>
      </c>
      <c r="F65" s="20" t="n">
        <v>11.24216908</v>
      </c>
      <c r="G65" s="18" t="n">
        <v>432.08637535</v>
      </c>
      <c r="H65" s="20" t="n">
        <v>19.30852265</v>
      </c>
      <c r="I65" s="18" t="n">
        <v>426.97093809</v>
      </c>
      <c r="J65" s="20" t="n">
        <v>2.07894461</v>
      </c>
      <c r="K65" s="18" t="s">
        <v>404</v>
      </c>
      <c r="L65" s="20" t="s">
        <v>404</v>
      </c>
      <c r="M65" s="18" t="s">
        <v>404</v>
      </c>
      <c r="N65" s="20" t="s">
        <v>404</v>
      </c>
      <c r="O65" s="18" t="s">
        <v>404</v>
      </c>
      <c r="P65" s="20" t="s">
        <v>404</v>
      </c>
      <c r="Q65" s="18" t="s">
        <v>404</v>
      </c>
      <c r="R65" s="20" t="s">
        <v>404</v>
      </c>
      <c r="S65" s="18" t="n">
        <v>452.66073544</v>
      </c>
      <c r="T65" s="20" t="n">
        <v>13.35912647</v>
      </c>
    </row>
    <row r="66" spans="1:20">
      <c r="A66" s="15" t="s">
        <v>463</v>
      </c>
      <c r="B66" s="17" t="n">
        <v>5665</v>
      </c>
      <c r="C66" s="18">
        <f>(0.0/B66*100)</f>
        <v/>
      </c>
      <c r="D66" s="19" t="n">
        <v>5665</v>
      </c>
      <c r="E66" s="18" t="n">
        <v>411.55070822</v>
      </c>
      <c r="F66" s="20" t="n">
        <v>1.68554788</v>
      </c>
      <c r="G66" s="18" t="n">
        <v>418.57546659</v>
      </c>
      <c r="H66" s="20" t="n">
        <v>2.77672267</v>
      </c>
      <c r="I66" s="18" t="n">
        <v>409.65899095</v>
      </c>
      <c r="J66" s="20" t="n">
        <v>1.54013444</v>
      </c>
      <c r="K66" s="18" t="s">
        <v>404</v>
      </c>
      <c r="L66" s="20" t="s">
        <v>404</v>
      </c>
      <c r="M66" s="18" t="s">
        <v>404</v>
      </c>
      <c r="N66" s="20" t="s">
        <v>404</v>
      </c>
      <c r="O66" s="18" t="s">
        <v>404</v>
      </c>
      <c r="P66" s="20" t="s">
        <v>404</v>
      </c>
      <c r="Q66" s="18" t="s">
        <v>404</v>
      </c>
      <c r="R66" s="20" t="s">
        <v>404</v>
      </c>
      <c r="S66" s="18" t="n">
        <v>371.47429321</v>
      </c>
      <c r="T66" s="20" t="n">
        <v>26.63926316</v>
      </c>
    </row>
    <row r="67" spans="1:20">
      <c r="A67" s="15" t="s">
        <v>464</v>
      </c>
      <c r="B67" s="17" t="n">
        <v>6971</v>
      </c>
      <c r="C67" s="18">
        <f>(0.0/B67*100)</f>
        <v/>
      </c>
      <c r="D67" s="19" t="n">
        <v>6971</v>
      </c>
      <c r="E67" s="18" t="n">
        <v>407.50713196</v>
      </c>
      <c r="F67" s="20" t="n">
        <v>11.66089185</v>
      </c>
      <c r="G67" s="18" t="n">
        <v>391.84536694</v>
      </c>
      <c r="H67" s="20" t="n">
        <v>6.46040739</v>
      </c>
      <c r="I67" s="18" t="n">
        <v>396.11744049</v>
      </c>
      <c r="J67" s="20" t="n">
        <v>2.9259508</v>
      </c>
      <c r="K67" s="18" t="s">
        <v>404</v>
      </c>
      <c r="L67" s="20" t="s">
        <v>404</v>
      </c>
      <c r="M67" s="18" t="s">
        <v>404</v>
      </c>
      <c r="N67" s="20" t="s">
        <v>404</v>
      </c>
      <c r="O67" s="18" t="s">
        <v>404</v>
      </c>
      <c r="P67" s="20" t="s">
        <v>404</v>
      </c>
      <c r="Q67" s="18" t="s">
        <v>404</v>
      </c>
      <c r="R67" s="20" t="s">
        <v>404</v>
      </c>
      <c r="S67" s="18" t="n">
        <v>425.08867379</v>
      </c>
      <c r="T67" s="20" t="n">
        <v>27.65424062</v>
      </c>
    </row>
    <row r="68" spans="1:20">
      <c r="A68" s="15" t="s">
        <v>465</v>
      </c>
      <c r="B68" s="17" t="n">
        <v>12083</v>
      </c>
      <c r="C68" s="18">
        <f>(0.0/B68*100)</f>
        <v/>
      </c>
      <c r="D68" s="19" t="n">
        <v>12083</v>
      </c>
      <c r="E68" s="18" t="n">
        <v>399.63361313</v>
      </c>
      <c r="F68" s="20" t="n">
        <v>1.8344116</v>
      </c>
      <c r="G68" s="18" t="n">
        <v>420.34388654</v>
      </c>
      <c r="H68" s="20" t="n">
        <v>1.44963834</v>
      </c>
      <c r="I68" s="18" t="n">
        <v>426.30747334</v>
      </c>
      <c r="J68" s="20" t="n">
        <v>1.55356178</v>
      </c>
      <c r="K68" s="18" t="s">
        <v>404</v>
      </c>
      <c r="L68" s="20" t="s">
        <v>404</v>
      </c>
      <c r="M68" s="18" t="s">
        <v>404</v>
      </c>
      <c r="N68" s="20" t="s">
        <v>404</v>
      </c>
      <c r="O68" s="18" t="s">
        <v>404</v>
      </c>
      <c r="P68" s="20" t="s">
        <v>404</v>
      </c>
      <c r="Q68" s="18" t="s">
        <v>404</v>
      </c>
      <c r="R68" s="20" t="s">
        <v>404</v>
      </c>
      <c r="S68" s="18" t="n">
        <v>397.88038582</v>
      </c>
      <c r="T68" s="20" t="n">
        <v>8.553466390000001</v>
      </c>
    </row>
    <row r="69" spans="1:20">
      <c r="A69" s="15" t="s">
        <v>466</v>
      </c>
      <c r="B69" s="17" t="n">
        <v>4876</v>
      </c>
      <c r="C69" s="18">
        <f>(0.0/B69*100)</f>
        <v/>
      </c>
      <c r="D69" s="19" t="n">
        <v>4876</v>
      </c>
      <c r="E69" s="18" t="n">
        <v>426.34569615</v>
      </c>
      <c r="F69" s="20" t="n">
        <v>7.01676099</v>
      </c>
      <c r="G69" s="18" t="n">
        <v>457.66129104</v>
      </c>
      <c r="H69" s="20" t="n">
        <v>8.294487</v>
      </c>
      <c r="I69" s="18" t="n">
        <v>426.29460836</v>
      </c>
      <c r="J69" s="20" t="n">
        <v>4.86927693</v>
      </c>
      <c r="K69" s="18" t="s">
        <v>404</v>
      </c>
      <c r="L69" s="20" t="s">
        <v>404</v>
      </c>
      <c r="M69" s="18" t="s">
        <v>404</v>
      </c>
      <c r="N69" s="20" t="s">
        <v>404</v>
      </c>
      <c r="O69" s="18" t="s">
        <v>404</v>
      </c>
      <c r="P69" s="20" t="s">
        <v>404</v>
      </c>
      <c r="Q69" s="18" t="s">
        <v>404</v>
      </c>
      <c r="R69" s="20" t="s">
        <v>404</v>
      </c>
      <c r="S69" s="18" t="n">
        <v>426.90053975</v>
      </c>
      <c r="T69" s="20" t="n">
        <v>7.22912568</v>
      </c>
    </row>
    <row r="70" spans="1:20">
      <c r="A70" s="15" t="s">
        <v>467</v>
      </c>
      <c r="B70" s="17" t="n">
        <v>6036</v>
      </c>
      <c r="C70" s="18">
        <f>(0.0/B70*100)</f>
        <v/>
      </c>
      <c r="D70" s="19" t="n">
        <v>6036</v>
      </c>
      <c r="E70" s="18" t="n">
        <v>501.34690308</v>
      </c>
      <c r="F70" s="20" t="n">
        <v>7.56730985</v>
      </c>
      <c r="G70" s="18" t="n">
        <v>513.54534123</v>
      </c>
      <c r="H70" s="20" t="n">
        <v>6.95298118</v>
      </c>
      <c r="I70" s="18" t="n">
        <v>478.84116687</v>
      </c>
      <c r="J70" s="20" t="n">
        <v>3.25404152</v>
      </c>
      <c r="K70" s="18" t="s">
        <v>404</v>
      </c>
      <c r="L70" s="20" t="s">
        <v>404</v>
      </c>
      <c r="M70" s="18" t="s">
        <v>404</v>
      </c>
      <c r="N70" s="20" t="s">
        <v>404</v>
      </c>
      <c r="O70" s="18" t="s">
        <v>404</v>
      </c>
      <c r="P70" s="20" t="s">
        <v>404</v>
      </c>
      <c r="Q70" s="18" t="s">
        <v>404</v>
      </c>
      <c r="R70" s="20" t="s">
        <v>404</v>
      </c>
      <c r="S70" s="18" t="n">
        <v>428.11714483</v>
      </c>
      <c r="T70" s="20" t="n">
        <v>7.6659115</v>
      </c>
    </row>
    <row r="71" spans="1:20">
      <c r="A71" s="15" t="s">
        <v>468</v>
      </c>
      <c r="B71" s="17" t="n">
        <v>6115</v>
      </c>
      <c r="C71" s="18">
        <f>(0.0/B71*100)</f>
        <v/>
      </c>
      <c r="D71" s="19" t="n">
        <v>6115</v>
      </c>
      <c r="E71" s="18" t="n">
        <v>529.66228086</v>
      </c>
      <c r="F71" s="20" t="n">
        <v>3.13330641</v>
      </c>
      <c r="G71" s="18" t="n">
        <v>557.87394865</v>
      </c>
      <c r="H71" s="20" t="n">
        <v>1.52555898</v>
      </c>
      <c r="I71" s="18" t="n">
        <v>575.64108146</v>
      </c>
      <c r="J71" s="20" t="n">
        <v>5.59688985</v>
      </c>
      <c r="K71" s="18" t="s">
        <v>404</v>
      </c>
      <c r="L71" s="20" t="s">
        <v>404</v>
      </c>
      <c r="M71" s="18" t="s">
        <v>404</v>
      </c>
      <c r="N71" s="20" t="s">
        <v>404</v>
      </c>
      <c r="O71" s="18" t="s">
        <v>404</v>
      </c>
      <c r="P71" s="20" t="s">
        <v>404</v>
      </c>
      <c r="Q71" s="18" t="s">
        <v>404</v>
      </c>
      <c r="R71" s="20" t="s">
        <v>404</v>
      </c>
      <c r="S71" s="18" t="s">
        <v>404</v>
      </c>
      <c r="T71" s="20" t="s">
        <v>404</v>
      </c>
    </row>
    <row r="72" spans="1:20">
      <c r="A72" s="15" t="s">
        <v>469</v>
      </c>
      <c r="B72" s="17" t="n">
        <v>7708</v>
      </c>
      <c r="C72" s="18">
        <f>(0.0/B72*100)</f>
        <v/>
      </c>
      <c r="D72" s="19" t="n">
        <v>7708</v>
      </c>
      <c r="E72" s="18" t="n">
        <v>514.53694742</v>
      </c>
      <c r="F72" s="20" t="n">
        <v>18.90124237</v>
      </c>
      <c r="G72" s="18" t="n">
        <v>532.35431251</v>
      </c>
      <c r="H72" s="20" t="n">
        <v>6.0048311</v>
      </c>
      <c r="I72" s="18" t="n">
        <v>534.0399558399999</v>
      </c>
      <c r="J72" s="20" t="n">
        <v>4.11264966</v>
      </c>
      <c r="K72" s="18" t="s">
        <v>404</v>
      </c>
      <c r="L72" s="20" t="s">
        <v>404</v>
      </c>
      <c r="M72" s="18" t="s">
        <v>404</v>
      </c>
      <c r="N72" s="20" t="s">
        <v>404</v>
      </c>
      <c r="O72" s="18" t="s">
        <v>404</v>
      </c>
      <c r="P72" s="20" t="s">
        <v>404</v>
      </c>
      <c r="Q72" s="18" t="s">
        <v>404</v>
      </c>
      <c r="R72" s="20" t="s">
        <v>404</v>
      </c>
      <c r="S72" s="18" t="n">
        <v>520.2233364</v>
      </c>
      <c r="T72" s="20" t="n">
        <v>15.1910671</v>
      </c>
    </row>
    <row r="73" spans="1:20">
      <c r="A73" s="15" t="s">
        <v>470</v>
      </c>
      <c r="B73" s="17" t="n">
        <v>8249</v>
      </c>
      <c r="C73" s="18">
        <f>(0.0/B73*100)</f>
        <v/>
      </c>
      <c r="D73" s="19" t="n">
        <v>8249</v>
      </c>
      <c r="E73" s="18" t="n">
        <v>433.67069223</v>
      </c>
      <c r="F73" s="20" t="n">
        <v>7.3450044</v>
      </c>
      <c r="G73" s="18" t="n">
        <v>420.09862252</v>
      </c>
      <c r="H73" s="20" t="n">
        <v>4.4288794</v>
      </c>
      <c r="I73" s="18" t="n">
        <v>407.20212088</v>
      </c>
      <c r="J73" s="20" t="n">
        <v>6.82459872</v>
      </c>
      <c r="K73" s="18" t="s">
        <v>404</v>
      </c>
      <c r="L73" s="20" t="s">
        <v>404</v>
      </c>
      <c r="M73" s="18" t="s">
        <v>404</v>
      </c>
      <c r="N73" s="20" t="s">
        <v>404</v>
      </c>
      <c r="O73" s="18" t="s">
        <v>404</v>
      </c>
      <c r="P73" s="20" t="s">
        <v>404</v>
      </c>
      <c r="Q73" s="18" t="s">
        <v>404</v>
      </c>
      <c r="R73" s="20" t="s">
        <v>404</v>
      </c>
      <c r="S73" s="18" t="n">
        <v>415.99012107</v>
      </c>
      <c r="T73" s="20" t="n">
        <v>21.69554878</v>
      </c>
    </row>
    <row r="74" spans="1:20">
      <c r="A74" s="15" t="s">
        <v>471</v>
      </c>
      <c r="B74" s="17" t="n">
        <v>4692</v>
      </c>
      <c r="C74" s="18">
        <f>(484.0/B74*100)</f>
        <v/>
      </c>
      <c r="D74" s="19" t="n">
        <v>4208</v>
      </c>
      <c r="E74" s="18" t="n">
        <v>394.80243012</v>
      </c>
      <c r="F74" s="20" t="n">
        <v>3.89911246</v>
      </c>
      <c r="G74" s="18" t="n">
        <v>427.42361435</v>
      </c>
      <c r="H74" s="20" t="n">
        <v>2.02173672</v>
      </c>
      <c r="I74" s="18" t="n">
        <v>421.80112505</v>
      </c>
      <c r="J74" s="20" t="n">
        <v>2.62302178</v>
      </c>
      <c r="K74" s="18" t="s">
        <v>404</v>
      </c>
      <c r="L74" s="20" t="s">
        <v>404</v>
      </c>
      <c r="M74" s="18" t="s">
        <v>404</v>
      </c>
      <c r="N74" s="20" t="s">
        <v>404</v>
      </c>
      <c r="O74" s="18" t="s">
        <v>404</v>
      </c>
      <c r="P74" s="20" t="s">
        <v>404</v>
      </c>
      <c r="Q74" s="18" t="s">
        <v>404</v>
      </c>
      <c r="R74" s="20" t="s">
        <v>404</v>
      </c>
      <c r="S74" s="18" t="n">
        <v>392.75674932</v>
      </c>
      <c r="T74" s="20" t="n">
        <v>9.121124569999999</v>
      </c>
    </row>
    <row r="75" spans="1:20">
      <c r="A75" s="15" t="s">
        <v>472</v>
      </c>
      <c r="B75" s="17" t="n">
        <v>5375</v>
      </c>
      <c r="C75" s="18">
        <f>(483.0/B75*100)</f>
        <v/>
      </c>
      <c r="D75" s="19" t="n">
        <v>4892</v>
      </c>
      <c r="E75" s="18" t="n">
        <v>379.2160938</v>
      </c>
      <c r="F75" s="20" t="n">
        <v>3.45077257</v>
      </c>
      <c r="G75" s="18" t="n">
        <v>371.83049129</v>
      </c>
      <c r="H75" s="20" t="n">
        <v>8.60466501</v>
      </c>
      <c r="I75" s="18" t="n">
        <v>402.51118641</v>
      </c>
      <c r="J75" s="20" t="n">
        <v>5.47803197</v>
      </c>
      <c r="K75" s="18" t="s">
        <v>404</v>
      </c>
      <c r="L75" s="20" t="s">
        <v>404</v>
      </c>
      <c r="M75" s="18" t="s">
        <v>404</v>
      </c>
      <c r="N75" s="20" t="s">
        <v>404</v>
      </c>
      <c r="O75" s="18" t="s">
        <v>404</v>
      </c>
      <c r="P75" s="20" t="s">
        <v>404</v>
      </c>
      <c r="Q75" s="18" t="s">
        <v>404</v>
      </c>
      <c r="R75" s="20" t="s">
        <v>404</v>
      </c>
      <c r="S75" s="18" t="n">
        <v>379.26180535</v>
      </c>
      <c r="T75" s="20" t="n">
        <v>10.87995321</v>
      </c>
    </row>
    <row r="76" spans="1:20">
      <c r="A76" s="15" t="s">
        <v>473</v>
      </c>
      <c r="B76" s="17" t="n">
        <v>14167</v>
      </c>
      <c r="C76" s="18">
        <f>(1400.0/B76*100)</f>
        <v/>
      </c>
      <c r="D76" s="19" t="n">
        <v>12767</v>
      </c>
      <c r="E76" s="18" t="n">
        <v>436.82628156</v>
      </c>
      <c r="F76" s="20" t="n">
        <v>11.88423608</v>
      </c>
      <c r="G76" s="18" t="n">
        <v>444.89743201</v>
      </c>
      <c r="H76" s="20" t="n">
        <v>6.77115508</v>
      </c>
      <c r="I76" s="18" t="n">
        <v>436.95089371</v>
      </c>
      <c r="J76" s="20" t="n">
        <v>3.95615794</v>
      </c>
      <c r="K76" s="18" t="s">
        <v>404</v>
      </c>
      <c r="L76" s="20" t="s">
        <v>404</v>
      </c>
      <c r="M76" s="18" t="s">
        <v>404</v>
      </c>
      <c r="N76" s="20" t="s">
        <v>404</v>
      </c>
      <c r="O76" s="18" t="s">
        <v>404</v>
      </c>
      <c r="P76" s="20" t="s">
        <v>404</v>
      </c>
      <c r="Q76" s="18" t="s">
        <v>404</v>
      </c>
      <c r="R76" s="20" t="s">
        <v>404</v>
      </c>
      <c r="S76" s="18" t="n">
        <v>417.99876515</v>
      </c>
      <c r="T76" s="20" t="n">
        <v>13.0463662</v>
      </c>
    </row>
    <row r="77" spans="1:20">
      <c r="A77" s="15" t="s">
        <v>474</v>
      </c>
      <c r="B77" s="17" t="n">
        <v>6062</v>
      </c>
      <c r="C77" s="18">
        <f>(0.0/B77*100)</f>
        <v/>
      </c>
      <c r="D77" s="19" t="n">
        <v>6062</v>
      </c>
      <c r="E77" s="18" t="n">
        <v>447.90126548</v>
      </c>
      <c r="F77" s="20" t="n">
        <v>15.04996781</v>
      </c>
      <c r="G77" s="18" t="n">
        <v>450.32690524</v>
      </c>
      <c r="H77" s="20" t="n">
        <v>16.47315062</v>
      </c>
      <c r="I77" s="18" t="n">
        <v>433.18963365</v>
      </c>
      <c r="J77" s="20" t="n">
        <v>2.69859088</v>
      </c>
      <c r="K77" s="18" t="s">
        <v>404</v>
      </c>
      <c r="L77" s="20" t="s">
        <v>404</v>
      </c>
      <c r="M77" s="18" t="s">
        <v>404</v>
      </c>
      <c r="N77" s="20" t="s">
        <v>404</v>
      </c>
      <c r="O77" s="18" t="s">
        <v>404</v>
      </c>
      <c r="P77" s="20" t="s">
        <v>404</v>
      </c>
      <c r="Q77" s="18" t="s">
        <v>404</v>
      </c>
      <c r="R77" s="20" t="s">
        <v>404</v>
      </c>
      <c r="S77" s="18" t="n">
        <v>422.17052137</v>
      </c>
      <c r="T77" s="20" t="n">
        <v>23.51656796</v>
      </c>
    </row>
    <row r="78" spans="1:20">
      <c r="A78" s="15" t="s">
        <v>475</v>
      </c>
      <c r="B78" s="17" t="n">
        <v>5826</v>
      </c>
      <c r="C78" s="18">
        <f>(0.0/B78*100)</f>
        <v/>
      </c>
      <c r="D78" s="19" t="n">
        <v>5826</v>
      </c>
      <c r="E78" s="18" t="n">
        <v>532.94934682</v>
      </c>
      <c r="F78" s="20" t="n">
        <v>9.855997390000001</v>
      </c>
      <c r="G78" s="18" t="n">
        <v>533.67612504</v>
      </c>
      <c r="H78" s="20" t="n">
        <v>4.92427867</v>
      </c>
      <c r="I78" s="18" t="n">
        <v>484.11096709</v>
      </c>
      <c r="J78" s="20" t="n">
        <v>6.87578079</v>
      </c>
      <c r="K78" s="18" t="s">
        <v>404</v>
      </c>
      <c r="L78" s="20" t="s">
        <v>404</v>
      </c>
      <c r="M78" s="18" t="s">
        <v>404</v>
      </c>
      <c r="N78" s="20" t="s">
        <v>404</v>
      </c>
      <c r="O78" s="18" t="s">
        <v>404</v>
      </c>
      <c r="P78" s="20" t="s">
        <v>404</v>
      </c>
      <c r="Q78" s="18" t="s">
        <v>404</v>
      </c>
      <c r="R78" s="20" t="s">
        <v>404</v>
      </c>
      <c r="S78" s="18" t="n">
        <v>510.02520251</v>
      </c>
      <c r="T78" s="20" t="n">
        <v>14.50462241</v>
      </c>
    </row>
    <row customHeight="1" ht="25" r="79" spans="1:20">
      <c r="A79" s="15" t="s">
        <v>476</v>
      </c>
      <c r="B79" s="17" t="n">
        <v>1657</v>
      </c>
      <c r="C79" s="18">
        <f>(21.0/B79*100)</f>
        <v/>
      </c>
      <c r="D79" s="19" t="n">
        <v>1636</v>
      </c>
      <c r="E79" s="18" t="s">
        <v>404</v>
      </c>
      <c r="F79" s="20" t="s">
        <v>404</v>
      </c>
      <c r="G79" s="18" t="n">
        <v>488.07817125</v>
      </c>
      <c r="H79" s="20" t="n">
        <v>10.94336791</v>
      </c>
      <c r="I79" s="18" t="n">
        <v>470.57074888</v>
      </c>
      <c r="J79" s="20" t="n">
        <v>8.265486040000001</v>
      </c>
      <c r="K79" s="18" t="s">
        <v>404</v>
      </c>
      <c r="L79" s="20" t="s">
        <v>404</v>
      </c>
      <c r="M79" s="18" t="s">
        <v>404</v>
      </c>
      <c r="N79" s="20" t="s">
        <v>404</v>
      </c>
      <c r="O79" s="18" t="s">
        <v>404</v>
      </c>
      <c r="P79" s="20" t="s">
        <v>404</v>
      </c>
      <c r="Q79" s="18" t="s">
        <v>404</v>
      </c>
      <c r="R79" s="20" t="s">
        <v>404</v>
      </c>
      <c r="S79" s="18" t="n">
        <v>451.94665644</v>
      </c>
      <c r="T79" s="20" t="n">
        <v>30.23360881</v>
      </c>
    </row>
    <row r="80" spans="1:20">
      <c r="A80" s="15" t="s">
        <v>477</v>
      </c>
      <c r="B80" s="17" t="n">
        <v>7841</v>
      </c>
      <c r="C80" s="18">
        <f>(0.0/B80*100)</f>
        <v/>
      </c>
      <c r="D80" s="19" t="n">
        <v>7841</v>
      </c>
      <c r="E80" s="18" t="n">
        <v>481.3989482</v>
      </c>
      <c r="F80" s="20" t="n">
        <v>9.10621066</v>
      </c>
      <c r="G80" s="18" t="n">
        <v>453.77231422</v>
      </c>
      <c r="H80" s="20" t="n">
        <v>7.29099195</v>
      </c>
      <c r="I80" s="18" t="n">
        <v>450.32955466</v>
      </c>
      <c r="J80" s="20" t="n">
        <v>4.60850663</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442.96722457</v>
      </c>
      <c r="F81" s="20" t="n">
        <v>4.29999945</v>
      </c>
      <c r="G81" s="18" t="n">
        <v>442.00291754</v>
      </c>
      <c r="H81" s="20" t="n">
        <v>4.9801878</v>
      </c>
      <c r="I81" s="18" t="n">
        <v>446.67535199</v>
      </c>
      <c r="J81" s="20" t="n">
        <v>10.62486466</v>
      </c>
      <c r="K81" s="18" t="s">
        <v>404</v>
      </c>
      <c r="L81" s="20" t="s">
        <v>404</v>
      </c>
      <c r="M81" s="18" t="s">
        <v>404</v>
      </c>
      <c r="N81" s="20" t="s">
        <v>404</v>
      </c>
      <c r="O81" s="18" t="s">
        <v>404</v>
      </c>
      <c r="P81" s="20" t="s">
        <v>404</v>
      </c>
      <c r="Q81" s="18" t="s">
        <v>404</v>
      </c>
      <c r="R81" s="20" t="s">
        <v>404</v>
      </c>
      <c r="S81" s="18" t="n">
        <v>520.88566976</v>
      </c>
      <c r="T81" s="20" t="n">
        <v>5.54474149</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7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707</v>
      </c>
    </row>
    <row customHeight="1" ht="30" r="4" spans="1:20">
      <c r="A4" s="6" t="n"/>
      <c r="B4" s="7" t="s">
        <v>385</v>
      </c>
      <c r="C4" s="7" t="s">
        <v>386</v>
      </c>
      <c r="D4" s="8" t="s">
        <v>385</v>
      </c>
      <c r="E4" s="9" t="s">
        <v>704</v>
      </c>
      <c r="F4" s="10" t="n"/>
      <c r="G4" s="9" t="s">
        <v>705</v>
      </c>
      <c r="H4" s="10" t="n"/>
      <c r="I4" s="9" t="s">
        <v>706</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502.79841061</v>
      </c>
      <c r="F7" s="20" t="n">
        <v>8.24505407</v>
      </c>
      <c r="G7" s="18" t="n">
        <v>505.43391378</v>
      </c>
      <c r="H7" s="20" t="n">
        <v>2.36587282</v>
      </c>
      <c r="I7" s="18" t="n">
        <v>524.33427063</v>
      </c>
      <c r="J7" s="20" t="n">
        <v>3.73835594</v>
      </c>
      <c r="K7" s="18" t="s">
        <v>404</v>
      </c>
      <c r="L7" s="20" t="s">
        <v>404</v>
      </c>
      <c r="M7" s="18" t="s">
        <v>404</v>
      </c>
      <c r="N7" s="20" t="s">
        <v>404</v>
      </c>
      <c r="O7" s="18" t="s">
        <v>404</v>
      </c>
      <c r="P7" s="20" t="s">
        <v>404</v>
      </c>
      <c r="Q7" s="18" t="s">
        <v>404</v>
      </c>
      <c r="R7" s="20" t="s">
        <v>404</v>
      </c>
      <c r="S7" s="18" t="n">
        <v>501.59042496</v>
      </c>
      <c r="T7" s="20" t="n">
        <v>9.59428602</v>
      </c>
    </row>
    <row r="8" spans="1:20">
      <c r="A8" s="15" t="s">
        <v>405</v>
      </c>
      <c r="B8" s="17" t="n">
        <v>7007</v>
      </c>
      <c r="C8" s="18">
        <f>(0.0/B8*100)</f>
        <v/>
      </c>
      <c r="D8" s="19" t="n">
        <v>7007</v>
      </c>
      <c r="E8" s="18" t="n">
        <v>448.42485789</v>
      </c>
      <c r="F8" s="20" t="n">
        <v>41.04000103</v>
      </c>
      <c r="G8" s="18" t="n">
        <v>458.26776516</v>
      </c>
      <c r="H8" s="20" t="n">
        <v>6.37094898</v>
      </c>
      <c r="I8" s="18" t="n">
        <v>514.73806178</v>
      </c>
      <c r="J8" s="20" t="n">
        <v>3.80684328</v>
      </c>
      <c r="K8" s="18" t="s">
        <v>404</v>
      </c>
      <c r="L8" s="20" t="s">
        <v>404</v>
      </c>
      <c r="M8" s="18" t="s">
        <v>404</v>
      </c>
      <c r="N8" s="20" t="s">
        <v>404</v>
      </c>
      <c r="O8" s="18" t="s">
        <v>404</v>
      </c>
      <c r="P8" s="20" t="s">
        <v>404</v>
      </c>
      <c r="Q8" s="18" t="s">
        <v>404</v>
      </c>
      <c r="R8" s="20" t="s">
        <v>404</v>
      </c>
      <c r="S8" s="18" t="n">
        <v>486.34637556</v>
      </c>
      <c r="T8" s="20" t="n">
        <v>25.58070876</v>
      </c>
    </row>
    <row r="9" spans="1:20">
      <c r="A9" s="15" t="s">
        <v>406</v>
      </c>
      <c r="B9" s="17" t="n">
        <v>9651</v>
      </c>
      <c r="C9" s="18">
        <f>(200.0/B9*100)</f>
        <v/>
      </c>
      <c r="D9" s="19" t="n">
        <v>9451</v>
      </c>
      <c r="E9" s="18" t="n">
        <v>520.46276091</v>
      </c>
      <c r="F9" s="20" t="n">
        <v>45.53786734</v>
      </c>
      <c r="G9" s="18" t="n">
        <v>490.61213906</v>
      </c>
      <c r="H9" s="20" t="n">
        <v>6.63313581</v>
      </c>
      <c r="I9" s="18" t="n">
        <v>510.30042235</v>
      </c>
      <c r="J9" s="20" t="n">
        <v>3.90173364</v>
      </c>
      <c r="K9" s="18" t="s">
        <v>404</v>
      </c>
      <c r="L9" s="20" t="s">
        <v>404</v>
      </c>
      <c r="M9" s="18" t="s">
        <v>404</v>
      </c>
      <c r="N9" s="20" t="s">
        <v>404</v>
      </c>
      <c r="O9" s="18" t="s">
        <v>404</v>
      </c>
      <c r="P9" s="20" t="s">
        <v>404</v>
      </c>
      <c r="Q9" s="18" t="s">
        <v>404</v>
      </c>
      <c r="R9" s="20" t="s">
        <v>404</v>
      </c>
      <c r="S9" s="18" t="n">
        <v>477.65844855</v>
      </c>
      <c r="T9" s="20" t="n">
        <v>15.77147335</v>
      </c>
    </row>
    <row r="10" spans="1:20">
      <c r="A10" s="15" t="s">
        <v>407</v>
      </c>
      <c r="B10" s="17" t="n">
        <v>20058</v>
      </c>
      <c r="C10" s="18">
        <f>(3112.0/B10*100)</f>
        <v/>
      </c>
      <c r="D10" s="19" t="n">
        <v>16946</v>
      </c>
      <c r="E10" s="18" t="n">
        <v>518.53135534</v>
      </c>
      <c r="F10" s="20" t="n">
        <v>10.07641426</v>
      </c>
      <c r="G10" s="18" t="n">
        <v>527.24779642</v>
      </c>
      <c r="H10" s="20" t="n">
        <v>3.39734571</v>
      </c>
      <c r="I10" s="18" t="n">
        <v>530.86279797</v>
      </c>
      <c r="J10" s="20" t="n">
        <v>3.1793482</v>
      </c>
      <c r="K10" s="18" t="s">
        <v>404</v>
      </c>
      <c r="L10" s="20" t="s">
        <v>404</v>
      </c>
      <c r="M10" s="18" t="s">
        <v>404</v>
      </c>
      <c r="N10" s="20" t="s">
        <v>404</v>
      </c>
      <c r="O10" s="18" t="s">
        <v>404</v>
      </c>
      <c r="P10" s="20" t="s">
        <v>404</v>
      </c>
      <c r="Q10" s="18" t="s">
        <v>404</v>
      </c>
      <c r="R10" s="20" t="s">
        <v>404</v>
      </c>
      <c r="S10" s="18" t="n">
        <v>529.5616785</v>
      </c>
      <c r="T10" s="20" t="n">
        <v>7.16679631</v>
      </c>
    </row>
    <row r="11" spans="1:20">
      <c r="A11" s="15" t="s">
        <v>408</v>
      </c>
      <c r="B11" s="17" t="n">
        <v>7053</v>
      </c>
      <c r="C11" s="18">
        <f>(212.0/B11*100)</f>
        <v/>
      </c>
      <c r="D11" s="19" t="n">
        <v>6841</v>
      </c>
      <c r="E11" s="18" t="n">
        <v>409.38263132</v>
      </c>
      <c r="F11" s="20" t="n">
        <v>16.77024546</v>
      </c>
      <c r="G11" s="18" t="n">
        <v>444.83772869</v>
      </c>
      <c r="H11" s="20" t="n">
        <v>5.45550587</v>
      </c>
      <c r="I11" s="18" t="n">
        <v>452.91368152</v>
      </c>
      <c r="J11" s="20" t="n">
        <v>4.33070286</v>
      </c>
      <c r="K11" s="18" t="s">
        <v>404</v>
      </c>
      <c r="L11" s="20" t="s">
        <v>404</v>
      </c>
      <c r="M11" s="18" t="s">
        <v>404</v>
      </c>
      <c r="N11" s="20" t="s">
        <v>404</v>
      </c>
      <c r="O11" s="18" t="s">
        <v>404</v>
      </c>
      <c r="P11" s="20" t="s">
        <v>404</v>
      </c>
      <c r="Q11" s="18" t="s">
        <v>404</v>
      </c>
      <c r="R11" s="20" t="s">
        <v>404</v>
      </c>
      <c r="S11" s="18" t="n">
        <v>404.48701668</v>
      </c>
      <c r="T11" s="20" t="n">
        <v>18.60597077</v>
      </c>
    </row>
    <row r="12" spans="1:20">
      <c r="A12" s="15" t="s">
        <v>409</v>
      </c>
      <c r="B12" s="17" t="n">
        <v>6894</v>
      </c>
      <c r="C12" s="18">
        <f>(106.0/B12*100)</f>
        <v/>
      </c>
      <c r="D12" s="19" t="n">
        <v>6788</v>
      </c>
      <c r="E12" s="18" t="n">
        <v>454.76759121</v>
      </c>
      <c r="F12" s="20" t="n">
        <v>6.65891869</v>
      </c>
      <c r="G12" s="18" t="n">
        <v>499.35764565</v>
      </c>
      <c r="H12" s="20" t="n">
        <v>3.7338285</v>
      </c>
      <c r="I12" s="18" t="n">
        <v>484.27997711</v>
      </c>
      <c r="J12" s="20" t="n">
        <v>4.63809035</v>
      </c>
      <c r="K12" s="18" t="s">
        <v>404</v>
      </c>
      <c r="L12" s="20" t="s">
        <v>404</v>
      </c>
      <c r="M12" s="18" t="s">
        <v>404</v>
      </c>
      <c r="N12" s="20" t="s">
        <v>404</v>
      </c>
      <c r="O12" s="18" t="s">
        <v>404</v>
      </c>
      <c r="P12" s="20" t="s">
        <v>404</v>
      </c>
      <c r="Q12" s="18" t="s">
        <v>404</v>
      </c>
      <c r="R12" s="20" t="s">
        <v>404</v>
      </c>
      <c r="S12" s="18" t="n">
        <v>422.57420863</v>
      </c>
      <c r="T12" s="20" t="n">
        <v>8.12601068</v>
      </c>
    </row>
    <row r="13" spans="1:20">
      <c r="A13" s="15" t="s">
        <v>410</v>
      </c>
      <c r="B13" s="17" t="n">
        <v>7161</v>
      </c>
      <c r="C13" s="18">
        <f>(1175.0/B13*100)</f>
        <v/>
      </c>
      <c r="D13" s="19" t="n">
        <v>5986</v>
      </c>
      <c r="E13" s="18" t="n">
        <v>502.0440874</v>
      </c>
      <c r="F13" s="20" t="n">
        <v>5.4819236</v>
      </c>
      <c r="G13" s="18" t="n">
        <v>499.9606516</v>
      </c>
      <c r="H13" s="20" t="n">
        <v>3.15283166</v>
      </c>
      <c r="I13" s="18" t="n">
        <v>514.53363953</v>
      </c>
      <c r="J13" s="20" t="n">
        <v>7.54257076</v>
      </c>
      <c r="K13" s="18" t="s">
        <v>404</v>
      </c>
      <c r="L13" s="20" t="s">
        <v>404</v>
      </c>
      <c r="M13" s="18" t="s">
        <v>404</v>
      </c>
      <c r="N13" s="20" t="s">
        <v>404</v>
      </c>
      <c r="O13" s="18" t="s">
        <v>404</v>
      </c>
      <c r="P13" s="20" t="s">
        <v>404</v>
      </c>
      <c r="Q13" s="18" t="s">
        <v>404</v>
      </c>
      <c r="R13" s="20" t="s">
        <v>404</v>
      </c>
      <c r="S13" s="18" t="n">
        <v>500.38844641</v>
      </c>
      <c r="T13" s="20" t="n">
        <v>5.17050564</v>
      </c>
    </row>
    <row r="14" spans="1:20">
      <c r="A14" s="15" t="s">
        <v>411</v>
      </c>
      <c r="B14" s="17" t="n">
        <v>5587</v>
      </c>
      <c r="C14" s="18">
        <f>(0.0/B14*100)</f>
        <v/>
      </c>
      <c r="D14" s="19" t="n">
        <v>5587</v>
      </c>
      <c r="E14" s="18" t="n">
        <v>508.0691265</v>
      </c>
      <c r="F14" s="20" t="n">
        <v>15.38209345</v>
      </c>
      <c r="G14" s="18" t="n">
        <v>531.34220554</v>
      </c>
      <c r="H14" s="20" t="n">
        <v>2.59664196</v>
      </c>
      <c r="I14" s="18" t="n">
        <v>538.4982662</v>
      </c>
      <c r="J14" s="20" t="n">
        <v>3.43933118</v>
      </c>
      <c r="K14" s="18" t="s">
        <v>404</v>
      </c>
      <c r="L14" s="20" t="s">
        <v>404</v>
      </c>
      <c r="M14" s="18" t="s">
        <v>404</v>
      </c>
      <c r="N14" s="20" t="s">
        <v>404</v>
      </c>
      <c r="O14" s="18" t="s">
        <v>404</v>
      </c>
      <c r="P14" s="20" t="s">
        <v>404</v>
      </c>
      <c r="Q14" s="18" t="s">
        <v>404</v>
      </c>
      <c r="R14" s="20" t="s">
        <v>404</v>
      </c>
      <c r="S14" s="18" t="n">
        <v>479.93104577</v>
      </c>
      <c r="T14" s="20" t="n">
        <v>34.73680934</v>
      </c>
    </row>
    <row r="15" spans="1:20">
      <c r="A15" s="15" t="s">
        <v>412</v>
      </c>
      <c r="B15" s="17" t="n">
        <v>5882</v>
      </c>
      <c r="C15" s="18">
        <f>(0.0/B15*100)</f>
        <v/>
      </c>
      <c r="D15" s="19" t="n">
        <v>5882</v>
      </c>
      <c r="E15" s="18" t="n">
        <v>504.1452686</v>
      </c>
      <c r="F15" s="20" t="n">
        <v>10.26633366</v>
      </c>
      <c r="G15" s="18" t="n">
        <v>535.06254168</v>
      </c>
      <c r="H15" s="20" t="n">
        <v>3.28040176</v>
      </c>
      <c r="I15" s="18" t="n">
        <v>527.94482835</v>
      </c>
      <c r="J15" s="20" t="n">
        <v>3.78678411</v>
      </c>
      <c r="K15" s="18" t="s">
        <v>404</v>
      </c>
      <c r="L15" s="20" t="s">
        <v>404</v>
      </c>
      <c r="M15" s="18" t="s">
        <v>404</v>
      </c>
      <c r="N15" s="20" t="s">
        <v>404</v>
      </c>
      <c r="O15" s="18" t="s">
        <v>404</v>
      </c>
      <c r="P15" s="20" t="s">
        <v>404</v>
      </c>
      <c r="Q15" s="18" t="s">
        <v>404</v>
      </c>
      <c r="R15" s="20" t="s">
        <v>404</v>
      </c>
      <c r="S15" s="18" t="n">
        <v>533.6665874399999</v>
      </c>
      <c r="T15" s="20" t="n">
        <v>25.53938928</v>
      </c>
    </row>
    <row r="16" spans="1:20">
      <c r="A16" s="15" t="s">
        <v>413</v>
      </c>
      <c r="B16" s="17" t="n">
        <v>6108</v>
      </c>
      <c r="C16" s="18">
        <f>(495.0/B16*100)</f>
        <v/>
      </c>
      <c r="D16" s="19" t="n">
        <v>5613</v>
      </c>
      <c r="E16" s="18" t="n">
        <v>482.58324091</v>
      </c>
      <c r="F16" s="20" t="n">
        <v>50.32615035</v>
      </c>
      <c r="G16" s="18" t="n">
        <v>506.3455731</v>
      </c>
      <c r="H16" s="20" t="n">
        <v>6.0666729</v>
      </c>
      <c r="I16" s="18" t="n">
        <v>494.01306133</v>
      </c>
      <c r="J16" s="20" t="n">
        <v>5.21317819</v>
      </c>
      <c r="K16" s="18" t="s">
        <v>404</v>
      </c>
      <c r="L16" s="20" t="s">
        <v>404</v>
      </c>
      <c r="M16" s="18" t="s">
        <v>404</v>
      </c>
      <c r="N16" s="20" t="s">
        <v>404</v>
      </c>
      <c r="O16" s="18" t="s">
        <v>404</v>
      </c>
      <c r="P16" s="20" t="s">
        <v>404</v>
      </c>
      <c r="Q16" s="18" t="s">
        <v>404</v>
      </c>
      <c r="R16" s="20" t="s">
        <v>404</v>
      </c>
      <c r="S16" s="18" t="n">
        <v>442.09450777</v>
      </c>
      <c r="T16" s="20" t="n">
        <v>23.93460944</v>
      </c>
    </row>
    <row r="17" spans="1:20">
      <c r="A17" s="15" t="s">
        <v>414</v>
      </c>
      <c r="B17" s="17" t="n">
        <v>6504</v>
      </c>
      <c r="C17" s="18">
        <f>(1325.0/B17*100)</f>
        <v/>
      </c>
      <c r="D17" s="19" t="n">
        <v>5179</v>
      </c>
      <c r="E17" s="18" t="n">
        <v>444.70855066</v>
      </c>
      <c r="F17" s="20" t="n">
        <v>15.81595884</v>
      </c>
      <c r="G17" s="18" t="n">
        <v>489.73725791</v>
      </c>
      <c r="H17" s="20" t="n">
        <v>6.82427248</v>
      </c>
      <c r="I17" s="18" t="n">
        <v>527.41665713</v>
      </c>
      <c r="J17" s="20" t="n">
        <v>5.50178279</v>
      </c>
      <c r="K17" s="18" t="s">
        <v>404</v>
      </c>
      <c r="L17" s="20" t="s">
        <v>404</v>
      </c>
      <c r="M17" s="18" t="s">
        <v>404</v>
      </c>
      <c r="N17" s="20" t="s">
        <v>404</v>
      </c>
      <c r="O17" s="18" t="s">
        <v>404</v>
      </c>
      <c r="P17" s="20" t="s">
        <v>404</v>
      </c>
      <c r="Q17" s="18" t="s">
        <v>404</v>
      </c>
      <c r="R17" s="20" t="s">
        <v>404</v>
      </c>
      <c r="S17" s="18" t="n">
        <v>542.0964531</v>
      </c>
      <c r="T17" s="20" t="n">
        <v>16.61013245</v>
      </c>
    </row>
    <row r="18" spans="1:20">
      <c r="A18" s="15" t="s">
        <v>415</v>
      </c>
      <c r="B18" s="17" t="n">
        <v>5532</v>
      </c>
      <c r="C18" s="18">
        <f>(0.0/B18*100)</f>
        <v/>
      </c>
      <c r="D18" s="19" t="n">
        <v>5532</v>
      </c>
      <c r="E18" s="18" t="n">
        <v>489.53565688</v>
      </c>
      <c r="F18" s="20" t="n">
        <v>43.18032851</v>
      </c>
      <c r="G18" s="18" t="n">
        <v>456.90261148</v>
      </c>
      <c r="H18" s="20" t="n">
        <v>7.65710405</v>
      </c>
      <c r="I18" s="18" t="n">
        <v>453.34515815</v>
      </c>
      <c r="J18" s="20" t="n">
        <v>4.55014306</v>
      </c>
      <c r="K18" s="18" t="s">
        <v>404</v>
      </c>
      <c r="L18" s="20" t="s">
        <v>404</v>
      </c>
      <c r="M18" s="18" t="s">
        <v>404</v>
      </c>
      <c r="N18" s="20" t="s">
        <v>404</v>
      </c>
      <c r="O18" s="18" t="s">
        <v>404</v>
      </c>
      <c r="P18" s="20" t="s">
        <v>404</v>
      </c>
      <c r="Q18" s="18" t="s">
        <v>404</v>
      </c>
      <c r="R18" s="20" t="s">
        <v>404</v>
      </c>
      <c r="S18" s="18" t="s">
        <v>404</v>
      </c>
      <c r="T18" s="20" t="s">
        <v>404</v>
      </c>
    </row>
    <row r="19" spans="1:20">
      <c r="A19" s="15" t="s">
        <v>416</v>
      </c>
      <c r="B19" s="17" t="n">
        <v>5658</v>
      </c>
      <c r="C19" s="18">
        <f>(327.0/B19*100)</f>
        <v/>
      </c>
      <c r="D19" s="19" t="n">
        <v>5331</v>
      </c>
      <c r="E19" s="18" t="n">
        <v>331.34416667</v>
      </c>
      <c r="F19" s="20" t="n">
        <v>21.57550959</v>
      </c>
      <c r="G19" s="18" t="n">
        <v>494.799098</v>
      </c>
      <c r="H19" s="20" t="n">
        <v>3.69709269</v>
      </c>
      <c r="I19" s="18" t="n">
        <v>426.53949498</v>
      </c>
      <c r="J19" s="20" t="n">
        <v>7.91785437</v>
      </c>
      <c r="K19" s="18" t="s">
        <v>404</v>
      </c>
      <c r="L19" s="20" t="s">
        <v>404</v>
      </c>
      <c r="M19" s="18" t="s">
        <v>404</v>
      </c>
      <c r="N19" s="20" t="s">
        <v>404</v>
      </c>
      <c r="O19" s="18" t="s">
        <v>404</v>
      </c>
      <c r="P19" s="20" t="s">
        <v>404</v>
      </c>
      <c r="Q19" s="18" t="s">
        <v>404</v>
      </c>
      <c r="R19" s="20" t="s">
        <v>404</v>
      </c>
      <c r="S19" s="18" t="n">
        <v>459.33728203</v>
      </c>
      <c r="T19" s="20" t="n">
        <v>54.71602365</v>
      </c>
    </row>
    <row r="20" spans="1:20">
      <c r="A20" s="15" t="s">
        <v>417</v>
      </c>
      <c r="B20" s="17" t="n">
        <v>3371</v>
      </c>
      <c r="C20" s="18">
        <f>(24.0/B20*100)</f>
        <v/>
      </c>
      <c r="D20" s="19" t="n">
        <v>3347</v>
      </c>
      <c r="E20" s="18" t="s">
        <v>404</v>
      </c>
      <c r="F20" s="20" t="s">
        <v>404</v>
      </c>
      <c r="G20" s="18" t="n">
        <v>469.11992326</v>
      </c>
      <c r="H20" s="20" t="n">
        <v>2.15563213</v>
      </c>
      <c r="I20" s="18" t="n">
        <v>477.72538828</v>
      </c>
      <c r="J20" s="20" t="n">
        <v>2.56606368</v>
      </c>
      <c r="K20" s="18" t="s">
        <v>404</v>
      </c>
      <c r="L20" s="20" t="s">
        <v>404</v>
      </c>
      <c r="M20" s="18" t="s">
        <v>404</v>
      </c>
      <c r="N20" s="20" t="s">
        <v>404</v>
      </c>
      <c r="O20" s="18" t="s">
        <v>404</v>
      </c>
      <c r="P20" s="20" t="s">
        <v>404</v>
      </c>
      <c r="Q20" s="18" t="s">
        <v>404</v>
      </c>
      <c r="R20" s="20" t="s">
        <v>404</v>
      </c>
      <c r="S20" s="18" t="n">
        <v>482.73496275</v>
      </c>
      <c r="T20" s="20" t="n">
        <v>10.93120398</v>
      </c>
    </row>
    <row r="21" spans="1:20">
      <c r="A21" s="15" t="s">
        <v>418</v>
      </c>
      <c r="B21" s="17" t="n">
        <v>5741</v>
      </c>
      <c r="C21" s="18">
        <f>(0.0/B21*100)</f>
        <v/>
      </c>
      <c r="D21" s="19" t="n">
        <v>5741</v>
      </c>
      <c r="E21" s="18" t="n">
        <v>472.21787907</v>
      </c>
      <c r="F21" s="20" t="n">
        <v>3.39626917</v>
      </c>
      <c r="G21" s="18" t="n">
        <v>502.14129302</v>
      </c>
      <c r="H21" s="20" t="n">
        <v>3.39016728</v>
      </c>
      <c r="I21" s="18" t="n">
        <v>506.32038604</v>
      </c>
      <c r="J21" s="20" t="n">
        <v>4.59672128</v>
      </c>
      <c r="K21" s="18" t="s">
        <v>404</v>
      </c>
      <c r="L21" s="20" t="s">
        <v>404</v>
      </c>
      <c r="M21" s="18" t="s">
        <v>404</v>
      </c>
      <c r="N21" s="20" t="s">
        <v>404</v>
      </c>
      <c r="O21" s="18" t="s">
        <v>404</v>
      </c>
      <c r="P21" s="20" t="s">
        <v>404</v>
      </c>
      <c r="Q21" s="18" t="s">
        <v>404</v>
      </c>
      <c r="R21" s="20" t="s">
        <v>404</v>
      </c>
      <c r="S21" s="18" t="n">
        <v>494.19101648</v>
      </c>
      <c r="T21" s="20" t="n">
        <v>8.00867734</v>
      </c>
    </row>
    <row r="22" spans="1:20">
      <c r="A22" s="15" t="s">
        <v>419</v>
      </c>
      <c r="B22" s="17" t="n">
        <v>6598</v>
      </c>
      <c r="C22" s="18">
        <f>(0.0/B22*100)</f>
        <v/>
      </c>
      <c r="D22" s="19" t="n">
        <v>6598</v>
      </c>
      <c r="E22" s="18" t="n">
        <v>392.82239257</v>
      </c>
      <c r="F22" s="20" t="n">
        <v>6.64457438</v>
      </c>
      <c r="G22" s="18" t="n">
        <v>467.01182986</v>
      </c>
      <c r="H22" s="20" t="n">
        <v>4.4992638</v>
      </c>
      <c r="I22" s="18" t="n">
        <v>485.00113636</v>
      </c>
      <c r="J22" s="20" t="n">
        <v>11.04717077</v>
      </c>
      <c r="K22" s="18" t="s">
        <v>404</v>
      </c>
      <c r="L22" s="20" t="s">
        <v>404</v>
      </c>
      <c r="M22" s="18" t="s">
        <v>404</v>
      </c>
      <c r="N22" s="20" t="s">
        <v>404</v>
      </c>
      <c r="O22" s="18" t="s">
        <v>404</v>
      </c>
      <c r="P22" s="20" t="s">
        <v>404</v>
      </c>
      <c r="Q22" s="18" t="s">
        <v>404</v>
      </c>
      <c r="R22" s="20" t="s">
        <v>404</v>
      </c>
      <c r="S22" s="18" t="n">
        <v>472.26280416</v>
      </c>
      <c r="T22" s="20" t="n">
        <v>20.61727726</v>
      </c>
    </row>
    <row r="23" spans="1:20">
      <c r="A23" s="15" t="s">
        <v>420</v>
      </c>
      <c r="B23" s="17" t="n">
        <v>11583</v>
      </c>
      <c r="C23" s="18">
        <f>(3194.0/B23*100)</f>
        <v/>
      </c>
      <c r="D23" s="19" t="n">
        <v>8389</v>
      </c>
      <c r="E23" s="18" t="n">
        <v>482.26152369</v>
      </c>
      <c r="F23" s="20" t="n">
        <v>10.88507189</v>
      </c>
      <c r="G23" s="18" t="n">
        <v>477.30561265</v>
      </c>
      <c r="H23" s="20" t="n">
        <v>11.54337883</v>
      </c>
      <c r="I23" s="18" t="n">
        <v>487.29095912</v>
      </c>
      <c r="J23" s="20" t="n">
        <v>3.94863784</v>
      </c>
      <c r="K23" s="18" t="s">
        <v>404</v>
      </c>
      <c r="L23" s="20" t="s">
        <v>404</v>
      </c>
      <c r="M23" s="18" t="s">
        <v>404</v>
      </c>
      <c r="N23" s="20" t="s">
        <v>404</v>
      </c>
      <c r="O23" s="18" t="s">
        <v>404</v>
      </c>
      <c r="P23" s="20" t="s">
        <v>404</v>
      </c>
      <c r="Q23" s="18" t="s">
        <v>404</v>
      </c>
      <c r="R23" s="20" t="s">
        <v>404</v>
      </c>
      <c r="S23" s="18" t="n">
        <v>474.97338309</v>
      </c>
      <c r="T23" s="20" t="n">
        <v>23.35186945</v>
      </c>
    </row>
    <row r="24" spans="1:20">
      <c r="A24" s="15" t="s">
        <v>421</v>
      </c>
      <c r="B24" s="17" t="n">
        <v>6647</v>
      </c>
      <c r="C24" s="18">
        <f>(0.0/B24*100)</f>
        <v/>
      </c>
      <c r="D24" s="19" t="n">
        <v>6647</v>
      </c>
      <c r="E24" s="18" t="n">
        <v>558.5455914299999</v>
      </c>
      <c r="F24" s="20" t="n">
        <v>8.52269888</v>
      </c>
      <c r="G24" s="18" t="n">
        <v>531.7491473699999</v>
      </c>
      <c r="H24" s="20" t="n">
        <v>5.41765347</v>
      </c>
      <c r="I24" s="18" t="n">
        <v>544.6174906700001</v>
      </c>
      <c r="J24" s="20" t="n">
        <v>5.4447264</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507.805889</v>
      </c>
      <c r="F25" s="20" t="n">
        <v>34.34035508</v>
      </c>
      <c r="G25" s="18" t="n">
        <v>517.70561016</v>
      </c>
      <c r="H25" s="20" t="n">
        <v>5.0304483</v>
      </c>
      <c r="I25" s="18" t="n">
        <v>514.35899803</v>
      </c>
      <c r="J25" s="20" t="n">
        <v>5.54270914</v>
      </c>
      <c r="K25" s="18" t="s">
        <v>404</v>
      </c>
      <c r="L25" s="20" t="s">
        <v>404</v>
      </c>
      <c r="M25" s="18" t="s">
        <v>404</v>
      </c>
      <c r="N25" s="20" t="s">
        <v>404</v>
      </c>
      <c r="O25" s="18" t="s">
        <v>404</v>
      </c>
      <c r="P25" s="20" t="s">
        <v>404</v>
      </c>
      <c r="Q25" s="18" t="s">
        <v>404</v>
      </c>
      <c r="R25" s="20" t="s">
        <v>404</v>
      </c>
      <c r="S25" s="18" t="n">
        <v>472.83396944</v>
      </c>
      <c r="T25" s="20" t="n">
        <v>6.53531597</v>
      </c>
    </row>
    <row r="26" spans="1:20">
      <c r="A26" s="15" t="s">
        <v>423</v>
      </c>
      <c r="B26" s="17" t="n">
        <v>4869</v>
      </c>
      <c r="C26" s="18">
        <f>(11.0/B26*100)</f>
        <v/>
      </c>
      <c r="D26" s="19" t="n">
        <v>4858</v>
      </c>
      <c r="E26" s="18" t="n">
        <v>479.62309461</v>
      </c>
      <c r="F26" s="20" t="n">
        <v>16.40995455</v>
      </c>
      <c r="G26" s="18" t="n">
        <v>500.83793512</v>
      </c>
      <c r="H26" s="20" t="n">
        <v>2.64999286</v>
      </c>
      <c r="I26" s="18" t="n">
        <v>482.4506363</v>
      </c>
      <c r="J26" s="20" t="n">
        <v>2.42588044</v>
      </c>
      <c r="K26" s="18" t="s">
        <v>404</v>
      </c>
      <c r="L26" s="20" t="s">
        <v>404</v>
      </c>
      <c r="M26" s="18" t="s">
        <v>404</v>
      </c>
      <c r="N26" s="20" t="s">
        <v>404</v>
      </c>
      <c r="O26" s="18" t="s">
        <v>404</v>
      </c>
      <c r="P26" s="20" t="s">
        <v>404</v>
      </c>
      <c r="Q26" s="18" t="s">
        <v>404</v>
      </c>
      <c r="R26" s="20" t="s">
        <v>404</v>
      </c>
      <c r="S26" s="18" t="n">
        <v>445.85311955</v>
      </c>
      <c r="T26" s="20" t="n">
        <v>5.44345687</v>
      </c>
    </row>
    <row r="27" spans="1:20">
      <c r="A27" s="15" t="s">
        <v>424</v>
      </c>
      <c r="B27" s="17" t="n">
        <v>5299</v>
      </c>
      <c r="C27" s="18">
        <f>(0.0/B27*100)</f>
        <v/>
      </c>
      <c r="D27" s="19" t="n">
        <v>5299</v>
      </c>
      <c r="E27" s="18" t="n">
        <v>531.42475375</v>
      </c>
      <c r="F27" s="20" t="n">
        <v>10.83765011</v>
      </c>
      <c r="G27" s="18" t="n">
        <v>462.53427724</v>
      </c>
      <c r="H27" s="20" t="n">
        <v>1.66010526</v>
      </c>
      <c r="I27" s="18" t="n">
        <v>505.99016627</v>
      </c>
      <c r="J27" s="20" t="n">
        <v>1.45178905</v>
      </c>
      <c r="K27" s="18" t="s">
        <v>404</v>
      </c>
      <c r="L27" s="20" t="s">
        <v>404</v>
      </c>
      <c r="M27" s="18" t="s">
        <v>404</v>
      </c>
      <c r="N27" s="20" t="s">
        <v>404</v>
      </c>
      <c r="O27" s="18" t="s">
        <v>404</v>
      </c>
      <c r="P27" s="20" t="s">
        <v>404</v>
      </c>
      <c r="Q27" s="18" t="s">
        <v>404</v>
      </c>
      <c r="R27" s="20" t="s">
        <v>404</v>
      </c>
      <c r="S27" s="18" t="n">
        <v>435.41720695</v>
      </c>
      <c r="T27" s="20" t="n">
        <v>13.61266694</v>
      </c>
    </row>
    <row r="28" spans="1:20">
      <c r="A28" s="15" t="s">
        <v>425</v>
      </c>
      <c r="B28" s="17" t="n">
        <v>7568</v>
      </c>
      <c r="C28" s="18">
        <f>(0.0/B28*100)</f>
        <v/>
      </c>
      <c r="D28" s="19" t="n">
        <v>7568</v>
      </c>
      <c r="E28" s="18" t="n">
        <v>414.8460659</v>
      </c>
      <c r="F28" s="20" t="n">
        <v>9.325402309999999</v>
      </c>
      <c r="G28" s="18" t="n">
        <v>410.74604287</v>
      </c>
      <c r="H28" s="20" t="n">
        <v>3.72176056</v>
      </c>
      <c r="I28" s="18" t="n">
        <v>423.55642371</v>
      </c>
      <c r="J28" s="20" t="n">
        <v>3.69052211</v>
      </c>
      <c r="K28" s="18" t="s">
        <v>404</v>
      </c>
      <c r="L28" s="20" t="s">
        <v>404</v>
      </c>
      <c r="M28" s="18" t="s">
        <v>404</v>
      </c>
      <c r="N28" s="20" t="s">
        <v>404</v>
      </c>
      <c r="O28" s="18" t="s">
        <v>404</v>
      </c>
      <c r="P28" s="20" t="s">
        <v>404</v>
      </c>
      <c r="Q28" s="18" t="s">
        <v>404</v>
      </c>
      <c r="R28" s="20" t="s">
        <v>404</v>
      </c>
      <c r="S28" s="18" t="n">
        <v>391.3790157</v>
      </c>
      <c r="T28" s="20" t="n">
        <v>6.59395846</v>
      </c>
    </row>
    <row r="29" spans="1:20">
      <c r="A29" s="15" t="s">
        <v>426</v>
      </c>
      <c r="B29" s="17" t="n">
        <v>5385</v>
      </c>
      <c r="C29" s="18">
        <f>(1123.0/B29*100)</f>
        <v/>
      </c>
      <c r="D29" s="19" t="n">
        <v>4262</v>
      </c>
      <c r="E29" s="18" t="n">
        <v>491.72946328</v>
      </c>
      <c r="F29" s="20" t="n">
        <v>33.09339918</v>
      </c>
      <c r="G29" s="18" t="n">
        <v>498.3946661</v>
      </c>
      <c r="H29" s="20" t="n">
        <v>7.18203496</v>
      </c>
      <c r="I29" s="18" t="n">
        <v>560.5997111299999</v>
      </c>
      <c r="J29" s="20" t="n">
        <v>15.5422495</v>
      </c>
      <c r="K29" s="18" t="s">
        <v>404</v>
      </c>
      <c r="L29" s="20" t="s">
        <v>404</v>
      </c>
      <c r="M29" s="18" t="s">
        <v>404</v>
      </c>
      <c r="N29" s="20" t="s">
        <v>404</v>
      </c>
      <c r="O29" s="18" t="s">
        <v>404</v>
      </c>
      <c r="P29" s="20" t="s">
        <v>404</v>
      </c>
      <c r="Q29" s="18" t="s">
        <v>404</v>
      </c>
      <c r="R29" s="20" t="s">
        <v>404</v>
      </c>
      <c r="S29" s="18" t="n">
        <v>494.17145089</v>
      </c>
      <c r="T29" s="20" t="n">
        <v>11.11101156</v>
      </c>
    </row>
    <row r="30" spans="1:20">
      <c r="A30" s="15" t="s">
        <v>427</v>
      </c>
      <c r="B30" s="17" t="n">
        <v>4520</v>
      </c>
      <c r="C30" s="18">
        <f>(1105.0/B30*100)</f>
        <v/>
      </c>
      <c r="D30" s="19" t="n">
        <v>3415</v>
      </c>
      <c r="E30" s="18" t="n">
        <v>499.99882735</v>
      </c>
      <c r="F30" s="20" t="n">
        <v>14.71429279</v>
      </c>
      <c r="G30" s="18" t="n">
        <v>518.52297495</v>
      </c>
      <c r="H30" s="20" t="n">
        <v>3.84708698</v>
      </c>
      <c r="I30" s="18" t="n">
        <v>502.47888064</v>
      </c>
      <c r="J30" s="20" t="n">
        <v>16.93092683</v>
      </c>
      <c r="K30" s="18" t="s">
        <v>404</v>
      </c>
      <c r="L30" s="20" t="s">
        <v>404</v>
      </c>
      <c r="M30" s="18" t="s">
        <v>404</v>
      </c>
      <c r="N30" s="20" t="s">
        <v>404</v>
      </c>
      <c r="O30" s="18" t="s">
        <v>404</v>
      </c>
      <c r="P30" s="20" t="s">
        <v>404</v>
      </c>
      <c r="Q30" s="18" t="s">
        <v>404</v>
      </c>
      <c r="R30" s="20" t="s">
        <v>404</v>
      </c>
      <c r="S30" s="18" t="n">
        <v>531.36730561</v>
      </c>
      <c r="T30" s="20" t="n">
        <v>11.71747256</v>
      </c>
    </row>
    <row r="31" spans="1:20">
      <c r="A31" s="15" t="s">
        <v>428</v>
      </c>
      <c r="B31" s="17" t="n">
        <v>5456</v>
      </c>
      <c r="C31" s="18">
        <f>(502.0/B31*100)</f>
        <v/>
      </c>
      <c r="D31" s="19" t="n">
        <v>4954</v>
      </c>
      <c r="E31" s="18" t="n">
        <v>483.90645554</v>
      </c>
      <c r="F31" s="20" t="n">
        <v>11.54612801</v>
      </c>
      <c r="G31" s="18" t="n">
        <v>496.71703233</v>
      </c>
      <c r="H31" s="20" t="n">
        <v>3.38906022</v>
      </c>
      <c r="I31" s="18" t="n">
        <v>503.62750995</v>
      </c>
      <c r="J31" s="20" t="n">
        <v>3.45178304</v>
      </c>
      <c r="K31" s="18" t="s">
        <v>404</v>
      </c>
      <c r="L31" s="20" t="s">
        <v>404</v>
      </c>
      <c r="M31" s="18" t="s">
        <v>404</v>
      </c>
      <c r="N31" s="20" t="s">
        <v>404</v>
      </c>
      <c r="O31" s="18" t="s">
        <v>404</v>
      </c>
      <c r="P31" s="20" t="s">
        <v>404</v>
      </c>
      <c r="Q31" s="18" t="s">
        <v>404</v>
      </c>
      <c r="R31" s="20" t="s">
        <v>404</v>
      </c>
      <c r="S31" s="18" t="n">
        <v>492.91427035</v>
      </c>
      <c r="T31" s="20" t="n">
        <v>9.98043189</v>
      </c>
    </row>
    <row r="32" spans="1:20">
      <c r="A32" s="15" t="s">
        <v>429</v>
      </c>
      <c r="B32" s="17" t="n">
        <v>4478</v>
      </c>
      <c r="C32" s="18">
        <f>(0.0/B32*100)</f>
        <v/>
      </c>
      <c r="D32" s="19" t="n">
        <v>4478</v>
      </c>
      <c r="E32" s="18" t="n">
        <v>474.46365078</v>
      </c>
      <c r="F32" s="20" t="n">
        <v>20.95974545</v>
      </c>
      <c r="G32" s="18" t="n">
        <v>501.66732651</v>
      </c>
      <c r="H32" s="20" t="n">
        <v>3.17959288</v>
      </c>
      <c r="I32" s="18" t="n">
        <v>499.32577871</v>
      </c>
      <c r="J32" s="20" t="n">
        <v>5.90509203</v>
      </c>
      <c r="K32" s="18" t="s">
        <v>404</v>
      </c>
      <c r="L32" s="20" t="s">
        <v>404</v>
      </c>
      <c r="M32" s="18" t="s">
        <v>404</v>
      </c>
      <c r="N32" s="20" t="s">
        <v>404</v>
      </c>
      <c r="O32" s="18" t="s">
        <v>404</v>
      </c>
      <c r="P32" s="20" t="s">
        <v>404</v>
      </c>
      <c r="Q32" s="18" t="s">
        <v>404</v>
      </c>
      <c r="R32" s="20" t="s">
        <v>404</v>
      </c>
      <c r="S32" s="18" t="n">
        <v>560.21349936</v>
      </c>
      <c r="T32" s="20" t="n">
        <v>14.60767884</v>
      </c>
    </row>
    <row r="33" spans="1:20">
      <c r="A33" s="15" t="s">
        <v>430</v>
      </c>
      <c r="B33" s="17" t="n">
        <v>7325</v>
      </c>
      <c r="C33" s="18">
        <f>(29.0/B33*100)</f>
        <v/>
      </c>
      <c r="D33" s="19" t="n">
        <v>7296</v>
      </c>
      <c r="E33" s="18" t="n">
        <v>507.93960858</v>
      </c>
      <c r="F33" s="20" t="n">
        <v>15.8223674</v>
      </c>
      <c r="G33" s="18" t="n">
        <v>498.78466309</v>
      </c>
      <c r="H33" s="20" t="n">
        <v>6.75124013</v>
      </c>
      <c r="I33" s="18" t="n">
        <v>511.89476572</v>
      </c>
      <c r="J33" s="20" t="n">
        <v>3.20136261</v>
      </c>
      <c r="K33" s="18" t="s">
        <v>404</v>
      </c>
      <c r="L33" s="20" t="s">
        <v>404</v>
      </c>
      <c r="M33" s="18" t="s">
        <v>404</v>
      </c>
      <c r="N33" s="20" t="s">
        <v>404</v>
      </c>
      <c r="O33" s="18" t="s">
        <v>404</v>
      </c>
      <c r="P33" s="20" t="s">
        <v>404</v>
      </c>
      <c r="Q33" s="18" t="s">
        <v>404</v>
      </c>
      <c r="R33" s="20" t="s">
        <v>404</v>
      </c>
      <c r="S33" s="18" t="n">
        <v>425.96568753</v>
      </c>
      <c r="T33" s="20" t="n">
        <v>6.08549246</v>
      </c>
    </row>
    <row r="34" spans="1:20">
      <c r="A34" s="15" t="s">
        <v>431</v>
      </c>
      <c r="B34" s="17" t="n">
        <v>6350</v>
      </c>
      <c r="C34" s="18">
        <f>(0.0/B34*100)</f>
        <v/>
      </c>
      <c r="D34" s="19" t="n">
        <v>6350</v>
      </c>
      <c r="E34" s="18" t="n">
        <v>400.73109575</v>
      </c>
      <c r="F34" s="20" t="n">
        <v>19.51341054</v>
      </c>
      <c r="G34" s="18" t="n">
        <v>480.9244396</v>
      </c>
      <c r="H34" s="20" t="n">
        <v>4.5793404</v>
      </c>
      <c r="I34" s="18" t="n">
        <v>437.2032415</v>
      </c>
      <c r="J34" s="20" t="n">
        <v>5.82986545</v>
      </c>
      <c r="K34" s="18" t="s">
        <v>404</v>
      </c>
      <c r="L34" s="20" t="s">
        <v>404</v>
      </c>
      <c r="M34" s="18" t="s">
        <v>404</v>
      </c>
      <c r="N34" s="20" t="s">
        <v>404</v>
      </c>
      <c r="O34" s="18" t="s">
        <v>404</v>
      </c>
      <c r="P34" s="20" t="s">
        <v>404</v>
      </c>
      <c r="Q34" s="18" t="s">
        <v>404</v>
      </c>
      <c r="R34" s="20" t="s">
        <v>404</v>
      </c>
      <c r="S34" s="18" t="n">
        <v>340.065545</v>
      </c>
      <c r="T34" s="20" t="n">
        <v>8.467709380000001</v>
      </c>
    </row>
    <row r="35" spans="1:20">
      <c r="A35" s="15" t="s">
        <v>432</v>
      </c>
      <c r="B35" s="17" t="n">
        <v>6406</v>
      </c>
      <c r="C35" s="18">
        <f>(443.0/B35*100)</f>
        <v/>
      </c>
      <c r="D35" s="19" t="n">
        <v>5963</v>
      </c>
      <c r="E35" s="18" t="n">
        <v>523.14878508</v>
      </c>
      <c r="F35" s="20" t="n">
        <v>4.89810168</v>
      </c>
      <c r="G35" s="18" t="n">
        <v>518.1113226799999</v>
      </c>
      <c r="H35" s="20" t="n">
        <v>2.309481</v>
      </c>
      <c r="I35" s="18" t="n">
        <v>510.84340699</v>
      </c>
      <c r="J35" s="20" t="n">
        <v>1.97484793</v>
      </c>
      <c r="K35" s="18" t="s">
        <v>404</v>
      </c>
      <c r="L35" s="20" t="s">
        <v>404</v>
      </c>
      <c r="M35" s="18" t="s">
        <v>404</v>
      </c>
      <c r="N35" s="20" t="s">
        <v>404</v>
      </c>
      <c r="O35" s="18" t="s">
        <v>404</v>
      </c>
      <c r="P35" s="20" t="s">
        <v>404</v>
      </c>
      <c r="Q35" s="18" t="s">
        <v>404</v>
      </c>
      <c r="R35" s="20" t="s">
        <v>404</v>
      </c>
      <c r="S35" s="18" t="n">
        <v>491.66173636</v>
      </c>
      <c r="T35" s="20" t="n">
        <v>12.20398186</v>
      </c>
    </row>
    <row r="36" spans="1:20">
      <c r="A36" s="15" t="s">
        <v>433</v>
      </c>
      <c r="B36" s="17" t="n">
        <v>6736</v>
      </c>
      <c r="C36" s="18">
        <f>(10.0/B36*100)</f>
        <v/>
      </c>
      <c r="D36" s="19" t="n">
        <v>6726</v>
      </c>
      <c r="E36" s="18" t="n">
        <v>510.970483</v>
      </c>
      <c r="F36" s="20" t="n">
        <v>12.54082828</v>
      </c>
      <c r="G36" s="18" t="n">
        <v>485.84262806</v>
      </c>
      <c r="H36" s="20" t="n">
        <v>3.85925597</v>
      </c>
      <c r="I36" s="18" t="n">
        <v>495.43401139</v>
      </c>
      <c r="J36" s="20" t="n">
        <v>2.79237827</v>
      </c>
      <c r="K36" s="18" t="s">
        <v>404</v>
      </c>
      <c r="L36" s="20" t="s">
        <v>404</v>
      </c>
      <c r="M36" s="18" t="s">
        <v>404</v>
      </c>
      <c r="N36" s="20" t="s">
        <v>404</v>
      </c>
      <c r="O36" s="18" t="s">
        <v>404</v>
      </c>
      <c r="P36" s="20" t="s">
        <v>404</v>
      </c>
      <c r="Q36" s="18" t="s">
        <v>404</v>
      </c>
      <c r="R36" s="20" t="s">
        <v>404</v>
      </c>
      <c r="S36" s="18" t="n">
        <v>497.2023906</v>
      </c>
      <c r="T36" s="20" t="n">
        <v>7.33810548</v>
      </c>
    </row>
    <row r="37" spans="1:20">
      <c r="A37" s="15" t="s">
        <v>434</v>
      </c>
      <c r="B37" s="17" t="n">
        <v>5458</v>
      </c>
      <c r="C37" s="18">
        <f>(0.0/B37*100)</f>
        <v/>
      </c>
      <c r="D37" s="19" t="n">
        <v>5458</v>
      </c>
      <c r="E37" s="18" t="n">
        <v>451.74350826</v>
      </c>
      <c r="F37" s="20" t="n">
        <v>13.81601188</v>
      </c>
      <c r="G37" s="18" t="n">
        <v>495.1694128</v>
      </c>
      <c r="H37" s="20" t="n">
        <v>5.60165079</v>
      </c>
      <c r="I37" s="18" t="n">
        <v>494.90855652</v>
      </c>
      <c r="J37" s="20" t="n">
        <v>4.61930707</v>
      </c>
      <c r="K37" s="18" t="s">
        <v>404</v>
      </c>
      <c r="L37" s="20" t="s">
        <v>404</v>
      </c>
      <c r="M37" s="18" t="s">
        <v>404</v>
      </c>
      <c r="N37" s="20" t="s">
        <v>404</v>
      </c>
      <c r="O37" s="18" t="s">
        <v>404</v>
      </c>
      <c r="P37" s="20" t="s">
        <v>404</v>
      </c>
      <c r="Q37" s="18" t="s">
        <v>404</v>
      </c>
      <c r="R37" s="20" t="s">
        <v>404</v>
      </c>
      <c r="S37" s="18" t="s">
        <v>404</v>
      </c>
      <c r="T37" s="20" t="s">
        <v>404</v>
      </c>
    </row>
    <row r="38" spans="1:20">
      <c r="A38" s="15" t="s">
        <v>435</v>
      </c>
      <c r="B38" s="17" t="n">
        <v>5860</v>
      </c>
      <c r="C38" s="18">
        <f>(268.0/B38*100)</f>
        <v/>
      </c>
      <c r="D38" s="19" t="n">
        <v>5592</v>
      </c>
      <c r="E38" s="18" t="n">
        <v>485.08157519</v>
      </c>
      <c r="F38" s="20" t="n">
        <v>22.94499322</v>
      </c>
      <c r="G38" s="18" t="n">
        <v>489.58718552</v>
      </c>
      <c r="H38" s="20" t="n">
        <v>5.10401961</v>
      </c>
      <c r="I38" s="18" t="n">
        <v>523.71549994</v>
      </c>
      <c r="J38" s="20" t="n">
        <v>6.40080473</v>
      </c>
      <c r="K38" s="18" t="s">
        <v>404</v>
      </c>
      <c r="L38" s="20" t="s">
        <v>404</v>
      </c>
      <c r="M38" s="18" t="s">
        <v>404</v>
      </c>
      <c r="N38" s="20" t="s">
        <v>404</v>
      </c>
      <c r="O38" s="18" t="s">
        <v>404</v>
      </c>
      <c r="P38" s="20" t="s">
        <v>404</v>
      </c>
      <c r="Q38" s="18" t="s">
        <v>404</v>
      </c>
      <c r="R38" s="20" t="s">
        <v>404</v>
      </c>
      <c r="S38" s="18" t="n">
        <v>536.22579524</v>
      </c>
      <c r="T38" s="20" t="n">
        <v>28.24527301</v>
      </c>
    </row>
    <row r="39" spans="1:20">
      <c r="A39" s="15" t="s">
        <v>436</v>
      </c>
      <c r="B39" s="17" t="n">
        <v>5895</v>
      </c>
      <c r="C39" s="18">
        <f>(0.0/B39*100)</f>
        <v/>
      </c>
      <c r="D39" s="19" t="n">
        <v>5895</v>
      </c>
      <c r="E39" s="18" t="n">
        <v>387.84119381</v>
      </c>
      <c r="F39" s="20" t="n">
        <v>4.11978287</v>
      </c>
      <c r="G39" s="18" t="n">
        <v>438.09247444</v>
      </c>
      <c r="H39" s="20" t="n">
        <v>9.538013060000001</v>
      </c>
      <c r="I39" s="18" t="n">
        <v>421.05987044</v>
      </c>
      <c r="J39" s="20" t="n">
        <v>5.14038175</v>
      </c>
      <c r="K39" s="18" t="s">
        <v>404</v>
      </c>
      <c r="L39" s="20" t="s">
        <v>404</v>
      </c>
      <c r="M39" s="18" t="s">
        <v>404</v>
      </c>
      <c r="N39" s="20" t="s">
        <v>404</v>
      </c>
      <c r="O39" s="18" t="s">
        <v>404</v>
      </c>
      <c r="P39" s="20" t="s">
        <v>404</v>
      </c>
      <c r="Q39" s="18" t="s">
        <v>404</v>
      </c>
      <c r="R39" s="20" t="s">
        <v>404</v>
      </c>
      <c r="S39" s="18" t="n">
        <v>353.26068868</v>
      </c>
      <c r="T39" s="20" t="n">
        <v>16.4240084</v>
      </c>
    </row>
    <row r="40" spans="1:20">
      <c r="A40" s="15" t="s">
        <v>437</v>
      </c>
      <c r="B40" s="17" t="n">
        <v>14157</v>
      </c>
      <c r="C40" s="18">
        <f>(3029.0/B40*100)</f>
        <v/>
      </c>
      <c r="D40" s="19" t="n">
        <v>11128</v>
      </c>
      <c r="E40" s="18" t="n">
        <v>497.79460025</v>
      </c>
      <c r="F40" s="20" t="n">
        <v>14.86974617</v>
      </c>
      <c r="G40" s="18" t="n">
        <v>506.15013735</v>
      </c>
      <c r="H40" s="20" t="n">
        <v>3.7841816</v>
      </c>
      <c r="I40" s="18" t="n">
        <v>536.30962306</v>
      </c>
      <c r="J40" s="20" t="n">
        <v>7.43635261</v>
      </c>
      <c r="K40" s="18" t="s">
        <v>404</v>
      </c>
      <c r="L40" s="20" t="s">
        <v>404</v>
      </c>
      <c r="M40" s="18" t="s">
        <v>404</v>
      </c>
      <c r="N40" s="20" t="s">
        <v>404</v>
      </c>
      <c r="O40" s="18" t="s">
        <v>404</v>
      </c>
      <c r="P40" s="20" t="s">
        <v>404</v>
      </c>
      <c r="Q40" s="18" t="s">
        <v>404</v>
      </c>
      <c r="R40" s="20" t="s">
        <v>404</v>
      </c>
      <c r="S40" s="18" t="n">
        <v>492.16064162</v>
      </c>
      <c r="T40" s="20" t="n">
        <v>14.25523826</v>
      </c>
    </row>
    <row r="41" spans="1:20">
      <c r="A41" s="15" t="s">
        <v>438</v>
      </c>
      <c r="B41" s="17" t="n">
        <v>5712</v>
      </c>
      <c r="C41" s="18">
        <f>(99.0/B41*100)</f>
        <v/>
      </c>
      <c r="D41" s="19" t="n">
        <v>5613</v>
      </c>
      <c r="E41" s="18" t="n">
        <v>492.77943904</v>
      </c>
      <c r="F41" s="20" t="n">
        <v>11.92221648</v>
      </c>
      <c r="G41" s="18" t="n">
        <v>492.80303164</v>
      </c>
      <c r="H41" s="20" t="n">
        <v>4.61964509</v>
      </c>
      <c r="I41" s="18" t="n">
        <v>504.59699855</v>
      </c>
      <c r="J41" s="20" t="n">
        <v>7.28071365</v>
      </c>
      <c r="K41" s="18" t="s">
        <v>404</v>
      </c>
      <c r="L41" s="20" t="s">
        <v>404</v>
      </c>
      <c r="M41" s="18" t="s">
        <v>404</v>
      </c>
      <c r="N41" s="20" t="s">
        <v>404</v>
      </c>
      <c r="O41" s="18" t="s">
        <v>404</v>
      </c>
      <c r="P41" s="20" t="s">
        <v>404</v>
      </c>
      <c r="Q41" s="18" t="s">
        <v>404</v>
      </c>
      <c r="R41" s="20" t="s">
        <v>404</v>
      </c>
      <c r="S41" s="18" t="n">
        <v>533.56787447</v>
      </c>
      <c r="T41" s="20" t="n">
        <v>11.16768915</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425.57519569</v>
      </c>
      <c r="F44" s="20" t="n">
        <v>6.70158359</v>
      </c>
      <c r="G44" s="18" t="n">
        <v>437.8358036</v>
      </c>
      <c r="H44" s="20" t="n">
        <v>5.94373776</v>
      </c>
      <c r="I44" s="18" t="n">
        <v>419.15641763</v>
      </c>
      <c r="J44" s="20" t="n">
        <v>3.81990322</v>
      </c>
      <c r="K44" s="18" t="s">
        <v>404</v>
      </c>
      <c r="L44" s="20" t="s">
        <v>404</v>
      </c>
      <c r="M44" s="18" t="s">
        <v>404</v>
      </c>
      <c r="N44" s="20" t="s">
        <v>404</v>
      </c>
      <c r="O44" s="18" t="s">
        <v>404</v>
      </c>
      <c r="P44" s="20" t="s">
        <v>404</v>
      </c>
      <c r="Q44" s="18" t="s">
        <v>404</v>
      </c>
      <c r="R44" s="20" t="s">
        <v>404</v>
      </c>
      <c r="S44" s="18" t="n">
        <v>403.11879824</v>
      </c>
      <c r="T44" s="20" t="n">
        <v>14.36328885</v>
      </c>
    </row>
    <row r="45" spans="1:20">
      <c r="A45" s="15" t="s">
        <v>442</v>
      </c>
      <c r="B45" s="17" t="n">
        <v>5519</v>
      </c>
      <c r="C45" s="18">
        <f>(0.0/B45*100)</f>
        <v/>
      </c>
      <c r="D45" s="19" t="n">
        <v>5519</v>
      </c>
      <c r="E45" s="18" t="n">
        <v>381.81628794</v>
      </c>
      <c r="F45" s="20" t="n">
        <v>5.95488116</v>
      </c>
      <c r="G45" s="18" t="n">
        <v>373.59087034</v>
      </c>
      <c r="H45" s="20" t="n">
        <v>6.97152818</v>
      </c>
      <c r="I45" s="18" t="n">
        <v>371.45619926</v>
      </c>
      <c r="J45" s="20" t="n">
        <v>4.79614733</v>
      </c>
      <c r="K45" s="18" t="s">
        <v>404</v>
      </c>
      <c r="L45" s="20" t="s">
        <v>404</v>
      </c>
      <c r="M45" s="18" t="s">
        <v>404</v>
      </c>
      <c r="N45" s="20" t="s">
        <v>404</v>
      </c>
      <c r="O45" s="18" t="s">
        <v>404</v>
      </c>
      <c r="P45" s="20" t="s">
        <v>404</v>
      </c>
      <c r="Q45" s="18" t="s">
        <v>404</v>
      </c>
      <c r="R45" s="20" t="s">
        <v>404</v>
      </c>
      <c r="S45" s="18" t="n">
        <v>388.34110248</v>
      </c>
      <c r="T45" s="20" t="n">
        <v>31.71811239</v>
      </c>
    </row>
    <row r="46" spans="1:20">
      <c r="A46" s="15" t="s">
        <v>443</v>
      </c>
      <c r="B46" s="17" t="n">
        <v>23141</v>
      </c>
      <c r="C46" s="18">
        <f>(4196.0/B46*100)</f>
        <v/>
      </c>
      <c r="D46" s="19" t="n">
        <v>18945</v>
      </c>
      <c r="E46" s="18" t="n">
        <v>393.60104311</v>
      </c>
      <c r="F46" s="20" t="n">
        <v>5.6256902</v>
      </c>
      <c r="G46" s="18" t="n">
        <v>407.47964259</v>
      </c>
      <c r="H46" s="20" t="n">
        <v>7.86189197</v>
      </c>
      <c r="I46" s="18" t="n">
        <v>414.56523202</v>
      </c>
      <c r="J46" s="20" t="n">
        <v>3.14817957</v>
      </c>
      <c r="K46" s="18" t="s">
        <v>404</v>
      </c>
      <c r="L46" s="20" t="s">
        <v>404</v>
      </c>
      <c r="M46" s="18" t="s">
        <v>404</v>
      </c>
      <c r="N46" s="20" t="s">
        <v>404</v>
      </c>
      <c r="O46" s="18" t="s">
        <v>404</v>
      </c>
      <c r="P46" s="20" t="s">
        <v>404</v>
      </c>
      <c r="Q46" s="18" t="s">
        <v>404</v>
      </c>
      <c r="R46" s="20" t="s">
        <v>404</v>
      </c>
      <c r="S46" s="18" t="n">
        <v>355.44832078</v>
      </c>
      <c r="T46" s="20" t="n">
        <v>5.96135849</v>
      </c>
    </row>
    <row r="47" spans="1:20">
      <c r="A47" s="15" t="s">
        <v>444</v>
      </c>
      <c r="B47" s="17" t="n">
        <v>5928</v>
      </c>
      <c r="C47" s="18">
        <f>(0.0/B47*100)</f>
        <v/>
      </c>
      <c r="D47" s="19" t="n">
        <v>5928</v>
      </c>
      <c r="E47" s="18" t="n">
        <v>426.81409762</v>
      </c>
      <c r="F47" s="20" t="n">
        <v>15.65528002</v>
      </c>
      <c r="G47" s="18" t="n">
        <v>436.9710031</v>
      </c>
      <c r="H47" s="20" t="n">
        <v>10.15015195</v>
      </c>
      <c r="I47" s="18" t="n">
        <v>456.46291165</v>
      </c>
      <c r="J47" s="20" t="n">
        <v>6.17037942</v>
      </c>
      <c r="K47" s="18" t="s">
        <v>404</v>
      </c>
      <c r="L47" s="20" t="s">
        <v>404</v>
      </c>
      <c r="M47" s="18" t="s">
        <v>404</v>
      </c>
      <c r="N47" s="20" t="s">
        <v>404</v>
      </c>
      <c r="O47" s="18" t="s">
        <v>404</v>
      </c>
      <c r="P47" s="20" t="s">
        <v>404</v>
      </c>
      <c r="Q47" s="18" t="s">
        <v>404</v>
      </c>
      <c r="R47" s="20" t="s">
        <v>404</v>
      </c>
      <c r="S47" s="18" t="n">
        <v>456.13301715</v>
      </c>
      <c r="T47" s="20" t="n">
        <v>17.55547874</v>
      </c>
    </row>
    <row r="48" spans="1:20">
      <c r="A48" s="15" t="s">
        <v>445</v>
      </c>
      <c r="B48" s="17" t="n">
        <v>9841</v>
      </c>
      <c r="C48" s="18">
        <f>(40.0/B48*100)</f>
        <v/>
      </c>
      <c r="D48" s="19" t="n">
        <v>9801</v>
      </c>
      <c r="E48" s="18" t="n">
        <v>528.59874674</v>
      </c>
      <c r="F48" s="20" t="n">
        <v>10.54983097</v>
      </c>
      <c r="G48" s="18" t="n">
        <v>526.48697609</v>
      </c>
      <c r="H48" s="20" t="n">
        <v>8.32961532</v>
      </c>
      <c r="I48" s="18" t="n">
        <v>484.91699383</v>
      </c>
      <c r="J48" s="20" t="n">
        <v>11.43393562</v>
      </c>
      <c r="K48" s="18" t="s">
        <v>404</v>
      </c>
      <c r="L48" s="20" t="s">
        <v>404</v>
      </c>
      <c r="M48" s="18" t="s">
        <v>404</v>
      </c>
      <c r="N48" s="20" t="s">
        <v>404</v>
      </c>
      <c r="O48" s="18" t="s">
        <v>404</v>
      </c>
      <c r="P48" s="20" t="s">
        <v>404</v>
      </c>
      <c r="Q48" s="18" t="s">
        <v>404</v>
      </c>
      <c r="R48" s="20" t="s">
        <v>404</v>
      </c>
      <c r="S48" s="18" t="n">
        <v>495.63975207</v>
      </c>
      <c r="T48" s="20" t="n">
        <v>14.56115391</v>
      </c>
    </row>
    <row r="49" spans="1:20">
      <c r="A49" s="15" t="s">
        <v>446</v>
      </c>
      <c r="B49" s="17" t="n">
        <v>6349</v>
      </c>
      <c r="C49" s="18">
        <f>(52.0/B49*100)</f>
        <v/>
      </c>
      <c r="D49" s="19" t="n">
        <v>6297</v>
      </c>
      <c r="E49" s="18" t="n">
        <v>410.46558837</v>
      </c>
      <c r="F49" s="20" t="n">
        <v>9.76849547</v>
      </c>
      <c r="G49" s="18" t="n">
        <v>431.28298314</v>
      </c>
      <c r="H49" s="20" t="n">
        <v>5.11142773</v>
      </c>
      <c r="I49" s="18" t="n">
        <v>436.05818478</v>
      </c>
      <c r="J49" s="20" t="n">
        <v>4.11801393</v>
      </c>
      <c r="K49" s="18" t="s">
        <v>404</v>
      </c>
      <c r="L49" s="20" t="s">
        <v>404</v>
      </c>
      <c r="M49" s="18" t="s">
        <v>404</v>
      </c>
      <c r="N49" s="20" t="s">
        <v>404</v>
      </c>
      <c r="O49" s="18" t="s">
        <v>404</v>
      </c>
      <c r="P49" s="20" t="s">
        <v>404</v>
      </c>
      <c r="Q49" s="18" t="s">
        <v>404</v>
      </c>
      <c r="R49" s="20" t="s">
        <v>404</v>
      </c>
      <c r="S49" s="18" t="n">
        <v>398.12262626</v>
      </c>
      <c r="T49" s="20" t="n">
        <v>23.39655332</v>
      </c>
    </row>
    <row r="50" spans="1:20">
      <c r="A50" s="15" t="s">
        <v>447</v>
      </c>
      <c r="B50" s="17" t="n">
        <v>11795</v>
      </c>
      <c r="C50" s="18">
        <f>(1031.0/B50*100)</f>
        <v/>
      </c>
      <c r="D50" s="19" t="n">
        <v>10764</v>
      </c>
      <c r="E50" s="18" t="n">
        <v>417.52852204</v>
      </c>
      <c r="F50" s="20" t="n">
        <v>5.70867019</v>
      </c>
      <c r="G50" s="18" t="n">
        <v>425.41733295</v>
      </c>
      <c r="H50" s="20" t="n">
        <v>9.624667779999999</v>
      </c>
      <c r="I50" s="18" t="n">
        <v>417.46137245</v>
      </c>
      <c r="J50" s="20" t="n">
        <v>3.61212628</v>
      </c>
      <c r="K50" s="18" t="s">
        <v>404</v>
      </c>
      <c r="L50" s="20" t="s">
        <v>404</v>
      </c>
      <c r="M50" s="18" t="s">
        <v>404</v>
      </c>
      <c r="N50" s="20" t="s">
        <v>404</v>
      </c>
      <c r="O50" s="18" t="s">
        <v>404</v>
      </c>
      <c r="P50" s="20" t="s">
        <v>404</v>
      </c>
      <c r="Q50" s="18" t="s">
        <v>404</v>
      </c>
      <c r="R50" s="20" t="s">
        <v>404</v>
      </c>
      <c r="S50" s="18" t="n">
        <v>399.16027879</v>
      </c>
      <c r="T50" s="20" t="n">
        <v>10.63113141</v>
      </c>
    </row>
    <row r="51" spans="1:20">
      <c r="A51" s="15" t="s">
        <v>448</v>
      </c>
      <c r="B51" s="17" t="n">
        <v>6866</v>
      </c>
      <c r="C51" s="18">
        <f>(0.0/B51*100)</f>
        <v/>
      </c>
      <c r="D51" s="19" t="n">
        <v>6866</v>
      </c>
      <c r="E51" s="18" t="n">
        <v>425.10933703</v>
      </c>
      <c r="F51" s="20" t="n">
        <v>3.7416384</v>
      </c>
      <c r="G51" s="18" t="n">
        <v>413.68152421</v>
      </c>
      <c r="H51" s="20" t="n">
        <v>6.26490012</v>
      </c>
      <c r="I51" s="18" t="n">
        <v>412.61763808</v>
      </c>
      <c r="J51" s="20" t="n">
        <v>5.15239245</v>
      </c>
      <c r="K51" s="18" t="s">
        <v>404</v>
      </c>
      <c r="L51" s="20" t="s">
        <v>404</v>
      </c>
      <c r="M51" s="18" t="s">
        <v>404</v>
      </c>
      <c r="N51" s="20" t="s">
        <v>404</v>
      </c>
      <c r="O51" s="18" t="s">
        <v>404</v>
      </c>
      <c r="P51" s="20" t="s">
        <v>404</v>
      </c>
      <c r="Q51" s="18" t="s">
        <v>404</v>
      </c>
      <c r="R51" s="20" t="s">
        <v>404</v>
      </c>
      <c r="S51" s="18" t="n">
        <v>419.66393193</v>
      </c>
      <c r="T51" s="20" t="n">
        <v>19.5935414</v>
      </c>
    </row>
    <row r="52" spans="1:20">
      <c r="A52" s="15" t="s">
        <v>449</v>
      </c>
      <c r="B52" s="17" t="n">
        <v>5809</v>
      </c>
      <c r="C52" s="18">
        <f>(0.0/B52*100)</f>
        <v/>
      </c>
      <c r="D52" s="19" t="n">
        <v>5809</v>
      </c>
      <c r="E52" s="18" t="n">
        <v>478.12123785</v>
      </c>
      <c r="F52" s="20" t="n">
        <v>24.69625652</v>
      </c>
      <c r="G52" s="18" t="n">
        <v>475.30477967</v>
      </c>
      <c r="H52" s="20" t="n">
        <v>6.13722517</v>
      </c>
      <c r="I52" s="18" t="n">
        <v>475.36509311</v>
      </c>
      <c r="J52" s="20" t="n">
        <v>4.17305331</v>
      </c>
      <c r="K52" s="18" t="s">
        <v>404</v>
      </c>
      <c r="L52" s="20" t="s">
        <v>404</v>
      </c>
      <c r="M52" s="18" t="s">
        <v>404</v>
      </c>
      <c r="N52" s="20" t="s">
        <v>404</v>
      </c>
      <c r="O52" s="18" t="s">
        <v>404</v>
      </c>
      <c r="P52" s="20" t="s">
        <v>404</v>
      </c>
      <c r="Q52" s="18" t="s">
        <v>404</v>
      </c>
      <c r="R52" s="20" t="s">
        <v>404</v>
      </c>
      <c r="S52" s="18" t="n">
        <v>473.11665393</v>
      </c>
      <c r="T52" s="20" t="n">
        <v>8.388334560000001</v>
      </c>
    </row>
    <row r="53" spans="1:20">
      <c r="A53" s="15" t="s">
        <v>450</v>
      </c>
      <c r="B53" s="17" t="n">
        <v>5571</v>
      </c>
      <c r="C53" s="18">
        <f>(0.0/B53*100)</f>
        <v/>
      </c>
      <c r="D53" s="19" t="n">
        <v>5571</v>
      </c>
      <c r="E53" s="18" t="n">
        <v>414.26587124</v>
      </c>
      <c r="F53" s="20" t="n">
        <v>5.05978532</v>
      </c>
      <c r="G53" s="18" t="n">
        <v>432.12214906</v>
      </c>
      <c r="H53" s="20" t="n">
        <v>2.24706675</v>
      </c>
      <c r="I53" s="18" t="n">
        <v>435.68983241</v>
      </c>
      <c r="J53" s="20" t="n">
        <v>1.74918746</v>
      </c>
      <c r="K53" s="18" t="s">
        <v>404</v>
      </c>
      <c r="L53" s="20" t="s">
        <v>404</v>
      </c>
      <c r="M53" s="18" t="s">
        <v>404</v>
      </c>
      <c r="N53" s="20" t="s">
        <v>404</v>
      </c>
      <c r="O53" s="18" t="s">
        <v>404</v>
      </c>
      <c r="P53" s="20" t="s">
        <v>404</v>
      </c>
      <c r="Q53" s="18" t="s">
        <v>404</v>
      </c>
      <c r="R53" s="20" t="s">
        <v>404</v>
      </c>
      <c r="S53" s="18" t="n">
        <v>361.25659753</v>
      </c>
      <c r="T53" s="20" t="n">
        <v>8.22135411</v>
      </c>
    </row>
    <row r="54" spans="1:20">
      <c r="A54" s="15" t="s">
        <v>451</v>
      </c>
      <c r="B54" s="17" t="n">
        <v>4740</v>
      </c>
      <c r="C54" s="18">
        <f>(199.0/B54*100)</f>
        <v/>
      </c>
      <c r="D54" s="19" t="n">
        <v>4541</v>
      </c>
      <c r="E54" s="18" t="n">
        <v>329.95088324</v>
      </c>
      <c r="F54" s="20" t="n">
        <v>8.63776552</v>
      </c>
      <c r="G54" s="18" t="n">
        <v>343.68729898</v>
      </c>
      <c r="H54" s="20" t="n">
        <v>8.17921842</v>
      </c>
      <c r="I54" s="18" t="n">
        <v>335.04749469</v>
      </c>
      <c r="J54" s="20" t="n">
        <v>4.83998568</v>
      </c>
      <c r="K54" s="18" t="s">
        <v>404</v>
      </c>
      <c r="L54" s="20" t="s">
        <v>404</v>
      </c>
      <c r="M54" s="18" t="s">
        <v>404</v>
      </c>
      <c r="N54" s="20" t="s">
        <v>404</v>
      </c>
      <c r="O54" s="18" t="s">
        <v>404</v>
      </c>
      <c r="P54" s="20" t="s">
        <v>404</v>
      </c>
      <c r="Q54" s="18" t="s">
        <v>404</v>
      </c>
      <c r="R54" s="20" t="s">
        <v>404</v>
      </c>
      <c r="S54" s="18" t="n">
        <v>300.95862265</v>
      </c>
      <c r="T54" s="20" t="n">
        <v>5.28305613</v>
      </c>
    </row>
    <row r="55" spans="1:20">
      <c r="A55" s="15" t="s">
        <v>452</v>
      </c>
      <c r="B55" s="17" t="n">
        <v>5316</v>
      </c>
      <c r="C55" s="18">
        <f>(43.0/B55*100)</f>
        <v/>
      </c>
      <c r="D55" s="19" t="n">
        <v>5273</v>
      </c>
      <c r="E55" s="18" t="n">
        <v>385.08311409</v>
      </c>
      <c r="F55" s="20" t="n">
        <v>21.9541783</v>
      </c>
      <c r="G55" s="18" t="n">
        <v>410.57406781</v>
      </c>
      <c r="H55" s="20" t="n">
        <v>8.524024109999999</v>
      </c>
      <c r="I55" s="18" t="n">
        <v>413.19086161</v>
      </c>
      <c r="J55" s="20" t="n">
        <v>2.8554641</v>
      </c>
      <c r="K55" s="18" t="s">
        <v>404</v>
      </c>
      <c r="L55" s="20" t="s">
        <v>404</v>
      </c>
      <c r="M55" s="18" t="s">
        <v>404</v>
      </c>
      <c r="N55" s="20" t="s">
        <v>404</v>
      </c>
      <c r="O55" s="18" t="s">
        <v>404</v>
      </c>
      <c r="P55" s="20" t="s">
        <v>404</v>
      </c>
      <c r="Q55" s="18" t="n">
        <v>368.54012058</v>
      </c>
      <c r="R55" s="20" t="n">
        <v>15.35518115</v>
      </c>
      <c r="S55" s="18" t="n">
        <v>369.37360629</v>
      </c>
      <c r="T55" s="20" t="n">
        <v>21.08187317</v>
      </c>
    </row>
    <row r="56" spans="1:20">
      <c r="A56" s="15" t="s">
        <v>453</v>
      </c>
      <c r="B56" s="17" t="n">
        <v>5359</v>
      </c>
      <c r="C56" s="18">
        <f>(0.0/B56*100)</f>
        <v/>
      </c>
      <c r="D56" s="19" t="n">
        <v>5359</v>
      </c>
      <c r="E56" s="18" t="n">
        <v>501.77237752</v>
      </c>
      <c r="F56" s="20" t="n">
        <v>22.23687044</v>
      </c>
      <c r="G56" s="18" t="n">
        <v>516.48497031</v>
      </c>
      <c r="H56" s="20" t="n">
        <v>3.72904769</v>
      </c>
      <c r="I56" s="18" t="n">
        <v>546.33763244</v>
      </c>
      <c r="J56" s="20" t="n">
        <v>6.78109636</v>
      </c>
      <c r="K56" s="18" t="s">
        <v>404</v>
      </c>
      <c r="L56" s="20" t="s">
        <v>404</v>
      </c>
      <c r="M56" s="18" t="s">
        <v>404</v>
      </c>
      <c r="N56" s="20" t="s">
        <v>404</v>
      </c>
      <c r="O56" s="18" t="s">
        <v>404</v>
      </c>
      <c r="P56" s="20" t="s">
        <v>404</v>
      </c>
      <c r="Q56" s="18" t="s">
        <v>404</v>
      </c>
      <c r="R56" s="20" t="s">
        <v>404</v>
      </c>
      <c r="S56" s="18" t="n">
        <v>517.88481868</v>
      </c>
      <c r="T56" s="20" t="n">
        <v>15.62842684</v>
      </c>
    </row>
    <row r="57" spans="1:20">
      <c r="A57" s="15" t="s">
        <v>454</v>
      </c>
      <c r="B57" s="17" t="n">
        <v>6513</v>
      </c>
      <c r="C57" s="18">
        <f>(0.0/B57*100)</f>
        <v/>
      </c>
      <c r="D57" s="19" t="n">
        <v>6513</v>
      </c>
      <c r="E57" s="18" t="n">
        <v>400.73296138</v>
      </c>
      <c r="F57" s="20" t="n">
        <v>5.66061609</v>
      </c>
      <c r="G57" s="18" t="n">
        <v>412.13547215</v>
      </c>
      <c r="H57" s="20" t="n">
        <v>7.00572631</v>
      </c>
      <c r="I57" s="18" t="n">
        <v>399.69437962</v>
      </c>
      <c r="J57" s="20" t="n">
        <v>4.16975748</v>
      </c>
      <c r="K57" s="18" t="s">
        <v>404</v>
      </c>
      <c r="L57" s="20" t="s">
        <v>404</v>
      </c>
      <c r="M57" s="18" t="s">
        <v>404</v>
      </c>
      <c r="N57" s="20" t="s">
        <v>404</v>
      </c>
      <c r="O57" s="18" t="s">
        <v>404</v>
      </c>
      <c r="P57" s="20" t="s">
        <v>404</v>
      </c>
      <c r="Q57" s="18" t="n">
        <v>367.94377778</v>
      </c>
      <c r="R57" s="20" t="n">
        <v>8.50680957</v>
      </c>
      <c r="S57" s="18" t="n">
        <v>452.00798686</v>
      </c>
      <c r="T57" s="20" t="n">
        <v>5.14542476</v>
      </c>
    </row>
    <row r="58" spans="1:20">
      <c r="A58" s="15" t="s">
        <v>455</v>
      </c>
      <c r="B58" s="17" t="n">
        <v>7267</v>
      </c>
      <c r="C58" s="18">
        <f>(0.0/B58*100)</f>
        <v/>
      </c>
      <c r="D58" s="19" t="n">
        <v>7267</v>
      </c>
      <c r="E58" s="18" t="n">
        <v>420.35101922</v>
      </c>
      <c r="F58" s="20" t="n">
        <v>5.74284499</v>
      </c>
      <c r="G58" s="18" t="n">
        <v>409.43706974</v>
      </c>
      <c r="H58" s="20" t="n">
        <v>6.44636237</v>
      </c>
      <c r="I58" s="18" t="n">
        <v>398.33251984</v>
      </c>
      <c r="J58" s="20" t="n">
        <v>4.39502091</v>
      </c>
      <c r="K58" s="18" t="s">
        <v>404</v>
      </c>
      <c r="L58" s="20" t="s">
        <v>404</v>
      </c>
      <c r="M58" s="18" t="s">
        <v>404</v>
      </c>
      <c r="N58" s="20" t="s">
        <v>404</v>
      </c>
      <c r="O58" s="18" t="s">
        <v>404</v>
      </c>
      <c r="P58" s="20" t="s">
        <v>404</v>
      </c>
      <c r="Q58" s="18" t="n">
        <v>472.00756333</v>
      </c>
      <c r="R58" s="20" t="n">
        <v>5.46634141</v>
      </c>
      <c r="S58" s="18" t="n">
        <v>401.28977909</v>
      </c>
      <c r="T58" s="20" t="n">
        <v>23.42055777</v>
      </c>
    </row>
    <row r="59" spans="1:20">
      <c r="A59" s="15" t="s">
        <v>456</v>
      </c>
      <c r="B59" s="17" t="n">
        <v>4826</v>
      </c>
      <c r="C59" s="18">
        <f>(0.0/B59*100)</f>
        <v/>
      </c>
      <c r="D59" s="19" t="n">
        <v>4826</v>
      </c>
      <c r="E59" s="18" t="n">
        <v>380.34870974</v>
      </c>
      <c r="F59" s="20" t="n">
        <v>3.33140594</v>
      </c>
      <c r="G59" s="18" t="n">
        <v>370.74389992</v>
      </c>
      <c r="H59" s="20" t="n">
        <v>2.58303098</v>
      </c>
      <c r="I59" s="18" t="n">
        <v>380.29184887</v>
      </c>
      <c r="J59" s="20" t="n">
        <v>2.55857788</v>
      </c>
      <c r="K59" s="18" t="s">
        <v>404</v>
      </c>
      <c r="L59" s="20" t="s">
        <v>404</v>
      </c>
      <c r="M59" s="18" t="s">
        <v>404</v>
      </c>
      <c r="N59" s="20" t="s">
        <v>404</v>
      </c>
      <c r="O59" s="18" t="s">
        <v>404</v>
      </c>
      <c r="P59" s="20" t="s">
        <v>404</v>
      </c>
      <c r="Q59" s="18" t="n">
        <v>391.74304104</v>
      </c>
      <c r="R59" s="20" t="n">
        <v>10.8440282</v>
      </c>
      <c r="S59" s="18" t="n">
        <v>393.56546678</v>
      </c>
      <c r="T59" s="20" t="n">
        <v>5.72231714</v>
      </c>
    </row>
    <row r="60" spans="1:20">
      <c r="A60" s="15" t="s">
        <v>457</v>
      </c>
      <c r="B60" s="17" t="n">
        <v>4546</v>
      </c>
      <c r="C60" s="18">
        <f>(0.0/B60*100)</f>
        <v/>
      </c>
      <c r="D60" s="19" t="n">
        <v>4546</v>
      </c>
      <c r="E60" s="18" t="n">
        <v>406.99392835</v>
      </c>
      <c r="F60" s="20" t="n">
        <v>11.48298791</v>
      </c>
      <c r="G60" s="18" t="n">
        <v>394.1615073</v>
      </c>
      <c r="H60" s="20" t="n">
        <v>9.60496494</v>
      </c>
      <c r="I60" s="18" t="n">
        <v>400.71501463</v>
      </c>
      <c r="J60" s="20" t="n">
        <v>5.6227114</v>
      </c>
      <c r="K60" s="18" t="s">
        <v>404</v>
      </c>
      <c r="L60" s="20" t="s">
        <v>404</v>
      </c>
      <c r="M60" s="18" t="s">
        <v>404</v>
      </c>
      <c r="N60" s="20" t="s">
        <v>404</v>
      </c>
      <c r="O60" s="18" t="s">
        <v>404</v>
      </c>
      <c r="P60" s="20" t="s">
        <v>404</v>
      </c>
      <c r="Q60" s="18" t="s">
        <v>404</v>
      </c>
      <c r="R60" s="20" t="s">
        <v>404</v>
      </c>
      <c r="S60" s="18" t="n">
        <v>340.85720631</v>
      </c>
      <c r="T60" s="20" t="n">
        <v>7.62941538</v>
      </c>
    </row>
    <row r="61" spans="1:20">
      <c r="A61" s="15" t="s">
        <v>458</v>
      </c>
      <c r="B61" s="17" t="n">
        <v>6525</v>
      </c>
      <c r="C61" s="18">
        <f>(0.0/B61*100)</f>
        <v/>
      </c>
      <c r="D61" s="19" t="n">
        <v>6525</v>
      </c>
      <c r="E61" s="18" t="n">
        <v>435.46313064</v>
      </c>
      <c r="F61" s="20" t="n">
        <v>11.84575463</v>
      </c>
      <c r="G61" s="18" t="n">
        <v>479.49569653</v>
      </c>
      <c r="H61" s="20" t="n">
        <v>3.86683407</v>
      </c>
      <c r="I61" s="18" t="n">
        <v>470.92941399</v>
      </c>
      <c r="J61" s="20" t="n">
        <v>4.98431174</v>
      </c>
      <c r="K61" s="18" t="s">
        <v>404</v>
      </c>
      <c r="L61" s="20" t="s">
        <v>404</v>
      </c>
      <c r="M61" s="18" t="s">
        <v>404</v>
      </c>
      <c r="N61" s="20" t="s">
        <v>404</v>
      </c>
      <c r="O61" s="18" t="s">
        <v>404</v>
      </c>
      <c r="P61" s="20" t="s">
        <v>404</v>
      </c>
      <c r="Q61" s="18" t="s">
        <v>404</v>
      </c>
      <c r="R61" s="20" t="s">
        <v>404</v>
      </c>
      <c r="S61" s="18" t="n">
        <v>460.05551434</v>
      </c>
      <c r="T61" s="20" t="n">
        <v>21.59558962</v>
      </c>
    </row>
    <row r="62" spans="1:20">
      <c r="A62" s="15" t="s">
        <v>459</v>
      </c>
      <c r="B62" s="17" t="n">
        <v>4476</v>
      </c>
      <c r="C62" s="18">
        <f>(0.0/B62*100)</f>
        <v/>
      </c>
      <c r="D62" s="19" t="n">
        <v>4476</v>
      </c>
      <c r="E62" s="18" t="n">
        <v>455.02665922</v>
      </c>
      <c r="F62" s="20" t="n">
        <v>5.03236368</v>
      </c>
      <c r="G62" s="18" t="n">
        <v>537.38124138</v>
      </c>
      <c r="H62" s="20" t="n">
        <v>1.4297927</v>
      </c>
      <c r="I62" s="18" t="n">
        <v>524.47906176</v>
      </c>
      <c r="J62" s="20" t="n">
        <v>1.48812016</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372.38806927</v>
      </c>
      <c r="F63" s="20" t="n">
        <v>2.49120763</v>
      </c>
      <c r="G63" s="18" t="n">
        <v>393.94278513</v>
      </c>
      <c r="H63" s="20" t="n">
        <v>2.50786572</v>
      </c>
      <c r="I63" s="18" t="n">
        <v>380.49786098</v>
      </c>
      <c r="J63" s="20" t="n">
        <v>2.24751368</v>
      </c>
      <c r="K63" s="18" t="s">
        <v>404</v>
      </c>
      <c r="L63" s="20" t="s">
        <v>404</v>
      </c>
      <c r="M63" s="18" t="s">
        <v>404</v>
      </c>
      <c r="N63" s="20" t="s">
        <v>404</v>
      </c>
      <c r="O63" s="18" t="s">
        <v>404</v>
      </c>
      <c r="P63" s="20" t="s">
        <v>404</v>
      </c>
      <c r="Q63" s="18" t="s">
        <v>404</v>
      </c>
      <c r="R63" s="20" t="s">
        <v>404</v>
      </c>
      <c r="S63" s="18" t="n">
        <v>396.80562633</v>
      </c>
      <c r="T63" s="20" t="n">
        <v>4.45371518</v>
      </c>
    </row>
    <row r="64" spans="1:20">
      <c r="A64" s="15" t="s">
        <v>461</v>
      </c>
      <c r="B64" s="17" t="n">
        <v>3634</v>
      </c>
      <c r="C64" s="18">
        <f>(27.0/B64*100)</f>
        <v/>
      </c>
      <c r="D64" s="19" t="n">
        <v>3607</v>
      </c>
      <c r="E64" s="18" t="n">
        <v>315.99466837</v>
      </c>
      <c r="F64" s="20" t="n">
        <v>8.05904567</v>
      </c>
      <c r="G64" s="18" t="n">
        <v>457.70427138</v>
      </c>
      <c r="H64" s="20" t="n">
        <v>2.67456207</v>
      </c>
      <c r="I64" s="18" t="n">
        <v>494.07615909</v>
      </c>
      <c r="J64" s="20" t="n">
        <v>2.42959072</v>
      </c>
      <c r="K64" s="18" t="s">
        <v>404</v>
      </c>
      <c r="L64" s="20" t="s">
        <v>404</v>
      </c>
      <c r="M64" s="18" t="s">
        <v>404</v>
      </c>
      <c r="N64" s="20" t="s">
        <v>404</v>
      </c>
      <c r="O64" s="18" t="s">
        <v>404</v>
      </c>
      <c r="P64" s="20" t="s">
        <v>404</v>
      </c>
      <c r="Q64" s="18" t="s">
        <v>404</v>
      </c>
      <c r="R64" s="20" t="s">
        <v>404</v>
      </c>
      <c r="S64" s="18" t="n">
        <v>427.97154139</v>
      </c>
      <c r="T64" s="20" t="n">
        <v>4.8744954</v>
      </c>
    </row>
    <row r="65" spans="1:20">
      <c r="A65" s="15" t="s">
        <v>462</v>
      </c>
      <c r="B65" s="17" t="n">
        <v>5325</v>
      </c>
      <c r="C65" s="18">
        <f>(0.0/B65*100)</f>
        <v/>
      </c>
      <c r="D65" s="19" t="n">
        <v>5325</v>
      </c>
      <c r="E65" s="18" t="n">
        <v>444.05852562</v>
      </c>
      <c r="F65" s="20" t="n">
        <v>7.56271411</v>
      </c>
      <c r="G65" s="18" t="n">
        <v>430.85179321</v>
      </c>
      <c r="H65" s="20" t="n">
        <v>4.06395769</v>
      </c>
      <c r="I65" s="18" t="n">
        <v>423.11691863</v>
      </c>
      <c r="J65" s="20" t="n">
        <v>3.21822775</v>
      </c>
      <c r="K65" s="18" t="s">
        <v>404</v>
      </c>
      <c r="L65" s="20" t="s">
        <v>404</v>
      </c>
      <c r="M65" s="18" t="s">
        <v>404</v>
      </c>
      <c r="N65" s="20" t="s">
        <v>404</v>
      </c>
      <c r="O65" s="18" t="s">
        <v>404</v>
      </c>
      <c r="P65" s="20" t="s">
        <v>404</v>
      </c>
      <c r="Q65" s="18" t="s">
        <v>404</v>
      </c>
      <c r="R65" s="20" t="s">
        <v>404</v>
      </c>
      <c r="S65" s="18" t="n">
        <v>458.25905712</v>
      </c>
      <c r="T65" s="20" t="n">
        <v>11.90026792</v>
      </c>
    </row>
    <row r="66" spans="1:20">
      <c r="A66" s="15" t="s">
        <v>463</v>
      </c>
      <c r="B66" s="17" t="n">
        <v>5665</v>
      </c>
      <c r="C66" s="18">
        <f>(0.0/B66*100)</f>
        <v/>
      </c>
      <c r="D66" s="19" t="n">
        <v>5665</v>
      </c>
      <c r="E66" s="18" t="n">
        <v>425.08262699</v>
      </c>
      <c r="F66" s="20" t="n">
        <v>2.53349013</v>
      </c>
      <c r="G66" s="18" t="n">
        <v>405.4507221</v>
      </c>
      <c r="H66" s="20" t="n">
        <v>2.25485415</v>
      </c>
      <c r="I66" s="18" t="n">
        <v>408.08358894</v>
      </c>
      <c r="J66" s="20" t="n">
        <v>1.53497577</v>
      </c>
      <c r="K66" s="18" t="s">
        <v>404</v>
      </c>
      <c r="L66" s="20" t="s">
        <v>404</v>
      </c>
      <c r="M66" s="18" t="s">
        <v>404</v>
      </c>
      <c r="N66" s="20" t="s">
        <v>404</v>
      </c>
      <c r="O66" s="18" t="s">
        <v>404</v>
      </c>
      <c r="P66" s="20" t="s">
        <v>404</v>
      </c>
      <c r="Q66" s="18" t="s">
        <v>404</v>
      </c>
      <c r="R66" s="20" t="s">
        <v>404</v>
      </c>
      <c r="S66" s="18" t="n">
        <v>344.4316808</v>
      </c>
      <c r="T66" s="20" t="n">
        <v>14.24283535</v>
      </c>
    </row>
    <row r="67" spans="1:20">
      <c r="A67" s="15" t="s">
        <v>464</v>
      </c>
      <c r="B67" s="17" t="n">
        <v>6971</v>
      </c>
      <c r="C67" s="18">
        <f>(0.0/B67*100)</f>
        <v/>
      </c>
      <c r="D67" s="19" t="n">
        <v>6971</v>
      </c>
      <c r="E67" s="18" t="n">
        <v>401.09468288</v>
      </c>
      <c r="F67" s="20" t="n">
        <v>10.1780692</v>
      </c>
      <c r="G67" s="18" t="n">
        <v>397.07384748</v>
      </c>
      <c r="H67" s="20" t="n">
        <v>3.48221357</v>
      </c>
      <c r="I67" s="18" t="n">
        <v>395.61433039</v>
      </c>
      <c r="J67" s="20" t="n">
        <v>3.73558307</v>
      </c>
      <c r="K67" s="18" t="s">
        <v>404</v>
      </c>
      <c r="L67" s="20" t="s">
        <v>404</v>
      </c>
      <c r="M67" s="18" t="s">
        <v>404</v>
      </c>
      <c r="N67" s="20" t="s">
        <v>404</v>
      </c>
      <c r="O67" s="18" t="s">
        <v>404</v>
      </c>
      <c r="P67" s="20" t="s">
        <v>404</v>
      </c>
      <c r="Q67" s="18" t="s">
        <v>404</v>
      </c>
      <c r="R67" s="20" t="s">
        <v>404</v>
      </c>
      <c r="S67" s="18" t="n">
        <v>390.15021627</v>
      </c>
      <c r="T67" s="20" t="n">
        <v>26.88979873</v>
      </c>
    </row>
    <row r="68" spans="1:20">
      <c r="A68" s="15" t="s">
        <v>465</v>
      </c>
      <c r="B68" s="17" t="n">
        <v>12083</v>
      </c>
      <c r="C68" s="18">
        <f>(0.0/B68*100)</f>
        <v/>
      </c>
      <c r="D68" s="19" t="n">
        <v>12083</v>
      </c>
      <c r="E68" s="18" t="n">
        <v>392.15964345</v>
      </c>
      <c r="F68" s="20" t="n">
        <v>1.46385481</v>
      </c>
      <c r="G68" s="18" t="n">
        <v>425.51073221</v>
      </c>
      <c r="H68" s="20" t="n">
        <v>1.37276001</v>
      </c>
      <c r="I68" s="18" t="n">
        <v>441.84615796</v>
      </c>
      <c r="J68" s="20" t="n">
        <v>1.87840691</v>
      </c>
      <c r="K68" s="18" t="s">
        <v>404</v>
      </c>
      <c r="L68" s="20" t="s">
        <v>404</v>
      </c>
      <c r="M68" s="18" t="s">
        <v>404</v>
      </c>
      <c r="N68" s="20" t="s">
        <v>404</v>
      </c>
      <c r="O68" s="18" t="s">
        <v>404</v>
      </c>
      <c r="P68" s="20" t="s">
        <v>404</v>
      </c>
      <c r="Q68" s="18" t="s">
        <v>404</v>
      </c>
      <c r="R68" s="20" t="s">
        <v>404</v>
      </c>
      <c r="S68" s="18" t="n">
        <v>439.84475592</v>
      </c>
      <c r="T68" s="20" t="n">
        <v>12.49637931</v>
      </c>
    </row>
    <row r="69" spans="1:20">
      <c r="A69" s="15" t="s">
        <v>466</v>
      </c>
      <c r="B69" s="17" t="n">
        <v>4876</v>
      </c>
      <c r="C69" s="18">
        <f>(0.0/B69*100)</f>
        <v/>
      </c>
      <c r="D69" s="19" t="n">
        <v>4876</v>
      </c>
      <c r="E69" s="18" t="n">
        <v>411.95785248</v>
      </c>
      <c r="F69" s="20" t="n">
        <v>10.42785677</v>
      </c>
      <c r="G69" s="18" t="n">
        <v>438.15022061</v>
      </c>
      <c r="H69" s="20" t="n">
        <v>5.89734098</v>
      </c>
      <c r="I69" s="18" t="n">
        <v>435.86927518</v>
      </c>
      <c r="J69" s="20" t="n">
        <v>5.27404877</v>
      </c>
      <c r="K69" s="18" t="s">
        <v>404</v>
      </c>
      <c r="L69" s="20" t="s">
        <v>404</v>
      </c>
      <c r="M69" s="18" t="s">
        <v>404</v>
      </c>
      <c r="N69" s="20" t="s">
        <v>404</v>
      </c>
      <c r="O69" s="18" t="s">
        <v>404</v>
      </c>
      <c r="P69" s="20" t="s">
        <v>404</v>
      </c>
      <c r="Q69" s="18" t="s">
        <v>404</v>
      </c>
      <c r="R69" s="20" t="s">
        <v>404</v>
      </c>
      <c r="S69" s="18" t="n">
        <v>426.90053975</v>
      </c>
      <c r="T69" s="20" t="n">
        <v>7.22912568</v>
      </c>
    </row>
    <row r="70" spans="1:20">
      <c r="A70" s="15" t="s">
        <v>467</v>
      </c>
      <c r="B70" s="17" t="n">
        <v>6036</v>
      </c>
      <c r="C70" s="18">
        <f>(0.0/B70*100)</f>
        <v/>
      </c>
      <c r="D70" s="19" t="n">
        <v>6036</v>
      </c>
      <c r="E70" s="18" t="n">
        <v>488.26303019</v>
      </c>
      <c r="F70" s="20" t="n">
        <v>9.04244349</v>
      </c>
      <c r="G70" s="18" t="n">
        <v>483.22956953</v>
      </c>
      <c r="H70" s="20" t="n">
        <v>4.28856158</v>
      </c>
      <c r="I70" s="18" t="n">
        <v>489.9051866</v>
      </c>
      <c r="J70" s="20" t="n">
        <v>4.08666701</v>
      </c>
      <c r="K70" s="18" t="s">
        <v>404</v>
      </c>
      <c r="L70" s="20" t="s">
        <v>404</v>
      </c>
      <c r="M70" s="18" t="s">
        <v>404</v>
      </c>
      <c r="N70" s="20" t="s">
        <v>404</v>
      </c>
      <c r="O70" s="18" t="s">
        <v>404</v>
      </c>
      <c r="P70" s="20" t="s">
        <v>404</v>
      </c>
      <c r="Q70" s="18" t="s">
        <v>404</v>
      </c>
      <c r="R70" s="20" t="s">
        <v>404</v>
      </c>
      <c r="S70" s="18" t="n">
        <v>425.44053333</v>
      </c>
      <c r="T70" s="20" t="n">
        <v>6.4886026</v>
      </c>
    </row>
    <row r="71" spans="1:20">
      <c r="A71" s="15" t="s">
        <v>468</v>
      </c>
      <c r="B71" s="17" t="n">
        <v>6115</v>
      </c>
      <c r="C71" s="18">
        <f>(0.0/B71*100)</f>
        <v/>
      </c>
      <c r="D71" s="19" t="n">
        <v>6115</v>
      </c>
      <c r="E71" s="18" t="n">
        <v>522.80970987</v>
      </c>
      <c r="F71" s="20" t="n">
        <v>8.774489389999999</v>
      </c>
      <c r="G71" s="18" t="n">
        <v>552.3299046</v>
      </c>
      <c r="H71" s="20" t="n">
        <v>1.46265737</v>
      </c>
      <c r="I71" s="18" t="n">
        <v>571.51462469</v>
      </c>
      <c r="J71" s="20" t="n">
        <v>3.13975488</v>
      </c>
      <c r="K71" s="18" t="s">
        <v>404</v>
      </c>
      <c r="L71" s="20" t="s">
        <v>404</v>
      </c>
      <c r="M71" s="18" t="s">
        <v>404</v>
      </c>
      <c r="N71" s="20" t="s">
        <v>404</v>
      </c>
      <c r="O71" s="18" t="s">
        <v>404</v>
      </c>
      <c r="P71" s="20" t="s">
        <v>404</v>
      </c>
      <c r="Q71" s="18" t="s">
        <v>404</v>
      </c>
      <c r="R71" s="20" t="s">
        <v>404</v>
      </c>
      <c r="S71" s="18" t="s">
        <v>404</v>
      </c>
      <c r="T71" s="20" t="s">
        <v>404</v>
      </c>
    </row>
    <row r="72" spans="1:20">
      <c r="A72" s="15" t="s">
        <v>469</v>
      </c>
      <c r="B72" s="17" t="n">
        <v>7708</v>
      </c>
      <c r="C72" s="18">
        <f>(0.0/B72*100)</f>
        <v/>
      </c>
      <c r="D72" s="19" t="n">
        <v>7708</v>
      </c>
      <c r="E72" s="18" t="n">
        <v>532.28229673</v>
      </c>
      <c r="F72" s="20" t="n">
        <v>25.92043258</v>
      </c>
      <c r="G72" s="18" t="n">
        <v>531.78254344</v>
      </c>
      <c r="H72" s="20" t="n">
        <v>5.23987592</v>
      </c>
      <c r="I72" s="18" t="n">
        <v>533.49970947</v>
      </c>
      <c r="J72" s="20" t="n">
        <v>5.37432257</v>
      </c>
      <c r="K72" s="18" t="s">
        <v>404</v>
      </c>
      <c r="L72" s="20" t="s">
        <v>404</v>
      </c>
      <c r="M72" s="18" t="s">
        <v>404</v>
      </c>
      <c r="N72" s="20" t="s">
        <v>404</v>
      </c>
      <c r="O72" s="18" t="s">
        <v>404</v>
      </c>
      <c r="P72" s="20" t="s">
        <v>404</v>
      </c>
      <c r="Q72" s="18" t="s">
        <v>404</v>
      </c>
      <c r="R72" s="20" t="s">
        <v>404</v>
      </c>
      <c r="S72" s="18" t="n">
        <v>506.50482942</v>
      </c>
      <c r="T72" s="20" t="n">
        <v>13.22164691</v>
      </c>
    </row>
    <row r="73" spans="1:20">
      <c r="A73" s="15" t="s">
        <v>470</v>
      </c>
      <c r="B73" s="17" t="n">
        <v>8249</v>
      </c>
      <c r="C73" s="18">
        <f>(0.0/B73*100)</f>
        <v/>
      </c>
      <c r="D73" s="19" t="n">
        <v>8249</v>
      </c>
      <c r="E73" s="18" t="n">
        <v>407.30487711</v>
      </c>
      <c r="F73" s="20" t="n">
        <v>7.75428588</v>
      </c>
      <c r="G73" s="18" t="n">
        <v>426.34335661</v>
      </c>
      <c r="H73" s="20" t="n">
        <v>4.2763346</v>
      </c>
      <c r="I73" s="18" t="n">
        <v>419.22019489</v>
      </c>
      <c r="J73" s="20" t="n">
        <v>5.46614025</v>
      </c>
      <c r="K73" s="18" t="s">
        <v>404</v>
      </c>
      <c r="L73" s="20" t="s">
        <v>404</v>
      </c>
      <c r="M73" s="18" t="s">
        <v>404</v>
      </c>
      <c r="N73" s="20" t="s">
        <v>404</v>
      </c>
      <c r="O73" s="18" t="s">
        <v>404</v>
      </c>
      <c r="P73" s="20" t="s">
        <v>404</v>
      </c>
      <c r="Q73" s="18" t="s">
        <v>404</v>
      </c>
      <c r="R73" s="20" t="s">
        <v>404</v>
      </c>
      <c r="S73" s="18" t="n">
        <v>414.33472174</v>
      </c>
      <c r="T73" s="20" t="n">
        <v>22.3276248</v>
      </c>
    </row>
    <row r="74" spans="1:20">
      <c r="A74" s="15" t="s">
        <v>471</v>
      </c>
      <c r="B74" s="17" t="n">
        <v>4692</v>
      </c>
      <c r="C74" s="18">
        <f>(484.0/B74*100)</f>
        <v/>
      </c>
      <c r="D74" s="19" t="n">
        <v>4208</v>
      </c>
      <c r="E74" s="18" t="n">
        <v>377.69554668</v>
      </c>
      <c r="F74" s="20" t="n">
        <v>9.001253269999999</v>
      </c>
      <c r="G74" s="18" t="n">
        <v>416.57900644</v>
      </c>
      <c r="H74" s="20" t="n">
        <v>2.76394704</v>
      </c>
      <c r="I74" s="18" t="n">
        <v>427.45005217</v>
      </c>
      <c r="J74" s="20" t="n">
        <v>2.21323495</v>
      </c>
      <c r="K74" s="18" t="s">
        <v>404</v>
      </c>
      <c r="L74" s="20" t="s">
        <v>404</v>
      </c>
      <c r="M74" s="18" t="s">
        <v>404</v>
      </c>
      <c r="N74" s="20" t="s">
        <v>404</v>
      </c>
      <c r="O74" s="18" t="s">
        <v>404</v>
      </c>
      <c r="P74" s="20" t="s">
        <v>404</v>
      </c>
      <c r="Q74" s="18" t="s">
        <v>404</v>
      </c>
      <c r="R74" s="20" t="s">
        <v>404</v>
      </c>
      <c r="S74" s="18" t="n">
        <v>403.09809562</v>
      </c>
      <c r="T74" s="20" t="n">
        <v>7.29894075</v>
      </c>
    </row>
    <row r="75" spans="1:20">
      <c r="A75" s="15" t="s">
        <v>472</v>
      </c>
      <c r="B75" s="17" t="n">
        <v>5375</v>
      </c>
      <c r="C75" s="18">
        <f>(483.0/B75*100)</f>
        <v/>
      </c>
      <c r="D75" s="19" t="n">
        <v>4892</v>
      </c>
      <c r="E75" s="18" t="n">
        <v>384.15773779</v>
      </c>
      <c r="F75" s="20" t="n">
        <v>4.99249221</v>
      </c>
      <c r="G75" s="18" t="n">
        <v>364.97847715</v>
      </c>
      <c r="H75" s="20" t="n">
        <v>7.549828</v>
      </c>
      <c r="I75" s="18" t="n">
        <v>396.38417558</v>
      </c>
      <c r="J75" s="20" t="n">
        <v>4.5426324</v>
      </c>
      <c r="K75" s="18" t="s">
        <v>404</v>
      </c>
      <c r="L75" s="20" t="s">
        <v>404</v>
      </c>
      <c r="M75" s="18" t="s">
        <v>404</v>
      </c>
      <c r="N75" s="20" t="s">
        <v>404</v>
      </c>
      <c r="O75" s="18" t="s">
        <v>404</v>
      </c>
      <c r="P75" s="20" t="s">
        <v>404</v>
      </c>
      <c r="Q75" s="18" t="s">
        <v>404</v>
      </c>
      <c r="R75" s="20" t="s">
        <v>404</v>
      </c>
      <c r="S75" s="18" t="n">
        <v>379.33503867</v>
      </c>
      <c r="T75" s="20" t="n">
        <v>11.48727251</v>
      </c>
    </row>
    <row r="76" spans="1:20">
      <c r="A76" s="15" t="s">
        <v>473</v>
      </c>
      <c r="B76" s="17" t="n">
        <v>14167</v>
      </c>
      <c r="C76" s="18">
        <f>(1400.0/B76*100)</f>
        <v/>
      </c>
      <c r="D76" s="19" t="n">
        <v>12767</v>
      </c>
      <c r="E76" s="18" t="n">
        <v>442.05286863</v>
      </c>
      <c r="F76" s="20" t="n">
        <v>4.15092555</v>
      </c>
      <c r="G76" s="18" t="n">
        <v>444.81682241</v>
      </c>
      <c r="H76" s="20" t="n">
        <v>5.27387124</v>
      </c>
      <c r="I76" s="18" t="n">
        <v>433.21959886</v>
      </c>
      <c r="J76" s="20" t="n">
        <v>8.93144727</v>
      </c>
      <c r="K76" s="18" t="s">
        <v>404</v>
      </c>
      <c r="L76" s="20" t="s">
        <v>404</v>
      </c>
      <c r="M76" s="18" t="s">
        <v>404</v>
      </c>
      <c r="N76" s="20" t="s">
        <v>404</v>
      </c>
      <c r="O76" s="18" t="s">
        <v>404</v>
      </c>
      <c r="P76" s="20" t="s">
        <v>404</v>
      </c>
      <c r="Q76" s="18" t="s">
        <v>404</v>
      </c>
      <c r="R76" s="20" t="s">
        <v>404</v>
      </c>
      <c r="S76" s="18" t="n">
        <v>403.61660727</v>
      </c>
      <c r="T76" s="20" t="n">
        <v>12.77211553</v>
      </c>
    </row>
    <row r="77" spans="1:20">
      <c r="A77" s="15" t="s">
        <v>474</v>
      </c>
      <c r="B77" s="17" t="n">
        <v>6062</v>
      </c>
      <c r="C77" s="18">
        <f>(0.0/B77*100)</f>
        <v/>
      </c>
      <c r="D77" s="19" t="n">
        <v>6062</v>
      </c>
      <c r="E77" s="18" t="n">
        <v>420.90568423</v>
      </c>
      <c r="F77" s="20" t="n">
        <v>14.08907442</v>
      </c>
      <c r="G77" s="18" t="n">
        <v>427.0075632</v>
      </c>
      <c r="H77" s="20" t="n">
        <v>11.38414515</v>
      </c>
      <c r="I77" s="18" t="n">
        <v>438.40394266</v>
      </c>
      <c r="J77" s="20" t="n">
        <v>2.92900679</v>
      </c>
      <c r="K77" s="18" t="s">
        <v>404</v>
      </c>
      <c r="L77" s="20" t="s">
        <v>404</v>
      </c>
      <c r="M77" s="18" t="s">
        <v>404</v>
      </c>
      <c r="N77" s="20" t="s">
        <v>404</v>
      </c>
      <c r="O77" s="18" t="s">
        <v>404</v>
      </c>
      <c r="P77" s="20" t="s">
        <v>404</v>
      </c>
      <c r="Q77" s="18" t="s">
        <v>404</v>
      </c>
      <c r="R77" s="20" t="s">
        <v>404</v>
      </c>
      <c r="S77" s="18" t="n">
        <v>389.02040856</v>
      </c>
      <c r="T77" s="20" t="n">
        <v>11.53841439</v>
      </c>
    </row>
    <row r="78" spans="1:20">
      <c r="A78" s="15" t="s">
        <v>475</v>
      </c>
      <c r="B78" s="17" t="n">
        <v>5826</v>
      </c>
      <c r="C78" s="18">
        <f>(0.0/B78*100)</f>
        <v/>
      </c>
      <c r="D78" s="19" t="n">
        <v>5826</v>
      </c>
      <c r="E78" s="18" t="n">
        <v>516.10092992</v>
      </c>
      <c r="F78" s="20" t="n">
        <v>7.30649729</v>
      </c>
      <c r="G78" s="18" t="n">
        <v>538.09156986</v>
      </c>
      <c r="H78" s="20" t="n">
        <v>5.90114711</v>
      </c>
      <c r="I78" s="18" t="n">
        <v>509.96231777</v>
      </c>
      <c r="J78" s="20" t="n">
        <v>6.63617063</v>
      </c>
      <c r="K78" s="18" t="s">
        <v>404</v>
      </c>
      <c r="L78" s="20" t="s">
        <v>404</v>
      </c>
      <c r="M78" s="18" t="s">
        <v>404</v>
      </c>
      <c r="N78" s="20" t="s">
        <v>404</v>
      </c>
      <c r="O78" s="18" t="s">
        <v>404</v>
      </c>
      <c r="P78" s="20" t="s">
        <v>404</v>
      </c>
      <c r="Q78" s="18" t="s">
        <v>404</v>
      </c>
      <c r="R78" s="20" t="s">
        <v>404</v>
      </c>
      <c r="S78" s="18" t="n">
        <v>488.79665937</v>
      </c>
      <c r="T78" s="20" t="n">
        <v>5.36423065</v>
      </c>
    </row>
    <row customHeight="1" ht="25" r="79" spans="1:20">
      <c r="A79" s="15" t="s">
        <v>476</v>
      </c>
      <c r="B79" s="17" t="n">
        <v>1657</v>
      </c>
      <c r="C79" s="18">
        <f>(21.0/B79*100)</f>
        <v/>
      </c>
      <c r="D79" s="19" t="n">
        <v>1636</v>
      </c>
      <c r="E79" s="18" t="n">
        <v>417.09767988</v>
      </c>
      <c r="F79" s="20" t="n">
        <v>13.31410175</v>
      </c>
      <c r="G79" s="18" t="n">
        <v>459.32230457</v>
      </c>
      <c r="H79" s="20" t="n">
        <v>10.45867441</v>
      </c>
      <c r="I79" s="18" t="n">
        <v>483.96654279</v>
      </c>
      <c r="J79" s="20" t="n">
        <v>7.79680236</v>
      </c>
      <c r="K79" s="18" t="s">
        <v>404</v>
      </c>
      <c r="L79" s="20" t="s">
        <v>404</v>
      </c>
      <c r="M79" s="18" t="s">
        <v>404</v>
      </c>
      <c r="N79" s="20" t="s">
        <v>404</v>
      </c>
      <c r="O79" s="18" t="s">
        <v>404</v>
      </c>
      <c r="P79" s="20" t="s">
        <v>404</v>
      </c>
      <c r="Q79" s="18" t="s">
        <v>404</v>
      </c>
      <c r="R79" s="20" t="s">
        <v>404</v>
      </c>
      <c r="S79" s="18" t="n">
        <v>476.8347943</v>
      </c>
      <c r="T79" s="20" t="n">
        <v>25.79870087</v>
      </c>
    </row>
    <row r="80" spans="1:20">
      <c r="A80" s="15" t="s">
        <v>477</v>
      </c>
      <c r="B80" s="17" t="n">
        <v>7841</v>
      </c>
      <c r="C80" s="18">
        <f>(0.0/B80*100)</f>
        <v/>
      </c>
      <c r="D80" s="19" t="n">
        <v>7841</v>
      </c>
      <c r="E80" s="18" t="n">
        <v>455.61522776</v>
      </c>
      <c r="F80" s="20" t="n">
        <v>6.93977402</v>
      </c>
      <c r="G80" s="18" t="n">
        <v>458.73678428</v>
      </c>
      <c r="H80" s="20" t="n">
        <v>5.20645579</v>
      </c>
      <c r="I80" s="18" t="n">
        <v>448.23220676</v>
      </c>
      <c r="J80" s="20" t="n">
        <v>10.59604645</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440.98877</v>
      </c>
      <c r="F81" s="20" t="n">
        <v>4.72200484</v>
      </c>
      <c r="G81" s="18" t="n">
        <v>442.15286934</v>
      </c>
      <c r="H81" s="20" t="n">
        <v>4.71396971</v>
      </c>
      <c r="I81" s="18" t="n">
        <v>446.96527448</v>
      </c>
      <c r="J81" s="20" t="n">
        <v>6.08065278</v>
      </c>
      <c r="K81" s="18" t="s">
        <v>404</v>
      </c>
      <c r="L81" s="20" t="s">
        <v>404</v>
      </c>
      <c r="M81" s="18" t="s">
        <v>404</v>
      </c>
      <c r="N81" s="20" t="s">
        <v>404</v>
      </c>
      <c r="O81" s="18" t="s">
        <v>404</v>
      </c>
      <c r="P81" s="20" t="s">
        <v>404</v>
      </c>
      <c r="Q81" s="18" t="s">
        <v>404</v>
      </c>
      <c r="R81" s="20" t="s">
        <v>404</v>
      </c>
      <c r="S81" s="18" t="n">
        <v>523.4145175</v>
      </c>
      <c r="T81" s="20" t="n">
        <v>6.78576833</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7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708</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553.65951711</v>
      </c>
      <c r="F7" s="20" t="n">
        <v>4.16148461</v>
      </c>
      <c r="G7" s="18" t="n">
        <v>513.35314203</v>
      </c>
      <c r="H7" s="20" t="n">
        <v>3.06699915</v>
      </c>
      <c r="I7" s="18" t="n">
        <v>475.6916039</v>
      </c>
      <c r="J7" s="20" t="n">
        <v>3.34564943</v>
      </c>
      <c r="K7" s="18" t="n">
        <v>458.98268548</v>
      </c>
      <c r="L7" s="20" t="n">
        <v>7.56886705</v>
      </c>
      <c r="M7" s="18" t="s">
        <v>404</v>
      </c>
      <c r="N7" s="20" t="s">
        <v>404</v>
      </c>
      <c r="O7" s="18" t="s">
        <v>404</v>
      </c>
      <c r="P7" s="20" t="s">
        <v>404</v>
      </c>
      <c r="Q7" s="18" t="s">
        <v>404</v>
      </c>
      <c r="R7" s="20" t="s">
        <v>404</v>
      </c>
      <c r="S7" s="18" t="s">
        <v>404</v>
      </c>
      <c r="T7" s="20" t="s">
        <v>404</v>
      </c>
      <c r="U7" s="18" t="n">
        <v>490.66774855</v>
      </c>
      <c r="V7" s="20" t="n">
        <v>10.00798861</v>
      </c>
    </row>
    <row r="8" spans="1:22">
      <c r="A8" s="15" t="s">
        <v>405</v>
      </c>
      <c r="B8" s="17" t="n">
        <v>7007</v>
      </c>
      <c r="C8" s="18">
        <f>(0.0/B8*100)</f>
        <v/>
      </c>
      <c r="D8" s="19" t="n">
        <v>7007</v>
      </c>
      <c r="E8" s="18" t="n">
        <v>493.80782991</v>
      </c>
      <c r="F8" s="20" t="n">
        <v>14.26432512</v>
      </c>
      <c r="G8" s="18" t="n">
        <v>506.74204122</v>
      </c>
      <c r="H8" s="20" t="n">
        <v>5.90105193</v>
      </c>
      <c r="I8" s="18" t="n">
        <v>494.68965691</v>
      </c>
      <c r="J8" s="20" t="n">
        <v>6.05524113</v>
      </c>
      <c r="K8" s="18" t="n">
        <v>446.51971772</v>
      </c>
      <c r="L8" s="20" t="n">
        <v>11.69404789</v>
      </c>
      <c r="M8" s="18" t="s">
        <v>404</v>
      </c>
      <c r="N8" s="20" t="s">
        <v>404</v>
      </c>
      <c r="O8" s="18" t="s">
        <v>404</v>
      </c>
      <c r="P8" s="20" t="s">
        <v>404</v>
      </c>
      <c r="Q8" s="18" t="s">
        <v>404</v>
      </c>
      <c r="R8" s="20" t="s">
        <v>404</v>
      </c>
      <c r="S8" s="18" t="s">
        <v>404</v>
      </c>
      <c r="T8" s="20" t="s">
        <v>404</v>
      </c>
      <c r="U8" s="18" t="n">
        <v>479.28337307</v>
      </c>
      <c r="V8" s="20" t="n">
        <v>15.33371898</v>
      </c>
    </row>
    <row r="9" spans="1:22">
      <c r="A9" s="15" t="s">
        <v>406</v>
      </c>
      <c r="B9" s="17" t="n">
        <v>9651</v>
      </c>
      <c r="C9" s="18">
        <f>(200.0/B9*100)</f>
        <v/>
      </c>
      <c r="D9" s="19" t="n">
        <v>9451</v>
      </c>
      <c r="E9" s="18" t="n">
        <v>565.76110182</v>
      </c>
      <c r="F9" s="20" t="n">
        <v>5.90036797</v>
      </c>
      <c r="G9" s="18" t="n">
        <v>518.59667053</v>
      </c>
      <c r="H9" s="20" t="n">
        <v>3.5626736</v>
      </c>
      <c r="I9" s="18" t="n">
        <v>460.05950901</v>
      </c>
      <c r="J9" s="20" t="n">
        <v>6.17239327</v>
      </c>
      <c r="K9" s="18" t="n">
        <v>412.13391482</v>
      </c>
      <c r="L9" s="20" t="n">
        <v>8.28194261</v>
      </c>
      <c r="M9" s="18" t="s">
        <v>404</v>
      </c>
      <c r="N9" s="20" t="s">
        <v>404</v>
      </c>
      <c r="O9" s="18" t="s">
        <v>404</v>
      </c>
      <c r="P9" s="20" t="s">
        <v>404</v>
      </c>
      <c r="Q9" s="18" t="s">
        <v>404</v>
      </c>
      <c r="R9" s="20" t="s">
        <v>404</v>
      </c>
      <c r="S9" s="18" t="s">
        <v>404</v>
      </c>
      <c r="T9" s="20" t="s">
        <v>404</v>
      </c>
      <c r="U9" s="18" t="n">
        <v>483.56167472</v>
      </c>
      <c r="V9" s="20" t="n">
        <v>16.48362883</v>
      </c>
    </row>
    <row r="10" spans="1:22">
      <c r="A10" s="15" t="s">
        <v>407</v>
      </c>
      <c r="B10" s="17" t="n">
        <v>20058</v>
      </c>
      <c r="C10" s="18">
        <f>(3134.0/B10*100)</f>
        <v/>
      </c>
      <c r="D10" s="19" t="n">
        <v>16924</v>
      </c>
      <c r="E10" s="18" t="n">
        <v>558.54636635</v>
      </c>
      <c r="F10" s="20" t="n">
        <v>7.30740268</v>
      </c>
      <c r="G10" s="18" t="n">
        <v>536.52164097</v>
      </c>
      <c r="H10" s="20" t="n">
        <v>3.52496209</v>
      </c>
      <c r="I10" s="18" t="n">
        <v>522.55476436</v>
      </c>
      <c r="J10" s="20" t="n">
        <v>3.06804399</v>
      </c>
      <c r="K10" s="18" t="n">
        <v>504.63438222</v>
      </c>
      <c r="L10" s="20" t="n">
        <v>8.39415172</v>
      </c>
      <c r="M10" s="18" t="s">
        <v>404</v>
      </c>
      <c r="N10" s="20" t="s">
        <v>404</v>
      </c>
      <c r="O10" s="18" t="s">
        <v>404</v>
      </c>
      <c r="P10" s="20" t="s">
        <v>404</v>
      </c>
      <c r="Q10" s="18" t="s">
        <v>404</v>
      </c>
      <c r="R10" s="20" t="s">
        <v>404</v>
      </c>
      <c r="S10" s="18" t="s">
        <v>404</v>
      </c>
      <c r="T10" s="20" t="s">
        <v>404</v>
      </c>
      <c r="U10" s="18" t="n">
        <v>563.97048444</v>
      </c>
      <c r="V10" s="20" t="n">
        <v>15.91840862</v>
      </c>
    </row>
    <row r="11" spans="1:22">
      <c r="A11" s="15" t="s">
        <v>408</v>
      </c>
      <c r="B11" s="17" t="n">
        <v>7053</v>
      </c>
      <c r="C11" s="18">
        <f>(212.0/B11*100)</f>
        <v/>
      </c>
      <c r="D11" s="19" t="n">
        <v>6841</v>
      </c>
      <c r="E11" s="18" t="n">
        <v>484.52626714</v>
      </c>
      <c r="F11" s="20" t="n">
        <v>6.26930956</v>
      </c>
      <c r="G11" s="18" t="n">
        <v>443.66408518</v>
      </c>
      <c r="H11" s="20" t="n">
        <v>4.27445136</v>
      </c>
      <c r="I11" s="18" t="n">
        <v>408.78463017</v>
      </c>
      <c r="J11" s="20" t="n">
        <v>7.72154431</v>
      </c>
      <c r="K11" s="18" t="n">
        <v>386.49207308</v>
      </c>
      <c r="L11" s="20" t="n">
        <v>7.845191</v>
      </c>
      <c r="M11" s="18" t="s">
        <v>404</v>
      </c>
      <c r="N11" s="20" t="s">
        <v>404</v>
      </c>
      <c r="O11" s="18" t="s">
        <v>404</v>
      </c>
      <c r="P11" s="20" t="s">
        <v>404</v>
      </c>
      <c r="Q11" s="18" t="s">
        <v>404</v>
      </c>
      <c r="R11" s="20" t="s">
        <v>404</v>
      </c>
      <c r="S11" s="18" t="s">
        <v>404</v>
      </c>
      <c r="T11" s="20" t="s">
        <v>404</v>
      </c>
      <c r="U11" s="18" t="n">
        <v>443.54511324</v>
      </c>
      <c r="V11" s="20" t="n">
        <v>26.45006706</v>
      </c>
    </row>
    <row r="12" spans="1:22">
      <c r="A12" s="15" t="s">
        <v>409</v>
      </c>
      <c r="B12" s="17" t="n">
        <v>6894</v>
      </c>
      <c r="C12" s="18">
        <f>(106.0/B12*100)</f>
        <v/>
      </c>
      <c r="D12" s="19" t="n">
        <v>6788</v>
      </c>
      <c r="E12" s="18" t="n">
        <v>516.88955271</v>
      </c>
      <c r="F12" s="20" t="n">
        <v>6.33674238</v>
      </c>
      <c r="G12" s="18" t="n">
        <v>496.7340834</v>
      </c>
      <c r="H12" s="20" t="n">
        <v>3.86272367</v>
      </c>
      <c r="I12" s="18" t="n">
        <v>465.78108896</v>
      </c>
      <c r="J12" s="20" t="n">
        <v>7.96891727</v>
      </c>
      <c r="K12" s="18" t="n">
        <v>440.58958537</v>
      </c>
      <c r="L12" s="20" t="n">
        <v>16.00783174</v>
      </c>
      <c r="M12" s="18" t="s">
        <v>404</v>
      </c>
      <c r="N12" s="20" t="s">
        <v>404</v>
      </c>
      <c r="O12" s="18" t="s">
        <v>404</v>
      </c>
      <c r="P12" s="20" t="s">
        <v>404</v>
      </c>
      <c r="Q12" s="18" t="s">
        <v>404</v>
      </c>
      <c r="R12" s="20" t="s">
        <v>404</v>
      </c>
      <c r="S12" s="18" t="s">
        <v>404</v>
      </c>
      <c r="T12" s="20" t="s">
        <v>404</v>
      </c>
      <c r="U12" s="18" t="n">
        <v>422.57420863</v>
      </c>
      <c r="V12" s="20" t="n">
        <v>8.12601068</v>
      </c>
    </row>
    <row r="13" spans="1:22">
      <c r="A13" s="15" t="s">
        <v>410</v>
      </c>
      <c r="B13" s="17" t="n">
        <v>7161</v>
      </c>
      <c r="C13" s="18">
        <f>(1175.0/B13*100)</f>
        <v/>
      </c>
      <c r="D13" s="19" t="n">
        <v>5986</v>
      </c>
      <c r="E13" s="18" t="n">
        <v>511.75431006</v>
      </c>
      <c r="F13" s="20" t="n">
        <v>5.46344098</v>
      </c>
      <c r="G13" s="18" t="n">
        <v>512.16247632</v>
      </c>
      <c r="H13" s="20" t="n">
        <v>4.24281904</v>
      </c>
      <c r="I13" s="18" t="n">
        <v>485.13134132</v>
      </c>
      <c r="J13" s="20" t="n">
        <v>3.60741073</v>
      </c>
      <c r="K13" s="18" t="n">
        <v>473.73314164</v>
      </c>
      <c r="L13" s="20" t="n">
        <v>6.47863645</v>
      </c>
      <c r="M13" s="18" t="s">
        <v>404</v>
      </c>
      <c r="N13" s="20" t="s">
        <v>404</v>
      </c>
      <c r="O13" s="18" t="s">
        <v>404</v>
      </c>
      <c r="P13" s="20" t="s">
        <v>404</v>
      </c>
      <c r="Q13" s="18" t="s">
        <v>404</v>
      </c>
      <c r="R13" s="20" t="s">
        <v>404</v>
      </c>
      <c r="S13" s="18" t="s">
        <v>404</v>
      </c>
      <c r="T13" s="20" t="s">
        <v>404</v>
      </c>
      <c r="U13" s="18" t="n">
        <v>500.41228302</v>
      </c>
      <c r="V13" s="20" t="n">
        <v>5.25212117</v>
      </c>
    </row>
    <row r="14" spans="1:22">
      <c r="A14" s="15" t="s">
        <v>411</v>
      </c>
      <c r="B14" s="17" t="n">
        <v>5587</v>
      </c>
      <c r="C14" s="18">
        <f>(0.0/B14*100)</f>
        <v/>
      </c>
      <c r="D14" s="19" t="n">
        <v>5587</v>
      </c>
      <c r="E14" s="18" t="n">
        <v>536.23697416</v>
      </c>
      <c r="F14" s="20" t="n">
        <v>8.345816040000001</v>
      </c>
      <c r="G14" s="18" t="n">
        <v>536.47038629</v>
      </c>
      <c r="H14" s="20" t="n">
        <v>2.97342238</v>
      </c>
      <c r="I14" s="18" t="n">
        <v>533.14073662</v>
      </c>
      <c r="J14" s="20" t="n">
        <v>3.27342531</v>
      </c>
      <c r="K14" s="18" t="n">
        <v>500.86534479</v>
      </c>
      <c r="L14" s="20" t="n">
        <v>13.45149952</v>
      </c>
      <c r="M14" s="18" t="s">
        <v>404</v>
      </c>
      <c r="N14" s="20" t="s">
        <v>404</v>
      </c>
      <c r="O14" s="18" t="s">
        <v>404</v>
      </c>
      <c r="P14" s="20" t="s">
        <v>404</v>
      </c>
      <c r="Q14" s="18" t="s">
        <v>404</v>
      </c>
      <c r="R14" s="20" t="s">
        <v>404</v>
      </c>
      <c r="S14" s="18" t="s">
        <v>404</v>
      </c>
      <c r="T14" s="20" t="s">
        <v>404</v>
      </c>
      <c r="U14" s="18" t="s">
        <v>404</v>
      </c>
      <c r="V14" s="20" t="s">
        <v>404</v>
      </c>
    </row>
    <row r="15" spans="1:22">
      <c r="A15" s="15" t="s">
        <v>412</v>
      </c>
      <c r="B15" s="17" t="n">
        <v>5882</v>
      </c>
      <c r="C15" s="18">
        <f>(0.0/B15*100)</f>
        <v/>
      </c>
      <c r="D15" s="19" t="n">
        <v>5882</v>
      </c>
      <c r="E15" s="18" t="n">
        <v>521.37838321</v>
      </c>
      <c r="F15" s="20" t="n">
        <v>12.89752408</v>
      </c>
      <c r="G15" s="18" t="n">
        <v>532.37682718</v>
      </c>
      <c r="H15" s="20" t="n">
        <v>2.94308039</v>
      </c>
      <c r="I15" s="18" t="n">
        <v>529.33854004</v>
      </c>
      <c r="J15" s="20" t="n">
        <v>4.20495123</v>
      </c>
      <c r="K15" s="18" t="n">
        <v>533.67561818</v>
      </c>
      <c r="L15" s="20" t="n">
        <v>8.82689922</v>
      </c>
      <c r="M15" s="18" t="s">
        <v>404</v>
      </c>
      <c r="N15" s="20" t="s">
        <v>404</v>
      </c>
      <c r="O15" s="18" t="s">
        <v>404</v>
      </c>
      <c r="P15" s="20" t="s">
        <v>404</v>
      </c>
      <c r="Q15" s="18" t="s">
        <v>404</v>
      </c>
      <c r="R15" s="20" t="s">
        <v>404</v>
      </c>
      <c r="S15" s="18" t="s">
        <v>404</v>
      </c>
      <c r="T15" s="20" t="s">
        <v>404</v>
      </c>
      <c r="U15" s="18" t="n">
        <v>526.8674554</v>
      </c>
      <c r="V15" s="20" t="n">
        <v>25.45059564</v>
      </c>
    </row>
    <row r="16" spans="1:22">
      <c r="A16" s="15" t="s">
        <v>413</v>
      </c>
      <c r="B16" s="17" t="n">
        <v>6108</v>
      </c>
      <c r="C16" s="18">
        <f>(495.0/B16*100)</f>
        <v/>
      </c>
      <c r="D16" s="19" t="n">
        <v>5613</v>
      </c>
      <c r="E16" s="18" t="n">
        <v>512.95352566</v>
      </c>
      <c r="F16" s="20" t="n">
        <v>19.23219687</v>
      </c>
      <c r="G16" s="18" t="n">
        <v>514.3533588499999</v>
      </c>
      <c r="H16" s="20" t="n">
        <v>5.42999977</v>
      </c>
      <c r="I16" s="18" t="n">
        <v>486.72573915</v>
      </c>
      <c r="J16" s="20" t="n">
        <v>7.14306591</v>
      </c>
      <c r="K16" s="18" t="n">
        <v>432.52766099</v>
      </c>
      <c r="L16" s="20" t="n">
        <v>15.93641738</v>
      </c>
      <c r="M16" s="18" t="s">
        <v>404</v>
      </c>
      <c r="N16" s="20" t="s">
        <v>404</v>
      </c>
      <c r="O16" s="18" t="s">
        <v>404</v>
      </c>
      <c r="P16" s="20" t="s">
        <v>404</v>
      </c>
      <c r="Q16" s="18" t="s">
        <v>404</v>
      </c>
      <c r="R16" s="20" t="s">
        <v>404</v>
      </c>
      <c r="S16" s="18" t="s">
        <v>404</v>
      </c>
      <c r="T16" s="20" t="s">
        <v>404</v>
      </c>
      <c r="U16" s="18" t="n">
        <v>495.83916694</v>
      </c>
      <c r="V16" s="20" t="n">
        <v>44.59700369</v>
      </c>
    </row>
    <row r="17" spans="1:22">
      <c r="A17" s="15" t="s">
        <v>414</v>
      </c>
      <c r="B17" s="17" t="n">
        <v>6504</v>
      </c>
      <c r="C17" s="18">
        <f>(1325.0/B17*100)</f>
        <v/>
      </c>
      <c r="D17" s="19" t="n">
        <v>5179</v>
      </c>
      <c r="E17" s="18" t="n">
        <v>536.90164975</v>
      </c>
      <c r="F17" s="20" t="n">
        <v>12.75224904</v>
      </c>
      <c r="G17" s="18" t="n">
        <v>518.72718381</v>
      </c>
      <c r="H17" s="20" t="n">
        <v>4.33215548</v>
      </c>
      <c r="I17" s="18" t="n">
        <v>466.60992225</v>
      </c>
      <c r="J17" s="20" t="n">
        <v>10.47166748</v>
      </c>
      <c r="K17" s="18" t="n">
        <v>412.57329055</v>
      </c>
      <c r="L17" s="20" t="n">
        <v>23.9065991</v>
      </c>
      <c r="M17" s="18" t="s">
        <v>404</v>
      </c>
      <c r="N17" s="20" t="s">
        <v>404</v>
      </c>
      <c r="O17" s="18" t="s">
        <v>404</v>
      </c>
      <c r="P17" s="20" t="s">
        <v>404</v>
      </c>
      <c r="Q17" s="18" t="s">
        <v>404</v>
      </c>
      <c r="R17" s="20" t="s">
        <v>404</v>
      </c>
      <c r="S17" s="18" t="s">
        <v>404</v>
      </c>
      <c r="T17" s="20" t="s">
        <v>404</v>
      </c>
      <c r="U17" s="18" t="n">
        <v>553.28961456</v>
      </c>
      <c r="V17" s="20" t="n">
        <v>16.64917965</v>
      </c>
    </row>
    <row r="18" spans="1:22">
      <c r="A18" s="15" t="s">
        <v>415</v>
      </c>
      <c r="B18" s="17" t="n">
        <v>5532</v>
      </c>
      <c r="C18" s="18">
        <f>(0.0/B18*100)</f>
        <v/>
      </c>
      <c r="D18" s="19" t="n">
        <v>5532</v>
      </c>
      <c r="E18" s="18" t="n">
        <v>463.82361719</v>
      </c>
      <c r="F18" s="20" t="n">
        <v>8.552007270000001</v>
      </c>
      <c r="G18" s="18" t="n">
        <v>472.6789251</v>
      </c>
      <c r="H18" s="20" t="n">
        <v>3.78451718</v>
      </c>
      <c r="I18" s="18" t="n">
        <v>404.69153378</v>
      </c>
      <c r="J18" s="20" t="n">
        <v>9.841475089999999</v>
      </c>
      <c r="K18" s="18" t="n">
        <v>443.69969843</v>
      </c>
      <c r="L18" s="20" t="n">
        <v>24.56384889</v>
      </c>
      <c r="M18" s="18" t="s">
        <v>404</v>
      </c>
      <c r="N18" s="20" t="s">
        <v>404</v>
      </c>
      <c r="O18" s="18" t="s">
        <v>404</v>
      </c>
      <c r="P18" s="20" t="s">
        <v>404</v>
      </c>
      <c r="Q18" s="18" t="s">
        <v>404</v>
      </c>
      <c r="R18" s="20" t="s">
        <v>404</v>
      </c>
      <c r="S18" s="18" t="s">
        <v>404</v>
      </c>
      <c r="T18" s="20" t="s">
        <v>404</v>
      </c>
      <c r="U18" s="18" t="s">
        <v>404</v>
      </c>
      <c r="V18" s="20" t="s">
        <v>404</v>
      </c>
    </row>
    <row r="19" spans="1:22">
      <c r="A19" s="15" t="s">
        <v>416</v>
      </c>
      <c r="B19" s="17" t="n">
        <v>5658</v>
      </c>
      <c r="C19" s="18">
        <f>(327.0/B19*100)</f>
        <v/>
      </c>
      <c r="D19" s="19" t="n">
        <v>5331</v>
      </c>
      <c r="E19" s="18" t="n">
        <v>526.8246954700001</v>
      </c>
      <c r="F19" s="20" t="n">
        <v>5.51340012</v>
      </c>
      <c r="G19" s="18" t="n">
        <v>478.14012972</v>
      </c>
      <c r="H19" s="20" t="n">
        <v>5.72499505</v>
      </c>
      <c r="I19" s="18" t="n">
        <v>392.82474955</v>
      </c>
      <c r="J19" s="20" t="n">
        <v>6.93207327</v>
      </c>
      <c r="K19" s="18" t="n">
        <v>419.58040465</v>
      </c>
      <c r="L19" s="20" t="n">
        <v>10.83888922</v>
      </c>
      <c r="M19" s="18" t="s">
        <v>404</v>
      </c>
      <c r="N19" s="20" t="s">
        <v>404</v>
      </c>
      <c r="O19" s="18" t="s">
        <v>404</v>
      </c>
      <c r="P19" s="20" t="s">
        <v>404</v>
      </c>
      <c r="Q19" s="18" t="s">
        <v>404</v>
      </c>
      <c r="R19" s="20" t="s">
        <v>404</v>
      </c>
      <c r="S19" s="18" t="s">
        <v>404</v>
      </c>
      <c r="T19" s="20" t="s">
        <v>404</v>
      </c>
      <c r="U19" s="18" t="n">
        <v>458.02062918</v>
      </c>
      <c r="V19" s="20" t="n">
        <v>41.33111925</v>
      </c>
    </row>
    <row r="20" spans="1:22">
      <c r="A20" s="15" t="s">
        <v>417</v>
      </c>
      <c r="B20" s="17" t="n">
        <v>3371</v>
      </c>
      <c r="C20" s="18">
        <f>(24.0/B20*100)</f>
        <v/>
      </c>
      <c r="D20" s="19" t="n">
        <v>3347</v>
      </c>
      <c r="E20" s="18" t="n">
        <v>474.51465664</v>
      </c>
      <c r="F20" s="20" t="n">
        <v>3.13489086</v>
      </c>
      <c r="G20" s="18" t="n">
        <v>473.21022682</v>
      </c>
      <c r="H20" s="20" t="n">
        <v>2.11593505</v>
      </c>
      <c r="I20" s="18" t="n">
        <v>470.72412105</v>
      </c>
      <c r="J20" s="20" t="n">
        <v>4.14026875</v>
      </c>
      <c r="K20" s="18" t="n">
        <v>456.04688597</v>
      </c>
      <c r="L20" s="20" t="n">
        <v>21.13333323</v>
      </c>
      <c r="M20" s="18" t="s">
        <v>404</v>
      </c>
      <c r="N20" s="20" t="s">
        <v>404</v>
      </c>
      <c r="O20" s="18" t="s">
        <v>404</v>
      </c>
      <c r="P20" s="20" t="s">
        <v>404</v>
      </c>
      <c r="Q20" s="18" t="s">
        <v>404</v>
      </c>
      <c r="R20" s="20" t="s">
        <v>404</v>
      </c>
      <c r="S20" s="18" t="s">
        <v>404</v>
      </c>
      <c r="T20" s="20" t="s">
        <v>404</v>
      </c>
      <c r="U20" s="18" t="n">
        <v>473.42550796</v>
      </c>
      <c r="V20" s="20" t="n">
        <v>10.48609016</v>
      </c>
    </row>
    <row r="21" spans="1:22">
      <c r="A21" s="15" t="s">
        <v>418</v>
      </c>
      <c r="B21" s="17" t="n">
        <v>5741</v>
      </c>
      <c r="C21" s="18">
        <f>(0.0/B21*100)</f>
        <v/>
      </c>
      <c r="D21" s="19" t="n">
        <v>5741</v>
      </c>
      <c r="E21" s="18" t="n">
        <v>526.21987123</v>
      </c>
      <c r="F21" s="20" t="n">
        <v>11.89012879</v>
      </c>
      <c r="G21" s="18" t="n">
        <v>511.63942729</v>
      </c>
      <c r="H21" s="20" t="n">
        <v>4.11571212</v>
      </c>
      <c r="I21" s="18" t="n">
        <v>496.75558708</v>
      </c>
      <c r="J21" s="20" t="n">
        <v>4.40921835</v>
      </c>
      <c r="K21" s="18" t="n">
        <v>478.7951294</v>
      </c>
      <c r="L21" s="20" t="n">
        <v>7.82148948</v>
      </c>
      <c r="M21" s="18" t="s">
        <v>404</v>
      </c>
      <c r="N21" s="20" t="s">
        <v>404</v>
      </c>
      <c r="O21" s="18" t="s">
        <v>404</v>
      </c>
      <c r="P21" s="20" t="s">
        <v>404</v>
      </c>
      <c r="Q21" s="18" t="s">
        <v>404</v>
      </c>
      <c r="R21" s="20" t="s">
        <v>404</v>
      </c>
      <c r="S21" s="18" t="s">
        <v>404</v>
      </c>
      <c r="T21" s="20" t="s">
        <v>404</v>
      </c>
      <c r="U21" s="18" t="n">
        <v>496.77666155</v>
      </c>
      <c r="V21" s="20" t="n">
        <v>7.75494202</v>
      </c>
    </row>
    <row r="22" spans="1:22">
      <c r="A22" s="15" t="s">
        <v>419</v>
      </c>
      <c r="B22" s="17" t="n">
        <v>6598</v>
      </c>
      <c r="C22" s="18">
        <f>(0.0/B22*100)</f>
        <v/>
      </c>
      <c r="D22" s="19" t="n">
        <v>6598</v>
      </c>
      <c r="E22" s="18" t="n">
        <v>497.88339793</v>
      </c>
      <c r="F22" s="20" t="n">
        <v>23.10529573</v>
      </c>
      <c r="G22" s="18" t="n">
        <v>473.41732612</v>
      </c>
      <c r="H22" s="20" t="n">
        <v>4.79348817</v>
      </c>
      <c r="I22" s="18" t="n">
        <v>460.68985613</v>
      </c>
      <c r="J22" s="20" t="n">
        <v>8.075994100000001</v>
      </c>
      <c r="K22" s="18" t="n">
        <v>435.35784111</v>
      </c>
      <c r="L22" s="20" t="n">
        <v>19.84941465</v>
      </c>
      <c r="M22" s="18" t="s">
        <v>404</v>
      </c>
      <c r="N22" s="20" t="s">
        <v>404</v>
      </c>
      <c r="O22" s="18" t="s">
        <v>404</v>
      </c>
      <c r="P22" s="20" t="s">
        <v>404</v>
      </c>
      <c r="Q22" s="18" t="s">
        <v>404</v>
      </c>
      <c r="R22" s="20" t="s">
        <v>404</v>
      </c>
      <c r="S22" s="18" t="s">
        <v>404</v>
      </c>
      <c r="T22" s="20" t="s">
        <v>404</v>
      </c>
      <c r="U22" s="18" t="n">
        <v>483.16481694</v>
      </c>
      <c r="V22" s="20" t="n">
        <v>19.64095203</v>
      </c>
    </row>
    <row r="23" spans="1:22">
      <c r="A23" s="15" t="s">
        <v>420</v>
      </c>
      <c r="B23" s="17" t="n">
        <v>11583</v>
      </c>
      <c r="C23" s="18">
        <f>(3194.0/B23*100)</f>
        <v/>
      </c>
      <c r="D23" s="19" t="n">
        <v>8389</v>
      </c>
      <c r="E23" s="18" t="n">
        <v>510.22601004</v>
      </c>
      <c r="F23" s="20" t="n">
        <v>12.4624442</v>
      </c>
      <c r="G23" s="18" t="n">
        <v>498.95848652</v>
      </c>
      <c r="H23" s="20" t="n">
        <v>5.10049309</v>
      </c>
      <c r="I23" s="18" t="n">
        <v>458.65448352</v>
      </c>
      <c r="J23" s="20" t="n">
        <v>6.2860642</v>
      </c>
      <c r="K23" s="18" t="n">
        <v>432.40814978</v>
      </c>
      <c r="L23" s="20" t="n">
        <v>12.00395788</v>
      </c>
      <c r="M23" s="18" t="s">
        <v>404</v>
      </c>
      <c r="N23" s="20" t="s">
        <v>404</v>
      </c>
      <c r="O23" s="18" t="s">
        <v>404</v>
      </c>
      <c r="P23" s="20" t="s">
        <v>404</v>
      </c>
      <c r="Q23" s="18" t="s">
        <v>404</v>
      </c>
      <c r="R23" s="20" t="s">
        <v>404</v>
      </c>
      <c r="S23" s="18" t="s">
        <v>404</v>
      </c>
      <c r="T23" s="20" t="s">
        <v>404</v>
      </c>
      <c r="U23" s="18" t="n">
        <v>468.59153875</v>
      </c>
      <c r="V23" s="20" t="n">
        <v>28.65903946</v>
      </c>
    </row>
    <row r="24" spans="1:22">
      <c r="A24" s="15" t="s">
        <v>421</v>
      </c>
      <c r="B24" s="17" t="n">
        <v>6647</v>
      </c>
      <c r="C24" s="18">
        <f>(0.0/B24*100)</f>
        <v/>
      </c>
      <c r="D24" s="19" t="n">
        <v>6647</v>
      </c>
      <c r="E24" s="18" t="n">
        <v>556.61518575</v>
      </c>
      <c r="F24" s="20" t="n">
        <v>7.72857884</v>
      </c>
      <c r="G24" s="18" t="n">
        <v>546.30202661</v>
      </c>
      <c r="H24" s="20" t="n">
        <v>4.1248565</v>
      </c>
      <c r="I24" s="18" t="n">
        <v>474.52899538</v>
      </c>
      <c r="J24" s="20" t="n">
        <v>10.11833267</v>
      </c>
      <c r="K24" s="18" t="n">
        <v>459.85519168</v>
      </c>
      <c r="L24" s="20" t="n">
        <v>18.43564207</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545.77667632</v>
      </c>
      <c r="F25" s="20" t="n">
        <v>6.28930042</v>
      </c>
      <c r="G25" s="18" t="n">
        <v>521.6727107200001</v>
      </c>
      <c r="H25" s="20" t="n">
        <v>4.3459188</v>
      </c>
      <c r="I25" s="18" t="n">
        <v>486.25861818</v>
      </c>
      <c r="J25" s="20" t="n">
        <v>8.15151161</v>
      </c>
      <c r="K25" s="18" t="n">
        <v>440.89786405</v>
      </c>
      <c r="L25" s="20" t="n">
        <v>14.34442842</v>
      </c>
      <c r="M25" s="18" t="s">
        <v>404</v>
      </c>
      <c r="N25" s="20" t="s">
        <v>404</v>
      </c>
      <c r="O25" s="18" t="s">
        <v>404</v>
      </c>
      <c r="P25" s="20" t="s">
        <v>404</v>
      </c>
      <c r="Q25" s="18" t="s">
        <v>404</v>
      </c>
      <c r="R25" s="20" t="s">
        <v>404</v>
      </c>
      <c r="S25" s="18" t="s">
        <v>404</v>
      </c>
      <c r="T25" s="20" t="s">
        <v>404</v>
      </c>
      <c r="U25" s="18" t="n">
        <v>442.41672222</v>
      </c>
      <c r="V25" s="20" t="n">
        <v>3.3615834</v>
      </c>
    </row>
    <row r="26" spans="1:22">
      <c r="A26" s="15" t="s">
        <v>423</v>
      </c>
      <c r="B26" s="17" t="n">
        <v>4869</v>
      </c>
      <c r="C26" s="18">
        <f>(11.0/B26*100)</f>
        <v/>
      </c>
      <c r="D26" s="19" t="n">
        <v>4858</v>
      </c>
      <c r="E26" s="18" t="n">
        <v>472.26126733</v>
      </c>
      <c r="F26" s="20" t="n">
        <v>11.7013112</v>
      </c>
      <c r="G26" s="18" t="n">
        <v>489.84057888</v>
      </c>
      <c r="H26" s="20" t="n">
        <v>2.61399412</v>
      </c>
      <c r="I26" s="18" t="n">
        <v>496.02343449</v>
      </c>
      <c r="J26" s="20" t="n">
        <v>2.65530573</v>
      </c>
      <c r="K26" s="18" t="n">
        <v>458.76754144</v>
      </c>
      <c r="L26" s="20" t="n">
        <v>10.09764234</v>
      </c>
      <c r="M26" s="18" t="s">
        <v>404</v>
      </c>
      <c r="N26" s="20" t="s">
        <v>404</v>
      </c>
      <c r="O26" s="18" t="s">
        <v>404</v>
      </c>
      <c r="P26" s="20" t="s">
        <v>404</v>
      </c>
      <c r="Q26" s="18" t="s">
        <v>404</v>
      </c>
      <c r="R26" s="20" t="s">
        <v>404</v>
      </c>
      <c r="S26" s="18" t="s">
        <v>404</v>
      </c>
      <c r="T26" s="20" t="s">
        <v>404</v>
      </c>
      <c r="U26" s="18" t="n">
        <v>455.5063103</v>
      </c>
      <c r="V26" s="20" t="n">
        <v>9.170333830000001</v>
      </c>
    </row>
    <row r="27" spans="1:22">
      <c r="A27" s="15" t="s">
        <v>424</v>
      </c>
      <c r="B27" s="17" t="n">
        <v>5299</v>
      </c>
      <c r="C27" s="18">
        <f>(0.0/B27*100)</f>
        <v/>
      </c>
      <c r="D27" s="19" t="n">
        <v>5299</v>
      </c>
      <c r="E27" s="18" t="n">
        <v>551.54066453</v>
      </c>
      <c r="F27" s="20" t="n">
        <v>4.02102184</v>
      </c>
      <c r="G27" s="18" t="n">
        <v>504.82046445</v>
      </c>
      <c r="H27" s="20" t="n">
        <v>1.4250695</v>
      </c>
      <c r="I27" s="18" t="n">
        <v>456.80488332</v>
      </c>
      <c r="J27" s="20" t="n">
        <v>1.8292883</v>
      </c>
      <c r="K27" s="18" t="n">
        <v>416.16200432</v>
      </c>
      <c r="L27" s="20" t="n">
        <v>5.00486694</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439.92784659</v>
      </c>
      <c r="F28" s="20" t="n">
        <v>13.2019713</v>
      </c>
      <c r="G28" s="18" t="n">
        <v>424.16426921</v>
      </c>
      <c r="H28" s="20" t="n">
        <v>3.96293053</v>
      </c>
      <c r="I28" s="18" t="n">
        <v>407.98232571</v>
      </c>
      <c r="J28" s="20" t="n">
        <v>3.42979897</v>
      </c>
      <c r="K28" s="18" t="n">
        <v>393.76813225</v>
      </c>
      <c r="L28" s="20" t="n">
        <v>5.84537445</v>
      </c>
      <c r="M28" s="18" t="s">
        <v>404</v>
      </c>
      <c r="N28" s="20" t="s">
        <v>404</v>
      </c>
      <c r="O28" s="18" t="s">
        <v>404</v>
      </c>
      <c r="P28" s="20" t="s">
        <v>404</v>
      </c>
      <c r="Q28" s="18" t="s">
        <v>404</v>
      </c>
      <c r="R28" s="20" t="s">
        <v>404</v>
      </c>
      <c r="S28" s="18" t="s">
        <v>404</v>
      </c>
      <c r="T28" s="20" t="s">
        <v>404</v>
      </c>
      <c r="U28" s="18" t="s">
        <v>404</v>
      </c>
      <c r="V28" s="20" t="s">
        <v>404</v>
      </c>
    </row>
    <row r="29" spans="1:22">
      <c r="A29" s="15" t="s">
        <v>426</v>
      </c>
      <c r="B29" s="17" t="n">
        <v>5385</v>
      </c>
      <c r="C29" s="18">
        <f>(1123.0/B29*100)</f>
        <v/>
      </c>
      <c r="D29" s="19" t="n">
        <v>4262</v>
      </c>
      <c r="E29" s="18" t="n">
        <v>487.03986817</v>
      </c>
      <c r="F29" s="20" t="n">
        <v>32.69266156</v>
      </c>
      <c r="G29" s="18" t="n">
        <v>519.71157512</v>
      </c>
      <c r="H29" s="20" t="n">
        <v>7.49585107</v>
      </c>
      <c r="I29" s="18" t="n">
        <v>499.91984354</v>
      </c>
      <c r="J29" s="20" t="n">
        <v>16.94666166</v>
      </c>
      <c r="K29" s="18" t="n">
        <v>473.67052408</v>
      </c>
      <c r="L29" s="20" t="n">
        <v>33.0588313</v>
      </c>
      <c r="M29" s="18" t="s">
        <v>404</v>
      </c>
      <c r="N29" s="20" t="s">
        <v>404</v>
      </c>
      <c r="O29" s="18" t="s">
        <v>404</v>
      </c>
      <c r="P29" s="20" t="s">
        <v>404</v>
      </c>
      <c r="Q29" s="18" t="s">
        <v>404</v>
      </c>
      <c r="R29" s="20" t="s">
        <v>404</v>
      </c>
      <c r="S29" s="18" t="s">
        <v>404</v>
      </c>
      <c r="T29" s="20" t="s">
        <v>404</v>
      </c>
      <c r="U29" s="18" t="n">
        <v>496.08937753</v>
      </c>
      <c r="V29" s="20" t="n">
        <v>10.8849441</v>
      </c>
    </row>
    <row r="30" spans="1:22">
      <c r="A30" s="15" t="s">
        <v>427</v>
      </c>
      <c r="B30" s="17" t="n">
        <v>4520</v>
      </c>
      <c r="C30" s="18">
        <f>(1105.0/B30*100)</f>
        <v/>
      </c>
      <c r="D30" s="19" t="n">
        <v>3415</v>
      </c>
      <c r="E30" s="18" t="n">
        <v>564.5600045</v>
      </c>
      <c r="F30" s="20" t="n">
        <v>8.287096180000001</v>
      </c>
      <c r="G30" s="18" t="n">
        <v>525.45130646</v>
      </c>
      <c r="H30" s="20" t="n">
        <v>4.77100597</v>
      </c>
      <c r="I30" s="18" t="n">
        <v>493.87149622</v>
      </c>
      <c r="J30" s="20" t="n">
        <v>5.48617835</v>
      </c>
      <c r="K30" s="18" t="n">
        <v>461.753208</v>
      </c>
      <c r="L30" s="20" t="n">
        <v>29.7834139</v>
      </c>
      <c r="M30" s="18" t="s">
        <v>404</v>
      </c>
      <c r="N30" s="20" t="s">
        <v>404</v>
      </c>
      <c r="O30" s="18" t="s">
        <v>404</v>
      </c>
      <c r="P30" s="20" t="s">
        <v>404</v>
      </c>
      <c r="Q30" s="18" t="s">
        <v>404</v>
      </c>
      <c r="R30" s="20" t="s">
        <v>404</v>
      </c>
      <c r="S30" s="18" t="s">
        <v>404</v>
      </c>
      <c r="T30" s="20" t="s">
        <v>404</v>
      </c>
      <c r="U30" s="18" t="n">
        <v>505.27142966</v>
      </c>
      <c r="V30" s="20" t="n">
        <v>4.01690743</v>
      </c>
    </row>
    <row r="31" spans="1:22">
      <c r="A31" s="15" t="s">
        <v>428</v>
      </c>
      <c r="B31" s="17" t="n">
        <v>5456</v>
      </c>
      <c r="C31" s="18">
        <f>(502.0/B31*100)</f>
        <v/>
      </c>
      <c r="D31" s="19" t="n">
        <v>4954</v>
      </c>
      <c r="E31" s="18" t="n">
        <v>502.93139557</v>
      </c>
      <c r="F31" s="20" t="n">
        <v>7.52908551</v>
      </c>
      <c r="G31" s="18" t="n">
        <v>498.92956641</v>
      </c>
      <c r="H31" s="20" t="n">
        <v>2.87042644</v>
      </c>
      <c r="I31" s="18" t="n">
        <v>496.58293084</v>
      </c>
      <c r="J31" s="20" t="n">
        <v>4.95750897</v>
      </c>
      <c r="K31" s="18" t="n">
        <v>504.464282</v>
      </c>
      <c r="L31" s="20" t="n">
        <v>8.59405289</v>
      </c>
      <c r="M31" s="18" t="s">
        <v>404</v>
      </c>
      <c r="N31" s="20" t="s">
        <v>404</v>
      </c>
      <c r="O31" s="18" t="s">
        <v>404</v>
      </c>
      <c r="P31" s="20" t="s">
        <v>404</v>
      </c>
      <c r="Q31" s="18" t="s">
        <v>404</v>
      </c>
      <c r="R31" s="20" t="s">
        <v>404</v>
      </c>
      <c r="S31" s="18" t="s">
        <v>404</v>
      </c>
      <c r="T31" s="20" t="s">
        <v>404</v>
      </c>
      <c r="U31" s="18" t="n">
        <v>493.48206306</v>
      </c>
      <c r="V31" s="20" t="n">
        <v>10.93965278</v>
      </c>
    </row>
    <row r="32" spans="1:22">
      <c r="A32" s="15" t="s">
        <v>429</v>
      </c>
      <c r="B32" s="17" t="n">
        <v>4478</v>
      </c>
      <c r="C32" s="18">
        <f>(0.0/B32*100)</f>
        <v/>
      </c>
      <c r="D32" s="19" t="n">
        <v>4478</v>
      </c>
      <c r="E32" s="18" t="n">
        <v>516.5305598899999</v>
      </c>
      <c r="F32" s="20" t="n">
        <v>8.967446710000001</v>
      </c>
      <c r="G32" s="18" t="n">
        <v>500.55449878</v>
      </c>
      <c r="H32" s="20" t="n">
        <v>3.52174463</v>
      </c>
      <c r="I32" s="18" t="n">
        <v>492.65628836</v>
      </c>
      <c r="J32" s="20" t="n">
        <v>5.26078087</v>
      </c>
      <c r="K32" s="18" t="n">
        <v>559.5667</v>
      </c>
      <c r="L32" s="20" t="n">
        <v>16.56742837</v>
      </c>
      <c r="M32" s="18" t="s">
        <v>404</v>
      </c>
      <c r="N32" s="20" t="s">
        <v>404</v>
      </c>
      <c r="O32" s="18" t="s">
        <v>404</v>
      </c>
      <c r="P32" s="20" t="s">
        <v>404</v>
      </c>
      <c r="Q32" s="18" t="s">
        <v>404</v>
      </c>
      <c r="R32" s="20" t="s">
        <v>404</v>
      </c>
      <c r="S32" s="18" t="s">
        <v>404</v>
      </c>
      <c r="T32" s="20" t="s">
        <v>404</v>
      </c>
      <c r="U32" s="18" t="n">
        <v>534.76793714</v>
      </c>
      <c r="V32" s="20" t="n">
        <v>5.32499161</v>
      </c>
    </row>
    <row r="33" spans="1:22">
      <c r="A33" s="15" t="s">
        <v>430</v>
      </c>
      <c r="B33" s="17" t="n">
        <v>7325</v>
      </c>
      <c r="C33" s="18">
        <f>(29.0/B33*100)</f>
        <v/>
      </c>
      <c r="D33" s="19" t="n">
        <v>7296</v>
      </c>
      <c r="E33" s="18" t="n">
        <v>510.61580148</v>
      </c>
      <c r="F33" s="20" t="n">
        <v>13.48348215</v>
      </c>
      <c r="G33" s="18" t="n">
        <v>504.96930143</v>
      </c>
      <c r="H33" s="20" t="n">
        <v>4.14219241</v>
      </c>
      <c r="I33" s="18" t="n">
        <v>497.7283524</v>
      </c>
      <c r="J33" s="20" t="n">
        <v>5.23536603</v>
      </c>
      <c r="K33" s="18" t="n">
        <v>476.75668683</v>
      </c>
      <c r="L33" s="20" t="n">
        <v>9.916176950000001</v>
      </c>
      <c r="M33" s="18" t="s">
        <v>404</v>
      </c>
      <c r="N33" s="20" t="s">
        <v>404</v>
      </c>
      <c r="O33" s="18" t="s">
        <v>404</v>
      </c>
      <c r="P33" s="20" t="s">
        <v>404</v>
      </c>
      <c r="Q33" s="18" t="s">
        <v>404</v>
      </c>
      <c r="R33" s="20" t="s">
        <v>404</v>
      </c>
      <c r="S33" s="18" t="s">
        <v>404</v>
      </c>
      <c r="T33" s="20" t="s">
        <v>404</v>
      </c>
      <c r="U33" s="18" t="n">
        <v>477.62847822</v>
      </c>
      <c r="V33" s="20" t="n">
        <v>9.09016409</v>
      </c>
    </row>
    <row r="34" spans="1:22">
      <c r="A34" s="15" t="s">
        <v>431</v>
      </c>
      <c r="B34" s="17" t="n">
        <v>6350</v>
      </c>
      <c r="C34" s="18">
        <f>(0.0/B34*100)</f>
        <v/>
      </c>
      <c r="D34" s="19" t="n">
        <v>6350</v>
      </c>
      <c r="E34" s="18" t="n">
        <v>480.74998165</v>
      </c>
      <c r="F34" s="20" t="n">
        <v>6.30800493</v>
      </c>
      <c r="G34" s="18" t="n">
        <v>477.90972653</v>
      </c>
      <c r="H34" s="20" t="n">
        <v>4.6290567</v>
      </c>
      <c r="I34" s="18" t="n">
        <v>430.08362481</v>
      </c>
      <c r="J34" s="20" t="n">
        <v>8.01402828</v>
      </c>
      <c r="K34" s="18" t="n">
        <v>347.23079689</v>
      </c>
      <c r="L34" s="20" t="n">
        <v>16.21216193</v>
      </c>
      <c r="M34" s="18" t="s">
        <v>404</v>
      </c>
      <c r="N34" s="20" t="s">
        <v>404</v>
      </c>
      <c r="O34" s="18" t="s">
        <v>404</v>
      </c>
      <c r="P34" s="20" t="s">
        <v>404</v>
      </c>
      <c r="Q34" s="18" t="s">
        <v>404</v>
      </c>
      <c r="R34" s="20" t="s">
        <v>404</v>
      </c>
      <c r="S34" s="18" t="s">
        <v>404</v>
      </c>
      <c r="T34" s="20" t="s">
        <v>404</v>
      </c>
      <c r="U34" s="18" t="n">
        <v>447.28830887</v>
      </c>
      <c r="V34" s="20" t="n">
        <v>36.1541237</v>
      </c>
    </row>
    <row r="35" spans="1:22">
      <c r="A35" s="15" t="s">
        <v>432</v>
      </c>
      <c r="B35" s="17" t="n">
        <v>6406</v>
      </c>
      <c r="C35" s="18">
        <f>(443.0/B35*100)</f>
        <v/>
      </c>
      <c r="D35" s="19" t="n">
        <v>5963</v>
      </c>
      <c r="E35" s="18" t="n">
        <v>550.6417874700001</v>
      </c>
      <c r="F35" s="20" t="n">
        <v>9.11584004</v>
      </c>
      <c r="G35" s="18" t="n">
        <v>531.936211</v>
      </c>
      <c r="H35" s="20" t="n">
        <v>2.18661051</v>
      </c>
      <c r="I35" s="18" t="n">
        <v>500.84046327</v>
      </c>
      <c r="J35" s="20" t="n">
        <v>2.08297714</v>
      </c>
      <c r="K35" s="18" t="n">
        <v>414.59518228</v>
      </c>
      <c r="L35" s="20" t="n">
        <v>10.59863194</v>
      </c>
      <c r="M35" s="18" t="s">
        <v>404</v>
      </c>
      <c r="N35" s="20" t="s">
        <v>404</v>
      </c>
      <c r="O35" s="18" t="s">
        <v>404</v>
      </c>
      <c r="P35" s="20" t="s">
        <v>404</v>
      </c>
      <c r="Q35" s="18" t="s">
        <v>404</v>
      </c>
      <c r="R35" s="20" t="s">
        <v>404</v>
      </c>
      <c r="S35" s="18" t="s">
        <v>404</v>
      </c>
      <c r="T35" s="20" t="s">
        <v>404</v>
      </c>
      <c r="U35" s="18" t="n">
        <v>513.09837825</v>
      </c>
      <c r="V35" s="20" t="n">
        <v>10.24026847</v>
      </c>
    </row>
    <row r="36" spans="1:22">
      <c r="A36" s="15" t="s">
        <v>433</v>
      </c>
      <c r="B36" s="17" t="n">
        <v>6736</v>
      </c>
      <c r="C36" s="18">
        <f>(10.0/B36*100)</f>
        <v/>
      </c>
      <c r="D36" s="19" t="n">
        <v>6726</v>
      </c>
      <c r="E36" s="18" t="n">
        <v>514.12532808</v>
      </c>
      <c r="F36" s="20" t="n">
        <v>3.52996351</v>
      </c>
      <c r="G36" s="18" t="n">
        <v>491.01073103</v>
      </c>
      <c r="H36" s="20" t="n">
        <v>3.75766822</v>
      </c>
      <c r="I36" s="18" t="n">
        <v>474.94428055</v>
      </c>
      <c r="J36" s="20" t="n">
        <v>4.55890627</v>
      </c>
      <c r="K36" s="18" t="n">
        <v>481.85538817</v>
      </c>
      <c r="L36" s="20" t="n">
        <v>7.67548173</v>
      </c>
      <c r="M36" s="18" t="s">
        <v>404</v>
      </c>
      <c r="N36" s="20" t="s">
        <v>404</v>
      </c>
      <c r="O36" s="18" t="s">
        <v>404</v>
      </c>
      <c r="P36" s="20" t="s">
        <v>404</v>
      </c>
      <c r="Q36" s="18" t="s">
        <v>404</v>
      </c>
      <c r="R36" s="20" t="s">
        <v>404</v>
      </c>
      <c r="S36" s="18" t="s">
        <v>404</v>
      </c>
      <c r="T36" s="20" t="s">
        <v>404</v>
      </c>
      <c r="U36" s="18" t="n">
        <v>496.57603535</v>
      </c>
      <c r="V36" s="20" t="n">
        <v>5.27331059</v>
      </c>
    </row>
    <row r="37" spans="1:22">
      <c r="A37" s="15" t="s">
        <v>434</v>
      </c>
      <c r="B37" s="17" t="n">
        <v>5458</v>
      </c>
      <c r="C37" s="18">
        <f>(0.0/B37*100)</f>
        <v/>
      </c>
      <c r="D37" s="19" t="n">
        <v>5458</v>
      </c>
      <c r="E37" s="18" t="n">
        <v>511.11343483</v>
      </c>
      <c r="F37" s="20" t="n">
        <v>9.4923403</v>
      </c>
      <c r="G37" s="18" t="n">
        <v>497.40316909</v>
      </c>
      <c r="H37" s="20" t="n">
        <v>4.34796039</v>
      </c>
      <c r="I37" s="18" t="n">
        <v>478.83004759</v>
      </c>
      <c r="J37" s="20" t="n">
        <v>6.21703353</v>
      </c>
      <c r="K37" s="18" t="n">
        <v>453.25459924</v>
      </c>
      <c r="L37" s="20" t="n">
        <v>24.59979599</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497.26474108</v>
      </c>
      <c r="F38" s="20" t="n">
        <v>9.82676446</v>
      </c>
      <c r="G38" s="18" t="n">
        <v>509.50214741</v>
      </c>
      <c r="H38" s="20" t="n">
        <v>5.01278282</v>
      </c>
      <c r="I38" s="18" t="n">
        <v>496.7151834</v>
      </c>
      <c r="J38" s="20" t="n">
        <v>8.788451719999999</v>
      </c>
      <c r="K38" s="18" t="n">
        <v>542.70644716</v>
      </c>
      <c r="L38" s="20" t="n">
        <v>35.58456546</v>
      </c>
      <c r="M38" s="18" t="s">
        <v>404</v>
      </c>
      <c r="N38" s="20" t="s">
        <v>404</v>
      </c>
      <c r="O38" s="18" t="s">
        <v>404</v>
      </c>
      <c r="P38" s="20" t="s">
        <v>404</v>
      </c>
      <c r="Q38" s="18" t="s">
        <v>404</v>
      </c>
      <c r="R38" s="20" t="s">
        <v>404</v>
      </c>
      <c r="S38" s="18" t="s">
        <v>404</v>
      </c>
      <c r="T38" s="20" t="s">
        <v>404</v>
      </c>
      <c r="U38" s="18" t="n">
        <v>536.22579524</v>
      </c>
      <c r="V38" s="20" t="n">
        <v>28.24527301</v>
      </c>
    </row>
    <row r="39" spans="1:22">
      <c r="A39" s="15" t="s">
        <v>436</v>
      </c>
      <c r="B39" s="17" t="n">
        <v>5895</v>
      </c>
      <c r="C39" s="18">
        <f>(0.0/B39*100)</f>
        <v/>
      </c>
      <c r="D39" s="19" t="n">
        <v>5895</v>
      </c>
      <c r="E39" s="18" t="n">
        <v>506.46197001</v>
      </c>
      <c r="F39" s="20" t="n">
        <v>4.59257114</v>
      </c>
      <c r="G39" s="18" t="n">
        <v>446.20604627</v>
      </c>
      <c r="H39" s="20" t="n">
        <v>7.54403689</v>
      </c>
      <c r="I39" s="18" t="n">
        <v>404.9232156</v>
      </c>
      <c r="J39" s="20" t="n">
        <v>5.8285087</v>
      </c>
      <c r="K39" s="18" t="n">
        <v>396.3245215</v>
      </c>
      <c r="L39" s="20" t="n">
        <v>10.11253843</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(3029.0/B40*100)</f>
        <v/>
      </c>
      <c r="D40" s="19" t="n">
        <v>11128</v>
      </c>
      <c r="E40" s="18" t="n">
        <v>536.0773026099999</v>
      </c>
      <c r="F40" s="20" t="n">
        <v>7.45455898</v>
      </c>
      <c r="G40" s="18" t="n">
        <v>506.93657011</v>
      </c>
      <c r="H40" s="20" t="n">
        <v>3.95069511</v>
      </c>
      <c r="I40" s="18" t="n">
        <v>473.15365278</v>
      </c>
      <c r="J40" s="20" t="n">
        <v>6.60108083</v>
      </c>
      <c r="K40" s="18" t="n">
        <v>449.19587468</v>
      </c>
      <c r="L40" s="20" t="n">
        <v>6.16885192</v>
      </c>
      <c r="M40" s="18" t="s">
        <v>404</v>
      </c>
      <c r="N40" s="20" t="s">
        <v>404</v>
      </c>
      <c r="O40" s="18" t="s">
        <v>404</v>
      </c>
      <c r="P40" s="20" t="s">
        <v>404</v>
      </c>
      <c r="Q40" s="18" t="s">
        <v>404</v>
      </c>
      <c r="R40" s="20" t="s">
        <v>404</v>
      </c>
      <c r="S40" s="18" t="s">
        <v>404</v>
      </c>
      <c r="T40" s="20" t="s">
        <v>404</v>
      </c>
      <c r="U40" s="18" t="n">
        <v>502.46880854</v>
      </c>
      <c r="V40" s="20" t="n">
        <v>11.67570635</v>
      </c>
    </row>
    <row r="41" spans="1:22">
      <c r="A41" s="15" t="s">
        <v>438</v>
      </c>
      <c r="B41" s="17" t="n">
        <v>5712</v>
      </c>
      <c r="C41" s="18">
        <f>(138.0/B41*100)</f>
        <v/>
      </c>
      <c r="D41" s="19" t="n">
        <v>5574</v>
      </c>
      <c r="E41" s="18" t="n">
        <v>527.79898586</v>
      </c>
      <c r="F41" s="20" t="n">
        <v>6.32874438</v>
      </c>
      <c r="G41" s="18" t="n">
        <v>509.86386265</v>
      </c>
      <c r="H41" s="20" t="n">
        <v>4.33894503</v>
      </c>
      <c r="I41" s="18" t="n">
        <v>482.94905155</v>
      </c>
      <c r="J41" s="20" t="n">
        <v>5.46534699</v>
      </c>
      <c r="K41" s="18" t="n">
        <v>459.28516471</v>
      </c>
      <c r="L41" s="20" t="n">
        <v>8.58328858</v>
      </c>
      <c r="M41" s="18" t="s">
        <v>404</v>
      </c>
      <c r="N41" s="20" t="s">
        <v>404</v>
      </c>
      <c r="O41" s="18" t="s">
        <v>404</v>
      </c>
      <c r="P41" s="20" t="s">
        <v>404</v>
      </c>
      <c r="Q41" s="18" t="s">
        <v>404</v>
      </c>
      <c r="R41" s="20" t="s">
        <v>404</v>
      </c>
      <c r="S41" s="18" t="s">
        <v>404</v>
      </c>
      <c r="T41" s="20" t="s">
        <v>404</v>
      </c>
      <c r="U41" s="18" t="n">
        <v>519.98598412</v>
      </c>
      <c r="V41" s="20" t="n">
        <v>9.976319309999999</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438.66485913</v>
      </c>
      <c r="F44" s="20" t="n">
        <v>6.40569747</v>
      </c>
      <c r="G44" s="18" t="n">
        <v>423.33553846</v>
      </c>
      <c r="H44" s="20" t="n">
        <v>5.23676563</v>
      </c>
      <c r="I44" s="18" t="n">
        <v>427.0228264</v>
      </c>
      <c r="J44" s="20" t="n">
        <v>6.23758101</v>
      </c>
      <c r="K44" s="18" t="n">
        <v>422.08871903</v>
      </c>
      <c r="L44" s="20" t="n">
        <v>13.26613714</v>
      </c>
      <c r="M44" s="18" t="s">
        <v>404</v>
      </c>
      <c r="N44" s="20" t="s">
        <v>404</v>
      </c>
      <c r="O44" s="18" t="s">
        <v>404</v>
      </c>
      <c r="P44" s="20" t="s">
        <v>404</v>
      </c>
      <c r="Q44" s="18" t="s">
        <v>404</v>
      </c>
      <c r="R44" s="20" t="s">
        <v>404</v>
      </c>
      <c r="S44" s="18" t="n">
        <v>358.97852574</v>
      </c>
      <c r="T44" s="20" t="n">
        <v>18.81424338</v>
      </c>
      <c r="U44" s="18" t="n">
        <v>483.64621317</v>
      </c>
      <c r="V44" s="20" t="n">
        <v>22.53751647</v>
      </c>
    </row>
    <row r="45" spans="1:22">
      <c r="A45" s="15" t="s">
        <v>442</v>
      </c>
      <c r="B45" s="17" t="n">
        <v>5519</v>
      </c>
      <c r="C45" s="18">
        <f>(0.0/B45*100)</f>
        <v/>
      </c>
      <c r="D45" s="19" t="n">
        <v>5519</v>
      </c>
      <c r="E45" s="18" t="n">
        <v>380.28381148</v>
      </c>
      <c r="F45" s="20" t="n">
        <v>20.33300211</v>
      </c>
      <c r="G45" s="18" t="n">
        <v>367.75704338</v>
      </c>
      <c r="H45" s="20" t="n">
        <v>4.78865391</v>
      </c>
      <c r="I45" s="18" t="n">
        <v>382.11637368</v>
      </c>
      <c r="J45" s="20" t="n">
        <v>6.6606725</v>
      </c>
      <c r="K45" s="18" t="n">
        <v>376.99921896</v>
      </c>
      <c r="L45" s="20" t="n">
        <v>7.55942111</v>
      </c>
      <c r="M45" s="18" t="s">
        <v>404</v>
      </c>
      <c r="N45" s="20" t="s">
        <v>404</v>
      </c>
      <c r="O45" s="18" t="s">
        <v>404</v>
      </c>
      <c r="P45" s="20" t="s">
        <v>404</v>
      </c>
      <c r="Q45" s="18" t="s">
        <v>404</v>
      </c>
      <c r="R45" s="20" t="s">
        <v>404</v>
      </c>
      <c r="S45" s="18" t="s">
        <v>404</v>
      </c>
      <c r="T45" s="20" t="s">
        <v>404</v>
      </c>
      <c r="U45" s="18" t="n">
        <v>411.14780626</v>
      </c>
      <c r="V45" s="20" t="n">
        <v>18.08809404</v>
      </c>
    </row>
    <row r="46" spans="1:22">
      <c r="A46" s="15" t="s">
        <v>443</v>
      </c>
      <c r="B46" s="17" t="n">
        <v>23141</v>
      </c>
      <c r="C46" s="18">
        <f>(4196.0/B46*100)</f>
        <v/>
      </c>
      <c r="D46" s="19" t="n">
        <v>18945</v>
      </c>
      <c r="E46" s="18" t="n">
        <v>474.57092057</v>
      </c>
      <c r="F46" s="20" t="n">
        <v>10.02758219</v>
      </c>
      <c r="G46" s="18" t="n">
        <v>414.47942571</v>
      </c>
      <c r="H46" s="20" t="n">
        <v>5.25502918</v>
      </c>
      <c r="I46" s="18" t="n">
        <v>390.33607423</v>
      </c>
      <c r="J46" s="20" t="n">
        <v>3.14535086</v>
      </c>
      <c r="K46" s="18" t="n">
        <v>390.88762165</v>
      </c>
      <c r="L46" s="20" t="n">
        <v>5.81804323</v>
      </c>
      <c r="M46" s="18" t="s">
        <v>404</v>
      </c>
      <c r="N46" s="20" t="s">
        <v>404</v>
      </c>
      <c r="O46" s="18" t="s">
        <v>404</v>
      </c>
      <c r="P46" s="20" t="s">
        <v>404</v>
      </c>
      <c r="Q46" s="18" t="s">
        <v>404</v>
      </c>
      <c r="R46" s="20" t="s">
        <v>404</v>
      </c>
      <c r="S46" s="18" t="s">
        <v>404</v>
      </c>
      <c r="T46" s="20" t="s">
        <v>404</v>
      </c>
      <c r="U46" s="18" t="n">
        <v>380.16448458</v>
      </c>
      <c r="V46" s="20" t="n">
        <v>10.43485787</v>
      </c>
    </row>
    <row r="47" spans="1:22">
      <c r="A47" s="15" t="s">
        <v>444</v>
      </c>
      <c r="B47" s="17" t="n">
        <v>5928</v>
      </c>
      <c r="C47" s="18">
        <f>(0.0/B47*100)</f>
        <v/>
      </c>
      <c r="D47" s="19" t="n">
        <v>5928</v>
      </c>
      <c r="E47" s="18" t="n">
        <v>474.73916932</v>
      </c>
      <c r="F47" s="20" t="n">
        <v>8.54992727</v>
      </c>
      <c r="G47" s="18" t="n">
        <v>454.38710666</v>
      </c>
      <c r="H47" s="20" t="n">
        <v>8.99226507</v>
      </c>
      <c r="I47" s="18" t="n">
        <v>412.64610738</v>
      </c>
      <c r="J47" s="20" t="n">
        <v>9.44191914</v>
      </c>
      <c r="K47" s="18" t="n">
        <v>363.37304414</v>
      </c>
      <c r="L47" s="20" t="n">
        <v>11.89201468</v>
      </c>
      <c r="M47" s="18" t="s">
        <v>404</v>
      </c>
      <c r="N47" s="20" t="s">
        <v>404</v>
      </c>
      <c r="O47" s="18" t="s">
        <v>404</v>
      </c>
      <c r="P47" s="20" t="s">
        <v>404</v>
      </c>
      <c r="Q47" s="18" t="s">
        <v>404</v>
      </c>
      <c r="R47" s="20" t="s">
        <v>404</v>
      </c>
      <c r="S47" s="18" t="s">
        <v>404</v>
      </c>
      <c r="T47" s="20" t="s">
        <v>404</v>
      </c>
      <c r="U47" s="18" t="n">
        <v>505.51367489</v>
      </c>
      <c r="V47" s="20" t="n">
        <v>23.22257859</v>
      </c>
    </row>
    <row r="48" spans="1:22">
      <c r="A48" s="15" t="s">
        <v>445</v>
      </c>
      <c r="B48" s="17" t="n">
        <v>9841</v>
      </c>
      <c r="C48" s="18">
        <f>(40.0/B48*100)</f>
        <v/>
      </c>
      <c r="D48" s="19" t="n">
        <v>9801</v>
      </c>
      <c r="E48" s="18" t="n">
        <v>547.27962695</v>
      </c>
      <c r="F48" s="20" t="n">
        <v>8.67576034</v>
      </c>
      <c r="G48" s="18" t="n">
        <v>509.08666498</v>
      </c>
      <c r="H48" s="20" t="n">
        <v>13.72482535</v>
      </c>
      <c r="I48" s="18" t="n">
        <v>474.33774198</v>
      </c>
      <c r="J48" s="20" t="n">
        <v>13.82214142</v>
      </c>
      <c r="K48" s="18" t="n">
        <v>512.70830055</v>
      </c>
      <c r="L48" s="20" t="n">
        <v>13.20483376</v>
      </c>
      <c r="M48" s="18" t="s">
        <v>404</v>
      </c>
      <c r="N48" s="20" t="s">
        <v>404</v>
      </c>
      <c r="O48" s="18" t="s">
        <v>404</v>
      </c>
      <c r="P48" s="20" t="s">
        <v>404</v>
      </c>
      <c r="Q48" s="18" t="s">
        <v>404</v>
      </c>
      <c r="R48" s="20" t="s">
        <v>404</v>
      </c>
      <c r="S48" s="18" t="s">
        <v>404</v>
      </c>
      <c r="T48" s="20" t="s">
        <v>404</v>
      </c>
      <c r="U48" s="18" t="n">
        <v>508.86456879</v>
      </c>
      <c r="V48" s="20" t="n">
        <v>10.27039653</v>
      </c>
    </row>
    <row r="49" spans="1:22">
      <c r="A49" s="15" t="s">
        <v>446</v>
      </c>
      <c r="B49" s="17" t="n">
        <v>6349</v>
      </c>
      <c r="C49" s="18">
        <f>(52.0/B49*100)</f>
        <v/>
      </c>
      <c r="D49" s="19" t="n">
        <v>6297</v>
      </c>
      <c r="E49" s="18" t="n">
        <v>481.85053124</v>
      </c>
      <c r="F49" s="20" t="n">
        <v>10.32777772</v>
      </c>
      <c r="G49" s="18" t="n">
        <v>449.71340124</v>
      </c>
      <c r="H49" s="20" t="n">
        <v>6.39072217</v>
      </c>
      <c r="I49" s="18" t="n">
        <v>421.62323443</v>
      </c>
      <c r="J49" s="20" t="n">
        <v>4.52523746</v>
      </c>
      <c r="K49" s="18" t="n">
        <v>419.04164248</v>
      </c>
      <c r="L49" s="20" t="n">
        <v>6.84236826</v>
      </c>
      <c r="M49" s="18" t="s">
        <v>404</v>
      </c>
      <c r="N49" s="20" t="s">
        <v>404</v>
      </c>
      <c r="O49" s="18" t="s">
        <v>404</v>
      </c>
      <c r="P49" s="20" t="s">
        <v>404</v>
      </c>
      <c r="Q49" s="18" t="s">
        <v>404</v>
      </c>
      <c r="R49" s="20" t="s">
        <v>404</v>
      </c>
      <c r="S49" s="18" t="s">
        <v>404</v>
      </c>
      <c r="T49" s="20" t="s">
        <v>404</v>
      </c>
      <c r="U49" s="18" t="n">
        <v>424.02798626</v>
      </c>
      <c r="V49" s="20" t="n">
        <v>10.25576878</v>
      </c>
    </row>
    <row r="50" spans="1:22">
      <c r="A50" s="15" t="s">
        <v>447</v>
      </c>
      <c r="B50" s="17" t="n">
        <v>11795</v>
      </c>
      <c r="C50" s="18">
        <f>(1031.0/B50*100)</f>
        <v/>
      </c>
      <c r="D50" s="19" t="n">
        <v>10764</v>
      </c>
      <c r="E50" s="18" t="n">
        <v>453.33997825</v>
      </c>
      <c r="F50" s="20" t="n">
        <v>8.67202264</v>
      </c>
      <c r="G50" s="18" t="n">
        <v>423.78721525</v>
      </c>
      <c r="H50" s="20" t="n">
        <v>5.13986703</v>
      </c>
      <c r="I50" s="18" t="n">
        <v>410.29907069</v>
      </c>
      <c r="J50" s="20" t="n">
        <v>4.54485647</v>
      </c>
      <c r="K50" s="18" t="n">
        <v>399.98610768</v>
      </c>
      <c r="L50" s="20" t="n">
        <v>7.4432483</v>
      </c>
      <c r="M50" s="18" t="s">
        <v>404</v>
      </c>
      <c r="N50" s="20" t="s">
        <v>404</v>
      </c>
      <c r="O50" s="18" t="s">
        <v>404</v>
      </c>
      <c r="P50" s="20" t="s">
        <v>404</v>
      </c>
      <c r="Q50" s="18" t="s">
        <v>404</v>
      </c>
      <c r="R50" s="20" t="s">
        <v>404</v>
      </c>
      <c r="S50" s="18" t="s">
        <v>404</v>
      </c>
      <c r="T50" s="20" t="s">
        <v>404</v>
      </c>
      <c r="U50" s="18" t="n">
        <v>403.11019894</v>
      </c>
      <c r="V50" s="20" t="n">
        <v>12.59520649</v>
      </c>
    </row>
    <row r="51" spans="1:22">
      <c r="A51" s="15" t="s">
        <v>448</v>
      </c>
      <c r="B51" s="17" t="n">
        <v>6866</v>
      </c>
      <c r="C51" s="18">
        <f>(0.0/B51*100)</f>
        <v/>
      </c>
      <c r="D51" s="19" t="n">
        <v>6866</v>
      </c>
      <c r="E51" s="18" t="n">
        <v>405.81936365</v>
      </c>
      <c r="F51" s="20" t="n">
        <v>5.62096856</v>
      </c>
      <c r="G51" s="18" t="n">
        <v>418.8750727</v>
      </c>
      <c r="H51" s="20" t="n">
        <v>6.14042524</v>
      </c>
      <c r="I51" s="18" t="n">
        <v>424.53079345</v>
      </c>
      <c r="J51" s="20" t="n">
        <v>3.96146687</v>
      </c>
      <c r="K51" s="18" t="n">
        <v>415.29542751</v>
      </c>
      <c r="L51" s="20" t="n">
        <v>4.00412874</v>
      </c>
      <c r="M51" s="18" t="s">
        <v>404</v>
      </c>
      <c r="N51" s="20" t="s">
        <v>404</v>
      </c>
      <c r="O51" s="18" t="s">
        <v>404</v>
      </c>
      <c r="P51" s="20" t="s">
        <v>404</v>
      </c>
      <c r="Q51" s="18" t="s">
        <v>404</v>
      </c>
      <c r="R51" s="20" t="s">
        <v>404</v>
      </c>
      <c r="S51" s="18" t="s">
        <v>404</v>
      </c>
      <c r="T51" s="20" t="s">
        <v>404</v>
      </c>
      <c r="U51" s="18" t="n">
        <v>493.74739879</v>
      </c>
      <c r="V51" s="20" t="n">
        <v>33.14832596</v>
      </c>
    </row>
    <row r="52" spans="1:22">
      <c r="A52" s="15" t="s">
        <v>449</v>
      </c>
      <c r="B52" s="17" t="n">
        <v>5809</v>
      </c>
      <c r="C52" s="18">
        <f>(0.0/B52*100)</f>
        <v/>
      </c>
      <c r="D52" s="19" t="n">
        <v>5809</v>
      </c>
      <c r="E52" s="18" t="n">
        <v>604.62310423</v>
      </c>
      <c r="F52" s="20" t="n">
        <v>9.0932774</v>
      </c>
      <c r="G52" s="18" t="n">
        <v>516.26657045</v>
      </c>
      <c r="H52" s="20" t="n">
        <v>6.92870648</v>
      </c>
      <c r="I52" s="18" t="n">
        <v>472.2458689</v>
      </c>
      <c r="J52" s="20" t="n">
        <v>4.83566789</v>
      </c>
      <c r="K52" s="18" t="n">
        <v>450.29511402</v>
      </c>
      <c r="L52" s="20" t="n">
        <v>6.46179193</v>
      </c>
      <c r="M52" s="18" t="s">
        <v>404</v>
      </c>
      <c r="N52" s="20" t="s">
        <v>404</v>
      </c>
      <c r="O52" s="18" t="s">
        <v>404</v>
      </c>
      <c r="P52" s="20" t="s">
        <v>404</v>
      </c>
      <c r="Q52" s="18" t="s">
        <v>404</v>
      </c>
      <c r="R52" s="20" t="s">
        <v>404</v>
      </c>
      <c r="S52" s="18" t="s">
        <v>404</v>
      </c>
      <c r="T52" s="20" t="s">
        <v>404</v>
      </c>
      <c r="U52" s="18" t="n">
        <v>464.25798947</v>
      </c>
      <c r="V52" s="20" t="n">
        <v>14.37384441</v>
      </c>
    </row>
    <row r="53" spans="1:22">
      <c r="A53" s="15" t="s">
        <v>450</v>
      </c>
      <c r="B53" s="17" t="n">
        <v>5571</v>
      </c>
      <c r="C53" s="18">
        <f>(0.0/B53*100)</f>
        <v/>
      </c>
      <c r="D53" s="19" t="n">
        <v>5571</v>
      </c>
      <c r="E53" s="18" t="n">
        <v>478.35062517</v>
      </c>
      <c r="F53" s="20" t="n">
        <v>4.06034738</v>
      </c>
      <c r="G53" s="18" t="n">
        <v>437.35304721</v>
      </c>
      <c r="H53" s="20" t="n">
        <v>1.54768587</v>
      </c>
      <c r="I53" s="18" t="n">
        <v>400.91227</v>
      </c>
      <c r="J53" s="20" t="n">
        <v>2.62626889</v>
      </c>
      <c r="K53" s="18" t="n">
        <v>414.46470739</v>
      </c>
      <c r="L53" s="20" t="n">
        <v>6.83344708</v>
      </c>
      <c r="M53" s="18" t="s">
        <v>404</v>
      </c>
      <c r="N53" s="20" t="s">
        <v>404</v>
      </c>
      <c r="O53" s="18" t="s">
        <v>404</v>
      </c>
      <c r="P53" s="20" t="s">
        <v>404</v>
      </c>
      <c r="Q53" s="18" t="s">
        <v>404</v>
      </c>
      <c r="R53" s="20" t="s">
        <v>404</v>
      </c>
      <c r="S53" s="18" t="s">
        <v>404</v>
      </c>
      <c r="T53" s="20" t="s">
        <v>404</v>
      </c>
      <c r="U53" s="18" t="n">
        <v>345.58226837</v>
      </c>
      <c r="V53" s="20" t="n">
        <v>22.51923568</v>
      </c>
    </row>
    <row r="54" spans="1:22">
      <c r="A54" s="15" t="s">
        <v>451</v>
      </c>
      <c r="B54" s="17" t="n">
        <v>4740</v>
      </c>
      <c r="C54" s="18">
        <f>(199.0/B54*100)</f>
        <v/>
      </c>
      <c r="D54" s="19" t="n">
        <v>4541</v>
      </c>
      <c r="E54" s="18" t="n">
        <v>365.79375979</v>
      </c>
      <c r="F54" s="20" t="n">
        <v>7.18976363</v>
      </c>
      <c r="G54" s="18" t="n">
        <v>325.62707305</v>
      </c>
      <c r="H54" s="20" t="n">
        <v>4.01083255</v>
      </c>
      <c r="I54" s="18" t="n">
        <v>313.46099526</v>
      </c>
      <c r="J54" s="20" t="n">
        <v>7.40046608</v>
      </c>
      <c r="K54" s="18" t="n">
        <v>310.99454944</v>
      </c>
      <c r="L54" s="20" t="n">
        <v>17.95635487</v>
      </c>
      <c r="M54" s="18" t="s">
        <v>404</v>
      </c>
      <c r="N54" s="20" t="s">
        <v>404</v>
      </c>
      <c r="O54" s="18" t="s">
        <v>404</v>
      </c>
      <c r="P54" s="20" t="s">
        <v>404</v>
      </c>
      <c r="Q54" s="18" t="s">
        <v>404</v>
      </c>
      <c r="R54" s="20" t="s">
        <v>404</v>
      </c>
      <c r="S54" s="18" t="s">
        <v>404</v>
      </c>
      <c r="T54" s="20" t="s">
        <v>404</v>
      </c>
      <c r="U54" s="18" t="n">
        <v>323.9667159</v>
      </c>
      <c r="V54" s="20" t="n">
        <v>7.57781447</v>
      </c>
    </row>
    <row r="55" spans="1:22">
      <c r="A55" s="15" t="s">
        <v>452</v>
      </c>
      <c r="B55" s="17" t="n">
        <v>5316</v>
      </c>
      <c r="C55" s="18">
        <f>(43.0/B55*100)</f>
        <v/>
      </c>
      <c r="D55" s="19" t="n">
        <v>5273</v>
      </c>
      <c r="E55" s="18" t="n">
        <v>427.83896089</v>
      </c>
      <c r="F55" s="20" t="n">
        <v>7.76407352</v>
      </c>
      <c r="G55" s="18" t="n">
        <v>410.22612821</v>
      </c>
      <c r="H55" s="20" t="n">
        <v>3.87601379</v>
      </c>
      <c r="I55" s="18" t="n">
        <v>408.80328665</v>
      </c>
      <c r="J55" s="20" t="n">
        <v>5.79518103</v>
      </c>
      <c r="K55" s="18" t="n">
        <v>397.34628219</v>
      </c>
      <c r="L55" s="20" t="n">
        <v>11.23844571</v>
      </c>
      <c r="M55" s="18" t="s">
        <v>404</v>
      </c>
      <c r="N55" s="20" t="s">
        <v>404</v>
      </c>
      <c r="O55" s="18" t="s">
        <v>404</v>
      </c>
      <c r="P55" s="20" t="s">
        <v>404</v>
      </c>
      <c r="Q55" s="18" t="s">
        <v>404</v>
      </c>
      <c r="R55" s="20" t="s">
        <v>404</v>
      </c>
      <c r="S55" s="18" t="n">
        <v>373.6346221</v>
      </c>
      <c r="T55" s="20" t="n">
        <v>8.17340081</v>
      </c>
      <c r="U55" s="18" t="n">
        <v>386.18774642</v>
      </c>
      <c r="V55" s="20" t="n">
        <v>26.49287238</v>
      </c>
    </row>
    <row r="56" spans="1:22">
      <c r="A56" s="15" t="s">
        <v>453</v>
      </c>
      <c r="B56" s="17" t="n">
        <v>5359</v>
      </c>
      <c r="C56" s="18">
        <f>(0.0/B56*100)</f>
        <v/>
      </c>
      <c r="D56" s="19" t="n">
        <v>5359</v>
      </c>
      <c r="E56" s="18" t="n">
        <v>547.02002528</v>
      </c>
      <c r="F56" s="20" t="n">
        <v>5.4549451</v>
      </c>
      <c r="G56" s="18" t="n">
        <v>512.77961164</v>
      </c>
      <c r="H56" s="20" t="n">
        <v>4.55292198</v>
      </c>
      <c r="I56" s="18" t="n">
        <v>492.91779771</v>
      </c>
      <c r="J56" s="20" t="n">
        <v>12.05514541</v>
      </c>
      <c r="K56" s="18" t="s">
        <v>404</v>
      </c>
      <c r="L56" s="20" t="s">
        <v>404</v>
      </c>
      <c r="M56" s="18" t="s">
        <v>404</v>
      </c>
      <c r="N56" s="20" t="s">
        <v>404</v>
      </c>
      <c r="O56" s="18" t="s">
        <v>404</v>
      </c>
      <c r="P56" s="20" t="s">
        <v>404</v>
      </c>
      <c r="Q56" s="18" t="s">
        <v>404</v>
      </c>
      <c r="R56" s="20" t="s">
        <v>404</v>
      </c>
      <c r="S56" s="18" t="s">
        <v>404</v>
      </c>
      <c r="T56" s="20" t="s">
        <v>404</v>
      </c>
      <c r="U56" s="18" t="n">
        <v>511.51754572</v>
      </c>
      <c r="V56" s="20" t="n">
        <v>14.6398183</v>
      </c>
    </row>
    <row r="57" spans="1:22">
      <c r="A57" s="15" t="s">
        <v>454</v>
      </c>
      <c r="B57" s="17" t="n">
        <v>6513</v>
      </c>
      <c r="C57" s="18">
        <f>(0.0/B57*100)</f>
        <v/>
      </c>
      <c r="D57" s="19" t="n">
        <v>6513</v>
      </c>
      <c r="E57" s="18" t="n">
        <v>420.01530893</v>
      </c>
      <c r="F57" s="20" t="n">
        <v>7.29782205</v>
      </c>
      <c r="G57" s="18" t="n">
        <v>402.29286042</v>
      </c>
      <c r="H57" s="20" t="n">
        <v>3.89124622</v>
      </c>
      <c r="I57" s="18" t="n">
        <v>393.62063549</v>
      </c>
      <c r="J57" s="20" t="n">
        <v>5.53024047</v>
      </c>
      <c r="K57" s="18" t="n">
        <v>337.93917059</v>
      </c>
      <c r="L57" s="20" t="n">
        <v>8.092341680000001</v>
      </c>
      <c r="M57" s="18" t="s">
        <v>404</v>
      </c>
      <c r="N57" s="20" t="s">
        <v>404</v>
      </c>
      <c r="O57" s="18" t="s">
        <v>404</v>
      </c>
      <c r="P57" s="20" t="s">
        <v>404</v>
      </c>
      <c r="Q57" s="18" t="s">
        <v>404</v>
      </c>
      <c r="R57" s="20" t="s">
        <v>404</v>
      </c>
      <c r="S57" s="18" t="s">
        <v>404</v>
      </c>
      <c r="T57" s="20" t="s">
        <v>404</v>
      </c>
      <c r="U57" s="18" t="n">
        <v>449.01669442</v>
      </c>
      <c r="V57" s="20" t="n">
        <v>8.00421946</v>
      </c>
    </row>
    <row r="58" spans="1:22">
      <c r="A58" s="15" t="s">
        <v>455</v>
      </c>
      <c r="B58" s="17" t="n">
        <v>7267</v>
      </c>
      <c r="C58" s="18">
        <f>(0.0/B58*100)</f>
        <v/>
      </c>
      <c r="D58" s="19" t="n">
        <v>7267</v>
      </c>
      <c r="E58" s="18" t="n">
        <v>432.50677752</v>
      </c>
      <c r="F58" s="20" t="n">
        <v>11.39140122</v>
      </c>
      <c r="G58" s="18" t="n">
        <v>411.16060309</v>
      </c>
      <c r="H58" s="20" t="n">
        <v>4.4774753</v>
      </c>
      <c r="I58" s="18" t="n">
        <v>404.0312292</v>
      </c>
      <c r="J58" s="20" t="n">
        <v>4.95423208</v>
      </c>
      <c r="K58" s="18" t="n">
        <v>400.6655354</v>
      </c>
      <c r="L58" s="20" t="n">
        <v>8.0726426</v>
      </c>
      <c r="M58" s="18" t="s">
        <v>404</v>
      </c>
      <c r="N58" s="20" t="s">
        <v>404</v>
      </c>
      <c r="O58" s="18" t="s">
        <v>404</v>
      </c>
      <c r="P58" s="20" t="s">
        <v>404</v>
      </c>
      <c r="Q58" s="18" t="s">
        <v>404</v>
      </c>
      <c r="R58" s="20" t="s">
        <v>404</v>
      </c>
      <c r="S58" s="18" t="n">
        <v>347.83116176</v>
      </c>
      <c r="T58" s="20" t="n">
        <v>6.23611066</v>
      </c>
      <c r="U58" s="18" t="n">
        <v>405.85668264</v>
      </c>
      <c r="V58" s="20" t="n">
        <v>10.33258554</v>
      </c>
    </row>
    <row r="59" spans="1:22">
      <c r="A59" s="15" t="s">
        <v>456</v>
      </c>
      <c r="B59" s="17" t="n">
        <v>4826</v>
      </c>
      <c r="C59" s="18">
        <f>(0.0/B59*100)</f>
        <v/>
      </c>
      <c r="D59" s="19" t="n">
        <v>4826</v>
      </c>
      <c r="E59" s="18" t="n">
        <v>370.31689615</v>
      </c>
      <c r="F59" s="20" t="n">
        <v>9.01029114</v>
      </c>
      <c r="G59" s="18" t="n">
        <v>383.38147264</v>
      </c>
      <c r="H59" s="20" t="n">
        <v>2.8019338</v>
      </c>
      <c r="I59" s="18" t="n">
        <v>379.24630971</v>
      </c>
      <c r="J59" s="20" t="n">
        <v>2.18048113</v>
      </c>
      <c r="K59" s="18" t="n">
        <v>364.27655221</v>
      </c>
      <c r="L59" s="20" t="n">
        <v>3.63346506</v>
      </c>
      <c r="M59" s="18" t="s">
        <v>404</v>
      </c>
      <c r="N59" s="20" t="s">
        <v>404</v>
      </c>
      <c r="O59" s="18" t="s">
        <v>404</v>
      </c>
      <c r="P59" s="20" t="s">
        <v>404</v>
      </c>
      <c r="Q59" s="18" t="s">
        <v>404</v>
      </c>
      <c r="R59" s="20" t="s">
        <v>404</v>
      </c>
      <c r="S59" s="18" t="s">
        <v>404</v>
      </c>
      <c r="T59" s="20" t="s">
        <v>404</v>
      </c>
      <c r="U59" s="18" t="n">
        <v>354.54626757</v>
      </c>
      <c r="V59" s="20" t="n">
        <v>14.87376683</v>
      </c>
    </row>
    <row r="60" spans="1:22">
      <c r="A60" s="15" t="s">
        <v>457</v>
      </c>
      <c r="B60" s="17" t="n">
        <v>4546</v>
      </c>
      <c r="C60" s="18">
        <f>(0.0/B60*100)</f>
        <v/>
      </c>
      <c r="D60" s="19" t="n">
        <v>4546</v>
      </c>
      <c r="E60" s="18" t="n">
        <v>392.71404115</v>
      </c>
      <c r="F60" s="20" t="n">
        <v>7.16208045</v>
      </c>
      <c r="G60" s="18" t="n">
        <v>397.74253023</v>
      </c>
      <c r="H60" s="20" t="n">
        <v>6.69151379</v>
      </c>
      <c r="I60" s="18" t="n">
        <v>349.61155097</v>
      </c>
      <c r="J60" s="20" t="n">
        <v>8.535921330000001</v>
      </c>
      <c r="K60" s="18" t="n">
        <v>354.52742578</v>
      </c>
      <c r="L60" s="20" t="n">
        <v>14.74132929</v>
      </c>
      <c r="M60" s="18" t="s">
        <v>404</v>
      </c>
      <c r="N60" s="20" t="s">
        <v>404</v>
      </c>
      <c r="O60" s="18" t="s">
        <v>404</v>
      </c>
      <c r="P60" s="20" t="s">
        <v>404</v>
      </c>
      <c r="Q60" s="18" t="s">
        <v>404</v>
      </c>
      <c r="R60" s="20" t="s">
        <v>404</v>
      </c>
      <c r="S60" s="18" t="s">
        <v>404</v>
      </c>
      <c r="T60" s="20" t="s">
        <v>404</v>
      </c>
      <c r="U60" s="18" t="n">
        <v>381.32156468</v>
      </c>
      <c r="V60" s="20" t="n">
        <v>25.19958028</v>
      </c>
    </row>
    <row r="61" spans="1:22">
      <c r="A61" s="15" t="s">
        <v>458</v>
      </c>
      <c r="B61" s="17" t="n">
        <v>6525</v>
      </c>
      <c r="C61" s="18">
        <f>(0.0/B61*100)</f>
        <v/>
      </c>
      <c r="D61" s="19" t="n">
        <v>6525</v>
      </c>
      <c r="E61" s="18" t="n">
        <v>497.39500613</v>
      </c>
      <c r="F61" s="20" t="n">
        <v>11.52410431</v>
      </c>
      <c r="G61" s="18" t="n">
        <v>480.22309963</v>
      </c>
      <c r="H61" s="20" t="n">
        <v>3.1775277</v>
      </c>
      <c r="I61" s="18" t="n">
        <v>452.69666574</v>
      </c>
      <c r="J61" s="20" t="n">
        <v>5.75220393</v>
      </c>
      <c r="K61" s="18" t="n">
        <v>456.59955165</v>
      </c>
      <c r="L61" s="20" t="n">
        <v>12.57834027</v>
      </c>
      <c r="M61" s="18" t="s">
        <v>404</v>
      </c>
      <c r="N61" s="20" t="s">
        <v>404</v>
      </c>
      <c r="O61" s="18" t="s">
        <v>404</v>
      </c>
      <c r="P61" s="20" t="s">
        <v>404</v>
      </c>
      <c r="Q61" s="18" t="s">
        <v>404</v>
      </c>
      <c r="R61" s="20" t="s">
        <v>404</v>
      </c>
      <c r="S61" s="18" t="s">
        <v>404</v>
      </c>
      <c r="T61" s="20" t="s">
        <v>404</v>
      </c>
      <c r="U61" s="18" t="n">
        <v>415.14692166</v>
      </c>
      <c r="V61" s="20" t="n">
        <v>9.98376036</v>
      </c>
    </row>
    <row r="62" spans="1:22">
      <c r="A62" s="15" t="s">
        <v>459</v>
      </c>
      <c r="B62" s="17" t="n">
        <v>4476</v>
      </c>
      <c r="C62" s="18">
        <f>(0.0/B62*100)</f>
        <v/>
      </c>
      <c r="D62" s="19" t="n">
        <v>4476</v>
      </c>
      <c r="E62" s="18" t="n">
        <v>539.64497649</v>
      </c>
      <c r="F62" s="20" t="n">
        <v>1.85649648</v>
      </c>
      <c r="G62" s="18" t="n">
        <v>533.42755841</v>
      </c>
      <c r="H62" s="20" t="n">
        <v>1.48943116</v>
      </c>
      <c r="I62" s="18" t="n">
        <v>504.08468997</v>
      </c>
      <c r="J62" s="20" t="n">
        <v>3.09754567</v>
      </c>
      <c r="K62" s="18" t="n">
        <v>494.43784859</v>
      </c>
      <c r="L62" s="20" t="n">
        <v>3.73774473</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413.14132634</v>
      </c>
      <c r="F63" s="20" t="n">
        <v>4.45356515</v>
      </c>
      <c r="G63" s="18" t="n">
        <v>386.82652252</v>
      </c>
      <c r="H63" s="20" t="n">
        <v>1.95806437</v>
      </c>
      <c r="I63" s="18" t="n">
        <v>371.16335769</v>
      </c>
      <c r="J63" s="20" t="n">
        <v>1.87698582</v>
      </c>
      <c r="K63" s="18" t="n">
        <v>358.57049158</v>
      </c>
      <c r="L63" s="20" t="n">
        <v>5.89014563</v>
      </c>
      <c r="M63" s="18" t="s">
        <v>404</v>
      </c>
      <c r="N63" s="20" t="s">
        <v>404</v>
      </c>
      <c r="O63" s="18" t="s">
        <v>404</v>
      </c>
      <c r="P63" s="20" t="s">
        <v>404</v>
      </c>
      <c r="Q63" s="18" t="n">
        <v>305.17127029</v>
      </c>
      <c r="R63" s="20" t="n">
        <v>13.89695206</v>
      </c>
      <c r="S63" s="18" t="s">
        <v>404</v>
      </c>
      <c r="T63" s="20" t="s">
        <v>404</v>
      </c>
      <c r="U63" s="18" t="n">
        <v>406.08853857</v>
      </c>
      <c r="V63" s="20" t="n">
        <v>4.54018832</v>
      </c>
    </row>
    <row r="64" spans="1:22">
      <c r="A64" s="15" t="s">
        <v>461</v>
      </c>
      <c r="B64" s="17" t="n">
        <v>3634</v>
      </c>
      <c r="C64" s="18">
        <f>(27.0/B64*100)</f>
        <v/>
      </c>
      <c r="D64" s="19" t="n">
        <v>3607</v>
      </c>
      <c r="E64" s="18" t="n">
        <v>504.68446474</v>
      </c>
      <c r="F64" s="20" t="n">
        <v>2.4583235</v>
      </c>
      <c r="G64" s="18" t="n">
        <v>432.85680594</v>
      </c>
      <c r="H64" s="20" t="n">
        <v>2.39886074</v>
      </c>
      <c r="I64" s="18" t="n">
        <v>432.47556919</v>
      </c>
      <c r="J64" s="20" t="n">
        <v>5.259459</v>
      </c>
      <c r="K64" s="18" t="s">
        <v>404</v>
      </c>
      <c r="L64" s="20" t="s">
        <v>404</v>
      </c>
      <c r="M64" s="18" t="s">
        <v>404</v>
      </c>
      <c r="N64" s="20" t="s">
        <v>404</v>
      </c>
      <c r="O64" s="18" t="s">
        <v>404</v>
      </c>
      <c r="P64" s="20" t="s">
        <v>404</v>
      </c>
      <c r="Q64" s="18" t="n">
        <v>525.2545559500001</v>
      </c>
      <c r="R64" s="20" t="n">
        <v>15.32000848</v>
      </c>
      <c r="S64" s="18" t="s">
        <v>404</v>
      </c>
      <c r="T64" s="20" t="s">
        <v>404</v>
      </c>
      <c r="U64" s="18" t="s">
        <v>404</v>
      </c>
      <c r="V64" s="20" t="s">
        <v>404</v>
      </c>
    </row>
    <row r="65" spans="1:22">
      <c r="A65" s="15" t="s">
        <v>462</v>
      </c>
      <c r="B65" s="17" t="n">
        <v>5325</v>
      </c>
      <c r="C65" s="18">
        <f>(0.0/B65*100)</f>
        <v/>
      </c>
      <c r="D65" s="19" t="n">
        <v>5325</v>
      </c>
      <c r="E65" s="18" t="n">
        <v>419.58999752</v>
      </c>
      <c r="F65" s="20" t="n">
        <v>9.512058590000001</v>
      </c>
      <c r="G65" s="18" t="n">
        <v>435.12476242</v>
      </c>
      <c r="H65" s="20" t="n">
        <v>5.90372454</v>
      </c>
      <c r="I65" s="18" t="n">
        <v>427.46964566</v>
      </c>
      <c r="J65" s="20" t="n">
        <v>4.35045486</v>
      </c>
      <c r="K65" s="18" t="n">
        <v>422.00144505</v>
      </c>
      <c r="L65" s="20" t="n">
        <v>6.14599285</v>
      </c>
      <c r="M65" s="18" t="s">
        <v>404</v>
      </c>
      <c r="N65" s="20" t="s">
        <v>404</v>
      </c>
      <c r="O65" s="18" t="s">
        <v>404</v>
      </c>
      <c r="P65" s="20" t="s">
        <v>404</v>
      </c>
      <c r="Q65" s="18" t="s">
        <v>404</v>
      </c>
      <c r="R65" s="20" t="s">
        <v>404</v>
      </c>
      <c r="S65" s="18" t="s">
        <v>404</v>
      </c>
      <c r="T65" s="20" t="s">
        <v>404</v>
      </c>
      <c r="U65" s="18" t="n">
        <v>410.78100493</v>
      </c>
      <c r="V65" s="20" t="n">
        <v>9.89954545</v>
      </c>
    </row>
    <row r="66" spans="1:22">
      <c r="A66" s="15" t="s">
        <v>463</v>
      </c>
      <c r="B66" s="17" t="n">
        <v>5665</v>
      </c>
      <c r="C66" s="18">
        <f>(0.0/B66*100)</f>
        <v/>
      </c>
      <c r="D66" s="19" t="n">
        <v>5665</v>
      </c>
      <c r="E66" s="18" t="s">
        <v>404</v>
      </c>
      <c r="F66" s="20" t="s">
        <v>404</v>
      </c>
      <c r="G66" s="18" t="n">
        <v>439.65248754</v>
      </c>
      <c r="H66" s="20" t="n">
        <v>4.46475705</v>
      </c>
      <c r="I66" s="18" t="n">
        <v>408.57740308</v>
      </c>
      <c r="J66" s="20" t="n">
        <v>1.03002577</v>
      </c>
      <c r="K66" s="18" t="n">
        <v>363.37922033</v>
      </c>
      <c r="L66" s="20" t="n">
        <v>5.54045314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420.56661204</v>
      </c>
      <c r="F67" s="20" t="n">
        <v>6.30375835</v>
      </c>
      <c r="G67" s="18" t="n">
        <v>391.7248124</v>
      </c>
      <c r="H67" s="20" t="n">
        <v>3.50161738</v>
      </c>
      <c r="I67" s="18" t="n">
        <v>384.11157234</v>
      </c>
      <c r="J67" s="20" t="n">
        <v>5.72500629</v>
      </c>
      <c r="K67" s="18" t="n">
        <v>392.26983574</v>
      </c>
      <c r="L67" s="20" t="n">
        <v>6.68580166</v>
      </c>
      <c r="M67" s="18" t="s">
        <v>404</v>
      </c>
      <c r="N67" s="20" t="s">
        <v>404</v>
      </c>
      <c r="O67" s="18" t="s">
        <v>404</v>
      </c>
      <c r="P67" s="20" t="s">
        <v>404</v>
      </c>
      <c r="Q67" s="18" t="s">
        <v>404</v>
      </c>
      <c r="R67" s="20" t="s">
        <v>404</v>
      </c>
      <c r="S67" s="18" t="s">
        <v>404</v>
      </c>
      <c r="T67" s="20" t="s">
        <v>404</v>
      </c>
      <c r="U67" s="18" t="n">
        <v>367.17079255</v>
      </c>
      <c r="V67" s="20" t="n">
        <v>21.71405664</v>
      </c>
    </row>
    <row r="68" spans="1:22">
      <c r="A68" s="15" t="s">
        <v>465</v>
      </c>
      <c r="B68" s="17" t="n">
        <v>12083</v>
      </c>
      <c r="C68" s="18">
        <f>(0.0/B68*100)</f>
        <v/>
      </c>
      <c r="D68" s="19" t="n">
        <v>12083</v>
      </c>
      <c r="E68" s="18" t="n">
        <v>418.37975386</v>
      </c>
      <c r="F68" s="20" t="n">
        <v>1.29489296</v>
      </c>
      <c r="G68" s="18" t="n">
        <v>408.2976209</v>
      </c>
      <c r="H68" s="20" t="n">
        <v>1.40014582</v>
      </c>
      <c r="I68" s="18" t="n">
        <v>410.26617297</v>
      </c>
      <c r="J68" s="20" t="n">
        <v>3.82088108</v>
      </c>
      <c r="K68" s="18" t="n">
        <v>464.3501496</v>
      </c>
      <c r="L68" s="20" t="n">
        <v>2.83449067</v>
      </c>
      <c r="M68" s="18" t="s">
        <v>404</v>
      </c>
      <c r="N68" s="20" t="s">
        <v>404</v>
      </c>
      <c r="O68" s="18" t="s">
        <v>404</v>
      </c>
      <c r="P68" s="20" t="s">
        <v>404</v>
      </c>
      <c r="Q68" s="18" t="s">
        <v>404</v>
      </c>
      <c r="R68" s="20" t="s">
        <v>404</v>
      </c>
      <c r="S68" s="18" t="s">
        <v>404</v>
      </c>
      <c r="T68" s="20" t="s">
        <v>404</v>
      </c>
      <c r="U68" s="18" t="n">
        <v>411.19787257</v>
      </c>
      <c r="V68" s="20" t="n">
        <v>5.77144654</v>
      </c>
    </row>
    <row r="69" spans="1:22">
      <c r="A69" s="15" t="s">
        <v>466</v>
      </c>
      <c r="B69" s="17" t="n">
        <v>4876</v>
      </c>
      <c r="C69" s="18">
        <f>(0.0/B69*100)</f>
        <v/>
      </c>
      <c r="D69" s="19" t="n">
        <v>4876</v>
      </c>
      <c r="E69" s="18" t="n">
        <v>479.74540183</v>
      </c>
      <c r="F69" s="20" t="n">
        <v>13.02256324</v>
      </c>
      <c r="G69" s="18" t="n">
        <v>445.09443327</v>
      </c>
      <c r="H69" s="20" t="n">
        <v>5.09433708</v>
      </c>
      <c r="I69" s="18" t="n">
        <v>416.93562241</v>
      </c>
      <c r="J69" s="20" t="n">
        <v>5.05006665</v>
      </c>
      <c r="K69" s="18" t="n">
        <v>392.84755319</v>
      </c>
      <c r="L69" s="20" t="n">
        <v>6.58091106</v>
      </c>
      <c r="M69" s="18" t="s">
        <v>404</v>
      </c>
      <c r="N69" s="20" t="s">
        <v>404</v>
      </c>
      <c r="O69" s="18" t="s">
        <v>404</v>
      </c>
      <c r="P69" s="20" t="s">
        <v>404</v>
      </c>
      <c r="Q69" s="18" t="s">
        <v>404</v>
      </c>
      <c r="R69" s="20" t="s">
        <v>404</v>
      </c>
      <c r="S69" s="18" t="s">
        <v>404</v>
      </c>
      <c r="T69" s="20" t="s">
        <v>404</v>
      </c>
      <c r="U69" s="18" t="n">
        <v>406.31136849</v>
      </c>
      <c r="V69" s="20" t="n">
        <v>4.29698105</v>
      </c>
    </row>
    <row r="70" spans="1:22">
      <c r="A70" s="15" t="s">
        <v>467</v>
      </c>
      <c r="B70" s="17" t="n">
        <v>6036</v>
      </c>
      <c r="C70" s="18">
        <f>(0.0/B70*100)</f>
        <v/>
      </c>
      <c r="D70" s="19" t="n">
        <v>6036</v>
      </c>
      <c r="E70" s="18" t="n">
        <v>489.54300096</v>
      </c>
      <c r="F70" s="20" t="n">
        <v>8.606636890000001</v>
      </c>
      <c r="G70" s="18" t="n">
        <v>495.69724132</v>
      </c>
      <c r="H70" s="20" t="n">
        <v>5.45399109</v>
      </c>
      <c r="I70" s="18" t="n">
        <v>484.45741654</v>
      </c>
      <c r="J70" s="20" t="n">
        <v>5.30360212</v>
      </c>
      <c r="K70" s="18" t="n">
        <v>481.13833481</v>
      </c>
      <c r="L70" s="20" t="n">
        <v>4.90043794</v>
      </c>
      <c r="M70" s="18" t="s">
        <v>404</v>
      </c>
      <c r="N70" s="20" t="s">
        <v>404</v>
      </c>
      <c r="O70" s="18" t="s">
        <v>404</v>
      </c>
      <c r="P70" s="20" t="s">
        <v>404</v>
      </c>
      <c r="Q70" s="18" t="s">
        <v>404</v>
      </c>
      <c r="R70" s="20" t="s">
        <v>404</v>
      </c>
      <c r="S70" s="18" t="s">
        <v>404</v>
      </c>
      <c r="T70" s="20" t="s">
        <v>404</v>
      </c>
      <c r="U70" s="18" t="s">
        <v>404</v>
      </c>
      <c r="V70" s="20" t="s">
        <v>404</v>
      </c>
    </row>
    <row r="71" spans="1:22">
      <c r="A71" s="15" t="s">
        <v>468</v>
      </c>
      <c r="B71" s="17" t="n">
        <v>6115</v>
      </c>
      <c r="C71" s="18">
        <f>(0.0/B71*100)</f>
        <v/>
      </c>
      <c r="D71" s="19" t="n">
        <v>6115</v>
      </c>
      <c r="E71" s="18" t="n">
        <v>596.09247471</v>
      </c>
      <c r="F71" s="20" t="n">
        <v>2.89253155</v>
      </c>
      <c r="G71" s="18" t="n">
        <v>550.57757012</v>
      </c>
      <c r="H71" s="20" t="n">
        <v>1.41307011</v>
      </c>
      <c r="I71" s="18" t="n">
        <v>494.59612686</v>
      </c>
      <c r="J71" s="20" t="n">
        <v>4.4772418</v>
      </c>
      <c r="K71" s="18" t="n">
        <v>457.93284511</v>
      </c>
      <c r="L71" s="20" t="n">
        <v>16.68202722</v>
      </c>
      <c r="M71" s="18" t="s">
        <v>404</v>
      </c>
      <c r="N71" s="20" t="s">
        <v>404</v>
      </c>
      <c r="O71" s="18" t="s">
        <v>404</v>
      </c>
      <c r="P71" s="20" t="s">
        <v>404</v>
      </c>
      <c r="Q71" s="18" t="s">
        <v>404</v>
      </c>
      <c r="R71" s="20" t="s">
        <v>404</v>
      </c>
      <c r="S71" s="18" t="s">
        <v>404</v>
      </c>
      <c r="T71" s="20" t="s">
        <v>404</v>
      </c>
      <c r="U71" s="18" t="s">
        <v>404</v>
      </c>
      <c r="V71" s="20" t="s">
        <v>404</v>
      </c>
    </row>
    <row r="72" spans="1:22">
      <c r="A72" s="15" t="s">
        <v>469</v>
      </c>
      <c r="B72" s="17" t="n">
        <v>7708</v>
      </c>
      <c r="C72" s="18">
        <f>(0.0/B72*100)</f>
        <v/>
      </c>
      <c r="D72" s="19" t="n">
        <v>7708</v>
      </c>
      <c r="E72" s="18" t="n">
        <v>546.08543079</v>
      </c>
      <c r="F72" s="20" t="n">
        <v>4.88428751</v>
      </c>
      <c r="G72" s="18" t="n">
        <v>521.92022522</v>
      </c>
      <c r="H72" s="20" t="n">
        <v>6.73569222</v>
      </c>
      <c r="I72" s="18" t="n">
        <v>502.00883461</v>
      </c>
      <c r="J72" s="20" t="n">
        <v>13.72182847</v>
      </c>
      <c r="K72" s="18" t="n">
        <v>531.69495783</v>
      </c>
      <c r="L72" s="20" t="n">
        <v>18.54691619</v>
      </c>
      <c r="M72" s="18" t="s">
        <v>404</v>
      </c>
      <c r="N72" s="20" t="s">
        <v>404</v>
      </c>
      <c r="O72" s="18" t="s">
        <v>404</v>
      </c>
      <c r="P72" s="20" t="s">
        <v>404</v>
      </c>
      <c r="Q72" s="18" t="s">
        <v>404</v>
      </c>
      <c r="R72" s="20" t="s">
        <v>404</v>
      </c>
      <c r="S72" s="18" t="s">
        <v>404</v>
      </c>
      <c r="T72" s="20" t="s">
        <v>404</v>
      </c>
      <c r="U72" s="18" t="n">
        <v>471.43965658</v>
      </c>
      <c r="V72" s="20" t="n">
        <v>14.72957369</v>
      </c>
    </row>
    <row r="73" spans="1:22">
      <c r="A73" s="15" t="s">
        <v>470</v>
      </c>
      <c r="B73" s="17" t="n">
        <v>8249</v>
      </c>
      <c r="C73" s="18">
        <f>(0.0/B73*100)</f>
        <v/>
      </c>
      <c r="D73" s="19" t="n">
        <v>8249</v>
      </c>
      <c r="E73" s="18" t="n">
        <v>423.09866627</v>
      </c>
      <c r="F73" s="20" t="n">
        <v>7.1399415</v>
      </c>
      <c r="G73" s="18" t="n">
        <v>429.98063261</v>
      </c>
      <c r="H73" s="20" t="n">
        <v>3.74451838</v>
      </c>
      <c r="I73" s="18" t="n">
        <v>399.75760182</v>
      </c>
      <c r="J73" s="20" t="n">
        <v>5.43283791</v>
      </c>
      <c r="K73" s="18" t="n">
        <v>387.93142116</v>
      </c>
      <c r="L73" s="20" t="n">
        <v>6.92882087</v>
      </c>
      <c r="M73" s="18" t="s">
        <v>404</v>
      </c>
      <c r="N73" s="20" t="s">
        <v>404</v>
      </c>
      <c r="O73" s="18" t="s">
        <v>404</v>
      </c>
      <c r="P73" s="20" t="s">
        <v>404</v>
      </c>
      <c r="Q73" s="18" t="s">
        <v>404</v>
      </c>
      <c r="R73" s="20" t="s">
        <v>404</v>
      </c>
      <c r="S73" s="18" t="s">
        <v>404</v>
      </c>
      <c r="T73" s="20" t="s">
        <v>404</v>
      </c>
      <c r="U73" s="18" t="n">
        <v>417.48476081</v>
      </c>
      <c r="V73" s="20" t="n">
        <v>21.82320514</v>
      </c>
    </row>
    <row r="74" spans="1:22">
      <c r="A74" s="15" t="s">
        <v>471</v>
      </c>
      <c r="B74" s="17" t="n">
        <v>4692</v>
      </c>
      <c r="C74" s="18">
        <f>(484.0/B74*100)</f>
        <v/>
      </c>
      <c r="D74" s="19" t="n">
        <v>4208</v>
      </c>
      <c r="E74" s="18" t="n">
        <v>512.53081493</v>
      </c>
      <c r="F74" s="20" t="n">
        <v>3.93477542</v>
      </c>
      <c r="G74" s="18" t="n">
        <v>457.50361838</v>
      </c>
      <c r="H74" s="20" t="n">
        <v>2.70988879</v>
      </c>
      <c r="I74" s="18" t="n">
        <v>396.45444495</v>
      </c>
      <c r="J74" s="20" t="n">
        <v>2.05277711</v>
      </c>
      <c r="K74" s="18" t="n">
        <v>370.08334198</v>
      </c>
      <c r="L74" s="20" t="n">
        <v>2.58865112</v>
      </c>
      <c r="M74" s="18" t="s">
        <v>404</v>
      </c>
      <c r="N74" s="20" t="s">
        <v>404</v>
      </c>
      <c r="O74" s="18" t="s">
        <v>404</v>
      </c>
      <c r="P74" s="20" t="s">
        <v>404</v>
      </c>
      <c r="Q74" s="18" t="s">
        <v>404</v>
      </c>
      <c r="R74" s="20" t="s">
        <v>404</v>
      </c>
      <c r="S74" s="18" t="s">
        <v>404</v>
      </c>
      <c r="T74" s="20" t="s">
        <v>404</v>
      </c>
      <c r="U74" s="18" t="n">
        <v>441.76368498</v>
      </c>
      <c r="V74" s="20" t="n">
        <v>13.0939966</v>
      </c>
    </row>
    <row r="75" spans="1:22">
      <c r="A75" s="15" t="s">
        <v>472</v>
      </c>
      <c r="B75" s="17" t="n">
        <v>5375</v>
      </c>
      <c r="C75" s="18">
        <f>(483.0/B75*100)</f>
        <v/>
      </c>
      <c r="D75" s="19" t="n">
        <v>4892</v>
      </c>
      <c r="E75" s="18" t="n">
        <v>389.3098</v>
      </c>
      <c r="F75" s="20" t="n">
        <v>18.1844774</v>
      </c>
      <c r="G75" s="18" t="n">
        <v>395.48334768</v>
      </c>
      <c r="H75" s="20" t="n">
        <v>9.704515430000001</v>
      </c>
      <c r="I75" s="18" t="n">
        <v>382.23977287</v>
      </c>
      <c r="J75" s="20" t="n">
        <v>5.37604451</v>
      </c>
      <c r="K75" s="18" t="n">
        <v>388.95250536</v>
      </c>
      <c r="L75" s="20" t="n">
        <v>4.61583313</v>
      </c>
      <c r="M75" s="18" t="s">
        <v>404</v>
      </c>
      <c r="N75" s="20" t="s">
        <v>404</v>
      </c>
      <c r="O75" s="18" t="s">
        <v>404</v>
      </c>
      <c r="P75" s="20" t="s">
        <v>404</v>
      </c>
      <c r="Q75" s="18" t="s">
        <v>404</v>
      </c>
      <c r="R75" s="20" t="s">
        <v>404</v>
      </c>
      <c r="S75" s="18" t="s">
        <v>404</v>
      </c>
      <c r="T75" s="20" t="s">
        <v>404</v>
      </c>
      <c r="U75" s="18" t="n">
        <v>383.64455144</v>
      </c>
      <c r="V75" s="20" t="n">
        <v>11.82993971</v>
      </c>
    </row>
    <row r="76" spans="1:22">
      <c r="A76" s="15" t="s">
        <v>473</v>
      </c>
      <c r="B76" s="17" t="n">
        <v>14167</v>
      </c>
      <c r="C76" s="18">
        <f>(1400.0/B76*100)</f>
        <v/>
      </c>
      <c r="D76" s="19" t="n">
        <v>12767</v>
      </c>
      <c r="E76" s="18" t="n">
        <v>480.31194179</v>
      </c>
      <c r="F76" s="20" t="n">
        <v>6.24259074</v>
      </c>
      <c r="G76" s="18" t="n">
        <v>437.45464055</v>
      </c>
      <c r="H76" s="20" t="n">
        <v>6.43557039</v>
      </c>
      <c r="I76" s="18" t="n">
        <v>396.22120893</v>
      </c>
      <c r="J76" s="20" t="n">
        <v>6.98269375</v>
      </c>
      <c r="K76" s="18" t="n">
        <v>407.02416329</v>
      </c>
      <c r="L76" s="20" t="n">
        <v>5.14596572</v>
      </c>
      <c r="M76" s="18" t="s">
        <v>404</v>
      </c>
      <c r="N76" s="20" t="s">
        <v>404</v>
      </c>
      <c r="O76" s="18" t="s">
        <v>404</v>
      </c>
      <c r="P76" s="20" t="s">
        <v>404</v>
      </c>
      <c r="Q76" s="18" t="s">
        <v>404</v>
      </c>
      <c r="R76" s="20" t="s">
        <v>404</v>
      </c>
      <c r="S76" s="18" t="s">
        <v>404</v>
      </c>
      <c r="T76" s="20" t="s">
        <v>404</v>
      </c>
      <c r="U76" s="18" t="n">
        <v>445.03795951</v>
      </c>
      <c r="V76" s="20" t="n">
        <v>8.133722000000001</v>
      </c>
    </row>
    <row r="77" spans="1:22">
      <c r="A77" s="15" t="s">
        <v>474</v>
      </c>
      <c r="B77" s="17" t="n">
        <v>6062</v>
      </c>
      <c r="C77" s="18">
        <f>(0.0/B77*100)</f>
        <v/>
      </c>
      <c r="D77" s="19" t="n">
        <v>6062</v>
      </c>
      <c r="E77" s="18" t="n">
        <v>474.37447042</v>
      </c>
      <c r="F77" s="20" t="n">
        <v>8.478574890000001</v>
      </c>
      <c r="G77" s="18" t="n">
        <v>449.31237216</v>
      </c>
      <c r="H77" s="20" t="n">
        <v>6.22399556</v>
      </c>
      <c r="I77" s="18" t="n">
        <v>418.84505363</v>
      </c>
      <c r="J77" s="20" t="n">
        <v>3.87393775</v>
      </c>
      <c r="K77" s="18" t="n">
        <v>405.99438032</v>
      </c>
      <c r="L77" s="20" t="n">
        <v>8.381571170000001</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613.69521951</v>
      </c>
      <c r="F78" s="20" t="n">
        <v>35.09512417</v>
      </c>
      <c r="G78" s="18" t="n">
        <v>532.48912919</v>
      </c>
      <c r="H78" s="20" t="n">
        <v>4.00238261</v>
      </c>
      <c r="I78" s="18" t="n">
        <v>505.05214236</v>
      </c>
      <c r="J78" s="20" t="n">
        <v>6.42716809</v>
      </c>
      <c r="K78" s="18" t="n">
        <v>476.41671354</v>
      </c>
      <c r="L78" s="20" t="n">
        <v>14.37271618</v>
      </c>
      <c r="M78" s="18" t="s">
        <v>404</v>
      </c>
      <c r="N78" s="20" t="s">
        <v>404</v>
      </c>
      <c r="O78" s="18" t="s">
        <v>404</v>
      </c>
      <c r="P78" s="20" t="s">
        <v>404</v>
      </c>
      <c r="Q78" s="18" t="s">
        <v>404</v>
      </c>
      <c r="R78" s="20" t="s">
        <v>404</v>
      </c>
      <c r="S78" s="18" t="s">
        <v>404</v>
      </c>
      <c r="T78" s="20" t="s">
        <v>404</v>
      </c>
      <c r="U78" s="18" t="n">
        <v>488.79665937</v>
      </c>
      <c r="V78" s="20" t="n">
        <v>5.36423065</v>
      </c>
    </row>
    <row customHeight="1" ht="25" r="79" spans="1:22">
      <c r="A79" s="15" t="s">
        <v>476</v>
      </c>
      <c r="B79" s="17" t="n">
        <v>1657</v>
      </c>
      <c r="C79" s="18">
        <f>(21.0/B79*100)</f>
        <v/>
      </c>
      <c r="D79" s="19" t="n">
        <v>1636</v>
      </c>
      <c r="E79" s="18" t="n">
        <v>519.1568468200001</v>
      </c>
      <c r="F79" s="20" t="n">
        <v>9.292208029999999</v>
      </c>
      <c r="G79" s="18" t="n">
        <v>481.47653135</v>
      </c>
      <c r="H79" s="20" t="n">
        <v>12.1699178</v>
      </c>
      <c r="I79" s="18" t="n">
        <v>464.8484465</v>
      </c>
      <c r="J79" s="20" t="n">
        <v>12.2003839</v>
      </c>
      <c r="K79" s="18" t="n">
        <v>433.36974995</v>
      </c>
      <c r="L79" s="20" t="n">
        <v>15.86675388</v>
      </c>
      <c r="M79" s="18" t="s">
        <v>404</v>
      </c>
      <c r="N79" s="20" t="s">
        <v>404</v>
      </c>
      <c r="O79" s="18" t="s">
        <v>404</v>
      </c>
      <c r="P79" s="20" t="s">
        <v>404</v>
      </c>
      <c r="Q79" s="18" t="s">
        <v>404</v>
      </c>
      <c r="R79" s="20" t="s">
        <v>404</v>
      </c>
      <c r="S79" s="18" t="s">
        <v>404</v>
      </c>
      <c r="T79" s="20" t="s">
        <v>404</v>
      </c>
      <c r="U79" s="18" t="n">
        <v>424.02798626</v>
      </c>
      <c r="V79" s="20" t="n">
        <v>10.25576878</v>
      </c>
    </row>
    <row r="80" spans="1:22">
      <c r="A80" s="15" t="s">
        <v>477</v>
      </c>
      <c r="B80" s="17" t="n">
        <v>7841</v>
      </c>
      <c r="C80" s="18">
        <f>(0.0/B80*100)</f>
        <v/>
      </c>
      <c r="D80" s="19" t="n">
        <v>7841</v>
      </c>
      <c r="E80" s="18" t="n">
        <v>452.54517606</v>
      </c>
      <c r="F80" s="20" t="n">
        <v>7.11966099</v>
      </c>
      <c r="G80" s="18" t="n">
        <v>451.59949512</v>
      </c>
      <c r="H80" s="20" t="n">
        <v>5.9803411</v>
      </c>
      <c r="I80" s="18" t="n">
        <v>454.25707772</v>
      </c>
      <c r="J80" s="20" t="n">
        <v>6.99729192</v>
      </c>
      <c r="K80" s="18" t="n">
        <v>464.13252207</v>
      </c>
      <c r="L80" s="20" t="n">
        <v>8.652003260000001</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475.83807353</v>
      </c>
      <c r="F81" s="20" t="n">
        <v>14.08743562</v>
      </c>
      <c r="G81" s="18" t="n">
        <v>447.13575657</v>
      </c>
      <c r="H81" s="20" t="n">
        <v>3.83521773</v>
      </c>
      <c r="I81" s="18" t="n">
        <v>421.8989555</v>
      </c>
      <c r="J81" s="20" t="n">
        <v>3.43646889</v>
      </c>
      <c r="K81" s="18" t="n">
        <v>425.03795817</v>
      </c>
      <c r="L81" s="20" t="n">
        <v>6.65808086</v>
      </c>
      <c r="M81" s="18" t="s">
        <v>404</v>
      </c>
      <c r="N81" s="20" t="s">
        <v>404</v>
      </c>
      <c r="O81" s="18" t="s">
        <v>404</v>
      </c>
      <c r="P81" s="20" t="s">
        <v>404</v>
      </c>
      <c r="Q81" s="18" t="s">
        <v>404</v>
      </c>
      <c r="R81" s="20" t="s">
        <v>404</v>
      </c>
      <c r="S81" s="18" t="s">
        <v>404</v>
      </c>
      <c r="T81" s="20" t="s">
        <v>404</v>
      </c>
      <c r="U81" s="18" t="n">
        <v>523.4145175</v>
      </c>
      <c r="V81" s="20" t="n">
        <v>6.78576833</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709</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548.05942021</v>
      </c>
      <c r="F7" s="20" t="n">
        <v>4.04189691</v>
      </c>
      <c r="G7" s="18" t="n">
        <v>512.65678626</v>
      </c>
      <c r="H7" s="20" t="n">
        <v>2.5051065</v>
      </c>
      <c r="I7" s="18" t="n">
        <v>469.43163378</v>
      </c>
      <c r="J7" s="20" t="n">
        <v>3.62343085</v>
      </c>
      <c r="K7" s="18" t="n">
        <v>456.0923706</v>
      </c>
      <c r="L7" s="20" t="n">
        <v>9.71918123</v>
      </c>
      <c r="M7" s="18" t="s">
        <v>404</v>
      </c>
      <c r="N7" s="20" t="s">
        <v>404</v>
      </c>
      <c r="O7" s="18" t="s">
        <v>404</v>
      </c>
      <c r="P7" s="20" t="s">
        <v>404</v>
      </c>
      <c r="Q7" s="18" t="s">
        <v>404</v>
      </c>
      <c r="R7" s="20" t="s">
        <v>404</v>
      </c>
      <c r="S7" s="18" t="s">
        <v>404</v>
      </c>
      <c r="T7" s="20" t="s">
        <v>404</v>
      </c>
      <c r="U7" s="18" t="n">
        <v>490.08558036</v>
      </c>
      <c r="V7" s="20" t="n">
        <v>9.66026053</v>
      </c>
    </row>
    <row r="8" spans="1:22">
      <c r="A8" s="15" t="s">
        <v>405</v>
      </c>
      <c r="B8" s="17" t="n">
        <v>7007</v>
      </c>
      <c r="C8" s="18">
        <f>(0.0/B8*100)</f>
        <v/>
      </c>
      <c r="D8" s="19" t="n">
        <v>7007</v>
      </c>
      <c r="E8" s="18" t="n">
        <v>485.48479666</v>
      </c>
      <c r="F8" s="20" t="n">
        <v>11.47644869</v>
      </c>
      <c r="G8" s="18" t="n">
        <v>507.55983161</v>
      </c>
      <c r="H8" s="20" t="n">
        <v>5.9655106</v>
      </c>
      <c r="I8" s="18" t="n">
        <v>497.76639586</v>
      </c>
      <c r="J8" s="20" t="n">
        <v>6.86706472</v>
      </c>
      <c r="K8" s="18" t="n">
        <v>447.38461538</v>
      </c>
      <c r="L8" s="20" t="n">
        <v>10.48320585</v>
      </c>
      <c r="M8" s="18" t="s">
        <v>404</v>
      </c>
      <c r="N8" s="20" t="s">
        <v>404</v>
      </c>
      <c r="O8" s="18" t="s">
        <v>404</v>
      </c>
      <c r="P8" s="20" t="s">
        <v>404</v>
      </c>
      <c r="Q8" s="18" t="s">
        <v>404</v>
      </c>
      <c r="R8" s="20" t="s">
        <v>404</v>
      </c>
      <c r="S8" s="18" t="s">
        <v>404</v>
      </c>
      <c r="T8" s="20" t="s">
        <v>404</v>
      </c>
      <c r="U8" s="18" t="n">
        <v>493.78720869</v>
      </c>
      <c r="V8" s="20" t="n">
        <v>25.51787344</v>
      </c>
    </row>
    <row r="9" spans="1:22">
      <c r="A9" s="15" t="s">
        <v>406</v>
      </c>
      <c r="B9" s="17" t="n">
        <v>9651</v>
      </c>
      <c r="C9" s="18">
        <f>(200.0/B9*100)</f>
        <v/>
      </c>
      <c r="D9" s="19" t="n">
        <v>9451</v>
      </c>
      <c r="E9" s="18" t="n">
        <v>567.19028365</v>
      </c>
      <c r="F9" s="20" t="n">
        <v>5.8618704</v>
      </c>
      <c r="G9" s="18" t="n">
        <v>514.91460896</v>
      </c>
      <c r="H9" s="20" t="n">
        <v>3.50340399</v>
      </c>
      <c r="I9" s="18" t="n">
        <v>440.58581639</v>
      </c>
      <c r="J9" s="20" t="n">
        <v>6.66355248</v>
      </c>
      <c r="K9" s="18" t="n">
        <v>414.98101792</v>
      </c>
      <c r="L9" s="20" t="n">
        <v>8.59711418</v>
      </c>
      <c r="M9" s="18" t="s">
        <v>404</v>
      </c>
      <c r="N9" s="20" t="s">
        <v>404</v>
      </c>
      <c r="O9" s="18" t="s">
        <v>404</v>
      </c>
      <c r="P9" s="20" t="s">
        <v>404</v>
      </c>
      <c r="Q9" s="18" t="s">
        <v>404</v>
      </c>
      <c r="R9" s="20" t="s">
        <v>404</v>
      </c>
      <c r="S9" s="18" t="s">
        <v>404</v>
      </c>
      <c r="T9" s="20" t="s">
        <v>404</v>
      </c>
      <c r="U9" s="18" t="n">
        <v>485.42185904</v>
      </c>
      <c r="V9" s="20" t="n">
        <v>15.00935092</v>
      </c>
    </row>
    <row r="10" spans="1:22">
      <c r="A10" s="15" t="s">
        <v>407</v>
      </c>
      <c r="B10" s="17" t="n">
        <v>20058</v>
      </c>
      <c r="C10" s="18">
        <f>(3134.0/B10*100)</f>
        <v/>
      </c>
      <c r="D10" s="19" t="n">
        <v>16924</v>
      </c>
      <c r="E10" s="18" t="n">
        <v>561.72973195</v>
      </c>
      <c r="F10" s="20" t="n">
        <v>6.71242762</v>
      </c>
      <c r="G10" s="18" t="n">
        <v>531.74058852</v>
      </c>
      <c r="H10" s="20" t="n">
        <v>3.47799578</v>
      </c>
      <c r="I10" s="18" t="n">
        <v>523.3489845</v>
      </c>
      <c r="J10" s="20" t="n">
        <v>3.09301904</v>
      </c>
      <c r="K10" s="18" t="n">
        <v>501.2072882</v>
      </c>
      <c r="L10" s="20" t="n">
        <v>9.547624430000001</v>
      </c>
      <c r="M10" s="18" t="s">
        <v>404</v>
      </c>
      <c r="N10" s="20" t="s">
        <v>404</v>
      </c>
      <c r="O10" s="18" t="s">
        <v>404</v>
      </c>
      <c r="P10" s="20" t="s">
        <v>404</v>
      </c>
      <c r="Q10" s="18" t="s">
        <v>404</v>
      </c>
      <c r="R10" s="20" t="s">
        <v>404</v>
      </c>
      <c r="S10" s="18" t="s">
        <v>404</v>
      </c>
      <c r="T10" s="20" t="s">
        <v>404</v>
      </c>
      <c r="U10" s="18" t="n">
        <v>554.12047921</v>
      </c>
      <c r="V10" s="20" t="n">
        <v>11.86900953</v>
      </c>
    </row>
    <row r="11" spans="1:22">
      <c r="A11" s="15" t="s">
        <v>408</v>
      </c>
      <c r="B11" s="17" t="n">
        <v>7053</v>
      </c>
      <c r="C11" s="18">
        <f>(212.0/B11*100)</f>
        <v/>
      </c>
      <c r="D11" s="19" t="n">
        <v>6841</v>
      </c>
      <c r="E11" s="18" t="n">
        <v>466.98237157</v>
      </c>
      <c r="F11" s="20" t="n">
        <v>5.9917905</v>
      </c>
      <c r="G11" s="18" t="n">
        <v>451.5091214</v>
      </c>
      <c r="H11" s="20" t="n">
        <v>5.19470833</v>
      </c>
      <c r="I11" s="18" t="n">
        <v>417.9578267</v>
      </c>
      <c r="J11" s="20" t="n">
        <v>7.73861891</v>
      </c>
      <c r="K11" s="18" t="n">
        <v>393.84803854</v>
      </c>
      <c r="L11" s="20" t="n">
        <v>7.40483064</v>
      </c>
      <c r="M11" s="18" t="s">
        <v>404</v>
      </c>
      <c r="N11" s="20" t="s">
        <v>404</v>
      </c>
      <c r="O11" s="18" t="s">
        <v>404</v>
      </c>
      <c r="P11" s="20" t="s">
        <v>404</v>
      </c>
      <c r="Q11" s="18" t="s">
        <v>404</v>
      </c>
      <c r="R11" s="20" t="s">
        <v>404</v>
      </c>
      <c r="S11" s="18" t="s">
        <v>404</v>
      </c>
      <c r="T11" s="20" t="s">
        <v>404</v>
      </c>
      <c r="U11" s="18" t="n">
        <v>431.12054287</v>
      </c>
      <c r="V11" s="20" t="n">
        <v>12.73730323</v>
      </c>
    </row>
    <row r="12" spans="1:22">
      <c r="A12" s="15" t="s">
        <v>409</v>
      </c>
      <c r="B12" s="17" t="n">
        <v>6894</v>
      </c>
      <c r="C12" s="18">
        <f>(106.0/B12*100)</f>
        <v/>
      </c>
      <c r="D12" s="19" t="n">
        <v>6788</v>
      </c>
      <c r="E12" s="18" t="n">
        <v>520.07475616</v>
      </c>
      <c r="F12" s="20" t="n">
        <v>20.32268196</v>
      </c>
      <c r="G12" s="18" t="n">
        <v>518.27935546</v>
      </c>
      <c r="H12" s="20" t="n">
        <v>4.93882235</v>
      </c>
      <c r="I12" s="18" t="n">
        <v>480.90414116</v>
      </c>
      <c r="J12" s="20" t="n">
        <v>4.73051268</v>
      </c>
      <c r="K12" s="18" t="n">
        <v>447.67501294</v>
      </c>
      <c r="L12" s="20" t="n">
        <v>10.0734725</v>
      </c>
      <c r="M12" s="18" t="s">
        <v>404</v>
      </c>
      <c r="N12" s="20" t="s">
        <v>404</v>
      </c>
      <c r="O12" s="18" t="s">
        <v>404</v>
      </c>
      <c r="P12" s="20" t="s">
        <v>404</v>
      </c>
      <c r="Q12" s="18" t="s">
        <v>404</v>
      </c>
      <c r="R12" s="20" t="s">
        <v>404</v>
      </c>
      <c r="S12" s="18" t="s">
        <v>404</v>
      </c>
      <c r="T12" s="20" t="s">
        <v>404</v>
      </c>
      <c r="U12" s="18" t="n">
        <v>456.04923589</v>
      </c>
      <c r="V12" s="20" t="n">
        <v>32.18264157</v>
      </c>
    </row>
    <row r="13" spans="1:22">
      <c r="A13" s="15" t="s">
        <v>410</v>
      </c>
      <c r="B13" s="17" t="n">
        <v>7161</v>
      </c>
      <c r="C13" s="18">
        <f>(1175.0/B13*100)</f>
        <v/>
      </c>
      <c r="D13" s="19" t="n">
        <v>5986</v>
      </c>
      <c r="E13" s="18" t="n">
        <v>518.16766447</v>
      </c>
      <c r="F13" s="20" t="n">
        <v>3.99182348</v>
      </c>
      <c r="G13" s="18" t="n">
        <v>500.98460596</v>
      </c>
      <c r="H13" s="20" t="n">
        <v>4.00989827</v>
      </c>
      <c r="I13" s="18" t="n">
        <v>475.72549098</v>
      </c>
      <c r="J13" s="20" t="n">
        <v>5.44540367</v>
      </c>
      <c r="K13" s="18" t="n">
        <v>479.81911958</v>
      </c>
      <c r="L13" s="20" t="n">
        <v>6.55773064</v>
      </c>
      <c r="M13" s="18" t="s">
        <v>404</v>
      </c>
      <c r="N13" s="20" t="s">
        <v>404</v>
      </c>
      <c r="O13" s="18" t="s">
        <v>404</v>
      </c>
      <c r="P13" s="20" t="s">
        <v>404</v>
      </c>
      <c r="Q13" s="18" t="s">
        <v>404</v>
      </c>
      <c r="R13" s="20" t="s">
        <v>404</v>
      </c>
      <c r="S13" s="18" t="s">
        <v>404</v>
      </c>
      <c r="T13" s="20" t="s">
        <v>404</v>
      </c>
      <c r="U13" s="18" t="n">
        <v>499.59302191</v>
      </c>
      <c r="V13" s="20" t="n">
        <v>5.27490839</v>
      </c>
    </row>
    <row r="14" spans="1:22">
      <c r="A14" s="15" t="s">
        <v>411</v>
      </c>
      <c r="B14" s="17" t="n">
        <v>5587</v>
      </c>
      <c r="C14" s="18">
        <f>(0.0/B14*100)</f>
        <v/>
      </c>
      <c r="D14" s="19" t="n">
        <v>5587</v>
      </c>
      <c r="E14" s="18" t="n">
        <v>542.82965928</v>
      </c>
      <c r="F14" s="20" t="n">
        <v>10.52019733</v>
      </c>
      <c r="G14" s="18" t="n">
        <v>534.76206837</v>
      </c>
      <c r="H14" s="20" t="n">
        <v>3.23605217</v>
      </c>
      <c r="I14" s="18" t="n">
        <v>533.4100896</v>
      </c>
      <c r="J14" s="20" t="n">
        <v>3.44109533</v>
      </c>
      <c r="K14" s="18" t="n">
        <v>485.36735333</v>
      </c>
      <c r="L14" s="20" t="n">
        <v>21.88948999</v>
      </c>
      <c r="M14" s="18" t="s">
        <v>404</v>
      </c>
      <c r="N14" s="20" t="s">
        <v>404</v>
      </c>
      <c r="O14" s="18" t="s">
        <v>404</v>
      </c>
      <c r="P14" s="20" t="s">
        <v>404</v>
      </c>
      <c r="Q14" s="18" t="s">
        <v>404</v>
      </c>
      <c r="R14" s="20" t="s">
        <v>404</v>
      </c>
      <c r="S14" s="18" t="s">
        <v>404</v>
      </c>
      <c r="T14" s="20" t="s">
        <v>404</v>
      </c>
      <c r="U14" s="18" t="s">
        <v>404</v>
      </c>
      <c r="V14" s="20" t="s">
        <v>404</v>
      </c>
    </row>
    <row r="15" spans="1:22">
      <c r="A15" s="15" t="s">
        <v>412</v>
      </c>
      <c r="B15" s="17" t="n">
        <v>5882</v>
      </c>
      <c r="C15" s="18">
        <f>(0.0/B15*100)</f>
        <v/>
      </c>
      <c r="D15" s="19" t="n">
        <v>5882</v>
      </c>
      <c r="E15" s="18" t="n">
        <v>522.35939588</v>
      </c>
      <c r="F15" s="20" t="n">
        <v>13.7411759</v>
      </c>
      <c r="G15" s="18" t="n">
        <v>533.76684135</v>
      </c>
      <c r="H15" s="20" t="n">
        <v>2.92966002</v>
      </c>
      <c r="I15" s="18" t="n">
        <v>525.50273855</v>
      </c>
      <c r="J15" s="20" t="n">
        <v>4.67392971</v>
      </c>
      <c r="K15" s="18" t="n">
        <v>527.8923804</v>
      </c>
      <c r="L15" s="20" t="n">
        <v>9.25955888</v>
      </c>
      <c r="M15" s="18" t="s">
        <v>404</v>
      </c>
      <c r="N15" s="20" t="s">
        <v>404</v>
      </c>
      <c r="O15" s="18" t="s">
        <v>404</v>
      </c>
      <c r="P15" s="20" t="s">
        <v>404</v>
      </c>
      <c r="Q15" s="18" t="s">
        <v>404</v>
      </c>
      <c r="R15" s="20" t="s">
        <v>404</v>
      </c>
      <c r="S15" s="18" t="s">
        <v>404</v>
      </c>
      <c r="T15" s="20" t="s">
        <v>404</v>
      </c>
      <c r="U15" s="18" t="n">
        <v>536.8278940500001</v>
      </c>
      <c r="V15" s="20" t="n">
        <v>22.7451618</v>
      </c>
    </row>
    <row r="16" spans="1:22">
      <c r="A16" s="15" t="s">
        <v>413</v>
      </c>
      <c r="B16" s="17" t="n">
        <v>6108</v>
      </c>
      <c r="C16" s="18">
        <f>(495.0/B16*100)</f>
        <v/>
      </c>
      <c r="D16" s="19" t="n">
        <v>5613</v>
      </c>
      <c r="E16" s="18" t="n">
        <v>487.54613425</v>
      </c>
      <c r="F16" s="20" t="n">
        <v>12.69251722</v>
      </c>
      <c r="G16" s="18" t="n">
        <v>509.50646012</v>
      </c>
      <c r="H16" s="20" t="n">
        <v>4.93475928</v>
      </c>
      <c r="I16" s="18" t="n">
        <v>487.40481074</v>
      </c>
      <c r="J16" s="20" t="n">
        <v>8.26355268</v>
      </c>
      <c r="K16" s="18" t="n">
        <v>449.89791367</v>
      </c>
      <c r="L16" s="20" t="n">
        <v>17.726449</v>
      </c>
      <c r="M16" s="18" t="s">
        <v>404</v>
      </c>
      <c r="N16" s="20" t="s">
        <v>404</v>
      </c>
      <c r="O16" s="18" t="s">
        <v>404</v>
      </c>
      <c r="P16" s="20" t="s">
        <v>404</v>
      </c>
      <c r="Q16" s="18" t="s">
        <v>404</v>
      </c>
      <c r="R16" s="20" t="s">
        <v>404</v>
      </c>
      <c r="S16" s="18" t="s">
        <v>404</v>
      </c>
      <c r="T16" s="20" t="s">
        <v>404</v>
      </c>
      <c r="U16" s="18" t="n">
        <v>469.84416041</v>
      </c>
      <c r="V16" s="20" t="n">
        <v>44.88718706</v>
      </c>
    </row>
    <row r="17" spans="1:22">
      <c r="A17" s="15" t="s">
        <v>414</v>
      </c>
      <c r="B17" s="17" t="n">
        <v>6504</v>
      </c>
      <c r="C17" s="18">
        <f>(1325.0/B17*100)</f>
        <v/>
      </c>
      <c r="D17" s="19" t="n">
        <v>5179</v>
      </c>
      <c r="E17" s="18" t="n">
        <v>517.75413885</v>
      </c>
      <c r="F17" s="20" t="n">
        <v>12.28550602</v>
      </c>
      <c r="G17" s="18" t="n">
        <v>516.92066</v>
      </c>
      <c r="H17" s="20" t="n">
        <v>4.86959412</v>
      </c>
      <c r="I17" s="18" t="n">
        <v>470.49231029</v>
      </c>
      <c r="J17" s="20" t="n">
        <v>10.26450061</v>
      </c>
      <c r="K17" s="18" t="n">
        <v>415.8718946</v>
      </c>
      <c r="L17" s="20" t="n">
        <v>35.74703207</v>
      </c>
      <c r="M17" s="18" t="s">
        <v>404</v>
      </c>
      <c r="N17" s="20" t="s">
        <v>404</v>
      </c>
      <c r="O17" s="18" t="s">
        <v>404</v>
      </c>
      <c r="P17" s="20" t="s">
        <v>404</v>
      </c>
      <c r="Q17" s="18" t="s">
        <v>404</v>
      </c>
      <c r="R17" s="20" t="s">
        <v>404</v>
      </c>
      <c r="S17" s="18" t="s">
        <v>404</v>
      </c>
      <c r="T17" s="20" t="s">
        <v>404</v>
      </c>
      <c r="U17" s="18" t="n">
        <v>545.53945292</v>
      </c>
      <c r="V17" s="20" t="n">
        <v>15.70279587</v>
      </c>
    </row>
    <row r="18" spans="1:22">
      <c r="A18" s="15" t="s">
        <v>415</v>
      </c>
      <c r="B18" s="17" t="n">
        <v>5532</v>
      </c>
      <c r="C18" s="18">
        <f>(0.0/B18*100)</f>
        <v/>
      </c>
      <c r="D18" s="19" t="n">
        <v>5532</v>
      </c>
      <c r="E18" s="18" t="n">
        <v>477.92197635</v>
      </c>
      <c r="F18" s="20" t="n">
        <v>3.75958532</v>
      </c>
      <c r="G18" s="18" t="n">
        <v>465.05178933</v>
      </c>
      <c r="H18" s="20" t="n">
        <v>4.6641884</v>
      </c>
      <c r="I18" s="18" t="n">
        <v>402.36657331</v>
      </c>
      <c r="J18" s="20" t="n">
        <v>11.77622724</v>
      </c>
      <c r="K18" s="18" t="n">
        <v>440.36071237</v>
      </c>
      <c r="L18" s="20" t="n">
        <v>44.69860665</v>
      </c>
      <c r="M18" s="18" t="s">
        <v>404</v>
      </c>
      <c r="N18" s="20" t="s">
        <v>404</v>
      </c>
      <c r="O18" s="18" t="s">
        <v>404</v>
      </c>
      <c r="P18" s="20" t="s">
        <v>404</v>
      </c>
      <c r="Q18" s="18" t="s">
        <v>404</v>
      </c>
      <c r="R18" s="20" t="s">
        <v>404</v>
      </c>
      <c r="S18" s="18" t="s">
        <v>404</v>
      </c>
      <c r="T18" s="20" t="s">
        <v>404</v>
      </c>
      <c r="U18" s="18" t="n">
        <v>393.32016874</v>
      </c>
      <c r="V18" s="20" t="n">
        <v>43.43004713</v>
      </c>
    </row>
    <row r="19" spans="1:22">
      <c r="A19" s="15" t="s">
        <v>416</v>
      </c>
      <c r="B19" s="17" t="n">
        <v>5658</v>
      </c>
      <c r="C19" s="18">
        <f>(327.0/B19*100)</f>
        <v/>
      </c>
      <c r="D19" s="19" t="n">
        <v>5331</v>
      </c>
      <c r="E19" s="18" t="n">
        <v>508.14588355</v>
      </c>
      <c r="F19" s="20" t="n">
        <v>10.1115624</v>
      </c>
      <c r="G19" s="18" t="n">
        <v>490.25879313</v>
      </c>
      <c r="H19" s="20" t="n">
        <v>5.4502139</v>
      </c>
      <c r="I19" s="18" t="n">
        <v>424.4250595</v>
      </c>
      <c r="J19" s="20" t="n">
        <v>9.31374033</v>
      </c>
      <c r="K19" s="18" t="n">
        <v>408.64685026</v>
      </c>
      <c r="L19" s="20" t="n">
        <v>13.54930029</v>
      </c>
      <c r="M19" s="18" t="s">
        <v>404</v>
      </c>
      <c r="N19" s="20" t="s">
        <v>404</v>
      </c>
      <c r="O19" s="18" t="s">
        <v>404</v>
      </c>
      <c r="P19" s="20" t="s">
        <v>404</v>
      </c>
      <c r="Q19" s="18" t="s">
        <v>404</v>
      </c>
      <c r="R19" s="20" t="s">
        <v>404</v>
      </c>
      <c r="S19" s="18" t="s">
        <v>404</v>
      </c>
      <c r="T19" s="20" t="s">
        <v>404</v>
      </c>
      <c r="U19" s="18" t="n">
        <v>459.33728203</v>
      </c>
      <c r="V19" s="20" t="n">
        <v>54.71602365</v>
      </c>
    </row>
    <row r="20" spans="1:22">
      <c r="A20" s="15" t="s">
        <v>417</v>
      </c>
      <c r="B20" s="17" t="n">
        <v>3371</v>
      </c>
      <c r="C20" s="18">
        <f>(24.0/B20*100)</f>
        <v/>
      </c>
      <c r="D20" s="19" t="n">
        <v>3347</v>
      </c>
      <c r="E20" s="18" t="n">
        <v>477.16306939</v>
      </c>
      <c r="F20" s="20" t="n">
        <v>3.34593347</v>
      </c>
      <c r="G20" s="18" t="n">
        <v>471.1432213</v>
      </c>
      <c r="H20" s="20" t="n">
        <v>2.25613117</v>
      </c>
      <c r="I20" s="18" t="n">
        <v>469.78742848</v>
      </c>
      <c r="J20" s="20" t="n">
        <v>4.38955481</v>
      </c>
      <c r="K20" s="18" t="n">
        <v>456.04688597</v>
      </c>
      <c r="L20" s="20" t="n">
        <v>21.13333323</v>
      </c>
      <c r="M20" s="18" t="s">
        <v>404</v>
      </c>
      <c r="N20" s="20" t="s">
        <v>404</v>
      </c>
      <c r="O20" s="18" t="s">
        <v>404</v>
      </c>
      <c r="P20" s="20" t="s">
        <v>404</v>
      </c>
      <c r="Q20" s="18" t="s">
        <v>404</v>
      </c>
      <c r="R20" s="20" t="s">
        <v>404</v>
      </c>
      <c r="S20" s="18" t="s">
        <v>404</v>
      </c>
      <c r="T20" s="20" t="s">
        <v>404</v>
      </c>
      <c r="U20" s="18" t="n">
        <v>486.19426333</v>
      </c>
      <c r="V20" s="20" t="n">
        <v>7.74774615</v>
      </c>
    </row>
    <row r="21" spans="1:22">
      <c r="A21" s="15" t="s">
        <v>418</v>
      </c>
      <c r="B21" s="17" t="n">
        <v>5741</v>
      </c>
      <c r="C21" s="18">
        <f>(0.0/B21*100)</f>
        <v/>
      </c>
      <c r="D21" s="19" t="n">
        <v>5741</v>
      </c>
      <c r="E21" s="18" t="n">
        <v>511.25047997</v>
      </c>
      <c r="F21" s="20" t="n">
        <v>6.31786633</v>
      </c>
      <c r="G21" s="18" t="n">
        <v>502.777593</v>
      </c>
      <c r="H21" s="20" t="n">
        <v>3.57510086</v>
      </c>
      <c r="I21" s="18" t="n">
        <v>493.49161637</v>
      </c>
      <c r="J21" s="20" t="n">
        <v>8.629547540000001</v>
      </c>
      <c r="K21" s="18" t="n">
        <v>526.10971437</v>
      </c>
      <c r="L21" s="20" t="n">
        <v>22.02751415</v>
      </c>
      <c r="M21" s="18" t="s">
        <v>404</v>
      </c>
      <c r="N21" s="20" t="s">
        <v>404</v>
      </c>
      <c r="O21" s="18" t="s">
        <v>404</v>
      </c>
      <c r="P21" s="20" t="s">
        <v>404</v>
      </c>
      <c r="Q21" s="18" t="s">
        <v>404</v>
      </c>
      <c r="R21" s="20" t="s">
        <v>404</v>
      </c>
      <c r="S21" s="18" t="s">
        <v>404</v>
      </c>
      <c r="T21" s="20" t="s">
        <v>404</v>
      </c>
      <c r="U21" s="18" t="n">
        <v>494.56361425</v>
      </c>
      <c r="V21" s="20" t="n">
        <v>7.28201963</v>
      </c>
    </row>
    <row r="22" spans="1:22">
      <c r="A22" s="15" t="s">
        <v>419</v>
      </c>
      <c r="B22" s="17" t="n">
        <v>6598</v>
      </c>
      <c r="C22" s="18">
        <f>(0.0/B22*100)</f>
        <v/>
      </c>
      <c r="D22" s="19" t="n">
        <v>6598</v>
      </c>
      <c r="E22" s="18" t="n">
        <v>437.56915431</v>
      </c>
      <c r="F22" s="20" t="n">
        <v>26.30348233</v>
      </c>
      <c r="G22" s="18" t="n">
        <v>468.30137103</v>
      </c>
      <c r="H22" s="20" t="n">
        <v>6.06170762</v>
      </c>
      <c r="I22" s="18" t="n">
        <v>472.63616807</v>
      </c>
      <c r="J22" s="20" t="n">
        <v>8.567904889999999</v>
      </c>
      <c r="K22" s="18" t="n">
        <v>431.51770078</v>
      </c>
      <c r="L22" s="20" t="n">
        <v>28.31257054</v>
      </c>
      <c r="M22" s="18" t="s">
        <v>404</v>
      </c>
      <c r="N22" s="20" t="s">
        <v>404</v>
      </c>
      <c r="O22" s="18" t="s">
        <v>404</v>
      </c>
      <c r="P22" s="20" t="s">
        <v>404</v>
      </c>
      <c r="Q22" s="18" t="s">
        <v>404</v>
      </c>
      <c r="R22" s="20" t="s">
        <v>404</v>
      </c>
      <c r="S22" s="18" t="s">
        <v>404</v>
      </c>
      <c r="T22" s="20" t="s">
        <v>404</v>
      </c>
      <c r="U22" s="18" t="n">
        <v>495.18944197</v>
      </c>
      <c r="V22" s="20" t="n">
        <v>17.39810364</v>
      </c>
    </row>
    <row r="23" spans="1:22">
      <c r="A23" s="15" t="s">
        <v>420</v>
      </c>
      <c r="B23" s="17" t="n">
        <v>11583</v>
      </c>
      <c r="C23" s="18">
        <f>(3194.0/B23*100)</f>
        <v/>
      </c>
      <c r="D23" s="19" t="n">
        <v>8389</v>
      </c>
      <c r="E23" s="18" t="n">
        <v>520.03200325</v>
      </c>
      <c r="F23" s="20" t="n">
        <v>13.11695663</v>
      </c>
      <c r="G23" s="18" t="n">
        <v>497.89710329</v>
      </c>
      <c r="H23" s="20" t="n">
        <v>4.79607874</v>
      </c>
      <c r="I23" s="18" t="n">
        <v>462.52762579</v>
      </c>
      <c r="J23" s="20" t="n">
        <v>6.73658093</v>
      </c>
      <c r="K23" s="18" t="n">
        <v>436.74531303</v>
      </c>
      <c r="L23" s="20" t="n">
        <v>13.28385379</v>
      </c>
      <c r="M23" s="18" t="s">
        <v>404</v>
      </c>
      <c r="N23" s="20" t="s">
        <v>404</v>
      </c>
      <c r="O23" s="18" t="s">
        <v>404</v>
      </c>
      <c r="P23" s="20" t="s">
        <v>404</v>
      </c>
      <c r="Q23" s="18" t="s">
        <v>404</v>
      </c>
      <c r="R23" s="20" t="s">
        <v>404</v>
      </c>
      <c r="S23" s="18" t="s">
        <v>404</v>
      </c>
      <c r="T23" s="20" t="s">
        <v>404</v>
      </c>
      <c r="U23" s="18" t="n">
        <v>468.59153875</v>
      </c>
      <c r="V23" s="20" t="n">
        <v>28.65903946</v>
      </c>
    </row>
    <row r="24" spans="1:22">
      <c r="A24" s="15" t="s">
        <v>421</v>
      </c>
      <c r="B24" s="17" t="n">
        <v>6647</v>
      </c>
      <c r="C24" s="18">
        <f>(0.0/B24*100)</f>
        <v/>
      </c>
      <c r="D24" s="19" t="n">
        <v>6647</v>
      </c>
      <c r="E24" s="18" t="n">
        <v>555.6831052799999</v>
      </c>
      <c r="F24" s="20" t="n">
        <v>5.32394306</v>
      </c>
      <c r="G24" s="18" t="n">
        <v>539.30080771</v>
      </c>
      <c r="H24" s="20" t="n">
        <v>5.13840299</v>
      </c>
      <c r="I24" s="18" t="n">
        <v>479.10331379</v>
      </c>
      <c r="J24" s="20" t="n">
        <v>12.41346991</v>
      </c>
      <c r="K24" s="18" t="n">
        <v>473.09925374</v>
      </c>
      <c r="L24" s="20" t="n">
        <v>15.52486247</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534.56573789</v>
      </c>
      <c r="F25" s="20" t="n">
        <v>4.30351126</v>
      </c>
      <c r="G25" s="18" t="n">
        <v>511.70772142</v>
      </c>
      <c r="H25" s="20" t="n">
        <v>6.17348382</v>
      </c>
      <c r="I25" s="18" t="n">
        <v>492.55381398</v>
      </c>
      <c r="J25" s="20" t="n">
        <v>11.06286896</v>
      </c>
      <c r="K25" s="18" t="n">
        <v>454.49606113</v>
      </c>
      <c r="L25" s="20" t="n">
        <v>14.10395084</v>
      </c>
      <c r="M25" s="18" t="s">
        <v>404</v>
      </c>
      <c r="N25" s="20" t="s">
        <v>404</v>
      </c>
      <c r="O25" s="18" t="s">
        <v>404</v>
      </c>
      <c r="P25" s="20" t="s">
        <v>404</v>
      </c>
      <c r="Q25" s="18" t="s">
        <v>404</v>
      </c>
      <c r="R25" s="20" t="s">
        <v>404</v>
      </c>
      <c r="S25" s="18" t="s">
        <v>404</v>
      </c>
      <c r="T25" s="20" t="s">
        <v>404</v>
      </c>
      <c r="U25" s="18" t="n">
        <v>442.41672222</v>
      </c>
      <c r="V25" s="20" t="n">
        <v>3.3615834</v>
      </c>
    </row>
    <row r="26" spans="1:22">
      <c r="A26" s="15" t="s">
        <v>423</v>
      </c>
      <c r="B26" s="17" t="n">
        <v>4869</v>
      </c>
      <c r="C26" s="18">
        <f>(11.0/B26*100)</f>
        <v/>
      </c>
      <c r="D26" s="19" t="n">
        <v>4858</v>
      </c>
      <c r="E26" s="18" t="n">
        <v>481.26370541</v>
      </c>
      <c r="F26" s="20" t="n">
        <v>8.553664680000001</v>
      </c>
      <c r="G26" s="18" t="n">
        <v>493.02862423</v>
      </c>
      <c r="H26" s="20" t="n">
        <v>2.58319149</v>
      </c>
      <c r="I26" s="18" t="n">
        <v>487.79054725</v>
      </c>
      <c r="J26" s="20" t="n">
        <v>3.20220942</v>
      </c>
      <c r="K26" s="18" t="n">
        <v>501.14876671</v>
      </c>
      <c r="L26" s="20" t="n">
        <v>10.04959526</v>
      </c>
      <c r="M26" s="18" t="s">
        <v>404</v>
      </c>
      <c r="N26" s="20" t="s">
        <v>404</v>
      </c>
      <c r="O26" s="18" t="s">
        <v>404</v>
      </c>
      <c r="P26" s="20" t="s">
        <v>404</v>
      </c>
      <c r="Q26" s="18" t="s">
        <v>404</v>
      </c>
      <c r="R26" s="20" t="s">
        <v>404</v>
      </c>
      <c r="S26" s="18" t="s">
        <v>404</v>
      </c>
      <c r="T26" s="20" t="s">
        <v>404</v>
      </c>
      <c r="U26" s="18" t="n">
        <v>455.5063103</v>
      </c>
      <c r="V26" s="20" t="n">
        <v>9.170333830000001</v>
      </c>
    </row>
    <row r="27" spans="1:22">
      <c r="A27" s="15" t="s">
        <v>424</v>
      </c>
      <c r="B27" s="17" t="n">
        <v>5299</v>
      </c>
      <c r="C27" s="18">
        <f>(0.0/B27*100)</f>
        <v/>
      </c>
      <c r="D27" s="19" t="n">
        <v>5299</v>
      </c>
      <c r="E27" s="18" t="n">
        <v>543.99251984</v>
      </c>
      <c r="F27" s="20" t="n">
        <v>3.26812474</v>
      </c>
      <c r="G27" s="18" t="n">
        <v>494.48127306</v>
      </c>
      <c r="H27" s="20" t="n">
        <v>1.34718762</v>
      </c>
      <c r="I27" s="18" t="n">
        <v>427.08637891</v>
      </c>
      <c r="J27" s="20" t="n">
        <v>2.36156101</v>
      </c>
      <c r="K27" s="18" t="s">
        <v>404</v>
      </c>
      <c r="L27" s="20" t="s">
        <v>404</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409.85621638</v>
      </c>
      <c r="F28" s="20" t="n">
        <v>8.33479313</v>
      </c>
      <c r="G28" s="18" t="n">
        <v>420.61150995</v>
      </c>
      <c r="H28" s="20" t="n">
        <v>3.49341189</v>
      </c>
      <c r="I28" s="18" t="n">
        <v>411.39737325</v>
      </c>
      <c r="J28" s="20" t="n">
        <v>3.93469473</v>
      </c>
      <c r="K28" s="18" t="n">
        <v>392.6746399</v>
      </c>
      <c r="L28" s="20" t="n">
        <v>6.06175835</v>
      </c>
      <c r="M28" s="18" t="s">
        <v>404</v>
      </c>
      <c r="N28" s="20" t="s">
        <v>404</v>
      </c>
      <c r="O28" s="18" t="s">
        <v>404</v>
      </c>
      <c r="P28" s="20" t="s">
        <v>404</v>
      </c>
      <c r="Q28" s="18" t="s">
        <v>404</v>
      </c>
      <c r="R28" s="20" t="s">
        <v>404</v>
      </c>
      <c r="S28" s="18" t="s">
        <v>404</v>
      </c>
      <c r="T28" s="20" t="s">
        <v>404</v>
      </c>
      <c r="U28" s="18" t="n">
        <v>446.9825625</v>
      </c>
      <c r="V28" s="20" t="n">
        <v>7.99659006</v>
      </c>
    </row>
    <row r="29" spans="1:22">
      <c r="A29" s="15" t="s">
        <v>426</v>
      </c>
      <c r="B29" s="17" t="n">
        <v>5385</v>
      </c>
      <c r="C29" s="18">
        <f>(1123.0/B29*100)</f>
        <v/>
      </c>
      <c r="D29" s="19" t="n">
        <v>4262</v>
      </c>
      <c r="E29" s="18" t="n">
        <v>531.35528912</v>
      </c>
      <c r="F29" s="20" t="n">
        <v>29.03234451</v>
      </c>
      <c r="G29" s="18" t="n">
        <v>523.85916802</v>
      </c>
      <c r="H29" s="20" t="n">
        <v>7.75451879</v>
      </c>
      <c r="I29" s="18" t="n">
        <v>488.15480374</v>
      </c>
      <c r="J29" s="20" t="n">
        <v>14.28343286</v>
      </c>
      <c r="K29" s="18" t="n">
        <v>470.03195087</v>
      </c>
      <c r="L29" s="20" t="n">
        <v>38.07462141</v>
      </c>
      <c r="M29" s="18" t="s">
        <v>404</v>
      </c>
      <c r="N29" s="20" t="s">
        <v>404</v>
      </c>
      <c r="O29" s="18" t="s">
        <v>404</v>
      </c>
      <c r="P29" s="20" t="s">
        <v>404</v>
      </c>
      <c r="Q29" s="18" t="s">
        <v>404</v>
      </c>
      <c r="R29" s="20" t="s">
        <v>404</v>
      </c>
      <c r="S29" s="18" t="s">
        <v>404</v>
      </c>
      <c r="T29" s="20" t="s">
        <v>404</v>
      </c>
      <c r="U29" s="18" t="n">
        <v>496.08937753</v>
      </c>
      <c r="V29" s="20" t="n">
        <v>10.8849441</v>
      </c>
    </row>
    <row r="30" spans="1:22">
      <c r="A30" s="15" t="s">
        <v>427</v>
      </c>
      <c r="B30" s="17" t="n">
        <v>4520</v>
      </c>
      <c r="C30" s="18">
        <f>(1105.0/B30*100)</f>
        <v/>
      </c>
      <c r="D30" s="19" t="n">
        <v>3415</v>
      </c>
      <c r="E30" s="18" t="n">
        <v>565.53684932</v>
      </c>
      <c r="F30" s="20" t="n">
        <v>7.81575038</v>
      </c>
      <c r="G30" s="18" t="n">
        <v>522.54828929</v>
      </c>
      <c r="H30" s="20" t="n">
        <v>4.25681755</v>
      </c>
      <c r="I30" s="18" t="n">
        <v>493.35067155</v>
      </c>
      <c r="J30" s="20" t="n">
        <v>5.3779088</v>
      </c>
      <c r="K30" s="18" t="n">
        <v>386.48020841</v>
      </c>
      <c r="L30" s="20" t="n">
        <v>7.96768729</v>
      </c>
      <c r="M30" s="18" t="s">
        <v>404</v>
      </c>
      <c r="N30" s="20" t="s">
        <v>404</v>
      </c>
      <c r="O30" s="18" t="s">
        <v>404</v>
      </c>
      <c r="P30" s="20" t="s">
        <v>404</v>
      </c>
      <c r="Q30" s="18" t="s">
        <v>404</v>
      </c>
      <c r="R30" s="20" t="s">
        <v>404</v>
      </c>
      <c r="S30" s="18" t="s">
        <v>404</v>
      </c>
      <c r="T30" s="20" t="s">
        <v>404</v>
      </c>
      <c r="U30" s="18" t="n">
        <v>523.92649832</v>
      </c>
      <c r="V30" s="20" t="n">
        <v>20.43702098</v>
      </c>
    </row>
    <row r="31" spans="1:22">
      <c r="A31" s="15" t="s">
        <v>428</v>
      </c>
      <c r="B31" s="17" t="n">
        <v>5456</v>
      </c>
      <c r="C31" s="18">
        <f>(502.0/B31*100)</f>
        <v/>
      </c>
      <c r="D31" s="19" t="n">
        <v>4954</v>
      </c>
      <c r="E31" s="18" t="n">
        <v>513.60250343</v>
      </c>
      <c r="F31" s="20" t="n">
        <v>7.5752376</v>
      </c>
      <c r="G31" s="18" t="n">
        <v>498.27538584</v>
      </c>
      <c r="H31" s="20" t="n">
        <v>2.85107237</v>
      </c>
      <c r="I31" s="18" t="n">
        <v>491.67761915</v>
      </c>
      <c r="J31" s="20" t="n">
        <v>4.54600686</v>
      </c>
      <c r="K31" s="18" t="n">
        <v>504.464282</v>
      </c>
      <c r="L31" s="20" t="n">
        <v>8.59405289</v>
      </c>
      <c r="M31" s="18" t="s">
        <v>404</v>
      </c>
      <c r="N31" s="20" t="s">
        <v>404</v>
      </c>
      <c r="O31" s="18" t="s">
        <v>404</v>
      </c>
      <c r="P31" s="20" t="s">
        <v>404</v>
      </c>
      <c r="Q31" s="18" t="s">
        <v>404</v>
      </c>
      <c r="R31" s="20" t="s">
        <v>404</v>
      </c>
      <c r="S31" s="18" t="s">
        <v>404</v>
      </c>
      <c r="T31" s="20" t="s">
        <v>404</v>
      </c>
      <c r="U31" s="18" t="n">
        <v>493.48206306</v>
      </c>
      <c r="V31" s="20" t="n">
        <v>10.93965278</v>
      </c>
    </row>
    <row r="32" spans="1:22">
      <c r="A32" s="15" t="s">
        <v>429</v>
      </c>
      <c r="B32" s="17" t="n">
        <v>4478</v>
      </c>
      <c r="C32" s="18">
        <f>(0.0/B32*100)</f>
        <v/>
      </c>
      <c r="D32" s="19" t="n">
        <v>4478</v>
      </c>
      <c r="E32" s="18" t="n">
        <v>510.15835978</v>
      </c>
      <c r="F32" s="20" t="n">
        <v>13.67169609</v>
      </c>
      <c r="G32" s="18" t="n">
        <v>507.53608693</v>
      </c>
      <c r="H32" s="20" t="n">
        <v>3.87116024</v>
      </c>
      <c r="I32" s="18" t="n">
        <v>492.74319273</v>
      </c>
      <c r="J32" s="20" t="n">
        <v>3.99516143</v>
      </c>
      <c r="K32" s="18" t="n">
        <v>491.97672383</v>
      </c>
      <c r="L32" s="20" t="n">
        <v>18.18997444</v>
      </c>
      <c r="M32" s="18" t="s">
        <v>404</v>
      </c>
      <c r="N32" s="20" t="s">
        <v>404</v>
      </c>
      <c r="O32" s="18" t="s">
        <v>404</v>
      </c>
      <c r="P32" s="20" t="s">
        <v>404</v>
      </c>
      <c r="Q32" s="18" t="s">
        <v>404</v>
      </c>
      <c r="R32" s="20" t="s">
        <v>404</v>
      </c>
      <c r="S32" s="18" t="s">
        <v>404</v>
      </c>
      <c r="T32" s="20" t="s">
        <v>404</v>
      </c>
      <c r="U32" s="18" t="n">
        <v>534.76793714</v>
      </c>
      <c r="V32" s="20" t="n">
        <v>5.32499161</v>
      </c>
    </row>
    <row r="33" spans="1:22">
      <c r="A33" s="15" t="s">
        <v>430</v>
      </c>
      <c r="B33" s="17" t="n">
        <v>7325</v>
      </c>
      <c r="C33" s="18">
        <f>(29.0/B33*100)</f>
        <v/>
      </c>
      <c r="D33" s="19" t="n">
        <v>7296</v>
      </c>
      <c r="E33" s="18" t="n">
        <v>514.13542252</v>
      </c>
      <c r="F33" s="20" t="n">
        <v>31.1160305</v>
      </c>
      <c r="G33" s="18" t="n">
        <v>504.09380679</v>
      </c>
      <c r="H33" s="20" t="n">
        <v>4.68174456</v>
      </c>
      <c r="I33" s="18" t="n">
        <v>500.10375306</v>
      </c>
      <c r="J33" s="20" t="n">
        <v>4.50035268</v>
      </c>
      <c r="K33" s="18" t="n">
        <v>476.36069207</v>
      </c>
      <c r="L33" s="20" t="n">
        <v>10.41626879</v>
      </c>
      <c r="M33" s="18" t="s">
        <v>404</v>
      </c>
      <c r="N33" s="20" t="s">
        <v>404</v>
      </c>
      <c r="O33" s="18" t="s">
        <v>404</v>
      </c>
      <c r="P33" s="20" t="s">
        <v>404</v>
      </c>
      <c r="Q33" s="18" t="s">
        <v>404</v>
      </c>
      <c r="R33" s="20" t="s">
        <v>404</v>
      </c>
      <c r="S33" s="18" t="s">
        <v>404</v>
      </c>
      <c r="T33" s="20" t="s">
        <v>404</v>
      </c>
      <c r="U33" s="18" t="n">
        <v>473.72505964</v>
      </c>
      <c r="V33" s="20" t="n">
        <v>5.83974686</v>
      </c>
    </row>
    <row r="34" spans="1:22">
      <c r="A34" s="15" t="s">
        <v>431</v>
      </c>
      <c r="B34" s="17" t="n">
        <v>6350</v>
      </c>
      <c r="C34" s="18">
        <f>(0.0/B34*100)</f>
        <v/>
      </c>
      <c r="D34" s="19" t="n">
        <v>6350</v>
      </c>
      <c r="E34" s="18" t="n">
        <v>476.8532846</v>
      </c>
      <c r="F34" s="20" t="n">
        <v>22.5841899</v>
      </c>
      <c r="G34" s="18" t="n">
        <v>473.23390539</v>
      </c>
      <c r="H34" s="20" t="n">
        <v>8.079143739999999</v>
      </c>
      <c r="I34" s="18" t="n">
        <v>461.01198807</v>
      </c>
      <c r="J34" s="20" t="n">
        <v>4.13500076</v>
      </c>
      <c r="K34" s="18" t="n">
        <v>421.50972466</v>
      </c>
      <c r="L34" s="20" t="n">
        <v>16.39215718</v>
      </c>
      <c r="M34" s="18" t="s">
        <v>404</v>
      </c>
      <c r="N34" s="20" t="s">
        <v>404</v>
      </c>
      <c r="O34" s="18" t="s">
        <v>404</v>
      </c>
      <c r="P34" s="20" t="s">
        <v>404</v>
      </c>
      <c r="Q34" s="18" t="s">
        <v>404</v>
      </c>
      <c r="R34" s="20" t="s">
        <v>404</v>
      </c>
      <c r="S34" s="18" t="s">
        <v>404</v>
      </c>
      <c r="T34" s="20" t="s">
        <v>404</v>
      </c>
      <c r="U34" s="18" t="n">
        <v>355.49436773</v>
      </c>
      <c r="V34" s="20" t="n">
        <v>8.932563610000001</v>
      </c>
    </row>
    <row r="35" spans="1:22">
      <c r="A35" s="15" t="s">
        <v>432</v>
      </c>
      <c r="B35" s="17" t="n">
        <v>6406</v>
      </c>
      <c r="C35" s="18">
        <f>(443.0/B35*100)</f>
        <v/>
      </c>
      <c r="D35" s="19" t="n">
        <v>5963</v>
      </c>
      <c r="E35" s="18" t="n">
        <v>551.4805196999999</v>
      </c>
      <c r="F35" s="20" t="n">
        <v>11.45850532</v>
      </c>
      <c r="G35" s="18" t="n">
        <v>511.77679957</v>
      </c>
      <c r="H35" s="20" t="n">
        <v>2.07545348</v>
      </c>
      <c r="I35" s="18" t="n">
        <v>516.33074106</v>
      </c>
      <c r="J35" s="20" t="n">
        <v>1.89706837</v>
      </c>
      <c r="K35" s="18" t="n">
        <v>471.94091402</v>
      </c>
      <c r="L35" s="20" t="n">
        <v>4.98520705</v>
      </c>
      <c r="M35" s="18" t="s">
        <v>404</v>
      </c>
      <c r="N35" s="20" t="s">
        <v>404</v>
      </c>
      <c r="O35" s="18" t="s">
        <v>404</v>
      </c>
      <c r="P35" s="20" t="s">
        <v>404</v>
      </c>
      <c r="Q35" s="18" t="s">
        <v>404</v>
      </c>
      <c r="R35" s="20" t="s">
        <v>404</v>
      </c>
      <c r="S35" s="18" t="s">
        <v>404</v>
      </c>
      <c r="T35" s="20" t="s">
        <v>404</v>
      </c>
      <c r="U35" s="18" t="n">
        <v>507.68879891</v>
      </c>
      <c r="V35" s="20" t="n">
        <v>7.65895678</v>
      </c>
    </row>
    <row r="36" spans="1:22">
      <c r="A36" s="15" t="s">
        <v>433</v>
      </c>
      <c r="B36" s="17" t="n">
        <v>6736</v>
      </c>
      <c r="C36" s="18">
        <f>(10.0/B36*100)</f>
        <v/>
      </c>
      <c r="D36" s="19" t="n">
        <v>6726</v>
      </c>
      <c r="E36" s="18" t="n">
        <v>512.36478286</v>
      </c>
      <c r="F36" s="20" t="n">
        <v>6.40078005</v>
      </c>
      <c r="G36" s="18" t="n">
        <v>496.36174158</v>
      </c>
      <c r="H36" s="20" t="n">
        <v>2.98464213</v>
      </c>
      <c r="I36" s="18" t="n">
        <v>473.8073489</v>
      </c>
      <c r="J36" s="20" t="n">
        <v>4.37546573</v>
      </c>
      <c r="K36" s="18" t="n">
        <v>469.85395931</v>
      </c>
      <c r="L36" s="20" t="n">
        <v>11.45409061</v>
      </c>
      <c r="M36" s="18" t="s">
        <v>404</v>
      </c>
      <c r="N36" s="20" t="s">
        <v>404</v>
      </c>
      <c r="O36" s="18" t="s">
        <v>404</v>
      </c>
      <c r="P36" s="20" t="s">
        <v>404</v>
      </c>
      <c r="Q36" s="18" t="s">
        <v>404</v>
      </c>
      <c r="R36" s="20" t="s">
        <v>404</v>
      </c>
      <c r="S36" s="18" t="s">
        <v>404</v>
      </c>
      <c r="T36" s="20" t="s">
        <v>404</v>
      </c>
      <c r="U36" s="18" t="n">
        <v>496.57603535</v>
      </c>
      <c r="V36" s="20" t="n">
        <v>5.27331059</v>
      </c>
    </row>
    <row r="37" spans="1:22">
      <c r="A37" s="15" t="s">
        <v>434</v>
      </c>
      <c r="B37" s="17" t="n">
        <v>5458</v>
      </c>
      <c r="C37" s="18">
        <f>(0.0/B37*100)</f>
        <v/>
      </c>
      <c r="D37" s="19" t="n">
        <v>5458</v>
      </c>
      <c r="E37" s="18" t="n">
        <v>490.36551576</v>
      </c>
      <c r="F37" s="20" t="n">
        <v>13.04152186</v>
      </c>
      <c r="G37" s="18" t="n">
        <v>501.68283668</v>
      </c>
      <c r="H37" s="20" t="n">
        <v>5.84043457</v>
      </c>
      <c r="I37" s="18" t="n">
        <v>484.7860703</v>
      </c>
      <c r="J37" s="20" t="n">
        <v>5.02470089</v>
      </c>
      <c r="K37" s="18" t="n">
        <v>487.37607567</v>
      </c>
      <c r="L37" s="20" t="n">
        <v>11.72068071</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494.61476108</v>
      </c>
      <c r="F38" s="20" t="n">
        <v>10.76010305</v>
      </c>
      <c r="G38" s="18" t="n">
        <v>510.55676395</v>
      </c>
      <c r="H38" s="20" t="n">
        <v>5.32819448</v>
      </c>
      <c r="I38" s="18" t="n">
        <v>499.91675421</v>
      </c>
      <c r="J38" s="20" t="n">
        <v>10.24137473</v>
      </c>
      <c r="K38" s="18" t="n">
        <v>447.05361934</v>
      </c>
      <c r="L38" s="20" t="n">
        <v>50.76652657</v>
      </c>
      <c r="M38" s="18" t="s">
        <v>404</v>
      </c>
      <c r="N38" s="20" t="s">
        <v>404</v>
      </c>
      <c r="O38" s="18" t="s">
        <v>404</v>
      </c>
      <c r="P38" s="20" t="s">
        <v>404</v>
      </c>
      <c r="Q38" s="18" t="s">
        <v>404</v>
      </c>
      <c r="R38" s="20" t="s">
        <v>404</v>
      </c>
      <c r="S38" s="18" t="s">
        <v>404</v>
      </c>
      <c r="T38" s="20" t="s">
        <v>404</v>
      </c>
      <c r="U38" s="18" t="n">
        <v>536.22579524</v>
      </c>
      <c r="V38" s="20" t="n">
        <v>28.24527301</v>
      </c>
    </row>
    <row r="39" spans="1:22">
      <c r="A39" s="15" t="s">
        <v>436</v>
      </c>
      <c r="B39" s="17" t="n">
        <v>5895</v>
      </c>
      <c r="C39" s="18">
        <f>(0.0/B39*100)</f>
        <v/>
      </c>
      <c r="D39" s="19" t="n">
        <v>5895</v>
      </c>
      <c r="E39" s="18" t="n">
        <v>465.25968584</v>
      </c>
      <c r="F39" s="20" t="n">
        <v>32.24835731</v>
      </c>
      <c r="G39" s="18" t="n">
        <v>440.90093653</v>
      </c>
      <c r="H39" s="20" t="n">
        <v>6.43143344</v>
      </c>
      <c r="I39" s="18" t="n">
        <v>400.89021103</v>
      </c>
      <c r="J39" s="20" t="n">
        <v>5.1543661</v>
      </c>
      <c r="K39" s="18" t="n">
        <v>405.56954829</v>
      </c>
      <c r="L39" s="20" t="n">
        <v>15.74396534</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(3029.0/B40*100)</f>
        <v/>
      </c>
      <c r="D40" s="19" t="n">
        <v>11128</v>
      </c>
      <c r="E40" s="18" t="n">
        <v>525.87776371</v>
      </c>
      <c r="F40" s="20" t="n">
        <v>7.60940831</v>
      </c>
      <c r="G40" s="18" t="n">
        <v>506.33454552</v>
      </c>
      <c r="H40" s="20" t="n">
        <v>4.10474102</v>
      </c>
      <c r="I40" s="18" t="n">
        <v>491.41611292</v>
      </c>
      <c r="J40" s="20" t="n">
        <v>10.77862127</v>
      </c>
      <c r="K40" s="18" t="n">
        <v>452.08851569</v>
      </c>
      <c r="L40" s="20" t="n">
        <v>14.16678912</v>
      </c>
      <c r="M40" s="18" t="s">
        <v>404</v>
      </c>
      <c r="N40" s="20" t="s">
        <v>404</v>
      </c>
      <c r="O40" s="18" t="s">
        <v>404</v>
      </c>
      <c r="P40" s="20" t="s">
        <v>404</v>
      </c>
      <c r="Q40" s="18" t="s">
        <v>404</v>
      </c>
      <c r="R40" s="20" t="s">
        <v>404</v>
      </c>
      <c r="S40" s="18" t="s">
        <v>404</v>
      </c>
      <c r="T40" s="20" t="s">
        <v>404</v>
      </c>
      <c r="U40" s="18" t="n">
        <v>501.67870895</v>
      </c>
      <c r="V40" s="20" t="n">
        <v>11.47122299</v>
      </c>
    </row>
    <row r="41" spans="1:22">
      <c r="A41" s="15" t="s">
        <v>438</v>
      </c>
      <c r="B41" s="17" t="n">
        <v>5712</v>
      </c>
      <c r="C41" s="18">
        <f>(138.0/B41*100)</f>
        <v/>
      </c>
      <c r="D41" s="19" t="n">
        <v>5574</v>
      </c>
      <c r="E41" s="18" t="n">
        <v>517.7149329</v>
      </c>
      <c r="F41" s="20" t="n">
        <v>8.773077410000001</v>
      </c>
      <c r="G41" s="18" t="n">
        <v>503.70315628</v>
      </c>
      <c r="H41" s="20" t="n">
        <v>3.53724454</v>
      </c>
      <c r="I41" s="18" t="n">
        <v>477.18144841</v>
      </c>
      <c r="J41" s="20" t="n">
        <v>6.96118898</v>
      </c>
      <c r="K41" s="18" t="n">
        <v>450.17816384</v>
      </c>
      <c r="L41" s="20" t="n">
        <v>17.19299688</v>
      </c>
      <c r="M41" s="18" t="s">
        <v>404</v>
      </c>
      <c r="N41" s="20" t="s">
        <v>404</v>
      </c>
      <c r="O41" s="18" t="s">
        <v>404</v>
      </c>
      <c r="P41" s="20" t="s">
        <v>404</v>
      </c>
      <c r="Q41" s="18" t="s">
        <v>404</v>
      </c>
      <c r="R41" s="20" t="s">
        <v>404</v>
      </c>
      <c r="S41" s="18" t="s">
        <v>404</v>
      </c>
      <c r="T41" s="20" t="s">
        <v>404</v>
      </c>
      <c r="U41" s="18" t="n">
        <v>515.14621704</v>
      </c>
      <c r="V41" s="20" t="n">
        <v>7.96460152</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436.54773759</v>
      </c>
      <c r="F44" s="20" t="n">
        <v>6.524038</v>
      </c>
      <c r="G44" s="18" t="n">
        <v>424.29171706</v>
      </c>
      <c r="H44" s="20" t="n">
        <v>3.73774892</v>
      </c>
      <c r="I44" s="18" t="n">
        <v>419.85021872</v>
      </c>
      <c r="J44" s="20" t="n">
        <v>6.79715716</v>
      </c>
      <c r="K44" s="18" t="n">
        <v>386.87269298</v>
      </c>
      <c r="L44" s="20" t="n">
        <v>14.0471774</v>
      </c>
      <c r="M44" s="18" t="s">
        <v>404</v>
      </c>
      <c r="N44" s="20" t="s">
        <v>404</v>
      </c>
      <c r="O44" s="18" t="s">
        <v>404</v>
      </c>
      <c r="P44" s="20" t="s">
        <v>404</v>
      </c>
      <c r="Q44" s="18" t="s">
        <v>404</v>
      </c>
      <c r="R44" s="20" t="s">
        <v>404</v>
      </c>
      <c r="S44" s="18" t="n">
        <v>378.71094241</v>
      </c>
      <c r="T44" s="20" t="n">
        <v>9.472993300000001</v>
      </c>
      <c r="U44" s="18" t="n">
        <v>483.64621317</v>
      </c>
      <c r="V44" s="20" t="n">
        <v>22.53751647</v>
      </c>
    </row>
    <row r="45" spans="1:22">
      <c r="A45" s="15" t="s">
        <v>442</v>
      </c>
      <c r="B45" s="17" t="n">
        <v>5519</v>
      </c>
      <c r="C45" s="18">
        <f>(0.0/B45*100)</f>
        <v/>
      </c>
      <c r="D45" s="19" t="n">
        <v>5519</v>
      </c>
      <c r="E45" s="18" t="n">
        <v>366.18447523</v>
      </c>
      <c r="F45" s="20" t="n">
        <v>4.81472749</v>
      </c>
      <c r="G45" s="18" t="n">
        <v>376.19366475</v>
      </c>
      <c r="H45" s="20" t="n">
        <v>4.78710015</v>
      </c>
      <c r="I45" s="18" t="n">
        <v>379.66054576</v>
      </c>
      <c r="J45" s="20" t="n">
        <v>9.89962742</v>
      </c>
      <c r="K45" s="18" t="n">
        <v>389.38769087</v>
      </c>
      <c r="L45" s="20" t="n">
        <v>10.98287588</v>
      </c>
      <c r="M45" s="18" t="s">
        <v>404</v>
      </c>
      <c r="N45" s="20" t="s">
        <v>404</v>
      </c>
      <c r="O45" s="18" t="s">
        <v>404</v>
      </c>
      <c r="P45" s="20" t="s">
        <v>404</v>
      </c>
      <c r="Q45" s="18" t="s">
        <v>404</v>
      </c>
      <c r="R45" s="20" t="s">
        <v>404</v>
      </c>
      <c r="S45" s="18" t="s">
        <v>404</v>
      </c>
      <c r="T45" s="20" t="s">
        <v>404</v>
      </c>
      <c r="U45" s="18" t="n">
        <v>399.49605134</v>
      </c>
      <c r="V45" s="20" t="n">
        <v>20.5445633</v>
      </c>
    </row>
    <row r="46" spans="1:22">
      <c r="A46" s="15" t="s">
        <v>443</v>
      </c>
      <c r="B46" s="17" t="n">
        <v>23141</v>
      </c>
      <c r="C46" s="18">
        <f>(4196.0/B46*100)</f>
        <v/>
      </c>
      <c r="D46" s="19" t="n">
        <v>18945</v>
      </c>
      <c r="E46" s="18" t="n">
        <v>470.77448962</v>
      </c>
      <c r="F46" s="20" t="n">
        <v>7.82551031</v>
      </c>
      <c r="G46" s="18" t="n">
        <v>399.9364577</v>
      </c>
      <c r="H46" s="20" t="n">
        <v>3.88189006</v>
      </c>
      <c r="I46" s="18" t="n">
        <v>392.47433087</v>
      </c>
      <c r="J46" s="20" t="n">
        <v>5.10466895</v>
      </c>
      <c r="K46" s="18" t="n">
        <v>394.18453578</v>
      </c>
      <c r="L46" s="20" t="n">
        <v>4.30544175</v>
      </c>
      <c r="M46" s="18" t="s">
        <v>404</v>
      </c>
      <c r="N46" s="20" t="s">
        <v>404</v>
      </c>
      <c r="O46" s="18" t="s">
        <v>404</v>
      </c>
      <c r="P46" s="20" t="s">
        <v>404</v>
      </c>
      <c r="Q46" s="18" t="s">
        <v>404</v>
      </c>
      <c r="R46" s="20" t="s">
        <v>404</v>
      </c>
      <c r="S46" s="18" t="s">
        <v>404</v>
      </c>
      <c r="T46" s="20" t="s">
        <v>404</v>
      </c>
      <c r="U46" s="18" t="n">
        <v>381.5945919</v>
      </c>
      <c r="V46" s="20" t="n">
        <v>10.55489778</v>
      </c>
    </row>
    <row r="47" spans="1:22">
      <c r="A47" s="15" t="s">
        <v>444</v>
      </c>
      <c r="B47" s="17" t="n">
        <v>5928</v>
      </c>
      <c r="C47" s="18">
        <f>(0.0/B47*100)</f>
        <v/>
      </c>
      <c r="D47" s="19" t="n">
        <v>5928</v>
      </c>
      <c r="E47" s="18" t="n">
        <v>473.45794849</v>
      </c>
      <c r="F47" s="20" t="n">
        <v>11.84243726</v>
      </c>
      <c r="G47" s="18" t="n">
        <v>463.84068447</v>
      </c>
      <c r="H47" s="20" t="n">
        <v>8.19117161</v>
      </c>
      <c r="I47" s="18" t="n">
        <v>425.10870244</v>
      </c>
      <c r="J47" s="20" t="n">
        <v>9.99776475</v>
      </c>
      <c r="K47" s="18" t="n">
        <v>390.57399472</v>
      </c>
      <c r="L47" s="20" t="n">
        <v>14.80900729</v>
      </c>
      <c r="M47" s="18" t="s">
        <v>404</v>
      </c>
      <c r="N47" s="20" t="s">
        <v>404</v>
      </c>
      <c r="O47" s="18" t="s">
        <v>404</v>
      </c>
      <c r="P47" s="20" t="s">
        <v>404</v>
      </c>
      <c r="Q47" s="18" t="s">
        <v>404</v>
      </c>
      <c r="R47" s="20" t="s">
        <v>404</v>
      </c>
      <c r="S47" s="18" t="s">
        <v>404</v>
      </c>
      <c r="T47" s="20" t="s">
        <v>404</v>
      </c>
      <c r="U47" s="18" t="n">
        <v>508.35563537</v>
      </c>
      <c r="V47" s="20" t="n">
        <v>28.30958549</v>
      </c>
    </row>
    <row r="48" spans="1:22">
      <c r="A48" s="15" t="s">
        <v>445</v>
      </c>
      <c r="B48" s="17" t="n">
        <v>9841</v>
      </c>
      <c r="C48" s="18">
        <f>(40.0/B48*100)</f>
        <v/>
      </c>
      <c r="D48" s="19" t="n">
        <v>9801</v>
      </c>
      <c r="E48" s="18" t="n">
        <v>540.03994161</v>
      </c>
      <c r="F48" s="20" t="n">
        <v>7.70352837</v>
      </c>
      <c r="G48" s="18" t="n">
        <v>526.58388414</v>
      </c>
      <c r="H48" s="20" t="n">
        <v>15.53666606</v>
      </c>
      <c r="I48" s="18" t="n">
        <v>481.01034651</v>
      </c>
      <c r="J48" s="20" t="n">
        <v>10.56387016</v>
      </c>
      <c r="K48" s="18" t="n">
        <v>514.31221355</v>
      </c>
      <c r="L48" s="20" t="n">
        <v>15.54033078</v>
      </c>
      <c r="M48" s="18" t="s">
        <v>404</v>
      </c>
      <c r="N48" s="20" t="s">
        <v>404</v>
      </c>
      <c r="O48" s="18" t="s">
        <v>404</v>
      </c>
      <c r="P48" s="20" t="s">
        <v>404</v>
      </c>
      <c r="Q48" s="18" t="s">
        <v>404</v>
      </c>
      <c r="R48" s="20" t="s">
        <v>404</v>
      </c>
      <c r="S48" s="18" t="s">
        <v>404</v>
      </c>
      <c r="T48" s="20" t="s">
        <v>404</v>
      </c>
      <c r="U48" s="18" t="n">
        <v>530.53221422</v>
      </c>
      <c r="V48" s="20" t="n">
        <v>7.31820635</v>
      </c>
    </row>
    <row r="49" spans="1:22">
      <c r="A49" s="15" t="s">
        <v>446</v>
      </c>
      <c r="B49" s="17" t="n">
        <v>6349</v>
      </c>
      <c r="C49" s="18">
        <f>(52.0/B49*100)</f>
        <v/>
      </c>
      <c r="D49" s="19" t="n">
        <v>6297</v>
      </c>
      <c r="E49" s="18" t="n">
        <v>455.15572708</v>
      </c>
      <c r="F49" s="20" t="n">
        <v>9.91301022</v>
      </c>
      <c r="G49" s="18" t="n">
        <v>442.29797368</v>
      </c>
      <c r="H49" s="20" t="n">
        <v>5.35981634</v>
      </c>
      <c r="I49" s="18" t="n">
        <v>419.48504265</v>
      </c>
      <c r="J49" s="20" t="n">
        <v>4.38166409</v>
      </c>
      <c r="K49" s="18" t="n">
        <v>419.43684131</v>
      </c>
      <c r="L49" s="20" t="n">
        <v>8.90261799</v>
      </c>
      <c r="M49" s="18" t="s">
        <v>404</v>
      </c>
      <c r="N49" s="20" t="s">
        <v>404</v>
      </c>
      <c r="O49" s="18" t="s">
        <v>404</v>
      </c>
      <c r="P49" s="20" t="s">
        <v>404</v>
      </c>
      <c r="Q49" s="18" t="s">
        <v>404</v>
      </c>
      <c r="R49" s="20" t="s">
        <v>404</v>
      </c>
      <c r="S49" s="18" t="s">
        <v>404</v>
      </c>
      <c r="T49" s="20" t="s">
        <v>404</v>
      </c>
      <c r="U49" s="18" t="n">
        <v>462.41440208</v>
      </c>
      <c r="V49" s="20" t="n">
        <v>10.24610915</v>
      </c>
    </row>
    <row r="50" spans="1:22">
      <c r="A50" s="15" t="s">
        <v>447</v>
      </c>
      <c r="B50" s="17" t="n">
        <v>11795</v>
      </c>
      <c r="C50" s="18">
        <f>(1031.0/B50*100)</f>
        <v/>
      </c>
      <c r="D50" s="19" t="n">
        <v>10764</v>
      </c>
      <c r="E50" s="18" t="n">
        <v>447.71161281</v>
      </c>
      <c r="F50" s="20" t="n">
        <v>6.42972613</v>
      </c>
      <c r="G50" s="18" t="n">
        <v>414.29601916</v>
      </c>
      <c r="H50" s="20" t="n">
        <v>4.14207688</v>
      </c>
      <c r="I50" s="18" t="n">
        <v>406.87238138</v>
      </c>
      <c r="J50" s="20" t="n">
        <v>5.70319918</v>
      </c>
      <c r="K50" s="18" t="n">
        <v>392.82010555</v>
      </c>
      <c r="L50" s="20" t="n">
        <v>12.41651028</v>
      </c>
      <c r="M50" s="18" t="s">
        <v>404</v>
      </c>
      <c r="N50" s="20" t="s">
        <v>404</v>
      </c>
      <c r="O50" s="18" t="s">
        <v>404</v>
      </c>
      <c r="P50" s="20" t="s">
        <v>404</v>
      </c>
      <c r="Q50" s="18" t="s">
        <v>404</v>
      </c>
      <c r="R50" s="20" t="s">
        <v>404</v>
      </c>
      <c r="S50" s="18" t="s">
        <v>404</v>
      </c>
      <c r="T50" s="20" t="s">
        <v>404</v>
      </c>
      <c r="U50" s="18" t="n">
        <v>403.11019894</v>
      </c>
      <c r="V50" s="20" t="n">
        <v>12.59520649</v>
      </c>
    </row>
    <row r="51" spans="1:22">
      <c r="A51" s="15" t="s">
        <v>448</v>
      </c>
      <c r="B51" s="17" t="n">
        <v>6866</v>
      </c>
      <c r="C51" s="18">
        <f>(0.0/B51*100)</f>
        <v/>
      </c>
      <c r="D51" s="19" t="n">
        <v>6866</v>
      </c>
      <c r="E51" s="18" t="n">
        <v>407.78523932</v>
      </c>
      <c r="F51" s="20" t="n">
        <v>7.10473101</v>
      </c>
      <c r="G51" s="18" t="n">
        <v>420.06377376</v>
      </c>
      <c r="H51" s="20" t="n">
        <v>6.36851443</v>
      </c>
      <c r="I51" s="18" t="n">
        <v>423.30358744</v>
      </c>
      <c r="J51" s="20" t="n">
        <v>3.42213324</v>
      </c>
      <c r="K51" s="18" t="n">
        <v>414.10290085</v>
      </c>
      <c r="L51" s="20" t="n">
        <v>4.06056605</v>
      </c>
      <c r="M51" s="18" t="s">
        <v>404</v>
      </c>
      <c r="N51" s="20" t="s">
        <v>404</v>
      </c>
      <c r="O51" s="18" t="s">
        <v>404</v>
      </c>
      <c r="P51" s="20" t="s">
        <v>404</v>
      </c>
      <c r="Q51" s="18" t="s">
        <v>404</v>
      </c>
      <c r="R51" s="20" t="s">
        <v>404</v>
      </c>
      <c r="S51" s="18" t="s">
        <v>404</v>
      </c>
      <c r="T51" s="20" t="s">
        <v>404</v>
      </c>
      <c r="U51" s="18" t="n">
        <v>429.14162889</v>
      </c>
      <c r="V51" s="20" t="n">
        <v>25.32605377</v>
      </c>
    </row>
    <row r="52" spans="1:22">
      <c r="A52" s="15" t="s">
        <v>449</v>
      </c>
      <c r="B52" s="17" t="n">
        <v>5809</v>
      </c>
      <c r="C52" s="18">
        <f>(0.0/B52*100)</f>
        <v/>
      </c>
      <c r="D52" s="19" t="n">
        <v>5809</v>
      </c>
      <c r="E52" s="18" t="n">
        <v>532.7467133599999</v>
      </c>
      <c r="F52" s="20" t="n">
        <v>23.00701066</v>
      </c>
      <c r="G52" s="18" t="n">
        <v>505.24763143</v>
      </c>
      <c r="H52" s="20" t="n">
        <v>8.54034549</v>
      </c>
      <c r="I52" s="18" t="n">
        <v>470.46363305</v>
      </c>
      <c r="J52" s="20" t="n">
        <v>5.22523381</v>
      </c>
      <c r="K52" s="18" t="n">
        <v>452.22024326</v>
      </c>
      <c r="L52" s="20" t="n">
        <v>7.28815855</v>
      </c>
      <c r="M52" s="18" t="s">
        <v>404</v>
      </c>
      <c r="N52" s="20" t="s">
        <v>404</v>
      </c>
      <c r="O52" s="18" t="s">
        <v>404</v>
      </c>
      <c r="P52" s="20" t="s">
        <v>404</v>
      </c>
      <c r="Q52" s="18" t="s">
        <v>404</v>
      </c>
      <c r="R52" s="20" t="s">
        <v>404</v>
      </c>
      <c r="S52" s="18" t="s">
        <v>404</v>
      </c>
      <c r="T52" s="20" t="s">
        <v>404</v>
      </c>
      <c r="U52" s="18" t="n">
        <v>464.25798947</v>
      </c>
      <c r="V52" s="20" t="n">
        <v>14.37384441</v>
      </c>
    </row>
    <row r="53" spans="1:22">
      <c r="A53" s="15" t="s">
        <v>450</v>
      </c>
      <c r="B53" s="17" t="n">
        <v>5571</v>
      </c>
      <c r="C53" s="18">
        <f>(0.0/B53*100)</f>
        <v/>
      </c>
      <c r="D53" s="19" t="n">
        <v>5571</v>
      </c>
      <c r="E53" s="18" t="n">
        <v>444.71872709</v>
      </c>
      <c r="F53" s="20" t="n">
        <v>4.32064403</v>
      </c>
      <c r="G53" s="18" t="n">
        <v>436.33247398</v>
      </c>
      <c r="H53" s="20" t="n">
        <v>1.60973832</v>
      </c>
      <c r="I53" s="18" t="n">
        <v>416.75816654</v>
      </c>
      <c r="J53" s="20" t="n">
        <v>2.61598306</v>
      </c>
      <c r="K53" s="18" t="n">
        <v>357.39879061</v>
      </c>
      <c r="L53" s="20" t="n">
        <v>19.8579819</v>
      </c>
      <c r="M53" s="18" t="s">
        <v>404</v>
      </c>
      <c r="N53" s="20" t="s">
        <v>404</v>
      </c>
      <c r="O53" s="18" t="s">
        <v>404</v>
      </c>
      <c r="P53" s="20" t="s">
        <v>404</v>
      </c>
      <c r="Q53" s="18" t="s">
        <v>404</v>
      </c>
      <c r="R53" s="20" t="s">
        <v>404</v>
      </c>
      <c r="S53" s="18" t="s">
        <v>404</v>
      </c>
      <c r="T53" s="20" t="s">
        <v>404</v>
      </c>
      <c r="U53" s="18" t="n">
        <v>345.58226837</v>
      </c>
      <c r="V53" s="20" t="n">
        <v>22.51923568</v>
      </c>
    </row>
    <row r="54" spans="1:22">
      <c r="A54" s="15" t="s">
        <v>451</v>
      </c>
      <c r="B54" s="17" t="n">
        <v>4740</v>
      </c>
      <c r="C54" s="18">
        <f>(199.0/B54*100)</f>
        <v/>
      </c>
      <c r="D54" s="19" t="n">
        <v>4541</v>
      </c>
      <c r="E54" s="18" t="n">
        <v>361.85556723</v>
      </c>
      <c r="F54" s="20" t="n">
        <v>18.152185</v>
      </c>
      <c r="G54" s="18" t="n">
        <v>330.66904051</v>
      </c>
      <c r="H54" s="20" t="n">
        <v>3.47957652</v>
      </c>
      <c r="I54" s="18" t="n">
        <v>324.13472651</v>
      </c>
      <c r="J54" s="20" t="n">
        <v>6.08282345</v>
      </c>
      <c r="K54" s="18" t="n">
        <v>295.43016865</v>
      </c>
      <c r="L54" s="20" t="n">
        <v>9.90987808</v>
      </c>
      <c r="M54" s="18" t="s">
        <v>404</v>
      </c>
      <c r="N54" s="20" t="s">
        <v>404</v>
      </c>
      <c r="O54" s="18" t="s">
        <v>404</v>
      </c>
      <c r="P54" s="20" t="s">
        <v>404</v>
      </c>
      <c r="Q54" s="18" t="s">
        <v>404</v>
      </c>
      <c r="R54" s="20" t="s">
        <v>404</v>
      </c>
      <c r="S54" s="18" t="s">
        <v>404</v>
      </c>
      <c r="T54" s="20" t="s">
        <v>404</v>
      </c>
      <c r="U54" s="18" t="n">
        <v>322.73809579</v>
      </c>
      <c r="V54" s="20" t="n">
        <v>12.97918182</v>
      </c>
    </row>
    <row r="55" spans="1:22">
      <c r="A55" s="15" t="s">
        <v>452</v>
      </c>
      <c r="B55" s="17" t="n">
        <v>5316</v>
      </c>
      <c r="C55" s="18">
        <f>(43.0/B55*100)</f>
        <v/>
      </c>
      <c r="D55" s="19" t="n">
        <v>5273</v>
      </c>
      <c r="E55" s="18" t="n">
        <v>418.85595257</v>
      </c>
      <c r="F55" s="20" t="n">
        <v>5.19033261</v>
      </c>
      <c r="G55" s="18" t="n">
        <v>411.69274279</v>
      </c>
      <c r="H55" s="20" t="n">
        <v>4.04173744</v>
      </c>
      <c r="I55" s="18" t="n">
        <v>404.19258982</v>
      </c>
      <c r="J55" s="20" t="n">
        <v>7.21963966</v>
      </c>
      <c r="K55" s="18" t="n">
        <v>406.98633523</v>
      </c>
      <c r="L55" s="20" t="n">
        <v>16.01586643</v>
      </c>
      <c r="M55" s="18" t="s">
        <v>404</v>
      </c>
      <c r="N55" s="20" t="s">
        <v>404</v>
      </c>
      <c r="O55" s="18" t="s">
        <v>404</v>
      </c>
      <c r="P55" s="20" t="s">
        <v>404</v>
      </c>
      <c r="Q55" s="18" t="s">
        <v>404</v>
      </c>
      <c r="R55" s="20" t="s">
        <v>404</v>
      </c>
      <c r="S55" s="18" t="n">
        <v>444.94244892</v>
      </c>
      <c r="T55" s="20" t="n">
        <v>3.76774857</v>
      </c>
      <c r="U55" s="18" t="n">
        <v>357.7193861</v>
      </c>
      <c r="V55" s="20" t="n">
        <v>25.5952035</v>
      </c>
    </row>
    <row r="56" spans="1:22">
      <c r="A56" s="15" t="s">
        <v>453</v>
      </c>
      <c r="B56" s="17" t="n">
        <v>5359</v>
      </c>
      <c r="C56" s="18">
        <f>(0.0/B56*100)</f>
        <v/>
      </c>
      <c r="D56" s="19" t="n">
        <v>5359</v>
      </c>
      <c r="E56" s="18" t="n">
        <v>534.1974637</v>
      </c>
      <c r="F56" s="20" t="n">
        <v>5.30351391</v>
      </c>
      <c r="G56" s="18" t="n">
        <v>517.04163339</v>
      </c>
      <c r="H56" s="20" t="n">
        <v>5.06299313</v>
      </c>
      <c r="I56" s="18" t="n">
        <v>493.61480106</v>
      </c>
      <c r="J56" s="20" t="n">
        <v>17.66505439</v>
      </c>
      <c r="K56" s="18" t="s">
        <v>404</v>
      </c>
      <c r="L56" s="20" t="s">
        <v>404</v>
      </c>
      <c r="M56" s="18" t="s">
        <v>404</v>
      </c>
      <c r="N56" s="20" t="s">
        <v>404</v>
      </c>
      <c r="O56" s="18" t="s">
        <v>404</v>
      </c>
      <c r="P56" s="20" t="s">
        <v>404</v>
      </c>
      <c r="Q56" s="18" t="s">
        <v>404</v>
      </c>
      <c r="R56" s="20" t="s">
        <v>404</v>
      </c>
      <c r="S56" s="18" t="s">
        <v>404</v>
      </c>
      <c r="T56" s="20" t="s">
        <v>404</v>
      </c>
      <c r="U56" s="18" t="n">
        <v>509.03214483</v>
      </c>
      <c r="V56" s="20" t="n">
        <v>12.2444302</v>
      </c>
    </row>
    <row r="57" spans="1:22">
      <c r="A57" s="15" t="s">
        <v>454</v>
      </c>
      <c r="B57" s="17" t="n">
        <v>6513</v>
      </c>
      <c r="C57" s="18">
        <f>(0.0/B57*100)</f>
        <v/>
      </c>
      <c r="D57" s="19" t="n">
        <v>6513</v>
      </c>
      <c r="E57" s="18" t="n">
        <v>405.70996299</v>
      </c>
      <c r="F57" s="20" t="n">
        <v>4.38267623</v>
      </c>
      <c r="G57" s="18" t="n">
        <v>399.89541414</v>
      </c>
      <c r="H57" s="20" t="n">
        <v>4.72871644</v>
      </c>
      <c r="I57" s="18" t="n">
        <v>406.53942079</v>
      </c>
      <c r="J57" s="20" t="n">
        <v>5.71321185</v>
      </c>
      <c r="K57" s="18" t="n">
        <v>337.93917059</v>
      </c>
      <c r="L57" s="20" t="n">
        <v>8.092341680000001</v>
      </c>
      <c r="M57" s="18" t="s">
        <v>404</v>
      </c>
      <c r="N57" s="20" t="s">
        <v>404</v>
      </c>
      <c r="O57" s="18" t="s">
        <v>404</v>
      </c>
      <c r="P57" s="20" t="s">
        <v>404</v>
      </c>
      <c r="Q57" s="18" t="s">
        <v>404</v>
      </c>
      <c r="R57" s="20" t="s">
        <v>404</v>
      </c>
      <c r="S57" s="18" t="s">
        <v>404</v>
      </c>
      <c r="T57" s="20" t="s">
        <v>404</v>
      </c>
      <c r="U57" s="18" t="n">
        <v>446.0773093</v>
      </c>
      <c r="V57" s="20" t="n">
        <v>13.37172868</v>
      </c>
    </row>
    <row r="58" spans="1:22">
      <c r="A58" s="15" t="s">
        <v>455</v>
      </c>
      <c r="B58" s="17" t="n">
        <v>7267</v>
      </c>
      <c r="C58" s="18">
        <f>(0.0/B58*100)</f>
        <v/>
      </c>
      <c r="D58" s="19" t="n">
        <v>7267</v>
      </c>
      <c r="E58" s="18" t="n">
        <v>428.93376267</v>
      </c>
      <c r="F58" s="20" t="n">
        <v>4.47602</v>
      </c>
      <c r="G58" s="18" t="n">
        <v>409.21021667</v>
      </c>
      <c r="H58" s="20" t="n">
        <v>4.89991709</v>
      </c>
      <c r="I58" s="18" t="n">
        <v>392.89046576</v>
      </c>
      <c r="J58" s="20" t="n">
        <v>7.96677447</v>
      </c>
      <c r="K58" s="18" t="n">
        <v>392.0266002</v>
      </c>
      <c r="L58" s="20" t="n">
        <v>11.05639073</v>
      </c>
      <c r="M58" s="18" t="s">
        <v>404</v>
      </c>
      <c r="N58" s="20" t="s">
        <v>404</v>
      </c>
      <c r="O58" s="18" t="s">
        <v>404</v>
      </c>
      <c r="P58" s="20" t="s">
        <v>404</v>
      </c>
      <c r="Q58" s="18" t="s">
        <v>404</v>
      </c>
      <c r="R58" s="20" t="s">
        <v>404</v>
      </c>
      <c r="S58" s="18" t="n">
        <v>347.83116176</v>
      </c>
      <c r="T58" s="20" t="n">
        <v>6.23611066</v>
      </c>
      <c r="U58" s="18" t="s">
        <v>404</v>
      </c>
      <c r="V58" s="20" t="s">
        <v>404</v>
      </c>
    </row>
    <row r="59" spans="1:22">
      <c r="A59" s="15" t="s">
        <v>456</v>
      </c>
      <c r="B59" s="17" t="n">
        <v>4826</v>
      </c>
      <c r="C59" s="18">
        <f>(0.0/B59*100)</f>
        <v/>
      </c>
      <c r="D59" s="19" t="n">
        <v>4826</v>
      </c>
      <c r="E59" s="18" t="n">
        <v>390.13009136</v>
      </c>
      <c r="F59" s="20" t="n">
        <v>5.77578464</v>
      </c>
      <c r="G59" s="18" t="n">
        <v>381.44249902</v>
      </c>
      <c r="H59" s="20" t="n">
        <v>2.16455077</v>
      </c>
      <c r="I59" s="18" t="n">
        <v>369.17053606</v>
      </c>
      <c r="J59" s="20" t="n">
        <v>2.64736243</v>
      </c>
      <c r="K59" s="18" t="n">
        <v>360.23987391</v>
      </c>
      <c r="L59" s="20" t="n">
        <v>4.93317488</v>
      </c>
      <c r="M59" s="18" t="s">
        <v>404</v>
      </c>
      <c r="N59" s="20" t="s">
        <v>404</v>
      </c>
      <c r="O59" s="18" t="s">
        <v>404</v>
      </c>
      <c r="P59" s="20" t="s">
        <v>404</v>
      </c>
      <c r="Q59" s="18" t="s">
        <v>404</v>
      </c>
      <c r="R59" s="20" t="s">
        <v>404</v>
      </c>
      <c r="S59" s="18" t="s">
        <v>404</v>
      </c>
      <c r="T59" s="20" t="s">
        <v>404</v>
      </c>
      <c r="U59" s="18" t="n">
        <v>324.88962612</v>
      </c>
      <c r="V59" s="20" t="n">
        <v>11.93927945</v>
      </c>
    </row>
    <row r="60" spans="1:22">
      <c r="A60" s="15" t="s">
        <v>457</v>
      </c>
      <c r="B60" s="17" t="n">
        <v>4546</v>
      </c>
      <c r="C60" s="18">
        <f>(0.0/B60*100)</f>
        <v/>
      </c>
      <c r="D60" s="19" t="n">
        <v>4546</v>
      </c>
      <c r="E60" s="18" t="n">
        <v>396.31981921</v>
      </c>
      <c r="F60" s="20" t="n">
        <v>5.45025284</v>
      </c>
      <c r="G60" s="18" t="n">
        <v>380.06328464</v>
      </c>
      <c r="H60" s="20" t="n">
        <v>6.69014642</v>
      </c>
      <c r="I60" s="18" t="n">
        <v>364.77204101</v>
      </c>
      <c r="J60" s="20" t="n">
        <v>14.021629</v>
      </c>
      <c r="K60" s="18" t="n">
        <v>359.13571504</v>
      </c>
      <c r="L60" s="20" t="n">
        <v>19.76653032</v>
      </c>
      <c r="M60" s="18" t="s">
        <v>404</v>
      </c>
      <c r="N60" s="20" t="s">
        <v>404</v>
      </c>
      <c r="O60" s="18" t="s">
        <v>404</v>
      </c>
      <c r="P60" s="20" t="s">
        <v>404</v>
      </c>
      <c r="Q60" s="18" t="s">
        <v>404</v>
      </c>
      <c r="R60" s="20" t="s">
        <v>404</v>
      </c>
      <c r="S60" s="18" t="s">
        <v>404</v>
      </c>
      <c r="T60" s="20" t="s">
        <v>404</v>
      </c>
      <c r="U60" s="18" t="n">
        <v>388.09262434</v>
      </c>
      <c r="V60" s="20" t="n">
        <v>26.60998168</v>
      </c>
    </row>
    <row r="61" spans="1:22">
      <c r="A61" s="15" t="s">
        <v>458</v>
      </c>
      <c r="B61" s="17" t="n">
        <v>6525</v>
      </c>
      <c r="C61" s="18">
        <f>(0.0/B61*100)</f>
        <v/>
      </c>
      <c r="D61" s="19" t="n">
        <v>6525</v>
      </c>
      <c r="E61" s="18" t="n">
        <v>500.09327117</v>
      </c>
      <c r="F61" s="20" t="n">
        <v>10.87408372</v>
      </c>
      <c r="G61" s="18" t="n">
        <v>474.89093114</v>
      </c>
      <c r="H61" s="20" t="n">
        <v>2.87905877</v>
      </c>
      <c r="I61" s="18" t="n">
        <v>455.72529048</v>
      </c>
      <c r="J61" s="20" t="n">
        <v>6.78213996</v>
      </c>
      <c r="K61" s="18" t="n">
        <v>449.87287553</v>
      </c>
      <c r="L61" s="20" t="n">
        <v>21.87214275</v>
      </c>
      <c r="M61" s="18" t="s">
        <v>404</v>
      </c>
      <c r="N61" s="20" t="s">
        <v>404</v>
      </c>
      <c r="O61" s="18" t="s">
        <v>404</v>
      </c>
      <c r="P61" s="20" t="s">
        <v>404</v>
      </c>
      <c r="Q61" s="18" t="s">
        <v>404</v>
      </c>
      <c r="R61" s="20" t="s">
        <v>404</v>
      </c>
      <c r="S61" s="18" t="s">
        <v>404</v>
      </c>
      <c r="T61" s="20" t="s">
        <v>404</v>
      </c>
      <c r="U61" s="18" t="n">
        <v>415.14692166</v>
      </c>
      <c r="V61" s="20" t="n">
        <v>9.98376036</v>
      </c>
    </row>
    <row r="62" spans="1:22">
      <c r="A62" s="15" t="s">
        <v>459</v>
      </c>
      <c r="B62" s="17" t="n">
        <v>4476</v>
      </c>
      <c r="C62" s="18">
        <f>(0.0/B62*100)</f>
        <v/>
      </c>
      <c r="D62" s="19" t="n">
        <v>4476</v>
      </c>
      <c r="E62" s="18" t="n">
        <v>540.73351229</v>
      </c>
      <c r="F62" s="20" t="n">
        <v>1.17954908</v>
      </c>
      <c r="G62" s="18" t="n">
        <v>522.71167873</v>
      </c>
      <c r="H62" s="20" t="n">
        <v>2.28762625</v>
      </c>
      <c r="I62" s="18" t="n">
        <v>499.92603391</v>
      </c>
      <c r="J62" s="20" t="n">
        <v>3.24275615</v>
      </c>
      <c r="K62" s="18" t="n">
        <v>504.67280814</v>
      </c>
      <c r="L62" s="20" t="n">
        <v>3.87876892</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387.23112622</v>
      </c>
      <c r="F63" s="20" t="n">
        <v>2.63857813</v>
      </c>
      <c r="G63" s="18" t="n">
        <v>382.12168948</v>
      </c>
      <c r="H63" s="20" t="n">
        <v>1.73379349</v>
      </c>
      <c r="I63" s="18" t="n">
        <v>373.0389109</v>
      </c>
      <c r="J63" s="20" t="n">
        <v>2.86532737</v>
      </c>
      <c r="K63" s="18" t="n">
        <v>372.69526907</v>
      </c>
      <c r="L63" s="20" t="n">
        <v>8.772141510000001</v>
      </c>
      <c r="M63" s="18" t="s">
        <v>404</v>
      </c>
      <c r="N63" s="20" t="s">
        <v>404</v>
      </c>
      <c r="O63" s="18" t="s">
        <v>404</v>
      </c>
      <c r="P63" s="20" t="s">
        <v>404</v>
      </c>
      <c r="Q63" s="18" t="s">
        <v>404</v>
      </c>
      <c r="R63" s="20" t="s">
        <v>404</v>
      </c>
      <c r="S63" s="18" t="s">
        <v>404</v>
      </c>
      <c r="T63" s="20" t="s">
        <v>404</v>
      </c>
      <c r="U63" s="18" t="n">
        <v>404.48670112</v>
      </c>
      <c r="V63" s="20" t="n">
        <v>4.23088917</v>
      </c>
    </row>
    <row r="64" spans="1:22">
      <c r="A64" s="15" t="s">
        <v>461</v>
      </c>
      <c r="B64" s="17" t="n">
        <v>3634</v>
      </c>
      <c r="C64" s="18">
        <f>(27.0/B64*100)</f>
        <v/>
      </c>
      <c r="D64" s="19" t="n">
        <v>3607</v>
      </c>
      <c r="E64" s="18" t="n">
        <v>493.56559931</v>
      </c>
      <c r="F64" s="20" t="n">
        <v>2.33047554</v>
      </c>
      <c r="G64" s="18" t="n">
        <v>436.90752732</v>
      </c>
      <c r="H64" s="20" t="n">
        <v>2.72566124</v>
      </c>
      <c r="I64" s="18" t="n">
        <v>415.457882</v>
      </c>
      <c r="J64" s="20" t="n">
        <v>4.55540844</v>
      </c>
      <c r="K64" s="18" t="s">
        <v>404</v>
      </c>
      <c r="L64" s="20" t="s">
        <v>404</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423.35823775</v>
      </c>
      <c r="F65" s="20" t="n">
        <v>7.77244538</v>
      </c>
      <c r="G65" s="18" t="n">
        <v>428.73022818</v>
      </c>
      <c r="H65" s="20" t="n">
        <v>3.33492137</v>
      </c>
      <c r="I65" s="18" t="n">
        <v>424.44813238</v>
      </c>
      <c r="J65" s="20" t="n">
        <v>5.56312082</v>
      </c>
      <c r="K65" s="18" t="n">
        <v>438.26740322</v>
      </c>
      <c r="L65" s="20" t="n">
        <v>5.38221517</v>
      </c>
      <c r="M65" s="18" t="s">
        <v>404</v>
      </c>
      <c r="N65" s="20" t="s">
        <v>404</v>
      </c>
      <c r="O65" s="18" t="s">
        <v>404</v>
      </c>
      <c r="P65" s="20" t="s">
        <v>404</v>
      </c>
      <c r="Q65" s="18" t="s">
        <v>404</v>
      </c>
      <c r="R65" s="20" t="s">
        <v>404</v>
      </c>
      <c r="S65" s="18" t="s">
        <v>404</v>
      </c>
      <c r="T65" s="20" t="s">
        <v>404</v>
      </c>
      <c r="U65" s="18" t="n">
        <v>419.46001911</v>
      </c>
      <c r="V65" s="20" t="n">
        <v>8.0470203</v>
      </c>
    </row>
    <row r="66" spans="1:22">
      <c r="A66" s="15" t="s">
        <v>463</v>
      </c>
      <c r="B66" s="17" t="n">
        <v>5665</v>
      </c>
      <c r="C66" s="18">
        <f>(0.0/B66*100)</f>
        <v/>
      </c>
      <c r="D66" s="19" t="n">
        <v>5665</v>
      </c>
      <c r="E66" s="18" t="n">
        <v>389.04645654</v>
      </c>
      <c r="F66" s="20" t="n">
        <v>7.29420539</v>
      </c>
      <c r="G66" s="18" t="n">
        <v>429.27399603</v>
      </c>
      <c r="H66" s="20" t="n">
        <v>2.04058532</v>
      </c>
      <c r="I66" s="18" t="n">
        <v>399.02377286</v>
      </c>
      <c r="J66" s="20" t="n">
        <v>1.32305465</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421.13296737</v>
      </c>
      <c r="F67" s="20" t="n">
        <v>6.65917732</v>
      </c>
      <c r="G67" s="18" t="n">
        <v>391.47333211</v>
      </c>
      <c r="H67" s="20" t="n">
        <v>3.232218</v>
      </c>
      <c r="I67" s="18" t="n">
        <v>382.35145923</v>
      </c>
      <c r="J67" s="20" t="n">
        <v>5.79691487</v>
      </c>
      <c r="K67" s="18" t="n">
        <v>388.27383741</v>
      </c>
      <c r="L67" s="20" t="n">
        <v>8.599240979999999</v>
      </c>
      <c r="M67" s="18" t="s">
        <v>404</v>
      </c>
      <c r="N67" s="20" t="s">
        <v>404</v>
      </c>
      <c r="O67" s="18" t="s">
        <v>404</v>
      </c>
      <c r="P67" s="20" t="s">
        <v>404</v>
      </c>
      <c r="Q67" s="18" t="s">
        <v>404</v>
      </c>
      <c r="R67" s="20" t="s">
        <v>404</v>
      </c>
      <c r="S67" s="18" t="s">
        <v>404</v>
      </c>
      <c r="T67" s="20" t="s">
        <v>404</v>
      </c>
      <c r="U67" s="18" t="n">
        <v>374.22460495</v>
      </c>
      <c r="V67" s="20" t="n">
        <v>13.11440757</v>
      </c>
    </row>
    <row r="68" spans="1:22">
      <c r="A68" s="15" t="s">
        <v>465</v>
      </c>
      <c r="B68" s="17" t="n">
        <v>12083</v>
      </c>
      <c r="C68" s="18">
        <f>(0.0/B68*100)</f>
        <v/>
      </c>
      <c r="D68" s="19" t="n">
        <v>12083</v>
      </c>
      <c r="E68" s="18" t="n">
        <v>449.04346932</v>
      </c>
      <c r="F68" s="20" t="n">
        <v>1.56542224</v>
      </c>
      <c r="G68" s="18" t="n">
        <v>406.32000983</v>
      </c>
      <c r="H68" s="20" t="n">
        <v>1.27160686</v>
      </c>
      <c r="I68" s="18" t="n">
        <v>404.46764692</v>
      </c>
      <c r="J68" s="20" t="n">
        <v>1.7541486</v>
      </c>
      <c r="K68" s="18" t="n">
        <v>416.5691195</v>
      </c>
      <c r="L68" s="20" t="n">
        <v>11.81237279</v>
      </c>
      <c r="M68" s="18" t="s">
        <v>404</v>
      </c>
      <c r="N68" s="20" t="s">
        <v>404</v>
      </c>
      <c r="O68" s="18" t="s">
        <v>404</v>
      </c>
      <c r="P68" s="20" t="s">
        <v>404</v>
      </c>
      <c r="Q68" s="18" t="s">
        <v>404</v>
      </c>
      <c r="R68" s="20" t="s">
        <v>404</v>
      </c>
      <c r="S68" s="18" t="s">
        <v>404</v>
      </c>
      <c r="T68" s="20" t="s">
        <v>404</v>
      </c>
      <c r="U68" s="18" t="n">
        <v>448.88695291</v>
      </c>
      <c r="V68" s="20" t="n">
        <v>7.73760878</v>
      </c>
    </row>
    <row r="69" spans="1:22">
      <c r="A69" s="15" t="s">
        <v>466</v>
      </c>
      <c r="B69" s="17" t="n">
        <v>4876</v>
      </c>
      <c r="C69" s="18">
        <f>(0.0/B69*100)</f>
        <v/>
      </c>
      <c r="D69" s="19" t="n">
        <v>4876</v>
      </c>
      <c r="E69" s="18" t="n">
        <v>452.04914183</v>
      </c>
      <c r="F69" s="20" t="n">
        <v>22.086793</v>
      </c>
      <c r="G69" s="18" t="n">
        <v>454.20469829</v>
      </c>
      <c r="H69" s="20" t="n">
        <v>4.84245309</v>
      </c>
      <c r="I69" s="18" t="n">
        <v>412.82448197</v>
      </c>
      <c r="J69" s="20" t="n">
        <v>5.02104585</v>
      </c>
      <c r="K69" s="18" t="n">
        <v>396.70995943</v>
      </c>
      <c r="L69" s="20" t="n">
        <v>10.00417757</v>
      </c>
      <c r="M69" s="18" t="s">
        <v>404</v>
      </c>
      <c r="N69" s="20" t="s">
        <v>404</v>
      </c>
      <c r="O69" s="18" t="s">
        <v>404</v>
      </c>
      <c r="P69" s="20" t="s">
        <v>404</v>
      </c>
      <c r="Q69" s="18" t="s">
        <v>404</v>
      </c>
      <c r="R69" s="20" t="s">
        <v>404</v>
      </c>
      <c r="S69" s="18" t="s">
        <v>404</v>
      </c>
      <c r="T69" s="20" t="s">
        <v>404</v>
      </c>
      <c r="U69" s="18" t="n">
        <v>406.31136849</v>
      </c>
      <c r="V69" s="20" t="n">
        <v>4.29698105</v>
      </c>
    </row>
    <row r="70" spans="1:22">
      <c r="A70" s="15" t="s">
        <v>467</v>
      </c>
      <c r="B70" s="17" t="n">
        <v>6036</v>
      </c>
      <c r="C70" s="18">
        <f>(0.0/B70*100)</f>
        <v/>
      </c>
      <c r="D70" s="19" t="n">
        <v>6036</v>
      </c>
      <c r="E70" s="18" t="n">
        <v>494.39676231</v>
      </c>
      <c r="F70" s="20" t="n">
        <v>9.76504315</v>
      </c>
      <c r="G70" s="18" t="n">
        <v>486.19540594</v>
      </c>
      <c r="H70" s="20" t="n">
        <v>6.12823217</v>
      </c>
      <c r="I70" s="18" t="n">
        <v>491.10721268</v>
      </c>
      <c r="J70" s="20" t="n">
        <v>4.05858885</v>
      </c>
      <c r="K70" s="18" t="n">
        <v>475.68370252</v>
      </c>
      <c r="L70" s="20" t="n">
        <v>6.12771862</v>
      </c>
      <c r="M70" s="18" t="s">
        <v>404</v>
      </c>
      <c r="N70" s="20" t="s">
        <v>404</v>
      </c>
      <c r="O70" s="18" t="s">
        <v>404</v>
      </c>
      <c r="P70" s="20" t="s">
        <v>404</v>
      </c>
      <c r="Q70" s="18" t="s">
        <v>404</v>
      </c>
      <c r="R70" s="20" t="s">
        <v>404</v>
      </c>
      <c r="S70" s="18" t="s">
        <v>404</v>
      </c>
      <c r="T70" s="20" t="s">
        <v>404</v>
      </c>
      <c r="U70" s="18" t="s">
        <v>404</v>
      </c>
      <c r="V70" s="20" t="s">
        <v>404</v>
      </c>
    </row>
    <row r="71" spans="1:22">
      <c r="A71" s="15" t="s">
        <v>468</v>
      </c>
      <c r="B71" s="17" t="n">
        <v>6115</v>
      </c>
      <c r="C71" s="18">
        <f>(0.0/B71*100)</f>
        <v/>
      </c>
      <c r="D71" s="19" t="n">
        <v>6115</v>
      </c>
      <c r="E71" s="18" t="n">
        <v>588.63935202</v>
      </c>
      <c r="F71" s="20" t="n">
        <v>2.29485616</v>
      </c>
      <c r="G71" s="18" t="n">
        <v>542.67425983</v>
      </c>
      <c r="H71" s="20" t="n">
        <v>1.41095058</v>
      </c>
      <c r="I71" s="18" t="n">
        <v>528.21057468</v>
      </c>
      <c r="J71" s="20" t="n">
        <v>5.35589367</v>
      </c>
      <c r="K71" s="18" t="s">
        <v>404</v>
      </c>
      <c r="L71" s="20" t="s">
        <v>404</v>
      </c>
      <c r="M71" s="18" t="s">
        <v>404</v>
      </c>
      <c r="N71" s="20" t="s">
        <v>404</v>
      </c>
      <c r="O71" s="18" t="s">
        <v>404</v>
      </c>
      <c r="P71" s="20" t="s">
        <v>404</v>
      </c>
      <c r="Q71" s="18" t="s">
        <v>404</v>
      </c>
      <c r="R71" s="20" t="s">
        <v>404</v>
      </c>
      <c r="S71" s="18" t="s">
        <v>404</v>
      </c>
      <c r="T71" s="20" t="s">
        <v>404</v>
      </c>
      <c r="U71" s="18" t="s">
        <v>404</v>
      </c>
      <c r="V71" s="20" t="s">
        <v>404</v>
      </c>
    </row>
    <row r="72" spans="1:22">
      <c r="A72" s="15" t="s">
        <v>469</v>
      </c>
      <c r="B72" s="17" t="n">
        <v>7708</v>
      </c>
      <c r="C72" s="18">
        <f>(0.0/B72*100)</f>
        <v/>
      </c>
      <c r="D72" s="19" t="n">
        <v>7708</v>
      </c>
      <c r="E72" s="18" t="n">
        <v>553.40621378</v>
      </c>
      <c r="F72" s="20" t="n">
        <v>5.71870152</v>
      </c>
      <c r="G72" s="18" t="n">
        <v>520.9449121</v>
      </c>
      <c r="H72" s="20" t="n">
        <v>5.15340025</v>
      </c>
      <c r="I72" s="18" t="n">
        <v>520.79434704</v>
      </c>
      <c r="J72" s="20" t="n">
        <v>8.024892080000001</v>
      </c>
      <c r="K72" s="18" t="n">
        <v>518.44089793</v>
      </c>
      <c r="L72" s="20" t="n">
        <v>23.97773222</v>
      </c>
      <c r="M72" s="18" t="s">
        <v>404</v>
      </c>
      <c r="N72" s="20" t="s">
        <v>404</v>
      </c>
      <c r="O72" s="18" t="s">
        <v>404</v>
      </c>
      <c r="P72" s="20" t="s">
        <v>404</v>
      </c>
      <c r="Q72" s="18" t="s">
        <v>404</v>
      </c>
      <c r="R72" s="20" t="s">
        <v>404</v>
      </c>
      <c r="S72" s="18" t="s">
        <v>404</v>
      </c>
      <c r="T72" s="20" t="s">
        <v>404</v>
      </c>
      <c r="U72" s="18" t="n">
        <v>487.55986686</v>
      </c>
      <c r="V72" s="20" t="n">
        <v>17.06875118</v>
      </c>
    </row>
    <row r="73" spans="1:22">
      <c r="A73" s="15" t="s">
        <v>470</v>
      </c>
      <c r="B73" s="17" t="n">
        <v>8249</v>
      </c>
      <c r="C73" s="18">
        <f>(0.0/B73*100)</f>
        <v/>
      </c>
      <c r="D73" s="19" t="n">
        <v>8249</v>
      </c>
      <c r="E73" s="18" t="n">
        <v>429.86686629</v>
      </c>
      <c r="F73" s="20" t="n">
        <v>8.74850099</v>
      </c>
      <c r="G73" s="18" t="n">
        <v>429.35830522</v>
      </c>
      <c r="H73" s="20" t="n">
        <v>4.03004391</v>
      </c>
      <c r="I73" s="18" t="n">
        <v>402.79528444</v>
      </c>
      <c r="J73" s="20" t="n">
        <v>4.93209053</v>
      </c>
      <c r="K73" s="18" t="n">
        <v>388.35972983</v>
      </c>
      <c r="L73" s="20" t="n">
        <v>7.49324092</v>
      </c>
      <c r="M73" s="18" t="s">
        <v>404</v>
      </c>
      <c r="N73" s="20" t="s">
        <v>404</v>
      </c>
      <c r="O73" s="18" t="s">
        <v>404</v>
      </c>
      <c r="P73" s="20" t="s">
        <v>404</v>
      </c>
      <c r="Q73" s="18" t="s">
        <v>404</v>
      </c>
      <c r="R73" s="20" t="s">
        <v>404</v>
      </c>
      <c r="S73" s="18" t="s">
        <v>404</v>
      </c>
      <c r="T73" s="20" t="s">
        <v>404</v>
      </c>
      <c r="U73" s="18" t="n">
        <v>413.52171228</v>
      </c>
      <c r="V73" s="20" t="n">
        <v>17.49882495</v>
      </c>
    </row>
    <row r="74" spans="1:22">
      <c r="A74" s="15" t="s">
        <v>471</v>
      </c>
      <c r="B74" s="17" t="n">
        <v>4692</v>
      </c>
      <c r="C74" s="18">
        <f>(484.0/B74*100)</f>
        <v/>
      </c>
      <c r="D74" s="19" t="n">
        <v>4208</v>
      </c>
      <c r="E74" s="18" t="n">
        <v>469.50154348</v>
      </c>
      <c r="F74" s="20" t="n">
        <v>3.8221479</v>
      </c>
      <c r="G74" s="18" t="n">
        <v>462.09706162</v>
      </c>
      <c r="H74" s="20" t="n">
        <v>2.12234899</v>
      </c>
      <c r="I74" s="18" t="n">
        <v>395.32171914</v>
      </c>
      <c r="J74" s="20" t="n">
        <v>2.17294169</v>
      </c>
      <c r="K74" s="18" t="n">
        <v>356.5344357</v>
      </c>
      <c r="L74" s="20" t="n">
        <v>3.41578962</v>
      </c>
      <c r="M74" s="18" t="s">
        <v>404</v>
      </c>
      <c r="N74" s="20" t="s">
        <v>404</v>
      </c>
      <c r="O74" s="18" t="s">
        <v>404</v>
      </c>
      <c r="P74" s="20" t="s">
        <v>404</v>
      </c>
      <c r="Q74" s="18" t="s">
        <v>404</v>
      </c>
      <c r="R74" s="20" t="s">
        <v>404</v>
      </c>
      <c r="S74" s="18" t="s">
        <v>404</v>
      </c>
      <c r="T74" s="20" t="s">
        <v>404</v>
      </c>
      <c r="U74" s="18" t="n">
        <v>461.46260215</v>
      </c>
      <c r="V74" s="20" t="n">
        <v>11.71890703</v>
      </c>
    </row>
    <row r="75" spans="1:22">
      <c r="A75" s="15" t="s">
        <v>472</v>
      </c>
      <c r="B75" s="17" t="n">
        <v>5375</v>
      </c>
      <c r="C75" s="18">
        <f>(483.0/B75*100)</f>
        <v/>
      </c>
      <c r="D75" s="19" t="n">
        <v>4892</v>
      </c>
      <c r="E75" s="18" t="n">
        <v>386.93492829</v>
      </c>
      <c r="F75" s="20" t="n">
        <v>11.60065331</v>
      </c>
      <c r="G75" s="18" t="n">
        <v>383.73799519</v>
      </c>
      <c r="H75" s="20" t="n">
        <v>5.06424229</v>
      </c>
      <c r="I75" s="18" t="n">
        <v>388.16777027</v>
      </c>
      <c r="J75" s="20" t="n">
        <v>5.49816461</v>
      </c>
      <c r="K75" s="18" t="n">
        <v>393.58042747</v>
      </c>
      <c r="L75" s="20" t="n">
        <v>7.94743269</v>
      </c>
      <c r="M75" s="18" t="s">
        <v>404</v>
      </c>
      <c r="N75" s="20" t="s">
        <v>404</v>
      </c>
      <c r="O75" s="18" t="s">
        <v>404</v>
      </c>
      <c r="P75" s="20" t="s">
        <v>404</v>
      </c>
      <c r="Q75" s="18" t="s">
        <v>404</v>
      </c>
      <c r="R75" s="20" t="s">
        <v>404</v>
      </c>
      <c r="S75" s="18" t="s">
        <v>404</v>
      </c>
      <c r="T75" s="20" t="s">
        <v>404</v>
      </c>
      <c r="U75" s="18" t="n">
        <v>383.64455144</v>
      </c>
      <c r="V75" s="20" t="n">
        <v>11.82993971</v>
      </c>
    </row>
    <row r="76" spans="1:22">
      <c r="A76" s="15" t="s">
        <v>473</v>
      </c>
      <c r="B76" s="17" t="n">
        <v>14167</v>
      </c>
      <c r="C76" s="18">
        <f>(1400.0/B76*100)</f>
        <v/>
      </c>
      <c r="D76" s="19" t="n">
        <v>12767</v>
      </c>
      <c r="E76" s="18" t="n">
        <v>475.41588519</v>
      </c>
      <c r="F76" s="20" t="n">
        <v>5.12439907</v>
      </c>
      <c r="G76" s="18" t="n">
        <v>428.38088925</v>
      </c>
      <c r="H76" s="20" t="n">
        <v>5.65671392</v>
      </c>
      <c r="I76" s="18" t="n">
        <v>391.51800499</v>
      </c>
      <c r="J76" s="20" t="n">
        <v>5.67224708</v>
      </c>
      <c r="K76" s="18" t="n">
        <v>396.83291609</v>
      </c>
      <c r="L76" s="20" t="n">
        <v>7.61134515</v>
      </c>
      <c r="M76" s="18" t="s">
        <v>404</v>
      </c>
      <c r="N76" s="20" t="s">
        <v>404</v>
      </c>
      <c r="O76" s="18" t="s">
        <v>404</v>
      </c>
      <c r="P76" s="20" t="s">
        <v>404</v>
      </c>
      <c r="Q76" s="18" t="s">
        <v>404</v>
      </c>
      <c r="R76" s="20" t="s">
        <v>404</v>
      </c>
      <c r="S76" s="18" t="s">
        <v>404</v>
      </c>
      <c r="T76" s="20" t="s">
        <v>404</v>
      </c>
      <c r="U76" s="18" t="n">
        <v>441.69573783</v>
      </c>
      <c r="V76" s="20" t="n">
        <v>8.459756029999999</v>
      </c>
    </row>
    <row r="77" spans="1:22">
      <c r="A77" s="15" t="s">
        <v>474</v>
      </c>
      <c r="B77" s="17" t="n">
        <v>6062</v>
      </c>
      <c r="C77" s="18">
        <f>(0.0/B77*100)</f>
        <v/>
      </c>
      <c r="D77" s="19" t="n">
        <v>6062</v>
      </c>
      <c r="E77" s="18" t="n">
        <v>472.50913144</v>
      </c>
      <c r="F77" s="20" t="n">
        <v>6.72422757</v>
      </c>
      <c r="G77" s="18" t="n">
        <v>434.60638434</v>
      </c>
      <c r="H77" s="20" t="n">
        <v>5.01140984</v>
      </c>
      <c r="I77" s="18" t="n">
        <v>420.0850584</v>
      </c>
      <c r="J77" s="20" t="n">
        <v>4.68414909</v>
      </c>
      <c r="K77" s="18" t="n">
        <v>417.55965811</v>
      </c>
      <c r="L77" s="20" t="n">
        <v>10.31542804</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547.48849935</v>
      </c>
      <c r="F78" s="20" t="n">
        <v>26.7762107</v>
      </c>
      <c r="G78" s="18" t="n">
        <v>529.97806748</v>
      </c>
      <c r="H78" s="20" t="n">
        <v>4.22977622</v>
      </c>
      <c r="I78" s="18" t="n">
        <v>497.48644274</v>
      </c>
      <c r="J78" s="20" t="n">
        <v>9.354843880000001</v>
      </c>
      <c r="K78" s="18" t="n">
        <v>495.57501875</v>
      </c>
      <c r="L78" s="20" t="n">
        <v>10.15805834</v>
      </c>
      <c r="M78" s="18" t="s">
        <v>404</v>
      </c>
      <c r="N78" s="20" t="s">
        <v>404</v>
      </c>
      <c r="O78" s="18" t="s">
        <v>404</v>
      </c>
      <c r="P78" s="20" t="s">
        <v>404</v>
      </c>
      <c r="Q78" s="18" t="s">
        <v>404</v>
      </c>
      <c r="R78" s="20" t="s">
        <v>404</v>
      </c>
      <c r="S78" s="18" t="s">
        <v>404</v>
      </c>
      <c r="T78" s="20" t="s">
        <v>404</v>
      </c>
      <c r="U78" s="18" t="n">
        <v>488.79665937</v>
      </c>
      <c r="V78" s="20" t="n">
        <v>5.36423065</v>
      </c>
    </row>
    <row customHeight="1" ht="25" r="79" spans="1:22">
      <c r="A79" s="15" t="s">
        <v>476</v>
      </c>
      <c r="B79" s="17" t="n">
        <v>1657</v>
      </c>
      <c r="C79" s="18">
        <f>(21.0/B79*100)</f>
        <v/>
      </c>
      <c r="D79" s="19" t="n">
        <v>1636</v>
      </c>
      <c r="E79" s="18" t="n">
        <v>500.60621511</v>
      </c>
      <c r="F79" s="20" t="n">
        <v>15.06927664</v>
      </c>
      <c r="G79" s="18" t="n">
        <v>484.89339054</v>
      </c>
      <c r="H79" s="20" t="n">
        <v>10.85724199</v>
      </c>
      <c r="I79" s="18" t="n">
        <v>461.55278896</v>
      </c>
      <c r="J79" s="20" t="n">
        <v>12.56938281</v>
      </c>
      <c r="K79" s="18" t="n">
        <v>407.02233562</v>
      </c>
      <c r="L79" s="20" t="n">
        <v>11.88380044</v>
      </c>
      <c r="M79" s="18" t="s">
        <v>404</v>
      </c>
      <c r="N79" s="20" t="s">
        <v>404</v>
      </c>
      <c r="O79" s="18" t="s">
        <v>404</v>
      </c>
      <c r="P79" s="20" t="s">
        <v>404</v>
      </c>
      <c r="Q79" s="18" t="s">
        <v>404</v>
      </c>
      <c r="R79" s="20" t="s">
        <v>404</v>
      </c>
      <c r="S79" s="18" t="s">
        <v>404</v>
      </c>
      <c r="T79" s="20" t="s">
        <v>404</v>
      </c>
      <c r="U79" s="18" t="n">
        <v>414.57268489</v>
      </c>
      <c r="V79" s="20" t="n">
        <v>5.88125209</v>
      </c>
    </row>
    <row r="80" spans="1:22">
      <c r="A80" s="15" t="s">
        <v>477</v>
      </c>
      <c r="B80" s="17" t="n">
        <v>7841</v>
      </c>
      <c r="C80" s="18">
        <f>(0.0/B80*100)</f>
        <v/>
      </c>
      <c r="D80" s="19" t="n">
        <v>7841</v>
      </c>
      <c r="E80" s="18" t="n">
        <v>452.01687929</v>
      </c>
      <c r="F80" s="20" t="n">
        <v>6.35289914</v>
      </c>
      <c r="G80" s="18" t="n">
        <v>450.11161038</v>
      </c>
      <c r="H80" s="20" t="n">
        <v>6.80421886</v>
      </c>
      <c r="I80" s="18" t="n">
        <v>454.8809813</v>
      </c>
      <c r="J80" s="20" t="n">
        <v>5.66794227</v>
      </c>
      <c r="K80" s="18" t="n">
        <v>469.9176781</v>
      </c>
      <c r="L80" s="20" t="n">
        <v>11.25542518</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456.64493184</v>
      </c>
      <c r="F81" s="20" t="n">
        <v>12.37624329</v>
      </c>
      <c r="G81" s="18" t="n">
        <v>447.04932283</v>
      </c>
      <c r="H81" s="20" t="n">
        <v>3.6178818</v>
      </c>
      <c r="I81" s="18" t="n">
        <v>425.30470376</v>
      </c>
      <c r="J81" s="20" t="n">
        <v>3.69065753</v>
      </c>
      <c r="K81" s="18" t="n">
        <v>421.0318103</v>
      </c>
      <c r="L81" s="20" t="n">
        <v>9.564155360000001</v>
      </c>
      <c r="M81" s="18" t="s">
        <v>404</v>
      </c>
      <c r="N81" s="20" t="s">
        <v>404</v>
      </c>
      <c r="O81" s="18" t="s">
        <v>404</v>
      </c>
      <c r="P81" s="20" t="s">
        <v>404</v>
      </c>
      <c r="Q81" s="18" t="s">
        <v>404</v>
      </c>
      <c r="R81" s="20" t="s">
        <v>404</v>
      </c>
      <c r="S81" s="18" t="s">
        <v>404</v>
      </c>
      <c r="T81" s="20" t="s">
        <v>404</v>
      </c>
      <c r="U81" s="18" t="n">
        <v>523.4145175</v>
      </c>
      <c r="V81" s="20" t="n">
        <v>6.78576833</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710</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548.60580857</v>
      </c>
      <c r="F7" s="20" t="n">
        <v>4.26273102</v>
      </c>
      <c r="G7" s="18" t="n">
        <v>511.36462593</v>
      </c>
      <c r="H7" s="20" t="n">
        <v>2.74171966</v>
      </c>
      <c r="I7" s="18" t="n">
        <v>470.18090658</v>
      </c>
      <c r="J7" s="20" t="n">
        <v>3.72665318</v>
      </c>
      <c r="K7" s="18" t="n">
        <v>471.7488468</v>
      </c>
      <c r="L7" s="20" t="n">
        <v>11.71830828</v>
      </c>
      <c r="M7" s="18" t="s">
        <v>404</v>
      </c>
      <c r="N7" s="20" t="s">
        <v>404</v>
      </c>
      <c r="O7" s="18" t="s">
        <v>404</v>
      </c>
      <c r="P7" s="20" t="s">
        <v>404</v>
      </c>
      <c r="Q7" s="18" t="s">
        <v>404</v>
      </c>
      <c r="R7" s="20" t="s">
        <v>404</v>
      </c>
      <c r="S7" s="18" t="s">
        <v>404</v>
      </c>
      <c r="T7" s="20" t="s">
        <v>404</v>
      </c>
      <c r="U7" s="18" t="n">
        <v>488.53701181</v>
      </c>
      <c r="V7" s="20" t="n">
        <v>9.36774724</v>
      </c>
    </row>
    <row r="8" spans="1:22">
      <c r="A8" s="15" t="s">
        <v>405</v>
      </c>
      <c r="B8" s="17" t="n">
        <v>7007</v>
      </c>
      <c r="C8" s="18">
        <f>(0.0/B8*100)</f>
        <v/>
      </c>
      <c r="D8" s="19" t="n">
        <v>7007</v>
      </c>
      <c r="E8" s="18" t="n">
        <v>520.76153548</v>
      </c>
      <c r="F8" s="20" t="n">
        <v>6.29294666</v>
      </c>
      <c r="G8" s="18" t="n">
        <v>498.69881242</v>
      </c>
      <c r="H8" s="20" t="n">
        <v>4.90929788</v>
      </c>
      <c r="I8" s="18" t="n">
        <v>457.08697671</v>
      </c>
      <c r="J8" s="20" t="n">
        <v>10.17316944</v>
      </c>
      <c r="K8" s="18" t="n">
        <v>421.04290988</v>
      </c>
      <c r="L8" s="20" t="n">
        <v>6.11993578</v>
      </c>
      <c r="M8" s="18" t="s">
        <v>404</v>
      </c>
      <c r="N8" s="20" t="s">
        <v>404</v>
      </c>
      <c r="O8" s="18" t="s">
        <v>404</v>
      </c>
      <c r="P8" s="20" t="s">
        <v>404</v>
      </c>
      <c r="Q8" s="18" t="s">
        <v>404</v>
      </c>
      <c r="R8" s="20" t="s">
        <v>404</v>
      </c>
      <c r="S8" s="18" t="s">
        <v>404</v>
      </c>
      <c r="T8" s="20" t="s">
        <v>404</v>
      </c>
      <c r="U8" s="18" t="n">
        <v>489.96994535</v>
      </c>
      <c r="V8" s="20" t="n">
        <v>24.69225375</v>
      </c>
    </row>
    <row r="9" spans="1:22">
      <c r="A9" s="15" t="s">
        <v>406</v>
      </c>
      <c r="B9" s="17" t="n">
        <v>9651</v>
      </c>
      <c r="C9" s="18">
        <f>(200.0/B9*100)</f>
        <v/>
      </c>
      <c r="D9" s="19" t="n">
        <v>9451</v>
      </c>
      <c r="E9" s="18" t="n">
        <v>555.2246883399999</v>
      </c>
      <c r="F9" s="20" t="n">
        <v>9.11719793</v>
      </c>
      <c r="G9" s="18" t="n">
        <v>514.39189993</v>
      </c>
      <c r="H9" s="20" t="n">
        <v>4.0444841</v>
      </c>
      <c r="I9" s="18" t="n">
        <v>456.97389195</v>
      </c>
      <c r="J9" s="20" t="n">
        <v>8.6106672</v>
      </c>
      <c r="K9" s="18" t="n">
        <v>332.31617972</v>
      </c>
      <c r="L9" s="20" t="n">
        <v>8.21468561</v>
      </c>
      <c r="M9" s="18" t="s">
        <v>404</v>
      </c>
      <c r="N9" s="20" t="s">
        <v>404</v>
      </c>
      <c r="O9" s="18" t="s">
        <v>404</v>
      </c>
      <c r="P9" s="20" t="s">
        <v>404</v>
      </c>
      <c r="Q9" s="18" t="s">
        <v>404</v>
      </c>
      <c r="R9" s="20" t="s">
        <v>404</v>
      </c>
      <c r="S9" s="18" t="s">
        <v>404</v>
      </c>
      <c r="T9" s="20" t="s">
        <v>404</v>
      </c>
      <c r="U9" s="18" t="n">
        <v>481.02232477</v>
      </c>
      <c r="V9" s="20" t="n">
        <v>16.41608734</v>
      </c>
    </row>
    <row r="10" spans="1:22">
      <c r="A10" s="15" t="s">
        <v>407</v>
      </c>
      <c r="B10" s="17" t="n">
        <v>20058</v>
      </c>
      <c r="C10" s="18">
        <f>(3134.0/B10*100)</f>
        <v/>
      </c>
      <c r="D10" s="19" t="n">
        <v>16924</v>
      </c>
      <c r="E10" s="18" t="n">
        <v>552.28571096</v>
      </c>
      <c r="F10" s="20" t="n">
        <v>6.39840251</v>
      </c>
      <c r="G10" s="18" t="n">
        <v>526.57426165</v>
      </c>
      <c r="H10" s="20" t="n">
        <v>2.40351638</v>
      </c>
      <c r="I10" s="18" t="n">
        <v>508.0373776</v>
      </c>
      <c r="J10" s="20" t="n">
        <v>6.67638559</v>
      </c>
      <c r="K10" s="18" t="n">
        <v>481.4978549</v>
      </c>
      <c r="L10" s="20" t="n">
        <v>19.311359</v>
      </c>
      <c r="M10" s="18" t="s">
        <v>404</v>
      </c>
      <c r="N10" s="20" t="s">
        <v>404</v>
      </c>
      <c r="O10" s="18" t="s">
        <v>404</v>
      </c>
      <c r="P10" s="20" t="s">
        <v>404</v>
      </c>
      <c r="Q10" s="18" t="s">
        <v>404</v>
      </c>
      <c r="R10" s="20" t="s">
        <v>404</v>
      </c>
      <c r="S10" s="18" t="s">
        <v>404</v>
      </c>
      <c r="T10" s="20" t="s">
        <v>404</v>
      </c>
      <c r="U10" s="18" t="n">
        <v>566.78201336</v>
      </c>
      <c r="V10" s="20" t="n">
        <v>11.12961758</v>
      </c>
    </row>
    <row r="11" spans="1:22">
      <c r="A11" s="15" t="s">
        <v>408</v>
      </c>
      <c r="B11" s="17" t="n">
        <v>7053</v>
      </c>
      <c r="C11" s="18">
        <f>(212.0/B11*100)</f>
        <v/>
      </c>
      <c r="D11" s="19" t="n">
        <v>6841</v>
      </c>
      <c r="E11" s="18" t="n">
        <v>483.3515223</v>
      </c>
      <c r="F11" s="20" t="n">
        <v>5.6138135</v>
      </c>
      <c r="G11" s="18" t="n">
        <v>446.01070361</v>
      </c>
      <c r="H11" s="20" t="n">
        <v>5.09274833</v>
      </c>
      <c r="I11" s="18" t="n">
        <v>405.00283406</v>
      </c>
      <c r="J11" s="20" t="n">
        <v>6.75024881</v>
      </c>
      <c r="K11" s="18" t="n">
        <v>398.84085251</v>
      </c>
      <c r="L11" s="20" t="n">
        <v>11.27968131</v>
      </c>
      <c r="M11" s="18" t="s">
        <v>404</v>
      </c>
      <c r="N11" s="20" t="s">
        <v>404</v>
      </c>
      <c r="O11" s="18" t="s">
        <v>404</v>
      </c>
      <c r="P11" s="20" t="s">
        <v>404</v>
      </c>
      <c r="Q11" s="18" t="s">
        <v>404</v>
      </c>
      <c r="R11" s="20" t="s">
        <v>404</v>
      </c>
      <c r="S11" s="18" t="s">
        <v>404</v>
      </c>
      <c r="T11" s="20" t="s">
        <v>404</v>
      </c>
      <c r="U11" s="18" t="n">
        <v>433.32648087</v>
      </c>
      <c r="V11" s="20" t="n">
        <v>15.52855975</v>
      </c>
    </row>
    <row r="12" spans="1:22">
      <c r="A12" s="15" t="s">
        <v>409</v>
      </c>
      <c r="B12" s="17" t="n">
        <v>6894</v>
      </c>
      <c r="C12" s="18">
        <f>(106.0/B12*100)</f>
        <v/>
      </c>
      <c r="D12" s="19" t="n">
        <v>6788</v>
      </c>
      <c r="E12" s="18" t="n">
        <v>529.66759768</v>
      </c>
      <c r="F12" s="20" t="n">
        <v>9.099485830000001</v>
      </c>
      <c r="G12" s="18" t="n">
        <v>499.0077847</v>
      </c>
      <c r="H12" s="20" t="n">
        <v>3.76667975</v>
      </c>
      <c r="I12" s="18" t="n">
        <v>463.02860297</v>
      </c>
      <c r="J12" s="20" t="n">
        <v>6.36713076</v>
      </c>
      <c r="K12" s="18" t="n">
        <v>404.44093991</v>
      </c>
      <c r="L12" s="20" t="n">
        <v>22.70670619</v>
      </c>
      <c r="M12" s="18" t="s">
        <v>404</v>
      </c>
      <c r="N12" s="20" t="s">
        <v>404</v>
      </c>
      <c r="O12" s="18" t="s">
        <v>404</v>
      </c>
      <c r="P12" s="20" t="s">
        <v>404</v>
      </c>
      <c r="Q12" s="18" t="s">
        <v>404</v>
      </c>
      <c r="R12" s="20" t="s">
        <v>404</v>
      </c>
      <c r="S12" s="18" t="s">
        <v>404</v>
      </c>
      <c r="T12" s="20" t="s">
        <v>404</v>
      </c>
      <c r="U12" s="18" t="n">
        <v>422.57420863</v>
      </c>
      <c r="V12" s="20" t="n">
        <v>8.12601068</v>
      </c>
    </row>
    <row r="13" spans="1:22">
      <c r="A13" s="15" t="s">
        <v>410</v>
      </c>
      <c r="B13" s="17" t="n">
        <v>7161</v>
      </c>
      <c r="C13" s="18">
        <f>(1175.0/B13*100)</f>
        <v/>
      </c>
      <c r="D13" s="19" t="n">
        <v>5986</v>
      </c>
      <c r="E13" s="18" t="n">
        <v>524.21841266</v>
      </c>
      <c r="F13" s="20" t="n">
        <v>5.32140458</v>
      </c>
      <c r="G13" s="18" t="n">
        <v>500.31285993</v>
      </c>
      <c r="H13" s="20" t="n">
        <v>4.1008085</v>
      </c>
      <c r="I13" s="18" t="n">
        <v>478.53916456</v>
      </c>
      <c r="J13" s="20" t="n">
        <v>5.09635599</v>
      </c>
      <c r="K13" s="18" t="n">
        <v>490.4553683</v>
      </c>
      <c r="L13" s="20" t="n">
        <v>17.63959524</v>
      </c>
      <c r="M13" s="18" t="s">
        <v>404</v>
      </c>
      <c r="N13" s="20" t="s">
        <v>404</v>
      </c>
      <c r="O13" s="18" t="s">
        <v>404</v>
      </c>
      <c r="P13" s="20" t="s">
        <v>404</v>
      </c>
      <c r="Q13" s="18" t="s">
        <v>404</v>
      </c>
      <c r="R13" s="20" t="s">
        <v>404</v>
      </c>
      <c r="S13" s="18" t="s">
        <v>404</v>
      </c>
      <c r="T13" s="20" t="s">
        <v>404</v>
      </c>
      <c r="U13" s="18" t="n">
        <v>502.05807738</v>
      </c>
      <c r="V13" s="20" t="n">
        <v>5.32484465</v>
      </c>
    </row>
    <row r="14" spans="1:22">
      <c r="A14" s="15" t="s">
        <v>411</v>
      </c>
      <c r="B14" s="17" t="n">
        <v>5587</v>
      </c>
      <c r="C14" s="18">
        <f>(0.0/B14*100)</f>
        <v/>
      </c>
      <c r="D14" s="19" t="n">
        <v>5587</v>
      </c>
      <c r="E14" s="18" t="n">
        <v>538.22957475</v>
      </c>
      <c r="F14" s="20" t="n">
        <v>4.18813518</v>
      </c>
      <c r="G14" s="18" t="n">
        <v>537.40927197</v>
      </c>
      <c r="H14" s="20" t="n">
        <v>3.23541535</v>
      </c>
      <c r="I14" s="18" t="n">
        <v>518.35232481</v>
      </c>
      <c r="J14" s="20" t="n">
        <v>6.01774005</v>
      </c>
      <c r="K14" s="18" t="n">
        <v>505.2417441</v>
      </c>
      <c r="L14" s="20" t="n">
        <v>8.93727335</v>
      </c>
      <c r="M14" s="18" t="s">
        <v>404</v>
      </c>
      <c r="N14" s="20" t="s">
        <v>404</v>
      </c>
      <c r="O14" s="18" t="s">
        <v>404</v>
      </c>
      <c r="P14" s="20" t="s">
        <v>404</v>
      </c>
      <c r="Q14" s="18" t="s">
        <v>404</v>
      </c>
      <c r="R14" s="20" t="s">
        <v>404</v>
      </c>
      <c r="S14" s="18" t="s">
        <v>404</v>
      </c>
      <c r="T14" s="20" t="s">
        <v>404</v>
      </c>
      <c r="U14" s="18" t="n">
        <v>556.7481</v>
      </c>
      <c r="V14" s="20" t="n">
        <v>28.69286997</v>
      </c>
    </row>
    <row r="15" spans="1:22">
      <c r="A15" s="15" t="s">
        <v>412</v>
      </c>
      <c r="B15" s="17" t="n">
        <v>5882</v>
      </c>
      <c r="C15" s="18">
        <f>(0.0/B15*100)</f>
        <v/>
      </c>
      <c r="D15" s="19" t="n">
        <v>5882</v>
      </c>
      <c r="E15" s="18" t="n">
        <v>546.26394439</v>
      </c>
      <c r="F15" s="20" t="n">
        <v>8.49541129</v>
      </c>
      <c r="G15" s="18" t="n">
        <v>530.66324151</v>
      </c>
      <c r="H15" s="20" t="n">
        <v>3.11943275</v>
      </c>
      <c r="I15" s="18" t="n">
        <v>526.50597505</v>
      </c>
      <c r="J15" s="20" t="n">
        <v>5.11299541</v>
      </c>
      <c r="K15" s="18" t="n">
        <v>527.83805221</v>
      </c>
      <c r="L15" s="20" t="n">
        <v>13.69672968</v>
      </c>
      <c r="M15" s="18" t="s">
        <v>404</v>
      </c>
      <c r="N15" s="20" t="s">
        <v>404</v>
      </c>
      <c r="O15" s="18" t="s">
        <v>404</v>
      </c>
      <c r="P15" s="20" t="s">
        <v>404</v>
      </c>
      <c r="Q15" s="18" t="s">
        <v>404</v>
      </c>
      <c r="R15" s="20" t="s">
        <v>404</v>
      </c>
      <c r="S15" s="18" t="s">
        <v>404</v>
      </c>
      <c r="T15" s="20" t="s">
        <v>404</v>
      </c>
      <c r="U15" s="18" t="n">
        <v>528.92019908</v>
      </c>
      <c r="V15" s="20" t="n">
        <v>20.99024382</v>
      </c>
    </row>
    <row r="16" spans="1:22">
      <c r="A16" s="15" t="s">
        <v>413</v>
      </c>
      <c r="B16" s="17" t="n">
        <v>6108</v>
      </c>
      <c r="C16" s="18">
        <f>(495.0/B16*100)</f>
        <v/>
      </c>
      <c r="D16" s="19" t="n">
        <v>5613</v>
      </c>
      <c r="E16" s="18" t="n">
        <v>521.88114803</v>
      </c>
      <c r="F16" s="20" t="n">
        <v>8.87633675</v>
      </c>
      <c r="G16" s="18" t="n">
        <v>503.47362628</v>
      </c>
      <c r="H16" s="20" t="n">
        <v>4.72113587</v>
      </c>
      <c r="I16" s="18" t="n">
        <v>451.2844212</v>
      </c>
      <c r="J16" s="20" t="n">
        <v>9.77000307</v>
      </c>
      <c r="K16" s="18" t="n">
        <v>430.20064154</v>
      </c>
      <c r="L16" s="20" t="n">
        <v>31.14853917</v>
      </c>
      <c r="M16" s="18" t="s">
        <v>404</v>
      </c>
      <c r="N16" s="20" t="s">
        <v>404</v>
      </c>
      <c r="O16" s="18" t="s">
        <v>404</v>
      </c>
      <c r="P16" s="20" t="s">
        <v>404</v>
      </c>
      <c r="Q16" s="18" t="s">
        <v>404</v>
      </c>
      <c r="R16" s="20" t="s">
        <v>404</v>
      </c>
      <c r="S16" s="18" t="s">
        <v>404</v>
      </c>
      <c r="T16" s="20" t="s">
        <v>404</v>
      </c>
      <c r="U16" s="18" t="n">
        <v>484.52663522</v>
      </c>
      <c r="V16" s="20" t="n">
        <v>39.13740061</v>
      </c>
    </row>
    <row r="17" spans="1:22">
      <c r="A17" s="15" t="s">
        <v>414</v>
      </c>
      <c r="B17" s="17" t="n">
        <v>6504</v>
      </c>
      <c r="C17" s="18">
        <f>(1325.0/B17*100)</f>
        <v/>
      </c>
      <c r="D17" s="19" t="n">
        <v>5179</v>
      </c>
      <c r="E17" s="18" t="n">
        <v>542.64219961</v>
      </c>
      <c r="F17" s="20" t="n">
        <v>12.19822439</v>
      </c>
      <c r="G17" s="18" t="n">
        <v>515.08364134</v>
      </c>
      <c r="H17" s="20" t="n">
        <v>4.62898986</v>
      </c>
      <c r="I17" s="18" t="n">
        <v>458.26326675</v>
      </c>
      <c r="J17" s="20" t="n">
        <v>10.31170053</v>
      </c>
      <c r="K17" s="18" t="n">
        <v>453.41393181</v>
      </c>
      <c r="L17" s="20" t="n">
        <v>14.65873596</v>
      </c>
      <c r="M17" s="18" t="s">
        <v>404</v>
      </c>
      <c r="N17" s="20" t="s">
        <v>404</v>
      </c>
      <c r="O17" s="18" t="s">
        <v>404</v>
      </c>
      <c r="P17" s="20" t="s">
        <v>404</v>
      </c>
      <c r="Q17" s="18" t="s">
        <v>404</v>
      </c>
      <c r="R17" s="20" t="s">
        <v>404</v>
      </c>
      <c r="S17" s="18" t="s">
        <v>404</v>
      </c>
      <c r="T17" s="20" t="s">
        <v>404</v>
      </c>
      <c r="U17" s="18" t="n">
        <v>553.28961456</v>
      </c>
      <c r="V17" s="20" t="n">
        <v>16.64917965</v>
      </c>
    </row>
    <row r="18" spans="1:22">
      <c r="A18" s="15" t="s">
        <v>415</v>
      </c>
      <c r="B18" s="17" t="n">
        <v>5532</v>
      </c>
      <c r="C18" s="18">
        <f>(0.0/B18*100)</f>
        <v/>
      </c>
      <c r="D18" s="19" t="n">
        <v>5532</v>
      </c>
      <c r="E18" s="18" t="n">
        <v>469.17300149</v>
      </c>
      <c r="F18" s="20" t="n">
        <v>5.81026569</v>
      </c>
      <c r="G18" s="18" t="n">
        <v>456.48473704</v>
      </c>
      <c r="H18" s="20" t="n">
        <v>5.76772521</v>
      </c>
      <c r="I18" s="18" t="n">
        <v>417.35152442</v>
      </c>
      <c r="J18" s="20" t="n">
        <v>16.43556285</v>
      </c>
      <c r="K18" s="18" t="n">
        <v>432.64374274</v>
      </c>
      <c r="L18" s="20" t="n">
        <v>26.05944515</v>
      </c>
      <c r="M18" s="18" t="s">
        <v>404</v>
      </c>
      <c r="N18" s="20" t="s">
        <v>404</v>
      </c>
      <c r="O18" s="18" t="s">
        <v>404</v>
      </c>
      <c r="P18" s="20" t="s">
        <v>404</v>
      </c>
      <c r="Q18" s="18" t="s">
        <v>404</v>
      </c>
      <c r="R18" s="20" t="s">
        <v>404</v>
      </c>
      <c r="S18" s="18" t="s">
        <v>404</v>
      </c>
      <c r="T18" s="20" t="s">
        <v>404</v>
      </c>
      <c r="U18" s="18" t="n">
        <v>426.63736251</v>
      </c>
      <c r="V18" s="20" t="n">
        <v>56.73400551</v>
      </c>
    </row>
    <row r="19" spans="1:22">
      <c r="A19" s="15" t="s">
        <v>416</v>
      </c>
      <c r="B19" s="17" t="n">
        <v>5658</v>
      </c>
      <c r="C19" s="18">
        <f>(327.0/B19*100)</f>
        <v/>
      </c>
      <c r="D19" s="19" t="n">
        <v>5331</v>
      </c>
      <c r="E19" s="18" t="n">
        <v>513.40403979</v>
      </c>
      <c r="F19" s="20" t="n">
        <v>9.22154317</v>
      </c>
      <c r="G19" s="18" t="n">
        <v>477.14737146</v>
      </c>
      <c r="H19" s="20" t="n">
        <v>6.17734128</v>
      </c>
      <c r="I19" s="18" t="n">
        <v>434.67215164</v>
      </c>
      <c r="J19" s="20" t="n">
        <v>8.13726876</v>
      </c>
      <c r="K19" s="18" t="n">
        <v>432.67765815</v>
      </c>
      <c r="L19" s="20" t="n">
        <v>13.62607553</v>
      </c>
      <c r="M19" s="18" t="s">
        <v>404</v>
      </c>
      <c r="N19" s="20" t="s">
        <v>404</v>
      </c>
      <c r="O19" s="18" t="s">
        <v>404</v>
      </c>
      <c r="P19" s="20" t="s">
        <v>404</v>
      </c>
      <c r="Q19" s="18" t="s">
        <v>404</v>
      </c>
      <c r="R19" s="20" t="s">
        <v>404</v>
      </c>
      <c r="S19" s="18" t="s">
        <v>404</v>
      </c>
      <c r="T19" s="20" t="s">
        <v>404</v>
      </c>
      <c r="U19" s="18" t="n">
        <v>459.33728203</v>
      </c>
      <c r="V19" s="20" t="n">
        <v>54.71602365</v>
      </c>
    </row>
    <row r="20" spans="1:22">
      <c r="A20" s="15" t="s">
        <v>417</v>
      </c>
      <c r="B20" s="17" t="n">
        <v>3371</v>
      </c>
      <c r="C20" s="18">
        <f>(24.0/B20*100)</f>
        <v/>
      </c>
      <c r="D20" s="19" t="n">
        <v>3347</v>
      </c>
      <c r="E20" s="18" t="n">
        <v>473.49694697</v>
      </c>
      <c r="F20" s="20" t="n">
        <v>3.48469499</v>
      </c>
      <c r="G20" s="18" t="n">
        <v>473.60552873</v>
      </c>
      <c r="H20" s="20" t="n">
        <v>1.9003321</v>
      </c>
      <c r="I20" s="18" t="n">
        <v>465.39911544</v>
      </c>
      <c r="J20" s="20" t="n">
        <v>5.88887166</v>
      </c>
      <c r="K20" s="18" t="n">
        <v>522.96055747</v>
      </c>
      <c r="L20" s="20" t="n">
        <v>22.24416541</v>
      </c>
      <c r="M20" s="18" t="s">
        <v>404</v>
      </c>
      <c r="N20" s="20" t="s">
        <v>404</v>
      </c>
      <c r="O20" s="18" t="s">
        <v>404</v>
      </c>
      <c r="P20" s="20" t="s">
        <v>404</v>
      </c>
      <c r="Q20" s="18" t="s">
        <v>404</v>
      </c>
      <c r="R20" s="20" t="s">
        <v>404</v>
      </c>
      <c r="S20" s="18" t="s">
        <v>404</v>
      </c>
      <c r="T20" s="20" t="s">
        <v>404</v>
      </c>
      <c r="U20" s="18" t="n">
        <v>475.9955841</v>
      </c>
      <c r="V20" s="20" t="n">
        <v>11.45954303</v>
      </c>
    </row>
    <row r="21" spans="1:22">
      <c r="A21" s="15" t="s">
        <v>418</v>
      </c>
      <c r="B21" s="17" t="n">
        <v>5741</v>
      </c>
      <c r="C21" s="18">
        <f>(0.0/B21*100)</f>
        <v/>
      </c>
      <c r="D21" s="19" t="n">
        <v>5741</v>
      </c>
      <c r="E21" s="18" t="n">
        <v>522.48094665</v>
      </c>
      <c r="F21" s="20" t="n">
        <v>5.40719326</v>
      </c>
      <c r="G21" s="18" t="n">
        <v>503.10951436</v>
      </c>
      <c r="H21" s="20" t="n">
        <v>2.92002998</v>
      </c>
      <c r="I21" s="18" t="n">
        <v>467.90798859</v>
      </c>
      <c r="J21" s="20" t="n">
        <v>11.12238076</v>
      </c>
      <c r="K21" s="18" t="s">
        <v>404</v>
      </c>
      <c r="L21" s="20" t="s">
        <v>404</v>
      </c>
      <c r="M21" s="18" t="s">
        <v>404</v>
      </c>
      <c r="N21" s="20" t="s">
        <v>404</v>
      </c>
      <c r="O21" s="18" t="s">
        <v>404</v>
      </c>
      <c r="P21" s="20" t="s">
        <v>404</v>
      </c>
      <c r="Q21" s="18" t="s">
        <v>404</v>
      </c>
      <c r="R21" s="20" t="s">
        <v>404</v>
      </c>
      <c r="S21" s="18" t="s">
        <v>404</v>
      </c>
      <c r="T21" s="20" t="s">
        <v>404</v>
      </c>
      <c r="U21" s="18" t="n">
        <v>499.85360034</v>
      </c>
      <c r="V21" s="20" t="n">
        <v>8.194114900000001</v>
      </c>
    </row>
    <row r="22" spans="1:22">
      <c r="A22" s="15" t="s">
        <v>419</v>
      </c>
      <c r="B22" s="17" t="n">
        <v>6598</v>
      </c>
      <c r="C22" s="18">
        <f>(0.0/B22*100)</f>
        <v/>
      </c>
      <c r="D22" s="19" t="n">
        <v>6598</v>
      </c>
      <c r="E22" s="18" t="n">
        <v>492.57746077</v>
      </c>
      <c r="F22" s="20" t="n">
        <v>8.75243266</v>
      </c>
      <c r="G22" s="18" t="n">
        <v>461.13939422</v>
      </c>
      <c r="H22" s="20" t="n">
        <v>5.88004294</v>
      </c>
      <c r="I22" s="18" t="n">
        <v>458.15360281</v>
      </c>
      <c r="J22" s="20" t="n">
        <v>14.17986288</v>
      </c>
      <c r="K22" s="18" t="n">
        <v>439.54799589</v>
      </c>
      <c r="L22" s="20" t="n">
        <v>31.41080054</v>
      </c>
      <c r="M22" s="18" t="s">
        <v>404</v>
      </c>
      <c r="N22" s="20" t="s">
        <v>404</v>
      </c>
      <c r="O22" s="18" t="s">
        <v>404</v>
      </c>
      <c r="P22" s="20" t="s">
        <v>404</v>
      </c>
      <c r="Q22" s="18" t="s">
        <v>404</v>
      </c>
      <c r="R22" s="20" t="s">
        <v>404</v>
      </c>
      <c r="S22" s="18" t="s">
        <v>404</v>
      </c>
      <c r="T22" s="20" t="s">
        <v>404</v>
      </c>
      <c r="U22" s="18" t="n">
        <v>479.12333673</v>
      </c>
      <c r="V22" s="20" t="n">
        <v>14.17267558</v>
      </c>
    </row>
    <row r="23" spans="1:22">
      <c r="A23" s="15" t="s">
        <v>420</v>
      </c>
      <c r="B23" s="17" t="n">
        <v>11583</v>
      </c>
      <c r="C23" s="18">
        <f>(3194.0/B23*100)</f>
        <v/>
      </c>
      <c r="D23" s="19" t="n">
        <v>8389</v>
      </c>
      <c r="E23" s="18" t="n">
        <v>508.22259582</v>
      </c>
      <c r="F23" s="20" t="n">
        <v>6.42000904</v>
      </c>
      <c r="G23" s="18" t="n">
        <v>480.71113025</v>
      </c>
      <c r="H23" s="20" t="n">
        <v>4.94902324</v>
      </c>
      <c r="I23" s="18" t="n">
        <v>458.52764226</v>
      </c>
      <c r="J23" s="20" t="n">
        <v>8.809743279999999</v>
      </c>
      <c r="K23" s="18" t="n">
        <v>434.61897013</v>
      </c>
      <c r="L23" s="20" t="n">
        <v>20.7176132</v>
      </c>
      <c r="M23" s="18" t="s">
        <v>404</v>
      </c>
      <c r="N23" s="20" t="s">
        <v>404</v>
      </c>
      <c r="O23" s="18" t="s">
        <v>404</v>
      </c>
      <c r="P23" s="20" t="s">
        <v>404</v>
      </c>
      <c r="Q23" s="18" t="s">
        <v>404</v>
      </c>
      <c r="R23" s="20" t="s">
        <v>404</v>
      </c>
      <c r="S23" s="18" t="s">
        <v>404</v>
      </c>
      <c r="T23" s="20" t="s">
        <v>404</v>
      </c>
      <c r="U23" s="18" t="n">
        <v>468.59153875</v>
      </c>
      <c r="V23" s="20" t="n">
        <v>28.65903946</v>
      </c>
    </row>
    <row r="24" spans="1:22">
      <c r="A24" s="15" t="s">
        <v>421</v>
      </c>
      <c r="B24" s="17" t="n">
        <v>6647</v>
      </c>
      <c r="C24" s="18">
        <f>(0.0/B24*100)</f>
        <v/>
      </c>
      <c r="D24" s="19" t="n">
        <v>6647</v>
      </c>
      <c r="E24" s="18" t="n">
        <v>552.23280041</v>
      </c>
      <c r="F24" s="20" t="n">
        <v>10.75323059</v>
      </c>
      <c r="G24" s="18" t="n">
        <v>546.78015854</v>
      </c>
      <c r="H24" s="20" t="n">
        <v>4.67911169</v>
      </c>
      <c r="I24" s="18" t="n">
        <v>496.12622566</v>
      </c>
      <c r="J24" s="20" t="n">
        <v>11.06338945</v>
      </c>
      <c r="K24" s="18" t="n">
        <v>480.88828293</v>
      </c>
      <c r="L24" s="20" t="n">
        <v>28.38672149</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537.5981503</v>
      </c>
      <c r="F25" s="20" t="n">
        <v>7.94515751</v>
      </c>
      <c r="G25" s="18" t="n">
        <v>518.56941131</v>
      </c>
      <c r="H25" s="20" t="n">
        <v>5.01243268</v>
      </c>
      <c r="I25" s="18" t="n">
        <v>505.91333457</v>
      </c>
      <c r="J25" s="20" t="n">
        <v>8.01225634</v>
      </c>
      <c r="K25" s="18" t="n">
        <v>479.60460512</v>
      </c>
      <c r="L25" s="20" t="n">
        <v>13.83567086</v>
      </c>
      <c r="M25" s="18" t="s">
        <v>404</v>
      </c>
      <c r="N25" s="20" t="s">
        <v>404</v>
      </c>
      <c r="O25" s="18" t="s">
        <v>404</v>
      </c>
      <c r="P25" s="20" t="s">
        <v>404</v>
      </c>
      <c r="Q25" s="18" t="s">
        <v>404</v>
      </c>
      <c r="R25" s="20" t="s">
        <v>404</v>
      </c>
      <c r="S25" s="18" t="s">
        <v>404</v>
      </c>
      <c r="T25" s="20" t="s">
        <v>404</v>
      </c>
      <c r="U25" s="18" t="n">
        <v>442.41672222</v>
      </c>
      <c r="V25" s="20" t="n">
        <v>3.3615834</v>
      </c>
    </row>
    <row r="26" spans="1:22">
      <c r="A26" s="15" t="s">
        <v>423</v>
      </c>
      <c r="B26" s="17" t="n">
        <v>4869</v>
      </c>
      <c r="C26" s="18">
        <f>(11.0/B26*100)</f>
        <v/>
      </c>
      <c r="D26" s="19" t="n">
        <v>4858</v>
      </c>
      <c r="E26" s="18" t="n">
        <v>487.32834137</v>
      </c>
      <c r="F26" s="20" t="n">
        <v>5.24415585</v>
      </c>
      <c r="G26" s="18" t="n">
        <v>493.67555862</v>
      </c>
      <c r="H26" s="20" t="n">
        <v>2.53951573</v>
      </c>
      <c r="I26" s="18" t="n">
        <v>485.42641634</v>
      </c>
      <c r="J26" s="20" t="n">
        <v>3.49933356</v>
      </c>
      <c r="K26" s="18" t="n">
        <v>498.65820484</v>
      </c>
      <c r="L26" s="20" t="n">
        <v>11.28704429</v>
      </c>
      <c r="M26" s="18" t="s">
        <v>404</v>
      </c>
      <c r="N26" s="20" t="s">
        <v>404</v>
      </c>
      <c r="O26" s="18" t="s">
        <v>404</v>
      </c>
      <c r="P26" s="20" t="s">
        <v>404</v>
      </c>
      <c r="Q26" s="18" t="s">
        <v>404</v>
      </c>
      <c r="R26" s="20" t="s">
        <v>404</v>
      </c>
      <c r="S26" s="18" t="s">
        <v>404</v>
      </c>
      <c r="T26" s="20" t="s">
        <v>404</v>
      </c>
      <c r="U26" s="18" t="n">
        <v>468.63421742</v>
      </c>
      <c r="V26" s="20" t="n">
        <v>10.49980105</v>
      </c>
    </row>
    <row r="27" spans="1:22">
      <c r="A27" s="15" t="s">
        <v>424</v>
      </c>
      <c r="B27" s="17" t="n">
        <v>5299</v>
      </c>
      <c r="C27" s="18">
        <f>(0.0/B27*100)</f>
        <v/>
      </c>
      <c r="D27" s="19" t="n">
        <v>5299</v>
      </c>
      <c r="E27" s="18" t="n">
        <v>557.61825561</v>
      </c>
      <c r="F27" s="20" t="n">
        <v>3.22233808</v>
      </c>
      <c r="G27" s="18" t="n">
        <v>492.28088605</v>
      </c>
      <c r="H27" s="20" t="n">
        <v>1.2055891</v>
      </c>
      <c r="I27" s="18" t="n">
        <v>427.36059143</v>
      </c>
      <c r="J27" s="20" t="n">
        <v>2.42048883</v>
      </c>
      <c r="K27" s="18" t="n">
        <v>402.41970357</v>
      </c>
      <c r="L27" s="20" t="n">
        <v>7.13560105</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412.12194838</v>
      </c>
      <c r="F28" s="20" t="n">
        <v>4.81577378</v>
      </c>
      <c r="G28" s="18" t="n">
        <v>419.92693049</v>
      </c>
      <c r="H28" s="20" t="n">
        <v>2.64760331</v>
      </c>
      <c r="I28" s="18" t="n">
        <v>399.33907677</v>
      </c>
      <c r="J28" s="20" t="n">
        <v>6.37503414</v>
      </c>
      <c r="K28" s="18" t="n">
        <v>401.23457878</v>
      </c>
      <c r="L28" s="20" t="n">
        <v>13.73204608</v>
      </c>
      <c r="M28" s="18" t="s">
        <v>404</v>
      </c>
      <c r="N28" s="20" t="s">
        <v>404</v>
      </c>
      <c r="O28" s="18" t="s">
        <v>404</v>
      </c>
      <c r="P28" s="20" t="s">
        <v>404</v>
      </c>
      <c r="Q28" s="18" t="s">
        <v>404</v>
      </c>
      <c r="R28" s="20" t="s">
        <v>404</v>
      </c>
      <c r="S28" s="18" t="s">
        <v>404</v>
      </c>
      <c r="T28" s="20" t="s">
        <v>404</v>
      </c>
      <c r="U28" s="18" t="s">
        <v>404</v>
      </c>
      <c r="V28" s="20" t="s">
        <v>404</v>
      </c>
    </row>
    <row r="29" spans="1:22">
      <c r="A29" s="15" t="s">
        <v>426</v>
      </c>
      <c r="B29" s="17" t="n">
        <v>5385</v>
      </c>
      <c r="C29" s="18">
        <f>(1123.0/B29*100)</f>
        <v/>
      </c>
      <c r="D29" s="19" t="n">
        <v>4262</v>
      </c>
      <c r="E29" s="18" t="n">
        <v>510.30889037</v>
      </c>
      <c r="F29" s="20" t="n">
        <v>25.44259542</v>
      </c>
      <c r="G29" s="18" t="n">
        <v>523.1518132800001</v>
      </c>
      <c r="H29" s="20" t="n">
        <v>7.35128765</v>
      </c>
      <c r="I29" s="18" t="n">
        <v>489.95532859</v>
      </c>
      <c r="J29" s="20" t="n">
        <v>16.76719647</v>
      </c>
      <c r="K29" s="18" t="n">
        <v>446.43728098</v>
      </c>
      <c r="L29" s="20" t="n">
        <v>15.72265166</v>
      </c>
      <c r="M29" s="18" t="s">
        <v>404</v>
      </c>
      <c r="N29" s="20" t="s">
        <v>404</v>
      </c>
      <c r="O29" s="18" t="s">
        <v>404</v>
      </c>
      <c r="P29" s="20" t="s">
        <v>404</v>
      </c>
      <c r="Q29" s="18" t="s">
        <v>404</v>
      </c>
      <c r="R29" s="20" t="s">
        <v>404</v>
      </c>
      <c r="S29" s="18" t="s">
        <v>404</v>
      </c>
      <c r="T29" s="20" t="s">
        <v>404</v>
      </c>
      <c r="U29" s="18" t="n">
        <v>496.7782138</v>
      </c>
      <c r="V29" s="20" t="n">
        <v>10.45069817</v>
      </c>
    </row>
    <row r="30" spans="1:22">
      <c r="A30" s="15" t="s">
        <v>427</v>
      </c>
      <c r="B30" s="17" t="n">
        <v>4520</v>
      </c>
      <c r="C30" s="18">
        <f>(1105.0/B30*100)</f>
        <v/>
      </c>
      <c r="D30" s="19" t="n">
        <v>3415</v>
      </c>
      <c r="E30" s="18" t="n">
        <v>545.02754003</v>
      </c>
      <c r="F30" s="20" t="n">
        <v>6.31039194</v>
      </c>
      <c r="G30" s="18" t="n">
        <v>510.2498222</v>
      </c>
      <c r="H30" s="20" t="n">
        <v>3.94718284</v>
      </c>
      <c r="I30" s="18" t="n">
        <v>485.61622928</v>
      </c>
      <c r="J30" s="20" t="n">
        <v>11.37309805</v>
      </c>
      <c r="K30" s="18" t="n">
        <v>488.68060154</v>
      </c>
      <c r="L30" s="20" t="n">
        <v>45.17094187</v>
      </c>
      <c r="M30" s="18" t="s">
        <v>404</v>
      </c>
      <c r="N30" s="20" t="s">
        <v>404</v>
      </c>
      <c r="O30" s="18" t="s">
        <v>404</v>
      </c>
      <c r="P30" s="20" t="s">
        <v>404</v>
      </c>
      <c r="Q30" s="18" t="s">
        <v>404</v>
      </c>
      <c r="R30" s="20" t="s">
        <v>404</v>
      </c>
      <c r="S30" s="18" t="s">
        <v>404</v>
      </c>
      <c r="T30" s="20" t="s">
        <v>404</v>
      </c>
      <c r="U30" s="18" t="n">
        <v>505.27142966</v>
      </c>
      <c r="V30" s="20" t="n">
        <v>4.01690743</v>
      </c>
    </row>
    <row r="31" spans="1:22">
      <c r="A31" s="15" t="s">
        <v>428</v>
      </c>
      <c r="B31" s="17" t="n">
        <v>5456</v>
      </c>
      <c r="C31" s="18">
        <f>(502.0/B31*100)</f>
        <v/>
      </c>
      <c r="D31" s="19" t="n">
        <v>4954</v>
      </c>
      <c r="E31" s="18" t="n">
        <v>523.51721546</v>
      </c>
      <c r="F31" s="20" t="n">
        <v>8.883422380000001</v>
      </c>
      <c r="G31" s="18" t="n">
        <v>501.26437436</v>
      </c>
      <c r="H31" s="20" t="n">
        <v>2.89187597</v>
      </c>
      <c r="I31" s="18" t="n">
        <v>482.82628423</v>
      </c>
      <c r="J31" s="20" t="n">
        <v>4.7191639</v>
      </c>
      <c r="K31" s="18" t="n">
        <v>504.464282</v>
      </c>
      <c r="L31" s="20" t="n">
        <v>8.59405289</v>
      </c>
      <c r="M31" s="18" t="s">
        <v>404</v>
      </c>
      <c r="N31" s="20" t="s">
        <v>404</v>
      </c>
      <c r="O31" s="18" t="s">
        <v>404</v>
      </c>
      <c r="P31" s="20" t="s">
        <v>404</v>
      </c>
      <c r="Q31" s="18" t="s">
        <v>404</v>
      </c>
      <c r="R31" s="20" t="s">
        <v>404</v>
      </c>
      <c r="S31" s="18" t="s">
        <v>404</v>
      </c>
      <c r="T31" s="20" t="s">
        <v>404</v>
      </c>
      <c r="U31" s="18" t="n">
        <v>493.0216008</v>
      </c>
      <c r="V31" s="20" t="n">
        <v>10.53286797</v>
      </c>
    </row>
    <row r="32" spans="1:22">
      <c r="A32" s="15" t="s">
        <v>429</v>
      </c>
      <c r="B32" s="17" t="n">
        <v>4478</v>
      </c>
      <c r="C32" s="18">
        <f>(0.0/B32*100)</f>
        <v/>
      </c>
      <c r="D32" s="19" t="n">
        <v>4478</v>
      </c>
      <c r="E32" s="18" t="n">
        <v>517.10804229</v>
      </c>
      <c r="F32" s="20" t="n">
        <v>7.40408281</v>
      </c>
      <c r="G32" s="18" t="n">
        <v>496.78715484</v>
      </c>
      <c r="H32" s="20" t="n">
        <v>3.60129154</v>
      </c>
      <c r="I32" s="18" t="n">
        <v>496.06050059</v>
      </c>
      <c r="J32" s="20" t="n">
        <v>6.86048806</v>
      </c>
      <c r="K32" s="18" t="n">
        <v>475.99310273</v>
      </c>
      <c r="L32" s="20" t="n">
        <v>5.69481972</v>
      </c>
      <c r="M32" s="18" t="s">
        <v>404</v>
      </c>
      <c r="N32" s="20" t="s">
        <v>404</v>
      </c>
      <c r="O32" s="18" t="s">
        <v>404</v>
      </c>
      <c r="P32" s="20" t="s">
        <v>404</v>
      </c>
      <c r="Q32" s="18" t="s">
        <v>404</v>
      </c>
      <c r="R32" s="20" t="s">
        <v>404</v>
      </c>
      <c r="S32" s="18" t="s">
        <v>404</v>
      </c>
      <c r="T32" s="20" t="s">
        <v>404</v>
      </c>
      <c r="U32" s="18" t="n">
        <v>533.9034249600001</v>
      </c>
      <c r="V32" s="20" t="n">
        <v>5.6337489</v>
      </c>
    </row>
    <row r="33" spans="1:22">
      <c r="A33" s="15" t="s">
        <v>430</v>
      </c>
      <c r="B33" s="17" t="n">
        <v>7325</v>
      </c>
      <c r="C33" s="18">
        <f>(29.0/B33*100)</f>
        <v/>
      </c>
      <c r="D33" s="19" t="n">
        <v>7296</v>
      </c>
      <c r="E33" s="18" t="n">
        <v>533.23041507</v>
      </c>
      <c r="F33" s="20" t="n">
        <v>8.730403689999999</v>
      </c>
      <c r="G33" s="18" t="n">
        <v>500.23071407</v>
      </c>
      <c r="H33" s="20" t="n">
        <v>3.9587444</v>
      </c>
      <c r="I33" s="18" t="n">
        <v>492.12790113</v>
      </c>
      <c r="J33" s="20" t="n">
        <v>6.73072195</v>
      </c>
      <c r="K33" s="18" t="n">
        <v>484.66266176</v>
      </c>
      <c r="L33" s="20" t="n">
        <v>9.010249229999999</v>
      </c>
      <c r="M33" s="18" t="s">
        <v>404</v>
      </c>
      <c r="N33" s="20" t="s">
        <v>404</v>
      </c>
      <c r="O33" s="18" t="s">
        <v>404</v>
      </c>
      <c r="P33" s="20" t="s">
        <v>404</v>
      </c>
      <c r="Q33" s="18" t="s">
        <v>404</v>
      </c>
      <c r="R33" s="20" t="s">
        <v>404</v>
      </c>
      <c r="S33" s="18" t="s">
        <v>404</v>
      </c>
      <c r="T33" s="20" t="s">
        <v>404</v>
      </c>
      <c r="U33" s="18" t="n">
        <v>473.72505964</v>
      </c>
      <c r="V33" s="20" t="n">
        <v>5.83974686</v>
      </c>
    </row>
    <row r="34" spans="1:22">
      <c r="A34" s="15" t="s">
        <v>431</v>
      </c>
      <c r="B34" s="17" t="n">
        <v>6350</v>
      </c>
      <c r="C34" s="18">
        <f>(0.0/B34*100)</f>
        <v/>
      </c>
      <c r="D34" s="19" t="n">
        <v>6350</v>
      </c>
      <c r="E34" s="18" t="n">
        <v>484.04777729</v>
      </c>
      <c r="F34" s="20" t="n">
        <v>8.669533149999999</v>
      </c>
      <c r="G34" s="18" t="n">
        <v>465.01882486</v>
      </c>
      <c r="H34" s="20" t="n">
        <v>4.54914802</v>
      </c>
      <c r="I34" s="18" t="n">
        <v>433.15120217</v>
      </c>
      <c r="J34" s="20" t="n">
        <v>8.384349419999999</v>
      </c>
      <c r="K34" s="18" t="n">
        <v>400.73216693</v>
      </c>
      <c r="L34" s="20" t="n">
        <v>42.16554904</v>
      </c>
      <c r="M34" s="18" t="s">
        <v>404</v>
      </c>
      <c r="N34" s="20" t="s">
        <v>404</v>
      </c>
      <c r="O34" s="18" t="s">
        <v>404</v>
      </c>
      <c r="P34" s="20" t="s">
        <v>404</v>
      </c>
      <c r="Q34" s="18" t="s">
        <v>404</v>
      </c>
      <c r="R34" s="20" t="s">
        <v>404</v>
      </c>
      <c r="S34" s="18" t="s">
        <v>404</v>
      </c>
      <c r="T34" s="20" t="s">
        <v>404</v>
      </c>
      <c r="U34" s="18" t="n">
        <v>452.83238769</v>
      </c>
      <c r="V34" s="20" t="n">
        <v>34.62731082</v>
      </c>
    </row>
    <row r="35" spans="1:22">
      <c r="A35" s="15" t="s">
        <v>432</v>
      </c>
      <c r="B35" s="17" t="n">
        <v>6406</v>
      </c>
      <c r="C35" s="18">
        <f>(443.0/B35*100)</f>
        <v/>
      </c>
      <c r="D35" s="19" t="n">
        <v>5963</v>
      </c>
      <c r="E35" s="18" t="n">
        <v>552.60376536</v>
      </c>
      <c r="F35" s="20" t="n">
        <v>2.58953145</v>
      </c>
      <c r="G35" s="18" t="n">
        <v>505.52586004</v>
      </c>
      <c r="H35" s="20" t="n">
        <v>1.7694231</v>
      </c>
      <c r="I35" s="18" t="n">
        <v>474.22477046</v>
      </c>
      <c r="J35" s="20" t="n">
        <v>3.68028436</v>
      </c>
      <c r="K35" s="18" t="n">
        <v>522.15224582</v>
      </c>
      <c r="L35" s="20" t="n">
        <v>11.98649236</v>
      </c>
      <c r="M35" s="18" t="s">
        <v>404</v>
      </c>
      <c r="N35" s="20" t="s">
        <v>404</v>
      </c>
      <c r="O35" s="18" t="s">
        <v>404</v>
      </c>
      <c r="P35" s="20" t="s">
        <v>404</v>
      </c>
      <c r="Q35" s="18" t="s">
        <v>404</v>
      </c>
      <c r="R35" s="20" t="s">
        <v>404</v>
      </c>
      <c r="S35" s="18" t="s">
        <v>404</v>
      </c>
      <c r="T35" s="20" t="s">
        <v>404</v>
      </c>
      <c r="U35" s="18" t="n">
        <v>500.1592992</v>
      </c>
      <c r="V35" s="20" t="n">
        <v>8.274145819999999</v>
      </c>
    </row>
    <row r="36" spans="1:22">
      <c r="A36" s="15" t="s">
        <v>433</v>
      </c>
      <c r="B36" s="17" t="n">
        <v>6736</v>
      </c>
      <c r="C36" s="18">
        <f>(10.0/B36*100)</f>
        <v/>
      </c>
      <c r="D36" s="19" t="n">
        <v>6726</v>
      </c>
      <c r="E36" s="18" t="n">
        <v>512.22655803</v>
      </c>
      <c r="F36" s="20" t="n">
        <v>6.03548179</v>
      </c>
      <c r="G36" s="18" t="n">
        <v>496.29714324</v>
      </c>
      <c r="H36" s="20" t="n">
        <v>2.76143511</v>
      </c>
      <c r="I36" s="18" t="n">
        <v>478.10992616</v>
      </c>
      <c r="J36" s="20" t="n">
        <v>6.02526287</v>
      </c>
      <c r="K36" s="18" t="n">
        <v>467.49221462</v>
      </c>
      <c r="L36" s="20" t="n">
        <v>8.842080429999999</v>
      </c>
      <c r="M36" s="18" t="s">
        <v>404</v>
      </c>
      <c r="N36" s="20" t="s">
        <v>404</v>
      </c>
      <c r="O36" s="18" t="s">
        <v>404</v>
      </c>
      <c r="P36" s="20" t="s">
        <v>404</v>
      </c>
      <c r="Q36" s="18" t="s">
        <v>404</v>
      </c>
      <c r="R36" s="20" t="s">
        <v>404</v>
      </c>
      <c r="S36" s="18" t="s">
        <v>404</v>
      </c>
      <c r="T36" s="20" t="s">
        <v>404</v>
      </c>
      <c r="U36" s="18" t="n">
        <v>436.52350244</v>
      </c>
      <c r="V36" s="20" t="n">
        <v>29.7975462</v>
      </c>
    </row>
    <row r="37" spans="1:22">
      <c r="A37" s="15" t="s">
        <v>434</v>
      </c>
      <c r="B37" s="17" t="n">
        <v>5458</v>
      </c>
      <c r="C37" s="18">
        <f>(0.0/B37*100)</f>
        <v/>
      </c>
      <c r="D37" s="19" t="n">
        <v>5458</v>
      </c>
      <c r="E37" s="18" t="n">
        <v>515.9432637899999</v>
      </c>
      <c r="F37" s="20" t="n">
        <v>8.544137040000001</v>
      </c>
      <c r="G37" s="18" t="n">
        <v>492.79838733</v>
      </c>
      <c r="H37" s="20" t="n">
        <v>4.29625836</v>
      </c>
      <c r="I37" s="18" t="n">
        <v>478.51594854</v>
      </c>
      <c r="J37" s="20" t="n">
        <v>6.47552197</v>
      </c>
      <c r="K37" s="18" t="n">
        <v>451.64302102</v>
      </c>
      <c r="L37" s="20" t="n">
        <v>14.29250214</v>
      </c>
      <c r="M37" s="18" t="s">
        <v>404</v>
      </c>
      <c r="N37" s="20" t="s">
        <v>404</v>
      </c>
      <c r="O37" s="18" t="s">
        <v>404</v>
      </c>
      <c r="P37" s="20" t="s">
        <v>404</v>
      </c>
      <c r="Q37" s="18" t="s">
        <v>404</v>
      </c>
      <c r="R37" s="20" t="s">
        <v>404</v>
      </c>
      <c r="S37" s="18" t="s">
        <v>404</v>
      </c>
      <c r="T37" s="20" t="s">
        <v>404</v>
      </c>
      <c r="U37" s="18" t="n">
        <v>458.20556891</v>
      </c>
      <c r="V37" s="20" t="n">
        <v>4.03728281</v>
      </c>
    </row>
    <row r="38" spans="1:22">
      <c r="A38" s="15" t="s">
        <v>435</v>
      </c>
      <c r="B38" s="17" t="n">
        <v>5860</v>
      </c>
      <c r="C38" s="18">
        <f>(268.0/B38*100)</f>
        <v/>
      </c>
      <c r="D38" s="19" t="n">
        <v>5592</v>
      </c>
      <c r="E38" s="18" t="n">
        <v>523.49780194</v>
      </c>
      <c r="F38" s="20" t="n">
        <v>9.14835165</v>
      </c>
      <c r="G38" s="18" t="n">
        <v>509.88210036</v>
      </c>
      <c r="H38" s="20" t="n">
        <v>4.40709691</v>
      </c>
      <c r="I38" s="18" t="n">
        <v>459.65362258</v>
      </c>
      <c r="J38" s="20" t="n">
        <v>9.079377089999999</v>
      </c>
      <c r="K38" s="18" t="n">
        <v>449.30748979</v>
      </c>
      <c r="L38" s="20" t="n">
        <v>47.10133537</v>
      </c>
      <c r="M38" s="18" t="s">
        <v>404</v>
      </c>
      <c r="N38" s="20" t="s">
        <v>404</v>
      </c>
      <c r="O38" s="18" t="s">
        <v>404</v>
      </c>
      <c r="P38" s="20" t="s">
        <v>404</v>
      </c>
      <c r="Q38" s="18" t="s">
        <v>404</v>
      </c>
      <c r="R38" s="20" t="s">
        <v>404</v>
      </c>
      <c r="S38" s="18" t="s">
        <v>404</v>
      </c>
      <c r="T38" s="20" t="s">
        <v>404</v>
      </c>
      <c r="U38" s="18" t="n">
        <v>541.22976483</v>
      </c>
      <c r="V38" s="20" t="n">
        <v>20.35811144</v>
      </c>
    </row>
    <row r="39" spans="1:22">
      <c r="A39" s="15" t="s">
        <v>436</v>
      </c>
      <c r="B39" s="17" t="n">
        <v>5895</v>
      </c>
      <c r="C39" s="18">
        <f>(0.0/B39*100)</f>
        <v/>
      </c>
      <c r="D39" s="19" t="n">
        <v>5895</v>
      </c>
      <c r="E39" s="18" t="n">
        <v>467.75688117</v>
      </c>
      <c r="F39" s="20" t="n">
        <v>10.30381088</v>
      </c>
      <c r="G39" s="18" t="n">
        <v>426.75267136</v>
      </c>
      <c r="H39" s="20" t="n">
        <v>5.13625149</v>
      </c>
      <c r="I39" s="18" t="n">
        <v>391.77042419</v>
      </c>
      <c r="J39" s="20" t="n">
        <v>6.18916568</v>
      </c>
      <c r="K39" s="18" t="n">
        <v>402.03259818</v>
      </c>
      <c r="L39" s="20" t="n">
        <v>26.25583032</v>
      </c>
      <c r="M39" s="18" t="s">
        <v>404</v>
      </c>
      <c r="N39" s="20" t="s">
        <v>404</v>
      </c>
      <c r="O39" s="18" t="s">
        <v>404</v>
      </c>
      <c r="P39" s="20" t="s">
        <v>404</v>
      </c>
      <c r="Q39" s="18" t="s">
        <v>404</v>
      </c>
      <c r="R39" s="20" t="s">
        <v>404</v>
      </c>
      <c r="S39" s="18" t="s">
        <v>404</v>
      </c>
      <c r="T39" s="20" t="s">
        <v>404</v>
      </c>
      <c r="U39" s="18" t="n">
        <v>394.36218133</v>
      </c>
      <c r="V39" s="20" t="n">
        <v>8.86533771</v>
      </c>
    </row>
    <row r="40" spans="1:22">
      <c r="A40" s="15" t="s">
        <v>437</v>
      </c>
      <c r="B40" s="17" t="n">
        <v>14157</v>
      </c>
      <c r="C40" s="18">
        <f>(3029.0/B40*100)</f>
        <v/>
      </c>
      <c r="D40" s="19" t="n">
        <v>11128</v>
      </c>
      <c r="E40" s="18" t="n">
        <v>547.9437311299999</v>
      </c>
      <c r="F40" s="20" t="n">
        <v>8.256566250000001</v>
      </c>
      <c r="G40" s="18" t="n">
        <v>503.57979761</v>
      </c>
      <c r="H40" s="20" t="n">
        <v>4.26278704</v>
      </c>
      <c r="I40" s="18" t="n">
        <v>505.82549313</v>
      </c>
      <c r="J40" s="20" t="n">
        <v>8.679419640000001</v>
      </c>
      <c r="K40" s="18" t="n">
        <v>434.49497717</v>
      </c>
      <c r="L40" s="20" t="n">
        <v>6.70493078</v>
      </c>
      <c r="M40" s="18" t="s">
        <v>404</v>
      </c>
      <c r="N40" s="20" t="s">
        <v>404</v>
      </c>
      <c r="O40" s="18" t="s">
        <v>404</v>
      </c>
      <c r="P40" s="20" t="s">
        <v>404</v>
      </c>
      <c r="Q40" s="18" t="s">
        <v>404</v>
      </c>
      <c r="R40" s="20" t="s">
        <v>404</v>
      </c>
      <c r="S40" s="18" t="s">
        <v>404</v>
      </c>
      <c r="T40" s="20" t="s">
        <v>404</v>
      </c>
      <c r="U40" s="18" t="n">
        <v>496.85378581</v>
      </c>
      <c r="V40" s="20" t="n">
        <v>11.63022954</v>
      </c>
    </row>
    <row r="41" spans="1:22">
      <c r="A41" s="15" t="s">
        <v>438</v>
      </c>
      <c r="B41" s="17" t="n">
        <v>5712</v>
      </c>
      <c r="C41" s="18">
        <f>(138.0/B41*100)</f>
        <v/>
      </c>
      <c r="D41" s="19" t="n">
        <v>5574</v>
      </c>
      <c r="E41" s="18" t="n">
        <v>517.79982946</v>
      </c>
      <c r="F41" s="20" t="n">
        <v>7.83213529</v>
      </c>
      <c r="G41" s="18" t="n">
        <v>502.50352239</v>
      </c>
      <c r="H41" s="20" t="n">
        <v>3.49383655</v>
      </c>
      <c r="I41" s="18" t="n">
        <v>475.78969026</v>
      </c>
      <c r="J41" s="20" t="n">
        <v>8.00397587</v>
      </c>
      <c r="K41" s="18" t="n">
        <v>411.32206892</v>
      </c>
      <c r="L41" s="20" t="n">
        <v>5.66166054</v>
      </c>
      <c r="M41" s="18" t="s">
        <v>404</v>
      </c>
      <c r="N41" s="20" t="s">
        <v>404</v>
      </c>
      <c r="O41" s="18" t="s">
        <v>404</v>
      </c>
      <c r="P41" s="20" t="s">
        <v>404</v>
      </c>
      <c r="Q41" s="18" t="s">
        <v>404</v>
      </c>
      <c r="R41" s="20" t="s">
        <v>404</v>
      </c>
      <c r="S41" s="18" t="s">
        <v>404</v>
      </c>
      <c r="T41" s="20" t="s">
        <v>404</v>
      </c>
      <c r="U41" s="18" t="n">
        <v>519.98598412</v>
      </c>
      <c r="V41" s="20" t="n">
        <v>9.976319309999999</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426.15572741</v>
      </c>
      <c r="F44" s="20" t="n">
        <v>4.25461446</v>
      </c>
      <c r="G44" s="18" t="n">
        <v>431.09379519</v>
      </c>
      <c r="H44" s="20" t="n">
        <v>5.94269158</v>
      </c>
      <c r="I44" s="18" t="n">
        <v>417.33108553</v>
      </c>
      <c r="J44" s="20" t="n">
        <v>7.81110126</v>
      </c>
      <c r="K44" s="18" t="n">
        <v>401.20042468</v>
      </c>
      <c r="L44" s="20" t="n">
        <v>6.34500554</v>
      </c>
      <c r="M44" s="18" t="s">
        <v>404</v>
      </c>
      <c r="N44" s="20" t="s">
        <v>404</v>
      </c>
      <c r="O44" s="18" t="s">
        <v>404</v>
      </c>
      <c r="P44" s="20" t="s">
        <v>404</v>
      </c>
      <c r="Q44" s="18" t="s">
        <v>404</v>
      </c>
      <c r="R44" s="20" t="s">
        <v>404</v>
      </c>
      <c r="S44" s="18" t="n">
        <v>378.71094241</v>
      </c>
      <c r="T44" s="20" t="n">
        <v>9.472993300000001</v>
      </c>
      <c r="U44" s="18" t="n">
        <v>454.10893827</v>
      </c>
      <c r="V44" s="20" t="n">
        <v>12.62817379</v>
      </c>
    </row>
    <row r="45" spans="1:22">
      <c r="A45" s="15" t="s">
        <v>442</v>
      </c>
      <c r="B45" s="17" t="n">
        <v>5519</v>
      </c>
      <c r="C45" s="18">
        <f>(0.0/B45*100)</f>
        <v/>
      </c>
      <c r="D45" s="19" t="n">
        <v>5519</v>
      </c>
      <c r="E45" s="18" t="n">
        <v>363.9775713</v>
      </c>
      <c r="F45" s="20" t="n">
        <v>6.60507405</v>
      </c>
      <c r="G45" s="18" t="n">
        <v>376.03656439</v>
      </c>
      <c r="H45" s="20" t="n">
        <v>4.53402578</v>
      </c>
      <c r="I45" s="18" t="n">
        <v>387.56660721</v>
      </c>
      <c r="J45" s="20" t="n">
        <v>7.0735258</v>
      </c>
      <c r="K45" s="18" t="n">
        <v>372.165184</v>
      </c>
      <c r="L45" s="20" t="n">
        <v>10.12471798</v>
      </c>
      <c r="M45" s="18" t="s">
        <v>404</v>
      </c>
      <c r="N45" s="20" t="s">
        <v>404</v>
      </c>
      <c r="O45" s="18" t="s">
        <v>404</v>
      </c>
      <c r="P45" s="20" t="s">
        <v>404</v>
      </c>
      <c r="Q45" s="18" t="s">
        <v>404</v>
      </c>
      <c r="R45" s="20" t="s">
        <v>404</v>
      </c>
      <c r="S45" s="18" t="s">
        <v>404</v>
      </c>
      <c r="T45" s="20" t="s">
        <v>404</v>
      </c>
      <c r="U45" s="18" t="n">
        <v>378.02663568</v>
      </c>
      <c r="V45" s="20" t="n">
        <v>22.70743312</v>
      </c>
    </row>
    <row r="46" spans="1:22">
      <c r="A46" s="15" t="s">
        <v>443</v>
      </c>
      <c r="B46" s="17" t="n">
        <v>23141</v>
      </c>
      <c r="C46" s="18">
        <f>(4196.0/B46*100)</f>
        <v/>
      </c>
      <c r="D46" s="19" t="n">
        <v>18945</v>
      </c>
      <c r="E46" s="18" t="n">
        <v>457.76939862</v>
      </c>
      <c r="F46" s="20" t="n">
        <v>10.05318202</v>
      </c>
      <c r="G46" s="18" t="n">
        <v>411.55144665</v>
      </c>
      <c r="H46" s="20" t="n">
        <v>4.29884492</v>
      </c>
      <c r="I46" s="18" t="n">
        <v>387.99207391</v>
      </c>
      <c r="J46" s="20" t="n">
        <v>3.68516261</v>
      </c>
      <c r="K46" s="18" t="n">
        <v>380.15236326</v>
      </c>
      <c r="L46" s="20" t="n">
        <v>5.42472633</v>
      </c>
      <c r="M46" s="18" t="s">
        <v>404</v>
      </c>
      <c r="N46" s="20" t="s">
        <v>404</v>
      </c>
      <c r="O46" s="18" t="s">
        <v>404</v>
      </c>
      <c r="P46" s="20" t="s">
        <v>404</v>
      </c>
      <c r="Q46" s="18" t="s">
        <v>404</v>
      </c>
      <c r="R46" s="20" t="s">
        <v>404</v>
      </c>
      <c r="S46" s="18" t="s">
        <v>404</v>
      </c>
      <c r="T46" s="20" t="s">
        <v>404</v>
      </c>
      <c r="U46" s="18" t="n">
        <v>384.26323412</v>
      </c>
      <c r="V46" s="20" t="n">
        <v>10.59900148</v>
      </c>
    </row>
    <row r="47" spans="1:22">
      <c r="A47" s="15" t="s">
        <v>444</v>
      </c>
      <c r="B47" s="17" t="n">
        <v>5928</v>
      </c>
      <c r="C47" s="18">
        <f>(0.0/B47*100)</f>
        <v/>
      </c>
      <c r="D47" s="19" t="n">
        <v>5928</v>
      </c>
      <c r="E47" s="18" t="n">
        <v>460.70771907</v>
      </c>
      <c r="F47" s="20" t="n">
        <v>8.226182079999999</v>
      </c>
      <c r="G47" s="18" t="n">
        <v>449.21285695</v>
      </c>
      <c r="H47" s="20" t="n">
        <v>8.377284850000001</v>
      </c>
      <c r="I47" s="18" t="n">
        <v>422.39759575</v>
      </c>
      <c r="J47" s="20" t="n">
        <v>11.3353372</v>
      </c>
      <c r="K47" s="18" t="n">
        <v>392.68440434</v>
      </c>
      <c r="L47" s="20" t="n">
        <v>14.91323246</v>
      </c>
      <c r="M47" s="18" t="s">
        <v>404</v>
      </c>
      <c r="N47" s="20" t="s">
        <v>404</v>
      </c>
      <c r="O47" s="18" t="s">
        <v>404</v>
      </c>
      <c r="P47" s="20" t="s">
        <v>404</v>
      </c>
      <c r="Q47" s="18" t="s">
        <v>404</v>
      </c>
      <c r="R47" s="20" t="s">
        <v>404</v>
      </c>
      <c r="S47" s="18" t="s">
        <v>404</v>
      </c>
      <c r="T47" s="20" t="s">
        <v>404</v>
      </c>
      <c r="U47" s="18" t="n">
        <v>508.35563537</v>
      </c>
      <c r="V47" s="20" t="n">
        <v>28.30958549</v>
      </c>
    </row>
    <row r="48" spans="1:22">
      <c r="A48" s="15" t="s">
        <v>445</v>
      </c>
      <c r="B48" s="17" t="n">
        <v>9841</v>
      </c>
      <c r="C48" s="18">
        <f>(40.0/B48*100)</f>
        <v/>
      </c>
      <c r="D48" s="19" t="n">
        <v>9801</v>
      </c>
      <c r="E48" s="18" t="n">
        <v>538.17169506</v>
      </c>
      <c r="F48" s="20" t="n">
        <v>9.3823466</v>
      </c>
      <c r="G48" s="18" t="n">
        <v>544.17269033</v>
      </c>
      <c r="H48" s="20" t="n">
        <v>11.80604164</v>
      </c>
      <c r="I48" s="18" t="n">
        <v>471.77836904</v>
      </c>
      <c r="J48" s="20" t="n">
        <v>8.2149511</v>
      </c>
      <c r="K48" s="18" t="n">
        <v>516.66709126</v>
      </c>
      <c r="L48" s="20" t="n">
        <v>16.90017341</v>
      </c>
      <c r="M48" s="18" t="s">
        <v>404</v>
      </c>
      <c r="N48" s="20" t="s">
        <v>404</v>
      </c>
      <c r="O48" s="18" t="s">
        <v>404</v>
      </c>
      <c r="P48" s="20" t="s">
        <v>404</v>
      </c>
      <c r="Q48" s="18" t="s">
        <v>404</v>
      </c>
      <c r="R48" s="20" t="s">
        <v>404</v>
      </c>
      <c r="S48" s="18" t="s">
        <v>404</v>
      </c>
      <c r="T48" s="20" t="s">
        <v>404</v>
      </c>
      <c r="U48" s="18" t="n">
        <v>488.21204196</v>
      </c>
      <c r="V48" s="20" t="n">
        <v>8.7513562</v>
      </c>
    </row>
    <row r="49" spans="1:22">
      <c r="A49" s="15" t="s">
        <v>446</v>
      </c>
      <c r="B49" s="17" t="n">
        <v>6349</v>
      </c>
      <c r="C49" s="18">
        <f>(52.0/B49*100)</f>
        <v/>
      </c>
      <c r="D49" s="19" t="n">
        <v>6297</v>
      </c>
      <c r="E49" s="18" t="n">
        <v>448.78245376</v>
      </c>
      <c r="F49" s="20" t="n">
        <v>5.27785831</v>
      </c>
      <c r="G49" s="18" t="n">
        <v>428.76038621</v>
      </c>
      <c r="H49" s="20" t="n">
        <v>4.10630435</v>
      </c>
      <c r="I49" s="18" t="n">
        <v>413.82619233</v>
      </c>
      <c r="J49" s="20" t="n">
        <v>8.545579569999999</v>
      </c>
      <c r="K49" s="18" t="n">
        <v>407.00618984</v>
      </c>
      <c r="L49" s="20" t="n">
        <v>8.324464580000001</v>
      </c>
      <c r="M49" s="18" t="s">
        <v>404</v>
      </c>
      <c r="N49" s="20" t="s">
        <v>404</v>
      </c>
      <c r="O49" s="18" t="s">
        <v>404</v>
      </c>
      <c r="P49" s="20" t="s">
        <v>404</v>
      </c>
      <c r="Q49" s="18" t="s">
        <v>404</v>
      </c>
      <c r="R49" s="20" t="s">
        <v>404</v>
      </c>
      <c r="S49" s="18" t="s">
        <v>404</v>
      </c>
      <c r="T49" s="20" t="s">
        <v>404</v>
      </c>
      <c r="U49" s="18" t="n">
        <v>414.57268489</v>
      </c>
      <c r="V49" s="20" t="n">
        <v>5.88125209</v>
      </c>
    </row>
    <row r="50" spans="1:22">
      <c r="A50" s="15" t="s">
        <v>447</v>
      </c>
      <c r="B50" s="17" t="n">
        <v>11795</v>
      </c>
      <c r="C50" s="18">
        <f>(1031.0/B50*100)</f>
        <v/>
      </c>
      <c r="D50" s="19" t="n">
        <v>10764</v>
      </c>
      <c r="E50" s="18" t="n">
        <v>431.11496023</v>
      </c>
      <c r="F50" s="20" t="n">
        <v>8.75853598</v>
      </c>
      <c r="G50" s="18" t="n">
        <v>418.60252632</v>
      </c>
      <c r="H50" s="20" t="n">
        <v>4.24929194</v>
      </c>
      <c r="I50" s="18" t="n">
        <v>409.70142955</v>
      </c>
      <c r="J50" s="20" t="n">
        <v>5.36714128</v>
      </c>
      <c r="K50" s="18" t="n">
        <v>396.92534196</v>
      </c>
      <c r="L50" s="20" t="n">
        <v>12.13953791</v>
      </c>
      <c r="M50" s="18" t="s">
        <v>404</v>
      </c>
      <c r="N50" s="20" t="s">
        <v>404</v>
      </c>
      <c r="O50" s="18" t="s">
        <v>404</v>
      </c>
      <c r="P50" s="20" t="s">
        <v>404</v>
      </c>
      <c r="Q50" s="18" t="s">
        <v>404</v>
      </c>
      <c r="R50" s="20" t="s">
        <v>404</v>
      </c>
      <c r="S50" s="18" t="s">
        <v>404</v>
      </c>
      <c r="T50" s="20" t="s">
        <v>404</v>
      </c>
      <c r="U50" s="18" t="n">
        <v>403.11019894</v>
      </c>
      <c r="V50" s="20" t="n">
        <v>12.59520649</v>
      </c>
    </row>
    <row r="51" spans="1:22">
      <c r="A51" s="15" t="s">
        <v>448</v>
      </c>
      <c r="B51" s="17" t="n">
        <v>6866</v>
      </c>
      <c r="C51" s="18">
        <f>(0.0/B51*100)</f>
        <v/>
      </c>
      <c r="D51" s="19" t="n">
        <v>6866</v>
      </c>
      <c r="E51" s="18" t="n">
        <v>418.57685923</v>
      </c>
      <c r="F51" s="20" t="n">
        <v>5.60695786</v>
      </c>
      <c r="G51" s="18" t="n">
        <v>419.50539233</v>
      </c>
      <c r="H51" s="20" t="n">
        <v>2.96559704</v>
      </c>
      <c r="I51" s="18" t="n">
        <v>415.70246941</v>
      </c>
      <c r="J51" s="20" t="n">
        <v>5.31059913</v>
      </c>
      <c r="K51" s="18" t="n">
        <v>430.22854164</v>
      </c>
      <c r="L51" s="20" t="n">
        <v>8.64610957</v>
      </c>
      <c r="M51" s="18" t="s">
        <v>404</v>
      </c>
      <c r="N51" s="20" t="s">
        <v>404</v>
      </c>
      <c r="O51" s="18" t="s">
        <v>404</v>
      </c>
      <c r="P51" s="20" t="s">
        <v>404</v>
      </c>
      <c r="Q51" s="18" t="s">
        <v>404</v>
      </c>
      <c r="R51" s="20" t="s">
        <v>404</v>
      </c>
      <c r="S51" s="18" t="s">
        <v>404</v>
      </c>
      <c r="T51" s="20" t="s">
        <v>404</v>
      </c>
      <c r="U51" s="18" t="n">
        <v>467.6284243</v>
      </c>
      <c r="V51" s="20" t="n">
        <v>34.54417002</v>
      </c>
    </row>
    <row r="52" spans="1:22">
      <c r="A52" s="15" t="s">
        <v>449</v>
      </c>
      <c r="B52" s="17" t="n">
        <v>5809</v>
      </c>
      <c r="C52" s="18">
        <f>(0.0/B52*100)</f>
        <v/>
      </c>
      <c r="D52" s="19" t="n">
        <v>5809</v>
      </c>
      <c r="E52" s="18" t="n">
        <v>509.11765063</v>
      </c>
      <c r="F52" s="20" t="n">
        <v>15.86220086</v>
      </c>
      <c r="G52" s="18" t="n">
        <v>496.63621683</v>
      </c>
      <c r="H52" s="20" t="n">
        <v>5.90053385</v>
      </c>
      <c r="I52" s="18" t="n">
        <v>454.15381346</v>
      </c>
      <c r="J52" s="20" t="n">
        <v>5.14822952</v>
      </c>
      <c r="K52" s="18" t="n">
        <v>467.1166016</v>
      </c>
      <c r="L52" s="20" t="n">
        <v>12.66858947</v>
      </c>
      <c r="M52" s="18" t="s">
        <v>404</v>
      </c>
      <c r="N52" s="20" t="s">
        <v>404</v>
      </c>
      <c r="O52" s="18" t="s">
        <v>404</v>
      </c>
      <c r="P52" s="20" t="s">
        <v>404</v>
      </c>
      <c r="Q52" s="18" t="s">
        <v>404</v>
      </c>
      <c r="R52" s="20" t="s">
        <v>404</v>
      </c>
      <c r="S52" s="18" t="s">
        <v>404</v>
      </c>
      <c r="T52" s="20" t="s">
        <v>404</v>
      </c>
      <c r="U52" s="18" t="n">
        <v>464.25798947</v>
      </c>
      <c r="V52" s="20" t="n">
        <v>14.37384441</v>
      </c>
    </row>
    <row r="53" spans="1:22">
      <c r="A53" s="15" t="s">
        <v>450</v>
      </c>
      <c r="B53" s="17" t="n">
        <v>5571</v>
      </c>
      <c r="C53" s="18">
        <f>(0.0/B53*100)</f>
        <v/>
      </c>
      <c r="D53" s="19" t="n">
        <v>5571</v>
      </c>
      <c r="E53" s="18" t="n">
        <v>476.29970302</v>
      </c>
      <c r="F53" s="20" t="n">
        <v>4.19819078</v>
      </c>
      <c r="G53" s="18" t="n">
        <v>433.9123477</v>
      </c>
      <c r="H53" s="20" t="n">
        <v>1.70983752</v>
      </c>
      <c r="I53" s="18" t="n">
        <v>417.33645913</v>
      </c>
      <c r="J53" s="20" t="n">
        <v>2.5426051</v>
      </c>
      <c r="K53" s="18" t="n">
        <v>421.27293347</v>
      </c>
      <c r="L53" s="20" t="n">
        <v>4.93625545</v>
      </c>
      <c r="M53" s="18" t="s">
        <v>404</v>
      </c>
      <c r="N53" s="20" t="s">
        <v>404</v>
      </c>
      <c r="O53" s="18" t="s">
        <v>404</v>
      </c>
      <c r="P53" s="20" t="s">
        <v>404</v>
      </c>
      <c r="Q53" s="18" t="s">
        <v>404</v>
      </c>
      <c r="R53" s="20" t="s">
        <v>404</v>
      </c>
      <c r="S53" s="18" t="s">
        <v>404</v>
      </c>
      <c r="T53" s="20" t="s">
        <v>404</v>
      </c>
      <c r="U53" s="18" t="n">
        <v>345.58226837</v>
      </c>
      <c r="V53" s="20" t="n">
        <v>22.51923568</v>
      </c>
    </row>
    <row r="54" spans="1:22">
      <c r="A54" s="15" t="s">
        <v>451</v>
      </c>
      <c r="B54" s="17" t="n">
        <v>4740</v>
      </c>
      <c r="C54" s="18">
        <f>(199.0/B54*100)</f>
        <v/>
      </c>
      <c r="D54" s="19" t="n">
        <v>4541</v>
      </c>
      <c r="E54" s="18" t="n">
        <v>339.07830431</v>
      </c>
      <c r="F54" s="20" t="n">
        <v>12.813998</v>
      </c>
      <c r="G54" s="18" t="n">
        <v>337.56568593</v>
      </c>
      <c r="H54" s="20" t="n">
        <v>3.98285074</v>
      </c>
      <c r="I54" s="18" t="n">
        <v>315.71971399</v>
      </c>
      <c r="J54" s="20" t="n">
        <v>5.47186226</v>
      </c>
      <c r="K54" s="18" t="n">
        <v>320.89536187</v>
      </c>
      <c r="L54" s="20" t="n">
        <v>14.26736999</v>
      </c>
      <c r="M54" s="18" t="s">
        <v>404</v>
      </c>
      <c r="N54" s="20" t="s">
        <v>404</v>
      </c>
      <c r="O54" s="18" t="s">
        <v>404</v>
      </c>
      <c r="P54" s="20" t="s">
        <v>404</v>
      </c>
      <c r="Q54" s="18" t="s">
        <v>404</v>
      </c>
      <c r="R54" s="20" t="s">
        <v>404</v>
      </c>
      <c r="S54" s="18" t="s">
        <v>404</v>
      </c>
      <c r="T54" s="20" t="s">
        <v>404</v>
      </c>
      <c r="U54" s="18" t="n">
        <v>318.69533264</v>
      </c>
      <c r="V54" s="20" t="n">
        <v>5.34264476</v>
      </c>
    </row>
    <row r="55" spans="1:22">
      <c r="A55" s="15" t="s">
        <v>452</v>
      </c>
      <c r="B55" s="17" t="n">
        <v>5316</v>
      </c>
      <c r="C55" s="18">
        <f>(43.0/B55*100)</f>
        <v/>
      </c>
      <c r="D55" s="19" t="n">
        <v>5273</v>
      </c>
      <c r="E55" s="18" t="n">
        <v>411.03672123</v>
      </c>
      <c r="F55" s="20" t="n">
        <v>4.345526</v>
      </c>
      <c r="G55" s="18" t="n">
        <v>416.92683041</v>
      </c>
      <c r="H55" s="20" t="n">
        <v>4.37379842</v>
      </c>
      <c r="I55" s="18" t="n">
        <v>404.03666082</v>
      </c>
      <c r="J55" s="20" t="n">
        <v>11.19541596</v>
      </c>
      <c r="K55" s="18" t="n">
        <v>392.1762488</v>
      </c>
      <c r="L55" s="20" t="n">
        <v>13.00816294</v>
      </c>
      <c r="M55" s="18" t="s">
        <v>404</v>
      </c>
      <c r="N55" s="20" t="s">
        <v>404</v>
      </c>
      <c r="O55" s="18" t="s">
        <v>404</v>
      </c>
      <c r="P55" s="20" t="s">
        <v>404</v>
      </c>
      <c r="Q55" s="18" t="s">
        <v>404</v>
      </c>
      <c r="R55" s="20" t="s">
        <v>404</v>
      </c>
      <c r="S55" s="18" t="n">
        <v>444.94244892</v>
      </c>
      <c r="T55" s="20" t="n">
        <v>3.76774857</v>
      </c>
      <c r="U55" s="18" t="n">
        <v>386.34568004</v>
      </c>
      <c r="V55" s="20" t="n">
        <v>16.37805502</v>
      </c>
    </row>
    <row r="56" spans="1:22">
      <c r="A56" s="15" t="s">
        <v>453</v>
      </c>
      <c r="B56" s="17" t="n">
        <v>5359</v>
      </c>
      <c r="C56" s="18">
        <f>(0.0/B56*100)</f>
        <v/>
      </c>
      <c r="D56" s="19" t="n">
        <v>5359</v>
      </c>
      <c r="E56" s="18" t="n">
        <v>550.79178261</v>
      </c>
      <c r="F56" s="20" t="n">
        <v>9.49025367</v>
      </c>
      <c r="G56" s="18" t="n">
        <v>522.06540706</v>
      </c>
      <c r="H56" s="20" t="n">
        <v>4.17492318</v>
      </c>
      <c r="I56" s="18" t="n">
        <v>508.3846628</v>
      </c>
      <c r="J56" s="20" t="n">
        <v>8.702220730000001</v>
      </c>
      <c r="K56" s="18" t="s">
        <v>404</v>
      </c>
      <c r="L56" s="20" t="s">
        <v>404</v>
      </c>
      <c r="M56" s="18" t="s">
        <v>404</v>
      </c>
      <c r="N56" s="20" t="s">
        <v>404</v>
      </c>
      <c r="O56" s="18" t="s">
        <v>404</v>
      </c>
      <c r="P56" s="20" t="s">
        <v>404</v>
      </c>
      <c r="Q56" s="18" t="s">
        <v>404</v>
      </c>
      <c r="R56" s="20" t="s">
        <v>404</v>
      </c>
      <c r="S56" s="18" t="s">
        <v>404</v>
      </c>
      <c r="T56" s="20" t="s">
        <v>404</v>
      </c>
      <c r="U56" s="18" t="n">
        <v>520.41894358</v>
      </c>
      <c r="V56" s="20" t="n">
        <v>15.37324118</v>
      </c>
    </row>
    <row r="57" spans="1:22">
      <c r="A57" s="15" t="s">
        <v>454</v>
      </c>
      <c r="B57" s="17" t="n">
        <v>6513</v>
      </c>
      <c r="C57" s="18">
        <f>(0.0/B57*100)</f>
        <v/>
      </c>
      <c r="D57" s="19" t="n">
        <v>6513</v>
      </c>
      <c r="E57" s="18" t="n">
        <v>399.21629711</v>
      </c>
      <c r="F57" s="20" t="n">
        <v>4.08420343</v>
      </c>
      <c r="G57" s="18" t="n">
        <v>410.8176952</v>
      </c>
      <c r="H57" s="20" t="n">
        <v>5.51316096</v>
      </c>
      <c r="I57" s="18" t="n">
        <v>400.22719949</v>
      </c>
      <c r="J57" s="20" t="n">
        <v>6.65843407</v>
      </c>
      <c r="K57" s="18" t="n">
        <v>369.33147026</v>
      </c>
      <c r="L57" s="20" t="n">
        <v>28.72667622</v>
      </c>
      <c r="M57" s="18" t="s">
        <v>404</v>
      </c>
      <c r="N57" s="20" t="s">
        <v>404</v>
      </c>
      <c r="O57" s="18" t="s">
        <v>404</v>
      </c>
      <c r="P57" s="20" t="s">
        <v>404</v>
      </c>
      <c r="Q57" s="18" t="s">
        <v>404</v>
      </c>
      <c r="R57" s="20" t="s">
        <v>404</v>
      </c>
      <c r="S57" s="18" t="s">
        <v>404</v>
      </c>
      <c r="T57" s="20" t="s">
        <v>404</v>
      </c>
      <c r="U57" s="18" t="n">
        <v>449.01669442</v>
      </c>
      <c r="V57" s="20" t="n">
        <v>8.00421946</v>
      </c>
    </row>
    <row r="58" spans="1:22">
      <c r="A58" s="15" t="s">
        <v>455</v>
      </c>
      <c r="B58" s="17" t="n">
        <v>7267</v>
      </c>
      <c r="C58" s="18">
        <f>(0.0/B58*100)</f>
        <v/>
      </c>
      <c r="D58" s="19" t="n">
        <v>7267</v>
      </c>
      <c r="E58" s="18" t="n">
        <v>421.77461269</v>
      </c>
      <c r="F58" s="20" t="n">
        <v>7.30387217</v>
      </c>
      <c r="G58" s="18" t="n">
        <v>414.79847697</v>
      </c>
      <c r="H58" s="20" t="n">
        <v>4.77427174</v>
      </c>
      <c r="I58" s="18" t="n">
        <v>403.73544394</v>
      </c>
      <c r="J58" s="20" t="n">
        <v>5.79626966</v>
      </c>
      <c r="K58" s="18" t="n">
        <v>386.45131475</v>
      </c>
      <c r="L58" s="20" t="n">
        <v>9.652308319999999</v>
      </c>
      <c r="M58" s="18" t="s">
        <v>404</v>
      </c>
      <c r="N58" s="20" t="s">
        <v>404</v>
      </c>
      <c r="O58" s="18" t="s">
        <v>404</v>
      </c>
      <c r="P58" s="20" t="s">
        <v>404</v>
      </c>
      <c r="Q58" s="18" t="s">
        <v>404</v>
      </c>
      <c r="R58" s="20" t="s">
        <v>404</v>
      </c>
      <c r="S58" s="18" t="n">
        <v>383.32163195</v>
      </c>
      <c r="T58" s="20" t="n">
        <v>10.74006265</v>
      </c>
      <c r="U58" s="18" t="n">
        <v>380.62508125</v>
      </c>
      <c r="V58" s="20" t="n">
        <v>7.49339748</v>
      </c>
    </row>
    <row r="59" spans="1:22">
      <c r="A59" s="15" t="s">
        <v>456</v>
      </c>
      <c r="B59" s="17" t="n">
        <v>4826</v>
      </c>
      <c r="C59" s="18">
        <f>(0.0/B59*100)</f>
        <v/>
      </c>
      <c r="D59" s="19" t="n">
        <v>4826</v>
      </c>
      <c r="E59" s="18" t="n">
        <v>390.07229742</v>
      </c>
      <c r="F59" s="20" t="n">
        <v>3.77202954</v>
      </c>
      <c r="G59" s="18" t="n">
        <v>378.80224876</v>
      </c>
      <c r="H59" s="20" t="n">
        <v>2.03622964</v>
      </c>
      <c r="I59" s="18" t="n">
        <v>365.70183579</v>
      </c>
      <c r="J59" s="20" t="n">
        <v>3.71079711</v>
      </c>
      <c r="K59" s="18" t="n">
        <v>382.33604231</v>
      </c>
      <c r="L59" s="20" t="n">
        <v>5.44707575</v>
      </c>
      <c r="M59" s="18" t="s">
        <v>404</v>
      </c>
      <c r="N59" s="20" t="s">
        <v>404</v>
      </c>
      <c r="O59" s="18" t="s">
        <v>404</v>
      </c>
      <c r="P59" s="20" t="s">
        <v>404</v>
      </c>
      <c r="Q59" s="18" t="s">
        <v>404</v>
      </c>
      <c r="R59" s="20" t="s">
        <v>404</v>
      </c>
      <c r="S59" s="18" t="s">
        <v>404</v>
      </c>
      <c r="T59" s="20" t="s">
        <v>404</v>
      </c>
      <c r="U59" s="18" t="n">
        <v>327.5230275</v>
      </c>
      <c r="V59" s="20" t="n">
        <v>9.19802308</v>
      </c>
    </row>
    <row r="60" spans="1:22">
      <c r="A60" s="15" t="s">
        <v>457</v>
      </c>
      <c r="B60" s="17" t="n">
        <v>4546</v>
      </c>
      <c r="C60" s="18">
        <f>(0.0/B60*100)</f>
        <v/>
      </c>
      <c r="D60" s="19" t="n">
        <v>4546</v>
      </c>
      <c r="E60" s="18" t="n">
        <v>389.18605981</v>
      </c>
      <c r="F60" s="20" t="n">
        <v>7.2917166</v>
      </c>
      <c r="G60" s="18" t="n">
        <v>393.33219688</v>
      </c>
      <c r="H60" s="20" t="n">
        <v>6.10441407</v>
      </c>
      <c r="I60" s="18" t="n">
        <v>362.69700147</v>
      </c>
      <c r="J60" s="20" t="n">
        <v>9.624458219999999</v>
      </c>
      <c r="K60" s="18" t="n">
        <v>354.11170304</v>
      </c>
      <c r="L60" s="20" t="n">
        <v>18.82434383</v>
      </c>
      <c r="M60" s="18" t="s">
        <v>404</v>
      </c>
      <c r="N60" s="20" t="s">
        <v>404</v>
      </c>
      <c r="O60" s="18" t="s">
        <v>404</v>
      </c>
      <c r="P60" s="20" t="s">
        <v>404</v>
      </c>
      <c r="Q60" s="18" t="s">
        <v>404</v>
      </c>
      <c r="R60" s="20" t="s">
        <v>404</v>
      </c>
      <c r="S60" s="18" t="s">
        <v>404</v>
      </c>
      <c r="T60" s="20" t="s">
        <v>404</v>
      </c>
      <c r="U60" s="18" t="n">
        <v>393.7889884</v>
      </c>
      <c r="V60" s="20" t="n">
        <v>26.74444131</v>
      </c>
    </row>
    <row r="61" spans="1:22">
      <c r="A61" s="15" t="s">
        <v>458</v>
      </c>
      <c r="B61" s="17" t="n">
        <v>6525</v>
      </c>
      <c r="C61" s="18">
        <f>(0.0/B61*100)</f>
        <v/>
      </c>
      <c r="D61" s="19" t="n">
        <v>6525</v>
      </c>
      <c r="E61" s="18" t="n">
        <v>498.48520562</v>
      </c>
      <c r="F61" s="20" t="n">
        <v>8.344320229999999</v>
      </c>
      <c r="G61" s="18" t="n">
        <v>470.16029647</v>
      </c>
      <c r="H61" s="20" t="n">
        <v>2.9229595</v>
      </c>
      <c r="I61" s="18" t="n">
        <v>458.70327691</v>
      </c>
      <c r="J61" s="20" t="n">
        <v>7.4970012</v>
      </c>
      <c r="K61" s="18" t="n">
        <v>405.72947418</v>
      </c>
      <c r="L61" s="20" t="n">
        <v>12.5352082</v>
      </c>
      <c r="M61" s="18" t="s">
        <v>404</v>
      </c>
      <c r="N61" s="20" t="s">
        <v>404</v>
      </c>
      <c r="O61" s="18" t="s">
        <v>404</v>
      </c>
      <c r="P61" s="20" t="s">
        <v>404</v>
      </c>
      <c r="Q61" s="18" t="s">
        <v>404</v>
      </c>
      <c r="R61" s="20" t="s">
        <v>404</v>
      </c>
      <c r="S61" s="18" t="s">
        <v>404</v>
      </c>
      <c r="T61" s="20" t="s">
        <v>404</v>
      </c>
      <c r="U61" s="18" t="n">
        <v>415.14692166</v>
      </c>
      <c r="V61" s="20" t="n">
        <v>9.98376036</v>
      </c>
    </row>
    <row r="62" spans="1:22">
      <c r="A62" s="15" t="s">
        <v>459</v>
      </c>
      <c r="B62" s="17" t="n">
        <v>4476</v>
      </c>
      <c r="C62" s="18">
        <f>(0.0/B62*100)</f>
        <v/>
      </c>
      <c r="D62" s="19" t="n">
        <v>4476</v>
      </c>
      <c r="E62" s="18" t="n">
        <v>545.79568309</v>
      </c>
      <c r="F62" s="20" t="n">
        <v>1.69559604</v>
      </c>
      <c r="G62" s="18" t="n">
        <v>526.54807077</v>
      </c>
      <c r="H62" s="20" t="n">
        <v>1.71125712</v>
      </c>
      <c r="I62" s="18" t="n">
        <v>504.93050466</v>
      </c>
      <c r="J62" s="20" t="n">
        <v>3.44131175</v>
      </c>
      <c r="K62" s="18" t="n">
        <v>500.0159645</v>
      </c>
      <c r="L62" s="20" t="n">
        <v>3.37766659</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400.65563835</v>
      </c>
      <c r="F63" s="20" t="n">
        <v>2.78204846</v>
      </c>
      <c r="G63" s="18" t="n">
        <v>379.50939546</v>
      </c>
      <c r="H63" s="20" t="n">
        <v>1.59203859</v>
      </c>
      <c r="I63" s="18" t="n">
        <v>354.2547217</v>
      </c>
      <c r="J63" s="20" t="n">
        <v>3.52185741</v>
      </c>
      <c r="K63" s="18" t="n">
        <v>420.16755848</v>
      </c>
      <c r="L63" s="20" t="n">
        <v>10.42559849</v>
      </c>
      <c r="M63" s="18" t="s">
        <v>404</v>
      </c>
      <c r="N63" s="20" t="s">
        <v>404</v>
      </c>
      <c r="O63" s="18" t="s">
        <v>404</v>
      </c>
      <c r="P63" s="20" t="s">
        <v>404</v>
      </c>
      <c r="Q63" s="18" t="s">
        <v>404</v>
      </c>
      <c r="R63" s="20" t="s">
        <v>404</v>
      </c>
      <c r="S63" s="18" t="s">
        <v>404</v>
      </c>
      <c r="T63" s="20" t="s">
        <v>404</v>
      </c>
      <c r="U63" s="18" t="n">
        <v>404.2352244</v>
      </c>
      <c r="V63" s="20" t="n">
        <v>4.40052347</v>
      </c>
    </row>
    <row r="64" spans="1:22">
      <c r="A64" s="15" t="s">
        <v>461</v>
      </c>
      <c r="B64" s="17" t="n">
        <v>3634</v>
      </c>
      <c r="C64" s="18">
        <f>(27.0/B64*100)</f>
        <v/>
      </c>
      <c r="D64" s="19" t="n">
        <v>3607</v>
      </c>
      <c r="E64" s="18" t="n">
        <v>459.20348534</v>
      </c>
      <c r="F64" s="20" t="n">
        <v>4.5875306</v>
      </c>
      <c r="G64" s="18" t="n">
        <v>493.47249593</v>
      </c>
      <c r="H64" s="20" t="n">
        <v>2.36440621</v>
      </c>
      <c r="I64" s="18" t="n">
        <v>434.07065373</v>
      </c>
      <c r="J64" s="20" t="n">
        <v>3.04043248</v>
      </c>
      <c r="K64" s="18" t="n">
        <v>390.92486382</v>
      </c>
      <c r="L64" s="20" t="n">
        <v>5.81784681</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435.19151761</v>
      </c>
      <c r="F65" s="20" t="n">
        <v>6.08145542</v>
      </c>
      <c r="G65" s="18" t="n">
        <v>420.57767463</v>
      </c>
      <c r="H65" s="20" t="n">
        <v>4.28822254</v>
      </c>
      <c r="I65" s="18" t="n">
        <v>430.92045866</v>
      </c>
      <c r="J65" s="20" t="n">
        <v>4.72489087</v>
      </c>
      <c r="K65" s="18" t="n">
        <v>435.34951092</v>
      </c>
      <c r="L65" s="20" t="n">
        <v>14.52807998</v>
      </c>
      <c r="M65" s="18" t="s">
        <v>404</v>
      </c>
      <c r="N65" s="20" t="s">
        <v>404</v>
      </c>
      <c r="O65" s="18" t="s">
        <v>404</v>
      </c>
      <c r="P65" s="20" t="s">
        <v>404</v>
      </c>
      <c r="Q65" s="18" t="s">
        <v>404</v>
      </c>
      <c r="R65" s="20" t="s">
        <v>404</v>
      </c>
      <c r="S65" s="18" t="s">
        <v>404</v>
      </c>
      <c r="T65" s="20" t="s">
        <v>404</v>
      </c>
      <c r="U65" s="18" t="n">
        <v>443.33995731</v>
      </c>
      <c r="V65" s="20" t="n">
        <v>17.48313559</v>
      </c>
    </row>
    <row r="66" spans="1:22">
      <c r="A66" s="15" t="s">
        <v>463</v>
      </c>
      <c r="B66" s="17" t="n">
        <v>5665</v>
      </c>
      <c r="C66" s="18">
        <f>(0.0/B66*100)</f>
        <v/>
      </c>
      <c r="D66" s="19" t="n">
        <v>5665</v>
      </c>
      <c r="E66" s="18" t="n">
        <v>421.82180324</v>
      </c>
      <c r="F66" s="20" t="n">
        <v>3.07219384</v>
      </c>
      <c r="G66" s="18" t="n">
        <v>421.99757218</v>
      </c>
      <c r="H66" s="20" t="n">
        <v>1.22519262</v>
      </c>
      <c r="I66" s="18" t="n">
        <v>361.08602281</v>
      </c>
      <c r="J66" s="20" t="n">
        <v>2.66201175</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400.46421338</v>
      </c>
      <c r="F67" s="20" t="n">
        <v>4.98167937</v>
      </c>
      <c r="G67" s="18" t="n">
        <v>391.71376916</v>
      </c>
      <c r="H67" s="20" t="n">
        <v>2.93013015</v>
      </c>
      <c r="I67" s="18" t="n">
        <v>402.63879003</v>
      </c>
      <c r="J67" s="20" t="n">
        <v>6.40016865</v>
      </c>
      <c r="K67" s="18" t="n">
        <v>382.37066354</v>
      </c>
      <c r="L67" s="20" t="n">
        <v>12.01718858</v>
      </c>
      <c r="M67" s="18" t="s">
        <v>404</v>
      </c>
      <c r="N67" s="20" t="s">
        <v>404</v>
      </c>
      <c r="O67" s="18" t="s">
        <v>404</v>
      </c>
      <c r="P67" s="20" t="s">
        <v>404</v>
      </c>
      <c r="Q67" s="18" t="s">
        <v>404</v>
      </c>
      <c r="R67" s="20" t="s">
        <v>404</v>
      </c>
      <c r="S67" s="18" t="s">
        <v>404</v>
      </c>
      <c r="T67" s="20" t="s">
        <v>404</v>
      </c>
      <c r="U67" s="18" t="n">
        <v>426.11946526</v>
      </c>
      <c r="V67" s="20" t="n">
        <v>40.5635737</v>
      </c>
    </row>
    <row r="68" spans="1:22">
      <c r="A68" s="15" t="s">
        <v>465</v>
      </c>
      <c r="B68" s="17" t="n">
        <v>12083</v>
      </c>
      <c r="C68" s="18">
        <f>(0.0/B68*100)</f>
        <v/>
      </c>
      <c r="D68" s="19" t="n">
        <v>12083</v>
      </c>
      <c r="E68" s="18" t="n">
        <v>436.82766557</v>
      </c>
      <c r="F68" s="20" t="n">
        <v>1.28629261</v>
      </c>
      <c r="G68" s="18" t="n">
        <v>407.8616184</v>
      </c>
      <c r="H68" s="20" t="n">
        <v>1.38811819</v>
      </c>
      <c r="I68" s="18" t="n">
        <v>385.23697689</v>
      </c>
      <c r="J68" s="20" t="n">
        <v>2.60072298</v>
      </c>
      <c r="K68" s="18" t="n">
        <v>356.212064</v>
      </c>
      <c r="L68" s="20" t="n">
        <v>5.45245335</v>
      </c>
      <c r="M68" s="18" t="s">
        <v>404</v>
      </c>
      <c r="N68" s="20" t="s">
        <v>404</v>
      </c>
      <c r="O68" s="18" t="s">
        <v>404</v>
      </c>
      <c r="P68" s="20" t="s">
        <v>404</v>
      </c>
      <c r="Q68" s="18" t="s">
        <v>404</v>
      </c>
      <c r="R68" s="20" t="s">
        <v>404</v>
      </c>
      <c r="S68" s="18" t="s">
        <v>404</v>
      </c>
      <c r="T68" s="20" t="s">
        <v>404</v>
      </c>
      <c r="U68" s="18" t="n">
        <v>448.88695291</v>
      </c>
      <c r="V68" s="20" t="n">
        <v>7.73760878</v>
      </c>
    </row>
    <row r="69" spans="1:22">
      <c r="A69" s="15" t="s">
        <v>466</v>
      </c>
      <c r="B69" s="17" t="n">
        <v>4876</v>
      </c>
      <c r="C69" s="18">
        <f>(0.0/B69*100)</f>
        <v/>
      </c>
      <c r="D69" s="19" t="n">
        <v>4876</v>
      </c>
      <c r="E69" s="18" t="n">
        <v>461.32471778</v>
      </c>
      <c r="F69" s="20" t="n">
        <v>8.02432226</v>
      </c>
      <c r="G69" s="18" t="n">
        <v>427.60217498</v>
      </c>
      <c r="H69" s="20" t="n">
        <v>3.90010061</v>
      </c>
      <c r="I69" s="18" t="n">
        <v>408.57930339</v>
      </c>
      <c r="J69" s="20" t="n">
        <v>7.18976764</v>
      </c>
      <c r="K69" s="18" t="n">
        <v>401.76147318</v>
      </c>
      <c r="L69" s="20" t="n">
        <v>30.41043047</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494.57306517</v>
      </c>
      <c r="F70" s="20" t="n">
        <v>5.01041717</v>
      </c>
      <c r="G70" s="18" t="n">
        <v>482.21919924</v>
      </c>
      <c r="H70" s="20" t="n">
        <v>4.75901895</v>
      </c>
      <c r="I70" s="18" t="n">
        <v>480.25436712</v>
      </c>
      <c r="J70" s="20" t="n">
        <v>6.43507116</v>
      </c>
      <c r="K70" s="18" t="n">
        <v>490.32405871</v>
      </c>
      <c r="L70" s="20" t="n">
        <v>7.27853548</v>
      </c>
      <c r="M70" s="18" t="s">
        <v>404</v>
      </c>
      <c r="N70" s="20" t="s">
        <v>404</v>
      </c>
      <c r="O70" s="18" t="s">
        <v>404</v>
      </c>
      <c r="P70" s="20" t="s">
        <v>404</v>
      </c>
      <c r="Q70" s="18" t="s">
        <v>404</v>
      </c>
      <c r="R70" s="20" t="s">
        <v>404</v>
      </c>
      <c r="S70" s="18" t="s">
        <v>404</v>
      </c>
      <c r="T70" s="20" t="s">
        <v>404</v>
      </c>
      <c r="U70" s="18" t="s">
        <v>404</v>
      </c>
      <c r="V70" s="20" t="s">
        <v>404</v>
      </c>
    </row>
    <row r="71" spans="1:22">
      <c r="A71" s="15" t="s">
        <v>468</v>
      </c>
      <c r="B71" s="17" t="n">
        <v>6115</v>
      </c>
      <c r="C71" s="18">
        <f>(0.0/B71*100)</f>
        <v/>
      </c>
      <c r="D71" s="19" t="n">
        <v>6115</v>
      </c>
      <c r="E71" s="18" t="n">
        <v>575.77878834</v>
      </c>
      <c r="F71" s="20" t="n">
        <v>2.48500256</v>
      </c>
      <c r="G71" s="18" t="n">
        <v>550.81746003</v>
      </c>
      <c r="H71" s="20" t="n">
        <v>1.55626284</v>
      </c>
      <c r="I71" s="18" t="n">
        <v>515.34758153</v>
      </c>
      <c r="J71" s="20" t="n">
        <v>4.42935522</v>
      </c>
      <c r="K71" s="18" t="n">
        <v>457.93284511</v>
      </c>
      <c r="L71" s="20" t="n">
        <v>16.68202722</v>
      </c>
      <c r="M71" s="18" t="s">
        <v>404</v>
      </c>
      <c r="N71" s="20" t="s">
        <v>404</v>
      </c>
      <c r="O71" s="18" t="s">
        <v>404</v>
      </c>
      <c r="P71" s="20" t="s">
        <v>404</v>
      </c>
      <c r="Q71" s="18" t="s">
        <v>404</v>
      </c>
      <c r="R71" s="20" t="s">
        <v>404</v>
      </c>
      <c r="S71" s="18" t="s">
        <v>404</v>
      </c>
      <c r="T71" s="20" t="s">
        <v>404</v>
      </c>
      <c r="U71" s="18" t="n">
        <v>537.13687795</v>
      </c>
      <c r="V71" s="20" t="n">
        <v>8.61348284</v>
      </c>
    </row>
    <row r="72" spans="1:22">
      <c r="A72" s="15" t="s">
        <v>469</v>
      </c>
      <c r="B72" s="17" t="n">
        <v>7708</v>
      </c>
      <c r="C72" s="18">
        <f>(0.0/B72*100)</f>
        <v/>
      </c>
      <c r="D72" s="19" t="n">
        <v>7708</v>
      </c>
      <c r="E72" s="18" t="n">
        <v>556.62843412</v>
      </c>
      <c r="F72" s="20" t="n">
        <v>6.80712022</v>
      </c>
      <c r="G72" s="18" t="n">
        <v>527.78701141</v>
      </c>
      <c r="H72" s="20" t="n">
        <v>6.03038661</v>
      </c>
      <c r="I72" s="18" t="n">
        <v>507.20365721</v>
      </c>
      <c r="J72" s="20" t="n">
        <v>8.814104370000001</v>
      </c>
      <c r="K72" s="18" t="n">
        <v>540.43661375</v>
      </c>
      <c r="L72" s="20" t="n">
        <v>17.95700444</v>
      </c>
      <c r="M72" s="18" t="s">
        <v>404</v>
      </c>
      <c r="N72" s="20" t="s">
        <v>404</v>
      </c>
      <c r="O72" s="18" t="s">
        <v>404</v>
      </c>
      <c r="P72" s="20" t="s">
        <v>404</v>
      </c>
      <c r="Q72" s="18" t="s">
        <v>404</v>
      </c>
      <c r="R72" s="20" t="s">
        <v>404</v>
      </c>
      <c r="S72" s="18" t="s">
        <v>404</v>
      </c>
      <c r="T72" s="20" t="s">
        <v>404</v>
      </c>
      <c r="U72" s="18" t="n">
        <v>487.55986686</v>
      </c>
      <c r="V72" s="20" t="n">
        <v>17.06875118</v>
      </c>
    </row>
    <row r="73" spans="1:22">
      <c r="A73" s="15" t="s">
        <v>470</v>
      </c>
      <c r="B73" s="17" t="n">
        <v>8249</v>
      </c>
      <c r="C73" s="18">
        <f>(0.0/B73*100)</f>
        <v/>
      </c>
      <c r="D73" s="19" t="n">
        <v>8249</v>
      </c>
      <c r="E73" s="18" t="n">
        <v>421.6846064</v>
      </c>
      <c r="F73" s="20" t="n">
        <v>6.18069568</v>
      </c>
      <c r="G73" s="18" t="n">
        <v>429.16764549</v>
      </c>
      <c r="H73" s="20" t="n">
        <v>4.63191826</v>
      </c>
      <c r="I73" s="18" t="n">
        <v>395.85824515</v>
      </c>
      <c r="J73" s="20" t="n">
        <v>7.5069965</v>
      </c>
      <c r="K73" s="18" t="n">
        <v>427.2315115</v>
      </c>
      <c r="L73" s="20" t="n">
        <v>11.62519061</v>
      </c>
      <c r="M73" s="18" t="s">
        <v>404</v>
      </c>
      <c r="N73" s="20" t="s">
        <v>404</v>
      </c>
      <c r="O73" s="18" t="s">
        <v>404</v>
      </c>
      <c r="P73" s="20" t="s">
        <v>404</v>
      </c>
      <c r="Q73" s="18" t="s">
        <v>404</v>
      </c>
      <c r="R73" s="20" t="s">
        <v>404</v>
      </c>
      <c r="S73" s="18" t="s">
        <v>404</v>
      </c>
      <c r="T73" s="20" t="s">
        <v>404</v>
      </c>
      <c r="U73" s="18" t="n">
        <v>417.48476081</v>
      </c>
      <c r="V73" s="20" t="n">
        <v>21.82320514</v>
      </c>
    </row>
    <row r="74" spans="1:22">
      <c r="A74" s="15" t="s">
        <v>471</v>
      </c>
      <c r="B74" s="17" t="n">
        <v>4692</v>
      </c>
      <c r="C74" s="18">
        <f>(484.0/B74*100)</f>
        <v/>
      </c>
      <c r="D74" s="19" t="n">
        <v>4208</v>
      </c>
      <c r="E74" s="18" t="n">
        <v>466.91496212</v>
      </c>
      <c r="F74" s="20" t="n">
        <v>5.29069409</v>
      </c>
      <c r="G74" s="18" t="n">
        <v>464.3122648</v>
      </c>
      <c r="H74" s="20" t="n">
        <v>2.30502583</v>
      </c>
      <c r="I74" s="18" t="n">
        <v>401.23042517</v>
      </c>
      <c r="J74" s="20" t="n">
        <v>2.35042295</v>
      </c>
      <c r="K74" s="18" t="n">
        <v>372.49054285</v>
      </c>
      <c r="L74" s="20" t="n">
        <v>2.7933289</v>
      </c>
      <c r="M74" s="18" t="s">
        <v>404</v>
      </c>
      <c r="N74" s="20" t="s">
        <v>404</v>
      </c>
      <c r="O74" s="18" t="s">
        <v>404</v>
      </c>
      <c r="P74" s="20" t="s">
        <v>404</v>
      </c>
      <c r="Q74" s="18" t="s">
        <v>404</v>
      </c>
      <c r="R74" s="20" t="s">
        <v>404</v>
      </c>
      <c r="S74" s="18" t="s">
        <v>404</v>
      </c>
      <c r="T74" s="20" t="s">
        <v>404</v>
      </c>
      <c r="U74" s="18" t="n">
        <v>475.68390675</v>
      </c>
      <c r="V74" s="20" t="n">
        <v>14.97449499</v>
      </c>
    </row>
    <row r="75" spans="1:22">
      <c r="A75" s="15" t="s">
        <v>472</v>
      </c>
      <c r="B75" s="17" t="n">
        <v>5375</v>
      </c>
      <c r="C75" s="18">
        <f>(483.0/B75*100)</f>
        <v/>
      </c>
      <c r="D75" s="19" t="n">
        <v>4892</v>
      </c>
      <c r="E75" s="18" t="n">
        <v>380.92295978</v>
      </c>
      <c r="F75" s="20" t="n">
        <v>6.41755039</v>
      </c>
      <c r="G75" s="18" t="n">
        <v>388.14091997</v>
      </c>
      <c r="H75" s="20" t="n">
        <v>4.49665783</v>
      </c>
      <c r="I75" s="18" t="n">
        <v>389.58750479</v>
      </c>
      <c r="J75" s="20" t="n">
        <v>6.37851353</v>
      </c>
      <c r="K75" s="18" t="n">
        <v>385.92165744</v>
      </c>
      <c r="L75" s="20" t="n">
        <v>12.17395682</v>
      </c>
      <c r="M75" s="18" t="s">
        <v>404</v>
      </c>
      <c r="N75" s="20" t="s">
        <v>404</v>
      </c>
      <c r="O75" s="18" t="s">
        <v>404</v>
      </c>
      <c r="P75" s="20" t="s">
        <v>404</v>
      </c>
      <c r="Q75" s="18" t="s">
        <v>404</v>
      </c>
      <c r="R75" s="20" t="s">
        <v>404</v>
      </c>
      <c r="S75" s="18" t="s">
        <v>404</v>
      </c>
      <c r="T75" s="20" t="s">
        <v>404</v>
      </c>
      <c r="U75" s="18" t="n">
        <v>383.64455144</v>
      </c>
      <c r="V75" s="20" t="n">
        <v>11.82993971</v>
      </c>
    </row>
    <row r="76" spans="1:22">
      <c r="A76" s="15" t="s">
        <v>473</v>
      </c>
      <c r="B76" s="17" t="n">
        <v>14167</v>
      </c>
      <c r="C76" s="18">
        <f>(1400.0/B76*100)</f>
        <v/>
      </c>
      <c r="D76" s="19" t="n">
        <v>12767</v>
      </c>
      <c r="E76" s="18" t="n">
        <v>458.91600559</v>
      </c>
      <c r="F76" s="20" t="n">
        <v>5.25171936</v>
      </c>
      <c r="G76" s="18" t="n">
        <v>426.48427132</v>
      </c>
      <c r="H76" s="20" t="n">
        <v>4.70605279</v>
      </c>
      <c r="I76" s="18" t="n">
        <v>410.04844826</v>
      </c>
      <c r="J76" s="20" t="n">
        <v>14.08786146</v>
      </c>
      <c r="K76" s="18" t="n">
        <v>383.23292086</v>
      </c>
      <c r="L76" s="20" t="n">
        <v>12.36641091</v>
      </c>
      <c r="M76" s="18" t="s">
        <v>404</v>
      </c>
      <c r="N76" s="20" t="s">
        <v>404</v>
      </c>
      <c r="O76" s="18" t="s">
        <v>404</v>
      </c>
      <c r="P76" s="20" t="s">
        <v>404</v>
      </c>
      <c r="Q76" s="18" t="s">
        <v>404</v>
      </c>
      <c r="R76" s="20" t="s">
        <v>404</v>
      </c>
      <c r="S76" s="18" t="s">
        <v>404</v>
      </c>
      <c r="T76" s="20" t="s">
        <v>404</v>
      </c>
      <c r="U76" s="18" t="n">
        <v>439.04198326</v>
      </c>
      <c r="V76" s="20" t="n">
        <v>8.427082479999999</v>
      </c>
    </row>
    <row r="77" spans="1:22">
      <c r="A77" s="15" t="s">
        <v>474</v>
      </c>
      <c r="B77" s="17" t="n">
        <v>6062</v>
      </c>
      <c r="C77" s="18">
        <f>(0.0/B77*100)</f>
        <v/>
      </c>
      <c r="D77" s="19" t="n">
        <v>6062</v>
      </c>
      <c r="E77" s="18" t="n">
        <v>472.78634925</v>
      </c>
      <c r="F77" s="20" t="n">
        <v>5.397542</v>
      </c>
      <c r="G77" s="18" t="n">
        <v>429.12262997</v>
      </c>
      <c r="H77" s="20" t="n">
        <v>4.1785063</v>
      </c>
      <c r="I77" s="18" t="n">
        <v>396.459651</v>
      </c>
      <c r="J77" s="20" t="n">
        <v>6.8308173</v>
      </c>
      <c r="K77" s="18" t="n">
        <v>378.66297656</v>
      </c>
      <c r="L77" s="20" t="n">
        <v>16.38736309</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530.73424147</v>
      </c>
      <c r="F78" s="20" t="n">
        <v>8.410494160000001</v>
      </c>
      <c r="G78" s="18" t="n">
        <v>523.6490833300001</v>
      </c>
      <c r="H78" s="20" t="n">
        <v>4.37440472</v>
      </c>
      <c r="I78" s="18" t="n">
        <v>501.29674073</v>
      </c>
      <c r="J78" s="20" t="n">
        <v>26.38025418</v>
      </c>
      <c r="K78" s="18" t="n">
        <v>491.96867879</v>
      </c>
      <c r="L78" s="20" t="n">
        <v>5.29347672</v>
      </c>
      <c r="M78" s="18" t="s">
        <v>404</v>
      </c>
      <c r="N78" s="20" t="s">
        <v>404</v>
      </c>
      <c r="O78" s="18" t="s">
        <v>404</v>
      </c>
      <c r="P78" s="20" t="s">
        <v>404</v>
      </c>
      <c r="Q78" s="18" t="s">
        <v>404</v>
      </c>
      <c r="R78" s="20" t="s">
        <v>404</v>
      </c>
      <c r="S78" s="18" t="s">
        <v>404</v>
      </c>
      <c r="T78" s="20" t="s">
        <v>404</v>
      </c>
      <c r="U78" s="18" t="n">
        <v>488.79665937</v>
      </c>
      <c r="V78" s="20" t="n">
        <v>5.36423065</v>
      </c>
    </row>
    <row customHeight="1" ht="25" r="79" spans="1:22">
      <c r="A79" s="15" t="s">
        <v>476</v>
      </c>
      <c r="B79" s="17" t="n">
        <v>1657</v>
      </c>
      <c r="C79" s="18">
        <f>(21.0/B79*100)</f>
        <v/>
      </c>
      <c r="D79" s="19" t="n">
        <v>1636</v>
      </c>
      <c r="E79" s="18" t="n">
        <v>494.33757015</v>
      </c>
      <c r="F79" s="20" t="n">
        <v>10.39874534</v>
      </c>
      <c r="G79" s="18" t="n">
        <v>463.88496732</v>
      </c>
      <c r="H79" s="20" t="n">
        <v>6.92838816</v>
      </c>
      <c r="I79" s="18" t="n">
        <v>413.22314521</v>
      </c>
      <c r="J79" s="20" t="n">
        <v>9.31801074</v>
      </c>
      <c r="K79" s="18" t="s">
        <v>404</v>
      </c>
      <c r="L79" s="20" t="s">
        <v>404</v>
      </c>
      <c r="M79" s="18" t="s">
        <v>404</v>
      </c>
      <c r="N79" s="20" t="s">
        <v>404</v>
      </c>
      <c r="O79" s="18" t="s">
        <v>404</v>
      </c>
      <c r="P79" s="20" t="s">
        <v>404</v>
      </c>
      <c r="Q79" s="18" t="s">
        <v>404</v>
      </c>
      <c r="R79" s="20" t="s">
        <v>404</v>
      </c>
      <c r="S79" s="18" t="s">
        <v>404</v>
      </c>
      <c r="T79" s="20" t="s">
        <v>404</v>
      </c>
      <c r="U79" s="18" t="n">
        <v>414.57268489</v>
      </c>
      <c r="V79" s="20" t="n">
        <v>5.88125209</v>
      </c>
    </row>
    <row r="80" spans="1:22">
      <c r="A80" s="15" t="s">
        <v>477</v>
      </c>
      <c r="B80" s="17" t="n">
        <v>7841</v>
      </c>
      <c r="C80" s="18">
        <f>(0.0/B80*100)</f>
        <v/>
      </c>
      <c r="D80" s="19" t="n">
        <v>7841</v>
      </c>
      <c r="E80" s="18" t="n">
        <v>452.7944774</v>
      </c>
      <c r="F80" s="20" t="n">
        <v>6.91590161</v>
      </c>
      <c r="G80" s="18" t="n">
        <v>457.18790901</v>
      </c>
      <c r="H80" s="20" t="n">
        <v>6.9368612</v>
      </c>
      <c r="I80" s="18" t="n">
        <v>460.13675817</v>
      </c>
      <c r="J80" s="20" t="n">
        <v>11.37539983</v>
      </c>
      <c r="K80" s="18" t="n">
        <v>457.3950667</v>
      </c>
      <c r="L80" s="20" t="n">
        <v>8.34075417</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468.94116792</v>
      </c>
      <c r="F81" s="20" t="n">
        <v>6.44213208</v>
      </c>
      <c r="G81" s="18" t="n">
        <v>439.16352677</v>
      </c>
      <c r="H81" s="20" t="n">
        <v>3.74425583</v>
      </c>
      <c r="I81" s="18" t="n">
        <v>428.05792495</v>
      </c>
      <c r="J81" s="20" t="n">
        <v>5.4516121</v>
      </c>
      <c r="K81" s="18" t="n">
        <v>416.74051357</v>
      </c>
      <c r="L81" s="20" t="n">
        <v>7.41975144</v>
      </c>
      <c r="M81" s="18" t="s">
        <v>404</v>
      </c>
      <c r="N81" s="20" t="s">
        <v>404</v>
      </c>
      <c r="O81" s="18" t="s">
        <v>404</v>
      </c>
      <c r="P81" s="20" t="s">
        <v>404</v>
      </c>
      <c r="Q81" s="18" t="s">
        <v>404</v>
      </c>
      <c r="R81" s="20" t="s">
        <v>404</v>
      </c>
      <c r="S81" s="18" t="s">
        <v>404</v>
      </c>
      <c r="T81" s="20" t="s">
        <v>404</v>
      </c>
      <c r="U81" s="18" t="n">
        <v>413.89181388</v>
      </c>
      <c r="V81" s="20" t="n">
        <v>12.86482603</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711</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530.44807951</v>
      </c>
      <c r="F7" s="20" t="n">
        <v>3.67391603</v>
      </c>
      <c r="G7" s="18" t="n">
        <v>503.06097459</v>
      </c>
      <c r="H7" s="20" t="n">
        <v>2.61635874</v>
      </c>
      <c r="I7" s="18" t="n">
        <v>481.42713194</v>
      </c>
      <c r="J7" s="20" t="n">
        <v>8.04287368</v>
      </c>
      <c r="K7" s="18" t="n">
        <v>509.95501692</v>
      </c>
      <c r="L7" s="20" t="n">
        <v>15.40696292</v>
      </c>
      <c r="M7" s="18" t="s">
        <v>404</v>
      </c>
      <c r="N7" s="20" t="s">
        <v>404</v>
      </c>
      <c r="O7" s="18" t="s">
        <v>404</v>
      </c>
      <c r="P7" s="20" t="s">
        <v>404</v>
      </c>
      <c r="Q7" s="18" t="s">
        <v>404</v>
      </c>
      <c r="R7" s="20" t="s">
        <v>404</v>
      </c>
      <c r="S7" s="18" t="s">
        <v>404</v>
      </c>
      <c r="T7" s="20" t="s">
        <v>404</v>
      </c>
      <c r="U7" s="18" t="n">
        <v>502.84040698</v>
      </c>
      <c r="V7" s="20" t="n">
        <v>10.07065482</v>
      </c>
    </row>
    <row r="8" spans="1:22">
      <c r="A8" s="15" t="s">
        <v>405</v>
      </c>
      <c r="B8" s="17" t="n">
        <v>7007</v>
      </c>
      <c r="C8" s="18">
        <f>(0.0/B8*100)</f>
        <v/>
      </c>
      <c r="D8" s="19" t="n">
        <v>7007</v>
      </c>
      <c r="E8" s="18" t="n">
        <v>505.0714099</v>
      </c>
      <c r="F8" s="20" t="n">
        <v>4.40359833</v>
      </c>
      <c r="G8" s="18" t="n">
        <v>494.86989775</v>
      </c>
      <c r="H8" s="20" t="n">
        <v>8.12639405</v>
      </c>
      <c r="I8" s="18" t="n">
        <v>444.92183326</v>
      </c>
      <c r="J8" s="20" t="n">
        <v>11.7815187</v>
      </c>
      <c r="K8" s="18" t="n">
        <v>430.38699042</v>
      </c>
      <c r="L8" s="20" t="n">
        <v>10.51782008</v>
      </c>
      <c r="M8" s="18" t="s">
        <v>404</v>
      </c>
      <c r="N8" s="20" t="s">
        <v>404</v>
      </c>
      <c r="O8" s="18" t="s">
        <v>404</v>
      </c>
      <c r="P8" s="20" t="s">
        <v>404</v>
      </c>
      <c r="Q8" s="18" t="s">
        <v>404</v>
      </c>
      <c r="R8" s="20" t="s">
        <v>404</v>
      </c>
      <c r="S8" s="18" t="s">
        <v>404</v>
      </c>
      <c r="T8" s="20" t="s">
        <v>404</v>
      </c>
      <c r="U8" s="18" t="n">
        <v>499.1356443</v>
      </c>
      <c r="V8" s="20" t="n">
        <v>24.72938791</v>
      </c>
    </row>
    <row r="9" spans="1:22">
      <c r="A9" s="15" t="s">
        <v>406</v>
      </c>
      <c r="B9" s="17" t="n">
        <v>9651</v>
      </c>
      <c r="C9" s="18">
        <f>(200.0/B9*100)</f>
        <v/>
      </c>
      <c r="D9" s="19" t="n">
        <v>9451</v>
      </c>
      <c r="E9" s="18" t="n">
        <v>528.94084142</v>
      </c>
      <c r="F9" s="20" t="n">
        <v>8.20724487</v>
      </c>
      <c r="G9" s="18" t="n">
        <v>502.64016458</v>
      </c>
      <c r="H9" s="20" t="n">
        <v>4.2903877</v>
      </c>
      <c r="I9" s="18" t="n">
        <v>451.67525465</v>
      </c>
      <c r="J9" s="20" t="n">
        <v>15.24474473</v>
      </c>
      <c r="K9" s="18" t="n">
        <v>404.45397661</v>
      </c>
      <c r="L9" s="20" t="n">
        <v>8.11461727</v>
      </c>
      <c r="M9" s="18" t="s">
        <v>404</v>
      </c>
      <c r="N9" s="20" t="s">
        <v>404</v>
      </c>
      <c r="O9" s="18" t="s">
        <v>404</v>
      </c>
      <c r="P9" s="20" t="s">
        <v>404</v>
      </c>
      <c r="Q9" s="18" t="s">
        <v>404</v>
      </c>
      <c r="R9" s="20" t="s">
        <v>404</v>
      </c>
      <c r="S9" s="18" t="s">
        <v>404</v>
      </c>
      <c r="T9" s="20" t="s">
        <v>404</v>
      </c>
      <c r="U9" s="18" t="n">
        <v>484.61696672</v>
      </c>
      <c r="V9" s="20" t="n">
        <v>16.22982476</v>
      </c>
    </row>
    <row r="10" spans="1:22">
      <c r="A10" s="15" t="s">
        <v>407</v>
      </c>
      <c r="B10" s="17" t="n">
        <v>20058</v>
      </c>
      <c r="C10" s="18">
        <f>(3134.0/B10*100)</f>
        <v/>
      </c>
      <c r="D10" s="19" t="n">
        <v>16924</v>
      </c>
      <c r="E10" s="18" t="n">
        <v>561.67731728</v>
      </c>
      <c r="F10" s="20" t="n">
        <v>6.20791929</v>
      </c>
      <c r="G10" s="18" t="n">
        <v>528.66718693</v>
      </c>
      <c r="H10" s="20" t="n">
        <v>2.4652298</v>
      </c>
      <c r="I10" s="18" t="n">
        <v>517.39296804</v>
      </c>
      <c r="J10" s="20" t="n">
        <v>4.29199096</v>
      </c>
      <c r="K10" s="18" t="n">
        <v>485.300899</v>
      </c>
      <c r="L10" s="20" t="n">
        <v>9.101408449999999</v>
      </c>
      <c r="M10" s="18" t="s">
        <v>404</v>
      </c>
      <c r="N10" s="20" t="s">
        <v>404</v>
      </c>
      <c r="O10" s="18" t="s">
        <v>404</v>
      </c>
      <c r="P10" s="20" t="s">
        <v>404</v>
      </c>
      <c r="Q10" s="18" t="s">
        <v>404</v>
      </c>
      <c r="R10" s="20" t="s">
        <v>404</v>
      </c>
      <c r="S10" s="18" t="s">
        <v>404</v>
      </c>
      <c r="T10" s="20" t="s">
        <v>404</v>
      </c>
      <c r="U10" s="18" t="n">
        <v>535.50045945</v>
      </c>
      <c r="V10" s="20" t="n">
        <v>12.35861025</v>
      </c>
    </row>
    <row r="11" spans="1:22">
      <c r="A11" s="15" t="s">
        <v>408</v>
      </c>
      <c r="B11" s="17" t="n">
        <v>7053</v>
      </c>
      <c r="C11" s="18">
        <f>(212.0/B11*100)</f>
        <v/>
      </c>
      <c r="D11" s="19" t="n">
        <v>6841</v>
      </c>
      <c r="E11" s="18" t="n">
        <v>481.25140481</v>
      </c>
      <c r="F11" s="20" t="n">
        <v>6.10878497</v>
      </c>
      <c r="G11" s="18" t="n">
        <v>445.54435916</v>
      </c>
      <c r="H11" s="20" t="n">
        <v>4.48913177</v>
      </c>
      <c r="I11" s="18" t="n">
        <v>411.85537663</v>
      </c>
      <c r="J11" s="20" t="n">
        <v>5.69028415</v>
      </c>
      <c r="K11" s="18" t="n">
        <v>391.72431065</v>
      </c>
      <c r="L11" s="20" t="n">
        <v>12.04002335</v>
      </c>
      <c r="M11" s="18" t="s">
        <v>404</v>
      </c>
      <c r="N11" s="20" t="s">
        <v>404</v>
      </c>
      <c r="O11" s="18" t="s">
        <v>404</v>
      </c>
      <c r="P11" s="20" t="s">
        <v>404</v>
      </c>
      <c r="Q11" s="18" t="s">
        <v>404</v>
      </c>
      <c r="R11" s="20" t="s">
        <v>404</v>
      </c>
      <c r="S11" s="18" t="s">
        <v>404</v>
      </c>
      <c r="T11" s="20" t="s">
        <v>404</v>
      </c>
      <c r="U11" s="18" t="n">
        <v>423.50051987</v>
      </c>
      <c r="V11" s="20" t="n">
        <v>9.19553247</v>
      </c>
    </row>
    <row r="12" spans="1:22">
      <c r="A12" s="15" t="s">
        <v>409</v>
      </c>
      <c r="B12" s="17" t="n">
        <v>6894</v>
      </c>
      <c r="C12" s="18">
        <f>(106.0/B12*100)</f>
        <v/>
      </c>
      <c r="D12" s="19" t="n">
        <v>6788</v>
      </c>
      <c r="E12" s="18" t="n">
        <v>502.22585584</v>
      </c>
      <c r="F12" s="20" t="n">
        <v>3.23494104</v>
      </c>
      <c r="G12" s="18" t="n">
        <v>486.2582121</v>
      </c>
      <c r="H12" s="20" t="n">
        <v>5.84601872</v>
      </c>
      <c r="I12" s="18" t="n">
        <v>437.57167473</v>
      </c>
      <c r="J12" s="20" t="n">
        <v>15.84757814</v>
      </c>
      <c r="K12" s="18" t="s">
        <v>404</v>
      </c>
      <c r="L12" s="20" t="s">
        <v>404</v>
      </c>
      <c r="M12" s="18" t="s">
        <v>404</v>
      </c>
      <c r="N12" s="20" t="s">
        <v>404</v>
      </c>
      <c r="O12" s="18" t="s">
        <v>404</v>
      </c>
      <c r="P12" s="20" t="s">
        <v>404</v>
      </c>
      <c r="Q12" s="18" t="s">
        <v>404</v>
      </c>
      <c r="R12" s="20" t="s">
        <v>404</v>
      </c>
      <c r="S12" s="18" t="s">
        <v>404</v>
      </c>
      <c r="T12" s="20" t="s">
        <v>404</v>
      </c>
      <c r="U12" s="18" t="n">
        <v>477.08086984</v>
      </c>
      <c r="V12" s="20" t="n">
        <v>42.38923251</v>
      </c>
    </row>
    <row r="13" spans="1:22">
      <c r="A13" s="15" t="s">
        <v>410</v>
      </c>
      <c r="B13" s="17" t="n">
        <v>7161</v>
      </c>
      <c r="C13" s="18">
        <f>(1175.0/B13*100)</f>
        <v/>
      </c>
      <c r="D13" s="19" t="n">
        <v>5986</v>
      </c>
      <c r="E13" s="18" t="n">
        <v>503.76605369</v>
      </c>
      <c r="F13" s="20" t="n">
        <v>3.50352229</v>
      </c>
      <c r="G13" s="18" t="n">
        <v>497.80088076</v>
      </c>
      <c r="H13" s="20" t="n">
        <v>4.51246276</v>
      </c>
      <c r="I13" s="18" t="n">
        <v>496.55856363</v>
      </c>
      <c r="J13" s="20" t="n">
        <v>11.96100351</v>
      </c>
      <c r="K13" s="18" t="s">
        <v>404</v>
      </c>
      <c r="L13" s="20" t="s">
        <v>404</v>
      </c>
      <c r="M13" s="18" t="s">
        <v>404</v>
      </c>
      <c r="N13" s="20" t="s">
        <v>404</v>
      </c>
      <c r="O13" s="18" t="s">
        <v>404</v>
      </c>
      <c r="P13" s="20" t="s">
        <v>404</v>
      </c>
      <c r="Q13" s="18" t="s">
        <v>404</v>
      </c>
      <c r="R13" s="20" t="s">
        <v>404</v>
      </c>
      <c r="S13" s="18" t="s">
        <v>404</v>
      </c>
      <c r="T13" s="20" t="s">
        <v>404</v>
      </c>
      <c r="U13" s="18" t="n">
        <v>500.69580464</v>
      </c>
      <c r="V13" s="20" t="n">
        <v>5.1619307</v>
      </c>
    </row>
    <row r="14" spans="1:22">
      <c r="A14" s="15" t="s">
        <v>411</v>
      </c>
      <c r="B14" s="17" t="n">
        <v>5587</v>
      </c>
      <c r="C14" s="18">
        <f>(0.0/B14*100)</f>
        <v/>
      </c>
      <c r="D14" s="19" t="n">
        <v>5587</v>
      </c>
      <c r="E14" s="18" t="n">
        <v>533.20925889</v>
      </c>
      <c r="F14" s="20" t="n">
        <v>3.10740221</v>
      </c>
      <c r="G14" s="18" t="n">
        <v>537.52153402</v>
      </c>
      <c r="H14" s="20" t="n">
        <v>4.10027533</v>
      </c>
      <c r="I14" s="18" t="n">
        <v>523.18125772</v>
      </c>
      <c r="J14" s="20" t="n">
        <v>16.41038397</v>
      </c>
      <c r="K14" s="18" t="s">
        <v>404</v>
      </c>
      <c r="L14" s="20" t="s">
        <v>404</v>
      </c>
      <c r="M14" s="18" t="s">
        <v>404</v>
      </c>
      <c r="N14" s="20" t="s">
        <v>404</v>
      </c>
      <c r="O14" s="18" t="s">
        <v>404</v>
      </c>
      <c r="P14" s="20" t="s">
        <v>404</v>
      </c>
      <c r="Q14" s="18" t="s">
        <v>404</v>
      </c>
      <c r="R14" s="20" t="s">
        <v>404</v>
      </c>
      <c r="S14" s="18" t="s">
        <v>404</v>
      </c>
      <c r="T14" s="20" t="s">
        <v>404</v>
      </c>
      <c r="U14" s="18" t="s">
        <v>404</v>
      </c>
      <c r="V14" s="20" t="s">
        <v>404</v>
      </c>
    </row>
    <row r="15" spans="1:22">
      <c r="A15" s="15" t="s">
        <v>412</v>
      </c>
      <c r="B15" s="17" t="n">
        <v>5882</v>
      </c>
      <c r="C15" s="18">
        <f>(0.0/B15*100)</f>
        <v/>
      </c>
      <c r="D15" s="19" t="n">
        <v>5882</v>
      </c>
      <c r="E15" s="18" t="n">
        <v>531.18775025</v>
      </c>
      <c r="F15" s="20" t="n">
        <v>3.20261923</v>
      </c>
      <c r="G15" s="18" t="n">
        <v>529.17499486</v>
      </c>
      <c r="H15" s="20" t="n">
        <v>4.09388402</v>
      </c>
      <c r="I15" s="18" t="n">
        <v>540.2963903900001</v>
      </c>
      <c r="J15" s="20" t="n">
        <v>13.22237777</v>
      </c>
      <c r="K15" s="18" t="n">
        <v>516.75958528</v>
      </c>
      <c r="L15" s="20" t="n">
        <v>5.31688831</v>
      </c>
      <c r="M15" s="18" t="s">
        <v>404</v>
      </c>
      <c r="N15" s="20" t="s">
        <v>404</v>
      </c>
      <c r="O15" s="18" t="s">
        <v>404</v>
      </c>
      <c r="P15" s="20" t="s">
        <v>404</v>
      </c>
      <c r="Q15" s="18" t="s">
        <v>404</v>
      </c>
      <c r="R15" s="20" t="s">
        <v>404</v>
      </c>
      <c r="S15" s="18" t="s">
        <v>404</v>
      </c>
      <c r="T15" s="20" t="s">
        <v>404</v>
      </c>
      <c r="U15" s="18" t="n">
        <v>536.82178932</v>
      </c>
      <c r="V15" s="20" t="n">
        <v>22.13918193</v>
      </c>
    </row>
    <row r="16" spans="1:22">
      <c r="A16" s="15" t="s">
        <v>413</v>
      </c>
      <c r="B16" s="17" t="n">
        <v>6108</v>
      </c>
      <c r="C16" s="18">
        <f>(495.0/B16*100)</f>
        <v/>
      </c>
      <c r="D16" s="19" t="n">
        <v>5613</v>
      </c>
      <c r="E16" s="18" t="n">
        <v>465.9310333</v>
      </c>
      <c r="F16" s="20" t="n">
        <v>11.7913446</v>
      </c>
      <c r="G16" s="18" t="n">
        <v>500.86626064</v>
      </c>
      <c r="H16" s="20" t="n">
        <v>5.33163534</v>
      </c>
      <c r="I16" s="18" t="n">
        <v>512.05110165</v>
      </c>
      <c r="J16" s="20" t="n">
        <v>7.74445803</v>
      </c>
      <c r="K16" s="18" t="n">
        <v>509.29552025</v>
      </c>
      <c r="L16" s="20" t="n">
        <v>4.29962153</v>
      </c>
      <c r="M16" s="18" t="s">
        <v>404</v>
      </c>
      <c r="N16" s="20" t="s">
        <v>404</v>
      </c>
      <c r="O16" s="18" t="s">
        <v>404</v>
      </c>
      <c r="P16" s="20" t="s">
        <v>404</v>
      </c>
      <c r="Q16" s="18" t="s">
        <v>404</v>
      </c>
      <c r="R16" s="20" t="s">
        <v>404</v>
      </c>
      <c r="S16" s="18" t="s">
        <v>404</v>
      </c>
      <c r="T16" s="20" t="s">
        <v>404</v>
      </c>
      <c r="U16" s="18" t="n">
        <v>489.68731609</v>
      </c>
      <c r="V16" s="20" t="n">
        <v>41.26325414</v>
      </c>
    </row>
    <row r="17" spans="1:22">
      <c r="A17" s="15" t="s">
        <v>414</v>
      </c>
      <c r="B17" s="17" t="n">
        <v>6504</v>
      </c>
      <c r="C17" s="18">
        <f>(1325.0/B17*100)</f>
        <v/>
      </c>
      <c r="D17" s="19" t="n">
        <v>5179</v>
      </c>
      <c r="E17" s="18" t="n">
        <v>510.91431126</v>
      </c>
      <c r="F17" s="20" t="n">
        <v>9.753558549999999</v>
      </c>
      <c r="G17" s="18" t="n">
        <v>511.96654888</v>
      </c>
      <c r="H17" s="20" t="n">
        <v>5.05984338</v>
      </c>
      <c r="I17" s="18" t="n">
        <v>483.70623069</v>
      </c>
      <c r="J17" s="20" t="n">
        <v>16.1039936</v>
      </c>
      <c r="K17" s="18" t="n">
        <v>329.81541896</v>
      </c>
      <c r="L17" s="20" t="n">
        <v>14.42359783</v>
      </c>
      <c r="M17" s="18" t="s">
        <v>404</v>
      </c>
      <c r="N17" s="20" t="s">
        <v>404</v>
      </c>
      <c r="O17" s="18" t="s">
        <v>404</v>
      </c>
      <c r="P17" s="20" t="s">
        <v>404</v>
      </c>
      <c r="Q17" s="18" t="s">
        <v>404</v>
      </c>
      <c r="R17" s="20" t="s">
        <v>404</v>
      </c>
      <c r="S17" s="18" t="s">
        <v>404</v>
      </c>
      <c r="T17" s="20" t="s">
        <v>404</v>
      </c>
      <c r="U17" s="18" t="n">
        <v>536.28765865</v>
      </c>
      <c r="V17" s="20" t="n">
        <v>19.51604555</v>
      </c>
    </row>
    <row r="18" spans="1:22">
      <c r="A18" s="15" t="s">
        <v>415</v>
      </c>
      <c r="B18" s="17" t="n">
        <v>5532</v>
      </c>
      <c r="C18" s="18">
        <f>(0.0/B18*100)</f>
        <v/>
      </c>
      <c r="D18" s="19" t="n">
        <v>5532</v>
      </c>
      <c r="E18" s="18" t="n">
        <v>460.87066222</v>
      </c>
      <c r="F18" s="20" t="n">
        <v>4.60072352</v>
      </c>
      <c r="G18" s="18" t="n">
        <v>445.09554336</v>
      </c>
      <c r="H18" s="20" t="n">
        <v>7.01620028</v>
      </c>
      <c r="I18" s="18" t="n">
        <v>486.62621658</v>
      </c>
      <c r="J18" s="20" t="n">
        <v>20.37353202</v>
      </c>
      <c r="K18" s="18" t="n">
        <v>426.85644007</v>
      </c>
      <c r="L18" s="20" t="n">
        <v>24.21507945</v>
      </c>
      <c r="M18" s="18" t="s">
        <v>404</v>
      </c>
      <c r="N18" s="20" t="s">
        <v>404</v>
      </c>
      <c r="O18" s="18" t="s">
        <v>404</v>
      </c>
      <c r="P18" s="20" t="s">
        <v>404</v>
      </c>
      <c r="Q18" s="18" t="s">
        <v>404</v>
      </c>
      <c r="R18" s="20" t="s">
        <v>404</v>
      </c>
      <c r="S18" s="18" t="s">
        <v>404</v>
      </c>
      <c r="T18" s="20" t="s">
        <v>404</v>
      </c>
      <c r="U18" s="18" t="n">
        <v>390.28865684</v>
      </c>
      <c r="V18" s="20" t="n">
        <v>48.18545575</v>
      </c>
    </row>
    <row r="19" spans="1:22">
      <c r="A19" s="15" t="s">
        <v>416</v>
      </c>
      <c r="B19" s="17" t="n">
        <v>5658</v>
      </c>
      <c r="C19" s="18">
        <f>(327.0/B19*100)</f>
        <v/>
      </c>
      <c r="D19" s="19" t="n">
        <v>5331</v>
      </c>
      <c r="E19" s="18" t="n">
        <v>479.32385769</v>
      </c>
      <c r="F19" s="20" t="n">
        <v>5.65922313</v>
      </c>
      <c r="G19" s="18" t="n">
        <v>479.61755812</v>
      </c>
      <c r="H19" s="20" t="n">
        <v>7.35080649</v>
      </c>
      <c r="I19" s="18" t="n">
        <v>462.26437402</v>
      </c>
      <c r="J19" s="20" t="n">
        <v>14.9807654</v>
      </c>
      <c r="K19" s="18" t="n">
        <v>437.09577211</v>
      </c>
      <c r="L19" s="20" t="n">
        <v>23.74218558</v>
      </c>
      <c r="M19" s="18" t="s">
        <v>404</v>
      </c>
      <c r="N19" s="20" t="s">
        <v>404</v>
      </c>
      <c r="O19" s="18" t="s">
        <v>404</v>
      </c>
      <c r="P19" s="20" t="s">
        <v>404</v>
      </c>
      <c r="Q19" s="18" t="s">
        <v>404</v>
      </c>
      <c r="R19" s="20" t="s">
        <v>404</v>
      </c>
      <c r="S19" s="18" t="s">
        <v>404</v>
      </c>
      <c r="T19" s="20" t="s">
        <v>404</v>
      </c>
      <c r="U19" s="18" t="n">
        <v>450.30394734</v>
      </c>
      <c r="V19" s="20" t="n">
        <v>50.9950498</v>
      </c>
    </row>
    <row r="20" spans="1:22">
      <c r="A20" s="15" t="s">
        <v>417</v>
      </c>
      <c r="B20" s="17" t="n">
        <v>3371</v>
      </c>
      <c r="C20" s="18">
        <f>(24.0/B20*100)</f>
        <v/>
      </c>
      <c r="D20" s="19" t="n">
        <v>3347</v>
      </c>
      <c r="E20" s="18" t="n">
        <v>471.31270023</v>
      </c>
      <c r="F20" s="20" t="n">
        <v>2.20742052</v>
      </c>
      <c r="G20" s="18" t="n">
        <v>476.29870274</v>
      </c>
      <c r="H20" s="20" t="n">
        <v>2.48066778</v>
      </c>
      <c r="I20" s="18" t="n">
        <v>425.76218564</v>
      </c>
      <c r="J20" s="20" t="n">
        <v>16.6518613</v>
      </c>
      <c r="K20" s="18" t="n">
        <v>456.04688597</v>
      </c>
      <c r="L20" s="20" t="n">
        <v>21.13333323</v>
      </c>
      <c r="M20" s="18" t="s">
        <v>404</v>
      </c>
      <c r="N20" s="20" t="s">
        <v>404</v>
      </c>
      <c r="O20" s="18" t="s">
        <v>404</v>
      </c>
      <c r="P20" s="20" t="s">
        <v>404</v>
      </c>
      <c r="Q20" s="18" t="s">
        <v>404</v>
      </c>
      <c r="R20" s="20" t="s">
        <v>404</v>
      </c>
      <c r="S20" s="18" t="s">
        <v>404</v>
      </c>
      <c r="T20" s="20" t="s">
        <v>404</v>
      </c>
      <c r="U20" s="18" t="n">
        <v>475.9955841</v>
      </c>
      <c r="V20" s="20" t="n">
        <v>11.45954303</v>
      </c>
    </row>
    <row r="21" spans="1:22">
      <c r="A21" s="15" t="s">
        <v>418</v>
      </c>
      <c r="B21" s="17" t="n">
        <v>5741</v>
      </c>
      <c r="C21" s="18">
        <f>(0.0/B21*100)</f>
        <v/>
      </c>
      <c r="D21" s="19" t="n">
        <v>5741</v>
      </c>
      <c r="E21" s="18" t="n">
        <v>513.88028075</v>
      </c>
      <c r="F21" s="20" t="n">
        <v>3.5474173</v>
      </c>
      <c r="G21" s="18" t="n">
        <v>498.02009509</v>
      </c>
      <c r="H21" s="20" t="n">
        <v>4.68150017</v>
      </c>
      <c r="I21" s="18" t="n">
        <v>487.06731176</v>
      </c>
      <c r="J21" s="20" t="n">
        <v>8.10178311</v>
      </c>
      <c r="K21" s="18" t="s">
        <v>404</v>
      </c>
      <c r="L21" s="20" t="s">
        <v>404</v>
      </c>
      <c r="M21" s="18" t="s">
        <v>404</v>
      </c>
      <c r="N21" s="20" t="s">
        <v>404</v>
      </c>
      <c r="O21" s="18" t="s">
        <v>404</v>
      </c>
      <c r="P21" s="20" t="s">
        <v>404</v>
      </c>
      <c r="Q21" s="18" t="s">
        <v>404</v>
      </c>
      <c r="R21" s="20" t="s">
        <v>404</v>
      </c>
      <c r="S21" s="18" t="s">
        <v>404</v>
      </c>
      <c r="T21" s="20" t="s">
        <v>404</v>
      </c>
      <c r="U21" s="18" t="n">
        <v>499.01529998</v>
      </c>
      <c r="V21" s="20" t="n">
        <v>7.60984946</v>
      </c>
    </row>
    <row r="22" spans="1:22">
      <c r="A22" s="15" t="s">
        <v>419</v>
      </c>
      <c r="B22" s="17" t="n">
        <v>6598</v>
      </c>
      <c r="C22" s="18">
        <f>(0.0/B22*100)</f>
        <v/>
      </c>
      <c r="D22" s="19" t="n">
        <v>6598</v>
      </c>
      <c r="E22" s="18" t="n">
        <v>466.12924221</v>
      </c>
      <c r="F22" s="20" t="n">
        <v>4.49064292</v>
      </c>
      <c r="G22" s="18" t="n">
        <v>467.06673757</v>
      </c>
      <c r="H22" s="20" t="n">
        <v>7.680256</v>
      </c>
      <c r="I22" s="18" t="n">
        <v>490.49750234</v>
      </c>
      <c r="J22" s="20" t="n">
        <v>19.23785498</v>
      </c>
      <c r="K22" s="18" t="n">
        <v>349.84951111</v>
      </c>
      <c r="L22" s="20" t="n">
        <v>10.65796152</v>
      </c>
      <c r="M22" s="18" t="s">
        <v>404</v>
      </c>
      <c r="N22" s="20" t="s">
        <v>404</v>
      </c>
      <c r="O22" s="18" t="s">
        <v>404</v>
      </c>
      <c r="P22" s="20" t="s">
        <v>404</v>
      </c>
      <c r="Q22" s="18" t="s">
        <v>404</v>
      </c>
      <c r="R22" s="20" t="s">
        <v>404</v>
      </c>
      <c r="S22" s="18" t="s">
        <v>404</v>
      </c>
      <c r="T22" s="20" t="s">
        <v>404</v>
      </c>
      <c r="U22" s="18" t="n">
        <v>462.6205427</v>
      </c>
      <c r="V22" s="20" t="n">
        <v>23.00239792</v>
      </c>
    </row>
    <row r="23" spans="1:22">
      <c r="A23" s="15" t="s">
        <v>420</v>
      </c>
      <c r="B23" s="17" t="n">
        <v>11583</v>
      </c>
      <c r="C23" s="18">
        <f>(3194.0/B23*100)</f>
        <v/>
      </c>
      <c r="D23" s="19" t="n">
        <v>8389</v>
      </c>
      <c r="E23" s="18" t="n">
        <v>486.11724616</v>
      </c>
      <c r="F23" s="20" t="n">
        <v>5.3691048</v>
      </c>
      <c r="G23" s="18" t="n">
        <v>482.36421702</v>
      </c>
      <c r="H23" s="20" t="n">
        <v>7.21974506</v>
      </c>
      <c r="I23" s="18" t="n">
        <v>480.94558658</v>
      </c>
      <c r="J23" s="20" t="n">
        <v>16.52519018</v>
      </c>
      <c r="K23" s="18" t="n">
        <v>513.67677274</v>
      </c>
      <c r="L23" s="20" t="n">
        <v>10.60950518</v>
      </c>
      <c r="M23" s="18" t="s">
        <v>404</v>
      </c>
      <c r="N23" s="20" t="s">
        <v>404</v>
      </c>
      <c r="O23" s="18" t="s">
        <v>404</v>
      </c>
      <c r="P23" s="20" t="s">
        <v>404</v>
      </c>
      <c r="Q23" s="18" t="s">
        <v>404</v>
      </c>
      <c r="R23" s="20" t="s">
        <v>404</v>
      </c>
      <c r="S23" s="18" t="s">
        <v>404</v>
      </c>
      <c r="T23" s="20" t="s">
        <v>404</v>
      </c>
      <c r="U23" s="18" t="n">
        <v>478.03059592</v>
      </c>
      <c r="V23" s="20" t="n">
        <v>26.44326949</v>
      </c>
    </row>
    <row r="24" spans="1:22">
      <c r="A24" s="15" t="s">
        <v>421</v>
      </c>
      <c r="B24" s="17" t="n">
        <v>6647</v>
      </c>
      <c r="C24" s="18">
        <f>(0.0/B24*100)</f>
        <v/>
      </c>
      <c r="D24" s="19" t="n">
        <v>6647</v>
      </c>
      <c r="E24" s="18" t="n">
        <v>545.3408517399999</v>
      </c>
      <c r="F24" s="20" t="n">
        <v>3.7076059</v>
      </c>
      <c r="G24" s="18" t="n">
        <v>515.73447171</v>
      </c>
      <c r="H24" s="20" t="n">
        <v>9.485275290000001</v>
      </c>
      <c r="I24" s="18" t="n">
        <v>589.5461</v>
      </c>
      <c r="J24" s="20" t="n">
        <v>5.34964652</v>
      </c>
      <c r="K24" s="18" t="s">
        <v>404</v>
      </c>
      <c r="L24" s="20" t="s">
        <v>404</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527.59270295</v>
      </c>
      <c r="F25" s="20" t="n">
        <v>3.86765388</v>
      </c>
      <c r="G25" s="18" t="n">
        <v>516.3797108799999</v>
      </c>
      <c r="H25" s="20" t="n">
        <v>5.4131052</v>
      </c>
      <c r="I25" s="18" t="n">
        <v>483.47341754</v>
      </c>
      <c r="J25" s="20" t="n">
        <v>14.79551024</v>
      </c>
      <c r="K25" s="18" t="n">
        <v>390.50310265</v>
      </c>
      <c r="L25" s="20" t="n">
        <v>4.87226011</v>
      </c>
      <c r="M25" s="18" t="s">
        <v>404</v>
      </c>
      <c r="N25" s="20" t="s">
        <v>404</v>
      </c>
      <c r="O25" s="18" t="s">
        <v>404</v>
      </c>
      <c r="P25" s="20" t="s">
        <v>404</v>
      </c>
      <c r="Q25" s="18" t="s">
        <v>404</v>
      </c>
      <c r="R25" s="20" t="s">
        <v>404</v>
      </c>
      <c r="S25" s="18" t="s">
        <v>404</v>
      </c>
      <c r="T25" s="20" t="s">
        <v>404</v>
      </c>
      <c r="U25" s="18" t="n">
        <v>442.41672222</v>
      </c>
      <c r="V25" s="20" t="n">
        <v>3.3615834</v>
      </c>
    </row>
    <row r="26" spans="1:22">
      <c r="A26" s="15" t="s">
        <v>423</v>
      </c>
      <c r="B26" s="17" t="n">
        <v>4869</v>
      </c>
      <c r="C26" s="18">
        <f>(11.0/B26*100)</f>
        <v/>
      </c>
      <c r="D26" s="19" t="n">
        <v>4858</v>
      </c>
      <c r="E26" s="18" t="n">
        <v>487.32867187</v>
      </c>
      <c r="F26" s="20" t="n">
        <v>2.34351793</v>
      </c>
      <c r="G26" s="18" t="n">
        <v>495.32685953</v>
      </c>
      <c r="H26" s="20" t="n">
        <v>2.83089119</v>
      </c>
      <c r="I26" s="18" t="n">
        <v>480.66046835</v>
      </c>
      <c r="J26" s="20" t="n">
        <v>12.93189269</v>
      </c>
      <c r="K26" s="18" t="n">
        <v>518.04814335</v>
      </c>
      <c r="L26" s="20" t="n">
        <v>7.5972688</v>
      </c>
      <c r="M26" s="18" t="s">
        <v>404</v>
      </c>
      <c r="N26" s="20" t="s">
        <v>404</v>
      </c>
      <c r="O26" s="18" t="s">
        <v>404</v>
      </c>
      <c r="P26" s="20" t="s">
        <v>404</v>
      </c>
      <c r="Q26" s="18" t="s">
        <v>404</v>
      </c>
      <c r="R26" s="20" t="s">
        <v>404</v>
      </c>
      <c r="S26" s="18" t="s">
        <v>404</v>
      </c>
      <c r="T26" s="20" t="s">
        <v>404</v>
      </c>
      <c r="U26" s="18" t="n">
        <v>483.02807852</v>
      </c>
      <c r="V26" s="20" t="n">
        <v>15.46456815</v>
      </c>
    </row>
    <row r="27" spans="1:22">
      <c r="A27" s="15" t="s">
        <v>424</v>
      </c>
      <c r="B27" s="17" t="n">
        <v>5299</v>
      </c>
      <c r="C27" s="18">
        <f>(0.0/B27*100)</f>
        <v/>
      </c>
      <c r="D27" s="19" t="n">
        <v>5299</v>
      </c>
      <c r="E27" s="18" t="n">
        <v>511.81495404</v>
      </c>
      <c r="F27" s="20" t="n">
        <v>2.5197461</v>
      </c>
      <c r="G27" s="18" t="n">
        <v>477.34346949</v>
      </c>
      <c r="H27" s="20" t="n">
        <v>1.14623491</v>
      </c>
      <c r="I27" s="18" t="s">
        <v>404</v>
      </c>
      <c r="J27" s="20" t="s">
        <v>404</v>
      </c>
      <c r="K27" s="18" t="s">
        <v>404</v>
      </c>
      <c r="L27" s="20" t="s">
        <v>404</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413.75423055</v>
      </c>
      <c r="F28" s="20" t="n">
        <v>4.44578047</v>
      </c>
      <c r="G28" s="18" t="n">
        <v>421.35453382</v>
      </c>
      <c r="H28" s="20" t="n">
        <v>3.32227425</v>
      </c>
      <c r="I28" s="18" t="n">
        <v>402.58675235</v>
      </c>
      <c r="J28" s="20" t="n">
        <v>4.95389604</v>
      </c>
      <c r="K28" s="18" t="n">
        <v>409.68003951</v>
      </c>
      <c r="L28" s="20" t="n">
        <v>9.91209866</v>
      </c>
      <c r="M28" s="18" t="s">
        <v>404</v>
      </c>
      <c r="N28" s="20" t="s">
        <v>404</v>
      </c>
      <c r="O28" s="18" t="s">
        <v>404</v>
      </c>
      <c r="P28" s="20" t="s">
        <v>404</v>
      </c>
      <c r="Q28" s="18" t="s">
        <v>404</v>
      </c>
      <c r="R28" s="20" t="s">
        <v>404</v>
      </c>
      <c r="S28" s="18" t="s">
        <v>404</v>
      </c>
      <c r="T28" s="20" t="s">
        <v>404</v>
      </c>
      <c r="U28" s="18" t="n">
        <v>412.11964253</v>
      </c>
      <c r="V28" s="20" t="n">
        <v>4.88248422</v>
      </c>
    </row>
    <row r="29" spans="1:22">
      <c r="A29" s="15" t="s">
        <v>426</v>
      </c>
      <c r="B29" s="17" t="n">
        <v>5385</v>
      </c>
      <c r="C29" s="18">
        <f>(1123.0/B29*100)</f>
        <v/>
      </c>
      <c r="D29" s="19" t="n">
        <v>4262</v>
      </c>
      <c r="E29" s="18" t="n">
        <v>513.39389133</v>
      </c>
      <c r="F29" s="20" t="n">
        <v>18.57058474</v>
      </c>
      <c r="G29" s="18" t="n">
        <v>521.99501423</v>
      </c>
      <c r="H29" s="20" t="n">
        <v>7.31732762</v>
      </c>
      <c r="I29" s="18" t="n">
        <v>486.44744376</v>
      </c>
      <c r="J29" s="20" t="n">
        <v>17.31816247</v>
      </c>
      <c r="K29" s="18" t="s">
        <v>404</v>
      </c>
      <c r="L29" s="20" t="s">
        <v>404</v>
      </c>
      <c r="M29" s="18" t="s">
        <v>404</v>
      </c>
      <c r="N29" s="20" t="s">
        <v>404</v>
      </c>
      <c r="O29" s="18" t="s">
        <v>404</v>
      </c>
      <c r="P29" s="20" t="s">
        <v>404</v>
      </c>
      <c r="Q29" s="18" t="s">
        <v>404</v>
      </c>
      <c r="R29" s="20" t="s">
        <v>404</v>
      </c>
      <c r="S29" s="18" t="s">
        <v>404</v>
      </c>
      <c r="T29" s="20" t="s">
        <v>404</v>
      </c>
      <c r="U29" s="18" t="n">
        <v>494.68976302</v>
      </c>
      <c r="V29" s="20" t="n">
        <v>10.66586146</v>
      </c>
    </row>
    <row r="30" spans="1:22">
      <c r="A30" s="15" t="s">
        <v>427</v>
      </c>
      <c r="B30" s="17" t="n">
        <v>4520</v>
      </c>
      <c r="C30" s="18">
        <f>(1105.0/B30*100)</f>
        <v/>
      </c>
      <c r="D30" s="19" t="n">
        <v>3415</v>
      </c>
      <c r="E30" s="18" t="n">
        <v>538.55449942</v>
      </c>
      <c r="F30" s="20" t="n">
        <v>8.69174046</v>
      </c>
      <c r="G30" s="18" t="n">
        <v>511.39041527</v>
      </c>
      <c r="H30" s="20" t="n">
        <v>3.73873492</v>
      </c>
      <c r="I30" s="18" t="n">
        <v>484.78493476</v>
      </c>
      <c r="J30" s="20" t="n">
        <v>10.79523168</v>
      </c>
      <c r="K30" s="18" t="n">
        <v>508.98397885</v>
      </c>
      <c r="L30" s="20" t="n">
        <v>30.13263073</v>
      </c>
      <c r="M30" s="18" t="s">
        <v>404</v>
      </c>
      <c r="N30" s="20" t="s">
        <v>404</v>
      </c>
      <c r="O30" s="18" t="s">
        <v>404</v>
      </c>
      <c r="P30" s="20" t="s">
        <v>404</v>
      </c>
      <c r="Q30" s="18" t="s">
        <v>404</v>
      </c>
      <c r="R30" s="20" t="s">
        <v>404</v>
      </c>
      <c r="S30" s="18" t="s">
        <v>404</v>
      </c>
      <c r="T30" s="20" t="s">
        <v>404</v>
      </c>
      <c r="U30" s="18" t="n">
        <v>505.27142966</v>
      </c>
      <c r="V30" s="20" t="n">
        <v>4.01690743</v>
      </c>
    </row>
    <row r="31" spans="1:22">
      <c r="A31" s="15" t="s">
        <v>428</v>
      </c>
      <c r="B31" s="17" t="n">
        <v>5456</v>
      </c>
      <c r="C31" s="18">
        <f>(502.0/B31*100)</f>
        <v/>
      </c>
      <c r="D31" s="19" t="n">
        <v>4954</v>
      </c>
      <c r="E31" s="18" t="n">
        <v>503.05202741</v>
      </c>
      <c r="F31" s="20" t="n">
        <v>3.69224735</v>
      </c>
      <c r="G31" s="18" t="n">
        <v>494.88159749</v>
      </c>
      <c r="H31" s="20" t="n">
        <v>3.62197681</v>
      </c>
      <c r="I31" s="18" t="n">
        <v>479.09594357</v>
      </c>
      <c r="J31" s="20" t="n">
        <v>5.16369472</v>
      </c>
      <c r="K31" s="18" t="n">
        <v>504.464282</v>
      </c>
      <c r="L31" s="20" t="n">
        <v>8.59405289</v>
      </c>
      <c r="M31" s="18" t="s">
        <v>404</v>
      </c>
      <c r="N31" s="20" t="s">
        <v>404</v>
      </c>
      <c r="O31" s="18" t="s">
        <v>404</v>
      </c>
      <c r="P31" s="20" t="s">
        <v>404</v>
      </c>
      <c r="Q31" s="18" t="s">
        <v>404</v>
      </c>
      <c r="R31" s="20" t="s">
        <v>404</v>
      </c>
      <c r="S31" s="18" t="s">
        <v>404</v>
      </c>
      <c r="T31" s="20" t="s">
        <v>404</v>
      </c>
      <c r="U31" s="18" t="n">
        <v>493.20097234</v>
      </c>
      <c r="V31" s="20" t="n">
        <v>10.80216449</v>
      </c>
    </row>
    <row r="32" spans="1:22">
      <c r="A32" s="15" t="s">
        <v>429</v>
      </c>
      <c r="B32" s="17" t="n">
        <v>4478</v>
      </c>
      <c r="C32" s="18">
        <f>(0.0/B32*100)</f>
        <v/>
      </c>
      <c r="D32" s="19" t="n">
        <v>4478</v>
      </c>
      <c r="E32" s="18" t="n">
        <v>504.53712231</v>
      </c>
      <c r="F32" s="20" t="n">
        <v>4.16517502</v>
      </c>
      <c r="G32" s="18" t="n">
        <v>496.11025901</v>
      </c>
      <c r="H32" s="20" t="n">
        <v>3.5971312</v>
      </c>
      <c r="I32" s="18" t="n">
        <v>493.68669279</v>
      </c>
      <c r="J32" s="20" t="n">
        <v>20.51995393</v>
      </c>
      <c r="K32" s="18" t="n">
        <v>528.21233215</v>
      </c>
      <c r="L32" s="20" t="n">
        <v>4.50023441</v>
      </c>
      <c r="M32" s="18" t="s">
        <v>404</v>
      </c>
      <c r="N32" s="20" t="s">
        <v>404</v>
      </c>
      <c r="O32" s="18" t="s">
        <v>404</v>
      </c>
      <c r="P32" s="20" t="s">
        <v>404</v>
      </c>
      <c r="Q32" s="18" t="s">
        <v>404</v>
      </c>
      <c r="R32" s="20" t="s">
        <v>404</v>
      </c>
      <c r="S32" s="18" t="s">
        <v>404</v>
      </c>
      <c r="T32" s="20" t="s">
        <v>404</v>
      </c>
      <c r="U32" s="18" t="n">
        <v>523.55271691</v>
      </c>
      <c r="V32" s="20" t="n">
        <v>9.496619089999999</v>
      </c>
    </row>
    <row r="33" spans="1:22">
      <c r="A33" s="15" t="s">
        <v>430</v>
      </c>
      <c r="B33" s="17" t="n">
        <v>7325</v>
      </c>
      <c r="C33" s="18">
        <f>(29.0/B33*100)</f>
        <v/>
      </c>
      <c r="D33" s="19" t="n">
        <v>7296</v>
      </c>
      <c r="E33" s="18" t="n">
        <v>495.56119562</v>
      </c>
      <c r="F33" s="20" t="n">
        <v>5.94107324</v>
      </c>
      <c r="G33" s="18" t="n">
        <v>505.34201907</v>
      </c>
      <c r="H33" s="20" t="n">
        <v>3.53403487</v>
      </c>
      <c r="I33" s="18" t="n">
        <v>497.06877912</v>
      </c>
      <c r="J33" s="20" t="n">
        <v>9.37816231</v>
      </c>
      <c r="K33" s="18" t="n">
        <v>458.54442551</v>
      </c>
      <c r="L33" s="20" t="n">
        <v>22.23333983</v>
      </c>
      <c r="M33" s="18" t="s">
        <v>404</v>
      </c>
      <c r="N33" s="20" t="s">
        <v>404</v>
      </c>
      <c r="O33" s="18" t="s">
        <v>404</v>
      </c>
      <c r="P33" s="20" t="s">
        <v>404</v>
      </c>
      <c r="Q33" s="18" t="s">
        <v>404</v>
      </c>
      <c r="R33" s="20" t="s">
        <v>404</v>
      </c>
      <c r="S33" s="18" t="s">
        <v>404</v>
      </c>
      <c r="T33" s="20" t="s">
        <v>404</v>
      </c>
      <c r="U33" s="18" t="n">
        <v>465.20517008</v>
      </c>
      <c r="V33" s="20" t="n">
        <v>8.819867650000001</v>
      </c>
    </row>
    <row r="34" spans="1:22">
      <c r="A34" s="15" t="s">
        <v>431</v>
      </c>
      <c r="B34" s="17" t="n">
        <v>6350</v>
      </c>
      <c r="C34" s="18">
        <f>(0.0/B34*100)</f>
        <v/>
      </c>
      <c r="D34" s="19" t="n">
        <v>6350</v>
      </c>
      <c r="E34" s="18" t="n">
        <v>468.15881813</v>
      </c>
      <c r="F34" s="20" t="n">
        <v>3.5256217</v>
      </c>
      <c r="G34" s="18" t="n">
        <v>453.3930415</v>
      </c>
      <c r="H34" s="20" t="n">
        <v>7.40156578</v>
      </c>
      <c r="I34" s="18" t="n">
        <v>383.66501851</v>
      </c>
      <c r="J34" s="20" t="n">
        <v>25.06894956</v>
      </c>
      <c r="K34" s="18" t="s">
        <v>404</v>
      </c>
      <c r="L34" s="20" t="s">
        <v>404</v>
      </c>
      <c r="M34" s="18" t="s">
        <v>404</v>
      </c>
      <c r="N34" s="20" t="s">
        <v>404</v>
      </c>
      <c r="O34" s="18" t="s">
        <v>404</v>
      </c>
      <c r="P34" s="20" t="s">
        <v>404</v>
      </c>
      <c r="Q34" s="18" t="s">
        <v>404</v>
      </c>
      <c r="R34" s="20" t="s">
        <v>404</v>
      </c>
      <c r="S34" s="18" t="s">
        <v>404</v>
      </c>
      <c r="T34" s="20" t="s">
        <v>404</v>
      </c>
      <c r="U34" s="18" t="n">
        <v>355.49436773</v>
      </c>
      <c r="V34" s="20" t="n">
        <v>8.932563610000001</v>
      </c>
    </row>
    <row r="35" spans="1:22">
      <c r="A35" s="15" t="s">
        <v>432</v>
      </c>
      <c r="B35" s="17" t="n">
        <v>6406</v>
      </c>
      <c r="C35" s="18">
        <f>(443.0/B35*100)</f>
        <v/>
      </c>
      <c r="D35" s="19" t="n">
        <v>5963</v>
      </c>
      <c r="E35" s="18" t="n">
        <v>546.74854682</v>
      </c>
      <c r="F35" s="20" t="n">
        <v>3.53527999</v>
      </c>
      <c r="G35" s="18" t="n">
        <v>502.13529399</v>
      </c>
      <c r="H35" s="20" t="n">
        <v>1.58745589</v>
      </c>
      <c r="I35" s="18" t="n">
        <v>498.92167089</v>
      </c>
      <c r="J35" s="20" t="n">
        <v>3.73286345</v>
      </c>
      <c r="K35" s="18" t="s">
        <v>404</v>
      </c>
      <c r="L35" s="20" t="s">
        <v>404</v>
      </c>
      <c r="M35" s="18" t="s">
        <v>404</v>
      </c>
      <c r="N35" s="20" t="s">
        <v>404</v>
      </c>
      <c r="O35" s="18" t="s">
        <v>404</v>
      </c>
      <c r="P35" s="20" t="s">
        <v>404</v>
      </c>
      <c r="Q35" s="18" t="s">
        <v>404</v>
      </c>
      <c r="R35" s="20" t="s">
        <v>404</v>
      </c>
      <c r="S35" s="18" t="s">
        <v>404</v>
      </c>
      <c r="T35" s="20" t="s">
        <v>404</v>
      </c>
      <c r="U35" s="18" t="n">
        <v>563.17796291</v>
      </c>
      <c r="V35" s="20" t="n">
        <v>8.9772172</v>
      </c>
    </row>
    <row r="36" spans="1:22">
      <c r="A36" s="15" t="s">
        <v>433</v>
      </c>
      <c r="B36" s="17" t="n">
        <v>6736</v>
      </c>
      <c r="C36" s="18">
        <f>(10.0/B36*100)</f>
        <v/>
      </c>
      <c r="D36" s="19" t="n">
        <v>6726</v>
      </c>
      <c r="E36" s="18" t="n">
        <v>497.19288051</v>
      </c>
      <c r="F36" s="20" t="n">
        <v>3.0419295</v>
      </c>
      <c r="G36" s="18" t="n">
        <v>488.69196997</v>
      </c>
      <c r="H36" s="20" t="n">
        <v>3.81072759</v>
      </c>
      <c r="I36" s="18" t="n">
        <v>475.97304313</v>
      </c>
      <c r="J36" s="20" t="n">
        <v>15.45811924</v>
      </c>
      <c r="K36" s="18" t="s">
        <v>404</v>
      </c>
      <c r="L36" s="20" t="s">
        <v>404</v>
      </c>
      <c r="M36" s="18" t="s">
        <v>404</v>
      </c>
      <c r="N36" s="20" t="s">
        <v>404</v>
      </c>
      <c r="O36" s="18" t="s">
        <v>404</v>
      </c>
      <c r="P36" s="20" t="s">
        <v>404</v>
      </c>
      <c r="Q36" s="18" t="s">
        <v>404</v>
      </c>
      <c r="R36" s="20" t="s">
        <v>404</v>
      </c>
      <c r="S36" s="18" t="s">
        <v>404</v>
      </c>
      <c r="T36" s="20" t="s">
        <v>404</v>
      </c>
      <c r="U36" s="18" t="n">
        <v>496.57603535</v>
      </c>
      <c r="V36" s="20" t="n">
        <v>5.27331059</v>
      </c>
    </row>
    <row r="37" spans="1:22">
      <c r="A37" s="15" t="s">
        <v>434</v>
      </c>
      <c r="B37" s="17" t="n">
        <v>5458</v>
      </c>
      <c r="C37" s="18">
        <f>(0.0/B37*100)</f>
        <v/>
      </c>
      <c r="D37" s="19" t="n">
        <v>5458</v>
      </c>
      <c r="E37" s="18" t="n">
        <v>493.80165438</v>
      </c>
      <c r="F37" s="20" t="n">
        <v>5.04026458</v>
      </c>
      <c r="G37" s="18" t="n">
        <v>496.27370668</v>
      </c>
      <c r="H37" s="20" t="n">
        <v>5.41998533</v>
      </c>
      <c r="I37" s="18" t="n">
        <v>457.20209541</v>
      </c>
      <c r="J37" s="20" t="n">
        <v>8.733404650000001</v>
      </c>
      <c r="K37" s="18" t="s">
        <v>404</v>
      </c>
      <c r="L37" s="20" t="s">
        <v>404</v>
      </c>
      <c r="M37" s="18" t="s">
        <v>404</v>
      </c>
      <c r="N37" s="20" t="s">
        <v>404</v>
      </c>
      <c r="O37" s="18" t="s">
        <v>404</v>
      </c>
      <c r="P37" s="20" t="s">
        <v>404</v>
      </c>
      <c r="Q37" s="18" t="s">
        <v>404</v>
      </c>
      <c r="R37" s="20" t="s">
        <v>404</v>
      </c>
      <c r="S37" s="18" t="s">
        <v>404</v>
      </c>
      <c r="T37" s="20" t="s">
        <v>404</v>
      </c>
      <c r="U37" s="18" t="n">
        <v>490.83811659</v>
      </c>
      <c r="V37" s="20" t="n">
        <v>14.66535347</v>
      </c>
    </row>
    <row r="38" spans="1:22">
      <c r="A38" s="15" t="s">
        <v>435</v>
      </c>
      <c r="B38" s="17" t="n">
        <v>5860</v>
      </c>
      <c r="C38" s="18">
        <f>(268.0/B38*100)</f>
        <v/>
      </c>
      <c r="D38" s="19" t="n">
        <v>5592</v>
      </c>
      <c r="E38" s="18" t="n">
        <v>511.03144588</v>
      </c>
      <c r="F38" s="20" t="n">
        <v>6.7383467</v>
      </c>
      <c r="G38" s="18" t="n">
        <v>509.28797983</v>
      </c>
      <c r="H38" s="20" t="n">
        <v>5.53500417</v>
      </c>
      <c r="I38" s="18" t="n">
        <v>472.42721439</v>
      </c>
      <c r="J38" s="20" t="n">
        <v>9.355513699999999</v>
      </c>
      <c r="K38" s="18" t="n">
        <v>502.26169439</v>
      </c>
      <c r="L38" s="20" t="n">
        <v>40.34969461</v>
      </c>
      <c r="M38" s="18" t="s">
        <v>404</v>
      </c>
      <c r="N38" s="20" t="s">
        <v>404</v>
      </c>
      <c r="O38" s="18" t="s">
        <v>404</v>
      </c>
      <c r="P38" s="20" t="s">
        <v>404</v>
      </c>
      <c r="Q38" s="18" t="s">
        <v>404</v>
      </c>
      <c r="R38" s="20" t="s">
        <v>404</v>
      </c>
      <c r="S38" s="18" t="s">
        <v>404</v>
      </c>
      <c r="T38" s="20" t="s">
        <v>404</v>
      </c>
      <c r="U38" s="18" t="n">
        <v>537.5461929099999</v>
      </c>
      <c r="V38" s="20" t="n">
        <v>17.30486201</v>
      </c>
    </row>
    <row r="39" spans="1:22">
      <c r="A39" s="15" t="s">
        <v>436</v>
      </c>
      <c r="B39" s="17" t="n">
        <v>5895</v>
      </c>
      <c r="C39" s="18">
        <f>(0.0/B39*100)</f>
        <v/>
      </c>
      <c r="D39" s="19" t="n">
        <v>5895</v>
      </c>
      <c r="E39" s="18" t="n">
        <v>428.98611359</v>
      </c>
      <c r="F39" s="20" t="n">
        <v>5.70742443</v>
      </c>
      <c r="G39" s="18" t="n">
        <v>416.04322179</v>
      </c>
      <c r="H39" s="20" t="n">
        <v>8.01638973</v>
      </c>
      <c r="I39" s="18" t="n">
        <v>423.22486579</v>
      </c>
      <c r="J39" s="20" t="n">
        <v>10.2608259</v>
      </c>
      <c r="K39" s="18" t="n">
        <v>425.42052342</v>
      </c>
      <c r="L39" s="20" t="n">
        <v>11.28823315</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(3029.0/B40*100)</f>
        <v/>
      </c>
      <c r="D40" s="19" t="n">
        <v>11128</v>
      </c>
      <c r="E40" s="18" t="n">
        <v>518.68583263</v>
      </c>
      <c r="F40" s="20" t="n">
        <v>5.88989721</v>
      </c>
      <c r="G40" s="18" t="n">
        <v>504.57428153</v>
      </c>
      <c r="H40" s="20" t="n">
        <v>3.49575877</v>
      </c>
      <c r="I40" s="18" t="n">
        <v>503.27259189</v>
      </c>
      <c r="J40" s="20" t="n">
        <v>28.22174658</v>
      </c>
      <c r="K40" s="18" t="n">
        <v>493.48346582</v>
      </c>
      <c r="L40" s="20" t="n">
        <v>4.50698621</v>
      </c>
      <c r="M40" s="18" t="s">
        <v>404</v>
      </c>
      <c r="N40" s="20" t="s">
        <v>404</v>
      </c>
      <c r="O40" s="18" t="s">
        <v>404</v>
      </c>
      <c r="P40" s="20" t="s">
        <v>404</v>
      </c>
      <c r="Q40" s="18" t="s">
        <v>404</v>
      </c>
      <c r="R40" s="20" t="s">
        <v>404</v>
      </c>
      <c r="S40" s="18" t="s">
        <v>404</v>
      </c>
      <c r="T40" s="20" t="s">
        <v>404</v>
      </c>
      <c r="U40" s="18" t="n">
        <v>502.75746398</v>
      </c>
      <c r="V40" s="20" t="n">
        <v>10.28155497</v>
      </c>
    </row>
    <row r="41" spans="1:22">
      <c r="A41" s="15" t="s">
        <v>438</v>
      </c>
      <c r="B41" s="17" t="n">
        <v>5712</v>
      </c>
      <c r="C41" s="18">
        <f>(138.0/B41*100)</f>
        <v/>
      </c>
      <c r="D41" s="19" t="n">
        <v>5574</v>
      </c>
      <c r="E41" s="18" t="n">
        <v>505.89590168</v>
      </c>
      <c r="F41" s="20" t="n">
        <v>11.0747075</v>
      </c>
      <c r="G41" s="18" t="n">
        <v>495.5914286</v>
      </c>
      <c r="H41" s="20" t="n">
        <v>3.6250409</v>
      </c>
      <c r="I41" s="18" t="n">
        <v>498.36892738</v>
      </c>
      <c r="J41" s="20" t="n">
        <v>11.29619946</v>
      </c>
      <c r="K41" s="18" t="n">
        <v>390.55211206</v>
      </c>
      <c r="L41" s="20" t="n">
        <v>5.25492494</v>
      </c>
      <c r="M41" s="18" t="s">
        <v>404</v>
      </c>
      <c r="N41" s="20" t="s">
        <v>404</v>
      </c>
      <c r="O41" s="18" t="s">
        <v>404</v>
      </c>
      <c r="P41" s="20" t="s">
        <v>404</v>
      </c>
      <c r="Q41" s="18" t="s">
        <v>404</v>
      </c>
      <c r="R41" s="20" t="s">
        <v>404</v>
      </c>
      <c r="S41" s="18" t="s">
        <v>404</v>
      </c>
      <c r="T41" s="20" t="s">
        <v>404</v>
      </c>
      <c r="U41" s="18" t="n">
        <v>519.98598412</v>
      </c>
      <c r="V41" s="20" t="n">
        <v>9.976319309999999</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425.89275013</v>
      </c>
      <c r="F44" s="20" t="n">
        <v>3.41058175</v>
      </c>
      <c r="G44" s="18" t="n">
        <v>436.33727466</v>
      </c>
      <c r="H44" s="20" t="n">
        <v>7.11503112</v>
      </c>
      <c r="I44" s="18" t="n">
        <v>424.08099108</v>
      </c>
      <c r="J44" s="20" t="n">
        <v>37.73701359</v>
      </c>
      <c r="K44" s="18" t="n">
        <v>401.20042468</v>
      </c>
      <c r="L44" s="20" t="n">
        <v>6.34500554</v>
      </c>
      <c r="M44" s="18" t="s">
        <v>404</v>
      </c>
      <c r="N44" s="20" t="s">
        <v>404</v>
      </c>
      <c r="O44" s="18" t="s">
        <v>404</v>
      </c>
      <c r="P44" s="20" t="s">
        <v>404</v>
      </c>
      <c r="Q44" s="18" t="s">
        <v>404</v>
      </c>
      <c r="R44" s="20" t="s">
        <v>404</v>
      </c>
      <c r="S44" s="18" t="n">
        <v>378.71094241</v>
      </c>
      <c r="T44" s="20" t="n">
        <v>9.472993300000001</v>
      </c>
      <c r="U44" s="18" t="n">
        <v>483.64621317</v>
      </c>
      <c r="V44" s="20" t="n">
        <v>22.53751647</v>
      </c>
    </row>
    <row r="45" spans="1:22">
      <c r="A45" s="15" t="s">
        <v>442</v>
      </c>
      <c r="B45" s="17" t="n">
        <v>5519</v>
      </c>
      <c r="C45" s="18">
        <f>(0.0/B45*100)</f>
        <v/>
      </c>
      <c r="D45" s="19" t="n">
        <v>5519</v>
      </c>
      <c r="E45" s="18" t="n">
        <v>371.32039354</v>
      </c>
      <c r="F45" s="20" t="n">
        <v>2.91574115</v>
      </c>
      <c r="G45" s="18" t="n">
        <v>396.39003502</v>
      </c>
      <c r="H45" s="20" t="n">
        <v>12.19348155</v>
      </c>
      <c r="I45" s="18" t="s">
        <v>404</v>
      </c>
      <c r="J45" s="20" t="s">
        <v>404</v>
      </c>
      <c r="K45" s="18" t="n">
        <v>389.97126682</v>
      </c>
      <c r="L45" s="20" t="n">
        <v>16.43887449</v>
      </c>
      <c r="M45" s="18" t="s">
        <v>404</v>
      </c>
      <c r="N45" s="20" t="s">
        <v>404</v>
      </c>
      <c r="O45" s="18" t="s">
        <v>404</v>
      </c>
      <c r="P45" s="20" t="s">
        <v>404</v>
      </c>
      <c r="Q45" s="18" t="s">
        <v>404</v>
      </c>
      <c r="R45" s="20" t="s">
        <v>404</v>
      </c>
      <c r="S45" s="18" t="s">
        <v>404</v>
      </c>
      <c r="T45" s="20" t="s">
        <v>404</v>
      </c>
      <c r="U45" s="18" t="n">
        <v>388.98253633</v>
      </c>
      <c r="V45" s="20" t="n">
        <v>19.20545301</v>
      </c>
    </row>
    <row r="46" spans="1:22">
      <c r="A46" s="15" t="s">
        <v>443</v>
      </c>
      <c r="B46" s="17" t="n">
        <v>23141</v>
      </c>
      <c r="C46" s="18">
        <f>(4196.0/B46*100)</f>
        <v/>
      </c>
      <c r="D46" s="19" t="n">
        <v>18945</v>
      </c>
      <c r="E46" s="18" t="n">
        <v>419.7392135</v>
      </c>
      <c r="F46" s="20" t="n">
        <v>4.7704508</v>
      </c>
      <c r="G46" s="18" t="n">
        <v>399.53067641</v>
      </c>
      <c r="H46" s="20" t="n">
        <v>3.72039936</v>
      </c>
      <c r="I46" s="18" t="n">
        <v>388.10659071</v>
      </c>
      <c r="J46" s="20" t="n">
        <v>4.80192932</v>
      </c>
      <c r="K46" s="18" t="n">
        <v>400.55487841</v>
      </c>
      <c r="L46" s="20" t="n">
        <v>10.61256476</v>
      </c>
      <c r="M46" s="18" t="s">
        <v>404</v>
      </c>
      <c r="N46" s="20" t="s">
        <v>404</v>
      </c>
      <c r="O46" s="18" t="s">
        <v>404</v>
      </c>
      <c r="P46" s="20" t="s">
        <v>404</v>
      </c>
      <c r="Q46" s="18" t="s">
        <v>404</v>
      </c>
      <c r="R46" s="20" t="s">
        <v>404</v>
      </c>
      <c r="S46" s="18" t="s">
        <v>404</v>
      </c>
      <c r="T46" s="20" t="s">
        <v>404</v>
      </c>
      <c r="U46" s="18" t="n">
        <v>381.24342231</v>
      </c>
      <c r="V46" s="20" t="n">
        <v>10.50282549</v>
      </c>
    </row>
    <row r="47" spans="1:22">
      <c r="A47" s="15" t="s">
        <v>444</v>
      </c>
      <c r="B47" s="17" t="n">
        <v>5928</v>
      </c>
      <c r="C47" s="18">
        <f>(0.0/B47*100)</f>
        <v/>
      </c>
      <c r="D47" s="19" t="n">
        <v>5928</v>
      </c>
      <c r="E47" s="18" t="n">
        <v>454.34541241</v>
      </c>
      <c r="F47" s="20" t="n">
        <v>6.39185367</v>
      </c>
      <c r="G47" s="18" t="n">
        <v>440.88708295</v>
      </c>
      <c r="H47" s="20" t="n">
        <v>12.70819553</v>
      </c>
      <c r="I47" s="18" t="n">
        <v>398.32824585</v>
      </c>
      <c r="J47" s="20" t="n">
        <v>15.61218762</v>
      </c>
      <c r="K47" s="18" t="n">
        <v>420.87276437</v>
      </c>
      <c r="L47" s="20" t="n">
        <v>16.94622078</v>
      </c>
      <c r="M47" s="18" t="s">
        <v>404</v>
      </c>
      <c r="N47" s="20" t="s">
        <v>404</v>
      </c>
      <c r="O47" s="18" t="s">
        <v>404</v>
      </c>
      <c r="P47" s="20" t="s">
        <v>404</v>
      </c>
      <c r="Q47" s="18" t="s">
        <v>404</v>
      </c>
      <c r="R47" s="20" t="s">
        <v>404</v>
      </c>
      <c r="S47" s="18" t="s">
        <v>404</v>
      </c>
      <c r="T47" s="20" t="s">
        <v>404</v>
      </c>
      <c r="U47" s="18" t="n">
        <v>483.82375945</v>
      </c>
      <c r="V47" s="20" t="n">
        <v>26.47888534</v>
      </c>
    </row>
    <row r="48" spans="1:22">
      <c r="A48" s="15" t="s">
        <v>445</v>
      </c>
      <c r="B48" s="17" t="n">
        <v>9841</v>
      </c>
      <c r="C48" s="18">
        <f>(40.0/B48*100)</f>
        <v/>
      </c>
      <c r="D48" s="19" t="n">
        <v>9801</v>
      </c>
      <c r="E48" s="18" t="n">
        <v>534.4326915</v>
      </c>
      <c r="F48" s="20" t="n">
        <v>7.37320974</v>
      </c>
      <c r="G48" s="18" t="n">
        <v>506.94082788</v>
      </c>
      <c r="H48" s="20" t="n">
        <v>18.05028264</v>
      </c>
      <c r="I48" s="18" t="n">
        <v>492.77214845</v>
      </c>
      <c r="J48" s="20" t="n">
        <v>13.73576965</v>
      </c>
      <c r="K48" s="18" t="n">
        <v>498.59493269</v>
      </c>
      <c r="L48" s="20" t="n">
        <v>12.18669951</v>
      </c>
      <c r="M48" s="18" t="s">
        <v>404</v>
      </c>
      <c r="N48" s="20" t="s">
        <v>404</v>
      </c>
      <c r="O48" s="18" t="s">
        <v>404</v>
      </c>
      <c r="P48" s="20" t="s">
        <v>404</v>
      </c>
      <c r="Q48" s="18" t="s">
        <v>404</v>
      </c>
      <c r="R48" s="20" t="s">
        <v>404</v>
      </c>
      <c r="S48" s="18" t="s">
        <v>404</v>
      </c>
      <c r="T48" s="20" t="s">
        <v>404</v>
      </c>
      <c r="U48" s="18" t="n">
        <v>508.86456879</v>
      </c>
      <c r="V48" s="20" t="n">
        <v>10.27039653</v>
      </c>
    </row>
    <row r="49" spans="1:22">
      <c r="A49" s="15" t="s">
        <v>446</v>
      </c>
      <c r="B49" s="17" t="n">
        <v>6349</v>
      </c>
      <c r="C49" s="18">
        <f>(52.0/B49*100)</f>
        <v/>
      </c>
      <c r="D49" s="19" t="n">
        <v>6297</v>
      </c>
      <c r="E49" s="18" t="n">
        <v>438.49462837</v>
      </c>
      <c r="F49" s="20" t="n">
        <v>4.27376324</v>
      </c>
      <c r="G49" s="18" t="n">
        <v>430.08984572</v>
      </c>
      <c r="H49" s="20" t="n">
        <v>5.29382656</v>
      </c>
      <c r="I49" s="18" t="n">
        <v>412.44164183</v>
      </c>
      <c r="J49" s="20" t="n">
        <v>8.96315107</v>
      </c>
      <c r="K49" s="18" t="n">
        <v>424.53807334</v>
      </c>
      <c r="L49" s="20" t="n">
        <v>27.19200852</v>
      </c>
      <c r="M49" s="18" t="s">
        <v>404</v>
      </c>
      <c r="N49" s="20" t="s">
        <v>404</v>
      </c>
      <c r="O49" s="18" t="s">
        <v>404</v>
      </c>
      <c r="P49" s="20" t="s">
        <v>404</v>
      </c>
      <c r="Q49" s="18" t="s">
        <v>404</v>
      </c>
      <c r="R49" s="20" t="s">
        <v>404</v>
      </c>
      <c r="S49" s="18" t="s">
        <v>404</v>
      </c>
      <c r="T49" s="20" t="s">
        <v>404</v>
      </c>
      <c r="U49" s="18" t="n">
        <v>414.57268489</v>
      </c>
      <c r="V49" s="20" t="n">
        <v>5.88125209</v>
      </c>
    </row>
    <row r="50" spans="1:22">
      <c r="A50" s="15" t="s">
        <v>447</v>
      </c>
      <c r="B50" s="17" t="n">
        <v>11795</v>
      </c>
      <c r="C50" s="18">
        <f>(1031.0/B50*100)</f>
        <v/>
      </c>
      <c r="D50" s="19" t="n">
        <v>10764</v>
      </c>
      <c r="E50" s="18" t="n">
        <v>425.90912956</v>
      </c>
      <c r="F50" s="20" t="n">
        <v>5.54334965</v>
      </c>
      <c r="G50" s="18" t="n">
        <v>418.25080033</v>
      </c>
      <c r="H50" s="20" t="n">
        <v>4.13445277</v>
      </c>
      <c r="I50" s="18" t="n">
        <v>403.34242848</v>
      </c>
      <c r="J50" s="20" t="n">
        <v>8.547087550000001</v>
      </c>
      <c r="K50" s="18" t="n">
        <v>402.75922912</v>
      </c>
      <c r="L50" s="20" t="n">
        <v>12.28221135</v>
      </c>
      <c r="M50" s="18" t="s">
        <v>404</v>
      </c>
      <c r="N50" s="20" t="s">
        <v>404</v>
      </c>
      <c r="O50" s="18" t="s">
        <v>404</v>
      </c>
      <c r="P50" s="20" t="s">
        <v>404</v>
      </c>
      <c r="Q50" s="18" t="s">
        <v>404</v>
      </c>
      <c r="R50" s="20" t="s">
        <v>404</v>
      </c>
      <c r="S50" s="18" t="s">
        <v>404</v>
      </c>
      <c r="T50" s="20" t="s">
        <v>404</v>
      </c>
      <c r="U50" s="18" t="n">
        <v>403.11019894</v>
      </c>
      <c r="V50" s="20" t="n">
        <v>12.59520649</v>
      </c>
    </row>
    <row r="51" spans="1:22">
      <c r="A51" s="15" t="s">
        <v>448</v>
      </c>
      <c r="B51" s="17" t="n">
        <v>6866</v>
      </c>
      <c r="C51" s="18">
        <f>(0.0/B51*100)</f>
        <v/>
      </c>
      <c r="D51" s="19" t="n">
        <v>6866</v>
      </c>
      <c r="E51" s="18" t="n">
        <v>411.49010985</v>
      </c>
      <c r="F51" s="20" t="n">
        <v>7.3455198</v>
      </c>
      <c r="G51" s="18" t="n">
        <v>419.548244</v>
      </c>
      <c r="H51" s="20" t="n">
        <v>3.13664997</v>
      </c>
      <c r="I51" s="18" t="n">
        <v>418.64898386</v>
      </c>
      <c r="J51" s="20" t="n">
        <v>3.65009925</v>
      </c>
      <c r="K51" s="18" t="n">
        <v>435.49781746</v>
      </c>
      <c r="L51" s="20" t="n">
        <v>16.91147754</v>
      </c>
      <c r="M51" s="18" t="s">
        <v>404</v>
      </c>
      <c r="N51" s="20" t="s">
        <v>404</v>
      </c>
      <c r="O51" s="18" t="s">
        <v>404</v>
      </c>
      <c r="P51" s="20" t="s">
        <v>404</v>
      </c>
      <c r="Q51" s="18" t="s">
        <v>404</v>
      </c>
      <c r="R51" s="20" t="s">
        <v>404</v>
      </c>
      <c r="S51" s="18" t="s">
        <v>404</v>
      </c>
      <c r="T51" s="20" t="s">
        <v>404</v>
      </c>
      <c r="U51" s="18" t="n">
        <v>493.74739879</v>
      </c>
      <c r="V51" s="20" t="n">
        <v>33.14832596</v>
      </c>
    </row>
    <row r="52" spans="1:22">
      <c r="A52" s="15" t="s">
        <v>449</v>
      </c>
      <c r="B52" s="17" t="n">
        <v>5809</v>
      </c>
      <c r="C52" s="18">
        <f>(0.0/B52*100)</f>
        <v/>
      </c>
      <c r="D52" s="19" t="n">
        <v>5809</v>
      </c>
      <c r="E52" s="18" t="n">
        <v>498.97209855</v>
      </c>
      <c r="F52" s="20" t="n">
        <v>5.76281574</v>
      </c>
      <c r="G52" s="18" t="n">
        <v>463.86643847</v>
      </c>
      <c r="H52" s="20" t="n">
        <v>5.23376258</v>
      </c>
      <c r="I52" s="18" t="n">
        <v>456.60498146</v>
      </c>
      <c r="J52" s="20" t="n">
        <v>11.60138795</v>
      </c>
      <c r="K52" s="18" t="n">
        <v>482.47557127</v>
      </c>
      <c r="L52" s="20" t="n">
        <v>12.76206643</v>
      </c>
      <c r="M52" s="18" t="s">
        <v>404</v>
      </c>
      <c r="N52" s="20" t="s">
        <v>404</v>
      </c>
      <c r="O52" s="18" t="s">
        <v>404</v>
      </c>
      <c r="P52" s="20" t="s">
        <v>404</v>
      </c>
      <c r="Q52" s="18" t="s">
        <v>404</v>
      </c>
      <c r="R52" s="20" t="s">
        <v>404</v>
      </c>
      <c r="S52" s="18" t="s">
        <v>404</v>
      </c>
      <c r="T52" s="20" t="s">
        <v>404</v>
      </c>
      <c r="U52" s="18" t="n">
        <v>453.39080462</v>
      </c>
      <c r="V52" s="20" t="n">
        <v>10.60279871</v>
      </c>
    </row>
    <row r="53" spans="1:22">
      <c r="A53" s="15" t="s">
        <v>450</v>
      </c>
      <c r="B53" s="17" t="n">
        <v>5571</v>
      </c>
      <c r="C53" s="18">
        <f>(0.0/B53*100)</f>
        <v/>
      </c>
      <c r="D53" s="19" t="n">
        <v>5571</v>
      </c>
      <c r="E53" s="18" t="n">
        <v>436.796222</v>
      </c>
      <c r="F53" s="20" t="n">
        <v>2.08946659</v>
      </c>
      <c r="G53" s="18" t="n">
        <v>429.35704026</v>
      </c>
      <c r="H53" s="20" t="n">
        <v>1.64149203</v>
      </c>
      <c r="I53" s="18" t="n">
        <v>439.72999244</v>
      </c>
      <c r="J53" s="20" t="n">
        <v>4.7079823</v>
      </c>
      <c r="K53" s="18" t="s">
        <v>404</v>
      </c>
      <c r="L53" s="20" t="s">
        <v>404</v>
      </c>
      <c r="M53" s="18" t="s">
        <v>404</v>
      </c>
      <c r="N53" s="20" t="s">
        <v>404</v>
      </c>
      <c r="O53" s="18" t="s">
        <v>404</v>
      </c>
      <c r="P53" s="20" t="s">
        <v>404</v>
      </c>
      <c r="Q53" s="18" t="s">
        <v>404</v>
      </c>
      <c r="R53" s="20" t="s">
        <v>404</v>
      </c>
      <c r="S53" s="18" t="s">
        <v>404</v>
      </c>
      <c r="T53" s="20" t="s">
        <v>404</v>
      </c>
      <c r="U53" s="18" t="n">
        <v>343.11571884</v>
      </c>
      <c r="V53" s="20" t="n">
        <v>13.52240747</v>
      </c>
    </row>
    <row r="54" spans="1:22">
      <c r="A54" s="15" t="s">
        <v>451</v>
      </c>
      <c r="B54" s="17" t="n">
        <v>4740</v>
      </c>
      <c r="C54" s="18">
        <f>(199.0/B54*100)</f>
        <v/>
      </c>
      <c r="D54" s="19" t="n">
        <v>4541</v>
      </c>
      <c r="E54" s="18" t="n">
        <v>331.10843808</v>
      </c>
      <c r="F54" s="20" t="n">
        <v>3.3942053</v>
      </c>
      <c r="G54" s="18" t="n">
        <v>337.59223676</v>
      </c>
      <c r="H54" s="20" t="n">
        <v>9.28640961</v>
      </c>
      <c r="I54" s="18" t="n">
        <v>306.02347392</v>
      </c>
      <c r="J54" s="20" t="n">
        <v>14.56214248</v>
      </c>
      <c r="K54" s="18" t="n">
        <v>344.74543118</v>
      </c>
      <c r="L54" s="20" t="n">
        <v>26.24239212</v>
      </c>
      <c r="M54" s="18" t="s">
        <v>404</v>
      </c>
      <c r="N54" s="20" t="s">
        <v>404</v>
      </c>
      <c r="O54" s="18" t="s">
        <v>404</v>
      </c>
      <c r="P54" s="20" t="s">
        <v>404</v>
      </c>
      <c r="Q54" s="18" t="s">
        <v>404</v>
      </c>
      <c r="R54" s="20" t="s">
        <v>404</v>
      </c>
      <c r="S54" s="18" t="s">
        <v>404</v>
      </c>
      <c r="T54" s="20" t="s">
        <v>404</v>
      </c>
      <c r="U54" s="18" t="n">
        <v>312.26930079</v>
      </c>
      <c r="V54" s="20" t="n">
        <v>7.11221823</v>
      </c>
    </row>
    <row r="55" spans="1:22">
      <c r="A55" s="15" t="s">
        <v>452</v>
      </c>
      <c r="B55" s="17" t="n">
        <v>5316</v>
      </c>
      <c r="C55" s="18">
        <f>(43.0/B55*100)</f>
        <v/>
      </c>
      <c r="D55" s="19" t="n">
        <v>5273</v>
      </c>
      <c r="E55" s="18" t="n">
        <v>413.16456155</v>
      </c>
      <c r="F55" s="20" t="n">
        <v>2.76059586</v>
      </c>
      <c r="G55" s="18" t="n">
        <v>423.17104177</v>
      </c>
      <c r="H55" s="20" t="n">
        <v>18.30368346</v>
      </c>
      <c r="I55" s="18" t="n">
        <v>369.19487871</v>
      </c>
      <c r="J55" s="20" t="n">
        <v>25.05781312</v>
      </c>
      <c r="K55" s="18" t="n">
        <v>404.27739659</v>
      </c>
      <c r="L55" s="20" t="n">
        <v>12.94305692</v>
      </c>
      <c r="M55" s="18" t="s">
        <v>404</v>
      </c>
      <c r="N55" s="20" t="s">
        <v>404</v>
      </c>
      <c r="O55" s="18" t="s">
        <v>404</v>
      </c>
      <c r="P55" s="20" t="s">
        <v>404</v>
      </c>
      <c r="Q55" s="18" t="s">
        <v>404</v>
      </c>
      <c r="R55" s="20" t="s">
        <v>404</v>
      </c>
      <c r="S55" s="18" t="n">
        <v>415.69571837</v>
      </c>
      <c r="T55" s="20" t="n">
        <v>21.17871597</v>
      </c>
      <c r="U55" s="18" t="n">
        <v>385.16341325</v>
      </c>
      <c r="V55" s="20" t="n">
        <v>13.61727418</v>
      </c>
    </row>
    <row r="56" spans="1:22">
      <c r="A56" s="15" t="s">
        <v>453</v>
      </c>
      <c r="B56" s="17" t="n">
        <v>5359</v>
      </c>
      <c r="C56" s="18">
        <f>(0.0/B56*100)</f>
        <v/>
      </c>
      <c r="D56" s="19" t="n">
        <v>5359</v>
      </c>
      <c r="E56" s="18" t="n">
        <v>534.47960989</v>
      </c>
      <c r="F56" s="20" t="n">
        <v>3.48766439</v>
      </c>
      <c r="G56" s="18" t="n">
        <v>483.18869879</v>
      </c>
      <c r="H56" s="20" t="n">
        <v>6.23640693</v>
      </c>
      <c r="I56" s="18" t="s">
        <v>404</v>
      </c>
      <c r="J56" s="20" t="s">
        <v>404</v>
      </c>
      <c r="K56" s="18" t="s">
        <v>404</v>
      </c>
      <c r="L56" s="20" t="s">
        <v>404</v>
      </c>
      <c r="M56" s="18" t="s">
        <v>404</v>
      </c>
      <c r="N56" s="20" t="s">
        <v>404</v>
      </c>
      <c r="O56" s="18" t="s">
        <v>404</v>
      </c>
      <c r="P56" s="20" t="s">
        <v>404</v>
      </c>
      <c r="Q56" s="18" t="s">
        <v>404</v>
      </c>
      <c r="R56" s="20" t="s">
        <v>404</v>
      </c>
      <c r="S56" s="18" t="s">
        <v>404</v>
      </c>
      <c r="T56" s="20" t="s">
        <v>404</v>
      </c>
      <c r="U56" s="18" t="n">
        <v>526.58407548</v>
      </c>
      <c r="V56" s="20" t="n">
        <v>19.69678635</v>
      </c>
    </row>
    <row r="57" spans="1:22">
      <c r="A57" s="15" t="s">
        <v>454</v>
      </c>
      <c r="B57" s="17" t="n">
        <v>6513</v>
      </c>
      <c r="C57" s="18">
        <f>(0.0/B57*100)</f>
        <v/>
      </c>
      <c r="D57" s="19" t="n">
        <v>6513</v>
      </c>
      <c r="E57" s="18" t="n">
        <v>402.64422224</v>
      </c>
      <c r="F57" s="20" t="n">
        <v>2.70991311</v>
      </c>
      <c r="G57" s="18" t="n">
        <v>410.7203476</v>
      </c>
      <c r="H57" s="20" t="n">
        <v>8.65817959</v>
      </c>
      <c r="I57" s="18" t="n">
        <v>385.97281441</v>
      </c>
      <c r="J57" s="20" t="n">
        <v>5.62372196</v>
      </c>
      <c r="K57" s="18" t="s">
        <v>404</v>
      </c>
      <c r="L57" s="20" t="s">
        <v>404</v>
      </c>
      <c r="M57" s="18" t="s">
        <v>404</v>
      </c>
      <c r="N57" s="20" t="s">
        <v>404</v>
      </c>
      <c r="O57" s="18" t="s">
        <v>404</v>
      </c>
      <c r="P57" s="20" t="s">
        <v>404</v>
      </c>
      <c r="Q57" s="18" t="s">
        <v>404</v>
      </c>
      <c r="R57" s="20" t="s">
        <v>404</v>
      </c>
      <c r="S57" s="18" t="s">
        <v>404</v>
      </c>
      <c r="T57" s="20" t="s">
        <v>404</v>
      </c>
      <c r="U57" s="18" t="n">
        <v>449.01669442</v>
      </c>
      <c r="V57" s="20" t="n">
        <v>8.00421946</v>
      </c>
    </row>
    <row r="58" spans="1:22">
      <c r="A58" s="15" t="s">
        <v>455</v>
      </c>
      <c r="B58" s="17" t="n">
        <v>7267</v>
      </c>
      <c r="C58" s="18">
        <f>(0.0/B58*100)</f>
        <v/>
      </c>
      <c r="D58" s="19" t="n">
        <v>7267</v>
      </c>
      <c r="E58" s="18" t="n">
        <v>411.82032841</v>
      </c>
      <c r="F58" s="20" t="n">
        <v>3.05716546</v>
      </c>
      <c r="G58" s="18" t="n">
        <v>371.96119969</v>
      </c>
      <c r="H58" s="20" t="n">
        <v>10.72817095</v>
      </c>
      <c r="I58" s="18" t="n">
        <v>412.14185749</v>
      </c>
      <c r="J58" s="20" t="n">
        <v>34.09920552</v>
      </c>
      <c r="K58" s="18" t="n">
        <v>392.10809131</v>
      </c>
      <c r="L58" s="20" t="n">
        <v>14.40605471</v>
      </c>
      <c r="M58" s="18" t="s">
        <v>404</v>
      </c>
      <c r="N58" s="20" t="s">
        <v>404</v>
      </c>
      <c r="O58" s="18" t="s">
        <v>404</v>
      </c>
      <c r="P58" s="20" t="s">
        <v>404</v>
      </c>
      <c r="Q58" s="18" t="s">
        <v>404</v>
      </c>
      <c r="R58" s="20" t="s">
        <v>404</v>
      </c>
      <c r="S58" s="18" t="s">
        <v>404</v>
      </c>
      <c r="T58" s="20" t="s">
        <v>404</v>
      </c>
      <c r="U58" s="18" t="n">
        <v>378.18899845</v>
      </c>
      <c r="V58" s="20" t="n">
        <v>5.04174128</v>
      </c>
    </row>
    <row r="59" spans="1:22">
      <c r="A59" s="15" t="s">
        <v>456</v>
      </c>
      <c r="B59" s="17" t="n">
        <v>4826</v>
      </c>
      <c r="C59" s="18">
        <f>(0.0/B59*100)</f>
        <v/>
      </c>
      <c r="D59" s="19" t="n">
        <v>4826</v>
      </c>
      <c r="E59" s="18" t="n">
        <v>379.1631098</v>
      </c>
      <c r="F59" s="20" t="n">
        <v>1.95772509</v>
      </c>
      <c r="G59" s="18" t="n">
        <v>381.87345156</v>
      </c>
      <c r="H59" s="20" t="n">
        <v>4.26166823</v>
      </c>
      <c r="I59" s="18" t="n">
        <v>356.39076766</v>
      </c>
      <c r="J59" s="20" t="n">
        <v>12.69381814</v>
      </c>
      <c r="K59" s="18" t="n">
        <v>372.77133965</v>
      </c>
      <c r="L59" s="20" t="n">
        <v>5.56484629</v>
      </c>
      <c r="M59" s="18" t="s">
        <v>404</v>
      </c>
      <c r="N59" s="20" t="s">
        <v>404</v>
      </c>
      <c r="O59" s="18" t="s">
        <v>404</v>
      </c>
      <c r="P59" s="20" t="s">
        <v>404</v>
      </c>
      <c r="Q59" s="18" t="s">
        <v>404</v>
      </c>
      <c r="R59" s="20" t="s">
        <v>404</v>
      </c>
      <c r="S59" s="18" t="s">
        <v>404</v>
      </c>
      <c r="T59" s="20" t="s">
        <v>404</v>
      </c>
      <c r="U59" s="18" t="n">
        <v>327.5230275</v>
      </c>
      <c r="V59" s="20" t="n">
        <v>9.19802308</v>
      </c>
    </row>
    <row r="60" spans="1:22">
      <c r="A60" s="15" t="s">
        <v>457</v>
      </c>
      <c r="B60" s="17" t="n">
        <v>4546</v>
      </c>
      <c r="C60" s="18">
        <f>(0.0/B60*100)</f>
        <v/>
      </c>
      <c r="D60" s="19" t="n">
        <v>4546</v>
      </c>
      <c r="E60" s="18" t="n">
        <v>387.38258143</v>
      </c>
      <c r="F60" s="20" t="n">
        <v>3.81605793</v>
      </c>
      <c r="G60" s="18" t="n">
        <v>407.83968045</v>
      </c>
      <c r="H60" s="20" t="n">
        <v>24.78092697</v>
      </c>
      <c r="I60" s="18" t="s">
        <v>404</v>
      </c>
      <c r="J60" s="20" t="s">
        <v>404</v>
      </c>
      <c r="K60" s="18" t="n">
        <v>362.51054211</v>
      </c>
      <c r="L60" s="20" t="n">
        <v>16.08028498</v>
      </c>
      <c r="M60" s="18" t="s">
        <v>404</v>
      </c>
      <c r="N60" s="20" t="s">
        <v>404</v>
      </c>
      <c r="O60" s="18" t="s">
        <v>404</v>
      </c>
      <c r="P60" s="20" t="s">
        <v>404</v>
      </c>
      <c r="Q60" s="18" t="s">
        <v>404</v>
      </c>
      <c r="R60" s="20" t="s">
        <v>404</v>
      </c>
      <c r="S60" s="18" t="s">
        <v>404</v>
      </c>
      <c r="T60" s="20" t="s">
        <v>404</v>
      </c>
      <c r="U60" s="18" t="n">
        <v>385.66006349</v>
      </c>
      <c r="V60" s="20" t="n">
        <v>23.21336482</v>
      </c>
    </row>
    <row r="61" spans="1:22">
      <c r="A61" s="15" t="s">
        <v>458</v>
      </c>
      <c r="B61" s="17" t="n">
        <v>6525</v>
      </c>
      <c r="C61" s="18">
        <f>(0.0/B61*100)</f>
        <v/>
      </c>
      <c r="D61" s="19" t="n">
        <v>6525</v>
      </c>
      <c r="E61" s="18" t="n">
        <v>479.18425862</v>
      </c>
      <c r="F61" s="20" t="n">
        <v>4.00101822</v>
      </c>
      <c r="G61" s="18" t="n">
        <v>469.62057922</v>
      </c>
      <c r="H61" s="20" t="n">
        <v>4.04191757</v>
      </c>
      <c r="I61" s="18" t="n">
        <v>474.57319847</v>
      </c>
      <c r="J61" s="20" t="n">
        <v>7.16638531</v>
      </c>
      <c r="K61" s="18" t="n">
        <v>469.15448712</v>
      </c>
      <c r="L61" s="20" t="n">
        <v>23.5917404</v>
      </c>
      <c r="M61" s="18" t="s">
        <v>404</v>
      </c>
      <c r="N61" s="20" t="s">
        <v>404</v>
      </c>
      <c r="O61" s="18" t="s">
        <v>404</v>
      </c>
      <c r="P61" s="20" t="s">
        <v>404</v>
      </c>
      <c r="Q61" s="18" t="s">
        <v>404</v>
      </c>
      <c r="R61" s="20" t="s">
        <v>404</v>
      </c>
      <c r="S61" s="18" t="s">
        <v>404</v>
      </c>
      <c r="T61" s="20" t="s">
        <v>404</v>
      </c>
      <c r="U61" s="18" t="n">
        <v>415.14692166</v>
      </c>
      <c r="V61" s="20" t="n">
        <v>9.98376036</v>
      </c>
    </row>
    <row r="62" spans="1:22">
      <c r="A62" s="15" t="s">
        <v>459</v>
      </c>
      <c r="B62" s="17" t="n">
        <v>4476</v>
      </c>
      <c r="C62" s="18">
        <f>(0.0/B62*100)</f>
        <v/>
      </c>
      <c r="D62" s="19" t="n">
        <v>4476</v>
      </c>
      <c r="E62" s="18" t="n">
        <v>533.81762222</v>
      </c>
      <c r="F62" s="20" t="n">
        <v>1.14742528</v>
      </c>
      <c r="G62" s="18" t="n">
        <v>522.66557968</v>
      </c>
      <c r="H62" s="20" t="n">
        <v>3.96867467</v>
      </c>
      <c r="I62" s="18" t="n">
        <v>532.96442723</v>
      </c>
      <c r="J62" s="20" t="n">
        <v>5.60970883</v>
      </c>
      <c r="K62" s="18" t="n">
        <v>509.06816072</v>
      </c>
      <c r="L62" s="20" t="n">
        <v>2.69830596</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381.63420225</v>
      </c>
      <c r="F63" s="20" t="n">
        <v>1.50965694</v>
      </c>
      <c r="G63" s="18" t="n">
        <v>382.44984284</v>
      </c>
      <c r="H63" s="20" t="n">
        <v>2.91670397</v>
      </c>
      <c r="I63" s="18" t="n">
        <v>363.13840771</v>
      </c>
      <c r="J63" s="20" t="n">
        <v>8.093030819999999</v>
      </c>
      <c r="K63" s="18" t="n">
        <v>418.61064207</v>
      </c>
      <c r="L63" s="20" t="n">
        <v>9.895959660000001</v>
      </c>
      <c r="M63" s="18" t="s">
        <v>404</v>
      </c>
      <c r="N63" s="20" t="s">
        <v>404</v>
      </c>
      <c r="O63" s="18" t="s">
        <v>404</v>
      </c>
      <c r="P63" s="20" t="s">
        <v>404</v>
      </c>
      <c r="Q63" s="18" t="s">
        <v>404</v>
      </c>
      <c r="R63" s="20" t="s">
        <v>404</v>
      </c>
      <c r="S63" s="18" t="s">
        <v>404</v>
      </c>
      <c r="T63" s="20" t="s">
        <v>404</v>
      </c>
      <c r="U63" s="18" t="n">
        <v>400.28747257</v>
      </c>
      <c r="V63" s="20" t="n">
        <v>4.93356989</v>
      </c>
    </row>
    <row r="64" spans="1:22">
      <c r="A64" s="15" t="s">
        <v>461</v>
      </c>
      <c r="B64" s="17" t="n">
        <v>3634</v>
      </c>
      <c r="C64" s="18">
        <f>(27.0/B64*100)</f>
        <v/>
      </c>
      <c r="D64" s="19" t="n">
        <v>3607</v>
      </c>
      <c r="E64" s="18" t="n">
        <v>465.38822448</v>
      </c>
      <c r="F64" s="20" t="n">
        <v>1.85664549</v>
      </c>
      <c r="G64" s="18" t="n">
        <v>467.55441068</v>
      </c>
      <c r="H64" s="20" t="n">
        <v>4.01996437</v>
      </c>
      <c r="I64" s="18" t="n">
        <v>444.8916195</v>
      </c>
      <c r="J64" s="20" t="n">
        <v>7.20344776</v>
      </c>
      <c r="K64" s="18" t="s">
        <v>404</v>
      </c>
      <c r="L64" s="20" t="s">
        <v>404</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426.57427247</v>
      </c>
      <c r="F65" s="20" t="n">
        <v>2.72872686</v>
      </c>
      <c r="G65" s="18" t="n">
        <v>431.51335847</v>
      </c>
      <c r="H65" s="20" t="n">
        <v>5.79468989</v>
      </c>
      <c r="I65" s="18" t="n">
        <v>387.60071176</v>
      </c>
      <c r="J65" s="20" t="n">
        <v>7.26255702</v>
      </c>
      <c r="K65" s="18" t="n">
        <v>436.68310895</v>
      </c>
      <c r="L65" s="20" t="n">
        <v>5.93560544</v>
      </c>
      <c r="M65" s="18" t="s">
        <v>404</v>
      </c>
      <c r="N65" s="20" t="s">
        <v>404</v>
      </c>
      <c r="O65" s="18" t="s">
        <v>404</v>
      </c>
      <c r="P65" s="20" t="s">
        <v>404</v>
      </c>
      <c r="Q65" s="18" t="s">
        <v>404</v>
      </c>
      <c r="R65" s="20" t="s">
        <v>404</v>
      </c>
      <c r="S65" s="18" t="s">
        <v>404</v>
      </c>
      <c r="T65" s="20" t="s">
        <v>404</v>
      </c>
      <c r="U65" s="18" t="n">
        <v>443.47925619</v>
      </c>
      <c r="V65" s="20" t="n">
        <v>11.30400706</v>
      </c>
    </row>
    <row r="66" spans="1:22">
      <c r="A66" s="15" t="s">
        <v>463</v>
      </c>
      <c r="B66" s="17" t="n">
        <v>5665</v>
      </c>
      <c r="C66" s="18">
        <f>(0.0/B66*100)</f>
        <v/>
      </c>
      <c r="D66" s="19" t="n">
        <v>5665</v>
      </c>
      <c r="E66" s="18" t="n">
        <v>431.16759953</v>
      </c>
      <c r="F66" s="20" t="n">
        <v>1.76267632</v>
      </c>
      <c r="G66" s="18" t="n">
        <v>394.85667401</v>
      </c>
      <c r="H66" s="20" t="n">
        <v>1.29149099</v>
      </c>
      <c r="I66" s="18" t="s">
        <v>404</v>
      </c>
      <c r="J66" s="20" t="s">
        <v>404</v>
      </c>
      <c r="K66" s="18" t="n">
        <v>376.91535466</v>
      </c>
      <c r="L66" s="20" t="n">
        <v>6.4154094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397.67553816</v>
      </c>
      <c r="F67" s="20" t="n">
        <v>3.72876614</v>
      </c>
      <c r="G67" s="18" t="n">
        <v>397.395849</v>
      </c>
      <c r="H67" s="20" t="n">
        <v>4.10421053</v>
      </c>
      <c r="I67" s="18" t="n">
        <v>381.33616057</v>
      </c>
      <c r="J67" s="20" t="n">
        <v>10.97202818</v>
      </c>
      <c r="K67" s="18" t="n">
        <v>401.11705274</v>
      </c>
      <c r="L67" s="20" t="n">
        <v>10.09273578</v>
      </c>
      <c r="M67" s="18" t="s">
        <v>404</v>
      </c>
      <c r="N67" s="20" t="s">
        <v>404</v>
      </c>
      <c r="O67" s="18" t="s">
        <v>404</v>
      </c>
      <c r="P67" s="20" t="s">
        <v>404</v>
      </c>
      <c r="Q67" s="18" t="s">
        <v>404</v>
      </c>
      <c r="R67" s="20" t="s">
        <v>404</v>
      </c>
      <c r="S67" s="18" t="s">
        <v>404</v>
      </c>
      <c r="T67" s="20" t="s">
        <v>404</v>
      </c>
      <c r="U67" s="18" t="n">
        <v>388.96242223</v>
      </c>
      <c r="V67" s="20" t="n">
        <v>12.58992849</v>
      </c>
    </row>
    <row r="68" spans="1:22">
      <c r="A68" s="15" t="s">
        <v>465</v>
      </c>
      <c r="B68" s="17" t="n">
        <v>12083</v>
      </c>
      <c r="C68" s="18">
        <f>(0.0/B68*100)</f>
        <v/>
      </c>
      <c r="D68" s="19" t="n">
        <v>12083</v>
      </c>
      <c r="E68" s="18" t="n">
        <v>414.66095616</v>
      </c>
      <c r="F68" s="20" t="n">
        <v>1.05334925</v>
      </c>
      <c r="G68" s="18" t="n">
        <v>418.56984583</v>
      </c>
      <c r="H68" s="20" t="n">
        <v>7.2909619</v>
      </c>
      <c r="I68" s="18" t="n">
        <v>466.03255981</v>
      </c>
      <c r="J68" s="20" t="n">
        <v>3.65234273</v>
      </c>
      <c r="K68" s="18" t="n">
        <v>391.44459163</v>
      </c>
      <c r="L68" s="20" t="n">
        <v>7.78573096</v>
      </c>
      <c r="M68" s="18" t="s">
        <v>404</v>
      </c>
      <c r="N68" s="20" t="s">
        <v>404</v>
      </c>
      <c r="O68" s="18" t="s">
        <v>404</v>
      </c>
      <c r="P68" s="20" t="s">
        <v>404</v>
      </c>
      <c r="Q68" s="18" t="s">
        <v>404</v>
      </c>
      <c r="R68" s="20" t="s">
        <v>404</v>
      </c>
      <c r="S68" s="18" t="s">
        <v>404</v>
      </c>
      <c r="T68" s="20" t="s">
        <v>404</v>
      </c>
      <c r="U68" s="18" t="n">
        <v>447.13376342</v>
      </c>
      <c r="V68" s="20" t="n">
        <v>7.95663192</v>
      </c>
    </row>
    <row r="69" spans="1:22">
      <c r="A69" s="15" t="s">
        <v>466</v>
      </c>
      <c r="B69" s="17" t="n">
        <v>4876</v>
      </c>
      <c r="C69" s="18">
        <f>(0.0/B69*100)</f>
        <v/>
      </c>
      <c r="D69" s="19" t="n">
        <v>4876</v>
      </c>
      <c r="E69" s="18" t="n">
        <v>438.34249309</v>
      </c>
      <c r="F69" s="20" t="n">
        <v>3.74787305</v>
      </c>
      <c r="G69" s="18" t="n">
        <v>413.1093359</v>
      </c>
      <c r="H69" s="20" t="n">
        <v>8.66867717</v>
      </c>
      <c r="I69" s="18" t="n">
        <v>418.13970908</v>
      </c>
      <c r="J69" s="20" t="n">
        <v>16.49722927</v>
      </c>
      <c r="K69" s="18" t="n">
        <v>479.20105865</v>
      </c>
      <c r="L69" s="20" t="n">
        <v>21.03751499</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488.11703283</v>
      </c>
      <c r="F70" s="20" t="n">
        <v>3.78114202</v>
      </c>
      <c r="G70" s="18" t="n">
        <v>485.4229671</v>
      </c>
      <c r="H70" s="20" t="n">
        <v>9.77654358</v>
      </c>
      <c r="I70" s="18" t="n">
        <v>489.55117981</v>
      </c>
      <c r="J70" s="20" t="n">
        <v>12.253425</v>
      </c>
      <c r="K70" s="18" t="n">
        <v>486.38612157</v>
      </c>
      <c r="L70" s="20" t="n">
        <v>6.16857554</v>
      </c>
      <c r="M70" s="18" t="s">
        <v>404</v>
      </c>
      <c r="N70" s="20" t="s">
        <v>404</v>
      </c>
      <c r="O70" s="18" t="s">
        <v>404</v>
      </c>
      <c r="P70" s="20" t="s">
        <v>404</v>
      </c>
      <c r="Q70" s="18" t="s">
        <v>404</v>
      </c>
      <c r="R70" s="20" t="s">
        <v>404</v>
      </c>
      <c r="S70" s="18" t="s">
        <v>404</v>
      </c>
      <c r="T70" s="20" t="s">
        <v>404</v>
      </c>
      <c r="U70" s="18" t="n">
        <v>445.26718155</v>
      </c>
      <c r="V70" s="20" t="n">
        <v>30.02911794</v>
      </c>
    </row>
    <row r="71" spans="1:22">
      <c r="A71" s="15" t="s">
        <v>468</v>
      </c>
      <c r="B71" s="17" t="n">
        <v>6115</v>
      </c>
      <c r="C71" s="18">
        <f>(0.0/B71*100)</f>
        <v/>
      </c>
      <c r="D71" s="19" t="n">
        <v>6115</v>
      </c>
      <c r="E71" s="18" t="n">
        <v>558.85091199</v>
      </c>
      <c r="F71" s="20" t="n">
        <v>1.32087436</v>
      </c>
      <c r="G71" s="18" t="n">
        <v>525.67156945</v>
      </c>
      <c r="H71" s="20" t="n">
        <v>3.71777587</v>
      </c>
      <c r="I71" s="18" t="n">
        <v>528.96983571</v>
      </c>
      <c r="J71" s="20" t="n">
        <v>12.71493907</v>
      </c>
      <c r="K71" s="18" t="s">
        <v>404</v>
      </c>
      <c r="L71" s="20" t="s">
        <v>404</v>
      </c>
      <c r="M71" s="18" t="s">
        <v>404</v>
      </c>
      <c r="N71" s="20" t="s">
        <v>404</v>
      </c>
      <c r="O71" s="18" t="s">
        <v>404</v>
      </c>
      <c r="P71" s="20" t="s">
        <v>404</v>
      </c>
      <c r="Q71" s="18" t="s">
        <v>404</v>
      </c>
      <c r="R71" s="20" t="s">
        <v>404</v>
      </c>
      <c r="S71" s="18" t="s">
        <v>404</v>
      </c>
      <c r="T71" s="20" t="s">
        <v>404</v>
      </c>
      <c r="U71" s="18" t="s">
        <v>404</v>
      </c>
      <c r="V71" s="20" t="s">
        <v>404</v>
      </c>
    </row>
    <row r="72" spans="1:22">
      <c r="A72" s="15" t="s">
        <v>469</v>
      </c>
      <c r="B72" s="17" t="n">
        <v>7708</v>
      </c>
      <c r="C72" s="18">
        <f>(0.0/B72*100)</f>
        <v/>
      </c>
      <c r="D72" s="19" t="n">
        <v>7708</v>
      </c>
      <c r="E72" s="18" t="n">
        <v>544.4139754399999</v>
      </c>
      <c r="F72" s="20" t="n">
        <v>4.00128159</v>
      </c>
      <c r="G72" s="18" t="n">
        <v>515.36597672</v>
      </c>
      <c r="H72" s="20" t="n">
        <v>7.3170905</v>
      </c>
      <c r="I72" s="18" t="n">
        <v>467.29243444</v>
      </c>
      <c r="J72" s="20" t="n">
        <v>18.44152037</v>
      </c>
      <c r="K72" s="18" t="n">
        <v>548.47624974</v>
      </c>
      <c r="L72" s="20" t="n">
        <v>17.16778576</v>
      </c>
      <c r="M72" s="18" t="s">
        <v>404</v>
      </c>
      <c r="N72" s="20" t="s">
        <v>404</v>
      </c>
      <c r="O72" s="18" t="s">
        <v>404</v>
      </c>
      <c r="P72" s="20" t="s">
        <v>404</v>
      </c>
      <c r="Q72" s="18" t="s">
        <v>404</v>
      </c>
      <c r="R72" s="20" t="s">
        <v>404</v>
      </c>
      <c r="S72" s="18" t="s">
        <v>404</v>
      </c>
      <c r="T72" s="20" t="s">
        <v>404</v>
      </c>
      <c r="U72" s="18" t="n">
        <v>475.41228251</v>
      </c>
      <c r="V72" s="20" t="n">
        <v>12.56750074</v>
      </c>
    </row>
    <row r="73" spans="1:22">
      <c r="A73" s="15" t="s">
        <v>470</v>
      </c>
      <c r="B73" s="17" t="n">
        <v>8249</v>
      </c>
      <c r="C73" s="18">
        <f>(0.0/B73*100)</f>
        <v/>
      </c>
      <c r="D73" s="19" t="n">
        <v>8249</v>
      </c>
      <c r="E73" s="18" t="n">
        <v>428.94067645</v>
      </c>
      <c r="F73" s="20" t="n">
        <v>5.24074174</v>
      </c>
      <c r="G73" s="18" t="n">
        <v>421.11227378</v>
      </c>
      <c r="H73" s="20" t="n">
        <v>3.75557354</v>
      </c>
      <c r="I73" s="18" t="n">
        <v>388.75844364</v>
      </c>
      <c r="J73" s="20" t="n">
        <v>8.9166001</v>
      </c>
      <c r="K73" s="18" t="s">
        <v>404</v>
      </c>
      <c r="L73" s="20" t="s">
        <v>404</v>
      </c>
      <c r="M73" s="18" t="s">
        <v>404</v>
      </c>
      <c r="N73" s="20" t="s">
        <v>404</v>
      </c>
      <c r="O73" s="18" t="s">
        <v>404</v>
      </c>
      <c r="P73" s="20" t="s">
        <v>404</v>
      </c>
      <c r="Q73" s="18" t="s">
        <v>404</v>
      </c>
      <c r="R73" s="20" t="s">
        <v>404</v>
      </c>
      <c r="S73" s="18" t="s">
        <v>404</v>
      </c>
      <c r="T73" s="20" t="s">
        <v>404</v>
      </c>
      <c r="U73" s="18" t="n">
        <v>419.00861459</v>
      </c>
      <c r="V73" s="20" t="n">
        <v>21.62792801</v>
      </c>
    </row>
    <row r="74" spans="1:22">
      <c r="A74" s="15" t="s">
        <v>471</v>
      </c>
      <c r="B74" s="17" t="n">
        <v>4692</v>
      </c>
      <c r="C74" s="18">
        <f>(484.0/B74*100)</f>
        <v/>
      </c>
      <c r="D74" s="19" t="n">
        <v>4208</v>
      </c>
      <c r="E74" s="18" t="n">
        <v>458.15802428</v>
      </c>
      <c r="F74" s="20" t="n">
        <v>2.6471511</v>
      </c>
      <c r="G74" s="18" t="n">
        <v>428.51775717</v>
      </c>
      <c r="H74" s="20" t="n">
        <v>1.87977288</v>
      </c>
      <c r="I74" s="18" t="n">
        <v>389.18240682</v>
      </c>
      <c r="J74" s="20" t="n">
        <v>2.61872592</v>
      </c>
      <c r="K74" s="18" t="n">
        <v>339.82832838</v>
      </c>
      <c r="L74" s="20" t="n">
        <v>8.86206952</v>
      </c>
      <c r="M74" s="18" t="s">
        <v>404</v>
      </c>
      <c r="N74" s="20" t="s">
        <v>404</v>
      </c>
      <c r="O74" s="18" t="s">
        <v>404</v>
      </c>
      <c r="P74" s="20" t="s">
        <v>404</v>
      </c>
      <c r="Q74" s="18" t="s">
        <v>404</v>
      </c>
      <c r="R74" s="20" t="s">
        <v>404</v>
      </c>
      <c r="S74" s="18" t="s">
        <v>404</v>
      </c>
      <c r="T74" s="20" t="s">
        <v>404</v>
      </c>
      <c r="U74" s="18" t="n">
        <v>475.68390675</v>
      </c>
      <c r="V74" s="20" t="n">
        <v>14.97449499</v>
      </c>
    </row>
    <row r="75" spans="1:22">
      <c r="A75" s="15" t="s">
        <v>472</v>
      </c>
      <c r="B75" s="17" t="n">
        <v>5375</v>
      </c>
      <c r="C75" s="18">
        <f>(483.0/B75*100)</f>
        <v/>
      </c>
      <c r="D75" s="19" t="n">
        <v>4892</v>
      </c>
      <c r="E75" s="18" t="n">
        <v>388.18312741</v>
      </c>
      <c r="F75" s="20" t="n">
        <v>4.5481924</v>
      </c>
      <c r="G75" s="18" t="n">
        <v>383.36956858</v>
      </c>
      <c r="H75" s="20" t="n">
        <v>3.87667505</v>
      </c>
      <c r="I75" s="18" t="n">
        <v>398.195832</v>
      </c>
      <c r="J75" s="20" t="n">
        <v>21.89202632</v>
      </c>
      <c r="K75" s="18" t="n">
        <v>392.47022238</v>
      </c>
      <c r="L75" s="20" t="n">
        <v>11.2195812</v>
      </c>
      <c r="M75" s="18" t="s">
        <v>404</v>
      </c>
      <c r="N75" s="20" t="s">
        <v>404</v>
      </c>
      <c r="O75" s="18" t="s">
        <v>404</v>
      </c>
      <c r="P75" s="20" t="s">
        <v>404</v>
      </c>
      <c r="Q75" s="18" t="s">
        <v>404</v>
      </c>
      <c r="R75" s="20" t="s">
        <v>404</v>
      </c>
      <c r="S75" s="18" t="s">
        <v>404</v>
      </c>
      <c r="T75" s="20" t="s">
        <v>404</v>
      </c>
      <c r="U75" s="18" t="n">
        <v>383.64455144</v>
      </c>
      <c r="V75" s="20" t="n">
        <v>11.82993971</v>
      </c>
    </row>
    <row r="76" spans="1:22">
      <c r="A76" s="15" t="s">
        <v>473</v>
      </c>
      <c r="B76" s="17" t="n">
        <v>14167</v>
      </c>
      <c r="C76" s="18">
        <f>(1400.0/B76*100)</f>
        <v/>
      </c>
      <c r="D76" s="19" t="n">
        <v>12767</v>
      </c>
      <c r="E76" s="18" t="n">
        <v>438.32117255</v>
      </c>
      <c r="F76" s="20" t="n">
        <v>2.80817658</v>
      </c>
      <c r="G76" s="18" t="n">
        <v>460.06341648</v>
      </c>
      <c r="H76" s="20" t="n">
        <v>13.58038302</v>
      </c>
      <c r="I76" s="18" t="n">
        <v>329.3743</v>
      </c>
      <c r="J76" s="20" t="n">
        <v>16.41804486</v>
      </c>
      <c r="K76" s="18" t="n">
        <v>382.91474259</v>
      </c>
      <c r="L76" s="20" t="n">
        <v>13.73917027</v>
      </c>
      <c r="M76" s="18" t="s">
        <v>404</v>
      </c>
      <c r="N76" s="20" t="s">
        <v>404</v>
      </c>
      <c r="O76" s="18" t="s">
        <v>404</v>
      </c>
      <c r="P76" s="20" t="s">
        <v>404</v>
      </c>
      <c r="Q76" s="18" t="s">
        <v>404</v>
      </c>
      <c r="R76" s="20" t="s">
        <v>404</v>
      </c>
      <c r="S76" s="18" t="s">
        <v>404</v>
      </c>
      <c r="T76" s="20" t="s">
        <v>404</v>
      </c>
      <c r="U76" s="18" t="n">
        <v>437.82221089</v>
      </c>
      <c r="V76" s="20" t="n">
        <v>8.54956466</v>
      </c>
    </row>
    <row r="77" spans="1:22">
      <c r="A77" s="15" t="s">
        <v>474</v>
      </c>
      <c r="B77" s="17" t="n">
        <v>6062</v>
      </c>
      <c r="C77" s="18">
        <f>(0.0/B77*100)</f>
        <v/>
      </c>
      <c r="D77" s="19" t="n">
        <v>6062</v>
      </c>
      <c r="E77" s="18" t="n">
        <v>442.7999013</v>
      </c>
      <c r="F77" s="20" t="n">
        <v>3.78725056</v>
      </c>
      <c r="G77" s="18" t="n">
        <v>430.66420329</v>
      </c>
      <c r="H77" s="20" t="n">
        <v>5.0351284</v>
      </c>
      <c r="I77" s="18" t="n">
        <v>425.24153468</v>
      </c>
      <c r="J77" s="20" t="n">
        <v>10.20459259</v>
      </c>
      <c r="K77" s="18" t="n">
        <v>395.57735974</v>
      </c>
      <c r="L77" s="20" t="n">
        <v>12.6593632</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533.58990113</v>
      </c>
      <c r="F78" s="20" t="n">
        <v>5.37587851</v>
      </c>
      <c r="G78" s="18" t="n">
        <v>514.34563669</v>
      </c>
      <c r="H78" s="20" t="n">
        <v>5.56183698</v>
      </c>
      <c r="I78" s="18" t="n">
        <v>432.79547919</v>
      </c>
      <c r="J78" s="20" t="n">
        <v>7.73142157</v>
      </c>
      <c r="K78" s="18" t="s">
        <v>404</v>
      </c>
      <c r="L78" s="20" t="s">
        <v>404</v>
      </c>
      <c r="M78" s="18" t="s">
        <v>404</v>
      </c>
      <c r="N78" s="20" t="s">
        <v>404</v>
      </c>
      <c r="O78" s="18" t="s">
        <v>404</v>
      </c>
      <c r="P78" s="20" t="s">
        <v>404</v>
      </c>
      <c r="Q78" s="18" t="s">
        <v>404</v>
      </c>
      <c r="R78" s="20" t="s">
        <v>404</v>
      </c>
      <c r="S78" s="18" t="s">
        <v>404</v>
      </c>
      <c r="T78" s="20" t="s">
        <v>404</v>
      </c>
      <c r="U78" s="18" t="n">
        <v>488.79665937</v>
      </c>
      <c r="V78" s="20" t="n">
        <v>5.36423065</v>
      </c>
    </row>
    <row customHeight="1" ht="25" r="79" spans="1:22">
      <c r="A79" s="15" t="s">
        <v>476</v>
      </c>
      <c r="B79" s="17" t="n">
        <v>1657</v>
      </c>
      <c r="C79" s="18">
        <f>(21.0/B79*100)</f>
        <v/>
      </c>
      <c r="D79" s="19" t="n">
        <v>1636</v>
      </c>
      <c r="E79" s="18" t="n">
        <v>487.98158529</v>
      </c>
      <c r="F79" s="20" t="n">
        <v>9.35737327</v>
      </c>
      <c r="G79" s="18" t="n">
        <v>463.91254711</v>
      </c>
      <c r="H79" s="20" t="n">
        <v>12.36219736</v>
      </c>
      <c r="I79" s="18" t="n">
        <v>469.69324328</v>
      </c>
      <c r="J79" s="20" t="n">
        <v>23.32513836</v>
      </c>
      <c r="K79" s="18" t="n">
        <v>391.32414541</v>
      </c>
      <c r="L79" s="20" t="n">
        <v>39.92148859</v>
      </c>
      <c r="M79" s="18" t="s">
        <v>404</v>
      </c>
      <c r="N79" s="20" t="s">
        <v>404</v>
      </c>
      <c r="O79" s="18" t="s">
        <v>404</v>
      </c>
      <c r="P79" s="20" t="s">
        <v>404</v>
      </c>
      <c r="Q79" s="18" t="s">
        <v>404</v>
      </c>
      <c r="R79" s="20" t="s">
        <v>404</v>
      </c>
      <c r="S79" s="18" t="s">
        <v>404</v>
      </c>
      <c r="T79" s="20" t="s">
        <v>404</v>
      </c>
      <c r="U79" s="18" t="n">
        <v>414.57268489</v>
      </c>
      <c r="V79" s="20" t="n">
        <v>5.88125209</v>
      </c>
    </row>
    <row r="80" spans="1:22">
      <c r="A80" s="15" t="s">
        <v>477</v>
      </c>
      <c r="B80" s="17" t="n">
        <v>7841</v>
      </c>
      <c r="C80" s="18">
        <f>(0.0/B80*100)</f>
        <v/>
      </c>
      <c r="D80" s="19" t="n">
        <v>7841</v>
      </c>
      <c r="E80" s="18" t="n">
        <v>455.46781086</v>
      </c>
      <c r="F80" s="20" t="n">
        <v>4.7174332</v>
      </c>
      <c r="G80" s="18" t="n">
        <v>455.42881181</v>
      </c>
      <c r="H80" s="20" t="n">
        <v>11.15921414</v>
      </c>
      <c r="I80" s="18" t="n">
        <v>444.99037519</v>
      </c>
      <c r="J80" s="20" t="n">
        <v>10.48164327</v>
      </c>
      <c r="K80" s="18" t="n">
        <v>459.89182888</v>
      </c>
      <c r="L80" s="20" t="n">
        <v>8.054417819999999</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448.85840811</v>
      </c>
      <c r="F81" s="20" t="n">
        <v>3.75373826</v>
      </c>
      <c r="G81" s="18" t="n">
        <v>416.90921401</v>
      </c>
      <c r="H81" s="20" t="n">
        <v>4.94747133</v>
      </c>
      <c r="I81" s="18" t="n">
        <v>433.26953527</v>
      </c>
      <c r="J81" s="20" t="n">
        <v>8.857550030000001</v>
      </c>
      <c r="K81" s="18" t="n">
        <v>430.55603787</v>
      </c>
      <c r="L81" s="20" t="n">
        <v>7.08966352</v>
      </c>
      <c r="M81" s="18" t="s">
        <v>404</v>
      </c>
      <c r="N81" s="20" t="s">
        <v>404</v>
      </c>
      <c r="O81" s="18" t="s">
        <v>404</v>
      </c>
      <c r="P81" s="20" t="s">
        <v>404</v>
      </c>
      <c r="Q81" s="18" t="s">
        <v>404</v>
      </c>
      <c r="R81" s="20" t="s">
        <v>404</v>
      </c>
      <c r="S81" s="18" t="s">
        <v>404</v>
      </c>
      <c r="T81" s="20" t="s">
        <v>404</v>
      </c>
      <c r="U81" s="18" t="n">
        <v>523.4145175</v>
      </c>
      <c r="V81" s="20" t="n">
        <v>6.78576833</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712</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542.97091111</v>
      </c>
      <c r="F7" s="20" t="n">
        <v>6.70663828</v>
      </c>
      <c r="G7" s="18" t="n">
        <v>513.30789793</v>
      </c>
      <c r="H7" s="20" t="n">
        <v>2.51574823</v>
      </c>
      <c r="I7" s="18" t="n">
        <v>481.9943364</v>
      </c>
      <c r="J7" s="20" t="n">
        <v>5.56842826</v>
      </c>
      <c r="K7" s="18" t="n">
        <v>481.63248702</v>
      </c>
      <c r="L7" s="20" t="n">
        <v>10.11635662</v>
      </c>
      <c r="M7" s="18" t="s">
        <v>404</v>
      </c>
      <c r="N7" s="20" t="s">
        <v>404</v>
      </c>
      <c r="O7" s="18" t="s">
        <v>404</v>
      </c>
      <c r="P7" s="20" t="s">
        <v>404</v>
      </c>
      <c r="Q7" s="18" t="s">
        <v>404</v>
      </c>
      <c r="R7" s="20" t="s">
        <v>404</v>
      </c>
      <c r="S7" s="18" t="s">
        <v>404</v>
      </c>
      <c r="T7" s="20" t="s">
        <v>404</v>
      </c>
      <c r="U7" s="18" t="n">
        <v>487.82896365</v>
      </c>
      <c r="V7" s="20" t="n">
        <v>9.342133710000001</v>
      </c>
    </row>
    <row r="8" spans="1:22">
      <c r="A8" s="15" t="s">
        <v>405</v>
      </c>
      <c r="B8" s="17" t="n">
        <v>7007</v>
      </c>
      <c r="C8" s="18">
        <f>(0.0/B8*100)</f>
        <v/>
      </c>
      <c r="D8" s="19" t="n">
        <v>7007</v>
      </c>
      <c r="E8" s="18" t="n">
        <v>515.12028757</v>
      </c>
      <c r="F8" s="20" t="n">
        <v>8.36338937</v>
      </c>
      <c r="G8" s="18" t="n">
        <v>495.94478877</v>
      </c>
      <c r="H8" s="20" t="n">
        <v>4.04464294</v>
      </c>
      <c r="I8" s="18" t="n">
        <v>479.39906529</v>
      </c>
      <c r="J8" s="20" t="n">
        <v>12.12980664</v>
      </c>
      <c r="K8" s="18" t="n">
        <v>429.0004793</v>
      </c>
      <c r="L8" s="20" t="n">
        <v>13.64183648</v>
      </c>
      <c r="M8" s="18" t="s">
        <v>404</v>
      </c>
      <c r="N8" s="20" t="s">
        <v>404</v>
      </c>
      <c r="O8" s="18" t="s">
        <v>404</v>
      </c>
      <c r="P8" s="20" t="s">
        <v>404</v>
      </c>
      <c r="Q8" s="18" t="s">
        <v>404</v>
      </c>
      <c r="R8" s="20" t="s">
        <v>404</v>
      </c>
      <c r="S8" s="18" t="s">
        <v>404</v>
      </c>
      <c r="T8" s="20" t="s">
        <v>404</v>
      </c>
      <c r="U8" s="18" t="n">
        <v>479.28337307</v>
      </c>
      <c r="V8" s="20" t="n">
        <v>15.33371898</v>
      </c>
    </row>
    <row r="9" spans="1:22">
      <c r="A9" s="15" t="s">
        <v>406</v>
      </c>
      <c r="B9" s="17" t="n">
        <v>9651</v>
      </c>
      <c r="C9" s="18">
        <f>(200.0/B9*100)</f>
        <v/>
      </c>
      <c r="D9" s="19" t="n">
        <v>9451</v>
      </c>
      <c r="E9" s="18" t="n">
        <v>527.50380092</v>
      </c>
      <c r="F9" s="20" t="n">
        <v>8.268847900000001</v>
      </c>
      <c r="G9" s="18" t="n">
        <v>508.86928826</v>
      </c>
      <c r="H9" s="20" t="n">
        <v>5.00085747</v>
      </c>
      <c r="I9" s="18" t="n">
        <v>476.70270113</v>
      </c>
      <c r="J9" s="20" t="n">
        <v>8.118404229999999</v>
      </c>
      <c r="K9" s="18" t="n">
        <v>564.4217406499999</v>
      </c>
      <c r="L9" s="20" t="n">
        <v>39.24138871</v>
      </c>
      <c r="M9" s="18" t="s">
        <v>404</v>
      </c>
      <c r="N9" s="20" t="s">
        <v>404</v>
      </c>
      <c r="O9" s="18" t="s">
        <v>404</v>
      </c>
      <c r="P9" s="20" t="s">
        <v>404</v>
      </c>
      <c r="Q9" s="18" t="s">
        <v>404</v>
      </c>
      <c r="R9" s="20" t="s">
        <v>404</v>
      </c>
      <c r="S9" s="18" t="s">
        <v>404</v>
      </c>
      <c r="T9" s="20" t="s">
        <v>404</v>
      </c>
      <c r="U9" s="18" t="n">
        <v>483.56167472</v>
      </c>
      <c r="V9" s="20" t="n">
        <v>16.48362883</v>
      </c>
    </row>
    <row r="10" spans="1:22">
      <c r="A10" s="15" t="s">
        <v>407</v>
      </c>
      <c r="B10" s="17" t="n">
        <v>20058</v>
      </c>
      <c r="C10" s="18">
        <f>(3134.0/B10*100)</f>
        <v/>
      </c>
      <c r="D10" s="19" t="n">
        <v>16924</v>
      </c>
      <c r="E10" s="18" t="n">
        <v>543.48970414</v>
      </c>
      <c r="F10" s="20" t="n">
        <v>5.62969226</v>
      </c>
      <c r="G10" s="18" t="n">
        <v>527.69715695</v>
      </c>
      <c r="H10" s="20" t="n">
        <v>2.47193189</v>
      </c>
      <c r="I10" s="18" t="n">
        <v>516.32350027</v>
      </c>
      <c r="J10" s="20" t="n">
        <v>7.11321976</v>
      </c>
      <c r="K10" s="18" t="n">
        <v>438.48155618</v>
      </c>
      <c r="L10" s="20" t="n">
        <v>6.28945896</v>
      </c>
      <c r="M10" s="18" t="s">
        <v>404</v>
      </c>
      <c r="N10" s="20" t="s">
        <v>404</v>
      </c>
      <c r="O10" s="18" t="s">
        <v>404</v>
      </c>
      <c r="P10" s="20" t="s">
        <v>404</v>
      </c>
      <c r="Q10" s="18" t="s">
        <v>404</v>
      </c>
      <c r="R10" s="20" t="s">
        <v>404</v>
      </c>
      <c r="S10" s="18" t="s">
        <v>404</v>
      </c>
      <c r="T10" s="20" t="s">
        <v>404</v>
      </c>
      <c r="U10" s="18" t="n">
        <v>564.56527947</v>
      </c>
      <c r="V10" s="20" t="n">
        <v>13.04010726</v>
      </c>
    </row>
    <row r="11" spans="1:22">
      <c r="A11" s="15" t="s">
        <v>408</v>
      </c>
      <c r="B11" s="17" t="n">
        <v>7053</v>
      </c>
      <c r="C11" s="18">
        <f>(212.0/B11*100)</f>
        <v/>
      </c>
      <c r="D11" s="19" t="n">
        <v>6841</v>
      </c>
      <c r="E11" s="18" t="n">
        <v>470.44975109</v>
      </c>
      <c r="F11" s="20" t="n">
        <v>8.12831884</v>
      </c>
      <c r="G11" s="18" t="n">
        <v>449.77818527</v>
      </c>
      <c r="H11" s="20" t="n">
        <v>3.48044711</v>
      </c>
      <c r="I11" s="18" t="n">
        <v>405.34351421</v>
      </c>
      <c r="J11" s="20" t="n">
        <v>8.15198492</v>
      </c>
      <c r="K11" s="18" t="n">
        <v>382.36771458</v>
      </c>
      <c r="L11" s="20" t="n">
        <v>15.28951851</v>
      </c>
      <c r="M11" s="18" t="s">
        <v>404</v>
      </c>
      <c r="N11" s="20" t="s">
        <v>404</v>
      </c>
      <c r="O11" s="18" t="s">
        <v>404</v>
      </c>
      <c r="P11" s="20" t="s">
        <v>404</v>
      </c>
      <c r="Q11" s="18" t="s">
        <v>404</v>
      </c>
      <c r="R11" s="20" t="s">
        <v>404</v>
      </c>
      <c r="S11" s="18" t="s">
        <v>404</v>
      </c>
      <c r="T11" s="20" t="s">
        <v>404</v>
      </c>
      <c r="U11" s="18" t="n">
        <v>423.50051987</v>
      </c>
      <c r="V11" s="20" t="n">
        <v>9.19553247</v>
      </c>
    </row>
    <row r="12" spans="1:22">
      <c r="A12" s="15" t="s">
        <v>409</v>
      </c>
      <c r="B12" s="17" t="n">
        <v>6894</v>
      </c>
      <c r="C12" s="18">
        <f>(106.0/B12*100)</f>
        <v/>
      </c>
      <c r="D12" s="19" t="n">
        <v>6788</v>
      </c>
      <c r="E12" s="18" t="n">
        <v>519.07628818</v>
      </c>
      <c r="F12" s="20" t="n">
        <v>5.69291639</v>
      </c>
      <c r="G12" s="18" t="n">
        <v>487.34077189</v>
      </c>
      <c r="H12" s="20" t="n">
        <v>3.66284644</v>
      </c>
      <c r="I12" s="18" t="n">
        <v>447.3802882</v>
      </c>
      <c r="J12" s="20" t="n">
        <v>13.9104216</v>
      </c>
      <c r="K12" s="18" t="n">
        <v>484.31653815</v>
      </c>
      <c r="L12" s="20" t="n">
        <v>12.32510814</v>
      </c>
      <c r="M12" s="18" t="s">
        <v>404</v>
      </c>
      <c r="N12" s="20" t="s">
        <v>404</v>
      </c>
      <c r="O12" s="18" t="s">
        <v>404</v>
      </c>
      <c r="P12" s="20" t="s">
        <v>404</v>
      </c>
      <c r="Q12" s="18" t="s">
        <v>404</v>
      </c>
      <c r="R12" s="20" t="s">
        <v>404</v>
      </c>
      <c r="S12" s="18" t="s">
        <v>404</v>
      </c>
      <c r="T12" s="20" t="s">
        <v>404</v>
      </c>
      <c r="U12" s="18" t="n">
        <v>450.43558067</v>
      </c>
      <c r="V12" s="20" t="n">
        <v>18.98681448</v>
      </c>
    </row>
    <row r="13" spans="1:22">
      <c r="A13" s="15" t="s">
        <v>410</v>
      </c>
      <c r="B13" s="17" t="n">
        <v>7161</v>
      </c>
      <c r="C13" s="18">
        <f>(1175.0/B13*100)</f>
        <v/>
      </c>
      <c r="D13" s="19" t="n">
        <v>5986</v>
      </c>
      <c r="E13" s="18" t="n">
        <v>506.88956945</v>
      </c>
      <c r="F13" s="20" t="n">
        <v>6.55590479</v>
      </c>
      <c r="G13" s="18" t="n">
        <v>501.26707048</v>
      </c>
      <c r="H13" s="20" t="n">
        <v>2.70168274</v>
      </c>
      <c r="I13" s="18" t="n">
        <v>486.474626</v>
      </c>
      <c r="J13" s="20" t="n">
        <v>10.77968652</v>
      </c>
      <c r="K13" s="18" t="s">
        <v>404</v>
      </c>
      <c r="L13" s="20" t="s">
        <v>404</v>
      </c>
      <c r="M13" s="18" t="s">
        <v>404</v>
      </c>
      <c r="N13" s="20" t="s">
        <v>404</v>
      </c>
      <c r="O13" s="18" t="s">
        <v>404</v>
      </c>
      <c r="P13" s="20" t="s">
        <v>404</v>
      </c>
      <c r="Q13" s="18" t="s">
        <v>404</v>
      </c>
      <c r="R13" s="20" t="s">
        <v>404</v>
      </c>
      <c r="S13" s="18" t="s">
        <v>404</v>
      </c>
      <c r="T13" s="20" t="s">
        <v>404</v>
      </c>
      <c r="U13" s="18" t="n">
        <v>500.41228302</v>
      </c>
      <c r="V13" s="20" t="n">
        <v>5.25212117</v>
      </c>
    </row>
    <row r="14" spans="1:22">
      <c r="A14" s="15" t="s">
        <v>411</v>
      </c>
      <c r="B14" s="17" t="n">
        <v>5587</v>
      </c>
      <c r="C14" s="18">
        <f>(0.0/B14*100)</f>
        <v/>
      </c>
      <c r="D14" s="19" t="n">
        <v>5587</v>
      </c>
      <c r="E14" s="18" t="n">
        <v>531.28572182</v>
      </c>
      <c r="F14" s="20" t="n">
        <v>4.77293207</v>
      </c>
      <c r="G14" s="18" t="n">
        <v>535.82120934</v>
      </c>
      <c r="H14" s="20" t="n">
        <v>3.08984992</v>
      </c>
      <c r="I14" s="18" t="n">
        <v>531.47240206</v>
      </c>
      <c r="J14" s="20" t="n">
        <v>6.49449468</v>
      </c>
      <c r="K14" s="18" t="s">
        <v>404</v>
      </c>
      <c r="L14" s="20" t="s">
        <v>404</v>
      </c>
      <c r="M14" s="18" t="s">
        <v>404</v>
      </c>
      <c r="N14" s="20" t="s">
        <v>404</v>
      </c>
      <c r="O14" s="18" t="s">
        <v>404</v>
      </c>
      <c r="P14" s="20" t="s">
        <v>404</v>
      </c>
      <c r="Q14" s="18" t="s">
        <v>404</v>
      </c>
      <c r="R14" s="20" t="s">
        <v>404</v>
      </c>
      <c r="S14" s="18" t="s">
        <v>404</v>
      </c>
      <c r="T14" s="20" t="s">
        <v>404</v>
      </c>
      <c r="U14" s="18" t="n">
        <v>505.55405917</v>
      </c>
      <c r="V14" s="20" t="n">
        <v>5.62661026</v>
      </c>
    </row>
    <row r="15" spans="1:22">
      <c r="A15" s="15" t="s">
        <v>412</v>
      </c>
      <c r="B15" s="17" t="n">
        <v>5882</v>
      </c>
      <c r="C15" s="18">
        <f>(0.0/B15*100)</f>
        <v/>
      </c>
      <c r="D15" s="19" t="n">
        <v>5882</v>
      </c>
      <c r="E15" s="18" t="n">
        <v>549.92761792</v>
      </c>
      <c r="F15" s="20" t="n">
        <v>14.50832601</v>
      </c>
      <c r="G15" s="18" t="n">
        <v>529.15401664</v>
      </c>
      <c r="H15" s="20" t="n">
        <v>2.7364651</v>
      </c>
      <c r="I15" s="18" t="n">
        <v>532.97690441</v>
      </c>
      <c r="J15" s="20" t="n">
        <v>5.9730928</v>
      </c>
      <c r="K15" s="18" t="s">
        <v>404</v>
      </c>
      <c r="L15" s="20" t="s">
        <v>404</v>
      </c>
      <c r="M15" s="18" t="s">
        <v>404</v>
      </c>
      <c r="N15" s="20" t="s">
        <v>404</v>
      </c>
      <c r="O15" s="18" t="s">
        <v>404</v>
      </c>
      <c r="P15" s="20" t="s">
        <v>404</v>
      </c>
      <c r="Q15" s="18" t="s">
        <v>404</v>
      </c>
      <c r="R15" s="20" t="s">
        <v>404</v>
      </c>
      <c r="S15" s="18" t="s">
        <v>404</v>
      </c>
      <c r="T15" s="20" t="s">
        <v>404</v>
      </c>
      <c r="U15" s="18" t="n">
        <v>519.98028387</v>
      </c>
      <c r="V15" s="20" t="n">
        <v>21.44333044</v>
      </c>
    </row>
    <row r="16" spans="1:22">
      <c r="A16" s="15" t="s">
        <v>413</v>
      </c>
      <c r="B16" s="17" t="n">
        <v>6108</v>
      </c>
      <c r="C16" s="18">
        <f>(495.0/B16*100)</f>
        <v/>
      </c>
      <c r="D16" s="19" t="n">
        <v>5613</v>
      </c>
      <c r="E16" s="18" t="n">
        <v>531.03958158</v>
      </c>
      <c r="F16" s="20" t="n">
        <v>5.58128382</v>
      </c>
      <c r="G16" s="18" t="n">
        <v>493.33566046</v>
      </c>
      <c r="H16" s="20" t="n">
        <v>4.8526235</v>
      </c>
      <c r="I16" s="18" t="n">
        <v>413.43516963</v>
      </c>
      <c r="J16" s="20" t="n">
        <v>13.59879707</v>
      </c>
      <c r="K16" s="18" t="n">
        <v>382.37012398</v>
      </c>
      <c r="L16" s="20" t="n">
        <v>6.79967619</v>
      </c>
      <c r="M16" s="18" t="s">
        <v>404</v>
      </c>
      <c r="N16" s="20" t="s">
        <v>404</v>
      </c>
      <c r="O16" s="18" t="s">
        <v>404</v>
      </c>
      <c r="P16" s="20" t="s">
        <v>404</v>
      </c>
      <c r="Q16" s="18" t="s">
        <v>404</v>
      </c>
      <c r="R16" s="20" t="s">
        <v>404</v>
      </c>
      <c r="S16" s="18" t="s">
        <v>404</v>
      </c>
      <c r="T16" s="20" t="s">
        <v>404</v>
      </c>
      <c r="U16" s="18" t="n">
        <v>488.45022763</v>
      </c>
      <c r="V16" s="20" t="n">
        <v>34.48154253</v>
      </c>
    </row>
    <row r="17" spans="1:22">
      <c r="A17" s="15" t="s">
        <v>414</v>
      </c>
      <c r="B17" s="17" t="n">
        <v>6504</v>
      </c>
      <c r="C17" s="18">
        <f>(1325.0/B17*100)</f>
        <v/>
      </c>
      <c r="D17" s="19" t="n">
        <v>5179</v>
      </c>
      <c r="E17" s="18" t="n">
        <v>537.92107275</v>
      </c>
      <c r="F17" s="20" t="n">
        <v>13.73108955</v>
      </c>
      <c r="G17" s="18" t="n">
        <v>511.61358037</v>
      </c>
      <c r="H17" s="20" t="n">
        <v>4.63513767</v>
      </c>
      <c r="I17" s="18" t="n">
        <v>484.29158899</v>
      </c>
      <c r="J17" s="20" t="n">
        <v>11.22409209</v>
      </c>
      <c r="K17" s="18" t="s">
        <v>404</v>
      </c>
      <c r="L17" s="20" t="s">
        <v>404</v>
      </c>
      <c r="M17" s="18" t="s">
        <v>404</v>
      </c>
      <c r="N17" s="20" t="s">
        <v>404</v>
      </c>
      <c r="O17" s="18" t="s">
        <v>404</v>
      </c>
      <c r="P17" s="20" t="s">
        <v>404</v>
      </c>
      <c r="Q17" s="18" t="s">
        <v>404</v>
      </c>
      <c r="R17" s="20" t="s">
        <v>404</v>
      </c>
      <c r="S17" s="18" t="s">
        <v>404</v>
      </c>
      <c r="T17" s="20" t="s">
        <v>404</v>
      </c>
      <c r="U17" s="18" t="n">
        <v>537.13297567</v>
      </c>
      <c r="V17" s="20" t="n">
        <v>20.47067734</v>
      </c>
    </row>
    <row r="18" spans="1:22">
      <c r="A18" s="15" t="s">
        <v>415</v>
      </c>
      <c r="B18" s="17" t="n">
        <v>5532</v>
      </c>
      <c r="C18" s="18">
        <f>(0.0/B18*100)</f>
        <v/>
      </c>
      <c r="D18" s="19" t="n">
        <v>5532</v>
      </c>
      <c r="E18" s="18" t="n">
        <v>469.95564747</v>
      </c>
      <c r="F18" s="20" t="n">
        <v>4.32713159</v>
      </c>
      <c r="G18" s="18" t="n">
        <v>440.53461698</v>
      </c>
      <c r="H18" s="20" t="n">
        <v>6.48723603</v>
      </c>
      <c r="I18" s="18" t="n">
        <v>420.52195969</v>
      </c>
      <c r="J18" s="20" t="n">
        <v>29.00690789</v>
      </c>
      <c r="K18" s="18" t="n">
        <v>451.89328896</v>
      </c>
      <c r="L18" s="20" t="n">
        <v>11.85411248</v>
      </c>
      <c r="M18" s="18" t="s">
        <v>404</v>
      </c>
      <c r="N18" s="20" t="s">
        <v>404</v>
      </c>
      <c r="O18" s="18" t="s">
        <v>404</v>
      </c>
      <c r="P18" s="20" t="s">
        <v>404</v>
      </c>
      <c r="Q18" s="18" t="s">
        <v>404</v>
      </c>
      <c r="R18" s="20" t="s">
        <v>404</v>
      </c>
      <c r="S18" s="18" t="s">
        <v>404</v>
      </c>
      <c r="T18" s="20" t="s">
        <v>404</v>
      </c>
      <c r="U18" s="18" t="n">
        <v>457.84049668</v>
      </c>
      <c r="V18" s="20" t="n">
        <v>36.01265059</v>
      </c>
    </row>
    <row r="19" spans="1:22">
      <c r="A19" s="15" t="s">
        <v>416</v>
      </c>
      <c r="B19" s="17" t="n">
        <v>5658</v>
      </c>
      <c r="C19" s="18">
        <f>(327.0/B19*100)</f>
        <v/>
      </c>
      <c r="D19" s="19" t="n">
        <v>5331</v>
      </c>
      <c r="E19" s="18" t="n">
        <v>504.13807588</v>
      </c>
      <c r="F19" s="20" t="n">
        <v>4.56895464</v>
      </c>
      <c r="G19" s="18" t="n">
        <v>445.8571126</v>
      </c>
      <c r="H19" s="20" t="n">
        <v>5.96636981</v>
      </c>
      <c r="I19" s="18" t="n">
        <v>410.84012268</v>
      </c>
      <c r="J19" s="20" t="n">
        <v>20.30435932</v>
      </c>
      <c r="K19" s="18" t="n">
        <v>476.20722329</v>
      </c>
      <c r="L19" s="20" t="n">
        <v>5.99008367</v>
      </c>
      <c r="M19" s="18" t="s">
        <v>404</v>
      </c>
      <c r="N19" s="20" t="s">
        <v>404</v>
      </c>
      <c r="O19" s="18" t="s">
        <v>404</v>
      </c>
      <c r="P19" s="20" t="s">
        <v>404</v>
      </c>
      <c r="Q19" s="18" t="s">
        <v>404</v>
      </c>
      <c r="R19" s="20" t="s">
        <v>404</v>
      </c>
      <c r="S19" s="18" t="s">
        <v>404</v>
      </c>
      <c r="T19" s="20" t="s">
        <v>404</v>
      </c>
      <c r="U19" s="18" t="n">
        <v>459.33728203</v>
      </c>
      <c r="V19" s="20" t="n">
        <v>54.71602365</v>
      </c>
    </row>
    <row r="20" spans="1:22">
      <c r="A20" s="15" t="s">
        <v>417</v>
      </c>
      <c r="B20" s="17" t="n">
        <v>3371</v>
      </c>
      <c r="C20" s="18">
        <f>(24.0/B20*100)</f>
        <v/>
      </c>
      <c r="D20" s="19" t="n">
        <v>3347</v>
      </c>
      <c r="E20" s="18" t="n">
        <v>475.80849037</v>
      </c>
      <c r="F20" s="20" t="n">
        <v>4.44363045</v>
      </c>
      <c r="G20" s="18" t="n">
        <v>471.26465336</v>
      </c>
      <c r="H20" s="20" t="n">
        <v>1.93539578</v>
      </c>
      <c r="I20" s="18" t="n">
        <v>480.56375156</v>
      </c>
      <c r="J20" s="20" t="n">
        <v>5.29279996</v>
      </c>
      <c r="K20" s="18" t="n">
        <v>456.04688597</v>
      </c>
      <c r="L20" s="20" t="n">
        <v>21.13333323</v>
      </c>
      <c r="M20" s="18" t="s">
        <v>404</v>
      </c>
      <c r="N20" s="20" t="s">
        <v>404</v>
      </c>
      <c r="O20" s="18" t="s">
        <v>404</v>
      </c>
      <c r="P20" s="20" t="s">
        <v>404</v>
      </c>
      <c r="Q20" s="18" t="s">
        <v>404</v>
      </c>
      <c r="R20" s="20" t="s">
        <v>404</v>
      </c>
      <c r="S20" s="18" t="s">
        <v>404</v>
      </c>
      <c r="T20" s="20" t="s">
        <v>404</v>
      </c>
      <c r="U20" s="18" t="n">
        <v>484.39172354</v>
      </c>
      <c r="V20" s="20" t="n">
        <v>9.18569312</v>
      </c>
    </row>
    <row r="21" spans="1:22">
      <c r="A21" s="15" t="s">
        <v>418</v>
      </c>
      <c r="B21" s="17" t="n">
        <v>5741</v>
      </c>
      <c r="C21" s="18">
        <f>(0.0/B21*100)</f>
        <v/>
      </c>
      <c r="D21" s="19" t="n">
        <v>5741</v>
      </c>
      <c r="E21" s="18" t="n">
        <v>532.0653138</v>
      </c>
      <c r="F21" s="20" t="n">
        <v>7.28174048</v>
      </c>
      <c r="G21" s="18" t="n">
        <v>500.58610844</v>
      </c>
      <c r="H21" s="20" t="n">
        <v>3.08398509</v>
      </c>
      <c r="I21" s="18" t="n">
        <v>492.03271659</v>
      </c>
      <c r="J21" s="20" t="n">
        <v>9.13120651</v>
      </c>
      <c r="K21" s="18" t="n">
        <v>421.56992053</v>
      </c>
      <c r="L21" s="20" t="n">
        <v>6.47171755</v>
      </c>
      <c r="M21" s="18" t="s">
        <v>404</v>
      </c>
      <c r="N21" s="20" t="s">
        <v>404</v>
      </c>
      <c r="O21" s="18" t="s">
        <v>404</v>
      </c>
      <c r="P21" s="20" t="s">
        <v>404</v>
      </c>
      <c r="Q21" s="18" t="s">
        <v>404</v>
      </c>
      <c r="R21" s="20" t="s">
        <v>404</v>
      </c>
      <c r="S21" s="18" t="s">
        <v>404</v>
      </c>
      <c r="T21" s="20" t="s">
        <v>404</v>
      </c>
      <c r="U21" s="18" t="n">
        <v>496.86904079</v>
      </c>
      <c r="V21" s="20" t="n">
        <v>7.14454333</v>
      </c>
    </row>
    <row r="22" spans="1:22">
      <c r="A22" s="15" t="s">
        <v>419</v>
      </c>
      <c r="B22" s="17" t="n">
        <v>6598</v>
      </c>
      <c r="C22" s="18">
        <f>(0.0/B22*100)</f>
        <v/>
      </c>
      <c r="D22" s="19" t="n">
        <v>6598</v>
      </c>
      <c r="E22" s="18" t="n">
        <v>475.6611293</v>
      </c>
      <c r="F22" s="20" t="n">
        <v>6.03167839</v>
      </c>
      <c r="G22" s="18" t="n">
        <v>458.65297513</v>
      </c>
      <c r="H22" s="20" t="n">
        <v>6.66560204</v>
      </c>
      <c r="I22" s="18" t="n">
        <v>358.10748315</v>
      </c>
      <c r="J22" s="20" t="n">
        <v>14.56597971</v>
      </c>
      <c r="K22" s="18" t="s">
        <v>404</v>
      </c>
      <c r="L22" s="20" t="s">
        <v>404</v>
      </c>
      <c r="M22" s="18" t="s">
        <v>404</v>
      </c>
      <c r="N22" s="20" t="s">
        <v>404</v>
      </c>
      <c r="O22" s="18" t="s">
        <v>404</v>
      </c>
      <c r="P22" s="20" t="s">
        <v>404</v>
      </c>
      <c r="Q22" s="18" t="s">
        <v>404</v>
      </c>
      <c r="R22" s="20" t="s">
        <v>404</v>
      </c>
      <c r="S22" s="18" t="s">
        <v>404</v>
      </c>
      <c r="T22" s="20" t="s">
        <v>404</v>
      </c>
      <c r="U22" s="18" t="n">
        <v>448.31593811</v>
      </c>
      <c r="V22" s="20" t="n">
        <v>22.526812</v>
      </c>
    </row>
    <row r="23" spans="1:22">
      <c r="A23" s="15" t="s">
        <v>420</v>
      </c>
      <c r="B23" s="17" t="n">
        <v>11583</v>
      </c>
      <c r="C23" s="18">
        <f>(3194.0/B23*100)</f>
        <v/>
      </c>
      <c r="D23" s="19" t="n">
        <v>8389</v>
      </c>
      <c r="E23" s="18" t="n">
        <v>492.51141869</v>
      </c>
      <c r="F23" s="20" t="n">
        <v>6.77133777</v>
      </c>
      <c r="G23" s="18" t="n">
        <v>481.73791555</v>
      </c>
      <c r="H23" s="20" t="n">
        <v>5.629589</v>
      </c>
      <c r="I23" s="18" t="n">
        <v>452.67833077</v>
      </c>
      <c r="J23" s="20" t="n">
        <v>15.21261868</v>
      </c>
      <c r="K23" s="18" t="s">
        <v>404</v>
      </c>
      <c r="L23" s="20" t="s">
        <v>404</v>
      </c>
      <c r="M23" s="18" t="s">
        <v>404</v>
      </c>
      <c r="N23" s="20" t="s">
        <v>404</v>
      </c>
      <c r="O23" s="18" t="s">
        <v>404</v>
      </c>
      <c r="P23" s="20" t="s">
        <v>404</v>
      </c>
      <c r="Q23" s="18" t="s">
        <v>404</v>
      </c>
      <c r="R23" s="20" t="s">
        <v>404</v>
      </c>
      <c r="S23" s="18" t="s">
        <v>404</v>
      </c>
      <c r="T23" s="20" t="s">
        <v>404</v>
      </c>
      <c r="U23" s="18" t="n">
        <v>472.45357516</v>
      </c>
      <c r="V23" s="20" t="n">
        <v>27.75120428</v>
      </c>
    </row>
    <row r="24" spans="1:22">
      <c r="A24" s="15" t="s">
        <v>421</v>
      </c>
      <c r="B24" s="17" t="n">
        <v>6647</v>
      </c>
      <c r="C24" s="18">
        <f>(0.0/B24*100)</f>
        <v/>
      </c>
      <c r="D24" s="19" t="n">
        <v>6647</v>
      </c>
      <c r="E24" s="18" t="n">
        <v>548.7593012900001</v>
      </c>
      <c r="F24" s="20" t="n">
        <v>6.7317518</v>
      </c>
      <c r="G24" s="18" t="n">
        <v>533.23953049</v>
      </c>
      <c r="H24" s="20" t="n">
        <v>4.03172476</v>
      </c>
      <c r="I24" s="18" t="n">
        <v>546.51412848</v>
      </c>
      <c r="J24" s="20" t="n">
        <v>13.26201408</v>
      </c>
      <c r="K24" s="18" t="s">
        <v>404</v>
      </c>
      <c r="L24" s="20" t="s">
        <v>404</v>
      </c>
      <c r="M24" s="18" t="s">
        <v>404</v>
      </c>
      <c r="N24" s="20" t="s">
        <v>404</v>
      </c>
      <c r="O24" s="18" t="s">
        <v>404</v>
      </c>
      <c r="P24" s="20" t="s">
        <v>404</v>
      </c>
      <c r="Q24" s="18" t="s">
        <v>404</v>
      </c>
      <c r="R24" s="20" t="s">
        <v>404</v>
      </c>
      <c r="S24" s="18" t="s">
        <v>404</v>
      </c>
      <c r="T24" s="20" t="s">
        <v>404</v>
      </c>
      <c r="U24" s="18" t="n">
        <v>583.39957261</v>
      </c>
      <c r="V24" s="20" t="n">
        <v>4.24831172</v>
      </c>
    </row>
    <row r="25" spans="1:22">
      <c r="A25" s="15" t="s">
        <v>422</v>
      </c>
      <c r="B25" s="17" t="n">
        <v>5581</v>
      </c>
      <c r="C25" s="18">
        <f>(0.0/B25*100)</f>
        <v/>
      </c>
      <c r="D25" s="19" t="n">
        <v>5581</v>
      </c>
      <c r="E25" s="18" t="n">
        <v>536.98263984</v>
      </c>
      <c r="F25" s="20" t="n">
        <v>6.32332164</v>
      </c>
      <c r="G25" s="18" t="n">
        <v>513.82740525</v>
      </c>
      <c r="H25" s="20" t="n">
        <v>4.14342317</v>
      </c>
      <c r="I25" s="18" t="n">
        <v>472.18563804</v>
      </c>
      <c r="J25" s="20" t="n">
        <v>18.87473847</v>
      </c>
      <c r="K25" s="18" t="s">
        <v>404</v>
      </c>
      <c r="L25" s="20" t="s">
        <v>404</v>
      </c>
      <c r="M25" s="18" t="s">
        <v>404</v>
      </c>
      <c r="N25" s="20" t="s">
        <v>404</v>
      </c>
      <c r="O25" s="18" t="s">
        <v>404</v>
      </c>
      <c r="P25" s="20" t="s">
        <v>404</v>
      </c>
      <c r="Q25" s="18" t="s">
        <v>404</v>
      </c>
      <c r="R25" s="20" t="s">
        <v>404</v>
      </c>
      <c r="S25" s="18" t="s">
        <v>404</v>
      </c>
      <c r="T25" s="20" t="s">
        <v>404</v>
      </c>
      <c r="U25" s="18" t="n">
        <v>442.41672222</v>
      </c>
      <c r="V25" s="20" t="n">
        <v>3.3615834</v>
      </c>
    </row>
    <row r="26" spans="1:22">
      <c r="A26" s="15" t="s">
        <v>423</v>
      </c>
      <c r="B26" s="17" t="n">
        <v>4869</v>
      </c>
      <c r="C26" s="18">
        <f>(11.0/B26*100)</f>
        <v/>
      </c>
      <c r="D26" s="19" t="n">
        <v>4858</v>
      </c>
      <c r="E26" s="18" t="n">
        <v>489.20634055</v>
      </c>
      <c r="F26" s="20" t="n">
        <v>3.17146439</v>
      </c>
      <c r="G26" s="18" t="n">
        <v>493.30690801</v>
      </c>
      <c r="H26" s="20" t="n">
        <v>2.39282785</v>
      </c>
      <c r="I26" s="18" t="n">
        <v>475.20268912</v>
      </c>
      <c r="J26" s="20" t="n">
        <v>7.49468651</v>
      </c>
      <c r="K26" s="18" t="n">
        <v>513.6569352</v>
      </c>
      <c r="L26" s="20" t="n">
        <v>7.63989215</v>
      </c>
      <c r="M26" s="18" t="s">
        <v>404</v>
      </c>
      <c r="N26" s="20" t="s">
        <v>404</v>
      </c>
      <c r="O26" s="18" t="s">
        <v>404</v>
      </c>
      <c r="P26" s="20" t="s">
        <v>404</v>
      </c>
      <c r="Q26" s="18" t="s">
        <v>404</v>
      </c>
      <c r="R26" s="20" t="s">
        <v>404</v>
      </c>
      <c r="S26" s="18" t="s">
        <v>404</v>
      </c>
      <c r="T26" s="20" t="s">
        <v>404</v>
      </c>
      <c r="U26" s="18" t="n">
        <v>455.5063103</v>
      </c>
      <c r="V26" s="20" t="n">
        <v>9.170333830000001</v>
      </c>
    </row>
    <row r="27" spans="1:22">
      <c r="A27" s="15" t="s">
        <v>424</v>
      </c>
      <c r="B27" s="17" t="n">
        <v>5299</v>
      </c>
      <c r="C27" s="18">
        <f>(0.0/B27*100)</f>
        <v/>
      </c>
      <c r="D27" s="19" t="n">
        <v>5299</v>
      </c>
      <c r="E27" s="18" t="n">
        <v>530.77601856</v>
      </c>
      <c r="F27" s="20" t="n">
        <v>2.29272089</v>
      </c>
      <c r="G27" s="18" t="n">
        <v>473.54836543</v>
      </c>
      <c r="H27" s="20" t="n">
        <v>1.23472561</v>
      </c>
      <c r="I27" s="18" t="n">
        <v>399.17524079</v>
      </c>
      <c r="J27" s="20" t="n">
        <v>7.3795494</v>
      </c>
      <c r="K27" s="18" t="s">
        <v>404</v>
      </c>
      <c r="L27" s="20" t="s">
        <v>404</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415.06677492</v>
      </c>
      <c r="F28" s="20" t="n">
        <v>5.56567376</v>
      </c>
      <c r="G28" s="18" t="n">
        <v>420.09939645</v>
      </c>
      <c r="H28" s="20" t="n">
        <v>2.70625222</v>
      </c>
      <c r="I28" s="18" t="n">
        <v>401.50167542</v>
      </c>
      <c r="J28" s="20" t="n">
        <v>4.82967436</v>
      </c>
      <c r="K28" s="18" t="n">
        <v>391.26455821</v>
      </c>
      <c r="L28" s="20" t="n">
        <v>21.58999764</v>
      </c>
      <c r="M28" s="18" t="s">
        <v>404</v>
      </c>
      <c r="N28" s="20" t="s">
        <v>404</v>
      </c>
      <c r="O28" s="18" t="s">
        <v>404</v>
      </c>
      <c r="P28" s="20" t="s">
        <v>404</v>
      </c>
      <c r="Q28" s="18" t="s">
        <v>404</v>
      </c>
      <c r="R28" s="20" t="s">
        <v>404</v>
      </c>
      <c r="S28" s="18" t="s">
        <v>404</v>
      </c>
      <c r="T28" s="20" t="s">
        <v>404</v>
      </c>
      <c r="U28" s="18" t="s">
        <v>404</v>
      </c>
      <c r="V28" s="20" t="s">
        <v>404</v>
      </c>
    </row>
    <row r="29" spans="1:22">
      <c r="A29" s="15" t="s">
        <v>426</v>
      </c>
      <c r="B29" s="17" t="n">
        <v>5385</v>
      </c>
      <c r="C29" s="18">
        <f>(1123.0/B29*100)</f>
        <v/>
      </c>
      <c r="D29" s="19" t="n">
        <v>4262</v>
      </c>
      <c r="E29" s="18" t="n">
        <v>462.7053</v>
      </c>
      <c r="F29" s="20" t="n">
        <v>20.80967021</v>
      </c>
      <c r="G29" s="18" t="n">
        <v>523.9867068999999</v>
      </c>
      <c r="H29" s="20" t="n">
        <v>8.29673607</v>
      </c>
      <c r="I29" s="18" t="n">
        <v>488.5663393</v>
      </c>
      <c r="J29" s="20" t="n">
        <v>12.14946681</v>
      </c>
      <c r="K29" s="18" t="s">
        <v>404</v>
      </c>
      <c r="L29" s="20" t="s">
        <v>404</v>
      </c>
      <c r="M29" s="18" t="s">
        <v>404</v>
      </c>
      <c r="N29" s="20" t="s">
        <v>404</v>
      </c>
      <c r="O29" s="18" t="s">
        <v>404</v>
      </c>
      <c r="P29" s="20" t="s">
        <v>404</v>
      </c>
      <c r="Q29" s="18" t="s">
        <v>404</v>
      </c>
      <c r="R29" s="20" t="s">
        <v>404</v>
      </c>
      <c r="S29" s="18" t="s">
        <v>404</v>
      </c>
      <c r="T29" s="20" t="s">
        <v>404</v>
      </c>
      <c r="U29" s="18" t="n">
        <v>496.08937753</v>
      </c>
      <c r="V29" s="20" t="n">
        <v>10.8849441</v>
      </c>
    </row>
    <row r="30" spans="1:22">
      <c r="A30" s="15" t="s">
        <v>427</v>
      </c>
      <c r="B30" s="17" t="n">
        <v>4520</v>
      </c>
      <c r="C30" s="18">
        <f>(1105.0/B30*100)</f>
        <v/>
      </c>
      <c r="D30" s="19" t="n">
        <v>3415</v>
      </c>
      <c r="E30" s="18" t="n">
        <v>532.5011472800001</v>
      </c>
      <c r="F30" s="20" t="n">
        <v>9.169162269999999</v>
      </c>
      <c r="G30" s="18" t="n">
        <v>512.00793053</v>
      </c>
      <c r="H30" s="20" t="n">
        <v>3.88845765</v>
      </c>
      <c r="I30" s="18" t="n">
        <v>516.24036323</v>
      </c>
      <c r="J30" s="20" t="n">
        <v>8.05463531</v>
      </c>
      <c r="K30" s="18" t="s">
        <v>404</v>
      </c>
      <c r="L30" s="20" t="s">
        <v>404</v>
      </c>
      <c r="M30" s="18" t="s">
        <v>404</v>
      </c>
      <c r="N30" s="20" t="s">
        <v>404</v>
      </c>
      <c r="O30" s="18" t="s">
        <v>404</v>
      </c>
      <c r="P30" s="20" t="s">
        <v>404</v>
      </c>
      <c r="Q30" s="18" t="s">
        <v>404</v>
      </c>
      <c r="R30" s="20" t="s">
        <v>404</v>
      </c>
      <c r="S30" s="18" t="s">
        <v>404</v>
      </c>
      <c r="T30" s="20" t="s">
        <v>404</v>
      </c>
      <c r="U30" s="18" t="n">
        <v>505.27142966</v>
      </c>
      <c r="V30" s="20" t="n">
        <v>4.01690743</v>
      </c>
    </row>
    <row r="31" spans="1:22">
      <c r="A31" s="15" t="s">
        <v>428</v>
      </c>
      <c r="B31" s="17" t="n">
        <v>5456</v>
      </c>
      <c r="C31" s="18">
        <f>(502.0/B31*100)</f>
        <v/>
      </c>
      <c r="D31" s="19" t="n">
        <v>4954</v>
      </c>
      <c r="E31" s="18" t="n">
        <v>505.62640143</v>
      </c>
      <c r="F31" s="20" t="n">
        <v>15.84306487</v>
      </c>
      <c r="G31" s="18" t="n">
        <v>500.26930534</v>
      </c>
      <c r="H31" s="20" t="n">
        <v>2.56190032</v>
      </c>
      <c r="I31" s="18" t="n">
        <v>488.20196574</v>
      </c>
      <c r="J31" s="20" t="n">
        <v>6.50393523</v>
      </c>
      <c r="K31" s="18" t="n">
        <v>504.464282</v>
      </c>
      <c r="L31" s="20" t="n">
        <v>8.59405289</v>
      </c>
      <c r="M31" s="18" t="s">
        <v>404</v>
      </c>
      <c r="N31" s="20" t="s">
        <v>404</v>
      </c>
      <c r="O31" s="18" t="s">
        <v>404</v>
      </c>
      <c r="P31" s="20" t="s">
        <v>404</v>
      </c>
      <c r="Q31" s="18" t="s">
        <v>404</v>
      </c>
      <c r="R31" s="20" t="s">
        <v>404</v>
      </c>
      <c r="S31" s="18" t="s">
        <v>404</v>
      </c>
      <c r="T31" s="20" t="s">
        <v>404</v>
      </c>
      <c r="U31" s="18" t="n">
        <v>493.48206306</v>
      </c>
      <c r="V31" s="20" t="n">
        <v>10.93965278</v>
      </c>
    </row>
    <row r="32" spans="1:22">
      <c r="A32" s="15" t="s">
        <v>429</v>
      </c>
      <c r="B32" s="17" t="n">
        <v>4478</v>
      </c>
      <c r="C32" s="18">
        <f>(0.0/B32*100)</f>
        <v/>
      </c>
      <c r="D32" s="19" t="n">
        <v>4478</v>
      </c>
      <c r="E32" s="18" t="n">
        <v>511.38051925</v>
      </c>
      <c r="F32" s="20" t="n">
        <v>6.61880478</v>
      </c>
      <c r="G32" s="18" t="n">
        <v>495.72989802</v>
      </c>
      <c r="H32" s="20" t="n">
        <v>2.99194634</v>
      </c>
      <c r="I32" s="18" t="n">
        <v>523.29608301</v>
      </c>
      <c r="J32" s="20" t="n">
        <v>11.56939438</v>
      </c>
      <c r="K32" s="18" t="s">
        <v>404</v>
      </c>
      <c r="L32" s="20" t="s">
        <v>404</v>
      </c>
      <c r="M32" s="18" t="s">
        <v>404</v>
      </c>
      <c r="N32" s="20" t="s">
        <v>404</v>
      </c>
      <c r="O32" s="18" t="s">
        <v>404</v>
      </c>
      <c r="P32" s="20" t="s">
        <v>404</v>
      </c>
      <c r="Q32" s="18" t="s">
        <v>404</v>
      </c>
      <c r="R32" s="20" t="s">
        <v>404</v>
      </c>
      <c r="S32" s="18" t="s">
        <v>404</v>
      </c>
      <c r="T32" s="20" t="s">
        <v>404</v>
      </c>
      <c r="U32" s="18" t="n">
        <v>534.76793714</v>
      </c>
      <c r="V32" s="20" t="n">
        <v>5.32499161</v>
      </c>
    </row>
    <row r="33" spans="1:22">
      <c r="A33" s="15" t="s">
        <v>430</v>
      </c>
      <c r="B33" s="17" t="n">
        <v>7325</v>
      </c>
      <c r="C33" s="18">
        <f>(29.0/B33*100)</f>
        <v/>
      </c>
      <c r="D33" s="19" t="n">
        <v>7296</v>
      </c>
      <c r="E33" s="18" t="n">
        <v>508.54119764</v>
      </c>
      <c r="F33" s="20" t="n">
        <v>6.10171292</v>
      </c>
      <c r="G33" s="18" t="n">
        <v>500.42541843</v>
      </c>
      <c r="H33" s="20" t="n">
        <v>3.68425995</v>
      </c>
      <c r="I33" s="18" t="n">
        <v>473.75390375</v>
      </c>
      <c r="J33" s="20" t="n">
        <v>17.87950275</v>
      </c>
      <c r="K33" s="18" t="n">
        <v>464.12804196</v>
      </c>
      <c r="L33" s="20" t="n">
        <v>13.99106488</v>
      </c>
      <c r="M33" s="18" t="s">
        <v>404</v>
      </c>
      <c r="N33" s="20" t="s">
        <v>404</v>
      </c>
      <c r="O33" s="18" t="s">
        <v>404</v>
      </c>
      <c r="P33" s="20" t="s">
        <v>404</v>
      </c>
      <c r="Q33" s="18" t="s">
        <v>404</v>
      </c>
      <c r="R33" s="20" t="s">
        <v>404</v>
      </c>
      <c r="S33" s="18" t="s">
        <v>404</v>
      </c>
      <c r="T33" s="20" t="s">
        <v>404</v>
      </c>
      <c r="U33" s="18" t="n">
        <v>465.20517008</v>
      </c>
      <c r="V33" s="20" t="n">
        <v>8.819867650000001</v>
      </c>
    </row>
    <row r="34" spans="1:22">
      <c r="A34" s="15" t="s">
        <v>431</v>
      </c>
      <c r="B34" s="17" t="n">
        <v>6350</v>
      </c>
      <c r="C34" s="18">
        <f>(0.0/B34*100)</f>
        <v/>
      </c>
      <c r="D34" s="19" t="n">
        <v>6350</v>
      </c>
      <c r="E34" s="18" t="n">
        <v>479.60033299</v>
      </c>
      <c r="F34" s="20" t="n">
        <v>4.85624191</v>
      </c>
      <c r="G34" s="18" t="n">
        <v>451.96013025</v>
      </c>
      <c r="H34" s="20" t="n">
        <v>5.47569051</v>
      </c>
      <c r="I34" s="18" t="n">
        <v>382.39665183</v>
      </c>
      <c r="J34" s="20" t="n">
        <v>18.123879</v>
      </c>
      <c r="K34" s="18" t="s">
        <v>404</v>
      </c>
      <c r="L34" s="20" t="s">
        <v>404</v>
      </c>
      <c r="M34" s="18" t="s">
        <v>404</v>
      </c>
      <c r="N34" s="20" t="s">
        <v>404</v>
      </c>
      <c r="O34" s="18" t="s">
        <v>404</v>
      </c>
      <c r="P34" s="20" t="s">
        <v>404</v>
      </c>
      <c r="Q34" s="18" t="s">
        <v>404</v>
      </c>
      <c r="R34" s="20" t="s">
        <v>404</v>
      </c>
      <c r="S34" s="18" t="s">
        <v>404</v>
      </c>
      <c r="T34" s="20" t="s">
        <v>404</v>
      </c>
      <c r="U34" s="18" t="n">
        <v>355.49436773</v>
      </c>
      <c r="V34" s="20" t="n">
        <v>8.932563610000001</v>
      </c>
    </row>
    <row r="35" spans="1:22">
      <c r="A35" s="15" t="s">
        <v>432</v>
      </c>
      <c r="B35" s="17" t="n">
        <v>6406</v>
      </c>
      <c r="C35" s="18">
        <f>(443.0/B35*100)</f>
        <v/>
      </c>
      <c r="D35" s="19" t="n">
        <v>5963</v>
      </c>
      <c r="E35" s="18" t="n">
        <v>548.55925439</v>
      </c>
      <c r="F35" s="20" t="n">
        <v>2.06867828</v>
      </c>
      <c r="G35" s="18" t="n">
        <v>485.61185233</v>
      </c>
      <c r="H35" s="20" t="n">
        <v>1.89957364</v>
      </c>
      <c r="I35" s="18" t="n">
        <v>468.84546522</v>
      </c>
      <c r="J35" s="20" t="n">
        <v>7.77511647</v>
      </c>
      <c r="K35" s="18" t="s">
        <v>404</v>
      </c>
      <c r="L35" s="20" t="s">
        <v>404</v>
      </c>
      <c r="M35" s="18" t="s">
        <v>404</v>
      </c>
      <c r="N35" s="20" t="s">
        <v>404</v>
      </c>
      <c r="O35" s="18" t="s">
        <v>404</v>
      </c>
      <c r="P35" s="20" t="s">
        <v>404</v>
      </c>
      <c r="Q35" s="18" t="s">
        <v>404</v>
      </c>
      <c r="R35" s="20" t="s">
        <v>404</v>
      </c>
      <c r="S35" s="18" t="s">
        <v>404</v>
      </c>
      <c r="T35" s="20" t="s">
        <v>404</v>
      </c>
      <c r="U35" s="18" t="n">
        <v>513.09837825</v>
      </c>
      <c r="V35" s="20" t="n">
        <v>10.24026847</v>
      </c>
    </row>
    <row r="36" spans="1:22">
      <c r="A36" s="15" t="s">
        <v>433</v>
      </c>
      <c r="B36" s="17" t="n">
        <v>6736</v>
      </c>
      <c r="C36" s="18">
        <f>(10.0/B36*100)</f>
        <v/>
      </c>
      <c r="D36" s="19" t="n">
        <v>6726</v>
      </c>
      <c r="E36" s="18" t="n">
        <v>497.18340931</v>
      </c>
      <c r="F36" s="20" t="n">
        <v>5.35418846</v>
      </c>
      <c r="G36" s="18" t="n">
        <v>493.12820083</v>
      </c>
      <c r="H36" s="20" t="n">
        <v>2.70584182</v>
      </c>
      <c r="I36" s="18" t="n">
        <v>477.76418299</v>
      </c>
      <c r="J36" s="20" t="n">
        <v>8.898515590000001</v>
      </c>
      <c r="K36" s="18" t="s">
        <v>404</v>
      </c>
      <c r="L36" s="20" t="s">
        <v>404</v>
      </c>
      <c r="M36" s="18" t="s">
        <v>404</v>
      </c>
      <c r="N36" s="20" t="s">
        <v>404</v>
      </c>
      <c r="O36" s="18" t="s">
        <v>404</v>
      </c>
      <c r="P36" s="20" t="s">
        <v>404</v>
      </c>
      <c r="Q36" s="18" t="s">
        <v>404</v>
      </c>
      <c r="R36" s="20" t="s">
        <v>404</v>
      </c>
      <c r="S36" s="18" t="s">
        <v>404</v>
      </c>
      <c r="T36" s="20" t="s">
        <v>404</v>
      </c>
      <c r="U36" s="18" t="n">
        <v>479.54604367</v>
      </c>
      <c r="V36" s="20" t="n">
        <v>12.23763226</v>
      </c>
    </row>
    <row r="37" spans="1:22">
      <c r="A37" s="15" t="s">
        <v>434</v>
      </c>
      <c r="B37" s="17" t="n">
        <v>5458</v>
      </c>
      <c r="C37" s="18">
        <f>(0.0/B37*100)</f>
        <v/>
      </c>
      <c r="D37" s="19" t="n">
        <v>5458</v>
      </c>
      <c r="E37" s="18" t="n">
        <v>498.63242199</v>
      </c>
      <c r="F37" s="20" t="n">
        <v>11.1564835</v>
      </c>
      <c r="G37" s="18" t="n">
        <v>495.60889488</v>
      </c>
      <c r="H37" s="20" t="n">
        <v>3.80163233</v>
      </c>
      <c r="I37" s="18" t="n">
        <v>474.25150133</v>
      </c>
      <c r="J37" s="20" t="n">
        <v>9.469536359999999</v>
      </c>
      <c r="K37" s="18" t="s">
        <v>404</v>
      </c>
      <c r="L37" s="20" t="s">
        <v>404</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543.49952558</v>
      </c>
      <c r="F38" s="20" t="n">
        <v>8.491537409999999</v>
      </c>
      <c r="G38" s="18" t="n">
        <v>503.23096139</v>
      </c>
      <c r="H38" s="20" t="n">
        <v>4.27866897</v>
      </c>
      <c r="I38" s="18" t="n">
        <v>467.45096319</v>
      </c>
      <c r="J38" s="20" t="n">
        <v>9.82329652</v>
      </c>
      <c r="K38" s="18" t="n">
        <v>484.69400772</v>
      </c>
      <c r="L38" s="20" t="n">
        <v>3.10771088</v>
      </c>
      <c r="M38" s="18" t="s">
        <v>404</v>
      </c>
      <c r="N38" s="20" t="s">
        <v>404</v>
      </c>
      <c r="O38" s="18" t="s">
        <v>404</v>
      </c>
      <c r="P38" s="20" t="s">
        <v>404</v>
      </c>
      <c r="Q38" s="18" t="s">
        <v>404</v>
      </c>
      <c r="R38" s="20" t="s">
        <v>404</v>
      </c>
      <c r="S38" s="18" t="s">
        <v>404</v>
      </c>
      <c r="T38" s="20" t="s">
        <v>404</v>
      </c>
      <c r="U38" s="18" t="n">
        <v>536.22579524</v>
      </c>
      <c r="V38" s="20" t="n">
        <v>28.24527301</v>
      </c>
    </row>
    <row r="39" spans="1:22">
      <c r="A39" s="15" t="s">
        <v>436</v>
      </c>
      <c r="B39" s="17" t="n">
        <v>5895</v>
      </c>
      <c r="C39" s="18">
        <f>(0.0/B39*100)</f>
        <v/>
      </c>
      <c r="D39" s="19" t="n">
        <v>5895</v>
      </c>
      <c r="E39" s="18" t="n">
        <v>452.78359506</v>
      </c>
      <c r="F39" s="20" t="n">
        <v>7.69212882</v>
      </c>
      <c r="G39" s="18" t="n">
        <v>410.03776322</v>
      </c>
      <c r="H39" s="20" t="n">
        <v>5.79181195</v>
      </c>
      <c r="I39" s="18" t="n">
        <v>396.26233958</v>
      </c>
      <c r="J39" s="20" t="n">
        <v>10.49874037</v>
      </c>
      <c r="K39" s="18" t="n">
        <v>435.94815615</v>
      </c>
      <c r="L39" s="20" t="n">
        <v>22.08738086</v>
      </c>
      <c r="M39" s="18" t="s">
        <v>404</v>
      </c>
      <c r="N39" s="20" t="s">
        <v>404</v>
      </c>
      <c r="O39" s="18" t="s">
        <v>404</v>
      </c>
      <c r="P39" s="20" t="s">
        <v>404</v>
      </c>
      <c r="Q39" s="18" t="s">
        <v>404</v>
      </c>
      <c r="R39" s="20" t="s">
        <v>404</v>
      </c>
      <c r="S39" s="18" t="s">
        <v>404</v>
      </c>
      <c r="T39" s="20" t="s">
        <v>404</v>
      </c>
      <c r="U39" s="18" t="n">
        <v>313.79585</v>
      </c>
      <c r="V39" s="20" t="n">
        <v>22.6246418</v>
      </c>
    </row>
    <row r="40" spans="1:22">
      <c r="A40" s="15" t="s">
        <v>437</v>
      </c>
      <c r="B40" s="17" t="n">
        <v>14157</v>
      </c>
      <c r="C40" s="18">
        <f>(3029.0/B40*100)</f>
        <v/>
      </c>
      <c r="D40" s="19" t="n">
        <v>11128</v>
      </c>
      <c r="E40" s="18" t="n">
        <v>537.46623506</v>
      </c>
      <c r="F40" s="20" t="n">
        <v>9.37425606</v>
      </c>
      <c r="G40" s="18" t="n">
        <v>505.60074973</v>
      </c>
      <c r="H40" s="20" t="n">
        <v>3.93789794</v>
      </c>
      <c r="I40" s="18" t="n">
        <v>484.02398618</v>
      </c>
      <c r="J40" s="20" t="n">
        <v>10.86223394</v>
      </c>
      <c r="K40" s="18" t="n">
        <v>471.14996901</v>
      </c>
      <c r="L40" s="20" t="n">
        <v>6.59697731</v>
      </c>
      <c r="M40" s="18" t="s">
        <v>404</v>
      </c>
      <c r="N40" s="20" t="s">
        <v>404</v>
      </c>
      <c r="O40" s="18" t="s">
        <v>404</v>
      </c>
      <c r="P40" s="20" t="s">
        <v>404</v>
      </c>
      <c r="Q40" s="18" t="s">
        <v>404</v>
      </c>
      <c r="R40" s="20" t="s">
        <v>404</v>
      </c>
      <c r="S40" s="18" t="s">
        <v>404</v>
      </c>
      <c r="T40" s="20" t="s">
        <v>404</v>
      </c>
      <c r="U40" s="18" t="n">
        <v>502.30525445</v>
      </c>
      <c r="V40" s="20" t="n">
        <v>11.47283498</v>
      </c>
    </row>
    <row r="41" spans="1:22">
      <c r="A41" s="15" t="s">
        <v>438</v>
      </c>
      <c r="B41" s="17" t="n">
        <v>5712</v>
      </c>
      <c r="C41" s="18">
        <f>(138.0/B41*100)</f>
        <v/>
      </c>
      <c r="D41" s="19" t="n">
        <v>5574</v>
      </c>
      <c r="E41" s="18" t="n">
        <v>502.85674636</v>
      </c>
      <c r="F41" s="20" t="n">
        <v>8.50490973</v>
      </c>
      <c r="G41" s="18" t="n">
        <v>497.30944246</v>
      </c>
      <c r="H41" s="20" t="n">
        <v>3.59901123</v>
      </c>
      <c r="I41" s="18" t="n">
        <v>492.83927344</v>
      </c>
      <c r="J41" s="20" t="n">
        <v>14.17755806</v>
      </c>
      <c r="K41" s="18" t="n">
        <v>406.72006646</v>
      </c>
      <c r="L41" s="20" t="n">
        <v>21.37525702</v>
      </c>
      <c r="M41" s="18" t="s">
        <v>404</v>
      </c>
      <c r="N41" s="20" t="s">
        <v>404</v>
      </c>
      <c r="O41" s="18" t="s">
        <v>404</v>
      </c>
      <c r="P41" s="20" t="s">
        <v>404</v>
      </c>
      <c r="Q41" s="18" t="s">
        <v>404</v>
      </c>
      <c r="R41" s="20" t="s">
        <v>404</v>
      </c>
      <c r="S41" s="18" t="s">
        <v>404</v>
      </c>
      <c r="T41" s="20" t="s">
        <v>404</v>
      </c>
      <c r="U41" s="18" t="n">
        <v>522.01607942</v>
      </c>
      <c r="V41" s="20" t="n">
        <v>6.64446522</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429.14728446</v>
      </c>
      <c r="F44" s="20" t="n">
        <v>3.59605062</v>
      </c>
      <c r="G44" s="18" t="n">
        <v>425.90458153</v>
      </c>
      <c r="H44" s="20" t="n">
        <v>6.30007485</v>
      </c>
      <c r="I44" s="18" t="n">
        <v>417.59680626</v>
      </c>
      <c r="J44" s="20" t="n">
        <v>11.93740459</v>
      </c>
      <c r="K44" s="18" t="n">
        <v>401.20042468</v>
      </c>
      <c r="L44" s="20" t="n">
        <v>6.34500554</v>
      </c>
      <c r="M44" s="18" t="s">
        <v>404</v>
      </c>
      <c r="N44" s="20" t="s">
        <v>404</v>
      </c>
      <c r="O44" s="18" t="s">
        <v>404</v>
      </c>
      <c r="P44" s="20" t="s">
        <v>404</v>
      </c>
      <c r="Q44" s="18" t="s">
        <v>404</v>
      </c>
      <c r="R44" s="20" t="s">
        <v>404</v>
      </c>
      <c r="S44" s="18" t="s">
        <v>404</v>
      </c>
      <c r="T44" s="20" t="s">
        <v>404</v>
      </c>
      <c r="U44" s="18" t="n">
        <v>483.64621317</v>
      </c>
      <c r="V44" s="20" t="n">
        <v>22.53751647</v>
      </c>
    </row>
    <row r="45" spans="1:22">
      <c r="A45" s="15" t="s">
        <v>442</v>
      </c>
      <c r="B45" s="17" t="n">
        <v>5519</v>
      </c>
      <c r="C45" s="18">
        <f>(0.0/B45*100)</f>
        <v/>
      </c>
      <c r="D45" s="19" t="n">
        <v>5519</v>
      </c>
      <c r="E45" s="18" t="n">
        <v>373.57718372</v>
      </c>
      <c r="F45" s="20" t="n">
        <v>4.68018199</v>
      </c>
      <c r="G45" s="18" t="n">
        <v>376.27735065</v>
      </c>
      <c r="H45" s="20" t="n">
        <v>4.27975781</v>
      </c>
      <c r="I45" s="18" t="n">
        <v>380.88608117</v>
      </c>
      <c r="J45" s="20" t="n">
        <v>12.67193566</v>
      </c>
      <c r="K45" s="18" t="n">
        <v>350.30726813</v>
      </c>
      <c r="L45" s="20" t="n">
        <v>8.784997519999999</v>
      </c>
      <c r="M45" s="18" t="s">
        <v>404</v>
      </c>
      <c r="N45" s="20" t="s">
        <v>404</v>
      </c>
      <c r="O45" s="18" t="s">
        <v>404</v>
      </c>
      <c r="P45" s="20" t="s">
        <v>404</v>
      </c>
      <c r="Q45" s="18" t="s">
        <v>404</v>
      </c>
      <c r="R45" s="20" t="s">
        <v>404</v>
      </c>
      <c r="S45" s="18" t="s">
        <v>404</v>
      </c>
      <c r="T45" s="20" t="s">
        <v>404</v>
      </c>
      <c r="U45" s="18" t="n">
        <v>399.49605134</v>
      </c>
      <c r="V45" s="20" t="n">
        <v>20.5445633</v>
      </c>
    </row>
    <row r="46" spans="1:22">
      <c r="A46" s="15" t="s">
        <v>443</v>
      </c>
      <c r="B46" s="17" t="n">
        <v>23141</v>
      </c>
      <c r="C46" s="18">
        <f>(4196.0/B46*100)</f>
        <v/>
      </c>
      <c r="D46" s="19" t="n">
        <v>18945</v>
      </c>
      <c r="E46" s="18" t="n">
        <v>420.58438729</v>
      </c>
      <c r="F46" s="20" t="n">
        <v>5.22647884</v>
      </c>
      <c r="G46" s="18" t="n">
        <v>395.84275857</v>
      </c>
      <c r="H46" s="20" t="n">
        <v>3.68577736</v>
      </c>
      <c r="I46" s="18" t="n">
        <v>393.17497407</v>
      </c>
      <c r="J46" s="20" t="n">
        <v>5.19141618</v>
      </c>
      <c r="K46" s="18" t="n">
        <v>395.21032847</v>
      </c>
      <c r="L46" s="20" t="n">
        <v>9.624045929999999</v>
      </c>
      <c r="M46" s="18" t="s">
        <v>404</v>
      </c>
      <c r="N46" s="20" t="s">
        <v>404</v>
      </c>
      <c r="O46" s="18" t="s">
        <v>404</v>
      </c>
      <c r="P46" s="20" t="s">
        <v>404</v>
      </c>
      <c r="Q46" s="18" t="s">
        <v>404</v>
      </c>
      <c r="R46" s="20" t="s">
        <v>404</v>
      </c>
      <c r="S46" s="18" t="s">
        <v>404</v>
      </c>
      <c r="T46" s="20" t="s">
        <v>404</v>
      </c>
      <c r="U46" s="18" t="n">
        <v>380.76197536</v>
      </c>
      <c r="V46" s="20" t="n">
        <v>10.65864102</v>
      </c>
    </row>
    <row r="47" spans="1:22">
      <c r="A47" s="15" t="s">
        <v>444</v>
      </c>
      <c r="B47" s="17" t="n">
        <v>5928</v>
      </c>
      <c r="C47" s="18">
        <f>(0.0/B47*100)</f>
        <v/>
      </c>
      <c r="D47" s="19" t="n">
        <v>5928</v>
      </c>
      <c r="E47" s="18" t="n">
        <v>463.10142135</v>
      </c>
      <c r="F47" s="20" t="n">
        <v>8.55265292</v>
      </c>
      <c r="G47" s="18" t="n">
        <v>436.34830408</v>
      </c>
      <c r="H47" s="20" t="n">
        <v>7.01152448</v>
      </c>
      <c r="I47" s="18" t="n">
        <v>414.0831557</v>
      </c>
      <c r="J47" s="20" t="n">
        <v>11.95775631</v>
      </c>
      <c r="K47" s="18" t="n">
        <v>432.33793872</v>
      </c>
      <c r="L47" s="20" t="n">
        <v>22.84213535</v>
      </c>
      <c r="M47" s="18" t="s">
        <v>404</v>
      </c>
      <c r="N47" s="20" t="s">
        <v>404</v>
      </c>
      <c r="O47" s="18" t="s">
        <v>404</v>
      </c>
      <c r="P47" s="20" t="s">
        <v>404</v>
      </c>
      <c r="Q47" s="18" t="s">
        <v>404</v>
      </c>
      <c r="R47" s="20" t="s">
        <v>404</v>
      </c>
      <c r="S47" s="18" t="s">
        <v>404</v>
      </c>
      <c r="T47" s="20" t="s">
        <v>404</v>
      </c>
      <c r="U47" s="18" t="n">
        <v>492.70421556</v>
      </c>
      <c r="V47" s="20" t="n">
        <v>24.79414634</v>
      </c>
    </row>
    <row r="48" spans="1:22">
      <c r="A48" s="15" t="s">
        <v>445</v>
      </c>
      <c r="B48" s="17" t="n">
        <v>9841</v>
      </c>
      <c r="C48" s="18">
        <f>(40.0/B48*100)</f>
        <v/>
      </c>
      <c r="D48" s="19" t="n">
        <v>9801</v>
      </c>
      <c r="E48" s="18" t="n">
        <v>547.24449115</v>
      </c>
      <c r="F48" s="20" t="n">
        <v>8.133511260000001</v>
      </c>
      <c r="G48" s="18" t="n">
        <v>519.60844625</v>
      </c>
      <c r="H48" s="20" t="n">
        <v>11.74729803</v>
      </c>
      <c r="I48" s="18" t="n">
        <v>478.44868888</v>
      </c>
      <c r="J48" s="20" t="n">
        <v>9.299834000000001</v>
      </c>
      <c r="K48" s="18" t="n">
        <v>507.1957851</v>
      </c>
      <c r="L48" s="20" t="n">
        <v>16.27544878</v>
      </c>
      <c r="M48" s="18" t="s">
        <v>404</v>
      </c>
      <c r="N48" s="20" t="s">
        <v>404</v>
      </c>
      <c r="O48" s="18" t="s">
        <v>404</v>
      </c>
      <c r="P48" s="20" t="s">
        <v>404</v>
      </c>
      <c r="Q48" s="18" t="s">
        <v>404</v>
      </c>
      <c r="R48" s="20" t="s">
        <v>404</v>
      </c>
      <c r="S48" s="18" t="s">
        <v>404</v>
      </c>
      <c r="T48" s="20" t="s">
        <v>404</v>
      </c>
      <c r="U48" s="18" t="n">
        <v>508.86456879</v>
      </c>
      <c r="V48" s="20" t="n">
        <v>10.27039653</v>
      </c>
    </row>
    <row r="49" spans="1:22">
      <c r="A49" s="15" t="s">
        <v>446</v>
      </c>
      <c r="B49" s="17" t="n">
        <v>6349</v>
      </c>
      <c r="C49" s="18">
        <f>(52.0/B49*100)</f>
        <v/>
      </c>
      <c r="D49" s="19" t="n">
        <v>6297</v>
      </c>
      <c r="E49" s="18" t="n">
        <v>445.49810248</v>
      </c>
      <c r="F49" s="20" t="n">
        <v>5.27246296</v>
      </c>
      <c r="G49" s="18" t="n">
        <v>426.76227201</v>
      </c>
      <c r="H49" s="20" t="n">
        <v>4.65605924</v>
      </c>
      <c r="I49" s="18" t="n">
        <v>415.30660252</v>
      </c>
      <c r="J49" s="20" t="n">
        <v>7.7970033</v>
      </c>
      <c r="K49" s="18" t="n">
        <v>407.50771172</v>
      </c>
      <c r="L49" s="20" t="n">
        <v>22.91125965</v>
      </c>
      <c r="M49" s="18" t="s">
        <v>404</v>
      </c>
      <c r="N49" s="20" t="s">
        <v>404</v>
      </c>
      <c r="O49" s="18" t="s">
        <v>404</v>
      </c>
      <c r="P49" s="20" t="s">
        <v>404</v>
      </c>
      <c r="Q49" s="18" t="s">
        <v>404</v>
      </c>
      <c r="R49" s="20" t="s">
        <v>404</v>
      </c>
      <c r="S49" s="18" t="s">
        <v>404</v>
      </c>
      <c r="T49" s="20" t="s">
        <v>404</v>
      </c>
      <c r="U49" s="18" t="n">
        <v>414.57268489</v>
      </c>
      <c r="V49" s="20" t="n">
        <v>5.88125209</v>
      </c>
    </row>
    <row r="50" spans="1:22">
      <c r="A50" s="15" t="s">
        <v>447</v>
      </c>
      <c r="B50" s="17" t="n">
        <v>11795</v>
      </c>
      <c r="C50" s="18">
        <f>(1031.0/B50*100)</f>
        <v/>
      </c>
      <c r="D50" s="19" t="n">
        <v>10764</v>
      </c>
      <c r="E50" s="18" t="n">
        <v>430.28648956</v>
      </c>
      <c r="F50" s="20" t="n">
        <v>5.72902079</v>
      </c>
      <c r="G50" s="18" t="n">
        <v>416.84567971</v>
      </c>
      <c r="H50" s="20" t="n">
        <v>3.90531011</v>
      </c>
      <c r="I50" s="18" t="n">
        <v>404.17892159</v>
      </c>
      <c r="J50" s="20" t="n">
        <v>5.24739407</v>
      </c>
      <c r="K50" s="18" t="n">
        <v>406.79393614</v>
      </c>
      <c r="L50" s="20" t="n">
        <v>9.383575889999999</v>
      </c>
      <c r="M50" s="18" t="s">
        <v>404</v>
      </c>
      <c r="N50" s="20" t="s">
        <v>404</v>
      </c>
      <c r="O50" s="18" t="s">
        <v>404</v>
      </c>
      <c r="P50" s="20" t="s">
        <v>404</v>
      </c>
      <c r="Q50" s="18" t="s">
        <v>404</v>
      </c>
      <c r="R50" s="20" t="s">
        <v>404</v>
      </c>
      <c r="S50" s="18" t="s">
        <v>404</v>
      </c>
      <c r="T50" s="20" t="s">
        <v>404</v>
      </c>
      <c r="U50" s="18" t="n">
        <v>410.64410582</v>
      </c>
      <c r="V50" s="20" t="n">
        <v>12.89835434</v>
      </c>
    </row>
    <row r="51" spans="1:22">
      <c r="A51" s="15" t="s">
        <v>448</v>
      </c>
      <c r="B51" s="17" t="n">
        <v>6866</v>
      </c>
      <c r="C51" s="18">
        <f>(0.0/B51*100)</f>
        <v/>
      </c>
      <c r="D51" s="19" t="n">
        <v>6866</v>
      </c>
      <c r="E51" s="18" t="n">
        <v>422.11462217</v>
      </c>
      <c r="F51" s="20" t="n">
        <v>6.96627601</v>
      </c>
      <c r="G51" s="18" t="n">
        <v>416.62293765</v>
      </c>
      <c r="H51" s="20" t="n">
        <v>3.17371718</v>
      </c>
      <c r="I51" s="18" t="n">
        <v>421.82172134</v>
      </c>
      <c r="J51" s="20" t="n">
        <v>5.24778862</v>
      </c>
      <c r="K51" s="18" t="n">
        <v>426.74442341</v>
      </c>
      <c r="L51" s="20" t="n">
        <v>12.37091701</v>
      </c>
      <c r="M51" s="18" t="s">
        <v>404</v>
      </c>
      <c r="N51" s="20" t="s">
        <v>404</v>
      </c>
      <c r="O51" s="18" t="s">
        <v>404</v>
      </c>
      <c r="P51" s="20" t="s">
        <v>404</v>
      </c>
      <c r="Q51" s="18" t="s">
        <v>404</v>
      </c>
      <c r="R51" s="20" t="s">
        <v>404</v>
      </c>
      <c r="S51" s="18" t="s">
        <v>404</v>
      </c>
      <c r="T51" s="20" t="s">
        <v>404</v>
      </c>
      <c r="U51" s="18" t="n">
        <v>493.74739879</v>
      </c>
      <c r="V51" s="20" t="n">
        <v>33.14832596</v>
      </c>
    </row>
    <row r="52" spans="1:22">
      <c r="A52" s="15" t="s">
        <v>449</v>
      </c>
      <c r="B52" s="17" t="n">
        <v>5809</v>
      </c>
      <c r="C52" s="18">
        <f>(0.0/B52*100)</f>
        <v/>
      </c>
      <c r="D52" s="19" t="n">
        <v>5809</v>
      </c>
      <c r="E52" s="18" t="n">
        <v>501.76835155</v>
      </c>
      <c r="F52" s="20" t="n">
        <v>6.72744179</v>
      </c>
      <c r="G52" s="18" t="n">
        <v>462.99489131</v>
      </c>
      <c r="H52" s="20" t="n">
        <v>4.78549065</v>
      </c>
      <c r="I52" s="18" t="n">
        <v>456.9403008</v>
      </c>
      <c r="J52" s="20" t="n">
        <v>10.96000198</v>
      </c>
      <c r="K52" s="18" t="n">
        <v>498.47512</v>
      </c>
      <c r="L52" s="20" t="n">
        <v>15.77999733</v>
      </c>
      <c r="M52" s="18" t="s">
        <v>404</v>
      </c>
      <c r="N52" s="20" t="s">
        <v>404</v>
      </c>
      <c r="O52" s="18" t="s">
        <v>404</v>
      </c>
      <c r="P52" s="20" t="s">
        <v>404</v>
      </c>
      <c r="Q52" s="18" t="s">
        <v>404</v>
      </c>
      <c r="R52" s="20" t="s">
        <v>404</v>
      </c>
      <c r="S52" s="18" t="s">
        <v>404</v>
      </c>
      <c r="T52" s="20" t="s">
        <v>404</v>
      </c>
      <c r="U52" s="18" t="n">
        <v>453.39080462</v>
      </c>
      <c r="V52" s="20" t="n">
        <v>10.60279871</v>
      </c>
    </row>
    <row r="53" spans="1:22">
      <c r="A53" s="15" t="s">
        <v>450</v>
      </c>
      <c r="B53" s="17" t="n">
        <v>5571</v>
      </c>
      <c r="C53" s="18">
        <f>(0.0/B53*100)</f>
        <v/>
      </c>
      <c r="D53" s="19" t="n">
        <v>5571</v>
      </c>
      <c r="E53" s="18" t="n">
        <v>451.55268953</v>
      </c>
      <c r="F53" s="20" t="n">
        <v>3.13658156</v>
      </c>
      <c r="G53" s="18" t="n">
        <v>433.41131802</v>
      </c>
      <c r="H53" s="20" t="n">
        <v>1.57250115</v>
      </c>
      <c r="I53" s="18" t="n">
        <v>393.98875012</v>
      </c>
      <c r="J53" s="20" t="n">
        <v>4.39402745</v>
      </c>
      <c r="K53" s="18" t="n">
        <v>338.43734347</v>
      </c>
      <c r="L53" s="20" t="n">
        <v>18.75988332</v>
      </c>
      <c r="M53" s="18" t="s">
        <v>404</v>
      </c>
      <c r="N53" s="20" t="s">
        <v>404</v>
      </c>
      <c r="O53" s="18" t="s">
        <v>404</v>
      </c>
      <c r="P53" s="20" t="s">
        <v>404</v>
      </c>
      <c r="Q53" s="18" t="s">
        <v>404</v>
      </c>
      <c r="R53" s="20" t="s">
        <v>404</v>
      </c>
      <c r="S53" s="18" t="s">
        <v>404</v>
      </c>
      <c r="T53" s="20" t="s">
        <v>404</v>
      </c>
      <c r="U53" s="18" t="n">
        <v>345.58226837</v>
      </c>
      <c r="V53" s="20" t="n">
        <v>22.51923568</v>
      </c>
    </row>
    <row r="54" spans="1:22">
      <c r="A54" s="15" t="s">
        <v>451</v>
      </c>
      <c r="B54" s="17" t="n">
        <v>4740</v>
      </c>
      <c r="C54" s="18">
        <f>(199.0/B54*100)</f>
        <v/>
      </c>
      <c r="D54" s="19" t="n">
        <v>4541</v>
      </c>
      <c r="E54" s="18" t="n">
        <v>333.27617309</v>
      </c>
      <c r="F54" s="20" t="n">
        <v>9.87897965</v>
      </c>
      <c r="G54" s="18" t="n">
        <v>332.54374745</v>
      </c>
      <c r="H54" s="20" t="n">
        <v>3.73279154</v>
      </c>
      <c r="I54" s="18" t="n">
        <v>328.2573259</v>
      </c>
      <c r="J54" s="20" t="n">
        <v>7.45225487</v>
      </c>
      <c r="K54" s="18" t="n">
        <v>332.53048776</v>
      </c>
      <c r="L54" s="20" t="n">
        <v>40.15926872</v>
      </c>
      <c r="M54" s="18" t="s">
        <v>404</v>
      </c>
      <c r="N54" s="20" t="s">
        <v>404</v>
      </c>
      <c r="O54" s="18" t="s">
        <v>404</v>
      </c>
      <c r="P54" s="20" t="s">
        <v>404</v>
      </c>
      <c r="Q54" s="18" t="s">
        <v>404</v>
      </c>
      <c r="R54" s="20" t="s">
        <v>404</v>
      </c>
      <c r="S54" s="18" t="s">
        <v>404</v>
      </c>
      <c r="T54" s="20" t="s">
        <v>404</v>
      </c>
      <c r="U54" s="18" t="n">
        <v>317.90378262</v>
      </c>
      <c r="V54" s="20" t="n">
        <v>6.79075864</v>
      </c>
    </row>
    <row r="55" spans="1:22">
      <c r="A55" s="15" t="s">
        <v>452</v>
      </c>
      <c r="B55" s="17" t="n">
        <v>5316</v>
      </c>
      <c r="C55" s="18">
        <f>(43.0/B55*100)</f>
        <v/>
      </c>
      <c r="D55" s="19" t="n">
        <v>5273</v>
      </c>
      <c r="E55" s="18" t="n">
        <v>411.77752172</v>
      </c>
      <c r="F55" s="20" t="n">
        <v>2.81882763</v>
      </c>
      <c r="G55" s="18" t="n">
        <v>418.34161196</v>
      </c>
      <c r="H55" s="20" t="n">
        <v>11.74228011</v>
      </c>
      <c r="I55" s="18" t="n">
        <v>390.24839957</v>
      </c>
      <c r="J55" s="20" t="n">
        <v>19.56426418</v>
      </c>
      <c r="K55" s="18" t="n">
        <v>413.51180335</v>
      </c>
      <c r="L55" s="20" t="n">
        <v>5.7880342</v>
      </c>
      <c r="M55" s="18" t="s">
        <v>404</v>
      </c>
      <c r="N55" s="20" t="s">
        <v>404</v>
      </c>
      <c r="O55" s="18" t="s">
        <v>404</v>
      </c>
      <c r="P55" s="20" t="s">
        <v>404</v>
      </c>
      <c r="Q55" s="18" t="s">
        <v>404</v>
      </c>
      <c r="R55" s="20" t="s">
        <v>404</v>
      </c>
      <c r="S55" s="18" t="n">
        <v>415.69571837</v>
      </c>
      <c r="T55" s="20" t="n">
        <v>21.17871597</v>
      </c>
      <c r="U55" s="18" t="n">
        <v>383.01338313</v>
      </c>
      <c r="V55" s="20" t="n">
        <v>16.83773564</v>
      </c>
    </row>
    <row r="56" spans="1:22">
      <c r="A56" s="15" t="s">
        <v>453</v>
      </c>
      <c r="B56" s="17" t="n">
        <v>5359</v>
      </c>
      <c r="C56" s="18">
        <f>(0.0/B56*100)</f>
        <v/>
      </c>
      <c r="D56" s="19" t="n">
        <v>5359</v>
      </c>
      <c r="E56" s="18" t="n">
        <v>541.72667075</v>
      </c>
      <c r="F56" s="20" t="n">
        <v>7.27953062</v>
      </c>
      <c r="G56" s="18" t="n">
        <v>515.4552367700001</v>
      </c>
      <c r="H56" s="20" t="n">
        <v>3.94256425</v>
      </c>
      <c r="I56" s="18" t="n">
        <v>535.88649603</v>
      </c>
      <c r="J56" s="20" t="n">
        <v>21.5002409</v>
      </c>
      <c r="K56" s="18" t="s">
        <v>404</v>
      </c>
      <c r="L56" s="20" t="s">
        <v>404</v>
      </c>
      <c r="M56" s="18" t="s">
        <v>404</v>
      </c>
      <c r="N56" s="20" t="s">
        <v>404</v>
      </c>
      <c r="O56" s="18" t="s">
        <v>404</v>
      </c>
      <c r="P56" s="20" t="s">
        <v>404</v>
      </c>
      <c r="Q56" s="18" t="s">
        <v>404</v>
      </c>
      <c r="R56" s="20" t="s">
        <v>404</v>
      </c>
      <c r="S56" s="18" t="s">
        <v>404</v>
      </c>
      <c r="T56" s="20" t="s">
        <v>404</v>
      </c>
      <c r="U56" s="18" t="n">
        <v>526.58407548</v>
      </c>
      <c r="V56" s="20" t="n">
        <v>19.69678635</v>
      </c>
    </row>
    <row r="57" spans="1:22">
      <c r="A57" s="15" t="s">
        <v>454</v>
      </c>
      <c r="B57" s="17" t="n">
        <v>6513</v>
      </c>
      <c r="C57" s="18">
        <f>(0.0/B57*100)</f>
        <v/>
      </c>
      <c r="D57" s="19" t="n">
        <v>6513</v>
      </c>
      <c r="E57" s="18" t="n">
        <v>402.70512516</v>
      </c>
      <c r="F57" s="20" t="n">
        <v>3.16879867</v>
      </c>
      <c r="G57" s="18" t="n">
        <v>404.22456687</v>
      </c>
      <c r="H57" s="20" t="n">
        <v>5.82656844</v>
      </c>
      <c r="I57" s="18" t="n">
        <v>399.270534</v>
      </c>
      <c r="J57" s="20" t="n">
        <v>21.47290422</v>
      </c>
      <c r="K57" s="18" t="s">
        <v>404</v>
      </c>
      <c r="L57" s="20" t="s">
        <v>404</v>
      </c>
      <c r="M57" s="18" t="s">
        <v>404</v>
      </c>
      <c r="N57" s="20" t="s">
        <v>404</v>
      </c>
      <c r="O57" s="18" t="s">
        <v>404</v>
      </c>
      <c r="P57" s="20" t="s">
        <v>404</v>
      </c>
      <c r="Q57" s="18" t="s">
        <v>404</v>
      </c>
      <c r="R57" s="20" t="s">
        <v>404</v>
      </c>
      <c r="S57" s="18" t="s">
        <v>404</v>
      </c>
      <c r="T57" s="20" t="s">
        <v>404</v>
      </c>
      <c r="U57" s="18" t="n">
        <v>449.01669442</v>
      </c>
      <c r="V57" s="20" t="n">
        <v>8.00421946</v>
      </c>
    </row>
    <row r="58" spans="1:22">
      <c r="A58" s="15" t="s">
        <v>455</v>
      </c>
      <c r="B58" s="17" t="n">
        <v>7267</v>
      </c>
      <c r="C58" s="18">
        <f>(0.0/B58*100)</f>
        <v/>
      </c>
      <c r="D58" s="19" t="n">
        <v>7267</v>
      </c>
      <c r="E58" s="18" t="n">
        <v>418.66800437</v>
      </c>
      <c r="F58" s="20" t="n">
        <v>4.83876772</v>
      </c>
      <c r="G58" s="18" t="n">
        <v>408.69793025</v>
      </c>
      <c r="H58" s="20" t="n">
        <v>4.61433924</v>
      </c>
      <c r="I58" s="18" t="n">
        <v>401.5184854</v>
      </c>
      <c r="J58" s="20" t="n">
        <v>7.6980462</v>
      </c>
      <c r="K58" s="18" t="n">
        <v>361.17947859</v>
      </c>
      <c r="L58" s="20" t="n">
        <v>22.16224838</v>
      </c>
      <c r="M58" s="18" t="s">
        <v>404</v>
      </c>
      <c r="N58" s="20" t="s">
        <v>404</v>
      </c>
      <c r="O58" s="18" t="s">
        <v>404</v>
      </c>
      <c r="P58" s="20" t="s">
        <v>404</v>
      </c>
      <c r="Q58" s="18" t="n">
        <v>332.67</v>
      </c>
      <c r="R58" s="20" t="n">
        <v>13.13271618</v>
      </c>
      <c r="S58" s="18" t="s">
        <v>404</v>
      </c>
      <c r="T58" s="20" t="s">
        <v>404</v>
      </c>
      <c r="U58" s="18" t="s">
        <v>404</v>
      </c>
      <c r="V58" s="20" t="s">
        <v>404</v>
      </c>
    </row>
    <row r="59" spans="1:22">
      <c r="A59" s="15" t="s">
        <v>456</v>
      </c>
      <c r="B59" s="17" t="n">
        <v>4826</v>
      </c>
      <c r="C59" s="18">
        <f>(0.0/B59*100)</f>
        <v/>
      </c>
      <c r="D59" s="19" t="n">
        <v>4826</v>
      </c>
      <c r="E59" s="18" t="n">
        <v>384.71394235</v>
      </c>
      <c r="F59" s="20" t="n">
        <v>2.51575932</v>
      </c>
      <c r="G59" s="18" t="n">
        <v>370.72282493</v>
      </c>
      <c r="H59" s="20" t="n">
        <v>2.13094738</v>
      </c>
      <c r="I59" s="18" t="n">
        <v>373.91309612</v>
      </c>
      <c r="J59" s="20" t="n">
        <v>5.90124628</v>
      </c>
      <c r="K59" s="18" t="n">
        <v>396.57913698</v>
      </c>
      <c r="L59" s="20" t="n">
        <v>9.22290707</v>
      </c>
      <c r="M59" s="18" t="s">
        <v>404</v>
      </c>
      <c r="N59" s="20" t="s">
        <v>404</v>
      </c>
      <c r="O59" s="18" t="s">
        <v>404</v>
      </c>
      <c r="P59" s="20" t="s">
        <v>404</v>
      </c>
      <c r="Q59" s="18" t="s">
        <v>404</v>
      </c>
      <c r="R59" s="20" t="s">
        <v>404</v>
      </c>
      <c r="S59" s="18" t="s">
        <v>404</v>
      </c>
      <c r="T59" s="20" t="s">
        <v>404</v>
      </c>
      <c r="U59" s="18" t="n">
        <v>324.88962612</v>
      </c>
      <c r="V59" s="20" t="n">
        <v>11.93927945</v>
      </c>
    </row>
    <row r="60" spans="1:22">
      <c r="A60" s="15" t="s">
        <v>457</v>
      </c>
      <c r="B60" s="17" t="n">
        <v>4546</v>
      </c>
      <c r="C60" s="18">
        <f>(0.0/B60*100)</f>
        <v/>
      </c>
      <c r="D60" s="19" t="n">
        <v>4546</v>
      </c>
      <c r="E60" s="18" t="n">
        <v>379.53756786</v>
      </c>
      <c r="F60" s="20" t="n">
        <v>5.1143687</v>
      </c>
      <c r="G60" s="18" t="n">
        <v>401.75560972</v>
      </c>
      <c r="H60" s="20" t="n">
        <v>6.26653073</v>
      </c>
      <c r="I60" s="18" t="n">
        <v>342.23285496</v>
      </c>
      <c r="J60" s="20" t="n">
        <v>16.68595005</v>
      </c>
      <c r="K60" s="18" t="n">
        <v>361.96433151</v>
      </c>
      <c r="L60" s="20" t="n">
        <v>17.74780976</v>
      </c>
      <c r="M60" s="18" t="s">
        <v>404</v>
      </c>
      <c r="N60" s="20" t="s">
        <v>404</v>
      </c>
      <c r="O60" s="18" t="s">
        <v>404</v>
      </c>
      <c r="P60" s="20" t="s">
        <v>404</v>
      </c>
      <c r="Q60" s="18" t="s">
        <v>404</v>
      </c>
      <c r="R60" s="20" t="s">
        <v>404</v>
      </c>
      <c r="S60" s="18" t="s">
        <v>404</v>
      </c>
      <c r="T60" s="20" t="s">
        <v>404</v>
      </c>
      <c r="U60" s="18" t="n">
        <v>381.91143659</v>
      </c>
      <c r="V60" s="20" t="n">
        <v>22.51151821</v>
      </c>
    </row>
    <row r="61" spans="1:22">
      <c r="A61" s="15" t="s">
        <v>458</v>
      </c>
      <c r="B61" s="17" t="n">
        <v>6525</v>
      </c>
      <c r="C61" s="18">
        <f>(0.0/B61*100)</f>
        <v/>
      </c>
      <c r="D61" s="19" t="n">
        <v>6525</v>
      </c>
      <c r="E61" s="18" t="n">
        <v>510.98980341</v>
      </c>
      <c r="F61" s="20" t="n">
        <v>5.78681542</v>
      </c>
      <c r="G61" s="18" t="n">
        <v>466.12448623</v>
      </c>
      <c r="H61" s="20" t="n">
        <v>2.64979299</v>
      </c>
      <c r="I61" s="18" t="n">
        <v>452.87127821</v>
      </c>
      <c r="J61" s="20" t="n">
        <v>11.96536758</v>
      </c>
      <c r="K61" s="18" t="n">
        <v>438.57811324</v>
      </c>
      <c r="L61" s="20" t="n">
        <v>18.02837773</v>
      </c>
      <c r="M61" s="18" t="s">
        <v>404</v>
      </c>
      <c r="N61" s="20" t="s">
        <v>404</v>
      </c>
      <c r="O61" s="18" t="s">
        <v>404</v>
      </c>
      <c r="P61" s="20" t="s">
        <v>404</v>
      </c>
      <c r="Q61" s="18" t="s">
        <v>404</v>
      </c>
      <c r="R61" s="20" t="s">
        <v>404</v>
      </c>
      <c r="S61" s="18" t="s">
        <v>404</v>
      </c>
      <c r="T61" s="20" t="s">
        <v>404</v>
      </c>
      <c r="U61" s="18" t="n">
        <v>440.15278006</v>
      </c>
      <c r="V61" s="20" t="n">
        <v>17.78035515</v>
      </c>
    </row>
    <row r="62" spans="1:22">
      <c r="A62" s="15" t="s">
        <v>459</v>
      </c>
      <c r="B62" s="17" t="n">
        <v>4476</v>
      </c>
      <c r="C62" s="18">
        <f>(0.0/B62*100)</f>
        <v/>
      </c>
      <c r="D62" s="19" t="n">
        <v>4476</v>
      </c>
      <c r="E62" s="18" t="n">
        <v>545.61914956</v>
      </c>
      <c r="F62" s="20" t="n">
        <v>1.62788181</v>
      </c>
      <c r="G62" s="18" t="n">
        <v>520.45184164</v>
      </c>
      <c r="H62" s="20" t="n">
        <v>1.8487422</v>
      </c>
      <c r="I62" s="18" t="n">
        <v>524.05809515</v>
      </c>
      <c r="J62" s="20" t="n">
        <v>3.03250323</v>
      </c>
      <c r="K62" s="18" t="n">
        <v>505.91622225</v>
      </c>
      <c r="L62" s="20" t="n">
        <v>3.2394644</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383.01507886</v>
      </c>
      <c r="F63" s="20" t="n">
        <v>1.74092683</v>
      </c>
      <c r="G63" s="18" t="n">
        <v>380.27624867</v>
      </c>
      <c r="H63" s="20" t="n">
        <v>2.18073229</v>
      </c>
      <c r="I63" s="18" t="n">
        <v>339.69133923</v>
      </c>
      <c r="J63" s="20" t="n">
        <v>7.53216744</v>
      </c>
      <c r="K63" s="18" t="n">
        <v>420.16755848</v>
      </c>
      <c r="L63" s="20" t="n">
        <v>10.42559849</v>
      </c>
      <c r="M63" s="18" t="s">
        <v>404</v>
      </c>
      <c r="N63" s="20" t="s">
        <v>404</v>
      </c>
      <c r="O63" s="18" t="s">
        <v>404</v>
      </c>
      <c r="P63" s="20" t="s">
        <v>404</v>
      </c>
      <c r="Q63" s="18" t="s">
        <v>404</v>
      </c>
      <c r="R63" s="20" t="s">
        <v>404</v>
      </c>
      <c r="S63" s="18" t="s">
        <v>404</v>
      </c>
      <c r="T63" s="20" t="s">
        <v>404</v>
      </c>
      <c r="U63" s="18" t="n">
        <v>409.65931184</v>
      </c>
      <c r="V63" s="20" t="n">
        <v>4.96451886</v>
      </c>
    </row>
    <row r="64" spans="1:22">
      <c r="A64" s="15" t="s">
        <v>461</v>
      </c>
      <c r="B64" s="17" t="n">
        <v>3634</v>
      </c>
      <c r="C64" s="18">
        <f>(27.0/B64*100)</f>
        <v/>
      </c>
      <c r="D64" s="19" t="n">
        <v>3607</v>
      </c>
      <c r="E64" s="18" t="n">
        <v>491.41443792</v>
      </c>
      <c r="F64" s="20" t="n">
        <v>3.70168091</v>
      </c>
      <c r="G64" s="18" t="n">
        <v>477.7181683</v>
      </c>
      <c r="H64" s="20" t="n">
        <v>2.15433433</v>
      </c>
      <c r="I64" s="18" t="n">
        <v>433.87693718</v>
      </c>
      <c r="J64" s="20" t="n">
        <v>3.08385259</v>
      </c>
      <c r="K64" s="18" t="n">
        <v>413.56146165</v>
      </c>
      <c r="L64" s="20" t="n">
        <v>9.334422890000001</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443.22075149</v>
      </c>
      <c r="F65" s="20" t="n">
        <v>5.36804683</v>
      </c>
      <c r="G65" s="18" t="n">
        <v>424.53223455</v>
      </c>
      <c r="H65" s="20" t="n">
        <v>3.38870452</v>
      </c>
      <c r="I65" s="18" t="n">
        <v>414.00171637</v>
      </c>
      <c r="J65" s="20" t="n">
        <v>5.68316294</v>
      </c>
      <c r="K65" s="18" t="n">
        <v>430.10466604</v>
      </c>
      <c r="L65" s="20" t="n">
        <v>12.20989122</v>
      </c>
      <c r="M65" s="18" t="s">
        <v>404</v>
      </c>
      <c r="N65" s="20" t="s">
        <v>404</v>
      </c>
      <c r="O65" s="18" t="s">
        <v>404</v>
      </c>
      <c r="P65" s="20" t="s">
        <v>404</v>
      </c>
      <c r="Q65" s="18" t="s">
        <v>404</v>
      </c>
      <c r="R65" s="20" t="s">
        <v>404</v>
      </c>
      <c r="S65" s="18" t="s">
        <v>404</v>
      </c>
      <c r="T65" s="20" t="s">
        <v>404</v>
      </c>
      <c r="U65" s="18" t="n">
        <v>444.43267509</v>
      </c>
      <c r="V65" s="20" t="n">
        <v>12.18822556</v>
      </c>
    </row>
    <row r="66" spans="1:22">
      <c r="A66" s="15" t="s">
        <v>463</v>
      </c>
      <c r="B66" s="17" t="n">
        <v>5665</v>
      </c>
      <c r="C66" s="18">
        <f>(0.0/B66*100)</f>
        <v/>
      </c>
      <c r="D66" s="19" t="n">
        <v>5665</v>
      </c>
      <c r="E66" s="18" t="n">
        <v>413.24901041</v>
      </c>
      <c r="F66" s="20" t="n">
        <v>1.86071834</v>
      </c>
      <c r="G66" s="18" t="n">
        <v>411.71958058</v>
      </c>
      <c r="H66" s="20" t="n">
        <v>1.25768016</v>
      </c>
      <c r="I66" s="18" t="n">
        <v>455.83852065</v>
      </c>
      <c r="J66" s="20" t="n">
        <v>9.41711076</v>
      </c>
      <c r="K66" s="18" t="n">
        <v>376.91535466</v>
      </c>
      <c r="L66" s="20" t="n">
        <v>6.4154094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395.8041676</v>
      </c>
      <c r="F67" s="20" t="n">
        <v>5.14674146</v>
      </c>
      <c r="G67" s="18" t="n">
        <v>397.07915937</v>
      </c>
      <c r="H67" s="20" t="n">
        <v>3.07741178</v>
      </c>
      <c r="I67" s="18" t="n">
        <v>392.87843124</v>
      </c>
      <c r="J67" s="20" t="n">
        <v>6.31206185</v>
      </c>
      <c r="K67" s="18" t="n">
        <v>398.61930132</v>
      </c>
      <c r="L67" s="20" t="n">
        <v>9.70893057</v>
      </c>
      <c r="M67" s="18" t="s">
        <v>404</v>
      </c>
      <c r="N67" s="20" t="s">
        <v>404</v>
      </c>
      <c r="O67" s="18" t="s">
        <v>404</v>
      </c>
      <c r="P67" s="20" t="s">
        <v>404</v>
      </c>
      <c r="Q67" s="18" t="s">
        <v>404</v>
      </c>
      <c r="R67" s="20" t="s">
        <v>404</v>
      </c>
      <c r="S67" s="18" t="s">
        <v>404</v>
      </c>
      <c r="T67" s="20" t="s">
        <v>404</v>
      </c>
      <c r="U67" s="18" t="n">
        <v>426.11946526</v>
      </c>
      <c r="V67" s="20" t="n">
        <v>40.5635737</v>
      </c>
    </row>
    <row r="68" spans="1:22">
      <c r="A68" s="15" t="s">
        <v>465</v>
      </c>
      <c r="B68" s="17" t="n">
        <v>12083</v>
      </c>
      <c r="C68" s="18">
        <f>(0.0/B68*100)</f>
        <v/>
      </c>
      <c r="D68" s="19" t="n">
        <v>12083</v>
      </c>
      <c r="E68" s="18" t="n">
        <v>401.14545037</v>
      </c>
      <c r="F68" s="20" t="n">
        <v>1.128953</v>
      </c>
      <c r="G68" s="18" t="n">
        <v>450.13880417</v>
      </c>
      <c r="H68" s="20" t="n">
        <v>1.83645011</v>
      </c>
      <c r="I68" s="18" t="n">
        <v>449.87873977</v>
      </c>
      <c r="J68" s="20" t="n">
        <v>2.65763629</v>
      </c>
      <c r="K68" s="18" t="n">
        <v>334.82076591</v>
      </c>
      <c r="L68" s="20" t="n">
        <v>11.95098437</v>
      </c>
      <c r="M68" s="18" t="s">
        <v>404</v>
      </c>
      <c r="N68" s="20" t="s">
        <v>404</v>
      </c>
      <c r="O68" s="18" t="s">
        <v>404</v>
      </c>
      <c r="P68" s="20" t="s">
        <v>404</v>
      </c>
      <c r="Q68" s="18" t="s">
        <v>404</v>
      </c>
      <c r="R68" s="20" t="s">
        <v>404</v>
      </c>
      <c r="S68" s="18" t="s">
        <v>404</v>
      </c>
      <c r="T68" s="20" t="s">
        <v>404</v>
      </c>
      <c r="U68" s="18" t="n">
        <v>411.19787257</v>
      </c>
      <c r="V68" s="20" t="n">
        <v>5.77144654</v>
      </c>
    </row>
    <row r="69" spans="1:22">
      <c r="A69" s="15" t="s">
        <v>466</v>
      </c>
      <c r="B69" s="17" t="n">
        <v>4876</v>
      </c>
      <c r="C69" s="18">
        <f>(0.0/B69*100)</f>
        <v/>
      </c>
      <c r="D69" s="19" t="n">
        <v>4876</v>
      </c>
      <c r="E69" s="18" t="n">
        <v>452.05463612</v>
      </c>
      <c r="F69" s="20" t="n">
        <v>5.49129468</v>
      </c>
      <c r="G69" s="18" t="n">
        <v>425.46018664</v>
      </c>
      <c r="H69" s="20" t="n">
        <v>5.02070235</v>
      </c>
      <c r="I69" s="18" t="n">
        <v>404.08129829</v>
      </c>
      <c r="J69" s="20" t="n">
        <v>7.64894301</v>
      </c>
      <c r="K69" s="18" t="n">
        <v>505.32192188</v>
      </c>
      <c r="L69" s="20" t="n">
        <v>4.60859039</v>
      </c>
      <c r="M69" s="18" t="s">
        <v>404</v>
      </c>
      <c r="N69" s="20" t="s">
        <v>404</v>
      </c>
      <c r="O69" s="18" t="s">
        <v>404</v>
      </c>
      <c r="P69" s="20" t="s">
        <v>404</v>
      </c>
      <c r="Q69" s="18" t="s">
        <v>404</v>
      </c>
      <c r="R69" s="20" t="s">
        <v>404</v>
      </c>
      <c r="S69" s="18" t="s">
        <v>404</v>
      </c>
      <c r="T69" s="20" t="s">
        <v>404</v>
      </c>
      <c r="U69" s="18" t="n">
        <v>406.31136849</v>
      </c>
      <c r="V69" s="20" t="n">
        <v>4.29698105</v>
      </c>
    </row>
    <row r="70" spans="1:22">
      <c r="A70" s="15" t="s">
        <v>467</v>
      </c>
      <c r="B70" s="17" t="n">
        <v>6036</v>
      </c>
      <c r="C70" s="18">
        <f>(0.0/B70*100)</f>
        <v/>
      </c>
      <c r="D70" s="19" t="n">
        <v>6036</v>
      </c>
      <c r="E70" s="18" t="n">
        <v>489.62374623</v>
      </c>
      <c r="F70" s="20" t="n">
        <v>4.17391568</v>
      </c>
      <c r="G70" s="18" t="n">
        <v>481.99682147</v>
      </c>
      <c r="H70" s="20" t="n">
        <v>5.63520045</v>
      </c>
      <c r="I70" s="18" t="n">
        <v>494.05779521</v>
      </c>
      <c r="J70" s="20" t="n">
        <v>7.00596966</v>
      </c>
      <c r="K70" s="18" t="n">
        <v>486.41054156</v>
      </c>
      <c r="L70" s="20" t="n">
        <v>8.16772772</v>
      </c>
      <c r="M70" s="18" t="s">
        <v>404</v>
      </c>
      <c r="N70" s="20" t="s">
        <v>404</v>
      </c>
      <c r="O70" s="18" t="s">
        <v>404</v>
      </c>
      <c r="P70" s="20" t="s">
        <v>404</v>
      </c>
      <c r="Q70" s="18" t="s">
        <v>404</v>
      </c>
      <c r="R70" s="20" t="s">
        <v>404</v>
      </c>
      <c r="S70" s="18" t="s">
        <v>404</v>
      </c>
      <c r="T70" s="20" t="s">
        <v>404</v>
      </c>
      <c r="U70" s="18" t="n">
        <v>446.05768826</v>
      </c>
      <c r="V70" s="20" t="n">
        <v>30.14252452</v>
      </c>
    </row>
    <row r="71" spans="1:22">
      <c r="A71" s="15" t="s">
        <v>468</v>
      </c>
      <c r="B71" s="17" t="n">
        <v>6115</v>
      </c>
      <c r="C71" s="18">
        <f>(0.0/B71*100)</f>
        <v/>
      </c>
      <c r="D71" s="19" t="n">
        <v>6115</v>
      </c>
      <c r="E71" s="18" t="n">
        <v>567.30467027</v>
      </c>
      <c r="F71" s="20" t="n">
        <v>3.40668196</v>
      </c>
      <c r="G71" s="18" t="n">
        <v>552.8741347</v>
      </c>
      <c r="H71" s="20" t="n">
        <v>1.71115175</v>
      </c>
      <c r="I71" s="18" t="n">
        <v>554.8046378400001</v>
      </c>
      <c r="J71" s="20" t="n">
        <v>3.64164002</v>
      </c>
      <c r="K71" s="18" t="s">
        <v>404</v>
      </c>
      <c r="L71" s="20" t="s">
        <v>404</v>
      </c>
      <c r="M71" s="18" t="s">
        <v>404</v>
      </c>
      <c r="N71" s="20" t="s">
        <v>404</v>
      </c>
      <c r="O71" s="18" t="s">
        <v>404</v>
      </c>
      <c r="P71" s="20" t="s">
        <v>404</v>
      </c>
      <c r="Q71" s="18" t="s">
        <v>404</v>
      </c>
      <c r="R71" s="20" t="s">
        <v>404</v>
      </c>
      <c r="S71" s="18" t="s">
        <v>404</v>
      </c>
      <c r="T71" s="20" t="s">
        <v>404</v>
      </c>
      <c r="U71" s="18" t="s">
        <v>404</v>
      </c>
      <c r="V71" s="20" t="s">
        <v>404</v>
      </c>
    </row>
    <row r="72" spans="1:22">
      <c r="A72" s="15" t="s">
        <v>469</v>
      </c>
      <c r="B72" s="17" t="n">
        <v>7708</v>
      </c>
      <c r="C72" s="18">
        <f>(0.0/B72*100)</f>
        <v/>
      </c>
      <c r="D72" s="19" t="n">
        <v>7708</v>
      </c>
      <c r="E72" s="18" t="n">
        <v>545.7116688900001</v>
      </c>
      <c r="F72" s="20" t="n">
        <v>5.25664661</v>
      </c>
      <c r="G72" s="18" t="n">
        <v>525.93508804</v>
      </c>
      <c r="H72" s="20" t="n">
        <v>6.24879061</v>
      </c>
      <c r="I72" s="18" t="n">
        <v>493.80142026</v>
      </c>
      <c r="J72" s="20" t="n">
        <v>11.53782586</v>
      </c>
      <c r="K72" s="18" t="n">
        <v>561.99574316</v>
      </c>
      <c r="L72" s="20" t="n">
        <v>18.1612229</v>
      </c>
      <c r="M72" s="18" t="s">
        <v>404</v>
      </c>
      <c r="N72" s="20" t="s">
        <v>404</v>
      </c>
      <c r="O72" s="18" t="s">
        <v>404</v>
      </c>
      <c r="P72" s="20" t="s">
        <v>404</v>
      </c>
      <c r="Q72" s="18" t="s">
        <v>404</v>
      </c>
      <c r="R72" s="20" t="s">
        <v>404</v>
      </c>
      <c r="S72" s="18" t="s">
        <v>404</v>
      </c>
      <c r="T72" s="20" t="s">
        <v>404</v>
      </c>
      <c r="U72" s="18" t="n">
        <v>471.43965658</v>
      </c>
      <c r="V72" s="20" t="n">
        <v>14.72957369</v>
      </c>
    </row>
    <row r="73" spans="1:22">
      <c r="A73" s="15" t="s">
        <v>470</v>
      </c>
      <c r="B73" s="17" t="n">
        <v>8249</v>
      </c>
      <c r="C73" s="18">
        <f>(0.0/B73*100)</f>
        <v/>
      </c>
      <c r="D73" s="19" t="n">
        <v>8249</v>
      </c>
      <c r="E73" s="18" t="n">
        <v>419.58944811</v>
      </c>
      <c r="F73" s="20" t="n">
        <v>5.96069311</v>
      </c>
      <c r="G73" s="18" t="n">
        <v>425.45200677</v>
      </c>
      <c r="H73" s="20" t="n">
        <v>4.35301148</v>
      </c>
      <c r="I73" s="18" t="n">
        <v>394.8145082</v>
      </c>
      <c r="J73" s="20" t="n">
        <v>10.69336455</v>
      </c>
      <c r="K73" s="18" t="n">
        <v>411.92312308</v>
      </c>
      <c r="L73" s="20" t="n">
        <v>6.93846784</v>
      </c>
      <c r="M73" s="18" t="s">
        <v>404</v>
      </c>
      <c r="N73" s="20" t="s">
        <v>404</v>
      </c>
      <c r="O73" s="18" t="s">
        <v>404</v>
      </c>
      <c r="P73" s="20" t="s">
        <v>404</v>
      </c>
      <c r="Q73" s="18" t="s">
        <v>404</v>
      </c>
      <c r="R73" s="20" t="s">
        <v>404</v>
      </c>
      <c r="S73" s="18" t="s">
        <v>404</v>
      </c>
      <c r="T73" s="20" t="s">
        <v>404</v>
      </c>
      <c r="U73" s="18" t="n">
        <v>417.48476081</v>
      </c>
      <c r="V73" s="20" t="n">
        <v>21.82320514</v>
      </c>
    </row>
    <row r="74" spans="1:22">
      <c r="A74" s="15" t="s">
        <v>471</v>
      </c>
      <c r="B74" s="17" t="n">
        <v>4692</v>
      </c>
      <c r="C74" s="18">
        <f>(484.0/B74*100)</f>
        <v/>
      </c>
      <c r="D74" s="19" t="n">
        <v>4208</v>
      </c>
      <c r="E74" s="18" t="n">
        <v>498.11249771</v>
      </c>
      <c r="F74" s="20" t="n">
        <v>4.99482652</v>
      </c>
      <c r="G74" s="18" t="n">
        <v>437.20053008</v>
      </c>
      <c r="H74" s="20" t="n">
        <v>1.96972668</v>
      </c>
      <c r="I74" s="18" t="n">
        <v>402.7263541</v>
      </c>
      <c r="J74" s="20" t="n">
        <v>2.17583616</v>
      </c>
      <c r="K74" s="18" t="n">
        <v>367.02629837</v>
      </c>
      <c r="L74" s="20" t="n">
        <v>5.44982991</v>
      </c>
      <c r="M74" s="18" t="s">
        <v>404</v>
      </c>
      <c r="N74" s="20" t="s">
        <v>404</v>
      </c>
      <c r="O74" s="18" t="s">
        <v>404</v>
      </c>
      <c r="P74" s="20" t="s">
        <v>404</v>
      </c>
      <c r="Q74" s="18" t="s">
        <v>404</v>
      </c>
      <c r="R74" s="20" t="s">
        <v>404</v>
      </c>
      <c r="S74" s="18" t="s">
        <v>404</v>
      </c>
      <c r="T74" s="20" t="s">
        <v>404</v>
      </c>
      <c r="U74" s="18" t="n">
        <v>475.68390675</v>
      </c>
      <c r="V74" s="20" t="n">
        <v>14.97449499</v>
      </c>
    </row>
    <row r="75" spans="1:22">
      <c r="A75" s="15" t="s">
        <v>472</v>
      </c>
      <c r="B75" s="17" t="n">
        <v>5375</v>
      </c>
      <c r="C75" s="18">
        <f>(483.0/B75*100)</f>
        <v/>
      </c>
      <c r="D75" s="19" t="n">
        <v>4892</v>
      </c>
      <c r="E75" s="18" t="n">
        <v>398.8027654</v>
      </c>
      <c r="F75" s="20" t="n">
        <v>10.81222482</v>
      </c>
      <c r="G75" s="18" t="n">
        <v>386.1345771</v>
      </c>
      <c r="H75" s="20" t="n">
        <v>3.56020084</v>
      </c>
      <c r="I75" s="18" t="n">
        <v>382.8943929</v>
      </c>
      <c r="J75" s="20" t="n">
        <v>9.428850710000001</v>
      </c>
      <c r="K75" s="18" t="n">
        <v>379.34972931</v>
      </c>
      <c r="L75" s="20" t="n">
        <v>19.27196373</v>
      </c>
      <c r="M75" s="18" t="s">
        <v>404</v>
      </c>
      <c r="N75" s="20" t="s">
        <v>404</v>
      </c>
      <c r="O75" s="18" t="s">
        <v>404</v>
      </c>
      <c r="P75" s="20" t="s">
        <v>404</v>
      </c>
      <c r="Q75" s="18" t="s">
        <v>404</v>
      </c>
      <c r="R75" s="20" t="s">
        <v>404</v>
      </c>
      <c r="S75" s="18" t="s">
        <v>404</v>
      </c>
      <c r="T75" s="20" t="s">
        <v>404</v>
      </c>
      <c r="U75" s="18" t="n">
        <v>383.31126771</v>
      </c>
      <c r="V75" s="20" t="n">
        <v>11.72063911</v>
      </c>
    </row>
    <row r="76" spans="1:22">
      <c r="A76" s="15" t="s">
        <v>473</v>
      </c>
      <c r="B76" s="17" t="n">
        <v>14167</v>
      </c>
      <c r="C76" s="18">
        <f>(1400.0/B76*100)</f>
        <v/>
      </c>
      <c r="D76" s="19" t="n">
        <v>12767</v>
      </c>
      <c r="E76" s="18" t="n">
        <v>438.6910033</v>
      </c>
      <c r="F76" s="20" t="n">
        <v>4.41788167</v>
      </c>
      <c r="G76" s="18" t="n">
        <v>440.84858027</v>
      </c>
      <c r="H76" s="20" t="n">
        <v>4.8609525</v>
      </c>
      <c r="I76" s="18" t="n">
        <v>425.01218307</v>
      </c>
      <c r="J76" s="20" t="n">
        <v>13.45412016</v>
      </c>
      <c r="K76" s="18" t="n">
        <v>377.46499077</v>
      </c>
      <c r="L76" s="20" t="n">
        <v>9.42884349</v>
      </c>
      <c r="M76" s="18" t="s">
        <v>404</v>
      </c>
      <c r="N76" s="20" t="s">
        <v>404</v>
      </c>
      <c r="O76" s="18" t="s">
        <v>404</v>
      </c>
      <c r="P76" s="20" t="s">
        <v>404</v>
      </c>
      <c r="Q76" s="18" t="s">
        <v>404</v>
      </c>
      <c r="R76" s="20" t="s">
        <v>404</v>
      </c>
      <c r="S76" s="18" t="s">
        <v>404</v>
      </c>
      <c r="T76" s="20" t="s">
        <v>404</v>
      </c>
      <c r="U76" s="18" t="n">
        <v>439.04198326</v>
      </c>
      <c r="V76" s="20" t="n">
        <v>8.427082479999999</v>
      </c>
    </row>
    <row r="77" spans="1:22">
      <c r="A77" s="15" t="s">
        <v>474</v>
      </c>
      <c r="B77" s="17" t="n">
        <v>6062</v>
      </c>
      <c r="C77" s="18">
        <f>(0.0/B77*100)</f>
        <v/>
      </c>
      <c r="D77" s="19" t="n">
        <v>6062</v>
      </c>
      <c r="E77" s="18" t="n">
        <v>460.53621747</v>
      </c>
      <c r="F77" s="20" t="n">
        <v>4.24829197</v>
      </c>
      <c r="G77" s="18" t="n">
        <v>423.01420672</v>
      </c>
      <c r="H77" s="20" t="n">
        <v>3.50317659</v>
      </c>
      <c r="I77" s="18" t="n">
        <v>400.53310983</v>
      </c>
      <c r="J77" s="20" t="n">
        <v>7.04603379</v>
      </c>
      <c r="K77" s="18" t="n">
        <v>391.6800722</v>
      </c>
      <c r="L77" s="20" t="n">
        <v>19.41722624</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544.57785076</v>
      </c>
      <c r="F78" s="20" t="n">
        <v>11.18471915</v>
      </c>
      <c r="G78" s="18" t="n">
        <v>518.43801796</v>
      </c>
      <c r="H78" s="20" t="n">
        <v>3.86938305</v>
      </c>
      <c r="I78" s="18" t="n">
        <v>529.1106409499999</v>
      </c>
      <c r="J78" s="20" t="n">
        <v>18.50979541</v>
      </c>
      <c r="K78" s="18" t="s">
        <v>404</v>
      </c>
      <c r="L78" s="20" t="s">
        <v>404</v>
      </c>
      <c r="M78" s="18" t="s">
        <v>404</v>
      </c>
      <c r="N78" s="20" t="s">
        <v>404</v>
      </c>
      <c r="O78" s="18" t="s">
        <v>404</v>
      </c>
      <c r="P78" s="20" t="s">
        <v>404</v>
      </c>
      <c r="Q78" s="18" t="s">
        <v>404</v>
      </c>
      <c r="R78" s="20" t="s">
        <v>404</v>
      </c>
      <c r="S78" s="18" t="s">
        <v>404</v>
      </c>
      <c r="T78" s="20" t="s">
        <v>404</v>
      </c>
      <c r="U78" s="18" t="n">
        <v>488.79665937</v>
      </c>
      <c r="V78" s="20" t="n">
        <v>5.36423065</v>
      </c>
    </row>
    <row customHeight="1" ht="25" r="79" spans="1:22">
      <c r="A79" s="15" t="s">
        <v>476</v>
      </c>
      <c r="B79" s="17" t="n">
        <v>1657</v>
      </c>
      <c r="C79" s="18">
        <f>(21.0/B79*100)</f>
        <v/>
      </c>
      <c r="D79" s="19" t="n">
        <v>1636</v>
      </c>
      <c r="E79" s="18" t="n">
        <v>490.55722354</v>
      </c>
      <c r="F79" s="20" t="n">
        <v>10.4621909</v>
      </c>
      <c r="G79" s="18" t="n">
        <v>460.97066678</v>
      </c>
      <c r="H79" s="20" t="n">
        <v>9.43083601</v>
      </c>
      <c r="I79" s="18" t="n">
        <v>457.62063235</v>
      </c>
      <c r="J79" s="20" t="n">
        <v>10.94564872</v>
      </c>
      <c r="K79" s="18" t="n">
        <v>391.32414541</v>
      </c>
      <c r="L79" s="20" t="n">
        <v>39.92148859</v>
      </c>
      <c r="M79" s="18" t="s">
        <v>404</v>
      </c>
      <c r="N79" s="20" t="s">
        <v>404</v>
      </c>
      <c r="O79" s="18" t="s">
        <v>404</v>
      </c>
      <c r="P79" s="20" t="s">
        <v>404</v>
      </c>
      <c r="Q79" s="18" t="s">
        <v>404</v>
      </c>
      <c r="R79" s="20" t="s">
        <v>404</v>
      </c>
      <c r="S79" s="18" t="s">
        <v>404</v>
      </c>
      <c r="T79" s="20" t="s">
        <v>404</v>
      </c>
      <c r="U79" s="18" t="n">
        <v>414.57268489</v>
      </c>
      <c r="V79" s="20" t="n">
        <v>5.88125209</v>
      </c>
    </row>
    <row r="80" spans="1:22">
      <c r="A80" s="15" t="s">
        <v>477</v>
      </c>
      <c r="B80" s="17" t="n">
        <v>7841</v>
      </c>
      <c r="C80" s="18">
        <f>(0.0/B80*100)</f>
        <v/>
      </c>
      <c r="D80" s="19" t="n">
        <v>7841</v>
      </c>
      <c r="E80" s="18" t="n">
        <v>458.96106301</v>
      </c>
      <c r="F80" s="20" t="n">
        <v>5.21620932</v>
      </c>
      <c r="G80" s="18" t="n">
        <v>445.43910425</v>
      </c>
      <c r="H80" s="20" t="n">
        <v>8.074064030000001</v>
      </c>
      <c r="I80" s="18" t="n">
        <v>441.73122202</v>
      </c>
      <c r="J80" s="20" t="n">
        <v>7.71716854</v>
      </c>
      <c r="K80" s="18" t="n">
        <v>464.97912272</v>
      </c>
      <c r="L80" s="20" t="n">
        <v>9.13302369</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451.15235154</v>
      </c>
      <c r="F81" s="20" t="n">
        <v>4.9789783</v>
      </c>
      <c r="G81" s="18" t="n">
        <v>440.40370798</v>
      </c>
      <c r="H81" s="20" t="n">
        <v>4.26976271</v>
      </c>
      <c r="I81" s="18" t="n">
        <v>426.12903908</v>
      </c>
      <c r="J81" s="20" t="n">
        <v>8.52126324</v>
      </c>
      <c r="K81" s="18" t="n">
        <v>420.64791007</v>
      </c>
      <c r="L81" s="20" t="n">
        <v>7.79542231</v>
      </c>
      <c r="M81" s="18" t="s">
        <v>404</v>
      </c>
      <c r="N81" s="20" t="s">
        <v>404</v>
      </c>
      <c r="O81" s="18" t="s">
        <v>404</v>
      </c>
      <c r="P81" s="20" t="s">
        <v>404</v>
      </c>
      <c r="Q81" s="18" t="s">
        <v>404</v>
      </c>
      <c r="R81" s="20" t="s">
        <v>404</v>
      </c>
      <c r="S81" s="18" t="s">
        <v>404</v>
      </c>
      <c r="T81" s="20" t="s">
        <v>404</v>
      </c>
      <c r="U81" s="18" t="n">
        <v>523.4145175</v>
      </c>
      <c r="V81" s="20" t="n">
        <v>6.78576833</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713</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535.48584985</v>
      </c>
      <c r="F7" s="20" t="n">
        <v>9.190216749999999</v>
      </c>
      <c r="G7" s="18" t="n">
        <v>517.78310076</v>
      </c>
      <c r="H7" s="20" t="n">
        <v>2.8227237</v>
      </c>
      <c r="I7" s="18" t="n">
        <v>499.35802276</v>
      </c>
      <c r="J7" s="20" t="n">
        <v>3.83732038</v>
      </c>
      <c r="K7" s="18" t="n">
        <v>453.35068339</v>
      </c>
      <c r="L7" s="20" t="n">
        <v>14.96757143</v>
      </c>
      <c r="M7" s="18" t="s">
        <v>404</v>
      </c>
      <c r="N7" s="20" t="s">
        <v>404</v>
      </c>
      <c r="O7" s="18" t="s">
        <v>404</v>
      </c>
      <c r="P7" s="20" t="s">
        <v>404</v>
      </c>
      <c r="Q7" s="18" t="s">
        <v>404</v>
      </c>
      <c r="R7" s="20" t="s">
        <v>404</v>
      </c>
      <c r="S7" s="18" t="s">
        <v>404</v>
      </c>
      <c r="T7" s="20" t="s">
        <v>404</v>
      </c>
      <c r="U7" s="18" t="n">
        <v>489.79547023</v>
      </c>
      <c r="V7" s="20" t="n">
        <v>9.95998165</v>
      </c>
    </row>
    <row r="8" spans="1:22">
      <c r="A8" s="15" t="s">
        <v>405</v>
      </c>
      <c r="B8" s="17" t="n">
        <v>7007</v>
      </c>
      <c r="C8" s="18">
        <f>(0.0/B8*100)</f>
        <v/>
      </c>
      <c r="D8" s="19" t="n">
        <v>7007</v>
      </c>
      <c r="E8" s="18" t="n">
        <v>487.32837713</v>
      </c>
      <c r="F8" s="20" t="n">
        <v>7.62015224</v>
      </c>
      <c r="G8" s="18" t="n">
        <v>498.00023338</v>
      </c>
      <c r="H8" s="20" t="n">
        <v>4.89817318</v>
      </c>
      <c r="I8" s="18" t="n">
        <v>505.73607341</v>
      </c>
      <c r="J8" s="20" t="n">
        <v>14.64358283</v>
      </c>
      <c r="K8" s="18" t="n">
        <v>482.19082</v>
      </c>
      <c r="L8" s="20" t="n">
        <v>17.49858373</v>
      </c>
      <c r="M8" s="18" t="s">
        <v>404</v>
      </c>
      <c r="N8" s="20" t="s">
        <v>404</v>
      </c>
      <c r="O8" s="18" t="s">
        <v>404</v>
      </c>
      <c r="P8" s="20" t="s">
        <v>404</v>
      </c>
      <c r="Q8" s="18" t="s">
        <v>404</v>
      </c>
      <c r="R8" s="20" t="s">
        <v>404</v>
      </c>
      <c r="S8" s="18" t="s">
        <v>404</v>
      </c>
      <c r="T8" s="20" t="s">
        <v>404</v>
      </c>
      <c r="U8" s="18" t="n">
        <v>483.70572483</v>
      </c>
      <c r="V8" s="20" t="n">
        <v>23.16848019</v>
      </c>
    </row>
    <row r="9" spans="1:22">
      <c r="A9" s="15" t="s">
        <v>406</v>
      </c>
      <c r="B9" s="17" t="n">
        <v>9651</v>
      </c>
      <c r="C9" s="18">
        <f>(200.0/B9*100)</f>
        <v/>
      </c>
      <c r="D9" s="19" t="n">
        <v>9451</v>
      </c>
      <c r="E9" s="18" t="n">
        <v>507.57805289</v>
      </c>
      <c r="F9" s="20" t="n">
        <v>9.934783550000001</v>
      </c>
      <c r="G9" s="18" t="n">
        <v>509.24001026</v>
      </c>
      <c r="H9" s="20" t="n">
        <v>4.65008424</v>
      </c>
      <c r="I9" s="18" t="n">
        <v>486.8504083</v>
      </c>
      <c r="J9" s="20" t="n">
        <v>8.993828949999999</v>
      </c>
      <c r="K9" s="18" t="n">
        <v>556.60593521</v>
      </c>
      <c r="L9" s="20" t="n">
        <v>13.97267903</v>
      </c>
      <c r="M9" s="18" t="s">
        <v>404</v>
      </c>
      <c r="N9" s="20" t="s">
        <v>404</v>
      </c>
      <c r="O9" s="18" t="s">
        <v>404</v>
      </c>
      <c r="P9" s="20" t="s">
        <v>404</v>
      </c>
      <c r="Q9" s="18" t="s">
        <v>404</v>
      </c>
      <c r="R9" s="20" t="s">
        <v>404</v>
      </c>
      <c r="S9" s="18" t="s">
        <v>404</v>
      </c>
      <c r="T9" s="20" t="s">
        <v>404</v>
      </c>
      <c r="U9" s="18" t="n">
        <v>482.6608575</v>
      </c>
      <c r="V9" s="20" t="n">
        <v>15.39372928</v>
      </c>
    </row>
    <row r="10" spans="1:22">
      <c r="A10" s="15" t="s">
        <v>407</v>
      </c>
      <c r="B10" s="17" t="n">
        <v>20058</v>
      </c>
      <c r="C10" s="18">
        <f>(3134.0/B10*100)</f>
        <v/>
      </c>
      <c r="D10" s="19" t="n">
        <v>16924</v>
      </c>
      <c r="E10" s="18" t="n">
        <v>526.1087128200001</v>
      </c>
      <c r="F10" s="20" t="n">
        <v>6.48021432</v>
      </c>
      <c r="G10" s="18" t="n">
        <v>530.81436822</v>
      </c>
      <c r="H10" s="20" t="n">
        <v>2.6080196</v>
      </c>
      <c r="I10" s="18" t="n">
        <v>520.11383978</v>
      </c>
      <c r="J10" s="20" t="n">
        <v>5.03786419</v>
      </c>
      <c r="K10" s="18" t="n">
        <v>532.6979735</v>
      </c>
      <c r="L10" s="20" t="n">
        <v>33.91620884</v>
      </c>
      <c r="M10" s="18" t="s">
        <v>404</v>
      </c>
      <c r="N10" s="20" t="s">
        <v>404</v>
      </c>
      <c r="O10" s="18" t="s">
        <v>404</v>
      </c>
      <c r="P10" s="20" t="s">
        <v>404</v>
      </c>
      <c r="Q10" s="18" t="s">
        <v>404</v>
      </c>
      <c r="R10" s="20" t="s">
        <v>404</v>
      </c>
      <c r="S10" s="18" t="s">
        <v>404</v>
      </c>
      <c r="T10" s="20" t="s">
        <v>404</v>
      </c>
      <c r="U10" s="18" t="n">
        <v>562.55152072</v>
      </c>
      <c r="V10" s="20" t="n">
        <v>15.65048691</v>
      </c>
    </row>
    <row r="11" spans="1:22">
      <c r="A11" s="15" t="s">
        <v>408</v>
      </c>
      <c r="B11" s="17" t="n">
        <v>7053</v>
      </c>
      <c r="C11" s="18">
        <f>(212.0/B11*100)</f>
        <v/>
      </c>
      <c r="D11" s="19" t="n">
        <v>6841</v>
      </c>
      <c r="E11" s="18" t="n">
        <v>483.58750086</v>
      </c>
      <c r="F11" s="20" t="n">
        <v>9.40314444</v>
      </c>
      <c r="G11" s="18" t="n">
        <v>450.50611848</v>
      </c>
      <c r="H11" s="20" t="n">
        <v>4.03735956</v>
      </c>
      <c r="I11" s="18" t="n">
        <v>423.68355638</v>
      </c>
      <c r="J11" s="20" t="n">
        <v>7.12224366</v>
      </c>
      <c r="K11" s="18" t="n">
        <v>404.71182718</v>
      </c>
      <c r="L11" s="20" t="n">
        <v>11.45540793</v>
      </c>
      <c r="M11" s="18" t="s">
        <v>404</v>
      </c>
      <c r="N11" s="20" t="s">
        <v>404</v>
      </c>
      <c r="O11" s="18" t="s">
        <v>404</v>
      </c>
      <c r="P11" s="20" t="s">
        <v>404</v>
      </c>
      <c r="Q11" s="18" t="s">
        <v>404</v>
      </c>
      <c r="R11" s="20" t="s">
        <v>404</v>
      </c>
      <c r="S11" s="18" t="s">
        <v>404</v>
      </c>
      <c r="T11" s="20" t="s">
        <v>404</v>
      </c>
      <c r="U11" s="18" t="n">
        <v>423.50051987</v>
      </c>
      <c r="V11" s="20" t="n">
        <v>9.19553247</v>
      </c>
    </row>
    <row r="12" spans="1:22">
      <c r="A12" s="15" t="s">
        <v>409</v>
      </c>
      <c r="B12" s="17" t="n">
        <v>6894</v>
      </c>
      <c r="C12" s="18">
        <f>(106.0/B12*100)</f>
        <v/>
      </c>
      <c r="D12" s="19" t="n">
        <v>6788</v>
      </c>
      <c r="E12" s="18" t="n">
        <v>482.21328206</v>
      </c>
      <c r="F12" s="20" t="n">
        <v>6.57550054</v>
      </c>
      <c r="G12" s="18" t="n">
        <v>501.36254228</v>
      </c>
      <c r="H12" s="20" t="n">
        <v>3.48201653</v>
      </c>
      <c r="I12" s="18" t="n">
        <v>485.70066282</v>
      </c>
      <c r="J12" s="20" t="n">
        <v>9.240454720000001</v>
      </c>
      <c r="K12" s="18" t="n">
        <v>407.91993804</v>
      </c>
      <c r="L12" s="20" t="n">
        <v>9.075216530000001</v>
      </c>
      <c r="M12" s="18" t="s">
        <v>404</v>
      </c>
      <c r="N12" s="20" t="s">
        <v>404</v>
      </c>
      <c r="O12" s="18" t="s">
        <v>404</v>
      </c>
      <c r="P12" s="20" t="s">
        <v>404</v>
      </c>
      <c r="Q12" s="18" t="s">
        <v>404</v>
      </c>
      <c r="R12" s="20" t="s">
        <v>404</v>
      </c>
      <c r="S12" s="18" t="s">
        <v>404</v>
      </c>
      <c r="T12" s="20" t="s">
        <v>404</v>
      </c>
      <c r="U12" s="18" t="n">
        <v>422.57420863</v>
      </c>
      <c r="V12" s="20" t="n">
        <v>8.12601068</v>
      </c>
    </row>
    <row r="13" spans="1:22">
      <c r="A13" s="15" t="s">
        <v>410</v>
      </c>
      <c r="B13" s="17" t="n">
        <v>7161</v>
      </c>
      <c r="C13" s="18">
        <f>(1175.0/B13*100)</f>
        <v/>
      </c>
      <c r="D13" s="19" t="n">
        <v>5986</v>
      </c>
      <c r="E13" s="18" t="n">
        <v>512.42013895</v>
      </c>
      <c r="F13" s="20" t="n">
        <v>5.59114559</v>
      </c>
      <c r="G13" s="18" t="n">
        <v>498.23362336</v>
      </c>
      <c r="H13" s="20" t="n">
        <v>3.33972176</v>
      </c>
      <c r="I13" s="18" t="n">
        <v>497.62085629</v>
      </c>
      <c r="J13" s="20" t="n">
        <v>8.694980559999999</v>
      </c>
      <c r="K13" s="18" t="n">
        <v>536.13337675</v>
      </c>
      <c r="L13" s="20" t="n">
        <v>18.86252294</v>
      </c>
      <c r="M13" s="18" t="s">
        <v>404</v>
      </c>
      <c r="N13" s="20" t="s">
        <v>404</v>
      </c>
      <c r="O13" s="18" t="s">
        <v>404</v>
      </c>
      <c r="P13" s="20" t="s">
        <v>404</v>
      </c>
      <c r="Q13" s="18" t="s">
        <v>404</v>
      </c>
      <c r="R13" s="20" t="s">
        <v>404</v>
      </c>
      <c r="S13" s="18" t="s">
        <v>404</v>
      </c>
      <c r="T13" s="20" t="s">
        <v>404</v>
      </c>
      <c r="U13" s="18" t="n">
        <v>504.93950666</v>
      </c>
      <c r="V13" s="20" t="n">
        <v>6.26465886</v>
      </c>
    </row>
    <row r="14" spans="1:22">
      <c r="A14" s="15" t="s">
        <v>411</v>
      </c>
      <c r="B14" s="17" t="n">
        <v>5587</v>
      </c>
      <c r="C14" s="18">
        <f>(0.0/B14*100)</f>
        <v/>
      </c>
      <c r="D14" s="19" t="n">
        <v>5587</v>
      </c>
      <c r="E14" s="18" t="n">
        <v>514.12955582</v>
      </c>
      <c r="F14" s="20" t="n">
        <v>4.76779277</v>
      </c>
      <c r="G14" s="18" t="n">
        <v>540.93668468</v>
      </c>
      <c r="H14" s="20" t="n">
        <v>3.17627363</v>
      </c>
      <c r="I14" s="18" t="n">
        <v>540.12200118</v>
      </c>
      <c r="J14" s="20" t="n">
        <v>4.30887058</v>
      </c>
      <c r="K14" s="18" t="n">
        <v>529.81894683</v>
      </c>
      <c r="L14" s="20" t="n">
        <v>9.556428909999999</v>
      </c>
      <c r="M14" s="18" t="s">
        <v>404</v>
      </c>
      <c r="N14" s="20" t="s">
        <v>404</v>
      </c>
      <c r="O14" s="18" t="s">
        <v>404</v>
      </c>
      <c r="P14" s="20" t="s">
        <v>404</v>
      </c>
      <c r="Q14" s="18" t="s">
        <v>404</v>
      </c>
      <c r="R14" s="20" t="s">
        <v>404</v>
      </c>
      <c r="S14" s="18" t="s">
        <v>404</v>
      </c>
      <c r="T14" s="20" t="s">
        <v>404</v>
      </c>
      <c r="U14" s="18" t="n">
        <v>455.94222571</v>
      </c>
      <c r="V14" s="20" t="n">
        <v>7.11290902</v>
      </c>
    </row>
    <row r="15" spans="1:22">
      <c r="A15" s="15" t="s">
        <v>412</v>
      </c>
      <c r="B15" s="17" t="n">
        <v>5882</v>
      </c>
      <c r="C15" s="18">
        <f>(0.0/B15*100)</f>
        <v/>
      </c>
      <c r="D15" s="19" t="n">
        <v>5882</v>
      </c>
      <c r="E15" s="18" t="n">
        <v>516.66963349</v>
      </c>
      <c r="F15" s="20" t="n">
        <v>7.13593771</v>
      </c>
      <c r="G15" s="18" t="n">
        <v>532.30502157</v>
      </c>
      <c r="H15" s="20" t="n">
        <v>3.02889332</v>
      </c>
      <c r="I15" s="18" t="n">
        <v>533.351461</v>
      </c>
      <c r="J15" s="20" t="n">
        <v>4.44502479</v>
      </c>
      <c r="K15" s="18" t="n">
        <v>524.25709051</v>
      </c>
      <c r="L15" s="20" t="n">
        <v>13.87979799</v>
      </c>
      <c r="M15" s="18" t="s">
        <v>404</v>
      </c>
      <c r="N15" s="20" t="s">
        <v>404</v>
      </c>
      <c r="O15" s="18" t="s">
        <v>404</v>
      </c>
      <c r="P15" s="20" t="s">
        <v>404</v>
      </c>
      <c r="Q15" s="18" t="s">
        <v>404</v>
      </c>
      <c r="R15" s="20" t="s">
        <v>404</v>
      </c>
      <c r="S15" s="18" t="s">
        <v>404</v>
      </c>
      <c r="T15" s="20" t="s">
        <v>404</v>
      </c>
      <c r="U15" s="18" t="n">
        <v>526.8674554</v>
      </c>
      <c r="V15" s="20" t="n">
        <v>25.45059564</v>
      </c>
    </row>
    <row r="16" spans="1:22">
      <c r="A16" s="15" t="s">
        <v>413</v>
      </c>
      <c r="B16" s="17" t="n">
        <v>6108</v>
      </c>
      <c r="C16" s="18">
        <f>(495.0/B16*100)</f>
        <v/>
      </c>
      <c r="D16" s="19" t="n">
        <v>5613</v>
      </c>
      <c r="E16" s="18" t="n">
        <v>500.24994235</v>
      </c>
      <c r="F16" s="20" t="n">
        <v>9.76604378</v>
      </c>
      <c r="G16" s="18" t="n">
        <v>499.5389988</v>
      </c>
      <c r="H16" s="20" t="n">
        <v>5.56197577</v>
      </c>
      <c r="I16" s="18" t="n">
        <v>490.35003558</v>
      </c>
      <c r="J16" s="20" t="n">
        <v>8.775611230000001</v>
      </c>
      <c r="K16" s="18" t="n">
        <v>508.52543754</v>
      </c>
      <c r="L16" s="20" t="n">
        <v>20.79791488</v>
      </c>
      <c r="M16" s="18" t="s">
        <v>404</v>
      </c>
      <c r="N16" s="20" t="s">
        <v>404</v>
      </c>
      <c r="O16" s="18" t="s">
        <v>404</v>
      </c>
      <c r="P16" s="20" t="s">
        <v>404</v>
      </c>
      <c r="Q16" s="18" t="s">
        <v>404</v>
      </c>
      <c r="R16" s="20" t="s">
        <v>404</v>
      </c>
      <c r="S16" s="18" t="s">
        <v>404</v>
      </c>
      <c r="T16" s="20" t="s">
        <v>404</v>
      </c>
      <c r="U16" s="18" t="n">
        <v>481.39105539</v>
      </c>
      <c r="V16" s="20" t="n">
        <v>33.81951829</v>
      </c>
    </row>
    <row r="17" spans="1:22">
      <c r="A17" s="15" t="s">
        <v>414</v>
      </c>
      <c r="B17" s="17" t="n">
        <v>6504</v>
      </c>
      <c r="C17" s="18">
        <f>(1325.0/B17*100)</f>
        <v/>
      </c>
      <c r="D17" s="19" t="n">
        <v>5179</v>
      </c>
      <c r="E17" s="18" t="n">
        <v>497.38603389</v>
      </c>
      <c r="F17" s="20" t="n">
        <v>10.50527039</v>
      </c>
      <c r="G17" s="18" t="n">
        <v>507.80901369</v>
      </c>
      <c r="H17" s="20" t="n">
        <v>6.05235581</v>
      </c>
      <c r="I17" s="18" t="n">
        <v>519.95363875</v>
      </c>
      <c r="J17" s="20" t="n">
        <v>12.66539267</v>
      </c>
      <c r="K17" s="18" t="n">
        <v>491.56168634</v>
      </c>
      <c r="L17" s="20" t="n">
        <v>10.95569773</v>
      </c>
      <c r="M17" s="18" t="s">
        <v>404</v>
      </c>
      <c r="N17" s="20" t="s">
        <v>404</v>
      </c>
      <c r="O17" s="18" t="s">
        <v>404</v>
      </c>
      <c r="P17" s="20" t="s">
        <v>404</v>
      </c>
      <c r="Q17" s="18" t="s">
        <v>404</v>
      </c>
      <c r="R17" s="20" t="s">
        <v>404</v>
      </c>
      <c r="S17" s="18" t="s">
        <v>404</v>
      </c>
      <c r="T17" s="20" t="s">
        <v>404</v>
      </c>
      <c r="U17" s="18" t="n">
        <v>546.43065086</v>
      </c>
      <c r="V17" s="20" t="n">
        <v>15.89661579</v>
      </c>
    </row>
    <row r="18" spans="1:22">
      <c r="A18" s="15" t="s">
        <v>415</v>
      </c>
      <c r="B18" s="17" t="n">
        <v>5532</v>
      </c>
      <c r="C18" s="18">
        <f>(0.0/B18*100)</f>
        <v/>
      </c>
      <c r="D18" s="19" t="n">
        <v>5532</v>
      </c>
      <c r="E18" s="18" t="n">
        <v>455.77137207</v>
      </c>
      <c r="F18" s="20" t="n">
        <v>6.1021615</v>
      </c>
      <c r="G18" s="18" t="n">
        <v>454.77857837</v>
      </c>
      <c r="H18" s="20" t="n">
        <v>5.5370508</v>
      </c>
      <c r="I18" s="18" t="n">
        <v>451.56059824</v>
      </c>
      <c r="J18" s="20" t="n">
        <v>22.52717676</v>
      </c>
      <c r="K18" s="18" t="n">
        <v>493.04695617</v>
      </c>
      <c r="L18" s="20" t="n">
        <v>20.29293755</v>
      </c>
      <c r="M18" s="18" t="s">
        <v>404</v>
      </c>
      <c r="N18" s="20" t="s">
        <v>404</v>
      </c>
      <c r="O18" s="18" t="s">
        <v>404</v>
      </c>
      <c r="P18" s="20" t="s">
        <v>404</v>
      </c>
      <c r="Q18" s="18" t="s">
        <v>404</v>
      </c>
      <c r="R18" s="20" t="s">
        <v>404</v>
      </c>
      <c r="S18" s="18" t="s">
        <v>404</v>
      </c>
      <c r="T18" s="20" t="s">
        <v>404</v>
      </c>
      <c r="U18" s="18" t="n">
        <v>408.64901717</v>
      </c>
      <c r="V18" s="20" t="n">
        <v>39.15712457</v>
      </c>
    </row>
    <row r="19" spans="1:22">
      <c r="A19" s="15" t="s">
        <v>416</v>
      </c>
      <c r="B19" s="17" t="n">
        <v>5658</v>
      </c>
      <c r="C19" s="18">
        <f>(327.0/B19*100)</f>
        <v/>
      </c>
      <c r="D19" s="19" t="n">
        <v>5331</v>
      </c>
      <c r="E19" s="18" t="n">
        <v>472.00131478</v>
      </c>
      <c r="F19" s="20" t="n">
        <v>7.28589271</v>
      </c>
      <c r="G19" s="18" t="n">
        <v>482.09751659</v>
      </c>
      <c r="H19" s="20" t="n">
        <v>6.46232426</v>
      </c>
      <c r="I19" s="18" t="n">
        <v>480.8766522</v>
      </c>
      <c r="J19" s="20" t="n">
        <v>10.60627068</v>
      </c>
      <c r="K19" s="18" t="n">
        <v>434.80797179</v>
      </c>
      <c r="L19" s="20" t="n">
        <v>28.86584079</v>
      </c>
      <c r="M19" s="18" t="s">
        <v>404</v>
      </c>
      <c r="N19" s="20" t="s">
        <v>404</v>
      </c>
      <c r="O19" s="18" t="s">
        <v>404</v>
      </c>
      <c r="P19" s="20" t="s">
        <v>404</v>
      </c>
      <c r="Q19" s="18" t="s">
        <v>404</v>
      </c>
      <c r="R19" s="20" t="s">
        <v>404</v>
      </c>
      <c r="S19" s="18" t="s">
        <v>404</v>
      </c>
      <c r="T19" s="20" t="s">
        <v>404</v>
      </c>
      <c r="U19" s="18" t="n">
        <v>458.02062918</v>
      </c>
      <c r="V19" s="20" t="n">
        <v>41.33111925</v>
      </c>
    </row>
    <row r="20" spans="1:22">
      <c r="A20" s="15" t="s">
        <v>417</v>
      </c>
      <c r="B20" s="17" t="n">
        <v>3371</v>
      </c>
      <c r="C20" s="18">
        <f>(24.0/B20*100)</f>
        <v/>
      </c>
      <c r="D20" s="19" t="n">
        <v>3347</v>
      </c>
      <c r="E20" s="18" t="n">
        <v>473.93327719</v>
      </c>
      <c r="F20" s="20" t="n">
        <v>4.98923046</v>
      </c>
      <c r="G20" s="18" t="n">
        <v>472.95519491</v>
      </c>
      <c r="H20" s="20" t="n">
        <v>2.09543362</v>
      </c>
      <c r="I20" s="18" t="n">
        <v>472.43968781</v>
      </c>
      <c r="J20" s="20" t="n">
        <v>3.32233149</v>
      </c>
      <c r="K20" s="18" t="n">
        <v>472.99059674</v>
      </c>
      <c r="L20" s="20" t="n">
        <v>9.988341030000001</v>
      </c>
      <c r="M20" s="18" t="s">
        <v>404</v>
      </c>
      <c r="N20" s="20" t="s">
        <v>404</v>
      </c>
      <c r="O20" s="18" t="s">
        <v>404</v>
      </c>
      <c r="P20" s="20" t="s">
        <v>404</v>
      </c>
      <c r="Q20" s="18" t="s">
        <v>404</v>
      </c>
      <c r="R20" s="20" t="s">
        <v>404</v>
      </c>
      <c r="S20" s="18" t="s">
        <v>404</v>
      </c>
      <c r="T20" s="20" t="s">
        <v>404</v>
      </c>
      <c r="U20" s="18" t="n">
        <v>475.9955841</v>
      </c>
      <c r="V20" s="20" t="n">
        <v>11.45954303</v>
      </c>
    </row>
    <row r="21" spans="1:22">
      <c r="A21" s="15" t="s">
        <v>418</v>
      </c>
      <c r="B21" s="17" t="n">
        <v>5741</v>
      </c>
      <c r="C21" s="18">
        <f>(0.0/B21*100)</f>
        <v/>
      </c>
      <c r="D21" s="19" t="n">
        <v>5741</v>
      </c>
      <c r="E21" s="18" t="n">
        <v>508.32796203</v>
      </c>
      <c r="F21" s="20" t="n">
        <v>7.73225356</v>
      </c>
      <c r="G21" s="18" t="n">
        <v>504.38633768</v>
      </c>
      <c r="H21" s="20" t="n">
        <v>3.24863126</v>
      </c>
      <c r="I21" s="18" t="n">
        <v>500.02827694</v>
      </c>
      <c r="J21" s="20" t="n">
        <v>8.70757345</v>
      </c>
      <c r="K21" s="18" t="n">
        <v>436.68588538</v>
      </c>
      <c r="L21" s="20" t="n">
        <v>5.44368224</v>
      </c>
      <c r="M21" s="18" t="s">
        <v>404</v>
      </c>
      <c r="N21" s="20" t="s">
        <v>404</v>
      </c>
      <c r="O21" s="18" t="s">
        <v>404</v>
      </c>
      <c r="P21" s="20" t="s">
        <v>404</v>
      </c>
      <c r="Q21" s="18" t="s">
        <v>404</v>
      </c>
      <c r="R21" s="20" t="s">
        <v>404</v>
      </c>
      <c r="S21" s="18" t="s">
        <v>404</v>
      </c>
      <c r="T21" s="20" t="s">
        <v>404</v>
      </c>
      <c r="U21" s="18" t="n">
        <v>490.72811872</v>
      </c>
      <c r="V21" s="20" t="n">
        <v>9.33546078</v>
      </c>
    </row>
    <row r="22" spans="1:22">
      <c r="A22" s="15" t="s">
        <v>419</v>
      </c>
      <c r="B22" s="17" t="n">
        <v>6598</v>
      </c>
      <c r="C22" s="18">
        <f>(0.0/B22*100)</f>
        <v/>
      </c>
      <c r="D22" s="19" t="n">
        <v>6598</v>
      </c>
      <c r="E22" s="18" t="n">
        <v>443.65302533</v>
      </c>
      <c r="F22" s="20" t="n">
        <v>12.49898153</v>
      </c>
      <c r="G22" s="18" t="n">
        <v>477.54076072</v>
      </c>
      <c r="H22" s="20" t="n">
        <v>5.30890948</v>
      </c>
      <c r="I22" s="18" t="n">
        <v>446.13387019</v>
      </c>
      <c r="J22" s="20" t="n">
        <v>12.78362057</v>
      </c>
      <c r="K22" s="18" t="n">
        <v>471.55710997</v>
      </c>
      <c r="L22" s="20" t="n">
        <v>41.2817846</v>
      </c>
      <c r="M22" s="18" t="s">
        <v>404</v>
      </c>
      <c r="N22" s="20" t="s">
        <v>404</v>
      </c>
      <c r="O22" s="18" t="s">
        <v>404</v>
      </c>
      <c r="P22" s="20" t="s">
        <v>404</v>
      </c>
      <c r="Q22" s="18" t="s">
        <v>404</v>
      </c>
      <c r="R22" s="20" t="s">
        <v>404</v>
      </c>
      <c r="S22" s="18" t="s">
        <v>404</v>
      </c>
      <c r="T22" s="20" t="s">
        <v>404</v>
      </c>
      <c r="U22" s="18" t="n">
        <v>462.6205427</v>
      </c>
      <c r="V22" s="20" t="n">
        <v>23.00239792</v>
      </c>
    </row>
    <row r="23" spans="1:22">
      <c r="A23" s="15" t="s">
        <v>420</v>
      </c>
      <c r="B23" s="17" t="n">
        <v>11583</v>
      </c>
      <c r="C23" s="18">
        <f>(3194.0/B23*100)</f>
        <v/>
      </c>
      <c r="D23" s="19" t="n">
        <v>8389</v>
      </c>
      <c r="E23" s="18" t="n">
        <v>472.6234794</v>
      </c>
      <c r="F23" s="20" t="n">
        <v>9.8635264</v>
      </c>
      <c r="G23" s="18" t="n">
        <v>479.03053185</v>
      </c>
      <c r="H23" s="20" t="n">
        <v>4.60748519</v>
      </c>
      <c r="I23" s="18" t="n">
        <v>505.76445355</v>
      </c>
      <c r="J23" s="20" t="n">
        <v>7.18908874</v>
      </c>
      <c r="K23" s="18" t="n">
        <v>540.21542392</v>
      </c>
      <c r="L23" s="20" t="n">
        <v>16.69883601</v>
      </c>
      <c r="M23" s="18" t="s">
        <v>404</v>
      </c>
      <c r="N23" s="20" t="s">
        <v>404</v>
      </c>
      <c r="O23" s="18" t="s">
        <v>404</v>
      </c>
      <c r="P23" s="20" t="s">
        <v>404</v>
      </c>
      <c r="Q23" s="18" t="s">
        <v>404</v>
      </c>
      <c r="R23" s="20" t="s">
        <v>404</v>
      </c>
      <c r="S23" s="18" t="s">
        <v>404</v>
      </c>
      <c r="T23" s="20" t="s">
        <v>404</v>
      </c>
      <c r="U23" s="18" t="n">
        <v>475.93326283</v>
      </c>
      <c r="V23" s="20" t="n">
        <v>27.66042038</v>
      </c>
    </row>
    <row r="24" spans="1:22">
      <c r="A24" s="15" t="s">
        <v>421</v>
      </c>
      <c r="B24" s="17" t="n">
        <v>6647</v>
      </c>
      <c r="C24" s="18">
        <f>(0.0/B24*100)</f>
        <v/>
      </c>
      <c r="D24" s="19" t="n">
        <v>6647</v>
      </c>
      <c r="E24" s="18" t="n">
        <v>512.1790744</v>
      </c>
      <c r="F24" s="20" t="n">
        <v>17.87009982</v>
      </c>
      <c r="G24" s="18" t="n">
        <v>545.34208468</v>
      </c>
      <c r="H24" s="20" t="n">
        <v>4.45073983</v>
      </c>
      <c r="I24" s="18" t="n">
        <v>525.16108095</v>
      </c>
      <c r="J24" s="20" t="n">
        <v>8.42593832</v>
      </c>
      <c r="K24" s="18" t="s">
        <v>404</v>
      </c>
      <c r="L24" s="20" t="s">
        <v>404</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524.6585598</v>
      </c>
      <c r="F25" s="20" t="n">
        <v>6.19298506</v>
      </c>
      <c r="G25" s="18" t="n">
        <v>511.36244936</v>
      </c>
      <c r="H25" s="20" t="n">
        <v>4.6684369</v>
      </c>
      <c r="I25" s="18" t="n">
        <v>519.59622609</v>
      </c>
      <c r="J25" s="20" t="n">
        <v>13.78537217</v>
      </c>
      <c r="K25" s="18" t="n">
        <v>508.49168529</v>
      </c>
      <c r="L25" s="20" t="n">
        <v>4.37409878</v>
      </c>
      <c r="M25" s="18" t="s">
        <v>404</v>
      </c>
      <c r="N25" s="20" t="s">
        <v>404</v>
      </c>
      <c r="O25" s="18" t="s">
        <v>404</v>
      </c>
      <c r="P25" s="20" t="s">
        <v>404</v>
      </c>
      <c r="Q25" s="18" t="s">
        <v>404</v>
      </c>
      <c r="R25" s="20" t="s">
        <v>404</v>
      </c>
      <c r="S25" s="18" t="s">
        <v>404</v>
      </c>
      <c r="T25" s="20" t="s">
        <v>404</v>
      </c>
      <c r="U25" s="18" t="n">
        <v>442.41672222</v>
      </c>
      <c r="V25" s="20" t="n">
        <v>3.3615834</v>
      </c>
    </row>
    <row r="26" spans="1:22">
      <c r="A26" s="15" t="s">
        <v>423</v>
      </c>
      <c r="B26" s="17" t="n">
        <v>4869</v>
      </c>
      <c r="C26" s="18">
        <f>(11.0/B26*100)</f>
        <v/>
      </c>
      <c r="D26" s="19" t="n">
        <v>4858</v>
      </c>
      <c r="E26" s="18" t="n">
        <v>482.97014555</v>
      </c>
      <c r="F26" s="20" t="n">
        <v>3.22393593</v>
      </c>
      <c r="G26" s="18" t="n">
        <v>496.00546079</v>
      </c>
      <c r="H26" s="20" t="n">
        <v>2.96509916</v>
      </c>
      <c r="I26" s="18" t="n">
        <v>499.74002954</v>
      </c>
      <c r="J26" s="20" t="n">
        <v>6.40761984</v>
      </c>
      <c r="K26" s="18" t="n">
        <v>491.53210381</v>
      </c>
      <c r="L26" s="20" t="n">
        <v>12.14973628</v>
      </c>
      <c r="M26" s="18" t="s">
        <v>404</v>
      </c>
      <c r="N26" s="20" t="s">
        <v>404</v>
      </c>
      <c r="O26" s="18" t="s">
        <v>404</v>
      </c>
      <c r="P26" s="20" t="s">
        <v>404</v>
      </c>
      <c r="Q26" s="18" t="s">
        <v>404</v>
      </c>
      <c r="R26" s="20" t="s">
        <v>404</v>
      </c>
      <c r="S26" s="18" t="s">
        <v>404</v>
      </c>
      <c r="T26" s="20" t="s">
        <v>404</v>
      </c>
      <c r="U26" s="18" t="n">
        <v>454.40344953</v>
      </c>
      <c r="V26" s="20" t="n">
        <v>6.09824137</v>
      </c>
    </row>
    <row r="27" spans="1:22">
      <c r="A27" s="15" t="s">
        <v>424</v>
      </c>
      <c r="B27" s="17" t="n">
        <v>5299</v>
      </c>
      <c r="C27" s="18">
        <f>(0.0/B27*100)</f>
        <v/>
      </c>
      <c r="D27" s="19" t="n">
        <v>5299</v>
      </c>
      <c r="E27" s="18" t="n">
        <v>527.11478046</v>
      </c>
      <c r="F27" s="20" t="n">
        <v>3.21400436</v>
      </c>
      <c r="G27" s="18" t="n">
        <v>470.87952713</v>
      </c>
      <c r="H27" s="20" t="n">
        <v>1.26352837</v>
      </c>
      <c r="I27" s="18" t="n">
        <v>511.58395586</v>
      </c>
      <c r="J27" s="20" t="n">
        <v>2.86972724</v>
      </c>
      <c r="K27" s="18" t="n">
        <v>542.3799364499999</v>
      </c>
      <c r="L27" s="20" t="n">
        <v>5.39403916</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409.26667866</v>
      </c>
      <c r="F28" s="20" t="n">
        <v>5.42975606</v>
      </c>
      <c r="G28" s="18" t="n">
        <v>420.52199119</v>
      </c>
      <c r="H28" s="20" t="n">
        <v>3.16408692</v>
      </c>
      <c r="I28" s="18" t="n">
        <v>412.3616715</v>
      </c>
      <c r="J28" s="20" t="n">
        <v>6.58121809</v>
      </c>
      <c r="K28" s="18" t="n">
        <v>384.77337647</v>
      </c>
      <c r="L28" s="20" t="n">
        <v>14.58899421</v>
      </c>
      <c r="M28" s="18" t="s">
        <v>404</v>
      </c>
      <c r="N28" s="20" t="s">
        <v>404</v>
      </c>
      <c r="O28" s="18" t="s">
        <v>404</v>
      </c>
      <c r="P28" s="20" t="s">
        <v>404</v>
      </c>
      <c r="Q28" s="18" t="s">
        <v>404</v>
      </c>
      <c r="R28" s="20" t="s">
        <v>404</v>
      </c>
      <c r="S28" s="18" t="s">
        <v>404</v>
      </c>
      <c r="T28" s="20" t="s">
        <v>404</v>
      </c>
      <c r="U28" s="18" t="n">
        <v>394.26274972</v>
      </c>
      <c r="V28" s="20" t="n">
        <v>6.85980648</v>
      </c>
    </row>
    <row r="29" spans="1:22">
      <c r="A29" s="15" t="s">
        <v>426</v>
      </c>
      <c r="B29" s="17" t="n">
        <v>5385</v>
      </c>
      <c r="C29" s="18">
        <f>(1123.0/B29*100)</f>
        <v/>
      </c>
      <c r="D29" s="19" t="n">
        <v>4262</v>
      </c>
      <c r="E29" s="18" t="n">
        <v>537.64277903</v>
      </c>
      <c r="F29" s="20" t="n">
        <v>42.27891442</v>
      </c>
      <c r="G29" s="18" t="n">
        <v>510.62144981</v>
      </c>
      <c r="H29" s="20" t="n">
        <v>12.20993624</v>
      </c>
      <c r="I29" s="18" t="n">
        <v>501.16689357</v>
      </c>
      <c r="J29" s="20" t="n">
        <v>9.741239520000001</v>
      </c>
      <c r="K29" s="18" t="n">
        <v>598.60640987</v>
      </c>
      <c r="L29" s="20" t="n">
        <v>11.15986127</v>
      </c>
      <c r="M29" s="18" t="s">
        <v>404</v>
      </c>
      <c r="N29" s="20" t="s">
        <v>404</v>
      </c>
      <c r="O29" s="18" t="s">
        <v>404</v>
      </c>
      <c r="P29" s="20" t="s">
        <v>404</v>
      </c>
      <c r="Q29" s="18" t="s">
        <v>404</v>
      </c>
      <c r="R29" s="20" t="s">
        <v>404</v>
      </c>
      <c r="S29" s="18" t="s">
        <v>404</v>
      </c>
      <c r="T29" s="20" t="s">
        <v>404</v>
      </c>
      <c r="U29" s="18" t="n">
        <v>496.08937753</v>
      </c>
      <c r="V29" s="20" t="n">
        <v>10.8849441</v>
      </c>
    </row>
    <row r="30" spans="1:22">
      <c r="A30" s="15" t="s">
        <v>427</v>
      </c>
      <c r="B30" s="17" t="n">
        <v>4520</v>
      </c>
      <c r="C30" s="18">
        <f>(1105.0/B30*100)</f>
        <v/>
      </c>
      <c r="D30" s="19" t="n">
        <v>3415</v>
      </c>
      <c r="E30" s="18" t="n">
        <v>526.42064731</v>
      </c>
      <c r="F30" s="20" t="n">
        <v>21.73639178</v>
      </c>
      <c r="G30" s="18" t="n">
        <v>518.68505311</v>
      </c>
      <c r="H30" s="20" t="n">
        <v>4.50238018</v>
      </c>
      <c r="I30" s="18" t="n">
        <v>507.82307805</v>
      </c>
      <c r="J30" s="20" t="n">
        <v>5.82884121</v>
      </c>
      <c r="K30" s="18" t="n">
        <v>388.65718555</v>
      </c>
      <c r="L30" s="20" t="n">
        <v>9.040331999999999</v>
      </c>
      <c r="M30" s="18" t="s">
        <v>404</v>
      </c>
      <c r="N30" s="20" t="s">
        <v>404</v>
      </c>
      <c r="O30" s="18" t="s">
        <v>404</v>
      </c>
      <c r="P30" s="20" t="s">
        <v>404</v>
      </c>
      <c r="Q30" s="18" t="s">
        <v>404</v>
      </c>
      <c r="R30" s="20" t="s">
        <v>404</v>
      </c>
      <c r="S30" s="18" t="s">
        <v>404</v>
      </c>
      <c r="T30" s="20" t="s">
        <v>404</v>
      </c>
      <c r="U30" s="18" t="n">
        <v>505.27142966</v>
      </c>
      <c r="V30" s="20" t="n">
        <v>4.01690743</v>
      </c>
    </row>
    <row r="31" spans="1:22">
      <c r="A31" s="15" t="s">
        <v>428</v>
      </c>
      <c r="B31" s="17" t="n">
        <v>5456</v>
      </c>
      <c r="C31" s="18">
        <f>(502.0/B31*100)</f>
        <v/>
      </c>
      <c r="D31" s="19" t="n">
        <v>4954</v>
      </c>
      <c r="E31" s="18" t="n">
        <v>516.69584178</v>
      </c>
      <c r="F31" s="20" t="n">
        <v>6.77832885</v>
      </c>
      <c r="G31" s="18" t="n">
        <v>502.16962073</v>
      </c>
      <c r="H31" s="20" t="n">
        <v>3.40330263</v>
      </c>
      <c r="I31" s="18" t="n">
        <v>495.03377026</v>
      </c>
      <c r="J31" s="20" t="n">
        <v>3.70086721</v>
      </c>
      <c r="K31" s="18" t="n">
        <v>491.1574997</v>
      </c>
      <c r="L31" s="20" t="n">
        <v>6.63715705</v>
      </c>
      <c r="M31" s="18" t="s">
        <v>404</v>
      </c>
      <c r="N31" s="20" t="s">
        <v>404</v>
      </c>
      <c r="O31" s="18" t="s">
        <v>404</v>
      </c>
      <c r="P31" s="20" t="s">
        <v>404</v>
      </c>
      <c r="Q31" s="18" t="s">
        <v>404</v>
      </c>
      <c r="R31" s="20" t="s">
        <v>404</v>
      </c>
      <c r="S31" s="18" t="s">
        <v>404</v>
      </c>
      <c r="T31" s="20" t="s">
        <v>404</v>
      </c>
      <c r="U31" s="18" t="n">
        <v>493.48206306</v>
      </c>
      <c r="V31" s="20" t="n">
        <v>10.93965278</v>
      </c>
    </row>
    <row r="32" spans="1:22">
      <c r="A32" s="15" t="s">
        <v>429</v>
      </c>
      <c r="B32" s="17" t="n">
        <v>4478</v>
      </c>
      <c r="C32" s="18">
        <f>(0.0/B32*100)</f>
        <v/>
      </c>
      <c r="D32" s="19" t="n">
        <v>4478</v>
      </c>
      <c r="E32" s="18" t="n">
        <v>502.38833678</v>
      </c>
      <c r="F32" s="20" t="n">
        <v>4.04026102</v>
      </c>
      <c r="G32" s="18" t="n">
        <v>502.37347458</v>
      </c>
      <c r="H32" s="20" t="n">
        <v>4.96475173</v>
      </c>
      <c r="I32" s="18" t="n">
        <v>497.873254</v>
      </c>
      <c r="J32" s="20" t="n">
        <v>7.18790136</v>
      </c>
      <c r="K32" s="18" t="n">
        <v>465.5558699</v>
      </c>
      <c r="L32" s="20" t="n">
        <v>18.08158517</v>
      </c>
      <c r="M32" s="18" t="s">
        <v>404</v>
      </c>
      <c r="N32" s="20" t="s">
        <v>404</v>
      </c>
      <c r="O32" s="18" t="s">
        <v>404</v>
      </c>
      <c r="P32" s="20" t="s">
        <v>404</v>
      </c>
      <c r="Q32" s="18" t="s">
        <v>404</v>
      </c>
      <c r="R32" s="20" t="s">
        <v>404</v>
      </c>
      <c r="S32" s="18" t="s">
        <v>404</v>
      </c>
      <c r="T32" s="20" t="s">
        <v>404</v>
      </c>
      <c r="U32" s="18" t="n">
        <v>500.22368976</v>
      </c>
      <c r="V32" s="20" t="n">
        <v>21.94862968</v>
      </c>
    </row>
    <row r="33" spans="1:22">
      <c r="A33" s="15" t="s">
        <v>430</v>
      </c>
      <c r="B33" s="17" t="n">
        <v>7325</v>
      </c>
      <c r="C33" s="18">
        <f>(29.0/B33*100)</f>
        <v/>
      </c>
      <c r="D33" s="19" t="n">
        <v>7296</v>
      </c>
      <c r="E33" s="18" t="n">
        <v>508.61600764</v>
      </c>
      <c r="F33" s="20" t="n">
        <v>7.68935134</v>
      </c>
      <c r="G33" s="18" t="n">
        <v>501.93787814</v>
      </c>
      <c r="H33" s="20" t="n">
        <v>3.85092087</v>
      </c>
      <c r="I33" s="18" t="n">
        <v>492.84320865</v>
      </c>
      <c r="J33" s="20" t="n">
        <v>6.46244465</v>
      </c>
      <c r="K33" s="18" t="n">
        <v>391.49756667</v>
      </c>
      <c r="L33" s="20" t="n">
        <v>8.786209100000001</v>
      </c>
      <c r="M33" s="18" t="s">
        <v>404</v>
      </c>
      <c r="N33" s="20" t="s">
        <v>404</v>
      </c>
      <c r="O33" s="18" t="s">
        <v>404</v>
      </c>
      <c r="P33" s="20" t="s">
        <v>404</v>
      </c>
      <c r="Q33" s="18" t="s">
        <v>404</v>
      </c>
      <c r="R33" s="20" t="s">
        <v>404</v>
      </c>
      <c r="S33" s="18" t="s">
        <v>404</v>
      </c>
      <c r="T33" s="20" t="s">
        <v>404</v>
      </c>
      <c r="U33" s="18" t="n">
        <v>482.19613529</v>
      </c>
      <c r="V33" s="20" t="n">
        <v>6.87309162</v>
      </c>
    </row>
    <row r="34" spans="1:22">
      <c r="A34" s="15" t="s">
        <v>431</v>
      </c>
      <c r="B34" s="17" t="n">
        <v>6350</v>
      </c>
      <c r="C34" s="18">
        <f>(0.0/B34*100)</f>
        <v/>
      </c>
      <c r="D34" s="19" t="n">
        <v>6350</v>
      </c>
      <c r="E34" s="18" t="n">
        <v>454.13025365</v>
      </c>
      <c r="F34" s="20" t="n">
        <v>5.28508261</v>
      </c>
      <c r="G34" s="18" t="n">
        <v>466.49472073</v>
      </c>
      <c r="H34" s="20" t="n">
        <v>4.58719158</v>
      </c>
      <c r="I34" s="18" t="n">
        <v>467.038595</v>
      </c>
      <c r="J34" s="20" t="n">
        <v>14.04695848</v>
      </c>
      <c r="K34" s="18" t="n">
        <v>394.09971599</v>
      </c>
      <c r="L34" s="20" t="n">
        <v>6.47907301</v>
      </c>
      <c r="M34" s="18" t="s">
        <v>404</v>
      </c>
      <c r="N34" s="20" t="s">
        <v>404</v>
      </c>
      <c r="O34" s="18" t="s">
        <v>404</v>
      </c>
      <c r="P34" s="20" t="s">
        <v>404</v>
      </c>
      <c r="Q34" s="18" t="s">
        <v>404</v>
      </c>
      <c r="R34" s="20" t="s">
        <v>404</v>
      </c>
      <c r="S34" s="18" t="s">
        <v>404</v>
      </c>
      <c r="T34" s="20" t="s">
        <v>404</v>
      </c>
      <c r="U34" s="18" t="n">
        <v>355.49436773</v>
      </c>
      <c r="V34" s="20" t="n">
        <v>8.932563610000001</v>
      </c>
    </row>
    <row r="35" spans="1:22">
      <c r="A35" s="15" t="s">
        <v>432</v>
      </c>
      <c r="B35" s="17" t="n">
        <v>6406</v>
      </c>
      <c r="C35" s="18">
        <f>(443.0/B35*100)</f>
        <v/>
      </c>
      <c r="D35" s="19" t="n">
        <v>5963</v>
      </c>
      <c r="E35" s="18" t="n">
        <v>526.42998808</v>
      </c>
      <c r="F35" s="20" t="n">
        <v>2.07328385</v>
      </c>
      <c r="G35" s="18" t="n">
        <v>507.33698805</v>
      </c>
      <c r="H35" s="20" t="n">
        <v>1.98888145</v>
      </c>
      <c r="I35" s="18" t="n">
        <v>524.13435628</v>
      </c>
      <c r="J35" s="20" t="n">
        <v>6.48950374</v>
      </c>
      <c r="K35" s="18" t="n">
        <v>408.90761209</v>
      </c>
      <c r="L35" s="20" t="n">
        <v>12.81942807</v>
      </c>
      <c r="M35" s="18" t="s">
        <v>404</v>
      </c>
      <c r="N35" s="20" t="s">
        <v>404</v>
      </c>
      <c r="O35" s="18" t="s">
        <v>404</v>
      </c>
      <c r="P35" s="20" t="s">
        <v>404</v>
      </c>
      <c r="Q35" s="18" t="s">
        <v>404</v>
      </c>
      <c r="R35" s="20" t="s">
        <v>404</v>
      </c>
      <c r="S35" s="18" t="s">
        <v>404</v>
      </c>
      <c r="T35" s="20" t="s">
        <v>404</v>
      </c>
      <c r="U35" s="18" t="n">
        <v>505.33193127</v>
      </c>
      <c r="V35" s="20" t="n">
        <v>10.1453716</v>
      </c>
    </row>
    <row r="36" spans="1:22">
      <c r="A36" s="15" t="s">
        <v>433</v>
      </c>
      <c r="B36" s="17" t="n">
        <v>6736</v>
      </c>
      <c r="C36" s="18">
        <f>(10.0/B36*100)</f>
        <v/>
      </c>
      <c r="D36" s="19" t="n">
        <v>6726</v>
      </c>
      <c r="E36" s="18" t="n">
        <v>500.00724272</v>
      </c>
      <c r="F36" s="20" t="n">
        <v>3.57359226</v>
      </c>
      <c r="G36" s="18" t="n">
        <v>488.666479</v>
      </c>
      <c r="H36" s="20" t="n">
        <v>3.63975911</v>
      </c>
      <c r="I36" s="18" t="n">
        <v>487.88669034</v>
      </c>
      <c r="J36" s="20" t="n">
        <v>6.2829289</v>
      </c>
      <c r="K36" s="18" t="n">
        <v>492.20298798</v>
      </c>
      <c r="L36" s="20" t="n">
        <v>16.0479348</v>
      </c>
      <c r="M36" s="18" t="s">
        <v>404</v>
      </c>
      <c r="N36" s="20" t="s">
        <v>404</v>
      </c>
      <c r="O36" s="18" t="s">
        <v>404</v>
      </c>
      <c r="P36" s="20" t="s">
        <v>404</v>
      </c>
      <c r="Q36" s="18" t="s">
        <v>404</v>
      </c>
      <c r="R36" s="20" t="s">
        <v>404</v>
      </c>
      <c r="S36" s="18" t="s">
        <v>404</v>
      </c>
      <c r="T36" s="20" t="s">
        <v>404</v>
      </c>
      <c r="U36" s="18" t="n">
        <v>496.57603535</v>
      </c>
      <c r="V36" s="20" t="n">
        <v>5.27331059</v>
      </c>
    </row>
    <row r="37" spans="1:22">
      <c r="A37" s="15" t="s">
        <v>434</v>
      </c>
      <c r="B37" s="17" t="n">
        <v>5458</v>
      </c>
      <c r="C37" s="18">
        <f>(0.0/B37*100)</f>
        <v/>
      </c>
      <c r="D37" s="19" t="n">
        <v>5458</v>
      </c>
      <c r="E37" s="18" t="n">
        <v>500.28098708</v>
      </c>
      <c r="F37" s="20" t="n">
        <v>9.001973639999999</v>
      </c>
      <c r="G37" s="18" t="n">
        <v>495.7477333</v>
      </c>
      <c r="H37" s="20" t="n">
        <v>4.41053644</v>
      </c>
      <c r="I37" s="18" t="n">
        <v>486.41712825</v>
      </c>
      <c r="J37" s="20" t="n">
        <v>6.07989018</v>
      </c>
      <c r="K37" s="18" t="n">
        <v>477.08984879</v>
      </c>
      <c r="L37" s="20" t="n">
        <v>22.30154473</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503.48589696</v>
      </c>
      <c r="F38" s="20" t="n">
        <v>9.39325794</v>
      </c>
      <c r="G38" s="18" t="n">
        <v>505.76892122</v>
      </c>
      <c r="H38" s="20" t="n">
        <v>5.28347598</v>
      </c>
      <c r="I38" s="18" t="n">
        <v>502.62928646</v>
      </c>
      <c r="J38" s="20" t="n">
        <v>12.60572018</v>
      </c>
      <c r="K38" s="18" t="s">
        <v>404</v>
      </c>
      <c r="L38" s="20" t="s">
        <v>404</v>
      </c>
      <c r="M38" s="18" t="s">
        <v>404</v>
      </c>
      <c r="N38" s="20" t="s">
        <v>404</v>
      </c>
      <c r="O38" s="18" t="s">
        <v>404</v>
      </c>
      <c r="P38" s="20" t="s">
        <v>404</v>
      </c>
      <c r="Q38" s="18" t="s">
        <v>404</v>
      </c>
      <c r="R38" s="20" t="s">
        <v>404</v>
      </c>
      <c r="S38" s="18" t="s">
        <v>404</v>
      </c>
      <c r="T38" s="20" t="s">
        <v>404</v>
      </c>
      <c r="U38" s="18" t="n">
        <v>536.22579524</v>
      </c>
      <c r="V38" s="20" t="n">
        <v>28.24527301</v>
      </c>
    </row>
    <row r="39" spans="1:22">
      <c r="A39" s="15" t="s">
        <v>436</v>
      </c>
      <c r="B39" s="17" t="n">
        <v>5895</v>
      </c>
      <c r="C39" s="18">
        <f>(0.0/B39*100)</f>
        <v/>
      </c>
      <c r="D39" s="19" t="n">
        <v>5895</v>
      </c>
      <c r="E39" s="18" t="n">
        <v>448.8793332</v>
      </c>
      <c r="F39" s="20" t="n">
        <v>15.3030165</v>
      </c>
      <c r="G39" s="18" t="n">
        <v>427.56914818</v>
      </c>
      <c r="H39" s="20" t="n">
        <v>4.99246368</v>
      </c>
      <c r="I39" s="18" t="n">
        <v>415.59250013</v>
      </c>
      <c r="J39" s="20" t="n">
        <v>8.93160372</v>
      </c>
      <c r="K39" s="18" t="n">
        <v>395.49794733</v>
      </c>
      <c r="L39" s="20" t="n">
        <v>10.74507502</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(3029.0/B40*100)</f>
        <v/>
      </c>
      <c r="D40" s="19" t="n">
        <v>11128</v>
      </c>
      <c r="E40" s="18" t="n">
        <v>527.91400328</v>
      </c>
      <c r="F40" s="20" t="n">
        <v>10.85507854</v>
      </c>
      <c r="G40" s="18" t="n">
        <v>511.8190277</v>
      </c>
      <c r="H40" s="20" t="n">
        <v>4.48450061</v>
      </c>
      <c r="I40" s="18" t="n">
        <v>502.23663775</v>
      </c>
      <c r="J40" s="20" t="n">
        <v>6.82181974</v>
      </c>
      <c r="K40" s="18" t="n">
        <v>522.58827825</v>
      </c>
      <c r="L40" s="20" t="n">
        <v>17.472583</v>
      </c>
      <c r="M40" s="18" t="s">
        <v>404</v>
      </c>
      <c r="N40" s="20" t="s">
        <v>404</v>
      </c>
      <c r="O40" s="18" t="s">
        <v>404</v>
      </c>
      <c r="P40" s="20" t="s">
        <v>404</v>
      </c>
      <c r="Q40" s="18" t="s">
        <v>404</v>
      </c>
      <c r="R40" s="20" t="s">
        <v>404</v>
      </c>
      <c r="S40" s="18" t="s">
        <v>404</v>
      </c>
      <c r="T40" s="20" t="s">
        <v>404</v>
      </c>
      <c r="U40" s="18" t="n">
        <v>503.80848253</v>
      </c>
      <c r="V40" s="20" t="n">
        <v>9.777582219999999</v>
      </c>
    </row>
    <row r="41" spans="1:22">
      <c r="A41" s="15" t="s">
        <v>438</v>
      </c>
      <c r="B41" s="17" t="n">
        <v>5712</v>
      </c>
      <c r="C41" s="18">
        <f>(138.0/B41*100)</f>
        <v/>
      </c>
      <c r="D41" s="19" t="n">
        <v>5574</v>
      </c>
      <c r="E41" s="18" t="n">
        <v>505.20696366</v>
      </c>
      <c r="F41" s="20" t="n">
        <v>8.77375224</v>
      </c>
      <c r="G41" s="18" t="n">
        <v>501.19805624</v>
      </c>
      <c r="H41" s="20" t="n">
        <v>4.04972405</v>
      </c>
      <c r="I41" s="18" t="n">
        <v>496.85597439</v>
      </c>
      <c r="J41" s="20" t="n">
        <v>7.2833647</v>
      </c>
      <c r="K41" s="18" t="n">
        <v>432.22742623</v>
      </c>
      <c r="L41" s="20" t="n">
        <v>12.92649817</v>
      </c>
      <c r="M41" s="18" t="s">
        <v>404</v>
      </c>
      <c r="N41" s="20" t="s">
        <v>404</v>
      </c>
      <c r="O41" s="18" t="s">
        <v>404</v>
      </c>
      <c r="P41" s="20" t="s">
        <v>404</v>
      </c>
      <c r="Q41" s="18" t="s">
        <v>404</v>
      </c>
      <c r="R41" s="20" t="s">
        <v>404</v>
      </c>
      <c r="S41" s="18" t="s">
        <v>404</v>
      </c>
      <c r="T41" s="20" t="s">
        <v>404</v>
      </c>
      <c r="U41" s="18" t="n">
        <v>489.03775804</v>
      </c>
      <c r="V41" s="20" t="n">
        <v>30.46946246</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425.55257931</v>
      </c>
      <c r="F44" s="20" t="n">
        <v>4.63975625</v>
      </c>
      <c r="G44" s="18" t="n">
        <v>430.80057571</v>
      </c>
      <c r="H44" s="20" t="n">
        <v>4.67477693</v>
      </c>
      <c r="I44" s="18" t="n">
        <v>416.31160821</v>
      </c>
      <c r="J44" s="20" t="n">
        <v>7.23218567</v>
      </c>
      <c r="K44" s="18" t="n">
        <v>493.9334737</v>
      </c>
      <c r="L44" s="20" t="n">
        <v>10.61722844</v>
      </c>
      <c r="M44" s="18" t="s">
        <v>404</v>
      </c>
      <c r="N44" s="20" t="s">
        <v>404</v>
      </c>
      <c r="O44" s="18" t="s">
        <v>404</v>
      </c>
      <c r="P44" s="20" t="s">
        <v>404</v>
      </c>
      <c r="Q44" s="18" t="s">
        <v>404</v>
      </c>
      <c r="R44" s="20" t="s">
        <v>404</v>
      </c>
      <c r="S44" s="18" t="s">
        <v>404</v>
      </c>
      <c r="T44" s="20" t="s">
        <v>404</v>
      </c>
      <c r="U44" s="18" t="n">
        <v>483.64621317</v>
      </c>
      <c r="V44" s="20" t="n">
        <v>22.53751647</v>
      </c>
    </row>
    <row r="45" spans="1:22">
      <c r="A45" s="15" t="s">
        <v>442</v>
      </c>
      <c r="B45" s="17" t="n">
        <v>5519</v>
      </c>
      <c r="C45" s="18">
        <f>(0.0/B45*100)</f>
        <v/>
      </c>
      <c r="D45" s="19" t="n">
        <v>5519</v>
      </c>
      <c r="E45" s="18" t="n">
        <v>373.4728195</v>
      </c>
      <c r="F45" s="20" t="n">
        <v>6.30304189</v>
      </c>
      <c r="G45" s="18" t="n">
        <v>373.83985992</v>
      </c>
      <c r="H45" s="20" t="n">
        <v>4.66810661</v>
      </c>
      <c r="I45" s="18" t="n">
        <v>379.55964556</v>
      </c>
      <c r="J45" s="20" t="n">
        <v>5.73666575</v>
      </c>
      <c r="K45" s="18" t="n">
        <v>395.44745259</v>
      </c>
      <c r="L45" s="20" t="n">
        <v>10.58947428</v>
      </c>
      <c r="M45" s="18" t="s">
        <v>404</v>
      </c>
      <c r="N45" s="20" t="s">
        <v>404</v>
      </c>
      <c r="O45" s="18" t="s">
        <v>404</v>
      </c>
      <c r="P45" s="20" t="s">
        <v>404</v>
      </c>
      <c r="Q45" s="18" t="s">
        <v>404</v>
      </c>
      <c r="R45" s="20" t="s">
        <v>404</v>
      </c>
      <c r="S45" s="18" t="s">
        <v>404</v>
      </c>
      <c r="T45" s="20" t="s">
        <v>404</v>
      </c>
      <c r="U45" s="18" t="n">
        <v>364.20473038</v>
      </c>
      <c r="V45" s="20" t="n">
        <v>38.33737325</v>
      </c>
    </row>
    <row r="46" spans="1:22">
      <c r="A46" s="15" t="s">
        <v>443</v>
      </c>
      <c r="B46" s="17" t="n">
        <v>23141</v>
      </c>
      <c r="C46" s="18">
        <f>(4196.0/B46*100)</f>
        <v/>
      </c>
      <c r="D46" s="19" t="n">
        <v>18945</v>
      </c>
      <c r="E46" s="18" t="n">
        <v>421.51922622</v>
      </c>
      <c r="F46" s="20" t="n">
        <v>6.87269665</v>
      </c>
      <c r="G46" s="18" t="n">
        <v>403.73008881</v>
      </c>
      <c r="H46" s="20" t="n">
        <v>4.0375082</v>
      </c>
      <c r="I46" s="18" t="n">
        <v>400.61513047</v>
      </c>
      <c r="J46" s="20" t="n">
        <v>4.86802843</v>
      </c>
      <c r="K46" s="18" t="n">
        <v>376.30240043</v>
      </c>
      <c r="L46" s="20" t="n">
        <v>7.45542261</v>
      </c>
      <c r="M46" s="18" t="s">
        <v>404</v>
      </c>
      <c r="N46" s="20" t="s">
        <v>404</v>
      </c>
      <c r="O46" s="18" t="s">
        <v>404</v>
      </c>
      <c r="P46" s="20" t="s">
        <v>404</v>
      </c>
      <c r="Q46" s="18" t="s">
        <v>404</v>
      </c>
      <c r="R46" s="20" t="s">
        <v>404</v>
      </c>
      <c r="S46" s="18" t="s">
        <v>404</v>
      </c>
      <c r="T46" s="20" t="s">
        <v>404</v>
      </c>
      <c r="U46" s="18" t="n">
        <v>382.20393383</v>
      </c>
      <c r="V46" s="20" t="n">
        <v>10.15821701</v>
      </c>
    </row>
    <row r="47" spans="1:22">
      <c r="A47" s="15" t="s">
        <v>444</v>
      </c>
      <c r="B47" s="17" t="n">
        <v>5928</v>
      </c>
      <c r="C47" s="18">
        <f>(0.0/B47*100)</f>
        <v/>
      </c>
      <c r="D47" s="19" t="n">
        <v>5928</v>
      </c>
      <c r="E47" s="18" t="n">
        <v>452.15923271</v>
      </c>
      <c r="F47" s="20" t="n">
        <v>7.58366783</v>
      </c>
      <c r="G47" s="18" t="n">
        <v>438.46757073</v>
      </c>
      <c r="H47" s="20" t="n">
        <v>10.0358543</v>
      </c>
      <c r="I47" s="18" t="n">
        <v>423.87759759</v>
      </c>
      <c r="J47" s="20" t="n">
        <v>15.95520529</v>
      </c>
      <c r="K47" s="18" t="n">
        <v>471.64523422</v>
      </c>
      <c r="L47" s="20" t="n">
        <v>27.84404448</v>
      </c>
      <c r="M47" s="18" t="s">
        <v>404</v>
      </c>
      <c r="N47" s="20" t="s">
        <v>404</v>
      </c>
      <c r="O47" s="18" t="s">
        <v>404</v>
      </c>
      <c r="P47" s="20" t="s">
        <v>404</v>
      </c>
      <c r="Q47" s="18" t="s">
        <v>404</v>
      </c>
      <c r="R47" s="20" t="s">
        <v>404</v>
      </c>
      <c r="S47" s="18" t="s">
        <v>404</v>
      </c>
      <c r="T47" s="20" t="s">
        <v>404</v>
      </c>
      <c r="U47" s="18" t="n">
        <v>508.35563537</v>
      </c>
      <c r="V47" s="20" t="n">
        <v>28.30958549</v>
      </c>
    </row>
    <row r="48" spans="1:22">
      <c r="A48" s="15" t="s">
        <v>445</v>
      </c>
      <c r="B48" s="17" t="n">
        <v>9841</v>
      </c>
      <c r="C48" s="18">
        <f>(40.0/B48*100)</f>
        <v/>
      </c>
      <c r="D48" s="19" t="n">
        <v>9801</v>
      </c>
      <c r="E48" s="18" t="n">
        <v>528.16076971</v>
      </c>
      <c r="F48" s="20" t="n">
        <v>12.3072307</v>
      </c>
      <c r="G48" s="18" t="n">
        <v>517.62111666</v>
      </c>
      <c r="H48" s="20" t="n">
        <v>11.92511179</v>
      </c>
      <c r="I48" s="18" t="n">
        <v>513.6999048599999</v>
      </c>
      <c r="J48" s="20" t="n">
        <v>8.51851875</v>
      </c>
      <c r="K48" s="18" t="n">
        <v>526.31961427</v>
      </c>
      <c r="L48" s="20" t="n">
        <v>13.64401338</v>
      </c>
      <c r="M48" s="18" t="s">
        <v>404</v>
      </c>
      <c r="N48" s="20" t="s">
        <v>404</v>
      </c>
      <c r="O48" s="18" t="s">
        <v>404</v>
      </c>
      <c r="P48" s="20" t="s">
        <v>404</v>
      </c>
      <c r="Q48" s="18" t="s">
        <v>404</v>
      </c>
      <c r="R48" s="20" t="s">
        <v>404</v>
      </c>
      <c r="S48" s="18" t="s">
        <v>404</v>
      </c>
      <c r="T48" s="20" t="s">
        <v>404</v>
      </c>
      <c r="U48" s="18" t="n">
        <v>508.86456879</v>
      </c>
      <c r="V48" s="20" t="n">
        <v>10.27039653</v>
      </c>
    </row>
    <row r="49" spans="1:22">
      <c r="A49" s="15" t="s">
        <v>446</v>
      </c>
      <c r="B49" s="17" t="n">
        <v>6349</v>
      </c>
      <c r="C49" s="18">
        <f>(52.0/B49*100)</f>
        <v/>
      </c>
      <c r="D49" s="19" t="n">
        <v>6297</v>
      </c>
      <c r="E49" s="18" t="n">
        <v>443.45903931</v>
      </c>
      <c r="F49" s="20" t="n">
        <v>7.00217018</v>
      </c>
      <c r="G49" s="18" t="n">
        <v>430.45909133</v>
      </c>
      <c r="H49" s="20" t="n">
        <v>4.16685163</v>
      </c>
      <c r="I49" s="18" t="n">
        <v>430.51375313</v>
      </c>
      <c r="J49" s="20" t="n">
        <v>7.54480402</v>
      </c>
      <c r="K49" s="18" t="n">
        <v>399.96183586</v>
      </c>
      <c r="L49" s="20" t="n">
        <v>11.9155438</v>
      </c>
      <c r="M49" s="18" t="s">
        <v>404</v>
      </c>
      <c r="N49" s="20" t="s">
        <v>404</v>
      </c>
      <c r="O49" s="18" t="s">
        <v>404</v>
      </c>
      <c r="P49" s="20" t="s">
        <v>404</v>
      </c>
      <c r="Q49" s="18" t="s">
        <v>404</v>
      </c>
      <c r="R49" s="20" t="s">
        <v>404</v>
      </c>
      <c r="S49" s="18" t="s">
        <v>404</v>
      </c>
      <c r="T49" s="20" t="s">
        <v>404</v>
      </c>
      <c r="U49" s="18" t="n">
        <v>413.85885134</v>
      </c>
      <c r="V49" s="20" t="n">
        <v>28.12202525</v>
      </c>
    </row>
    <row r="50" spans="1:22">
      <c r="A50" s="15" t="s">
        <v>447</v>
      </c>
      <c r="B50" s="17" t="n">
        <v>11795</v>
      </c>
      <c r="C50" s="18">
        <f>(1031.0/B50*100)</f>
        <v/>
      </c>
      <c r="D50" s="19" t="n">
        <v>10764</v>
      </c>
      <c r="E50" s="18" t="n">
        <v>421.23712333</v>
      </c>
      <c r="F50" s="20" t="n">
        <v>5.97041782</v>
      </c>
      <c r="G50" s="18" t="n">
        <v>419.55932329</v>
      </c>
      <c r="H50" s="20" t="n">
        <v>5.1748247</v>
      </c>
      <c r="I50" s="18" t="n">
        <v>417.18665674</v>
      </c>
      <c r="J50" s="20" t="n">
        <v>6.1122981</v>
      </c>
      <c r="K50" s="18" t="n">
        <v>406.26683947</v>
      </c>
      <c r="L50" s="20" t="n">
        <v>5.0196192</v>
      </c>
      <c r="M50" s="18" t="s">
        <v>404</v>
      </c>
      <c r="N50" s="20" t="s">
        <v>404</v>
      </c>
      <c r="O50" s="18" t="s">
        <v>404</v>
      </c>
      <c r="P50" s="20" t="s">
        <v>404</v>
      </c>
      <c r="Q50" s="18" t="s">
        <v>404</v>
      </c>
      <c r="R50" s="20" t="s">
        <v>404</v>
      </c>
      <c r="S50" s="18" t="s">
        <v>404</v>
      </c>
      <c r="T50" s="20" t="s">
        <v>404</v>
      </c>
      <c r="U50" s="18" t="n">
        <v>403.11019894</v>
      </c>
      <c r="V50" s="20" t="n">
        <v>12.59520649</v>
      </c>
    </row>
    <row r="51" spans="1:22">
      <c r="A51" s="15" t="s">
        <v>448</v>
      </c>
      <c r="B51" s="17" t="n">
        <v>6866</v>
      </c>
      <c r="C51" s="18">
        <f>(0.0/B51*100)</f>
        <v/>
      </c>
      <c r="D51" s="19" t="n">
        <v>6866</v>
      </c>
      <c r="E51" s="18" t="n">
        <v>411.7329259</v>
      </c>
      <c r="F51" s="20" t="n">
        <v>6.66789144</v>
      </c>
      <c r="G51" s="18" t="n">
        <v>416.60861673</v>
      </c>
      <c r="H51" s="20" t="n">
        <v>3.77173604</v>
      </c>
      <c r="I51" s="18" t="n">
        <v>421.37678395</v>
      </c>
      <c r="J51" s="20" t="n">
        <v>5.68225463</v>
      </c>
      <c r="K51" s="18" t="n">
        <v>460.67434596</v>
      </c>
      <c r="L51" s="20" t="n">
        <v>13.11757338</v>
      </c>
      <c r="M51" s="18" t="s">
        <v>404</v>
      </c>
      <c r="N51" s="20" t="s">
        <v>404</v>
      </c>
      <c r="O51" s="18" t="s">
        <v>404</v>
      </c>
      <c r="P51" s="20" t="s">
        <v>404</v>
      </c>
      <c r="Q51" s="18" t="s">
        <v>404</v>
      </c>
      <c r="R51" s="20" t="s">
        <v>404</v>
      </c>
      <c r="S51" s="18" t="s">
        <v>404</v>
      </c>
      <c r="T51" s="20" t="s">
        <v>404</v>
      </c>
      <c r="U51" s="18" t="n">
        <v>493.74739879</v>
      </c>
      <c r="V51" s="20" t="n">
        <v>33.14832596</v>
      </c>
    </row>
    <row r="52" spans="1:22">
      <c r="A52" s="15" t="s">
        <v>449</v>
      </c>
      <c r="B52" s="17" t="n">
        <v>5809</v>
      </c>
      <c r="C52" s="18">
        <f>(0.0/B52*100)</f>
        <v/>
      </c>
      <c r="D52" s="19" t="n">
        <v>5809</v>
      </c>
      <c r="E52" s="18" t="n">
        <v>484.44450882</v>
      </c>
      <c r="F52" s="20" t="n">
        <v>11.11551341</v>
      </c>
      <c r="G52" s="18" t="n">
        <v>470.62970651</v>
      </c>
      <c r="H52" s="20" t="n">
        <v>5.07619011</v>
      </c>
      <c r="I52" s="18" t="n">
        <v>479.03888642</v>
      </c>
      <c r="J52" s="20" t="n">
        <v>7.97300956</v>
      </c>
      <c r="K52" s="18" t="n">
        <v>508.7544396</v>
      </c>
      <c r="L52" s="20" t="n">
        <v>38.73150696</v>
      </c>
      <c r="M52" s="18" t="s">
        <v>404</v>
      </c>
      <c r="N52" s="20" t="s">
        <v>404</v>
      </c>
      <c r="O52" s="18" t="s">
        <v>404</v>
      </c>
      <c r="P52" s="20" t="s">
        <v>404</v>
      </c>
      <c r="Q52" s="18" t="s">
        <v>404</v>
      </c>
      <c r="R52" s="20" t="s">
        <v>404</v>
      </c>
      <c r="S52" s="18" t="s">
        <v>404</v>
      </c>
      <c r="T52" s="20" t="s">
        <v>404</v>
      </c>
      <c r="U52" s="18" t="n">
        <v>464.25798947</v>
      </c>
      <c r="V52" s="20" t="n">
        <v>14.37384441</v>
      </c>
    </row>
    <row r="53" spans="1:22">
      <c r="A53" s="15" t="s">
        <v>450</v>
      </c>
      <c r="B53" s="17" t="n">
        <v>5571</v>
      </c>
      <c r="C53" s="18">
        <f>(0.0/B53*100)</f>
        <v/>
      </c>
      <c r="D53" s="19" t="n">
        <v>5571</v>
      </c>
      <c r="E53" s="18" t="n">
        <v>430.10058016</v>
      </c>
      <c r="F53" s="20" t="n">
        <v>2.27005918</v>
      </c>
      <c r="G53" s="18" t="n">
        <v>436.55469831</v>
      </c>
      <c r="H53" s="20" t="n">
        <v>1.69825676</v>
      </c>
      <c r="I53" s="18" t="n">
        <v>414.66917331</v>
      </c>
      <c r="J53" s="20" t="n">
        <v>3.98028926</v>
      </c>
      <c r="K53" s="18" t="n">
        <v>422.75392572</v>
      </c>
      <c r="L53" s="20" t="n">
        <v>8.747023159999999</v>
      </c>
      <c r="M53" s="18" t="s">
        <v>404</v>
      </c>
      <c r="N53" s="20" t="s">
        <v>404</v>
      </c>
      <c r="O53" s="18" t="s">
        <v>404</v>
      </c>
      <c r="P53" s="20" t="s">
        <v>404</v>
      </c>
      <c r="Q53" s="18" t="s">
        <v>404</v>
      </c>
      <c r="R53" s="20" t="s">
        <v>404</v>
      </c>
      <c r="S53" s="18" t="s">
        <v>404</v>
      </c>
      <c r="T53" s="20" t="s">
        <v>404</v>
      </c>
      <c r="U53" s="18" t="n">
        <v>437.75293392</v>
      </c>
      <c r="V53" s="20" t="n">
        <v>7.96069209</v>
      </c>
    </row>
    <row r="54" spans="1:22">
      <c r="A54" s="15" t="s">
        <v>451</v>
      </c>
      <c r="B54" s="17" t="n">
        <v>4740</v>
      </c>
      <c r="C54" s="18">
        <f>(199.0/B54*100)</f>
        <v/>
      </c>
      <c r="D54" s="19" t="n">
        <v>4541</v>
      </c>
      <c r="E54" s="18" t="n">
        <v>335.16450413</v>
      </c>
      <c r="F54" s="20" t="n">
        <v>11.05867734</v>
      </c>
      <c r="G54" s="18" t="n">
        <v>333.21999579</v>
      </c>
      <c r="H54" s="20" t="n">
        <v>3.93904116</v>
      </c>
      <c r="I54" s="18" t="n">
        <v>328.55920001</v>
      </c>
      <c r="J54" s="20" t="n">
        <v>8.46731716</v>
      </c>
      <c r="K54" s="18" t="n">
        <v>299.44634664</v>
      </c>
      <c r="L54" s="20" t="n">
        <v>5.99946457</v>
      </c>
      <c r="M54" s="18" t="s">
        <v>404</v>
      </c>
      <c r="N54" s="20" t="s">
        <v>404</v>
      </c>
      <c r="O54" s="18" t="s">
        <v>404</v>
      </c>
      <c r="P54" s="20" t="s">
        <v>404</v>
      </c>
      <c r="Q54" s="18" t="s">
        <v>404</v>
      </c>
      <c r="R54" s="20" t="s">
        <v>404</v>
      </c>
      <c r="S54" s="18" t="s">
        <v>404</v>
      </c>
      <c r="T54" s="20" t="s">
        <v>404</v>
      </c>
      <c r="U54" s="18" t="n">
        <v>317.90378262</v>
      </c>
      <c r="V54" s="20" t="n">
        <v>6.79075864</v>
      </c>
    </row>
    <row r="55" spans="1:22">
      <c r="A55" s="15" t="s">
        <v>452</v>
      </c>
      <c r="B55" s="17" t="n">
        <v>5316</v>
      </c>
      <c r="C55" s="18">
        <f>(43.0/B55*100)</f>
        <v/>
      </c>
      <c r="D55" s="19" t="n">
        <v>5273</v>
      </c>
      <c r="E55" s="18" t="n">
        <v>411.02934404</v>
      </c>
      <c r="F55" s="20" t="n">
        <v>2.92623044</v>
      </c>
      <c r="G55" s="18" t="n">
        <v>413.01105445</v>
      </c>
      <c r="H55" s="20" t="n">
        <v>6.98038724</v>
      </c>
      <c r="I55" s="18" t="n">
        <v>413.00747635</v>
      </c>
      <c r="J55" s="20" t="n">
        <v>16.41482136</v>
      </c>
      <c r="K55" s="18" t="n">
        <v>404.51490246</v>
      </c>
      <c r="L55" s="20" t="n">
        <v>12.53404024</v>
      </c>
      <c r="M55" s="18" t="s">
        <v>404</v>
      </c>
      <c r="N55" s="20" t="s">
        <v>404</v>
      </c>
      <c r="O55" s="18" t="s">
        <v>404</v>
      </c>
      <c r="P55" s="20" t="s">
        <v>404</v>
      </c>
      <c r="Q55" s="18" t="s">
        <v>404</v>
      </c>
      <c r="R55" s="20" t="s">
        <v>404</v>
      </c>
      <c r="S55" s="18" t="n">
        <v>415.69571837</v>
      </c>
      <c r="T55" s="20" t="n">
        <v>21.17871597</v>
      </c>
      <c r="U55" s="18" t="n">
        <v>398.30699675</v>
      </c>
      <c r="V55" s="20" t="n">
        <v>15.85008694</v>
      </c>
    </row>
    <row r="56" spans="1:22">
      <c r="A56" s="15" t="s">
        <v>453</v>
      </c>
      <c r="B56" s="17" t="n">
        <v>5359</v>
      </c>
      <c r="C56" s="18">
        <f>(0.0/B56*100)</f>
        <v/>
      </c>
      <c r="D56" s="19" t="n">
        <v>5359</v>
      </c>
      <c r="E56" s="18" t="n">
        <v>541.40823811</v>
      </c>
      <c r="F56" s="20" t="n">
        <v>12.71301018</v>
      </c>
      <c r="G56" s="18" t="n">
        <v>523.48134623</v>
      </c>
      <c r="H56" s="20" t="n">
        <v>4.56128388</v>
      </c>
      <c r="I56" s="18" t="n">
        <v>516.4254471</v>
      </c>
      <c r="J56" s="20" t="n">
        <v>5.73604532</v>
      </c>
      <c r="K56" s="18" t="s">
        <v>404</v>
      </c>
      <c r="L56" s="20" t="s">
        <v>404</v>
      </c>
      <c r="M56" s="18" t="s">
        <v>404</v>
      </c>
      <c r="N56" s="20" t="s">
        <v>404</v>
      </c>
      <c r="O56" s="18" t="s">
        <v>404</v>
      </c>
      <c r="P56" s="20" t="s">
        <v>404</v>
      </c>
      <c r="Q56" s="18" t="s">
        <v>404</v>
      </c>
      <c r="R56" s="20" t="s">
        <v>404</v>
      </c>
      <c r="S56" s="18" t="s">
        <v>404</v>
      </c>
      <c r="T56" s="20" t="s">
        <v>404</v>
      </c>
      <c r="U56" s="18" t="n">
        <v>532.9006424</v>
      </c>
      <c r="V56" s="20" t="n">
        <v>19.28539149</v>
      </c>
    </row>
    <row r="57" spans="1:22">
      <c r="A57" s="15" t="s">
        <v>454</v>
      </c>
      <c r="B57" s="17" t="n">
        <v>6513</v>
      </c>
      <c r="C57" s="18">
        <f>(0.0/B57*100)</f>
        <v/>
      </c>
      <c r="D57" s="19" t="n">
        <v>6513</v>
      </c>
      <c r="E57" s="18" t="n">
        <v>400.5912047</v>
      </c>
      <c r="F57" s="20" t="n">
        <v>3.40931628</v>
      </c>
      <c r="G57" s="18" t="n">
        <v>408.87738252</v>
      </c>
      <c r="H57" s="20" t="n">
        <v>5.74157361</v>
      </c>
      <c r="I57" s="18" t="n">
        <v>395.11316981</v>
      </c>
      <c r="J57" s="20" t="n">
        <v>13.44153351</v>
      </c>
      <c r="K57" s="18" t="s">
        <v>404</v>
      </c>
      <c r="L57" s="20" t="s">
        <v>404</v>
      </c>
      <c r="M57" s="18" t="s">
        <v>404</v>
      </c>
      <c r="N57" s="20" t="s">
        <v>404</v>
      </c>
      <c r="O57" s="18" t="s">
        <v>404</v>
      </c>
      <c r="P57" s="20" t="s">
        <v>404</v>
      </c>
      <c r="Q57" s="18" t="s">
        <v>404</v>
      </c>
      <c r="R57" s="20" t="s">
        <v>404</v>
      </c>
      <c r="S57" s="18" t="n">
        <v>367.94377778</v>
      </c>
      <c r="T57" s="20" t="n">
        <v>8.50680957</v>
      </c>
      <c r="U57" s="18" t="n">
        <v>417.24161662</v>
      </c>
      <c r="V57" s="20" t="n">
        <v>21.76190226</v>
      </c>
    </row>
    <row r="58" spans="1:22">
      <c r="A58" s="15" t="s">
        <v>455</v>
      </c>
      <c r="B58" s="17" t="n">
        <v>7267</v>
      </c>
      <c r="C58" s="18">
        <f>(0.0/B58*100)</f>
        <v/>
      </c>
      <c r="D58" s="19" t="n">
        <v>7267</v>
      </c>
      <c r="E58" s="18" t="n">
        <v>414.51520909</v>
      </c>
      <c r="F58" s="20" t="n">
        <v>5.77439515</v>
      </c>
      <c r="G58" s="18" t="n">
        <v>410.50059783</v>
      </c>
      <c r="H58" s="20" t="n">
        <v>4.77163397</v>
      </c>
      <c r="I58" s="18" t="n">
        <v>402.8615341</v>
      </c>
      <c r="J58" s="20" t="n">
        <v>7.37634937</v>
      </c>
      <c r="K58" s="18" t="n">
        <v>387.5965752</v>
      </c>
      <c r="L58" s="20" t="n">
        <v>12.40084813</v>
      </c>
      <c r="M58" s="18" t="s">
        <v>404</v>
      </c>
      <c r="N58" s="20" t="s">
        <v>404</v>
      </c>
      <c r="O58" s="18" t="s">
        <v>404</v>
      </c>
      <c r="P58" s="20" t="s">
        <v>404</v>
      </c>
      <c r="Q58" s="18" t="s">
        <v>404</v>
      </c>
      <c r="R58" s="20" t="s">
        <v>404</v>
      </c>
      <c r="S58" s="18" t="s">
        <v>404</v>
      </c>
      <c r="T58" s="20" t="s">
        <v>404</v>
      </c>
      <c r="U58" s="18" t="n">
        <v>416.81380272</v>
      </c>
      <c r="V58" s="20" t="n">
        <v>8.83243077</v>
      </c>
    </row>
    <row r="59" spans="1:22">
      <c r="A59" s="15" t="s">
        <v>456</v>
      </c>
      <c r="B59" s="17" t="n">
        <v>4826</v>
      </c>
      <c r="C59" s="18">
        <f>(0.0/B59*100)</f>
        <v/>
      </c>
      <c r="D59" s="19" t="n">
        <v>4826</v>
      </c>
      <c r="E59" s="18" t="n">
        <v>381.32219894</v>
      </c>
      <c r="F59" s="20" t="n">
        <v>2.66637157</v>
      </c>
      <c r="G59" s="18" t="n">
        <v>375.18096918</v>
      </c>
      <c r="H59" s="20" t="n">
        <v>2.3372619</v>
      </c>
      <c r="I59" s="18" t="n">
        <v>378.56547679</v>
      </c>
      <c r="J59" s="20" t="n">
        <v>4.40083273</v>
      </c>
      <c r="K59" s="18" t="n">
        <v>381.21328981</v>
      </c>
      <c r="L59" s="20" t="n">
        <v>5.35087329</v>
      </c>
      <c r="M59" s="18" t="s">
        <v>404</v>
      </c>
      <c r="N59" s="20" t="s">
        <v>404</v>
      </c>
      <c r="O59" s="18" t="s">
        <v>404</v>
      </c>
      <c r="P59" s="20" t="s">
        <v>404</v>
      </c>
      <c r="Q59" s="18" t="s">
        <v>404</v>
      </c>
      <c r="R59" s="20" t="s">
        <v>404</v>
      </c>
      <c r="S59" s="18" t="s">
        <v>404</v>
      </c>
      <c r="T59" s="20" t="s">
        <v>404</v>
      </c>
      <c r="U59" s="18" t="n">
        <v>362.20907889</v>
      </c>
      <c r="V59" s="20" t="n">
        <v>9.700038640000001</v>
      </c>
    </row>
    <row r="60" spans="1:22">
      <c r="A60" s="15" t="s">
        <v>457</v>
      </c>
      <c r="B60" s="17" t="n">
        <v>4546</v>
      </c>
      <c r="C60" s="18">
        <f>(0.0/B60*100)</f>
        <v/>
      </c>
      <c r="D60" s="19" t="n">
        <v>4546</v>
      </c>
      <c r="E60" s="18" t="n">
        <v>389.11922458</v>
      </c>
      <c r="F60" s="20" t="n">
        <v>5.92562356</v>
      </c>
      <c r="G60" s="18" t="n">
        <v>391.52824139</v>
      </c>
      <c r="H60" s="20" t="n">
        <v>6.47386353</v>
      </c>
      <c r="I60" s="18" t="n">
        <v>360.02223625</v>
      </c>
      <c r="J60" s="20" t="n">
        <v>14.65762242</v>
      </c>
      <c r="K60" s="18" t="n">
        <v>361.29067041</v>
      </c>
      <c r="L60" s="20" t="n">
        <v>21.96383813</v>
      </c>
      <c r="M60" s="18" t="s">
        <v>404</v>
      </c>
      <c r="N60" s="20" t="s">
        <v>404</v>
      </c>
      <c r="O60" s="18" t="s">
        <v>404</v>
      </c>
      <c r="P60" s="20" t="s">
        <v>404</v>
      </c>
      <c r="Q60" s="18" t="s">
        <v>404</v>
      </c>
      <c r="R60" s="20" t="s">
        <v>404</v>
      </c>
      <c r="S60" s="18" t="s">
        <v>404</v>
      </c>
      <c r="T60" s="20" t="s">
        <v>404</v>
      </c>
      <c r="U60" s="18" t="n">
        <v>374.13279965</v>
      </c>
      <c r="V60" s="20" t="n">
        <v>28.83992976</v>
      </c>
    </row>
    <row r="61" spans="1:22">
      <c r="A61" s="15" t="s">
        <v>458</v>
      </c>
      <c r="B61" s="17" t="n">
        <v>6525</v>
      </c>
      <c r="C61" s="18">
        <f>(0.0/B61*100)</f>
        <v/>
      </c>
      <c r="D61" s="19" t="n">
        <v>6525</v>
      </c>
      <c r="E61" s="18" t="n">
        <v>465.5215003</v>
      </c>
      <c r="F61" s="20" t="n">
        <v>5.46588576</v>
      </c>
      <c r="G61" s="18" t="n">
        <v>484.72828465</v>
      </c>
      <c r="H61" s="20" t="n">
        <v>3.56040401</v>
      </c>
      <c r="I61" s="18" t="n">
        <v>460.4350872</v>
      </c>
      <c r="J61" s="20" t="n">
        <v>7.96427271</v>
      </c>
      <c r="K61" s="18" t="n">
        <v>417.06202972</v>
      </c>
      <c r="L61" s="20" t="n">
        <v>9.364450570000001</v>
      </c>
      <c r="M61" s="18" t="s">
        <v>404</v>
      </c>
      <c r="N61" s="20" t="s">
        <v>404</v>
      </c>
      <c r="O61" s="18" t="s">
        <v>404</v>
      </c>
      <c r="P61" s="20" t="s">
        <v>404</v>
      </c>
      <c r="Q61" s="18" t="s">
        <v>404</v>
      </c>
      <c r="R61" s="20" t="s">
        <v>404</v>
      </c>
      <c r="S61" s="18" t="s">
        <v>404</v>
      </c>
      <c r="T61" s="20" t="s">
        <v>404</v>
      </c>
      <c r="U61" s="18" t="n">
        <v>415.14692166</v>
      </c>
      <c r="V61" s="20" t="n">
        <v>9.98376036</v>
      </c>
    </row>
    <row r="62" spans="1:22">
      <c r="A62" s="15" t="s">
        <v>459</v>
      </c>
      <c r="B62" s="17" t="n">
        <v>4476</v>
      </c>
      <c r="C62" s="18">
        <f>(0.0/B62*100)</f>
        <v/>
      </c>
      <c r="D62" s="19" t="n">
        <v>4476</v>
      </c>
      <c r="E62" s="18" t="n">
        <v>548.13264222</v>
      </c>
      <c r="F62" s="20" t="n">
        <v>2.38720429</v>
      </c>
      <c r="G62" s="18" t="n">
        <v>528.31310917</v>
      </c>
      <c r="H62" s="20" t="n">
        <v>1.54812828</v>
      </c>
      <c r="I62" s="18" t="n">
        <v>524.76117242</v>
      </c>
      <c r="J62" s="20" t="n">
        <v>1.75508883</v>
      </c>
      <c r="K62" s="18" t="n">
        <v>509.08725988</v>
      </c>
      <c r="L62" s="20" t="n">
        <v>4.02856719</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377.66903228</v>
      </c>
      <c r="F63" s="20" t="n">
        <v>1.7423225</v>
      </c>
      <c r="G63" s="18" t="n">
        <v>384.98243752</v>
      </c>
      <c r="H63" s="20" t="n">
        <v>2.33094548</v>
      </c>
      <c r="I63" s="18" t="n">
        <v>385.54102961</v>
      </c>
      <c r="J63" s="20" t="n">
        <v>3.02129932</v>
      </c>
      <c r="K63" s="18" t="s">
        <v>404</v>
      </c>
      <c r="L63" s="20" t="s">
        <v>404</v>
      </c>
      <c r="M63" s="18" t="s">
        <v>404</v>
      </c>
      <c r="N63" s="20" t="s">
        <v>404</v>
      </c>
      <c r="O63" s="18" t="s">
        <v>404</v>
      </c>
      <c r="P63" s="20" t="s">
        <v>404</v>
      </c>
      <c r="Q63" s="18" t="s">
        <v>404</v>
      </c>
      <c r="R63" s="20" t="s">
        <v>404</v>
      </c>
      <c r="S63" s="18" t="s">
        <v>404</v>
      </c>
      <c r="T63" s="20" t="s">
        <v>404</v>
      </c>
      <c r="U63" s="18" t="n">
        <v>409.65931184</v>
      </c>
      <c r="V63" s="20" t="n">
        <v>4.96451886</v>
      </c>
    </row>
    <row r="64" spans="1:22">
      <c r="A64" s="15" t="s">
        <v>461</v>
      </c>
      <c r="B64" s="17" t="n">
        <v>3634</v>
      </c>
      <c r="C64" s="18">
        <f>(27.0/B64*100)</f>
        <v/>
      </c>
      <c r="D64" s="19" t="n">
        <v>3607</v>
      </c>
      <c r="E64" s="18" t="n">
        <v>491.04998763</v>
      </c>
      <c r="F64" s="20" t="n">
        <v>4.07886967</v>
      </c>
      <c r="G64" s="18" t="n">
        <v>460.49854621</v>
      </c>
      <c r="H64" s="20" t="n">
        <v>2.44840055</v>
      </c>
      <c r="I64" s="18" t="n">
        <v>461.48710865</v>
      </c>
      <c r="J64" s="20" t="n">
        <v>2.70479907</v>
      </c>
      <c r="K64" s="18" t="n">
        <v>413.56146165</v>
      </c>
      <c r="L64" s="20" t="n">
        <v>9.334422890000001</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428.64775956</v>
      </c>
      <c r="F65" s="20" t="n">
        <v>3.8076679</v>
      </c>
      <c r="G65" s="18" t="n">
        <v>427.03853466</v>
      </c>
      <c r="H65" s="20" t="n">
        <v>5.97749276</v>
      </c>
      <c r="I65" s="18" t="n">
        <v>425.68682097</v>
      </c>
      <c r="J65" s="20" t="n">
        <v>9.442207959999999</v>
      </c>
      <c r="K65" s="18" t="n">
        <v>428.75291283</v>
      </c>
      <c r="L65" s="20" t="n">
        <v>13.35010454</v>
      </c>
      <c r="M65" s="18" t="s">
        <v>404</v>
      </c>
      <c r="N65" s="20" t="s">
        <v>404</v>
      </c>
      <c r="O65" s="18" t="s">
        <v>404</v>
      </c>
      <c r="P65" s="20" t="s">
        <v>404</v>
      </c>
      <c r="Q65" s="18" t="s">
        <v>404</v>
      </c>
      <c r="R65" s="20" t="s">
        <v>404</v>
      </c>
      <c r="S65" s="18" t="s">
        <v>404</v>
      </c>
      <c r="T65" s="20" t="s">
        <v>404</v>
      </c>
      <c r="U65" s="18" t="n">
        <v>444.43267509</v>
      </c>
      <c r="V65" s="20" t="n">
        <v>12.18822556</v>
      </c>
    </row>
    <row r="66" spans="1:22">
      <c r="A66" s="15" t="s">
        <v>463</v>
      </c>
      <c r="B66" s="17" t="n">
        <v>5665</v>
      </c>
      <c r="C66" s="18">
        <f>(0.0/B66*100)</f>
        <v/>
      </c>
      <c r="D66" s="19" t="n">
        <v>5665</v>
      </c>
      <c r="E66" s="18" t="n">
        <v>395.46338033</v>
      </c>
      <c r="F66" s="20" t="n">
        <v>1.65238781</v>
      </c>
      <c r="G66" s="18" t="n">
        <v>417.74677255</v>
      </c>
      <c r="H66" s="20" t="n">
        <v>1.61998284</v>
      </c>
      <c r="I66" s="18" t="n">
        <v>421.19024797</v>
      </c>
      <c r="J66" s="20" t="n">
        <v>2.93156695</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409.21909657</v>
      </c>
      <c r="F67" s="20" t="n">
        <v>7.03685159</v>
      </c>
      <c r="G67" s="18" t="n">
        <v>391.78086208</v>
      </c>
      <c r="H67" s="20" t="n">
        <v>4.00816573</v>
      </c>
      <c r="I67" s="18" t="n">
        <v>395.33813989</v>
      </c>
      <c r="J67" s="20" t="n">
        <v>5.64740703</v>
      </c>
      <c r="K67" s="18" t="n">
        <v>379.41587575</v>
      </c>
      <c r="L67" s="20" t="n">
        <v>8.64016822</v>
      </c>
      <c r="M67" s="18" t="s">
        <v>404</v>
      </c>
      <c r="N67" s="20" t="s">
        <v>404</v>
      </c>
      <c r="O67" s="18" t="s">
        <v>404</v>
      </c>
      <c r="P67" s="20" t="s">
        <v>404</v>
      </c>
      <c r="Q67" s="18" t="s">
        <v>404</v>
      </c>
      <c r="R67" s="20" t="s">
        <v>404</v>
      </c>
      <c r="S67" s="18" t="s">
        <v>404</v>
      </c>
      <c r="T67" s="20" t="s">
        <v>404</v>
      </c>
      <c r="U67" s="18" t="n">
        <v>418.91751403</v>
      </c>
      <c r="V67" s="20" t="n">
        <v>25.89681003</v>
      </c>
    </row>
    <row r="68" spans="1:22">
      <c r="A68" s="15" t="s">
        <v>465</v>
      </c>
      <c r="B68" s="17" t="n">
        <v>12083</v>
      </c>
      <c r="C68" s="18">
        <f>(0.0/B68*100)</f>
        <v/>
      </c>
      <c r="D68" s="19" t="n">
        <v>12083</v>
      </c>
      <c r="E68" s="18" t="n">
        <v>411.15320919</v>
      </c>
      <c r="F68" s="20" t="n">
        <v>1.1963139</v>
      </c>
      <c r="G68" s="18" t="n">
        <v>423.74563463</v>
      </c>
      <c r="H68" s="20" t="n">
        <v>1.43965845</v>
      </c>
      <c r="I68" s="18" t="n">
        <v>445.85278883</v>
      </c>
      <c r="J68" s="20" t="n">
        <v>3.92205602</v>
      </c>
      <c r="K68" s="18" t="n">
        <v>389.8794731</v>
      </c>
      <c r="L68" s="20" t="n">
        <v>7.76953951</v>
      </c>
      <c r="M68" s="18" t="s">
        <v>404</v>
      </c>
      <c r="N68" s="20" t="s">
        <v>404</v>
      </c>
      <c r="O68" s="18" t="s">
        <v>404</v>
      </c>
      <c r="P68" s="20" t="s">
        <v>404</v>
      </c>
      <c r="Q68" s="18" t="s">
        <v>404</v>
      </c>
      <c r="R68" s="20" t="s">
        <v>404</v>
      </c>
      <c r="S68" s="18" t="s">
        <v>404</v>
      </c>
      <c r="T68" s="20" t="s">
        <v>404</v>
      </c>
      <c r="U68" s="18" t="n">
        <v>447.13376342</v>
      </c>
      <c r="V68" s="20" t="n">
        <v>7.95663192</v>
      </c>
    </row>
    <row r="69" spans="1:22">
      <c r="A69" s="15" t="s">
        <v>466</v>
      </c>
      <c r="B69" s="17" t="n">
        <v>4876</v>
      </c>
      <c r="C69" s="18">
        <f>(0.0/B69*100)</f>
        <v/>
      </c>
      <c r="D69" s="19" t="n">
        <v>4876</v>
      </c>
      <c r="E69" s="18" t="n">
        <v>438.85630714</v>
      </c>
      <c r="F69" s="20" t="n">
        <v>4.21560615</v>
      </c>
      <c r="G69" s="18" t="n">
        <v>424.45659736</v>
      </c>
      <c r="H69" s="20" t="n">
        <v>5.67223937</v>
      </c>
      <c r="I69" s="18" t="n">
        <v>460.27394221</v>
      </c>
      <c r="J69" s="20" t="n">
        <v>16.11518608</v>
      </c>
      <c r="K69" s="18" t="n">
        <v>455.815625</v>
      </c>
      <c r="L69" s="20" t="n">
        <v>17.4341182</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485.79506813</v>
      </c>
      <c r="F70" s="20" t="n">
        <v>5.77661025</v>
      </c>
      <c r="G70" s="18" t="n">
        <v>493.54382478</v>
      </c>
      <c r="H70" s="20" t="n">
        <v>5.22762166</v>
      </c>
      <c r="I70" s="18" t="n">
        <v>477.8830325</v>
      </c>
      <c r="J70" s="20" t="n">
        <v>5.57289128</v>
      </c>
      <c r="K70" s="18" t="n">
        <v>494.36086341</v>
      </c>
      <c r="L70" s="20" t="n">
        <v>8.11475255</v>
      </c>
      <c r="M70" s="18" t="s">
        <v>404</v>
      </c>
      <c r="N70" s="20" t="s">
        <v>404</v>
      </c>
      <c r="O70" s="18" t="s">
        <v>404</v>
      </c>
      <c r="P70" s="20" t="s">
        <v>404</v>
      </c>
      <c r="Q70" s="18" t="s">
        <v>404</v>
      </c>
      <c r="R70" s="20" t="s">
        <v>404</v>
      </c>
      <c r="S70" s="18" t="s">
        <v>404</v>
      </c>
      <c r="T70" s="20" t="s">
        <v>404</v>
      </c>
      <c r="U70" s="18" t="n">
        <v>480.89971467</v>
      </c>
      <c r="V70" s="20" t="n">
        <v>15.44014691</v>
      </c>
    </row>
    <row r="71" spans="1:22">
      <c r="A71" s="15" t="s">
        <v>468</v>
      </c>
      <c r="B71" s="17" t="n">
        <v>6115</v>
      </c>
      <c r="C71" s="18">
        <f>(0.0/B71*100)</f>
        <v/>
      </c>
      <c r="D71" s="19" t="n">
        <v>6115</v>
      </c>
      <c r="E71" s="18" t="n">
        <v>568.3662243</v>
      </c>
      <c r="F71" s="20" t="n">
        <v>3.18833868</v>
      </c>
      <c r="G71" s="18" t="n">
        <v>560.02704482</v>
      </c>
      <c r="H71" s="20" t="n">
        <v>1.76690031</v>
      </c>
      <c r="I71" s="18" t="n">
        <v>540.07902398</v>
      </c>
      <c r="J71" s="20" t="n">
        <v>2.06659856</v>
      </c>
      <c r="K71" s="18" t="n">
        <v>467.14292491</v>
      </c>
      <c r="L71" s="20" t="n">
        <v>14.37941979</v>
      </c>
      <c r="M71" s="18" t="s">
        <v>404</v>
      </c>
      <c r="N71" s="20" t="s">
        <v>404</v>
      </c>
      <c r="O71" s="18" t="s">
        <v>404</v>
      </c>
      <c r="P71" s="20" t="s">
        <v>404</v>
      </c>
      <c r="Q71" s="18" t="s">
        <v>404</v>
      </c>
      <c r="R71" s="20" t="s">
        <v>404</v>
      </c>
      <c r="S71" s="18" t="s">
        <v>404</v>
      </c>
      <c r="T71" s="20" t="s">
        <v>404</v>
      </c>
      <c r="U71" s="18" t="s">
        <v>404</v>
      </c>
      <c r="V71" s="20" t="s">
        <v>404</v>
      </c>
    </row>
    <row r="72" spans="1:22">
      <c r="A72" s="15" t="s">
        <v>469</v>
      </c>
      <c r="B72" s="17" t="n">
        <v>7708</v>
      </c>
      <c r="C72" s="18">
        <f>(0.0/B72*100)</f>
        <v/>
      </c>
      <c r="D72" s="19" t="n">
        <v>7708</v>
      </c>
      <c r="E72" s="18" t="n">
        <v>534.9724634</v>
      </c>
      <c r="F72" s="20" t="n">
        <v>8.53990587</v>
      </c>
      <c r="G72" s="18" t="n">
        <v>534.41121503</v>
      </c>
      <c r="H72" s="20" t="n">
        <v>5.0440179</v>
      </c>
      <c r="I72" s="18" t="n">
        <v>531.00951258</v>
      </c>
      <c r="J72" s="20" t="n">
        <v>7.89695454</v>
      </c>
      <c r="K72" s="18" t="n">
        <v>527.00969256</v>
      </c>
      <c r="L72" s="20" t="n">
        <v>16.92745142</v>
      </c>
      <c r="M72" s="18" t="s">
        <v>404</v>
      </c>
      <c r="N72" s="20" t="s">
        <v>404</v>
      </c>
      <c r="O72" s="18" t="s">
        <v>404</v>
      </c>
      <c r="P72" s="20" t="s">
        <v>404</v>
      </c>
      <c r="Q72" s="18" t="s">
        <v>404</v>
      </c>
      <c r="R72" s="20" t="s">
        <v>404</v>
      </c>
      <c r="S72" s="18" t="s">
        <v>404</v>
      </c>
      <c r="T72" s="20" t="s">
        <v>404</v>
      </c>
      <c r="U72" s="18" t="n">
        <v>476.16532595</v>
      </c>
      <c r="V72" s="20" t="n">
        <v>12.75329456</v>
      </c>
    </row>
    <row r="73" spans="1:22">
      <c r="A73" s="15" t="s">
        <v>470</v>
      </c>
      <c r="B73" s="17" t="n">
        <v>8249</v>
      </c>
      <c r="C73" s="18">
        <f>(0.0/B73*100)</f>
        <v/>
      </c>
      <c r="D73" s="19" t="n">
        <v>8249</v>
      </c>
      <c r="E73" s="18" t="n">
        <v>423.7562448</v>
      </c>
      <c r="F73" s="20" t="n">
        <v>4.35441318</v>
      </c>
      <c r="G73" s="18" t="n">
        <v>426.40676357</v>
      </c>
      <c r="H73" s="20" t="n">
        <v>5.3048786</v>
      </c>
      <c r="I73" s="18" t="n">
        <v>401.12724781</v>
      </c>
      <c r="J73" s="20" t="n">
        <v>7.60631601</v>
      </c>
      <c r="K73" s="18" t="n">
        <v>406.38104396</v>
      </c>
      <c r="L73" s="20" t="n">
        <v>22.78965968</v>
      </c>
      <c r="M73" s="18" t="s">
        <v>404</v>
      </c>
      <c r="N73" s="20" t="s">
        <v>404</v>
      </c>
      <c r="O73" s="18" t="s">
        <v>404</v>
      </c>
      <c r="P73" s="20" t="s">
        <v>404</v>
      </c>
      <c r="Q73" s="18" t="s">
        <v>404</v>
      </c>
      <c r="R73" s="20" t="s">
        <v>404</v>
      </c>
      <c r="S73" s="18" t="s">
        <v>404</v>
      </c>
      <c r="T73" s="20" t="s">
        <v>404</v>
      </c>
      <c r="U73" s="18" t="n">
        <v>417.48476081</v>
      </c>
      <c r="V73" s="20" t="n">
        <v>21.82320514</v>
      </c>
    </row>
    <row r="74" spans="1:22">
      <c r="A74" s="15" t="s">
        <v>471</v>
      </c>
      <c r="B74" s="17" t="n">
        <v>4692</v>
      </c>
      <c r="C74" s="18">
        <f>(484.0/B74*100)</f>
        <v/>
      </c>
      <c r="D74" s="19" t="n">
        <v>4208</v>
      </c>
      <c r="E74" s="18" t="n">
        <v>400.71913252</v>
      </c>
      <c r="F74" s="20" t="n">
        <v>6.713108</v>
      </c>
      <c r="G74" s="18" t="n">
        <v>446.36277148</v>
      </c>
      <c r="H74" s="20" t="n">
        <v>2.28956491</v>
      </c>
      <c r="I74" s="18" t="n">
        <v>410.01006049</v>
      </c>
      <c r="J74" s="20" t="n">
        <v>2.11931571</v>
      </c>
      <c r="K74" s="18" t="n">
        <v>379.84225568</v>
      </c>
      <c r="L74" s="20" t="n">
        <v>5.23261623</v>
      </c>
      <c r="M74" s="18" t="s">
        <v>404</v>
      </c>
      <c r="N74" s="20" t="s">
        <v>404</v>
      </c>
      <c r="O74" s="18" t="s">
        <v>404</v>
      </c>
      <c r="P74" s="20" t="s">
        <v>404</v>
      </c>
      <c r="Q74" s="18" t="s">
        <v>404</v>
      </c>
      <c r="R74" s="20" t="s">
        <v>404</v>
      </c>
      <c r="S74" s="18" t="s">
        <v>404</v>
      </c>
      <c r="T74" s="20" t="s">
        <v>404</v>
      </c>
      <c r="U74" s="18" t="n">
        <v>475.68390675</v>
      </c>
      <c r="V74" s="20" t="n">
        <v>14.97449499</v>
      </c>
    </row>
    <row r="75" spans="1:22">
      <c r="A75" s="15" t="s">
        <v>472</v>
      </c>
      <c r="B75" s="17" t="n">
        <v>5375</v>
      </c>
      <c r="C75" s="18">
        <f>(483.0/B75*100)</f>
        <v/>
      </c>
      <c r="D75" s="19" t="n">
        <v>4892</v>
      </c>
      <c r="E75" s="18" t="n">
        <v>385.53455995</v>
      </c>
      <c r="F75" s="20" t="n">
        <v>8.35484866</v>
      </c>
      <c r="G75" s="18" t="n">
        <v>384.33679284</v>
      </c>
      <c r="H75" s="20" t="n">
        <v>3.89938054</v>
      </c>
      <c r="I75" s="18" t="n">
        <v>398.72016206</v>
      </c>
      <c r="J75" s="20" t="n">
        <v>8.89442416</v>
      </c>
      <c r="K75" s="18" t="n">
        <v>377.33030377</v>
      </c>
      <c r="L75" s="20" t="n">
        <v>21.0239303</v>
      </c>
      <c r="M75" s="18" t="s">
        <v>404</v>
      </c>
      <c r="N75" s="20" t="s">
        <v>404</v>
      </c>
      <c r="O75" s="18" t="s">
        <v>404</v>
      </c>
      <c r="P75" s="20" t="s">
        <v>404</v>
      </c>
      <c r="Q75" s="18" t="s">
        <v>404</v>
      </c>
      <c r="R75" s="20" t="s">
        <v>404</v>
      </c>
      <c r="S75" s="18" t="s">
        <v>404</v>
      </c>
      <c r="T75" s="20" t="s">
        <v>404</v>
      </c>
      <c r="U75" s="18" t="n">
        <v>380.00431269</v>
      </c>
      <c r="V75" s="20" t="n">
        <v>10.41806583</v>
      </c>
    </row>
    <row r="76" spans="1:22">
      <c r="A76" s="15" t="s">
        <v>473</v>
      </c>
      <c r="B76" s="17" t="n">
        <v>14167</v>
      </c>
      <c r="C76" s="18">
        <f>(1400.0/B76*100)</f>
        <v/>
      </c>
      <c r="D76" s="19" t="n">
        <v>12767</v>
      </c>
      <c r="E76" s="18" t="n">
        <v>441.92108641</v>
      </c>
      <c r="F76" s="20" t="n">
        <v>4.41417344</v>
      </c>
      <c r="G76" s="18" t="n">
        <v>440.84981273</v>
      </c>
      <c r="H76" s="20" t="n">
        <v>4.46192917</v>
      </c>
      <c r="I76" s="18" t="n">
        <v>428.01466271</v>
      </c>
      <c r="J76" s="20" t="n">
        <v>6.31560781</v>
      </c>
      <c r="K76" s="18" t="n">
        <v>402.5210211</v>
      </c>
      <c r="L76" s="20" t="n">
        <v>37.22035725</v>
      </c>
      <c r="M76" s="18" t="s">
        <v>404</v>
      </c>
      <c r="N76" s="20" t="s">
        <v>404</v>
      </c>
      <c r="O76" s="18" t="s">
        <v>404</v>
      </c>
      <c r="P76" s="20" t="s">
        <v>404</v>
      </c>
      <c r="Q76" s="18" t="s">
        <v>404</v>
      </c>
      <c r="R76" s="20" t="s">
        <v>404</v>
      </c>
      <c r="S76" s="18" t="s">
        <v>404</v>
      </c>
      <c r="T76" s="20" t="s">
        <v>404</v>
      </c>
      <c r="U76" s="18" t="n">
        <v>439.04198326</v>
      </c>
      <c r="V76" s="20" t="n">
        <v>8.427082479999999</v>
      </c>
    </row>
    <row r="77" spans="1:22">
      <c r="A77" s="15" t="s">
        <v>474</v>
      </c>
      <c r="B77" s="17" t="n">
        <v>6062</v>
      </c>
      <c r="C77" s="18">
        <f>(0.0/B77*100)</f>
        <v/>
      </c>
      <c r="D77" s="19" t="n">
        <v>6062</v>
      </c>
      <c r="E77" s="18" t="n">
        <v>441.64845422</v>
      </c>
      <c r="F77" s="20" t="n">
        <v>5.69744727</v>
      </c>
      <c r="G77" s="18" t="n">
        <v>437.75715432</v>
      </c>
      <c r="H77" s="20" t="n">
        <v>4.96461679</v>
      </c>
      <c r="I77" s="18" t="n">
        <v>428.47908803</v>
      </c>
      <c r="J77" s="20" t="n">
        <v>6.95479107</v>
      </c>
      <c r="K77" s="18" t="n">
        <v>411.52270584</v>
      </c>
      <c r="L77" s="20" t="n">
        <v>8.603029859999999</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512.29041747</v>
      </c>
      <c r="F78" s="20" t="n">
        <v>7.75214636</v>
      </c>
      <c r="G78" s="18" t="n">
        <v>531.2916338799999</v>
      </c>
      <c r="H78" s="20" t="n">
        <v>5.17903512</v>
      </c>
      <c r="I78" s="18" t="n">
        <v>528.9008320200001</v>
      </c>
      <c r="J78" s="20" t="n">
        <v>10.50571598</v>
      </c>
      <c r="K78" s="18" t="s">
        <v>404</v>
      </c>
      <c r="L78" s="20" t="s">
        <v>404</v>
      </c>
      <c r="M78" s="18" t="s">
        <v>404</v>
      </c>
      <c r="N78" s="20" t="s">
        <v>404</v>
      </c>
      <c r="O78" s="18" t="s">
        <v>404</v>
      </c>
      <c r="P78" s="20" t="s">
        <v>404</v>
      </c>
      <c r="Q78" s="18" t="s">
        <v>404</v>
      </c>
      <c r="R78" s="20" t="s">
        <v>404</v>
      </c>
      <c r="S78" s="18" t="s">
        <v>404</v>
      </c>
      <c r="T78" s="20" t="s">
        <v>404</v>
      </c>
      <c r="U78" s="18" t="n">
        <v>488.79665937</v>
      </c>
      <c r="V78" s="20" t="n">
        <v>5.36423065</v>
      </c>
    </row>
    <row customHeight="1" ht="25" r="79" spans="1:22">
      <c r="A79" s="15" t="s">
        <v>476</v>
      </c>
      <c r="B79" s="17" t="n">
        <v>1657</v>
      </c>
      <c r="C79" s="18">
        <f>(21.0/B79*100)</f>
        <v/>
      </c>
      <c r="D79" s="19" t="n">
        <v>1636</v>
      </c>
      <c r="E79" s="18" t="n">
        <v>465.33220073</v>
      </c>
      <c r="F79" s="20" t="n">
        <v>15.86193726</v>
      </c>
      <c r="G79" s="18" t="n">
        <v>479.03139833</v>
      </c>
      <c r="H79" s="20" t="n">
        <v>9.363825220000001</v>
      </c>
      <c r="I79" s="18" t="n">
        <v>468.86665278</v>
      </c>
      <c r="J79" s="20" t="n">
        <v>12.48729717</v>
      </c>
      <c r="K79" s="18" t="n">
        <v>497.87371688</v>
      </c>
      <c r="L79" s="20" t="n">
        <v>8.102731889999999</v>
      </c>
      <c r="M79" s="18" t="s">
        <v>404</v>
      </c>
      <c r="N79" s="20" t="s">
        <v>404</v>
      </c>
      <c r="O79" s="18" t="s">
        <v>404</v>
      </c>
      <c r="P79" s="20" t="s">
        <v>404</v>
      </c>
      <c r="Q79" s="18" t="s">
        <v>404</v>
      </c>
      <c r="R79" s="20" t="s">
        <v>404</v>
      </c>
      <c r="S79" s="18" t="s">
        <v>404</v>
      </c>
      <c r="T79" s="20" t="s">
        <v>404</v>
      </c>
      <c r="U79" s="18" t="n">
        <v>470.42798619</v>
      </c>
      <c r="V79" s="20" t="n">
        <v>26.32550998</v>
      </c>
    </row>
    <row r="80" spans="1:22">
      <c r="A80" s="15" t="s">
        <v>477</v>
      </c>
      <c r="B80" s="17" t="n">
        <v>7841</v>
      </c>
      <c r="C80" s="18">
        <f>(0.0/B80*100)</f>
        <v/>
      </c>
      <c r="D80" s="19" t="n">
        <v>7841</v>
      </c>
      <c r="E80" s="18" t="n">
        <v>451.14672182</v>
      </c>
      <c r="F80" s="20" t="n">
        <v>7.64001396</v>
      </c>
      <c r="G80" s="18" t="n">
        <v>452.74996397</v>
      </c>
      <c r="H80" s="20" t="n">
        <v>5.79238045</v>
      </c>
      <c r="I80" s="18" t="n">
        <v>460.39232882</v>
      </c>
      <c r="J80" s="20" t="n">
        <v>9.832933499999999</v>
      </c>
      <c r="K80" s="18" t="n">
        <v>463.99466086</v>
      </c>
      <c r="L80" s="20" t="n">
        <v>10.16434061</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447.76978517</v>
      </c>
      <c r="F81" s="20" t="n">
        <v>4.85456197</v>
      </c>
      <c r="G81" s="18" t="n">
        <v>441.77410961</v>
      </c>
      <c r="H81" s="20" t="n">
        <v>4.36615866</v>
      </c>
      <c r="I81" s="18" t="n">
        <v>435.05626323</v>
      </c>
      <c r="J81" s="20" t="n">
        <v>11.20165833</v>
      </c>
      <c r="K81" s="18" t="n">
        <v>418.42276027</v>
      </c>
      <c r="L81" s="20" t="n">
        <v>7.59051413</v>
      </c>
      <c r="M81" s="18" t="s">
        <v>404</v>
      </c>
      <c r="N81" s="20" t="s">
        <v>404</v>
      </c>
      <c r="O81" s="18" t="s">
        <v>404</v>
      </c>
      <c r="P81" s="20" t="s">
        <v>404</v>
      </c>
      <c r="Q81" s="18" t="s">
        <v>404</v>
      </c>
      <c r="R81" s="20" t="s">
        <v>404</v>
      </c>
      <c r="S81" s="18" t="s">
        <v>404</v>
      </c>
      <c r="T81" s="20" t="s">
        <v>404</v>
      </c>
      <c r="U81" s="18" t="n">
        <v>528.85243115</v>
      </c>
      <c r="V81" s="20" t="n">
        <v>5.45207167</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714</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530.01282638</v>
      </c>
      <c r="F7" s="20" t="n">
        <v>4.15023529</v>
      </c>
      <c r="G7" s="18" t="n">
        <v>511.56963033</v>
      </c>
      <c r="H7" s="20" t="n">
        <v>2.75085279</v>
      </c>
      <c r="I7" s="18" t="n">
        <v>486.36621529</v>
      </c>
      <c r="J7" s="20" t="n">
        <v>4.47786808</v>
      </c>
      <c r="K7" s="18" t="n">
        <v>471.51491511</v>
      </c>
      <c r="L7" s="20" t="n">
        <v>20.78962268</v>
      </c>
      <c r="M7" s="18" t="s">
        <v>404</v>
      </c>
      <c r="N7" s="20" t="s">
        <v>404</v>
      </c>
      <c r="O7" s="18" t="s">
        <v>404</v>
      </c>
      <c r="P7" s="20" t="s">
        <v>404</v>
      </c>
      <c r="Q7" s="18" t="s">
        <v>404</v>
      </c>
      <c r="R7" s="20" t="s">
        <v>404</v>
      </c>
      <c r="S7" s="18" t="s">
        <v>404</v>
      </c>
      <c r="T7" s="20" t="s">
        <v>404</v>
      </c>
      <c r="U7" s="18" t="n">
        <v>488.89586221</v>
      </c>
      <c r="V7" s="20" t="n">
        <v>10.59637014</v>
      </c>
    </row>
    <row r="8" spans="1:22">
      <c r="A8" s="15" t="s">
        <v>405</v>
      </c>
      <c r="B8" s="17" t="n">
        <v>7007</v>
      </c>
      <c r="C8" s="18">
        <f>(0.0/B8*100)</f>
        <v/>
      </c>
      <c r="D8" s="19" t="n">
        <v>7007</v>
      </c>
      <c r="E8" s="18" t="n">
        <v>476.07678048</v>
      </c>
      <c r="F8" s="20" t="n">
        <v>7.57035922</v>
      </c>
      <c r="G8" s="18" t="n">
        <v>511.38646003</v>
      </c>
      <c r="H8" s="20" t="n">
        <v>4.55177637</v>
      </c>
      <c r="I8" s="18" t="n">
        <v>481.96060361</v>
      </c>
      <c r="J8" s="20" t="n">
        <v>13.54859389</v>
      </c>
      <c r="K8" s="18" t="n">
        <v>491.18846064</v>
      </c>
      <c r="L8" s="20" t="n">
        <v>36.93919435</v>
      </c>
      <c r="M8" s="18" t="s">
        <v>404</v>
      </c>
      <c r="N8" s="20" t="s">
        <v>404</v>
      </c>
      <c r="O8" s="18" t="s">
        <v>404</v>
      </c>
      <c r="P8" s="20" t="s">
        <v>404</v>
      </c>
      <c r="Q8" s="18" t="s">
        <v>404</v>
      </c>
      <c r="R8" s="20" t="s">
        <v>404</v>
      </c>
      <c r="S8" s="18" t="s">
        <v>404</v>
      </c>
      <c r="T8" s="20" t="s">
        <v>404</v>
      </c>
      <c r="U8" s="18" t="n">
        <v>486.6193382</v>
      </c>
      <c r="V8" s="20" t="n">
        <v>25.60709491</v>
      </c>
    </row>
    <row r="9" spans="1:22">
      <c r="A9" s="15" t="s">
        <v>406</v>
      </c>
      <c r="B9" s="17" t="n">
        <v>9651</v>
      </c>
      <c r="C9" s="18">
        <f>(200.0/B9*100)</f>
        <v/>
      </c>
      <c r="D9" s="19" t="n">
        <v>9451</v>
      </c>
      <c r="E9" s="18" t="n">
        <v>542.64267696</v>
      </c>
      <c r="F9" s="20" t="n">
        <v>11.05692205</v>
      </c>
      <c r="G9" s="18" t="n">
        <v>503.55238865</v>
      </c>
      <c r="H9" s="20" t="n">
        <v>5.01473622</v>
      </c>
      <c r="I9" s="18" t="n">
        <v>499.65535757</v>
      </c>
      <c r="J9" s="20" t="n">
        <v>7.28682503</v>
      </c>
      <c r="K9" s="18" t="n">
        <v>436.97343656</v>
      </c>
      <c r="L9" s="20" t="n">
        <v>18.87958627</v>
      </c>
      <c r="M9" s="18" t="s">
        <v>404</v>
      </c>
      <c r="N9" s="20" t="s">
        <v>404</v>
      </c>
      <c r="O9" s="18" t="s">
        <v>404</v>
      </c>
      <c r="P9" s="20" t="s">
        <v>404</v>
      </c>
      <c r="Q9" s="18" t="s">
        <v>404</v>
      </c>
      <c r="R9" s="20" t="s">
        <v>404</v>
      </c>
      <c r="S9" s="18" t="s">
        <v>404</v>
      </c>
      <c r="T9" s="20" t="s">
        <v>404</v>
      </c>
      <c r="U9" s="18" t="n">
        <v>483.0669221</v>
      </c>
      <c r="V9" s="20" t="n">
        <v>15.71079038</v>
      </c>
    </row>
    <row r="10" spans="1:22">
      <c r="A10" s="15" t="s">
        <v>407</v>
      </c>
      <c r="B10" s="17" t="n">
        <v>20058</v>
      </c>
      <c r="C10" s="18">
        <f>(3134.0/B10*100)</f>
        <v/>
      </c>
      <c r="D10" s="19" t="n">
        <v>16924</v>
      </c>
      <c r="E10" s="18" t="n">
        <v>533.3273182200001</v>
      </c>
      <c r="F10" s="20" t="n">
        <v>3.95692933</v>
      </c>
      <c r="G10" s="18" t="n">
        <v>528.0482551699999</v>
      </c>
      <c r="H10" s="20" t="n">
        <v>2.90468954</v>
      </c>
      <c r="I10" s="18" t="n">
        <v>521.34500483</v>
      </c>
      <c r="J10" s="20" t="n">
        <v>6.33845897</v>
      </c>
      <c r="K10" s="18" t="n">
        <v>470.06658804</v>
      </c>
      <c r="L10" s="20" t="n">
        <v>7.28329254</v>
      </c>
      <c r="M10" s="18" t="s">
        <v>404</v>
      </c>
      <c r="N10" s="20" t="s">
        <v>404</v>
      </c>
      <c r="O10" s="18" t="s">
        <v>404</v>
      </c>
      <c r="P10" s="20" t="s">
        <v>404</v>
      </c>
      <c r="Q10" s="18" t="s">
        <v>404</v>
      </c>
      <c r="R10" s="20" t="s">
        <v>404</v>
      </c>
      <c r="S10" s="18" t="s">
        <v>404</v>
      </c>
      <c r="T10" s="20" t="s">
        <v>404</v>
      </c>
      <c r="U10" s="18" t="n">
        <v>532.91019549</v>
      </c>
      <c r="V10" s="20" t="n">
        <v>8.046430320000001</v>
      </c>
    </row>
    <row r="11" spans="1:22">
      <c r="A11" s="15" t="s">
        <v>408</v>
      </c>
      <c r="B11" s="17" t="n">
        <v>7053</v>
      </c>
      <c r="C11" s="18">
        <f>(212.0/B11*100)</f>
        <v/>
      </c>
      <c r="D11" s="19" t="n">
        <v>6841</v>
      </c>
      <c r="E11" s="18" t="n">
        <v>456.87665191</v>
      </c>
      <c r="F11" s="20" t="n">
        <v>14.95117111</v>
      </c>
      <c r="G11" s="18" t="n">
        <v>455.41540616</v>
      </c>
      <c r="H11" s="20" t="n">
        <v>4.11505253</v>
      </c>
      <c r="I11" s="18" t="n">
        <v>441.84914991</v>
      </c>
      <c r="J11" s="20" t="n">
        <v>6.83761154</v>
      </c>
      <c r="K11" s="18" t="n">
        <v>416.30757897</v>
      </c>
      <c r="L11" s="20" t="n">
        <v>10.94233537</v>
      </c>
      <c r="M11" s="18" t="s">
        <v>404</v>
      </c>
      <c r="N11" s="20" t="s">
        <v>404</v>
      </c>
      <c r="O11" s="18" t="s">
        <v>404</v>
      </c>
      <c r="P11" s="20" t="s">
        <v>404</v>
      </c>
      <c r="Q11" s="18" t="s">
        <v>404</v>
      </c>
      <c r="R11" s="20" t="s">
        <v>404</v>
      </c>
      <c r="S11" s="18" t="s">
        <v>404</v>
      </c>
      <c r="T11" s="20" t="s">
        <v>404</v>
      </c>
      <c r="U11" s="18" t="n">
        <v>423.50051987</v>
      </c>
      <c r="V11" s="20" t="n">
        <v>9.19553247</v>
      </c>
    </row>
    <row r="12" spans="1:22">
      <c r="A12" s="15" t="s">
        <v>409</v>
      </c>
      <c r="B12" s="17" t="n">
        <v>6894</v>
      </c>
      <c r="C12" s="18">
        <f>(106.0/B12*100)</f>
        <v/>
      </c>
      <c r="D12" s="19" t="n">
        <v>6788</v>
      </c>
      <c r="E12" s="18" t="n">
        <v>491.47716577</v>
      </c>
      <c r="F12" s="20" t="n">
        <v>6.36147544</v>
      </c>
      <c r="G12" s="18" t="n">
        <v>494.64783233</v>
      </c>
      <c r="H12" s="20" t="n">
        <v>3.52712184</v>
      </c>
      <c r="I12" s="18" t="n">
        <v>490.99454185</v>
      </c>
      <c r="J12" s="20" t="n">
        <v>10.23185031</v>
      </c>
      <c r="K12" s="18" t="n">
        <v>467.23170137</v>
      </c>
      <c r="L12" s="20" t="n">
        <v>7.78664519</v>
      </c>
      <c r="M12" s="18" t="s">
        <v>404</v>
      </c>
      <c r="N12" s="20" t="s">
        <v>404</v>
      </c>
      <c r="O12" s="18" t="s">
        <v>404</v>
      </c>
      <c r="P12" s="20" t="s">
        <v>404</v>
      </c>
      <c r="Q12" s="18" t="s">
        <v>404</v>
      </c>
      <c r="R12" s="20" t="s">
        <v>404</v>
      </c>
      <c r="S12" s="18" t="s">
        <v>404</v>
      </c>
      <c r="T12" s="20" t="s">
        <v>404</v>
      </c>
      <c r="U12" s="18" t="n">
        <v>422.57420863</v>
      </c>
      <c r="V12" s="20" t="n">
        <v>8.12601068</v>
      </c>
    </row>
    <row r="13" spans="1:22">
      <c r="A13" s="15" t="s">
        <v>410</v>
      </c>
      <c r="B13" s="17" t="n">
        <v>7161</v>
      </c>
      <c r="C13" s="18">
        <f>(1175.0/B13*100)</f>
        <v/>
      </c>
      <c r="D13" s="19" t="n">
        <v>5986</v>
      </c>
      <c r="E13" s="18" t="n">
        <v>507.79683463</v>
      </c>
      <c r="F13" s="20" t="n">
        <v>6.90036833</v>
      </c>
      <c r="G13" s="18" t="n">
        <v>502.29289397</v>
      </c>
      <c r="H13" s="20" t="n">
        <v>3.99392305</v>
      </c>
      <c r="I13" s="18" t="n">
        <v>498.92363586</v>
      </c>
      <c r="J13" s="20" t="n">
        <v>5.14931262</v>
      </c>
      <c r="K13" s="18" t="n">
        <v>488.41193154</v>
      </c>
      <c r="L13" s="20" t="n">
        <v>13.21896954</v>
      </c>
      <c r="M13" s="18" t="s">
        <v>404</v>
      </c>
      <c r="N13" s="20" t="s">
        <v>404</v>
      </c>
      <c r="O13" s="18" t="s">
        <v>404</v>
      </c>
      <c r="P13" s="20" t="s">
        <v>404</v>
      </c>
      <c r="Q13" s="18" t="s">
        <v>404</v>
      </c>
      <c r="R13" s="20" t="s">
        <v>404</v>
      </c>
      <c r="S13" s="18" t="s">
        <v>404</v>
      </c>
      <c r="T13" s="20" t="s">
        <v>404</v>
      </c>
      <c r="U13" s="18" t="n">
        <v>500.41228302</v>
      </c>
      <c r="V13" s="20" t="n">
        <v>5.25212117</v>
      </c>
    </row>
    <row r="14" spans="1:22">
      <c r="A14" s="15" t="s">
        <v>411</v>
      </c>
      <c r="B14" s="17" t="n">
        <v>5587</v>
      </c>
      <c r="C14" s="18">
        <f>(0.0/B14*100)</f>
        <v/>
      </c>
      <c r="D14" s="19" t="n">
        <v>5587</v>
      </c>
      <c r="E14" s="18" t="n">
        <v>530.19494374</v>
      </c>
      <c r="F14" s="20" t="n">
        <v>2.92912454</v>
      </c>
      <c r="G14" s="18" t="n">
        <v>539.67921414</v>
      </c>
      <c r="H14" s="20" t="n">
        <v>3.34228645</v>
      </c>
      <c r="I14" s="18" t="n">
        <v>535.95343528</v>
      </c>
      <c r="J14" s="20" t="n">
        <v>8.18527667</v>
      </c>
      <c r="K14" s="18" t="n">
        <v>543.64634166</v>
      </c>
      <c r="L14" s="20" t="n">
        <v>13.67548049</v>
      </c>
      <c r="M14" s="18" t="s">
        <v>404</v>
      </c>
      <c r="N14" s="20" t="s">
        <v>404</v>
      </c>
      <c r="O14" s="18" t="s">
        <v>404</v>
      </c>
      <c r="P14" s="20" t="s">
        <v>404</v>
      </c>
      <c r="Q14" s="18" t="s">
        <v>404</v>
      </c>
      <c r="R14" s="20" t="s">
        <v>404</v>
      </c>
      <c r="S14" s="18" t="s">
        <v>404</v>
      </c>
      <c r="T14" s="20" t="s">
        <v>404</v>
      </c>
      <c r="U14" s="18" t="n">
        <v>550.56608257</v>
      </c>
      <c r="V14" s="20" t="n">
        <v>3.31745859</v>
      </c>
    </row>
    <row r="15" spans="1:22">
      <c r="A15" s="15" t="s">
        <v>412</v>
      </c>
      <c r="B15" s="17" t="n">
        <v>5882</v>
      </c>
      <c r="C15" s="18">
        <f>(0.0/B15*100)</f>
        <v/>
      </c>
      <c r="D15" s="19" t="n">
        <v>5882</v>
      </c>
      <c r="E15" s="18" t="n">
        <v>530.46508646</v>
      </c>
      <c r="F15" s="20" t="n">
        <v>3.88454386</v>
      </c>
      <c r="G15" s="18" t="n">
        <v>533.17182846</v>
      </c>
      <c r="H15" s="20" t="n">
        <v>3.38402058</v>
      </c>
      <c r="I15" s="18" t="n">
        <v>522.51534846</v>
      </c>
      <c r="J15" s="20" t="n">
        <v>4.46582001</v>
      </c>
      <c r="K15" s="18" t="s">
        <v>404</v>
      </c>
      <c r="L15" s="20" t="s">
        <v>404</v>
      </c>
      <c r="M15" s="18" t="s">
        <v>404</v>
      </c>
      <c r="N15" s="20" t="s">
        <v>404</v>
      </c>
      <c r="O15" s="18" t="s">
        <v>404</v>
      </c>
      <c r="P15" s="20" t="s">
        <v>404</v>
      </c>
      <c r="Q15" s="18" t="s">
        <v>404</v>
      </c>
      <c r="R15" s="20" t="s">
        <v>404</v>
      </c>
      <c r="S15" s="18" t="s">
        <v>404</v>
      </c>
      <c r="T15" s="20" t="s">
        <v>404</v>
      </c>
      <c r="U15" s="18" t="n">
        <v>526.8674554</v>
      </c>
      <c r="V15" s="20" t="n">
        <v>25.45059564</v>
      </c>
    </row>
    <row r="16" spans="1:22">
      <c r="A16" s="15" t="s">
        <v>413</v>
      </c>
      <c r="B16" s="17" t="n">
        <v>6108</v>
      </c>
      <c r="C16" s="18">
        <f>(495.0/B16*100)</f>
        <v/>
      </c>
      <c r="D16" s="19" t="n">
        <v>5613</v>
      </c>
      <c r="E16" s="18" t="n">
        <v>481.64819699</v>
      </c>
      <c r="F16" s="20" t="n">
        <v>9.25954378</v>
      </c>
      <c r="G16" s="18" t="n">
        <v>508.89126028</v>
      </c>
      <c r="H16" s="20" t="n">
        <v>4.93252918</v>
      </c>
      <c r="I16" s="18" t="n">
        <v>480.5348876</v>
      </c>
      <c r="J16" s="20" t="n">
        <v>10.2078069</v>
      </c>
      <c r="K16" s="18" t="n">
        <v>425.02677667</v>
      </c>
      <c r="L16" s="20" t="n">
        <v>4.42274629</v>
      </c>
      <c r="M16" s="18" t="s">
        <v>404</v>
      </c>
      <c r="N16" s="20" t="s">
        <v>404</v>
      </c>
      <c r="O16" s="18" t="s">
        <v>404</v>
      </c>
      <c r="P16" s="20" t="s">
        <v>404</v>
      </c>
      <c r="Q16" s="18" t="s">
        <v>404</v>
      </c>
      <c r="R16" s="20" t="s">
        <v>404</v>
      </c>
      <c r="S16" s="18" t="s">
        <v>404</v>
      </c>
      <c r="T16" s="20" t="s">
        <v>404</v>
      </c>
      <c r="U16" s="18" t="n">
        <v>495.83916694</v>
      </c>
      <c r="V16" s="20" t="n">
        <v>44.59700369</v>
      </c>
    </row>
    <row r="17" spans="1:22">
      <c r="A17" s="15" t="s">
        <v>414</v>
      </c>
      <c r="B17" s="17" t="n">
        <v>6504</v>
      </c>
      <c r="C17" s="18">
        <f>(1325.0/B17*100)</f>
        <v/>
      </c>
      <c r="D17" s="19" t="n">
        <v>5179</v>
      </c>
      <c r="E17" s="18" t="n">
        <v>493.26866999</v>
      </c>
      <c r="F17" s="20" t="n">
        <v>13.60587943</v>
      </c>
      <c r="G17" s="18" t="n">
        <v>512.99028307</v>
      </c>
      <c r="H17" s="20" t="n">
        <v>6.59061439</v>
      </c>
      <c r="I17" s="18" t="n">
        <v>508.49021877</v>
      </c>
      <c r="J17" s="20" t="n">
        <v>7.62383017</v>
      </c>
      <c r="K17" s="18" t="n">
        <v>485.11185697</v>
      </c>
      <c r="L17" s="20" t="n">
        <v>23.66003202</v>
      </c>
      <c r="M17" s="18" t="s">
        <v>404</v>
      </c>
      <c r="N17" s="20" t="s">
        <v>404</v>
      </c>
      <c r="O17" s="18" t="s">
        <v>404</v>
      </c>
      <c r="P17" s="20" t="s">
        <v>404</v>
      </c>
      <c r="Q17" s="18" t="s">
        <v>404</v>
      </c>
      <c r="R17" s="20" t="s">
        <v>404</v>
      </c>
      <c r="S17" s="18" t="s">
        <v>404</v>
      </c>
      <c r="T17" s="20" t="s">
        <v>404</v>
      </c>
      <c r="U17" s="18" t="n">
        <v>543.1977338299999</v>
      </c>
      <c r="V17" s="20" t="n">
        <v>15.69340538</v>
      </c>
    </row>
    <row r="18" spans="1:22">
      <c r="A18" s="15" t="s">
        <v>415</v>
      </c>
      <c r="B18" s="17" t="n">
        <v>5532</v>
      </c>
      <c r="C18" s="18">
        <f>(0.0/B18*100)</f>
        <v/>
      </c>
      <c r="D18" s="19" t="n">
        <v>5532</v>
      </c>
      <c r="E18" s="18" t="n">
        <v>450.17331923</v>
      </c>
      <c r="F18" s="20" t="n">
        <v>6.17232513</v>
      </c>
      <c r="G18" s="18" t="n">
        <v>458.76470191</v>
      </c>
      <c r="H18" s="20" t="n">
        <v>5.96728854</v>
      </c>
      <c r="I18" s="18" t="n">
        <v>451.51070043</v>
      </c>
      <c r="J18" s="20" t="n">
        <v>25.56132736</v>
      </c>
      <c r="K18" s="18" t="n">
        <v>489.19019461</v>
      </c>
      <c r="L18" s="20" t="n">
        <v>13.67880821</v>
      </c>
      <c r="M18" s="18" t="s">
        <v>404</v>
      </c>
      <c r="N18" s="20" t="s">
        <v>404</v>
      </c>
      <c r="O18" s="18" t="s">
        <v>404</v>
      </c>
      <c r="P18" s="20" t="s">
        <v>404</v>
      </c>
      <c r="Q18" s="18" t="s">
        <v>404</v>
      </c>
      <c r="R18" s="20" t="s">
        <v>404</v>
      </c>
      <c r="S18" s="18" t="s">
        <v>404</v>
      </c>
      <c r="T18" s="20" t="s">
        <v>404</v>
      </c>
      <c r="U18" s="18" t="s">
        <v>404</v>
      </c>
      <c r="V18" s="20" t="s">
        <v>404</v>
      </c>
    </row>
    <row r="19" spans="1:22">
      <c r="A19" s="15" t="s">
        <v>416</v>
      </c>
      <c r="B19" s="17" t="n">
        <v>5658</v>
      </c>
      <c r="C19" s="18">
        <f>(327.0/B19*100)</f>
        <v/>
      </c>
      <c r="D19" s="19" t="n">
        <v>5331</v>
      </c>
      <c r="E19" s="18" t="n">
        <v>470.37135001</v>
      </c>
      <c r="F19" s="20" t="n">
        <v>5.07008375</v>
      </c>
      <c r="G19" s="18" t="n">
        <v>487.08015613</v>
      </c>
      <c r="H19" s="20" t="n">
        <v>6.81397037</v>
      </c>
      <c r="I19" s="18" t="n">
        <v>487.97155988</v>
      </c>
      <c r="J19" s="20" t="n">
        <v>17.21580954</v>
      </c>
      <c r="K19" s="18" t="n">
        <v>312.0107</v>
      </c>
      <c r="L19" s="20" t="n">
        <v>19.81595535</v>
      </c>
      <c r="M19" s="18" t="s">
        <v>404</v>
      </c>
      <c r="N19" s="20" t="s">
        <v>404</v>
      </c>
      <c r="O19" s="18" t="s">
        <v>404</v>
      </c>
      <c r="P19" s="20" t="s">
        <v>404</v>
      </c>
      <c r="Q19" s="18" t="s">
        <v>404</v>
      </c>
      <c r="R19" s="20" t="s">
        <v>404</v>
      </c>
      <c r="S19" s="18" t="s">
        <v>404</v>
      </c>
      <c r="T19" s="20" t="s">
        <v>404</v>
      </c>
      <c r="U19" s="18" t="n">
        <v>459.33728203</v>
      </c>
      <c r="V19" s="20" t="n">
        <v>54.71602365</v>
      </c>
    </row>
    <row r="20" spans="1:22">
      <c r="A20" s="15" t="s">
        <v>417</v>
      </c>
      <c r="B20" s="17" t="n">
        <v>3371</v>
      </c>
      <c r="C20" s="18">
        <f>(24.0/B20*100)</f>
        <v/>
      </c>
      <c r="D20" s="19" t="n">
        <v>3347</v>
      </c>
      <c r="E20" s="18" t="n">
        <v>475.10046758</v>
      </c>
      <c r="F20" s="20" t="n">
        <v>2.96488231</v>
      </c>
      <c r="G20" s="18" t="n">
        <v>472.18839986</v>
      </c>
      <c r="H20" s="20" t="n">
        <v>2.16834015</v>
      </c>
      <c r="I20" s="18" t="n">
        <v>470.73407059</v>
      </c>
      <c r="J20" s="20" t="n">
        <v>4.21504697</v>
      </c>
      <c r="K20" s="18" t="s">
        <v>404</v>
      </c>
      <c r="L20" s="20" t="s">
        <v>404</v>
      </c>
      <c r="M20" s="18" t="s">
        <v>404</v>
      </c>
      <c r="N20" s="20" t="s">
        <v>404</v>
      </c>
      <c r="O20" s="18" t="s">
        <v>404</v>
      </c>
      <c r="P20" s="20" t="s">
        <v>404</v>
      </c>
      <c r="Q20" s="18" t="s">
        <v>404</v>
      </c>
      <c r="R20" s="20" t="s">
        <v>404</v>
      </c>
      <c r="S20" s="18" t="s">
        <v>404</v>
      </c>
      <c r="T20" s="20" t="s">
        <v>404</v>
      </c>
      <c r="U20" s="18" t="n">
        <v>475.9955841</v>
      </c>
      <c r="V20" s="20" t="n">
        <v>11.45954303</v>
      </c>
    </row>
    <row r="21" spans="1:22">
      <c r="A21" s="15" t="s">
        <v>418</v>
      </c>
      <c r="B21" s="17" t="n">
        <v>5741</v>
      </c>
      <c r="C21" s="18">
        <f>(0.0/B21*100)</f>
        <v/>
      </c>
      <c r="D21" s="19" t="n">
        <v>5741</v>
      </c>
      <c r="E21" s="18" t="n">
        <v>501.8454177</v>
      </c>
      <c r="F21" s="20" t="n">
        <v>7.06428011</v>
      </c>
      <c r="G21" s="18" t="n">
        <v>505.81939689</v>
      </c>
      <c r="H21" s="20" t="n">
        <v>3.38997246</v>
      </c>
      <c r="I21" s="18" t="n">
        <v>491.61154163</v>
      </c>
      <c r="J21" s="20" t="n">
        <v>9.04250551</v>
      </c>
      <c r="K21" s="18" t="n">
        <v>487.76035519</v>
      </c>
      <c r="L21" s="20" t="n">
        <v>5.81487293</v>
      </c>
      <c r="M21" s="18" t="s">
        <v>404</v>
      </c>
      <c r="N21" s="20" t="s">
        <v>404</v>
      </c>
      <c r="O21" s="18" t="s">
        <v>404</v>
      </c>
      <c r="P21" s="20" t="s">
        <v>404</v>
      </c>
      <c r="Q21" s="18" t="s">
        <v>404</v>
      </c>
      <c r="R21" s="20" t="s">
        <v>404</v>
      </c>
      <c r="S21" s="18" t="s">
        <v>404</v>
      </c>
      <c r="T21" s="20" t="s">
        <v>404</v>
      </c>
      <c r="U21" s="18" t="n">
        <v>493.30663253</v>
      </c>
      <c r="V21" s="20" t="n">
        <v>8.05606175</v>
      </c>
    </row>
    <row r="22" spans="1:22">
      <c r="A22" s="15" t="s">
        <v>419</v>
      </c>
      <c r="B22" s="17" t="n">
        <v>6598</v>
      </c>
      <c r="C22" s="18">
        <f>(0.0/B22*100)</f>
        <v/>
      </c>
      <c r="D22" s="19" t="n">
        <v>6598</v>
      </c>
      <c r="E22" s="18" t="n">
        <v>446.84575902</v>
      </c>
      <c r="F22" s="20" t="n">
        <v>21.70549851</v>
      </c>
      <c r="G22" s="18" t="n">
        <v>476.99225029</v>
      </c>
      <c r="H22" s="20" t="n">
        <v>5.57122035</v>
      </c>
      <c r="I22" s="18" t="n">
        <v>451.21682191</v>
      </c>
      <c r="J22" s="20" t="n">
        <v>8.85458538</v>
      </c>
      <c r="K22" s="18" t="n">
        <v>443.6717371</v>
      </c>
      <c r="L22" s="20" t="n">
        <v>28.023292</v>
      </c>
      <c r="M22" s="18" t="s">
        <v>404</v>
      </c>
      <c r="N22" s="20" t="s">
        <v>404</v>
      </c>
      <c r="O22" s="18" t="s">
        <v>404</v>
      </c>
      <c r="P22" s="20" t="s">
        <v>404</v>
      </c>
      <c r="Q22" s="18" t="s">
        <v>404</v>
      </c>
      <c r="R22" s="20" t="s">
        <v>404</v>
      </c>
      <c r="S22" s="18" t="s">
        <v>404</v>
      </c>
      <c r="T22" s="20" t="s">
        <v>404</v>
      </c>
      <c r="U22" s="18" t="n">
        <v>483.16481694</v>
      </c>
      <c r="V22" s="20" t="n">
        <v>19.64095203</v>
      </c>
    </row>
    <row r="23" spans="1:22">
      <c r="A23" s="15" t="s">
        <v>420</v>
      </c>
      <c r="B23" s="17" t="n">
        <v>11583</v>
      </c>
      <c r="C23" s="18">
        <f>(3194.0/B23*100)</f>
        <v/>
      </c>
      <c r="D23" s="19" t="n">
        <v>8389</v>
      </c>
      <c r="E23" s="18" t="n">
        <v>489.34806639</v>
      </c>
      <c r="F23" s="20" t="n">
        <v>8.33938405</v>
      </c>
      <c r="G23" s="18" t="n">
        <v>485.08507577</v>
      </c>
      <c r="H23" s="20" t="n">
        <v>5.28420651</v>
      </c>
      <c r="I23" s="18" t="n">
        <v>475.06029405</v>
      </c>
      <c r="J23" s="20" t="n">
        <v>11.07034216</v>
      </c>
      <c r="K23" s="18" t="n">
        <v>465.89676224</v>
      </c>
      <c r="L23" s="20" t="n">
        <v>27.1739402</v>
      </c>
      <c r="M23" s="18" t="s">
        <v>404</v>
      </c>
      <c r="N23" s="20" t="s">
        <v>404</v>
      </c>
      <c r="O23" s="18" t="s">
        <v>404</v>
      </c>
      <c r="P23" s="20" t="s">
        <v>404</v>
      </c>
      <c r="Q23" s="18" t="s">
        <v>404</v>
      </c>
      <c r="R23" s="20" t="s">
        <v>404</v>
      </c>
      <c r="S23" s="18" t="s">
        <v>404</v>
      </c>
      <c r="T23" s="20" t="s">
        <v>404</v>
      </c>
      <c r="U23" s="18" t="n">
        <v>468.59153875</v>
      </c>
      <c r="V23" s="20" t="n">
        <v>28.65903946</v>
      </c>
    </row>
    <row r="24" spans="1:22">
      <c r="A24" s="15" t="s">
        <v>421</v>
      </c>
      <c r="B24" s="17" t="n">
        <v>6647</v>
      </c>
      <c r="C24" s="18">
        <f>(0.0/B24*100)</f>
        <v/>
      </c>
      <c r="D24" s="19" t="n">
        <v>6647</v>
      </c>
      <c r="E24" s="18" t="n">
        <v>536.30967326</v>
      </c>
      <c r="F24" s="20" t="n">
        <v>3.8177615</v>
      </c>
      <c r="G24" s="18" t="n">
        <v>542.1227581000001</v>
      </c>
      <c r="H24" s="20" t="n">
        <v>8.788292999999999</v>
      </c>
      <c r="I24" s="18" t="n">
        <v>539.41157381</v>
      </c>
      <c r="J24" s="20" t="n">
        <v>15.59557077</v>
      </c>
      <c r="K24" s="18" t="s">
        <v>404</v>
      </c>
      <c r="L24" s="20" t="s">
        <v>404</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516.5356429</v>
      </c>
      <c r="F25" s="20" t="n">
        <v>3.49071058</v>
      </c>
      <c r="G25" s="18" t="n">
        <v>513.45675694</v>
      </c>
      <c r="H25" s="20" t="n">
        <v>13.18614758</v>
      </c>
      <c r="I25" s="18" t="n">
        <v>530.83305798</v>
      </c>
      <c r="J25" s="20" t="n">
        <v>27.56826109</v>
      </c>
      <c r="K25" s="18" t="n">
        <v>489.87102834</v>
      </c>
      <c r="L25" s="20" t="n">
        <v>4.96120925</v>
      </c>
      <c r="M25" s="18" t="s">
        <v>404</v>
      </c>
      <c r="N25" s="20" t="s">
        <v>404</v>
      </c>
      <c r="O25" s="18" t="s">
        <v>404</v>
      </c>
      <c r="P25" s="20" t="s">
        <v>404</v>
      </c>
      <c r="Q25" s="18" t="s">
        <v>404</v>
      </c>
      <c r="R25" s="20" t="s">
        <v>404</v>
      </c>
      <c r="S25" s="18" t="s">
        <v>404</v>
      </c>
      <c r="T25" s="20" t="s">
        <v>404</v>
      </c>
      <c r="U25" s="18" t="n">
        <v>442.41672222</v>
      </c>
      <c r="V25" s="20" t="n">
        <v>3.3615834</v>
      </c>
    </row>
    <row r="26" spans="1:22">
      <c r="A26" s="15" t="s">
        <v>423</v>
      </c>
      <c r="B26" s="17" t="n">
        <v>4869</v>
      </c>
      <c r="C26" s="18">
        <f>(11.0/B26*100)</f>
        <v/>
      </c>
      <c r="D26" s="19" t="n">
        <v>4858</v>
      </c>
      <c r="E26" s="18" t="n">
        <v>488.1498728</v>
      </c>
      <c r="F26" s="20" t="n">
        <v>2.14193868</v>
      </c>
      <c r="G26" s="18" t="n">
        <v>495.12268085</v>
      </c>
      <c r="H26" s="20" t="n">
        <v>3.76267192</v>
      </c>
      <c r="I26" s="18" t="n">
        <v>496.96054597</v>
      </c>
      <c r="J26" s="20" t="n">
        <v>5.60058788</v>
      </c>
      <c r="K26" s="18" t="n">
        <v>515.79186781</v>
      </c>
      <c r="L26" s="20" t="n">
        <v>11.63144269</v>
      </c>
      <c r="M26" s="18" t="s">
        <v>404</v>
      </c>
      <c r="N26" s="20" t="s">
        <v>404</v>
      </c>
      <c r="O26" s="18" t="s">
        <v>404</v>
      </c>
      <c r="P26" s="20" t="s">
        <v>404</v>
      </c>
      <c r="Q26" s="18" t="s">
        <v>404</v>
      </c>
      <c r="R26" s="20" t="s">
        <v>404</v>
      </c>
      <c r="S26" s="18" t="s">
        <v>404</v>
      </c>
      <c r="T26" s="20" t="s">
        <v>404</v>
      </c>
      <c r="U26" s="18" t="n">
        <v>455.5063103</v>
      </c>
      <c r="V26" s="20" t="n">
        <v>9.170333830000001</v>
      </c>
    </row>
    <row r="27" spans="1:22">
      <c r="A27" s="15" t="s">
        <v>424</v>
      </c>
      <c r="B27" s="17" t="n">
        <v>5299</v>
      </c>
      <c r="C27" s="18">
        <f>(0.0/B27*100)</f>
        <v/>
      </c>
      <c r="D27" s="19" t="n">
        <v>5299</v>
      </c>
      <c r="E27" s="18" t="n">
        <v>505.75154553</v>
      </c>
      <c r="F27" s="20" t="n">
        <v>2.4704373</v>
      </c>
      <c r="G27" s="18" t="n">
        <v>480.86608552</v>
      </c>
      <c r="H27" s="20" t="n">
        <v>1.1905408</v>
      </c>
      <c r="I27" s="18" t="n">
        <v>464.57905976</v>
      </c>
      <c r="J27" s="20" t="n">
        <v>3.09630674</v>
      </c>
      <c r="K27" s="18" t="s">
        <v>404</v>
      </c>
      <c r="L27" s="20" t="s">
        <v>404</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407.1605065</v>
      </c>
      <c r="F28" s="20" t="n">
        <v>5.58971976</v>
      </c>
      <c r="G28" s="18" t="n">
        <v>419.09282123</v>
      </c>
      <c r="H28" s="20" t="n">
        <v>2.84632612</v>
      </c>
      <c r="I28" s="18" t="n">
        <v>420.2328795</v>
      </c>
      <c r="J28" s="20" t="n">
        <v>7.48285083</v>
      </c>
      <c r="K28" s="18" t="n">
        <v>391.8892596</v>
      </c>
      <c r="L28" s="20" t="n">
        <v>8.929971269999999</v>
      </c>
      <c r="M28" s="18" t="s">
        <v>404</v>
      </c>
      <c r="N28" s="20" t="s">
        <v>404</v>
      </c>
      <c r="O28" s="18" t="s">
        <v>404</v>
      </c>
      <c r="P28" s="20" t="s">
        <v>404</v>
      </c>
      <c r="Q28" s="18" t="s">
        <v>404</v>
      </c>
      <c r="R28" s="20" t="s">
        <v>404</v>
      </c>
      <c r="S28" s="18" t="s">
        <v>404</v>
      </c>
      <c r="T28" s="20" t="s">
        <v>404</v>
      </c>
      <c r="U28" s="18" t="s">
        <v>404</v>
      </c>
      <c r="V28" s="20" t="s">
        <v>404</v>
      </c>
    </row>
    <row r="29" spans="1:22">
      <c r="A29" s="15" t="s">
        <v>426</v>
      </c>
      <c r="B29" s="17" t="n">
        <v>5385</v>
      </c>
      <c r="C29" s="18">
        <f>(1123.0/B29*100)</f>
        <v/>
      </c>
      <c r="D29" s="19" t="n">
        <v>4262</v>
      </c>
      <c r="E29" s="18" t="n">
        <v>492.98000113</v>
      </c>
      <c r="F29" s="20" t="n">
        <v>27.74986368</v>
      </c>
      <c r="G29" s="18" t="n">
        <v>517.17999604</v>
      </c>
      <c r="H29" s="20" t="n">
        <v>10.03220299</v>
      </c>
      <c r="I29" s="18" t="n">
        <v>513.94385704</v>
      </c>
      <c r="J29" s="20" t="n">
        <v>13.92416103</v>
      </c>
      <c r="K29" s="18" t="n">
        <v>456.19705864</v>
      </c>
      <c r="L29" s="20" t="n">
        <v>20.2108183</v>
      </c>
      <c r="M29" s="18" t="s">
        <v>404</v>
      </c>
      <c r="N29" s="20" t="s">
        <v>404</v>
      </c>
      <c r="O29" s="18" t="s">
        <v>404</v>
      </c>
      <c r="P29" s="20" t="s">
        <v>404</v>
      </c>
      <c r="Q29" s="18" t="s">
        <v>404</v>
      </c>
      <c r="R29" s="20" t="s">
        <v>404</v>
      </c>
      <c r="S29" s="18" t="s">
        <v>404</v>
      </c>
      <c r="T29" s="20" t="s">
        <v>404</v>
      </c>
      <c r="U29" s="18" t="n">
        <v>496.08937753</v>
      </c>
      <c r="V29" s="20" t="n">
        <v>10.8849441</v>
      </c>
    </row>
    <row r="30" spans="1:22">
      <c r="A30" s="15" t="s">
        <v>427</v>
      </c>
      <c r="B30" s="17" t="n">
        <v>4520</v>
      </c>
      <c r="C30" s="18">
        <f>(1105.0/B30*100)</f>
        <v/>
      </c>
      <c r="D30" s="19" t="n">
        <v>3415</v>
      </c>
      <c r="E30" s="18" t="n">
        <v>516.7121719100001</v>
      </c>
      <c r="F30" s="20" t="n">
        <v>5.49460742</v>
      </c>
      <c r="G30" s="18" t="n">
        <v>516.12819136</v>
      </c>
      <c r="H30" s="20" t="n">
        <v>4.80646668</v>
      </c>
      <c r="I30" s="18" t="n">
        <v>495.92664729</v>
      </c>
      <c r="J30" s="20" t="n">
        <v>13.33415185</v>
      </c>
      <c r="K30" s="18" t="s">
        <v>404</v>
      </c>
      <c r="L30" s="20" t="s">
        <v>404</v>
      </c>
      <c r="M30" s="18" t="s">
        <v>404</v>
      </c>
      <c r="N30" s="20" t="s">
        <v>404</v>
      </c>
      <c r="O30" s="18" t="s">
        <v>404</v>
      </c>
      <c r="P30" s="20" t="s">
        <v>404</v>
      </c>
      <c r="Q30" s="18" t="s">
        <v>404</v>
      </c>
      <c r="R30" s="20" t="s">
        <v>404</v>
      </c>
      <c r="S30" s="18" t="s">
        <v>404</v>
      </c>
      <c r="T30" s="20" t="s">
        <v>404</v>
      </c>
      <c r="U30" s="18" t="n">
        <v>505.27142966</v>
      </c>
      <c r="V30" s="20" t="n">
        <v>4.01690743</v>
      </c>
    </row>
    <row r="31" spans="1:22">
      <c r="A31" s="15" t="s">
        <v>428</v>
      </c>
      <c r="B31" s="17" t="n">
        <v>5456</v>
      </c>
      <c r="C31" s="18">
        <f>(502.0/B31*100)</f>
        <v/>
      </c>
      <c r="D31" s="19" t="n">
        <v>4954</v>
      </c>
      <c r="E31" s="18" t="n">
        <v>513.23989594</v>
      </c>
      <c r="F31" s="20" t="n">
        <v>10.44746681</v>
      </c>
      <c r="G31" s="18" t="n">
        <v>499.37213105</v>
      </c>
      <c r="H31" s="20" t="n">
        <v>3.3482512</v>
      </c>
      <c r="I31" s="18" t="n">
        <v>494.83085867</v>
      </c>
      <c r="J31" s="20" t="n">
        <v>3.54215113</v>
      </c>
      <c r="K31" s="18" t="n">
        <v>513.60867477</v>
      </c>
      <c r="L31" s="20" t="n">
        <v>10.14400384</v>
      </c>
      <c r="M31" s="18" t="s">
        <v>404</v>
      </c>
      <c r="N31" s="20" t="s">
        <v>404</v>
      </c>
      <c r="O31" s="18" t="s">
        <v>404</v>
      </c>
      <c r="P31" s="20" t="s">
        <v>404</v>
      </c>
      <c r="Q31" s="18" t="s">
        <v>404</v>
      </c>
      <c r="R31" s="20" t="s">
        <v>404</v>
      </c>
      <c r="S31" s="18" t="s">
        <v>404</v>
      </c>
      <c r="T31" s="20" t="s">
        <v>404</v>
      </c>
      <c r="U31" s="18" t="n">
        <v>493.48206306</v>
      </c>
      <c r="V31" s="20" t="n">
        <v>10.93965278</v>
      </c>
    </row>
    <row r="32" spans="1:22">
      <c r="A32" s="15" t="s">
        <v>429</v>
      </c>
      <c r="B32" s="17" t="n">
        <v>4478</v>
      </c>
      <c r="C32" s="18">
        <f>(0.0/B32*100)</f>
        <v/>
      </c>
      <c r="D32" s="19" t="n">
        <v>4478</v>
      </c>
      <c r="E32" s="18" t="n">
        <v>504.54391313</v>
      </c>
      <c r="F32" s="20" t="n">
        <v>3.94285548</v>
      </c>
      <c r="G32" s="18" t="n">
        <v>498.01135105</v>
      </c>
      <c r="H32" s="20" t="n">
        <v>4.70904727</v>
      </c>
      <c r="I32" s="18" t="n">
        <v>491.13420558</v>
      </c>
      <c r="J32" s="20" t="n">
        <v>7.36499062</v>
      </c>
      <c r="K32" s="18" t="s">
        <v>404</v>
      </c>
      <c r="L32" s="20" t="s">
        <v>404</v>
      </c>
      <c r="M32" s="18" t="s">
        <v>404</v>
      </c>
      <c r="N32" s="20" t="s">
        <v>404</v>
      </c>
      <c r="O32" s="18" t="s">
        <v>404</v>
      </c>
      <c r="P32" s="20" t="s">
        <v>404</v>
      </c>
      <c r="Q32" s="18" t="s">
        <v>404</v>
      </c>
      <c r="R32" s="20" t="s">
        <v>404</v>
      </c>
      <c r="S32" s="18" t="s">
        <v>404</v>
      </c>
      <c r="T32" s="20" t="s">
        <v>404</v>
      </c>
      <c r="U32" s="18" t="n">
        <v>552.83373877</v>
      </c>
      <c r="V32" s="20" t="n">
        <v>13.40763593</v>
      </c>
    </row>
    <row r="33" spans="1:22">
      <c r="A33" s="15" t="s">
        <v>430</v>
      </c>
      <c r="B33" s="17" t="n">
        <v>7325</v>
      </c>
      <c r="C33" s="18">
        <f>(29.0/B33*100)</f>
        <v/>
      </c>
      <c r="D33" s="19" t="n">
        <v>7296</v>
      </c>
      <c r="E33" s="18" t="n">
        <v>507.61609079</v>
      </c>
      <c r="F33" s="20" t="n">
        <v>6.85446978</v>
      </c>
      <c r="G33" s="18" t="n">
        <v>500.50450425</v>
      </c>
      <c r="H33" s="20" t="n">
        <v>3.41259766</v>
      </c>
      <c r="I33" s="18" t="n">
        <v>489.1366592</v>
      </c>
      <c r="J33" s="20" t="n">
        <v>8.501820889999999</v>
      </c>
      <c r="K33" s="18" t="n">
        <v>447.6055253</v>
      </c>
      <c r="L33" s="20" t="n">
        <v>6.88872854</v>
      </c>
      <c r="M33" s="18" t="s">
        <v>404</v>
      </c>
      <c r="N33" s="20" t="s">
        <v>404</v>
      </c>
      <c r="O33" s="18" t="s">
        <v>404</v>
      </c>
      <c r="P33" s="20" t="s">
        <v>404</v>
      </c>
      <c r="Q33" s="18" t="s">
        <v>404</v>
      </c>
      <c r="R33" s="20" t="s">
        <v>404</v>
      </c>
      <c r="S33" s="18" t="s">
        <v>404</v>
      </c>
      <c r="T33" s="20" t="s">
        <v>404</v>
      </c>
      <c r="U33" s="18" t="n">
        <v>473.72505964</v>
      </c>
      <c r="V33" s="20" t="n">
        <v>5.83974686</v>
      </c>
    </row>
    <row r="34" spans="1:22">
      <c r="A34" s="15" t="s">
        <v>431</v>
      </c>
      <c r="B34" s="17" t="n">
        <v>6350</v>
      </c>
      <c r="C34" s="18">
        <f>(0.0/B34*100)</f>
        <v/>
      </c>
      <c r="D34" s="19" t="n">
        <v>6350</v>
      </c>
      <c r="E34" s="18" t="n">
        <v>459.76198749</v>
      </c>
      <c r="F34" s="20" t="n">
        <v>3.18880317</v>
      </c>
      <c r="G34" s="18" t="n">
        <v>455.63346752</v>
      </c>
      <c r="H34" s="20" t="n">
        <v>8.97971108</v>
      </c>
      <c r="I34" s="18" t="n">
        <v>495.79698053</v>
      </c>
      <c r="J34" s="20" t="n">
        <v>16.10229563</v>
      </c>
      <c r="K34" s="18" t="n">
        <v>394.09971599</v>
      </c>
      <c r="L34" s="20" t="n">
        <v>6.47907301</v>
      </c>
      <c r="M34" s="18" t="s">
        <v>404</v>
      </c>
      <c r="N34" s="20" t="s">
        <v>404</v>
      </c>
      <c r="O34" s="18" t="s">
        <v>404</v>
      </c>
      <c r="P34" s="20" t="s">
        <v>404</v>
      </c>
      <c r="Q34" s="18" t="s">
        <v>404</v>
      </c>
      <c r="R34" s="20" t="s">
        <v>404</v>
      </c>
      <c r="S34" s="18" t="s">
        <v>404</v>
      </c>
      <c r="T34" s="20" t="s">
        <v>404</v>
      </c>
      <c r="U34" s="18" t="n">
        <v>355.49436773</v>
      </c>
      <c r="V34" s="20" t="n">
        <v>8.932563610000001</v>
      </c>
    </row>
    <row r="35" spans="1:22">
      <c r="A35" s="15" t="s">
        <v>432</v>
      </c>
      <c r="B35" s="17" t="n">
        <v>6406</v>
      </c>
      <c r="C35" s="18">
        <f>(443.0/B35*100)</f>
        <v/>
      </c>
      <c r="D35" s="19" t="n">
        <v>5963</v>
      </c>
      <c r="E35" s="18" t="n">
        <v>514.94122334</v>
      </c>
      <c r="F35" s="20" t="n">
        <v>2.87961482</v>
      </c>
      <c r="G35" s="18" t="n">
        <v>514.77372709</v>
      </c>
      <c r="H35" s="20" t="n">
        <v>1.73050761</v>
      </c>
      <c r="I35" s="18" t="n">
        <v>516.35697567</v>
      </c>
      <c r="J35" s="20" t="n">
        <v>3.67136982</v>
      </c>
      <c r="K35" s="18" t="n">
        <v>460.78075</v>
      </c>
      <c r="L35" s="20" t="n">
        <v>8.679389710000001</v>
      </c>
      <c r="M35" s="18" t="s">
        <v>404</v>
      </c>
      <c r="N35" s="20" t="s">
        <v>404</v>
      </c>
      <c r="O35" s="18" t="s">
        <v>404</v>
      </c>
      <c r="P35" s="20" t="s">
        <v>404</v>
      </c>
      <c r="Q35" s="18" t="s">
        <v>404</v>
      </c>
      <c r="R35" s="20" t="s">
        <v>404</v>
      </c>
      <c r="S35" s="18" t="s">
        <v>404</v>
      </c>
      <c r="T35" s="20" t="s">
        <v>404</v>
      </c>
      <c r="U35" s="18" t="n">
        <v>513.09837825</v>
      </c>
      <c r="V35" s="20" t="n">
        <v>10.24026847</v>
      </c>
    </row>
    <row r="36" spans="1:22">
      <c r="A36" s="15" t="s">
        <v>433</v>
      </c>
      <c r="B36" s="17" t="n">
        <v>6736</v>
      </c>
      <c r="C36" s="18">
        <f>(10.0/B36*100)</f>
        <v/>
      </c>
      <c r="D36" s="19" t="n">
        <v>6726</v>
      </c>
      <c r="E36" s="18" t="n">
        <v>498.0990523</v>
      </c>
      <c r="F36" s="20" t="n">
        <v>3.25355769</v>
      </c>
      <c r="G36" s="18" t="n">
        <v>487.59024931</v>
      </c>
      <c r="H36" s="20" t="n">
        <v>3.17561089</v>
      </c>
      <c r="I36" s="18" t="n">
        <v>481.19898586</v>
      </c>
      <c r="J36" s="20" t="n">
        <v>11.17083679</v>
      </c>
      <c r="K36" s="18" t="s">
        <v>404</v>
      </c>
      <c r="L36" s="20" t="s">
        <v>404</v>
      </c>
      <c r="M36" s="18" t="s">
        <v>404</v>
      </c>
      <c r="N36" s="20" t="s">
        <v>404</v>
      </c>
      <c r="O36" s="18" t="s">
        <v>404</v>
      </c>
      <c r="P36" s="20" t="s">
        <v>404</v>
      </c>
      <c r="Q36" s="18" t="s">
        <v>404</v>
      </c>
      <c r="R36" s="20" t="s">
        <v>404</v>
      </c>
      <c r="S36" s="18" t="s">
        <v>404</v>
      </c>
      <c r="T36" s="20" t="s">
        <v>404</v>
      </c>
      <c r="U36" s="18" t="n">
        <v>496.57603535</v>
      </c>
      <c r="V36" s="20" t="n">
        <v>5.27331059</v>
      </c>
    </row>
    <row r="37" spans="1:22">
      <c r="A37" s="15" t="s">
        <v>434</v>
      </c>
      <c r="B37" s="17" t="n">
        <v>5458</v>
      </c>
      <c r="C37" s="18">
        <f>(0.0/B37*100)</f>
        <v/>
      </c>
      <c r="D37" s="19" t="n">
        <v>5458</v>
      </c>
      <c r="E37" s="18" t="n">
        <v>498.96361918</v>
      </c>
      <c r="F37" s="20" t="n">
        <v>8.664766180000001</v>
      </c>
      <c r="G37" s="18" t="n">
        <v>493.69025727</v>
      </c>
      <c r="H37" s="20" t="n">
        <v>4.1614025</v>
      </c>
      <c r="I37" s="18" t="n">
        <v>484.92375709</v>
      </c>
      <c r="J37" s="20" t="n">
        <v>6.11914407</v>
      </c>
      <c r="K37" s="18" t="n">
        <v>509.61281446</v>
      </c>
      <c r="L37" s="20" t="n">
        <v>5.76134937</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497.57335645</v>
      </c>
      <c r="F38" s="20" t="n">
        <v>6.02546559</v>
      </c>
      <c r="G38" s="18" t="n">
        <v>512.64371509</v>
      </c>
      <c r="H38" s="20" t="n">
        <v>5.4464699</v>
      </c>
      <c r="I38" s="18" t="n">
        <v>491.15267691</v>
      </c>
      <c r="J38" s="20" t="n">
        <v>19.06358339</v>
      </c>
      <c r="K38" s="18" t="s">
        <v>404</v>
      </c>
      <c r="L38" s="20" t="s">
        <v>404</v>
      </c>
      <c r="M38" s="18" t="s">
        <v>404</v>
      </c>
      <c r="N38" s="20" t="s">
        <v>404</v>
      </c>
      <c r="O38" s="18" t="s">
        <v>404</v>
      </c>
      <c r="P38" s="20" t="s">
        <v>404</v>
      </c>
      <c r="Q38" s="18" t="s">
        <v>404</v>
      </c>
      <c r="R38" s="20" t="s">
        <v>404</v>
      </c>
      <c r="S38" s="18" t="s">
        <v>404</v>
      </c>
      <c r="T38" s="20" t="s">
        <v>404</v>
      </c>
      <c r="U38" s="18" t="n">
        <v>536.22579524</v>
      </c>
      <c r="V38" s="20" t="n">
        <v>28.24527301</v>
      </c>
    </row>
    <row r="39" spans="1:22">
      <c r="A39" s="15" t="s">
        <v>436</v>
      </c>
      <c r="B39" s="17" t="n">
        <v>5895</v>
      </c>
      <c r="C39" s="18">
        <f>(0.0/B39*100)</f>
        <v/>
      </c>
      <c r="D39" s="19" t="n">
        <v>5895</v>
      </c>
      <c r="E39" s="18" t="n">
        <v>418.31184981</v>
      </c>
      <c r="F39" s="20" t="n">
        <v>13.41925024</v>
      </c>
      <c r="G39" s="18" t="n">
        <v>424.99452256</v>
      </c>
      <c r="H39" s="20" t="n">
        <v>4.81184677</v>
      </c>
      <c r="I39" s="18" t="n">
        <v>443.97447331</v>
      </c>
      <c r="J39" s="20" t="n">
        <v>18.20194844</v>
      </c>
      <c r="K39" s="18" t="s">
        <v>404</v>
      </c>
      <c r="L39" s="20" t="s">
        <v>404</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(3029.0/B40*100)</f>
        <v/>
      </c>
      <c r="D40" s="19" t="n">
        <v>11128</v>
      </c>
      <c r="E40" s="18" t="n">
        <v>533.27160408</v>
      </c>
      <c r="F40" s="20" t="n">
        <v>6.99907478</v>
      </c>
      <c r="G40" s="18" t="n">
        <v>501.75582252</v>
      </c>
      <c r="H40" s="20" t="n">
        <v>5.28857131</v>
      </c>
      <c r="I40" s="18" t="n">
        <v>517.21881841</v>
      </c>
      <c r="J40" s="20" t="n">
        <v>7.06653288</v>
      </c>
      <c r="K40" s="18" t="n">
        <v>493.18229345</v>
      </c>
      <c r="L40" s="20" t="n">
        <v>7.69965613</v>
      </c>
      <c r="M40" s="18" t="s">
        <v>404</v>
      </c>
      <c r="N40" s="20" t="s">
        <v>404</v>
      </c>
      <c r="O40" s="18" t="s">
        <v>404</v>
      </c>
      <c r="P40" s="20" t="s">
        <v>404</v>
      </c>
      <c r="Q40" s="18" t="s">
        <v>404</v>
      </c>
      <c r="R40" s="20" t="s">
        <v>404</v>
      </c>
      <c r="S40" s="18" t="s">
        <v>404</v>
      </c>
      <c r="T40" s="20" t="s">
        <v>404</v>
      </c>
      <c r="U40" s="18" t="n">
        <v>503.80848253</v>
      </c>
      <c r="V40" s="20" t="n">
        <v>9.777582219999999</v>
      </c>
    </row>
    <row r="41" spans="1:22">
      <c r="A41" s="15" t="s">
        <v>438</v>
      </c>
      <c r="B41" s="17" t="n">
        <v>5712</v>
      </c>
      <c r="C41" s="18">
        <f>(138.0/B41*100)</f>
        <v/>
      </c>
      <c r="D41" s="19" t="n">
        <v>5574</v>
      </c>
      <c r="E41" s="18" t="n">
        <v>504.22184108</v>
      </c>
      <c r="F41" s="20" t="n">
        <v>6.15007533</v>
      </c>
      <c r="G41" s="18" t="n">
        <v>500.27634586</v>
      </c>
      <c r="H41" s="20" t="n">
        <v>4.54727848</v>
      </c>
      <c r="I41" s="18" t="n">
        <v>475.57022955</v>
      </c>
      <c r="J41" s="20" t="n">
        <v>11.26120981</v>
      </c>
      <c r="K41" s="18" t="n">
        <v>390.55211206</v>
      </c>
      <c r="L41" s="20" t="n">
        <v>5.25492494</v>
      </c>
      <c r="M41" s="18" t="s">
        <v>404</v>
      </c>
      <c r="N41" s="20" t="s">
        <v>404</v>
      </c>
      <c r="O41" s="18" t="s">
        <v>404</v>
      </c>
      <c r="P41" s="20" t="s">
        <v>404</v>
      </c>
      <c r="Q41" s="18" t="s">
        <v>404</v>
      </c>
      <c r="R41" s="20" t="s">
        <v>404</v>
      </c>
      <c r="S41" s="18" t="s">
        <v>404</v>
      </c>
      <c r="T41" s="20" t="s">
        <v>404</v>
      </c>
      <c r="U41" s="18" t="n">
        <v>519.98598412</v>
      </c>
      <c r="V41" s="20" t="n">
        <v>9.976319309999999</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426.55091423</v>
      </c>
      <c r="F44" s="20" t="n">
        <v>4.90514828</v>
      </c>
      <c r="G44" s="18" t="n">
        <v>429.39822011</v>
      </c>
      <c r="H44" s="20" t="n">
        <v>4.9368032</v>
      </c>
      <c r="I44" s="18" t="n">
        <v>408.75957741</v>
      </c>
      <c r="J44" s="20" t="n">
        <v>7.19068763</v>
      </c>
      <c r="K44" s="18" t="n">
        <v>431.4193682</v>
      </c>
      <c r="L44" s="20" t="n">
        <v>12.76431687</v>
      </c>
      <c r="M44" s="18" t="s">
        <v>404</v>
      </c>
      <c r="N44" s="20" t="s">
        <v>404</v>
      </c>
      <c r="O44" s="18" t="s">
        <v>404</v>
      </c>
      <c r="P44" s="20" t="s">
        <v>404</v>
      </c>
      <c r="Q44" s="18" t="s">
        <v>404</v>
      </c>
      <c r="R44" s="20" t="s">
        <v>404</v>
      </c>
      <c r="S44" s="18" t="n">
        <v>480.56629596</v>
      </c>
      <c r="T44" s="20" t="n">
        <v>6.15925703</v>
      </c>
      <c r="U44" s="18" t="n">
        <v>483.64621317</v>
      </c>
      <c r="V44" s="20" t="n">
        <v>22.53751647</v>
      </c>
    </row>
    <row r="45" spans="1:22">
      <c r="A45" s="15" t="s">
        <v>442</v>
      </c>
      <c r="B45" s="17" t="n">
        <v>5519</v>
      </c>
      <c r="C45" s="18">
        <f>(0.0/B45*100)</f>
        <v/>
      </c>
      <c r="D45" s="19" t="n">
        <v>5519</v>
      </c>
      <c r="E45" s="18" t="n">
        <v>380.93778529</v>
      </c>
      <c r="F45" s="20" t="n">
        <v>15.66441794</v>
      </c>
      <c r="G45" s="18" t="n">
        <v>370.32932418</v>
      </c>
      <c r="H45" s="20" t="n">
        <v>3.83124923</v>
      </c>
      <c r="I45" s="18" t="n">
        <v>392.49722658</v>
      </c>
      <c r="J45" s="20" t="n">
        <v>7.25413929</v>
      </c>
      <c r="K45" s="18" t="n">
        <v>367.67206777</v>
      </c>
      <c r="L45" s="20" t="n">
        <v>8.21556066</v>
      </c>
      <c r="M45" s="18" t="s">
        <v>404</v>
      </c>
      <c r="N45" s="20" t="s">
        <v>404</v>
      </c>
      <c r="O45" s="18" t="s">
        <v>404</v>
      </c>
      <c r="P45" s="20" t="s">
        <v>404</v>
      </c>
      <c r="Q45" s="18" t="s">
        <v>404</v>
      </c>
      <c r="R45" s="20" t="s">
        <v>404</v>
      </c>
      <c r="S45" s="18" t="s">
        <v>404</v>
      </c>
      <c r="T45" s="20" t="s">
        <v>404</v>
      </c>
      <c r="U45" s="18" t="n">
        <v>399.49605134</v>
      </c>
      <c r="V45" s="20" t="n">
        <v>20.5445633</v>
      </c>
    </row>
    <row r="46" spans="1:22">
      <c r="A46" s="15" t="s">
        <v>443</v>
      </c>
      <c r="B46" s="17" t="n">
        <v>23141</v>
      </c>
      <c r="C46" s="18">
        <f>(4196.0/B46*100)</f>
        <v/>
      </c>
      <c r="D46" s="19" t="n">
        <v>18945</v>
      </c>
      <c r="E46" s="18" t="n">
        <v>425.04317846</v>
      </c>
      <c r="F46" s="20" t="n">
        <v>5.78043918</v>
      </c>
      <c r="G46" s="18" t="n">
        <v>404.93449612</v>
      </c>
      <c r="H46" s="20" t="n">
        <v>5.55633851</v>
      </c>
      <c r="I46" s="18" t="n">
        <v>392.0492239</v>
      </c>
      <c r="J46" s="20" t="n">
        <v>4.1827923</v>
      </c>
      <c r="K46" s="18" t="n">
        <v>385.13045326</v>
      </c>
      <c r="L46" s="20" t="n">
        <v>5.14983722</v>
      </c>
      <c r="M46" s="18" t="s">
        <v>404</v>
      </c>
      <c r="N46" s="20" t="s">
        <v>404</v>
      </c>
      <c r="O46" s="18" t="s">
        <v>404</v>
      </c>
      <c r="P46" s="20" t="s">
        <v>404</v>
      </c>
      <c r="Q46" s="18" t="s">
        <v>404</v>
      </c>
      <c r="R46" s="20" t="s">
        <v>404</v>
      </c>
      <c r="S46" s="18" t="s">
        <v>404</v>
      </c>
      <c r="T46" s="20" t="s">
        <v>404</v>
      </c>
      <c r="U46" s="18" t="n">
        <v>380.1835546</v>
      </c>
      <c r="V46" s="20" t="n">
        <v>10.44818792</v>
      </c>
    </row>
    <row r="47" spans="1:22">
      <c r="A47" s="15" t="s">
        <v>444</v>
      </c>
      <c r="B47" s="17" t="n">
        <v>5928</v>
      </c>
      <c r="C47" s="18">
        <f>(0.0/B47*100)</f>
        <v/>
      </c>
      <c r="D47" s="19" t="n">
        <v>5928</v>
      </c>
      <c r="E47" s="18" t="n">
        <v>426.00761309</v>
      </c>
      <c r="F47" s="20" t="n">
        <v>8.068103130000001</v>
      </c>
      <c r="G47" s="18" t="n">
        <v>457.74007948</v>
      </c>
      <c r="H47" s="20" t="n">
        <v>8.148942480000001</v>
      </c>
      <c r="I47" s="18" t="n">
        <v>457.83127424</v>
      </c>
      <c r="J47" s="20" t="n">
        <v>18.20147125</v>
      </c>
      <c r="K47" s="18" t="n">
        <v>447.54836074</v>
      </c>
      <c r="L47" s="20" t="n">
        <v>26.1144545</v>
      </c>
      <c r="M47" s="18" t="s">
        <v>404</v>
      </c>
      <c r="N47" s="20" t="s">
        <v>404</v>
      </c>
      <c r="O47" s="18" t="s">
        <v>404</v>
      </c>
      <c r="P47" s="20" t="s">
        <v>404</v>
      </c>
      <c r="Q47" s="18" t="s">
        <v>404</v>
      </c>
      <c r="R47" s="20" t="s">
        <v>404</v>
      </c>
      <c r="S47" s="18" t="s">
        <v>404</v>
      </c>
      <c r="T47" s="20" t="s">
        <v>404</v>
      </c>
      <c r="U47" s="18" t="n">
        <v>508.35563537</v>
      </c>
      <c r="V47" s="20" t="n">
        <v>28.30958549</v>
      </c>
    </row>
    <row r="48" spans="1:22">
      <c r="A48" s="15" t="s">
        <v>445</v>
      </c>
      <c r="B48" s="17" t="n">
        <v>9841</v>
      </c>
      <c r="C48" s="18">
        <f>(40.0/B48*100)</f>
        <v/>
      </c>
      <c r="D48" s="19" t="n">
        <v>9801</v>
      </c>
      <c r="E48" s="18" t="n">
        <v>529.72013552</v>
      </c>
      <c r="F48" s="20" t="n">
        <v>7.79999673</v>
      </c>
      <c r="G48" s="18" t="n">
        <v>525.10529215</v>
      </c>
      <c r="H48" s="20" t="n">
        <v>18.41123524</v>
      </c>
      <c r="I48" s="18" t="n">
        <v>494.96032352</v>
      </c>
      <c r="J48" s="20" t="n">
        <v>19.25048578</v>
      </c>
      <c r="K48" s="18" t="n">
        <v>506.72639888</v>
      </c>
      <c r="L48" s="20" t="n">
        <v>11.86565979</v>
      </c>
      <c r="M48" s="18" t="s">
        <v>404</v>
      </c>
      <c r="N48" s="20" t="s">
        <v>404</v>
      </c>
      <c r="O48" s="18" t="s">
        <v>404</v>
      </c>
      <c r="P48" s="20" t="s">
        <v>404</v>
      </c>
      <c r="Q48" s="18" t="s">
        <v>404</v>
      </c>
      <c r="R48" s="20" t="s">
        <v>404</v>
      </c>
      <c r="S48" s="18" t="s">
        <v>404</v>
      </c>
      <c r="T48" s="20" t="s">
        <v>404</v>
      </c>
      <c r="U48" s="18" t="n">
        <v>506.41007365</v>
      </c>
      <c r="V48" s="20" t="n">
        <v>32.0371936</v>
      </c>
    </row>
    <row r="49" spans="1:22">
      <c r="A49" s="15" t="s">
        <v>446</v>
      </c>
      <c r="B49" s="17" t="n">
        <v>6349</v>
      </c>
      <c r="C49" s="18">
        <f>(52.0/B49*100)</f>
        <v/>
      </c>
      <c r="D49" s="19" t="n">
        <v>6297</v>
      </c>
      <c r="E49" s="18" t="n">
        <v>469.84640053</v>
      </c>
      <c r="F49" s="20" t="n">
        <v>11.1383914</v>
      </c>
      <c r="G49" s="18" t="n">
        <v>446.63052978</v>
      </c>
      <c r="H49" s="20" t="n">
        <v>7.1204335</v>
      </c>
      <c r="I49" s="18" t="n">
        <v>429.26796827</v>
      </c>
      <c r="J49" s="20" t="n">
        <v>4.17123536</v>
      </c>
      <c r="K49" s="18" t="n">
        <v>412.86715645</v>
      </c>
      <c r="L49" s="20" t="n">
        <v>6.26560103</v>
      </c>
      <c r="M49" s="18" t="s">
        <v>404</v>
      </c>
      <c r="N49" s="20" t="s">
        <v>404</v>
      </c>
      <c r="O49" s="18" t="s">
        <v>404</v>
      </c>
      <c r="P49" s="20" t="s">
        <v>404</v>
      </c>
      <c r="Q49" s="18" t="s">
        <v>404</v>
      </c>
      <c r="R49" s="20" t="s">
        <v>404</v>
      </c>
      <c r="S49" s="18" t="s">
        <v>404</v>
      </c>
      <c r="T49" s="20" t="s">
        <v>404</v>
      </c>
      <c r="U49" s="18" t="n">
        <v>414.57268489</v>
      </c>
      <c r="V49" s="20" t="n">
        <v>5.88125209</v>
      </c>
    </row>
    <row r="50" spans="1:22">
      <c r="A50" s="15" t="s">
        <v>447</v>
      </c>
      <c r="B50" s="17" t="n">
        <v>11795</v>
      </c>
      <c r="C50" s="18">
        <f>(1031.0/B50*100)</f>
        <v/>
      </c>
      <c r="D50" s="19" t="n">
        <v>10764</v>
      </c>
      <c r="E50" s="18" t="n">
        <v>421.96450662</v>
      </c>
      <c r="F50" s="20" t="n">
        <v>4.31452459</v>
      </c>
      <c r="G50" s="18" t="n">
        <v>421.25430228</v>
      </c>
      <c r="H50" s="20" t="n">
        <v>4.44241768</v>
      </c>
      <c r="I50" s="18" t="n">
        <v>404.55211299</v>
      </c>
      <c r="J50" s="20" t="n">
        <v>7.41404852</v>
      </c>
      <c r="K50" s="18" t="n">
        <v>415.92562542</v>
      </c>
      <c r="L50" s="20" t="n">
        <v>7.99419923</v>
      </c>
      <c r="M50" s="18" t="s">
        <v>404</v>
      </c>
      <c r="N50" s="20" t="s">
        <v>404</v>
      </c>
      <c r="O50" s="18" t="s">
        <v>404</v>
      </c>
      <c r="P50" s="20" t="s">
        <v>404</v>
      </c>
      <c r="Q50" s="18" t="s">
        <v>404</v>
      </c>
      <c r="R50" s="20" t="s">
        <v>404</v>
      </c>
      <c r="S50" s="18" t="s">
        <v>404</v>
      </c>
      <c r="T50" s="20" t="s">
        <v>404</v>
      </c>
      <c r="U50" s="18" t="n">
        <v>405.56166438</v>
      </c>
      <c r="V50" s="20" t="n">
        <v>11.66461619</v>
      </c>
    </row>
    <row r="51" spans="1:22">
      <c r="A51" s="15" t="s">
        <v>448</v>
      </c>
      <c r="B51" s="17" t="n">
        <v>6866</v>
      </c>
      <c r="C51" s="18">
        <f>(0.0/B51*100)</f>
        <v/>
      </c>
      <c r="D51" s="19" t="n">
        <v>6866</v>
      </c>
      <c r="E51" s="18" t="n">
        <v>413.44231708</v>
      </c>
      <c r="F51" s="20" t="n">
        <v>6.82728414</v>
      </c>
      <c r="G51" s="18" t="n">
        <v>416.98811999</v>
      </c>
      <c r="H51" s="20" t="n">
        <v>3.80563661</v>
      </c>
      <c r="I51" s="18" t="n">
        <v>423.67789311</v>
      </c>
      <c r="J51" s="20" t="n">
        <v>5.44483452</v>
      </c>
      <c r="K51" s="18" t="n">
        <v>432.21554387</v>
      </c>
      <c r="L51" s="20" t="n">
        <v>9.837556729999999</v>
      </c>
      <c r="M51" s="18" t="s">
        <v>404</v>
      </c>
      <c r="N51" s="20" t="s">
        <v>404</v>
      </c>
      <c r="O51" s="18" t="s">
        <v>404</v>
      </c>
      <c r="P51" s="20" t="s">
        <v>404</v>
      </c>
      <c r="Q51" s="18" t="s">
        <v>404</v>
      </c>
      <c r="R51" s="20" t="s">
        <v>404</v>
      </c>
      <c r="S51" s="18" t="s">
        <v>404</v>
      </c>
      <c r="T51" s="20" t="s">
        <v>404</v>
      </c>
      <c r="U51" s="18" t="n">
        <v>493.74739879</v>
      </c>
      <c r="V51" s="20" t="n">
        <v>33.14832596</v>
      </c>
    </row>
    <row r="52" spans="1:22">
      <c r="A52" s="15" t="s">
        <v>449</v>
      </c>
      <c r="B52" s="17" t="n">
        <v>5809</v>
      </c>
      <c r="C52" s="18">
        <f>(0.0/B52*100)</f>
        <v/>
      </c>
      <c r="D52" s="19" t="n">
        <v>5809</v>
      </c>
      <c r="E52" s="18" t="n">
        <v>466.66046477</v>
      </c>
      <c r="F52" s="20" t="n">
        <v>5.94396129</v>
      </c>
      <c r="G52" s="18" t="n">
        <v>477.40362914</v>
      </c>
      <c r="H52" s="20" t="n">
        <v>5.26859422</v>
      </c>
      <c r="I52" s="18" t="n">
        <v>492.0977865</v>
      </c>
      <c r="J52" s="20" t="n">
        <v>9.20334263</v>
      </c>
      <c r="K52" s="18" t="s">
        <v>404</v>
      </c>
      <c r="L52" s="20" t="s">
        <v>404</v>
      </c>
      <c r="M52" s="18" t="s">
        <v>404</v>
      </c>
      <c r="N52" s="20" t="s">
        <v>404</v>
      </c>
      <c r="O52" s="18" t="s">
        <v>404</v>
      </c>
      <c r="P52" s="20" t="s">
        <v>404</v>
      </c>
      <c r="Q52" s="18" t="s">
        <v>404</v>
      </c>
      <c r="R52" s="20" t="s">
        <v>404</v>
      </c>
      <c r="S52" s="18" t="s">
        <v>404</v>
      </c>
      <c r="T52" s="20" t="s">
        <v>404</v>
      </c>
      <c r="U52" s="18" t="n">
        <v>464.25798947</v>
      </c>
      <c r="V52" s="20" t="n">
        <v>14.37384441</v>
      </c>
    </row>
    <row r="53" spans="1:22">
      <c r="A53" s="15" t="s">
        <v>450</v>
      </c>
      <c r="B53" s="17" t="n">
        <v>5571</v>
      </c>
      <c r="C53" s="18">
        <f>(0.0/B53*100)</f>
        <v/>
      </c>
      <c r="D53" s="19" t="n">
        <v>5571</v>
      </c>
      <c r="E53" s="18" t="n">
        <v>457.69793827</v>
      </c>
      <c r="F53" s="20" t="n">
        <v>3.38728088</v>
      </c>
      <c r="G53" s="18" t="n">
        <v>431.00401947</v>
      </c>
      <c r="H53" s="20" t="n">
        <v>1.57224639</v>
      </c>
      <c r="I53" s="18" t="n">
        <v>415.38938303</v>
      </c>
      <c r="J53" s="20" t="n">
        <v>4.52599128</v>
      </c>
      <c r="K53" s="18" t="n">
        <v>419.03677847</v>
      </c>
      <c r="L53" s="20" t="n">
        <v>8.595181699999999</v>
      </c>
      <c r="M53" s="18" t="s">
        <v>404</v>
      </c>
      <c r="N53" s="20" t="s">
        <v>404</v>
      </c>
      <c r="O53" s="18" t="s">
        <v>404</v>
      </c>
      <c r="P53" s="20" t="s">
        <v>404</v>
      </c>
      <c r="Q53" s="18" t="s">
        <v>404</v>
      </c>
      <c r="R53" s="20" t="s">
        <v>404</v>
      </c>
      <c r="S53" s="18" t="s">
        <v>404</v>
      </c>
      <c r="T53" s="20" t="s">
        <v>404</v>
      </c>
      <c r="U53" s="18" t="n">
        <v>422.7651264</v>
      </c>
      <c r="V53" s="20" t="n">
        <v>9.40451453</v>
      </c>
    </row>
    <row r="54" spans="1:22">
      <c r="A54" s="15" t="s">
        <v>451</v>
      </c>
      <c r="B54" s="17" t="n">
        <v>4740</v>
      </c>
      <c r="C54" s="18">
        <f>(199.0/B54*100)</f>
        <v/>
      </c>
      <c r="D54" s="19" t="n">
        <v>4541</v>
      </c>
      <c r="E54" s="18" t="n">
        <v>338.0549561</v>
      </c>
      <c r="F54" s="20" t="n">
        <v>5.02621619</v>
      </c>
      <c r="G54" s="18" t="n">
        <v>327.23983386</v>
      </c>
      <c r="H54" s="20" t="n">
        <v>3.5949612</v>
      </c>
      <c r="I54" s="18" t="n">
        <v>313.30731607</v>
      </c>
      <c r="J54" s="20" t="n">
        <v>23.41445396</v>
      </c>
      <c r="K54" s="18" t="n">
        <v>309.92605512</v>
      </c>
      <c r="L54" s="20" t="n">
        <v>5.49758552</v>
      </c>
      <c r="M54" s="18" t="s">
        <v>404</v>
      </c>
      <c r="N54" s="20" t="s">
        <v>404</v>
      </c>
      <c r="O54" s="18" t="s">
        <v>404</v>
      </c>
      <c r="P54" s="20" t="s">
        <v>404</v>
      </c>
      <c r="Q54" s="18" t="s">
        <v>404</v>
      </c>
      <c r="R54" s="20" t="s">
        <v>404</v>
      </c>
      <c r="S54" s="18" t="s">
        <v>404</v>
      </c>
      <c r="T54" s="20" t="s">
        <v>404</v>
      </c>
      <c r="U54" s="18" t="n">
        <v>319.97520889</v>
      </c>
      <c r="V54" s="20" t="n">
        <v>5.56866505</v>
      </c>
    </row>
    <row r="55" spans="1:22">
      <c r="A55" s="15" t="s">
        <v>452</v>
      </c>
      <c r="B55" s="17" t="n">
        <v>5316</v>
      </c>
      <c r="C55" s="18">
        <f>(43.0/B55*100)</f>
        <v/>
      </c>
      <c r="D55" s="19" t="n">
        <v>5273</v>
      </c>
      <c r="E55" s="18" t="n">
        <v>411.20768978</v>
      </c>
      <c r="F55" s="20" t="n">
        <v>4.34325346</v>
      </c>
      <c r="G55" s="18" t="n">
        <v>415.07106284</v>
      </c>
      <c r="H55" s="20" t="n">
        <v>4.84957528</v>
      </c>
      <c r="I55" s="18" t="n">
        <v>392.7127153</v>
      </c>
      <c r="J55" s="20" t="n">
        <v>8.602766300000001</v>
      </c>
      <c r="K55" s="18" t="n">
        <v>409.52530951</v>
      </c>
      <c r="L55" s="20" t="n">
        <v>20.36929266</v>
      </c>
      <c r="M55" s="18" t="s">
        <v>404</v>
      </c>
      <c r="N55" s="20" t="s">
        <v>404</v>
      </c>
      <c r="O55" s="18" t="s">
        <v>404</v>
      </c>
      <c r="P55" s="20" t="s">
        <v>404</v>
      </c>
      <c r="Q55" s="18" t="s">
        <v>404</v>
      </c>
      <c r="R55" s="20" t="s">
        <v>404</v>
      </c>
      <c r="S55" s="18" t="n">
        <v>444.94244892</v>
      </c>
      <c r="T55" s="20" t="n">
        <v>3.76774857</v>
      </c>
      <c r="U55" s="18" t="n">
        <v>366.31801709</v>
      </c>
      <c r="V55" s="20" t="n">
        <v>27.68214458</v>
      </c>
    </row>
    <row r="56" spans="1:22">
      <c r="A56" s="15" t="s">
        <v>453</v>
      </c>
      <c r="B56" s="17" t="n">
        <v>5359</v>
      </c>
      <c r="C56" s="18">
        <f>(0.0/B56*100)</f>
        <v/>
      </c>
      <c r="D56" s="19" t="n">
        <v>5359</v>
      </c>
      <c r="E56" s="18" t="n">
        <v>538.67741358</v>
      </c>
      <c r="F56" s="20" t="n">
        <v>6.56129894</v>
      </c>
      <c r="G56" s="18" t="n">
        <v>517.76653752</v>
      </c>
      <c r="H56" s="20" t="n">
        <v>4.53257369</v>
      </c>
      <c r="I56" s="18" t="n">
        <v>503.19276433</v>
      </c>
      <c r="J56" s="20" t="n">
        <v>8.921811480000001</v>
      </c>
      <c r="K56" s="18" t="s">
        <v>404</v>
      </c>
      <c r="L56" s="20" t="s">
        <v>404</v>
      </c>
      <c r="M56" s="18" t="s">
        <v>404</v>
      </c>
      <c r="N56" s="20" t="s">
        <v>404</v>
      </c>
      <c r="O56" s="18" t="s">
        <v>404</v>
      </c>
      <c r="P56" s="20" t="s">
        <v>404</v>
      </c>
      <c r="Q56" s="18" t="s">
        <v>404</v>
      </c>
      <c r="R56" s="20" t="s">
        <v>404</v>
      </c>
      <c r="S56" s="18" t="s">
        <v>404</v>
      </c>
      <c r="T56" s="20" t="s">
        <v>404</v>
      </c>
      <c r="U56" s="18" t="n">
        <v>526.58407548</v>
      </c>
      <c r="V56" s="20" t="n">
        <v>19.69678635</v>
      </c>
    </row>
    <row r="57" spans="1:22">
      <c r="A57" s="15" t="s">
        <v>454</v>
      </c>
      <c r="B57" s="17" t="n">
        <v>6513</v>
      </c>
      <c r="C57" s="18">
        <f>(0.0/B57*100)</f>
        <v/>
      </c>
      <c r="D57" s="19" t="n">
        <v>6513</v>
      </c>
      <c r="E57" s="18" t="n">
        <v>409.79203035</v>
      </c>
      <c r="F57" s="20" t="n">
        <v>4.5785568</v>
      </c>
      <c r="G57" s="18" t="n">
        <v>400.06227649</v>
      </c>
      <c r="H57" s="20" t="n">
        <v>4.1179033</v>
      </c>
      <c r="I57" s="18" t="n">
        <v>394.03025572</v>
      </c>
      <c r="J57" s="20" t="n">
        <v>9.726285880000001</v>
      </c>
      <c r="K57" s="18" t="s">
        <v>404</v>
      </c>
      <c r="L57" s="20" t="s">
        <v>404</v>
      </c>
      <c r="M57" s="18" t="s">
        <v>404</v>
      </c>
      <c r="N57" s="20" t="s">
        <v>404</v>
      </c>
      <c r="O57" s="18" t="s">
        <v>404</v>
      </c>
      <c r="P57" s="20" t="s">
        <v>404</v>
      </c>
      <c r="Q57" s="18" t="s">
        <v>404</v>
      </c>
      <c r="R57" s="20" t="s">
        <v>404</v>
      </c>
      <c r="S57" s="18" t="s">
        <v>404</v>
      </c>
      <c r="T57" s="20" t="s">
        <v>404</v>
      </c>
      <c r="U57" s="18" t="n">
        <v>449.01669442</v>
      </c>
      <c r="V57" s="20" t="n">
        <v>8.00421946</v>
      </c>
    </row>
    <row r="58" spans="1:22">
      <c r="A58" s="15" t="s">
        <v>455</v>
      </c>
      <c r="B58" s="17" t="n">
        <v>7267</v>
      </c>
      <c r="C58" s="18">
        <f>(0.0/B58*100)</f>
        <v/>
      </c>
      <c r="D58" s="19" t="n">
        <v>7267</v>
      </c>
      <c r="E58" s="18" t="n">
        <v>414.88261811</v>
      </c>
      <c r="F58" s="20" t="n">
        <v>6.82431874</v>
      </c>
      <c r="G58" s="18" t="n">
        <v>407.0236355</v>
      </c>
      <c r="H58" s="20" t="n">
        <v>4.73134501</v>
      </c>
      <c r="I58" s="18" t="n">
        <v>412.1068627</v>
      </c>
      <c r="J58" s="20" t="n">
        <v>6.23833683</v>
      </c>
      <c r="K58" s="18" t="n">
        <v>397.40199776</v>
      </c>
      <c r="L58" s="20" t="n">
        <v>9.905631169999999</v>
      </c>
      <c r="M58" s="18" t="s">
        <v>404</v>
      </c>
      <c r="N58" s="20" t="s">
        <v>404</v>
      </c>
      <c r="O58" s="18" t="s">
        <v>404</v>
      </c>
      <c r="P58" s="20" t="s">
        <v>404</v>
      </c>
      <c r="Q58" s="18" t="n">
        <v>332.67</v>
      </c>
      <c r="R58" s="20" t="n">
        <v>13.13271618</v>
      </c>
      <c r="S58" s="18" t="s">
        <v>404</v>
      </c>
      <c r="T58" s="20" t="s">
        <v>404</v>
      </c>
      <c r="U58" s="18" t="s">
        <v>404</v>
      </c>
      <c r="V58" s="20" t="s">
        <v>404</v>
      </c>
    </row>
    <row r="59" spans="1:22">
      <c r="A59" s="15" t="s">
        <v>456</v>
      </c>
      <c r="B59" s="17" t="n">
        <v>4826</v>
      </c>
      <c r="C59" s="18">
        <f>(0.0/B59*100)</f>
        <v/>
      </c>
      <c r="D59" s="19" t="n">
        <v>4826</v>
      </c>
      <c r="E59" s="18" t="n">
        <v>370.08131424</v>
      </c>
      <c r="F59" s="20" t="n">
        <v>4.9130175</v>
      </c>
      <c r="G59" s="18" t="n">
        <v>383.12177433</v>
      </c>
      <c r="H59" s="20" t="n">
        <v>1.78538932</v>
      </c>
      <c r="I59" s="18" t="n">
        <v>374.04668908</v>
      </c>
      <c r="J59" s="20" t="n">
        <v>3.76100696</v>
      </c>
      <c r="K59" s="18" t="n">
        <v>358.64687888</v>
      </c>
      <c r="L59" s="20" t="n">
        <v>6.24208839</v>
      </c>
      <c r="M59" s="18" t="s">
        <v>404</v>
      </c>
      <c r="N59" s="20" t="s">
        <v>404</v>
      </c>
      <c r="O59" s="18" t="s">
        <v>404</v>
      </c>
      <c r="P59" s="20" t="s">
        <v>404</v>
      </c>
      <c r="Q59" s="18" t="s">
        <v>404</v>
      </c>
      <c r="R59" s="20" t="s">
        <v>404</v>
      </c>
      <c r="S59" s="18" t="s">
        <v>404</v>
      </c>
      <c r="T59" s="20" t="s">
        <v>404</v>
      </c>
      <c r="U59" s="18" t="n">
        <v>327.5230275</v>
      </c>
      <c r="V59" s="20" t="n">
        <v>9.19802308</v>
      </c>
    </row>
    <row r="60" spans="1:22">
      <c r="A60" s="15" t="s">
        <v>457</v>
      </c>
      <c r="B60" s="17" t="n">
        <v>4546</v>
      </c>
      <c r="C60" s="18">
        <f>(0.0/B60*100)</f>
        <v/>
      </c>
      <c r="D60" s="19" t="n">
        <v>4546</v>
      </c>
      <c r="E60" s="18" t="n">
        <v>396.67301623</v>
      </c>
      <c r="F60" s="20" t="n">
        <v>7.05318731</v>
      </c>
      <c r="G60" s="18" t="n">
        <v>384.35572852</v>
      </c>
      <c r="H60" s="20" t="n">
        <v>5.4969244</v>
      </c>
      <c r="I60" s="18" t="n">
        <v>354.41648192</v>
      </c>
      <c r="J60" s="20" t="n">
        <v>16.00815341</v>
      </c>
      <c r="K60" s="18" t="n">
        <v>379.83385365</v>
      </c>
      <c r="L60" s="20" t="n">
        <v>19.2438896</v>
      </c>
      <c r="M60" s="18" t="s">
        <v>404</v>
      </c>
      <c r="N60" s="20" t="s">
        <v>404</v>
      </c>
      <c r="O60" s="18" t="s">
        <v>404</v>
      </c>
      <c r="P60" s="20" t="s">
        <v>404</v>
      </c>
      <c r="Q60" s="18" t="s">
        <v>404</v>
      </c>
      <c r="R60" s="20" t="s">
        <v>404</v>
      </c>
      <c r="S60" s="18" t="s">
        <v>404</v>
      </c>
      <c r="T60" s="20" t="s">
        <v>404</v>
      </c>
      <c r="U60" s="18" t="n">
        <v>395.32458262</v>
      </c>
      <c r="V60" s="20" t="n">
        <v>26.3422378</v>
      </c>
    </row>
    <row r="61" spans="1:22">
      <c r="A61" s="15" t="s">
        <v>458</v>
      </c>
      <c r="B61" s="17" t="n">
        <v>6525</v>
      </c>
      <c r="C61" s="18">
        <f>(0.0/B61*100)</f>
        <v/>
      </c>
      <c r="D61" s="19" t="n">
        <v>6525</v>
      </c>
      <c r="E61" s="18" t="n">
        <v>475.35663793</v>
      </c>
      <c r="F61" s="20" t="n">
        <v>2.7708478</v>
      </c>
      <c r="G61" s="18" t="n">
        <v>483.50341045</v>
      </c>
      <c r="H61" s="20" t="n">
        <v>25.76864108</v>
      </c>
      <c r="I61" s="18" t="n">
        <v>479.00428882</v>
      </c>
      <c r="J61" s="20" t="n">
        <v>4.12586654</v>
      </c>
      <c r="K61" s="18" t="n">
        <v>464.1025216</v>
      </c>
      <c r="L61" s="20" t="n">
        <v>22.68650583</v>
      </c>
      <c r="M61" s="18" t="s">
        <v>404</v>
      </c>
      <c r="N61" s="20" t="s">
        <v>404</v>
      </c>
      <c r="O61" s="18" t="s">
        <v>404</v>
      </c>
      <c r="P61" s="20" t="s">
        <v>404</v>
      </c>
      <c r="Q61" s="18" t="s">
        <v>404</v>
      </c>
      <c r="R61" s="20" t="s">
        <v>404</v>
      </c>
      <c r="S61" s="18" t="s">
        <v>404</v>
      </c>
      <c r="T61" s="20" t="s">
        <v>404</v>
      </c>
      <c r="U61" s="18" t="n">
        <v>465.0256228</v>
      </c>
      <c r="V61" s="20" t="n">
        <v>23.15230741</v>
      </c>
    </row>
    <row r="62" spans="1:22">
      <c r="A62" s="15" t="s">
        <v>459</v>
      </c>
      <c r="B62" s="17" t="n">
        <v>4476</v>
      </c>
      <c r="C62" s="18">
        <f>(0.0/B62*100)</f>
        <v/>
      </c>
      <c r="D62" s="19" t="n">
        <v>4476</v>
      </c>
      <c r="E62" s="18" t="n">
        <v>530.08737541</v>
      </c>
      <c r="F62" s="20" t="n">
        <v>1.65951131</v>
      </c>
      <c r="G62" s="18" t="n">
        <v>535.04269364</v>
      </c>
      <c r="H62" s="20" t="n">
        <v>1.98023982</v>
      </c>
      <c r="I62" s="18" t="n">
        <v>528.34111435</v>
      </c>
      <c r="J62" s="20" t="n">
        <v>2.20275657</v>
      </c>
      <c r="K62" s="18" t="n">
        <v>506.30983698</v>
      </c>
      <c r="L62" s="20" t="n">
        <v>3.4967142</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373.14645748</v>
      </c>
      <c r="F63" s="20" t="n">
        <v>1.78025787</v>
      </c>
      <c r="G63" s="18" t="n">
        <v>390.93655114</v>
      </c>
      <c r="H63" s="20" t="n">
        <v>1.9967685</v>
      </c>
      <c r="I63" s="18" t="n">
        <v>375.96010275</v>
      </c>
      <c r="J63" s="20" t="n">
        <v>7.66947939</v>
      </c>
      <c r="K63" s="18" t="s">
        <v>404</v>
      </c>
      <c r="L63" s="20" t="s">
        <v>404</v>
      </c>
      <c r="M63" s="18" t="s">
        <v>404</v>
      </c>
      <c r="N63" s="20" t="s">
        <v>404</v>
      </c>
      <c r="O63" s="18" t="s">
        <v>404</v>
      </c>
      <c r="P63" s="20" t="s">
        <v>404</v>
      </c>
      <c r="Q63" s="18" t="s">
        <v>404</v>
      </c>
      <c r="R63" s="20" t="s">
        <v>404</v>
      </c>
      <c r="S63" s="18" t="s">
        <v>404</v>
      </c>
      <c r="T63" s="20" t="s">
        <v>404</v>
      </c>
      <c r="U63" s="18" t="n">
        <v>409.65931184</v>
      </c>
      <c r="V63" s="20" t="n">
        <v>4.96451886</v>
      </c>
    </row>
    <row r="64" spans="1:22">
      <c r="A64" s="15" t="s">
        <v>461</v>
      </c>
      <c r="B64" s="17" t="n">
        <v>3634</v>
      </c>
      <c r="C64" s="18">
        <f>(27.0/B64*100)</f>
        <v/>
      </c>
      <c r="D64" s="19" t="n">
        <v>3607</v>
      </c>
      <c r="E64" s="18" t="n">
        <v>481.25440051</v>
      </c>
      <c r="F64" s="20" t="n">
        <v>2.86007656</v>
      </c>
      <c r="G64" s="18" t="n">
        <v>458.25577627</v>
      </c>
      <c r="H64" s="20" t="n">
        <v>2.15346143</v>
      </c>
      <c r="I64" s="18" t="n">
        <v>444.4543714</v>
      </c>
      <c r="J64" s="20" t="n">
        <v>3.70791419</v>
      </c>
      <c r="K64" s="18" t="s">
        <v>404</v>
      </c>
      <c r="L64" s="20" t="s">
        <v>404</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427.57748927</v>
      </c>
      <c r="F65" s="20" t="n">
        <v>2.96415101</v>
      </c>
      <c r="G65" s="18" t="n">
        <v>426.9012089</v>
      </c>
      <c r="H65" s="20" t="n">
        <v>5.50412329</v>
      </c>
      <c r="I65" s="18" t="n">
        <v>423.16837995</v>
      </c>
      <c r="J65" s="20" t="n">
        <v>14.74188594</v>
      </c>
      <c r="K65" s="18" t="n">
        <v>436.40698719</v>
      </c>
      <c r="L65" s="20" t="n">
        <v>13.04491857</v>
      </c>
      <c r="M65" s="18" t="s">
        <v>404</v>
      </c>
      <c r="N65" s="20" t="s">
        <v>404</v>
      </c>
      <c r="O65" s="18" t="s">
        <v>404</v>
      </c>
      <c r="P65" s="20" t="s">
        <v>404</v>
      </c>
      <c r="Q65" s="18" t="s">
        <v>404</v>
      </c>
      <c r="R65" s="20" t="s">
        <v>404</v>
      </c>
      <c r="S65" s="18" t="s">
        <v>404</v>
      </c>
      <c r="T65" s="20" t="s">
        <v>404</v>
      </c>
      <c r="U65" s="18" t="n">
        <v>444.43267509</v>
      </c>
      <c r="V65" s="20" t="n">
        <v>12.18822556</v>
      </c>
    </row>
    <row r="66" spans="1:22">
      <c r="A66" s="15" t="s">
        <v>463</v>
      </c>
      <c r="B66" s="17" t="n">
        <v>5665</v>
      </c>
      <c r="C66" s="18">
        <f>(0.0/B66*100)</f>
        <v/>
      </c>
      <c r="D66" s="19" t="n">
        <v>5665</v>
      </c>
      <c r="E66" s="18" t="n">
        <v>407.79083261</v>
      </c>
      <c r="F66" s="20" t="n">
        <v>2.4852805</v>
      </c>
      <c r="G66" s="18" t="n">
        <v>413.83183634</v>
      </c>
      <c r="H66" s="20" t="n">
        <v>1.27299319</v>
      </c>
      <c r="I66" s="18" t="n">
        <v>402.98028044</v>
      </c>
      <c r="J66" s="20" t="n">
        <v>3.02217666</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405.53361914</v>
      </c>
      <c r="F67" s="20" t="n">
        <v>6.56219089</v>
      </c>
      <c r="G67" s="18" t="n">
        <v>396.00798307</v>
      </c>
      <c r="H67" s="20" t="n">
        <v>3.26900638</v>
      </c>
      <c r="I67" s="18" t="n">
        <v>381.41452633</v>
      </c>
      <c r="J67" s="20" t="n">
        <v>7.59886421</v>
      </c>
      <c r="K67" s="18" t="n">
        <v>400.45439774</v>
      </c>
      <c r="L67" s="20" t="n">
        <v>11.98846724</v>
      </c>
      <c r="M67" s="18" t="s">
        <v>404</v>
      </c>
      <c r="N67" s="20" t="s">
        <v>404</v>
      </c>
      <c r="O67" s="18" t="s">
        <v>404</v>
      </c>
      <c r="P67" s="20" t="s">
        <v>404</v>
      </c>
      <c r="Q67" s="18" t="s">
        <v>404</v>
      </c>
      <c r="R67" s="20" t="s">
        <v>404</v>
      </c>
      <c r="S67" s="18" t="s">
        <v>404</v>
      </c>
      <c r="T67" s="20" t="s">
        <v>404</v>
      </c>
      <c r="U67" s="18" t="n">
        <v>374.60405114</v>
      </c>
      <c r="V67" s="20" t="n">
        <v>27.26750032</v>
      </c>
    </row>
    <row r="68" spans="1:22">
      <c r="A68" s="15" t="s">
        <v>465</v>
      </c>
      <c r="B68" s="17" t="n">
        <v>12083</v>
      </c>
      <c r="C68" s="18">
        <f>(0.0/B68*100)</f>
        <v/>
      </c>
      <c r="D68" s="19" t="n">
        <v>12083</v>
      </c>
      <c r="E68" s="18" t="n">
        <v>410.2219393</v>
      </c>
      <c r="F68" s="20" t="n">
        <v>1.41243653</v>
      </c>
      <c r="G68" s="18" t="n">
        <v>426.16915603</v>
      </c>
      <c r="H68" s="20" t="n">
        <v>1.20396583</v>
      </c>
      <c r="I68" s="18" t="n">
        <v>394.19394073</v>
      </c>
      <c r="J68" s="20" t="n">
        <v>3.18499239</v>
      </c>
      <c r="K68" s="18" t="n">
        <v>334.82076591</v>
      </c>
      <c r="L68" s="20" t="n">
        <v>11.95098437</v>
      </c>
      <c r="M68" s="18" t="s">
        <v>404</v>
      </c>
      <c r="N68" s="20" t="s">
        <v>404</v>
      </c>
      <c r="O68" s="18" t="s">
        <v>404</v>
      </c>
      <c r="P68" s="20" t="s">
        <v>404</v>
      </c>
      <c r="Q68" s="18" t="s">
        <v>404</v>
      </c>
      <c r="R68" s="20" t="s">
        <v>404</v>
      </c>
      <c r="S68" s="18" t="s">
        <v>404</v>
      </c>
      <c r="T68" s="20" t="s">
        <v>404</v>
      </c>
      <c r="U68" s="18" t="n">
        <v>447.13376342</v>
      </c>
      <c r="V68" s="20" t="n">
        <v>7.95663192</v>
      </c>
    </row>
    <row r="69" spans="1:22">
      <c r="A69" s="15" t="s">
        <v>466</v>
      </c>
      <c r="B69" s="17" t="n">
        <v>4876</v>
      </c>
      <c r="C69" s="18">
        <f>(0.0/B69*100)</f>
        <v/>
      </c>
      <c r="D69" s="19" t="n">
        <v>4876</v>
      </c>
      <c r="E69" s="18" t="n">
        <v>435.38445751</v>
      </c>
      <c r="F69" s="20" t="n">
        <v>4.16927852</v>
      </c>
      <c r="G69" s="18" t="n">
        <v>431.74814984</v>
      </c>
      <c r="H69" s="20" t="n">
        <v>6.80971132</v>
      </c>
      <c r="I69" s="18" t="s">
        <v>404</v>
      </c>
      <c r="J69" s="20" t="s">
        <v>404</v>
      </c>
      <c r="K69" s="18" t="n">
        <v>505.32192188</v>
      </c>
      <c r="L69" s="20" t="n">
        <v>4.60859039</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486.5365992</v>
      </c>
      <c r="F70" s="20" t="n">
        <v>4.05135675</v>
      </c>
      <c r="G70" s="18" t="n">
        <v>498.4537176</v>
      </c>
      <c r="H70" s="20" t="n">
        <v>7.08542281</v>
      </c>
      <c r="I70" s="18" t="n">
        <v>470.12221289</v>
      </c>
      <c r="J70" s="20" t="n">
        <v>7.51411685</v>
      </c>
      <c r="K70" s="18" t="n">
        <v>488.09952947</v>
      </c>
      <c r="L70" s="20" t="n">
        <v>7.3732127</v>
      </c>
      <c r="M70" s="18" t="s">
        <v>404</v>
      </c>
      <c r="N70" s="20" t="s">
        <v>404</v>
      </c>
      <c r="O70" s="18" t="s">
        <v>404</v>
      </c>
      <c r="P70" s="20" t="s">
        <v>404</v>
      </c>
      <c r="Q70" s="18" t="s">
        <v>404</v>
      </c>
      <c r="R70" s="20" t="s">
        <v>404</v>
      </c>
      <c r="S70" s="18" t="s">
        <v>404</v>
      </c>
      <c r="T70" s="20" t="s">
        <v>404</v>
      </c>
      <c r="U70" s="18" t="n">
        <v>474.14398435</v>
      </c>
      <c r="V70" s="20" t="n">
        <v>26.59714964</v>
      </c>
    </row>
    <row r="71" spans="1:22">
      <c r="A71" s="15" t="s">
        <v>468</v>
      </c>
      <c r="B71" s="17" t="n">
        <v>6115</v>
      </c>
      <c r="C71" s="18">
        <f>(0.0/B71*100)</f>
        <v/>
      </c>
      <c r="D71" s="19" t="n">
        <v>6115</v>
      </c>
      <c r="E71" s="18" t="n">
        <v>562.71873278</v>
      </c>
      <c r="F71" s="20" t="n">
        <v>2.15695217</v>
      </c>
      <c r="G71" s="18" t="n">
        <v>549.31355265</v>
      </c>
      <c r="H71" s="20" t="n">
        <v>1.70296467</v>
      </c>
      <c r="I71" s="18" t="n">
        <v>559.2183764500001</v>
      </c>
      <c r="J71" s="20" t="n">
        <v>7.16343851</v>
      </c>
      <c r="K71" s="18" t="s">
        <v>404</v>
      </c>
      <c r="L71" s="20" t="s">
        <v>404</v>
      </c>
      <c r="M71" s="18" t="s">
        <v>404</v>
      </c>
      <c r="N71" s="20" t="s">
        <v>404</v>
      </c>
      <c r="O71" s="18" t="s">
        <v>404</v>
      </c>
      <c r="P71" s="20" t="s">
        <v>404</v>
      </c>
      <c r="Q71" s="18" t="s">
        <v>404</v>
      </c>
      <c r="R71" s="20" t="s">
        <v>404</v>
      </c>
      <c r="S71" s="18" t="s">
        <v>404</v>
      </c>
      <c r="T71" s="20" t="s">
        <v>404</v>
      </c>
      <c r="U71" s="18" t="s">
        <v>404</v>
      </c>
      <c r="V71" s="20" t="s">
        <v>404</v>
      </c>
    </row>
    <row r="72" spans="1:22">
      <c r="A72" s="15" t="s">
        <v>469</v>
      </c>
      <c r="B72" s="17" t="n">
        <v>7708</v>
      </c>
      <c r="C72" s="18">
        <f>(0.0/B72*100)</f>
        <v/>
      </c>
      <c r="D72" s="19" t="n">
        <v>7708</v>
      </c>
      <c r="E72" s="18" t="n">
        <v>538.41775577</v>
      </c>
      <c r="F72" s="20" t="n">
        <v>3.31030574</v>
      </c>
      <c r="G72" s="18" t="n">
        <v>511.28916835</v>
      </c>
      <c r="H72" s="20" t="n">
        <v>14.93814325</v>
      </c>
      <c r="I72" s="18" t="n">
        <v>498.79453846</v>
      </c>
      <c r="J72" s="20" t="n">
        <v>15.91934916</v>
      </c>
      <c r="K72" s="18" t="n">
        <v>532.04520767</v>
      </c>
      <c r="L72" s="20" t="n">
        <v>13.66163312</v>
      </c>
      <c r="M72" s="18" t="s">
        <v>404</v>
      </c>
      <c r="N72" s="20" t="s">
        <v>404</v>
      </c>
      <c r="O72" s="18" t="s">
        <v>404</v>
      </c>
      <c r="P72" s="20" t="s">
        <v>404</v>
      </c>
      <c r="Q72" s="18" t="s">
        <v>404</v>
      </c>
      <c r="R72" s="20" t="s">
        <v>404</v>
      </c>
      <c r="S72" s="18" t="s">
        <v>404</v>
      </c>
      <c r="T72" s="20" t="s">
        <v>404</v>
      </c>
      <c r="U72" s="18" t="n">
        <v>471.43965658</v>
      </c>
      <c r="V72" s="20" t="n">
        <v>14.72957369</v>
      </c>
    </row>
    <row r="73" spans="1:22">
      <c r="A73" s="15" t="s">
        <v>470</v>
      </c>
      <c r="B73" s="17" t="n">
        <v>8249</v>
      </c>
      <c r="C73" s="18">
        <f>(0.0/B73*100)</f>
        <v/>
      </c>
      <c r="D73" s="19" t="n">
        <v>8249</v>
      </c>
      <c r="E73" s="18" t="n">
        <v>420.79395422</v>
      </c>
      <c r="F73" s="20" t="n">
        <v>4.1360282</v>
      </c>
      <c r="G73" s="18" t="n">
        <v>426.86843843</v>
      </c>
      <c r="H73" s="20" t="n">
        <v>4.18409428</v>
      </c>
      <c r="I73" s="18" t="n">
        <v>378.71443834</v>
      </c>
      <c r="J73" s="20" t="n">
        <v>9.0687155</v>
      </c>
      <c r="K73" s="18" t="n">
        <v>382.38190422</v>
      </c>
      <c r="L73" s="20" t="n">
        <v>6.6879231</v>
      </c>
      <c r="M73" s="18" t="s">
        <v>404</v>
      </c>
      <c r="N73" s="20" t="s">
        <v>404</v>
      </c>
      <c r="O73" s="18" t="s">
        <v>404</v>
      </c>
      <c r="P73" s="20" t="s">
        <v>404</v>
      </c>
      <c r="Q73" s="18" t="s">
        <v>404</v>
      </c>
      <c r="R73" s="20" t="s">
        <v>404</v>
      </c>
      <c r="S73" s="18" t="s">
        <v>404</v>
      </c>
      <c r="T73" s="20" t="s">
        <v>404</v>
      </c>
      <c r="U73" s="18" t="n">
        <v>417.48476081</v>
      </c>
      <c r="V73" s="20" t="n">
        <v>21.82320514</v>
      </c>
    </row>
    <row r="74" spans="1:22">
      <c r="A74" s="15" t="s">
        <v>471</v>
      </c>
      <c r="B74" s="17" t="n">
        <v>4692</v>
      </c>
      <c r="C74" s="18">
        <f>(484.0/B74*100)</f>
        <v/>
      </c>
      <c r="D74" s="19" t="n">
        <v>4208</v>
      </c>
      <c r="E74" s="18" t="n">
        <v>385.41347051</v>
      </c>
      <c r="F74" s="20" t="n">
        <v>6.84183642</v>
      </c>
      <c r="G74" s="18" t="n">
        <v>448.7292743</v>
      </c>
      <c r="H74" s="20" t="n">
        <v>2.60568434</v>
      </c>
      <c r="I74" s="18" t="n">
        <v>421.85727242</v>
      </c>
      <c r="J74" s="20" t="n">
        <v>1.948157</v>
      </c>
      <c r="K74" s="18" t="n">
        <v>362.75912437</v>
      </c>
      <c r="L74" s="20" t="n">
        <v>4.50566998</v>
      </c>
      <c r="M74" s="18" t="s">
        <v>404</v>
      </c>
      <c r="N74" s="20" t="s">
        <v>404</v>
      </c>
      <c r="O74" s="18" t="s">
        <v>404</v>
      </c>
      <c r="P74" s="20" t="s">
        <v>404</v>
      </c>
      <c r="Q74" s="18" t="s">
        <v>404</v>
      </c>
      <c r="R74" s="20" t="s">
        <v>404</v>
      </c>
      <c r="S74" s="18" t="s">
        <v>404</v>
      </c>
      <c r="T74" s="20" t="s">
        <v>404</v>
      </c>
      <c r="U74" s="18" t="n">
        <v>475.68390675</v>
      </c>
      <c r="V74" s="20" t="n">
        <v>14.97449499</v>
      </c>
    </row>
    <row r="75" spans="1:22">
      <c r="A75" s="15" t="s">
        <v>472</v>
      </c>
      <c r="B75" s="17" t="n">
        <v>5375</v>
      </c>
      <c r="C75" s="18">
        <f>(483.0/B75*100)</f>
        <v/>
      </c>
      <c r="D75" s="19" t="n">
        <v>4892</v>
      </c>
      <c r="E75" s="18" t="n">
        <v>367.59372325</v>
      </c>
      <c r="F75" s="20" t="n">
        <v>8.59828439</v>
      </c>
      <c r="G75" s="18" t="n">
        <v>386.28244043</v>
      </c>
      <c r="H75" s="20" t="n">
        <v>4.98699218</v>
      </c>
      <c r="I75" s="18" t="n">
        <v>389.27454466</v>
      </c>
      <c r="J75" s="20" t="n">
        <v>4.61411215</v>
      </c>
      <c r="K75" s="18" t="n">
        <v>383.37232246</v>
      </c>
      <c r="L75" s="20" t="n">
        <v>10.80973333</v>
      </c>
      <c r="M75" s="18" t="s">
        <v>404</v>
      </c>
      <c r="N75" s="20" t="s">
        <v>404</v>
      </c>
      <c r="O75" s="18" t="s">
        <v>404</v>
      </c>
      <c r="P75" s="20" t="s">
        <v>404</v>
      </c>
      <c r="Q75" s="18" t="s">
        <v>404</v>
      </c>
      <c r="R75" s="20" t="s">
        <v>404</v>
      </c>
      <c r="S75" s="18" t="s">
        <v>404</v>
      </c>
      <c r="T75" s="20" t="s">
        <v>404</v>
      </c>
      <c r="U75" s="18" t="n">
        <v>383.64455144</v>
      </c>
      <c r="V75" s="20" t="n">
        <v>11.82993971</v>
      </c>
    </row>
    <row r="76" spans="1:22">
      <c r="A76" s="15" t="s">
        <v>473</v>
      </c>
      <c r="B76" s="17" t="n">
        <v>14167</v>
      </c>
      <c r="C76" s="18">
        <f>(1400.0/B76*100)</f>
        <v/>
      </c>
      <c r="D76" s="19" t="n">
        <v>12767</v>
      </c>
      <c r="E76" s="18" t="n">
        <v>458.14489971</v>
      </c>
      <c r="F76" s="20" t="n">
        <v>6.23698576</v>
      </c>
      <c r="G76" s="18" t="n">
        <v>435.12365554</v>
      </c>
      <c r="H76" s="20" t="n">
        <v>4.1436781</v>
      </c>
      <c r="I76" s="18" t="n">
        <v>420.58999148</v>
      </c>
      <c r="J76" s="20" t="n">
        <v>5.87700459</v>
      </c>
      <c r="K76" s="18" t="n">
        <v>392.4575727</v>
      </c>
      <c r="L76" s="20" t="n">
        <v>7.80547526</v>
      </c>
      <c r="M76" s="18" t="s">
        <v>404</v>
      </c>
      <c r="N76" s="20" t="s">
        <v>404</v>
      </c>
      <c r="O76" s="18" t="s">
        <v>404</v>
      </c>
      <c r="P76" s="20" t="s">
        <v>404</v>
      </c>
      <c r="Q76" s="18" t="s">
        <v>404</v>
      </c>
      <c r="R76" s="20" t="s">
        <v>404</v>
      </c>
      <c r="S76" s="18" t="s">
        <v>404</v>
      </c>
      <c r="T76" s="20" t="s">
        <v>404</v>
      </c>
      <c r="U76" s="18" t="n">
        <v>442.83014072</v>
      </c>
      <c r="V76" s="20" t="n">
        <v>8.91627456</v>
      </c>
    </row>
    <row r="77" spans="1:22">
      <c r="A77" s="15" t="s">
        <v>474</v>
      </c>
      <c r="B77" s="17" t="n">
        <v>6062</v>
      </c>
      <c r="C77" s="18">
        <f>(0.0/B77*100)</f>
        <v/>
      </c>
      <c r="D77" s="19" t="n">
        <v>6062</v>
      </c>
      <c r="E77" s="18" t="n">
        <v>487.34404855</v>
      </c>
      <c r="F77" s="20" t="n">
        <v>10.62311888</v>
      </c>
      <c r="G77" s="18" t="n">
        <v>441.08257287</v>
      </c>
      <c r="H77" s="20" t="n">
        <v>5.0763408</v>
      </c>
      <c r="I77" s="18" t="n">
        <v>432.79709911</v>
      </c>
      <c r="J77" s="20" t="n">
        <v>4.26837837</v>
      </c>
      <c r="K77" s="18" t="n">
        <v>409.30075974</v>
      </c>
      <c r="L77" s="20" t="n">
        <v>8.608661359999999</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525.10983143</v>
      </c>
      <c r="F78" s="20" t="n">
        <v>7.74160297</v>
      </c>
      <c r="G78" s="18" t="n">
        <v>525.61727676</v>
      </c>
      <c r="H78" s="20" t="n">
        <v>4.61313301</v>
      </c>
      <c r="I78" s="18" t="n">
        <v>511.22641282</v>
      </c>
      <c r="J78" s="20" t="n">
        <v>15.92858269</v>
      </c>
      <c r="K78" s="18" t="s">
        <v>404</v>
      </c>
      <c r="L78" s="20" t="s">
        <v>404</v>
      </c>
      <c r="M78" s="18" t="s">
        <v>404</v>
      </c>
      <c r="N78" s="20" t="s">
        <v>404</v>
      </c>
      <c r="O78" s="18" t="s">
        <v>404</v>
      </c>
      <c r="P78" s="20" t="s">
        <v>404</v>
      </c>
      <c r="Q78" s="18" t="s">
        <v>404</v>
      </c>
      <c r="R78" s="20" t="s">
        <v>404</v>
      </c>
      <c r="S78" s="18" t="s">
        <v>404</v>
      </c>
      <c r="T78" s="20" t="s">
        <v>404</v>
      </c>
      <c r="U78" s="18" t="n">
        <v>488.79665937</v>
      </c>
      <c r="V78" s="20" t="n">
        <v>5.36423065</v>
      </c>
    </row>
    <row customHeight="1" ht="25" r="79" spans="1:22">
      <c r="A79" s="15" t="s">
        <v>476</v>
      </c>
      <c r="B79" s="17" t="n">
        <v>1657</v>
      </c>
      <c r="C79" s="18">
        <f>(21.0/B79*100)</f>
        <v/>
      </c>
      <c r="D79" s="19" t="n">
        <v>1636</v>
      </c>
      <c r="E79" s="18" t="n">
        <v>505.01182225</v>
      </c>
      <c r="F79" s="20" t="n">
        <v>18.1668395</v>
      </c>
      <c r="G79" s="18" t="n">
        <v>467.47372804</v>
      </c>
      <c r="H79" s="20" t="n">
        <v>10.99983148</v>
      </c>
      <c r="I79" s="18" t="n">
        <v>468.86932937</v>
      </c>
      <c r="J79" s="20" t="n">
        <v>12.31689245</v>
      </c>
      <c r="K79" s="18" t="n">
        <v>485.79485544</v>
      </c>
      <c r="L79" s="20" t="n">
        <v>23.5513356</v>
      </c>
      <c r="M79" s="18" t="s">
        <v>404</v>
      </c>
      <c r="N79" s="20" t="s">
        <v>404</v>
      </c>
      <c r="O79" s="18" t="s">
        <v>404</v>
      </c>
      <c r="P79" s="20" t="s">
        <v>404</v>
      </c>
      <c r="Q79" s="18" t="s">
        <v>404</v>
      </c>
      <c r="R79" s="20" t="s">
        <v>404</v>
      </c>
      <c r="S79" s="18" t="s">
        <v>404</v>
      </c>
      <c r="T79" s="20" t="s">
        <v>404</v>
      </c>
      <c r="U79" s="18" t="n">
        <v>414.57268489</v>
      </c>
      <c r="V79" s="20" t="n">
        <v>5.88125209</v>
      </c>
    </row>
    <row r="80" spans="1:22">
      <c r="A80" s="15" t="s">
        <v>477</v>
      </c>
      <c r="B80" s="17" t="n">
        <v>7841</v>
      </c>
      <c r="C80" s="18">
        <f>(0.0/B80*100)</f>
        <v/>
      </c>
      <c r="D80" s="19" t="n">
        <v>7841</v>
      </c>
      <c r="E80" s="18" t="n">
        <v>452.74910798</v>
      </c>
      <c r="F80" s="20" t="n">
        <v>5.3391833</v>
      </c>
      <c r="G80" s="18" t="n">
        <v>452.29126159</v>
      </c>
      <c r="H80" s="20" t="n">
        <v>7.96728666</v>
      </c>
      <c r="I80" s="18" t="n">
        <v>462.12506435</v>
      </c>
      <c r="J80" s="20" t="n">
        <v>12.45638091</v>
      </c>
      <c r="K80" s="18" t="n">
        <v>459.9081968</v>
      </c>
      <c r="L80" s="20" t="n">
        <v>7.29003948</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446.19957549</v>
      </c>
      <c r="F81" s="20" t="n">
        <v>6.68516431</v>
      </c>
      <c r="G81" s="18" t="n">
        <v>444.67781992</v>
      </c>
      <c r="H81" s="20" t="n">
        <v>4.66391274</v>
      </c>
      <c r="I81" s="18" t="n">
        <v>432.19529933</v>
      </c>
      <c r="J81" s="20" t="n">
        <v>7.94769608</v>
      </c>
      <c r="K81" s="18" t="n">
        <v>432.3186516</v>
      </c>
      <c r="L81" s="20" t="n">
        <v>9.663647879999999</v>
      </c>
      <c r="M81" s="18" t="s">
        <v>404</v>
      </c>
      <c r="N81" s="20" t="s">
        <v>404</v>
      </c>
      <c r="O81" s="18" t="s">
        <v>404</v>
      </c>
      <c r="P81" s="20" t="s">
        <v>404</v>
      </c>
      <c r="Q81" s="18" t="s">
        <v>404</v>
      </c>
      <c r="R81" s="20" t="s">
        <v>404</v>
      </c>
      <c r="S81" s="18" t="s">
        <v>404</v>
      </c>
      <c r="T81" s="20" t="s">
        <v>404</v>
      </c>
      <c r="U81" s="18" t="n">
        <v>523.4145175</v>
      </c>
      <c r="V81" s="20" t="n">
        <v>6.78576833</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715</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515.00680547</v>
      </c>
      <c r="F7" s="20" t="n">
        <v>7.7823601</v>
      </c>
      <c r="G7" s="18" t="n">
        <v>509.46243366</v>
      </c>
      <c r="H7" s="20" t="n">
        <v>2.6893248</v>
      </c>
      <c r="I7" s="18" t="n">
        <v>514.12130891</v>
      </c>
      <c r="J7" s="20" t="n">
        <v>3.91088744</v>
      </c>
      <c r="K7" s="18" t="n">
        <v>492.47400309</v>
      </c>
      <c r="L7" s="20" t="n">
        <v>18.44396647</v>
      </c>
      <c r="M7" s="18" t="s">
        <v>404</v>
      </c>
      <c r="N7" s="20" t="s">
        <v>404</v>
      </c>
      <c r="O7" s="18" t="s">
        <v>404</v>
      </c>
      <c r="P7" s="20" t="s">
        <v>404</v>
      </c>
      <c r="Q7" s="18" t="s">
        <v>404</v>
      </c>
      <c r="R7" s="20" t="s">
        <v>404</v>
      </c>
      <c r="S7" s="18" t="s">
        <v>404</v>
      </c>
      <c r="T7" s="20" t="s">
        <v>404</v>
      </c>
      <c r="U7" s="18" t="n">
        <v>488.89586221</v>
      </c>
      <c r="V7" s="20" t="n">
        <v>10.59637014</v>
      </c>
    </row>
    <row r="8" spans="1:22">
      <c r="A8" s="15" t="s">
        <v>405</v>
      </c>
      <c r="B8" s="17" t="n">
        <v>7007</v>
      </c>
      <c r="C8" s="18">
        <f>(0.0/B8*100)</f>
        <v/>
      </c>
      <c r="D8" s="19" t="n">
        <v>7007</v>
      </c>
      <c r="E8" s="18" t="n">
        <v>508.95077466</v>
      </c>
      <c r="F8" s="20" t="n">
        <v>8.54291765</v>
      </c>
      <c r="G8" s="18" t="n">
        <v>489.50668346</v>
      </c>
      <c r="H8" s="20" t="n">
        <v>5.89394251</v>
      </c>
      <c r="I8" s="18" t="n">
        <v>495.40108673</v>
      </c>
      <c r="J8" s="20" t="n">
        <v>6.82606184</v>
      </c>
      <c r="K8" s="18" t="n">
        <v>473.41147745</v>
      </c>
      <c r="L8" s="20" t="n">
        <v>26.7156081</v>
      </c>
      <c r="M8" s="18" t="s">
        <v>404</v>
      </c>
      <c r="N8" s="20" t="s">
        <v>404</v>
      </c>
      <c r="O8" s="18" t="s">
        <v>404</v>
      </c>
      <c r="P8" s="20" t="s">
        <v>404</v>
      </c>
      <c r="Q8" s="18" t="s">
        <v>404</v>
      </c>
      <c r="R8" s="20" t="s">
        <v>404</v>
      </c>
      <c r="S8" s="18" t="s">
        <v>404</v>
      </c>
      <c r="T8" s="20" t="s">
        <v>404</v>
      </c>
      <c r="U8" s="18" t="n">
        <v>490.96483251</v>
      </c>
      <c r="V8" s="20" t="n">
        <v>24.75095803</v>
      </c>
    </row>
    <row r="9" spans="1:22">
      <c r="A9" s="15" t="s">
        <v>406</v>
      </c>
      <c r="B9" s="17" t="n">
        <v>9651</v>
      </c>
      <c r="C9" s="18">
        <f>(200.0/B9*100)</f>
        <v/>
      </c>
      <c r="D9" s="19" t="n">
        <v>9451</v>
      </c>
      <c r="E9" s="18" t="n">
        <v>501.36709284</v>
      </c>
      <c r="F9" s="20" t="n">
        <v>13.65329061</v>
      </c>
      <c r="G9" s="18" t="n">
        <v>506.5736959</v>
      </c>
      <c r="H9" s="20" t="n">
        <v>5.71737126</v>
      </c>
      <c r="I9" s="18" t="n">
        <v>499.82837815</v>
      </c>
      <c r="J9" s="20" t="n">
        <v>6.29401752</v>
      </c>
      <c r="K9" s="18" t="n">
        <v>504.24087765</v>
      </c>
      <c r="L9" s="20" t="n">
        <v>25.29195731</v>
      </c>
      <c r="M9" s="18" t="s">
        <v>404</v>
      </c>
      <c r="N9" s="20" t="s">
        <v>404</v>
      </c>
      <c r="O9" s="18" t="s">
        <v>404</v>
      </c>
      <c r="P9" s="20" t="s">
        <v>404</v>
      </c>
      <c r="Q9" s="18" t="s">
        <v>404</v>
      </c>
      <c r="R9" s="20" t="s">
        <v>404</v>
      </c>
      <c r="S9" s="18" t="s">
        <v>404</v>
      </c>
      <c r="T9" s="20" t="s">
        <v>404</v>
      </c>
      <c r="U9" s="18" t="n">
        <v>489.02267401</v>
      </c>
      <c r="V9" s="20" t="n">
        <v>18.04967382</v>
      </c>
    </row>
    <row r="10" spans="1:22">
      <c r="A10" s="15" t="s">
        <v>407</v>
      </c>
      <c r="B10" s="17" t="n">
        <v>20058</v>
      </c>
      <c r="C10" s="18">
        <f>(3134.0/B10*100)</f>
        <v/>
      </c>
      <c r="D10" s="19" t="n">
        <v>16924</v>
      </c>
      <c r="E10" s="18" t="n">
        <v>535.59611281</v>
      </c>
      <c r="F10" s="20" t="n">
        <v>4.86163029</v>
      </c>
      <c r="G10" s="18" t="n">
        <v>527.76033524</v>
      </c>
      <c r="H10" s="20" t="n">
        <v>3.33014927</v>
      </c>
      <c r="I10" s="18" t="n">
        <v>527.85691746</v>
      </c>
      <c r="J10" s="20" t="n">
        <v>3.83622812</v>
      </c>
      <c r="K10" s="18" t="n">
        <v>518.6307458799999</v>
      </c>
      <c r="L10" s="20" t="n">
        <v>13.38692266</v>
      </c>
      <c r="M10" s="18" t="s">
        <v>404</v>
      </c>
      <c r="N10" s="20" t="s">
        <v>404</v>
      </c>
      <c r="O10" s="18" t="s">
        <v>404</v>
      </c>
      <c r="P10" s="20" t="s">
        <v>404</v>
      </c>
      <c r="Q10" s="18" t="s">
        <v>404</v>
      </c>
      <c r="R10" s="20" t="s">
        <v>404</v>
      </c>
      <c r="S10" s="18" t="s">
        <v>404</v>
      </c>
      <c r="T10" s="20" t="s">
        <v>404</v>
      </c>
      <c r="U10" s="18" t="n">
        <v>544.23046944</v>
      </c>
      <c r="V10" s="20" t="n">
        <v>13.90752491</v>
      </c>
    </row>
    <row r="11" spans="1:22">
      <c r="A11" s="15" t="s">
        <v>408</v>
      </c>
      <c r="B11" s="17" t="n">
        <v>7053</v>
      </c>
      <c r="C11" s="18">
        <f>(212.0/B11*100)</f>
        <v/>
      </c>
      <c r="D11" s="19" t="n">
        <v>6841</v>
      </c>
      <c r="E11" s="18" t="n">
        <v>467.33389363</v>
      </c>
      <c r="F11" s="20" t="n">
        <v>9.20442514</v>
      </c>
      <c r="G11" s="18" t="n">
        <v>453.81313729</v>
      </c>
      <c r="H11" s="20" t="n">
        <v>5.12471076</v>
      </c>
      <c r="I11" s="18" t="n">
        <v>442.36285823</v>
      </c>
      <c r="J11" s="20" t="n">
        <v>6.34937061</v>
      </c>
      <c r="K11" s="18" t="n">
        <v>419.59306609</v>
      </c>
      <c r="L11" s="20" t="n">
        <v>10.31929563</v>
      </c>
      <c r="M11" s="18" t="s">
        <v>404</v>
      </c>
      <c r="N11" s="20" t="s">
        <v>404</v>
      </c>
      <c r="O11" s="18" t="s">
        <v>404</v>
      </c>
      <c r="P11" s="20" t="s">
        <v>404</v>
      </c>
      <c r="Q11" s="18" t="s">
        <v>404</v>
      </c>
      <c r="R11" s="20" t="s">
        <v>404</v>
      </c>
      <c r="S11" s="18" t="s">
        <v>404</v>
      </c>
      <c r="T11" s="20" t="s">
        <v>404</v>
      </c>
      <c r="U11" s="18" t="n">
        <v>423.50051987</v>
      </c>
      <c r="V11" s="20" t="n">
        <v>9.19553247</v>
      </c>
    </row>
    <row r="12" spans="1:22">
      <c r="A12" s="15" t="s">
        <v>409</v>
      </c>
      <c r="B12" s="17" t="n">
        <v>6894</v>
      </c>
      <c r="C12" s="18">
        <f>(106.0/B12*100)</f>
        <v/>
      </c>
      <c r="D12" s="19" t="n">
        <v>6788</v>
      </c>
      <c r="E12" s="18" t="n">
        <v>500.46663007</v>
      </c>
      <c r="F12" s="20" t="n">
        <v>5.91507751</v>
      </c>
      <c r="G12" s="18" t="n">
        <v>489.94229648</v>
      </c>
      <c r="H12" s="20" t="n">
        <v>4.47212238</v>
      </c>
      <c r="I12" s="18" t="n">
        <v>484.31528351</v>
      </c>
      <c r="J12" s="20" t="n">
        <v>8.037730789999999</v>
      </c>
      <c r="K12" s="18" t="n">
        <v>526.7706656</v>
      </c>
      <c r="L12" s="20" t="n">
        <v>19.79909268</v>
      </c>
      <c r="M12" s="18" t="s">
        <v>404</v>
      </c>
      <c r="N12" s="20" t="s">
        <v>404</v>
      </c>
      <c r="O12" s="18" t="s">
        <v>404</v>
      </c>
      <c r="P12" s="20" t="s">
        <v>404</v>
      </c>
      <c r="Q12" s="18" t="s">
        <v>404</v>
      </c>
      <c r="R12" s="20" t="s">
        <v>404</v>
      </c>
      <c r="S12" s="18" t="s">
        <v>404</v>
      </c>
      <c r="T12" s="20" t="s">
        <v>404</v>
      </c>
      <c r="U12" s="18" t="n">
        <v>422.57420863</v>
      </c>
      <c r="V12" s="20" t="n">
        <v>8.12601068</v>
      </c>
    </row>
    <row r="13" spans="1:22">
      <c r="A13" s="15" t="s">
        <v>410</v>
      </c>
      <c r="B13" s="17" t="n">
        <v>7161</v>
      </c>
      <c r="C13" s="18">
        <f>(1175.0/B13*100)</f>
        <v/>
      </c>
      <c r="D13" s="19" t="n">
        <v>5986</v>
      </c>
      <c r="E13" s="18" t="n">
        <v>509.82918548</v>
      </c>
      <c r="F13" s="20" t="n">
        <v>4.17815171</v>
      </c>
      <c r="G13" s="18" t="n">
        <v>497.46967084</v>
      </c>
      <c r="H13" s="20" t="n">
        <v>4.04883199</v>
      </c>
      <c r="I13" s="18" t="n">
        <v>501.17718654</v>
      </c>
      <c r="J13" s="20" t="n">
        <v>5.2822847</v>
      </c>
      <c r="K13" s="18" t="n">
        <v>479.23034836</v>
      </c>
      <c r="L13" s="20" t="n">
        <v>7.36506163</v>
      </c>
      <c r="M13" s="18" t="s">
        <v>404</v>
      </c>
      <c r="N13" s="20" t="s">
        <v>404</v>
      </c>
      <c r="O13" s="18" t="s">
        <v>404</v>
      </c>
      <c r="P13" s="20" t="s">
        <v>404</v>
      </c>
      <c r="Q13" s="18" t="s">
        <v>404</v>
      </c>
      <c r="R13" s="20" t="s">
        <v>404</v>
      </c>
      <c r="S13" s="18" t="s">
        <v>404</v>
      </c>
      <c r="T13" s="20" t="s">
        <v>404</v>
      </c>
      <c r="U13" s="18" t="n">
        <v>500.41228302</v>
      </c>
      <c r="V13" s="20" t="n">
        <v>5.25212117</v>
      </c>
    </row>
    <row r="14" spans="1:22">
      <c r="A14" s="15" t="s">
        <v>411</v>
      </c>
      <c r="B14" s="17" t="n">
        <v>5587</v>
      </c>
      <c r="C14" s="18">
        <f>(0.0/B14*100)</f>
        <v/>
      </c>
      <c r="D14" s="19" t="n">
        <v>5587</v>
      </c>
      <c r="E14" s="18" t="n">
        <v>530.84730137</v>
      </c>
      <c r="F14" s="20" t="n">
        <v>4.95969705</v>
      </c>
      <c r="G14" s="18" t="n">
        <v>532.26206187</v>
      </c>
      <c r="H14" s="20" t="n">
        <v>3.37876186</v>
      </c>
      <c r="I14" s="18" t="n">
        <v>544.8137228099999</v>
      </c>
      <c r="J14" s="20" t="n">
        <v>4.00225882</v>
      </c>
      <c r="K14" s="18" t="n">
        <v>519.15612641</v>
      </c>
      <c r="L14" s="20" t="n">
        <v>14.74658016</v>
      </c>
      <c r="M14" s="18" t="s">
        <v>404</v>
      </c>
      <c r="N14" s="20" t="s">
        <v>404</v>
      </c>
      <c r="O14" s="18" t="s">
        <v>404</v>
      </c>
      <c r="P14" s="20" t="s">
        <v>404</v>
      </c>
      <c r="Q14" s="18" t="s">
        <v>404</v>
      </c>
      <c r="R14" s="20" t="s">
        <v>404</v>
      </c>
      <c r="S14" s="18" t="s">
        <v>404</v>
      </c>
      <c r="T14" s="20" t="s">
        <v>404</v>
      </c>
      <c r="U14" s="18" t="s">
        <v>404</v>
      </c>
      <c r="V14" s="20" t="s">
        <v>404</v>
      </c>
    </row>
    <row r="15" spans="1:22">
      <c r="A15" s="15" t="s">
        <v>412</v>
      </c>
      <c r="B15" s="17" t="n">
        <v>5882</v>
      </c>
      <c r="C15" s="18">
        <f>(0.0/B15*100)</f>
        <v/>
      </c>
      <c r="D15" s="19" t="n">
        <v>5882</v>
      </c>
      <c r="E15" s="18" t="n">
        <v>526.87117284</v>
      </c>
      <c r="F15" s="20" t="n">
        <v>5.60699131</v>
      </c>
      <c r="G15" s="18" t="n">
        <v>531.3329022</v>
      </c>
      <c r="H15" s="20" t="n">
        <v>3.61560653</v>
      </c>
      <c r="I15" s="18" t="n">
        <v>534.48757663</v>
      </c>
      <c r="J15" s="20" t="n">
        <v>4.5977553</v>
      </c>
      <c r="K15" s="18" t="n">
        <v>511.66333528</v>
      </c>
      <c r="L15" s="20" t="n">
        <v>12.42956131</v>
      </c>
      <c r="M15" s="18" t="s">
        <v>404</v>
      </c>
      <c r="N15" s="20" t="s">
        <v>404</v>
      </c>
      <c r="O15" s="18" t="s">
        <v>404</v>
      </c>
      <c r="P15" s="20" t="s">
        <v>404</v>
      </c>
      <c r="Q15" s="18" t="s">
        <v>404</v>
      </c>
      <c r="R15" s="20" t="s">
        <v>404</v>
      </c>
      <c r="S15" s="18" t="s">
        <v>404</v>
      </c>
      <c r="T15" s="20" t="s">
        <v>404</v>
      </c>
      <c r="U15" s="18" t="n">
        <v>528.83391465</v>
      </c>
      <c r="V15" s="20" t="n">
        <v>24.93939269</v>
      </c>
    </row>
    <row r="16" spans="1:22">
      <c r="A16" s="15" t="s">
        <v>413</v>
      </c>
      <c r="B16" s="17" t="n">
        <v>6108</v>
      </c>
      <c r="C16" s="18">
        <f>(495.0/B16*100)</f>
        <v/>
      </c>
      <c r="D16" s="19" t="n">
        <v>5613</v>
      </c>
      <c r="E16" s="18" t="n">
        <v>463.23606641</v>
      </c>
      <c r="F16" s="20" t="n">
        <v>13.62299201</v>
      </c>
      <c r="G16" s="18" t="n">
        <v>496.03853959</v>
      </c>
      <c r="H16" s="20" t="n">
        <v>7.95668059</v>
      </c>
      <c r="I16" s="18" t="n">
        <v>505.47578092</v>
      </c>
      <c r="J16" s="20" t="n">
        <v>6.19566626</v>
      </c>
      <c r="K16" s="18" t="n">
        <v>515.94532986</v>
      </c>
      <c r="L16" s="20" t="n">
        <v>14.05376435</v>
      </c>
      <c r="M16" s="18" t="s">
        <v>404</v>
      </c>
      <c r="N16" s="20" t="s">
        <v>404</v>
      </c>
      <c r="O16" s="18" t="s">
        <v>404</v>
      </c>
      <c r="P16" s="20" t="s">
        <v>404</v>
      </c>
      <c r="Q16" s="18" t="s">
        <v>404</v>
      </c>
      <c r="R16" s="20" t="s">
        <v>404</v>
      </c>
      <c r="S16" s="18" t="s">
        <v>404</v>
      </c>
      <c r="T16" s="20" t="s">
        <v>404</v>
      </c>
      <c r="U16" s="18" t="n">
        <v>475.83700027</v>
      </c>
      <c r="V16" s="20" t="n">
        <v>43.71541817</v>
      </c>
    </row>
    <row r="17" spans="1:22">
      <c r="A17" s="15" t="s">
        <v>414</v>
      </c>
      <c r="B17" s="17" t="n">
        <v>6504</v>
      </c>
      <c r="C17" s="18">
        <f>(1325.0/B17*100)</f>
        <v/>
      </c>
      <c r="D17" s="19" t="n">
        <v>5179</v>
      </c>
      <c r="E17" s="18" t="n">
        <v>502.58903896</v>
      </c>
      <c r="F17" s="20" t="n">
        <v>12.68367304</v>
      </c>
      <c r="G17" s="18" t="n">
        <v>499.72782285</v>
      </c>
      <c r="H17" s="20" t="n">
        <v>7.07767517</v>
      </c>
      <c r="I17" s="18" t="n">
        <v>521.97138774</v>
      </c>
      <c r="J17" s="20" t="n">
        <v>8.94374034</v>
      </c>
      <c r="K17" s="18" t="n">
        <v>498.24718454</v>
      </c>
      <c r="L17" s="20" t="n">
        <v>31.07637363</v>
      </c>
      <c r="M17" s="18" t="s">
        <v>404</v>
      </c>
      <c r="N17" s="20" t="s">
        <v>404</v>
      </c>
      <c r="O17" s="18" t="s">
        <v>404</v>
      </c>
      <c r="P17" s="20" t="s">
        <v>404</v>
      </c>
      <c r="Q17" s="18" t="s">
        <v>404</v>
      </c>
      <c r="R17" s="20" t="s">
        <v>404</v>
      </c>
      <c r="S17" s="18" t="s">
        <v>404</v>
      </c>
      <c r="T17" s="20" t="s">
        <v>404</v>
      </c>
      <c r="U17" s="18" t="n">
        <v>550.7359509</v>
      </c>
      <c r="V17" s="20" t="n">
        <v>15.43596511</v>
      </c>
    </row>
    <row r="18" spans="1:22">
      <c r="A18" s="15" t="s">
        <v>415</v>
      </c>
      <c r="B18" s="17" t="n">
        <v>5532</v>
      </c>
      <c r="C18" s="18">
        <f>(0.0/B18*100)</f>
        <v/>
      </c>
      <c r="D18" s="19" t="n">
        <v>5532</v>
      </c>
      <c r="E18" s="18" t="n">
        <v>453.45186341</v>
      </c>
      <c r="F18" s="20" t="n">
        <v>6.86739175</v>
      </c>
      <c r="G18" s="18" t="n">
        <v>460.74393478</v>
      </c>
      <c r="H18" s="20" t="n">
        <v>5.07353406</v>
      </c>
      <c r="I18" s="18" t="n">
        <v>442.75836083</v>
      </c>
      <c r="J18" s="20" t="n">
        <v>12.87286906</v>
      </c>
      <c r="K18" s="18" t="n">
        <v>480.73701911</v>
      </c>
      <c r="L18" s="20" t="n">
        <v>8.437636469999999</v>
      </c>
      <c r="M18" s="18" t="s">
        <v>404</v>
      </c>
      <c r="N18" s="20" t="s">
        <v>404</v>
      </c>
      <c r="O18" s="18" t="s">
        <v>404</v>
      </c>
      <c r="P18" s="20" t="s">
        <v>404</v>
      </c>
      <c r="Q18" s="18" t="s">
        <v>404</v>
      </c>
      <c r="R18" s="20" t="s">
        <v>404</v>
      </c>
      <c r="S18" s="18" t="s">
        <v>404</v>
      </c>
      <c r="T18" s="20" t="s">
        <v>404</v>
      </c>
      <c r="U18" s="18" t="n">
        <v>316.61169167</v>
      </c>
      <c r="V18" s="20" t="n">
        <v>11.63951018</v>
      </c>
    </row>
    <row r="19" spans="1:22">
      <c r="A19" s="15" t="s">
        <v>416</v>
      </c>
      <c r="B19" s="17" t="n">
        <v>5658</v>
      </c>
      <c r="C19" s="18">
        <f>(327.0/B19*100)</f>
        <v/>
      </c>
      <c r="D19" s="19" t="n">
        <v>5331</v>
      </c>
      <c r="E19" s="18" t="n">
        <v>466.70386694</v>
      </c>
      <c r="F19" s="20" t="n">
        <v>6.05734734</v>
      </c>
      <c r="G19" s="18" t="n">
        <v>494.63201632</v>
      </c>
      <c r="H19" s="20" t="n">
        <v>6.92035858</v>
      </c>
      <c r="I19" s="18" t="n">
        <v>475.74966336</v>
      </c>
      <c r="J19" s="20" t="n">
        <v>14.32497808</v>
      </c>
      <c r="K19" s="18" t="s">
        <v>404</v>
      </c>
      <c r="L19" s="20" t="s">
        <v>404</v>
      </c>
      <c r="M19" s="18" t="s">
        <v>404</v>
      </c>
      <c r="N19" s="20" t="s">
        <v>404</v>
      </c>
      <c r="O19" s="18" t="s">
        <v>404</v>
      </c>
      <c r="P19" s="20" t="s">
        <v>404</v>
      </c>
      <c r="Q19" s="18" t="s">
        <v>404</v>
      </c>
      <c r="R19" s="20" t="s">
        <v>404</v>
      </c>
      <c r="S19" s="18" t="s">
        <v>404</v>
      </c>
      <c r="T19" s="20" t="s">
        <v>404</v>
      </c>
      <c r="U19" s="18" t="n">
        <v>478.40480182</v>
      </c>
      <c r="V19" s="20" t="n">
        <v>40.36102862</v>
      </c>
    </row>
    <row r="20" spans="1:22">
      <c r="A20" s="15" t="s">
        <v>417</v>
      </c>
      <c r="B20" s="17" t="n">
        <v>3371</v>
      </c>
      <c r="C20" s="18">
        <f>(24.0/B20*100)</f>
        <v/>
      </c>
      <c r="D20" s="19" t="n">
        <v>3347</v>
      </c>
      <c r="E20" s="18" t="n">
        <v>470.5747917</v>
      </c>
      <c r="F20" s="20" t="n">
        <v>2.88638212</v>
      </c>
      <c r="G20" s="18" t="n">
        <v>473.28411667</v>
      </c>
      <c r="H20" s="20" t="n">
        <v>2.94031232</v>
      </c>
      <c r="I20" s="18" t="n">
        <v>475.1421908</v>
      </c>
      <c r="J20" s="20" t="n">
        <v>2.88001515</v>
      </c>
      <c r="K20" s="18" t="n">
        <v>453.09030247</v>
      </c>
      <c r="L20" s="20" t="n">
        <v>15.8377065</v>
      </c>
      <c r="M20" s="18" t="s">
        <v>404</v>
      </c>
      <c r="N20" s="20" t="s">
        <v>404</v>
      </c>
      <c r="O20" s="18" t="s">
        <v>404</v>
      </c>
      <c r="P20" s="20" t="s">
        <v>404</v>
      </c>
      <c r="Q20" s="18" t="s">
        <v>404</v>
      </c>
      <c r="R20" s="20" t="s">
        <v>404</v>
      </c>
      <c r="S20" s="18" t="s">
        <v>404</v>
      </c>
      <c r="T20" s="20" t="s">
        <v>404</v>
      </c>
      <c r="U20" s="18" t="n">
        <v>475.9955841</v>
      </c>
      <c r="V20" s="20" t="n">
        <v>11.45954303</v>
      </c>
    </row>
    <row r="21" spans="1:22">
      <c r="A21" s="15" t="s">
        <v>418</v>
      </c>
      <c r="B21" s="17" t="n">
        <v>5741</v>
      </c>
      <c r="C21" s="18">
        <f>(0.0/B21*100)</f>
        <v/>
      </c>
      <c r="D21" s="19" t="n">
        <v>5741</v>
      </c>
      <c r="E21" s="18" t="n">
        <v>500.93044146</v>
      </c>
      <c r="F21" s="20" t="n">
        <v>5.95197464</v>
      </c>
      <c r="G21" s="18" t="n">
        <v>503.94238013</v>
      </c>
      <c r="H21" s="20" t="n">
        <v>3.40712496</v>
      </c>
      <c r="I21" s="18" t="n">
        <v>504.87979024</v>
      </c>
      <c r="J21" s="20" t="n">
        <v>8.083075859999999</v>
      </c>
      <c r="K21" s="18" t="n">
        <v>486.295431</v>
      </c>
      <c r="L21" s="20" t="n">
        <v>17.51710783</v>
      </c>
      <c r="M21" s="18" t="s">
        <v>404</v>
      </c>
      <c r="N21" s="20" t="s">
        <v>404</v>
      </c>
      <c r="O21" s="18" t="s">
        <v>404</v>
      </c>
      <c r="P21" s="20" t="s">
        <v>404</v>
      </c>
      <c r="Q21" s="18" t="s">
        <v>404</v>
      </c>
      <c r="R21" s="20" t="s">
        <v>404</v>
      </c>
      <c r="S21" s="18" t="s">
        <v>404</v>
      </c>
      <c r="T21" s="20" t="s">
        <v>404</v>
      </c>
      <c r="U21" s="18" t="n">
        <v>496.77666155</v>
      </c>
      <c r="V21" s="20" t="n">
        <v>7.75494202</v>
      </c>
    </row>
    <row r="22" spans="1:22">
      <c r="A22" s="15" t="s">
        <v>419</v>
      </c>
      <c r="B22" s="17" t="n">
        <v>6598</v>
      </c>
      <c r="C22" s="18">
        <f>(0.0/B22*100)</f>
        <v/>
      </c>
      <c r="D22" s="19" t="n">
        <v>6598</v>
      </c>
      <c r="E22" s="18" t="n">
        <v>452.09582884</v>
      </c>
      <c r="F22" s="20" t="n">
        <v>8.04703557</v>
      </c>
      <c r="G22" s="18" t="n">
        <v>470.84514919</v>
      </c>
      <c r="H22" s="20" t="n">
        <v>6.04778865</v>
      </c>
      <c r="I22" s="18" t="n">
        <v>476.53559443</v>
      </c>
      <c r="J22" s="20" t="n">
        <v>13.35294246</v>
      </c>
      <c r="K22" s="18" t="n">
        <v>471.57380376</v>
      </c>
      <c r="L22" s="20" t="n">
        <v>25.4115406</v>
      </c>
      <c r="M22" s="18" t="s">
        <v>404</v>
      </c>
      <c r="N22" s="20" t="s">
        <v>404</v>
      </c>
      <c r="O22" s="18" t="s">
        <v>404</v>
      </c>
      <c r="P22" s="20" t="s">
        <v>404</v>
      </c>
      <c r="Q22" s="18" t="s">
        <v>404</v>
      </c>
      <c r="R22" s="20" t="s">
        <v>404</v>
      </c>
      <c r="S22" s="18" t="s">
        <v>404</v>
      </c>
      <c r="T22" s="20" t="s">
        <v>404</v>
      </c>
      <c r="U22" s="18" t="n">
        <v>479.12333673</v>
      </c>
      <c r="V22" s="20" t="n">
        <v>14.17267558</v>
      </c>
    </row>
    <row r="23" spans="1:22">
      <c r="A23" s="15" t="s">
        <v>420</v>
      </c>
      <c r="B23" s="17" t="n">
        <v>11583</v>
      </c>
      <c r="C23" s="18">
        <f>(3194.0/B23*100)</f>
        <v/>
      </c>
      <c r="D23" s="19" t="n">
        <v>8389</v>
      </c>
      <c r="E23" s="18" t="n">
        <v>456.93054253</v>
      </c>
      <c r="F23" s="20" t="n">
        <v>12.50504639</v>
      </c>
      <c r="G23" s="18" t="n">
        <v>473.74883782</v>
      </c>
      <c r="H23" s="20" t="n">
        <v>7.77017267</v>
      </c>
      <c r="I23" s="18" t="n">
        <v>496.28335635</v>
      </c>
      <c r="J23" s="20" t="n">
        <v>5.49453285</v>
      </c>
      <c r="K23" s="18" t="n">
        <v>485.84988125</v>
      </c>
      <c r="L23" s="20" t="n">
        <v>12.47027728</v>
      </c>
      <c r="M23" s="18" t="s">
        <v>404</v>
      </c>
      <c r="N23" s="20" t="s">
        <v>404</v>
      </c>
      <c r="O23" s="18" t="s">
        <v>404</v>
      </c>
      <c r="P23" s="20" t="s">
        <v>404</v>
      </c>
      <c r="Q23" s="18" t="s">
        <v>404</v>
      </c>
      <c r="R23" s="20" t="s">
        <v>404</v>
      </c>
      <c r="S23" s="18" t="s">
        <v>404</v>
      </c>
      <c r="T23" s="20" t="s">
        <v>404</v>
      </c>
      <c r="U23" s="18" t="n">
        <v>467.87125234</v>
      </c>
      <c r="V23" s="20" t="n">
        <v>28.48227538</v>
      </c>
    </row>
    <row r="24" spans="1:22">
      <c r="A24" s="15" t="s">
        <v>421</v>
      </c>
      <c r="B24" s="17" t="n">
        <v>6647</v>
      </c>
      <c r="C24" s="18">
        <f>(0.0/B24*100)</f>
        <v/>
      </c>
      <c r="D24" s="19" t="n">
        <v>6647</v>
      </c>
      <c r="E24" s="18" t="n">
        <v>517.13724461</v>
      </c>
      <c r="F24" s="20" t="n">
        <v>11.71358511</v>
      </c>
      <c r="G24" s="18" t="n">
        <v>535.87269338</v>
      </c>
      <c r="H24" s="20" t="n">
        <v>5.54899254</v>
      </c>
      <c r="I24" s="18" t="n">
        <v>547.29366663</v>
      </c>
      <c r="J24" s="20" t="n">
        <v>7.69008021</v>
      </c>
      <c r="K24" s="18" t="n">
        <v>568.58941381</v>
      </c>
      <c r="L24" s="20" t="n">
        <v>13.79596432</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514.19931496</v>
      </c>
      <c r="F25" s="20" t="n">
        <v>5.24508643</v>
      </c>
      <c r="G25" s="18" t="n">
        <v>518.67843573</v>
      </c>
      <c r="H25" s="20" t="n">
        <v>5.00555072</v>
      </c>
      <c r="I25" s="18" t="n">
        <v>514.92342879</v>
      </c>
      <c r="J25" s="20" t="n">
        <v>15.84060982</v>
      </c>
      <c r="K25" s="18" t="n">
        <v>508.49168529</v>
      </c>
      <c r="L25" s="20" t="n">
        <v>4.37409878</v>
      </c>
      <c r="M25" s="18" t="s">
        <v>404</v>
      </c>
      <c r="N25" s="20" t="s">
        <v>404</v>
      </c>
      <c r="O25" s="18" t="s">
        <v>404</v>
      </c>
      <c r="P25" s="20" t="s">
        <v>404</v>
      </c>
      <c r="Q25" s="18" t="s">
        <v>404</v>
      </c>
      <c r="R25" s="20" t="s">
        <v>404</v>
      </c>
      <c r="S25" s="18" t="s">
        <v>404</v>
      </c>
      <c r="T25" s="20" t="s">
        <v>404</v>
      </c>
      <c r="U25" s="18" t="n">
        <v>442.41672222</v>
      </c>
      <c r="V25" s="20" t="n">
        <v>3.3615834</v>
      </c>
    </row>
    <row r="26" spans="1:22">
      <c r="A26" s="15" t="s">
        <v>423</v>
      </c>
      <c r="B26" s="17" t="n">
        <v>4869</v>
      </c>
      <c r="C26" s="18">
        <f>(11.0/B26*100)</f>
        <v/>
      </c>
      <c r="D26" s="19" t="n">
        <v>4858</v>
      </c>
      <c r="E26" s="18" t="n">
        <v>489.29545358</v>
      </c>
      <c r="F26" s="20" t="n">
        <v>2.86345278</v>
      </c>
      <c r="G26" s="18" t="n">
        <v>490.65682191</v>
      </c>
      <c r="H26" s="20" t="n">
        <v>2.83814356</v>
      </c>
      <c r="I26" s="18" t="n">
        <v>494.05326085</v>
      </c>
      <c r="J26" s="20" t="n">
        <v>5.32282403</v>
      </c>
      <c r="K26" s="18" t="n">
        <v>525.74313625</v>
      </c>
      <c r="L26" s="20" t="n">
        <v>13.74100112</v>
      </c>
      <c r="M26" s="18" t="s">
        <v>404</v>
      </c>
      <c r="N26" s="20" t="s">
        <v>404</v>
      </c>
      <c r="O26" s="18" t="s">
        <v>404</v>
      </c>
      <c r="P26" s="20" t="s">
        <v>404</v>
      </c>
      <c r="Q26" s="18" t="s">
        <v>404</v>
      </c>
      <c r="R26" s="20" t="s">
        <v>404</v>
      </c>
      <c r="S26" s="18" t="s">
        <v>404</v>
      </c>
      <c r="T26" s="20" t="s">
        <v>404</v>
      </c>
      <c r="U26" s="18" t="n">
        <v>455.5063103</v>
      </c>
      <c r="V26" s="20" t="n">
        <v>9.170333830000001</v>
      </c>
    </row>
    <row r="27" spans="1:22">
      <c r="A27" s="15" t="s">
        <v>424</v>
      </c>
      <c r="B27" s="17" t="n">
        <v>5299</v>
      </c>
      <c r="C27" s="18">
        <f>(0.0/B27*100)</f>
        <v/>
      </c>
      <c r="D27" s="19" t="n">
        <v>5299</v>
      </c>
      <c r="E27" s="18" t="n">
        <v>485.11825499</v>
      </c>
      <c r="F27" s="20" t="n">
        <v>2.07006731</v>
      </c>
      <c r="G27" s="18" t="n">
        <v>478.42076965</v>
      </c>
      <c r="H27" s="20" t="n">
        <v>1.55012327</v>
      </c>
      <c r="I27" s="18" t="n">
        <v>490.48069951</v>
      </c>
      <c r="J27" s="20" t="n">
        <v>2.07835516</v>
      </c>
      <c r="K27" s="18" t="n">
        <v>460.36452575</v>
      </c>
      <c r="L27" s="20" t="n">
        <v>3.90384354</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403.98776906</v>
      </c>
      <c r="F28" s="20" t="n">
        <v>6.15290816</v>
      </c>
      <c r="G28" s="18" t="n">
        <v>422.35318454</v>
      </c>
      <c r="H28" s="20" t="n">
        <v>4.04570931</v>
      </c>
      <c r="I28" s="18" t="n">
        <v>417.81687278</v>
      </c>
      <c r="J28" s="20" t="n">
        <v>4.41294918</v>
      </c>
      <c r="K28" s="18" t="n">
        <v>407.76663701</v>
      </c>
      <c r="L28" s="20" t="n">
        <v>9.3817045</v>
      </c>
      <c r="M28" s="18" t="s">
        <v>404</v>
      </c>
      <c r="N28" s="20" t="s">
        <v>404</v>
      </c>
      <c r="O28" s="18" t="s">
        <v>404</v>
      </c>
      <c r="P28" s="20" t="s">
        <v>404</v>
      </c>
      <c r="Q28" s="18" t="s">
        <v>404</v>
      </c>
      <c r="R28" s="20" t="s">
        <v>404</v>
      </c>
      <c r="S28" s="18" t="s">
        <v>404</v>
      </c>
      <c r="T28" s="20" t="s">
        <v>404</v>
      </c>
      <c r="U28" s="18" t="n">
        <v>394.26274972</v>
      </c>
      <c r="V28" s="20" t="n">
        <v>6.85980648</v>
      </c>
    </row>
    <row r="29" spans="1:22">
      <c r="A29" s="15" t="s">
        <v>426</v>
      </c>
      <c r="B29" s="17" t="n">
        <v>5385</v>
      </c>
      <c r="C29" s="18">
        <f>(1123.0/B29*100)</f>
        <v/>
      </c>
      <c r="D29" s="19" t="n">
        <v>4262</v>
      </c>
      <c r="E29" s="18" t="n">
        <v>496.5490304</v>
      </c>
      <c r="F29" s="20" t="n">
        <v>31.29534931</v>
      </c>
      <c r="G29" s="18" t="n">
        <v>505.38433444</v>
      </c>
      <c r="H29" s="20" t="n">
        <v>11.59818619</v>
      </c>
      <c r="I29" s="18" t="n">
        <v>524.00547163</v>
      </c>
      <c r="J29" s="20" t="n">
        <v>9.57701039</v>
      </c>
      <c r="K29" s="18" t="n">
        <v>466.79907137</v>
      </c>
      <c r="L29" s="20" t="n">
        <v>37.61841753</v>
      </c>
      <c r="M29" s="18" t="s">
        <v>404</v>
      </c>
      <c r="N29" s="20" t="s">
        <v>404</v>
      </c>
      <c r="O29" s="18" t="s">
        <v>404</v>
      </c>
      <c r="P29" s="20" t="s">
        <v>404</v>
      </c>
      <c r="Q29" s="18" t="s">
        <v>404</v>
      </c>
      <c r="R29" s="20" t="s">
        <v>404</v>
      </c>
      <c r="S29" s="18" t="s">
        <v>404</v>
      </c>
      <c r="T29" s="20" t="s">
        <v>404</v>
      </c>
      <c r="U29" s="18" t="n">
        <v>499.14904221</v>
      </c>
      <c r="V29" s="20" t="n">
        <v>10.47389594</v>
      </c>
    </row>
    <row r="30" spans="1:22">
      <c r="A30" s="15" t="s">
        <v>427</v>
      </c>
      <c r="B30" s="17" t="n">
        <v>4520</v>
      </c>
      <c r="C30" s="18">
        <f>(1105.0/B30*100)</f>
        <v/>
      </c>
      <c r="D30" s="19" t="n">
        <v>3415</v>
      </c>
      <c r="E30" s="18" t="n">
        <v>495.9191939</v>
      </c>
      <c r="F30" s="20" t="n">
        <v>10.11367124</v>
      </c>
      <c r="G30" s="18" t="n">
        <v>516.9727648099999</v>
      </c>
      <c r="H30" s="20" t="n">
        <v>4.6849887</v>
      </c>
      <c r="I30" s="18" t="n">
        <v>516.91199757</v>
      </c>
      <c r="J30" s="20" t="n">
        <v>5.74976322</v>
      </c>
      <c r="K30" s="18" t="n">
        <v>517.19297044</v>
      </c>
      <c r="L30" s="20" t="n">
        <v>44.60568818</v>
      </c>
      <c r="M30" s="18" t="s">
        <v>404</v>
      </c>
      <c r="N30" s="20" t="s">
        <v>404</v>
      </c>
      <c r="O30" s="18" t="s">
        <v>404</v>
      </c>
      <c r="P30" s="20" t="s">
        <v>404</v>
      </c>
      <c r="Q30" s="18" t="s">
        <v>404</v>
      </c>
      <c r="R30" s="20" t="s">
        <v>404</v>
      </c>
      <c r="S30" s="18" t="s">
        <v>404</v>
      </c>
      <c r="T30" s="20" t="s">
        <v>404</v>
      </c>
      <c r="U30" s="18" t="n">
        <v>505.27142966</v>
      </c>
      <c r="V30" s="20" t="n">
        <v>4.01690743</v>
      </c>
    </row>
    <row r="31" spans="1:22">
      <c r="A31" s="15" t="s">
        <v>428</v>
      </c>
      <c r="B31" s="17" t="n">
        <v>5456</v>
      </c>
      <c r="C31" s="18">
        <f>(502.0/B31*100)</f>
        <v/>
      </c>
      <c r="D31" s="19" t="n">
        <v>4954</v>
      </c>
      <c r="E31" s="18" t="n">
        <v>501.43985731</v>
      </c>
      <c r="F31" s="20" t="n">
        <v>8.87325197</v>
      </c>
      <c r="G31" s="18" t="n">
        <v>497.41435623</v>
      </c>
      <c r="H31" s="20" t="n">
        <v>3.18881761</v>
      </c>
      <c r="I31" s="18" t="n">
        <v>501.66653625</v>
      </c>
      <c r="J31" s="20" t="n">
        <v>3.83996867</v>
      </c>
      <c r="K31" s="18" t="n">
        <v>479.61531006</v>
      </c>
      <c r="L31" s="20" t="n">
        <v>7.1413668</v>
      </c>
      <c r="M31" s="18" t="s">
        <v>404</v>
      </c>
      <c r="N31" s="20" t="s">
        <v>404</v>
      </c>
      <c r="O31" s="18" t="s">
        <v>404</v>
      </c>
      <c r="P31" s="20" t="s">
        <v>404</v>
      </c>
      <c r="Q31" s="18" t="s">
        <v>404</v>
      </c>
      <c r="R31" s="20" t="s">
        <v>404</v>
      </c>
      <c r="S31" s="18" t="s">
        <v>404</v>
      </c>
      <c r="T31" s="20" t="s">
        <v>404</v>
      </c>
      <c r="U31" s="18" t="n">
        <v>493.48206306</v>
      </c>
      <c r="V31" s="20" t="n">
        <v>10.93965278</v>
      </c>
    </row>
    <row r="32" spans="1:22">
      <c r="A32" s="15" t="s">
        <v>429</v>
      </c>
      <c r="B32" s="17" t="n">
        <v>4478</v>
      </c>
      <c r="C32" s="18">
        <f>(0.0/B32*100)</f>
        <v/>
      </c>
      <c r="D32" s="19" t="n">
        <v>4478</v>
      </c>
      <c r="E32" s="18" t="n">
        <v>504.26607474</v>
      </c>
      <c r="F32" s="20" t="n">
        <v>4.29008623</v>
      </c>
      <c r="G32" s="18" t="n">
        <v>496.95805399</v>
      </c>
      <c r="H32" s="20" t="n">
        <v>4.20552487</v>
      </c>
      <c r="I32" s="18" t="n">
        <v>502.63061365</v>
      </c>
      <c r="J32" s="20" t="n">
        <v>5.49753739</v>
      </c>
      <c r="K32" s="18" t="s">
        <v>404</v>
      </c>
      <c r="L32" s="20" t="s">
        <v>404</v>
      </c>
      <c r="M32" s="18" t="s">
        <v>404</v>
      </c>
      <c r="N32" s="20" t="s">
        <v>404</v>
      </c>
      <c r="O32" s="18" t="s">
        <v>404</v>
      </c>
      <c r="P32" s="20" t="s">
        <v>404</v>
      </c>
      <c r="Q32" s="18" t="s">
        <v>404</v>
      </c>
      <c r="R32" s="20" t="s">
        <v>404</v>
      </c>
      <c r="S32" s="18" t="s">
        <v>404</v>
      </c>
      <c r="T32" s="20" t="s">
        <v>404</v>
      </c>
      <c r="U32" s="18" t="n">
        <v>531.89013213</v>
      </c>
      <c r="V32" s="20" t="n">
        <v>5.13024975</v>
      </c>
    </row>
    <row r="33" spans="1:22">
      <c r="A33" s="15" t="s">
        <v>430</v>
      </c>
      <c r="B33" s="17" t="n">
        <v>7325</v>
      </c>
      <c r="C33" s="18">
        <f>(29.0/B33*100)</f>
        <v/>
      </c>
      <c r="D33" s="19" t="n">
        <v>7296</v>
      </c>
      <c r="E33" s="18" t="n">
        <v>490.68940716</v>
      </c>
      <c r="F33" s="20" t="n">
        <v>11.09122146</v>
      </c>
      <c r="G33" s="18" t="n">
        <v>504.65579661</v>
      </c>
      <c r="H33" s="20" t="n">
        <v>5.31242612</v>
      </c>
      <c r="I33" s="18" t="n">
        <v>499.77570812</v>
      </c>
      <c r="J33" s="20" t="n">
        <v>4.51193831</v>
      </c>
      <c r="K33" s="18" t="n">
        <v>496.10861863</v>
      </c>
      <c r="L33" s="20" t="n">
        <v>17.05177867</v>
      </c>
      <c r="M33" s="18" t="s">
        <v>404</v>
      </c>
      <c r="N33" s="20" t="s">
        <v>404</v>
      </c>
      <c r="O33" s="18" t="s">
        <v>404</v>
      </c>
      <c r="P33" s="20" t="s">
        <v>404</v>
      </c>
      <c r="Q33" s="18" t="s">
        <v>404</v>
      </c>
      <c r="R33" s="20" t="s">
        <v>404</v>
      </c>
      <c r="S33" s="18" t="s">
        <v>404</v>
      </c>
      <c r="T33" s="20" t="s">
        <v>404</v>
      </c>
      <c r="U33" s="18" t="n">
        <v>462.68400297</v>
      </c>
      <c r="V33" s="20" t="n">
        <v>8.97285887</v>
      </c>
    </row>
    <row r="34" spans="1:22">
      <c r="A34" s="15" t="s">
        <v>431</v>
      </c>
      <c r="B34" s="17" t="n">
        <v>6350</v>
      </c>
      <c r="C34" s="18">
        <f>(0.0/B34*100)</f>
        <v/>
      </c>
      <c r="D34" s="19" t="n">
        <v>6350</v>
      </c>
      <c r="E34" s="18" t="n">
        <v>439.83569552</v>
      </c>
      <c r="F34" s="20" t="n">
        <v>5.65041437</v>
      </c>
      <c r="G34" s="18" t="n">
        <v>472.77189901</v>
      </c>
      <c r="H34" s="20" t="n">
        <v>4.43123153</v>
      </c>
      <c r="I34" s="18" t="n">
        <v>478.60809592</v>
      </c>
      <c r="J34" s="20" t="n">
        <v>10.85719998</v>
      </c>
      <c r="K34" s="18" t="n">
        <v>413.20522185</v>
      </c>
      <c r="L34" s="20" t="n">
        <v>29.58738962</v>
      </c>
      <c r="M34" s="18" t="s">
        <v>404</v>
      </c>
      <c r="N34" s="20" t="s">
        <v>404</v>
      </c>
      <c r="O34" s="18" t="s">
        <v>404</v>
      </c>
      <c r="P34" s="20" t="s">
        <v>404</v>
      </c>
      <c r="Q34" s="18" t="s">
        <v>404</v>
      </c>
      <c r="R34" s="20" t="s">
        <v>404</v>
      </c>
      <c r="S34" s="18" t="s">
        <v>404</v>
      </c>
      <c r="T34" s="20" t="s">
        <v>404</v>
      </c>
      <c r="U34" s="18" t="n">
        <v>463.17243431</v>
      </c>
      <c r="V34" s="20" t="n">
        <v>31.23945411</v>
      </c>
    </row>
    <row r="35" spans="1:22">
      <c r="A35" s="15" t="s">
        <v>432</v>
      </c>
      <c r="B35" s="17" t="n">
        <v>6406</v>
      </c>
      <c r="C35" s="18">
        <f>(443.0/B35*100)</f>
        <v/>
      </c>
      <c r="D35" s="19" t="n">
        <v>5963</v>
      </c>
      <c r="E35" s="18" t="n">
        <v>509.73118475</v>
      </c>
      <c r="F35" s="20" t="n">
        <v>3.09402964</v>
      </c>
      <c r="G35" s="18" t="n">
        <v>525.51175377</v>
      </c>
      <c r="H35" s="20" t="n">
        <v>2.03390918</v>
      </c>
      <c r="I35" s="18" t="n">
        <v>496.93147785</v>
      </c>
      <c r="J35" s="20" t="n">
        <v>3.08184133</v>
      </c>
      <c r="K35" s="18" t="n">
        <v>437.09230001</v>
      </c>
      <c r="L35" s="20" t="n">
        <v>8.777188499999999</v>
      </c>
      <c r="M35" s="18" t="s">
        <v>404</v>
      </c>
      <c r="N35" s="20" t="s">
        <v>404</v>
      </c>
      <c r="O35" s="18" t="s">
        <v>404</v>
      </c>
      <c r="P35" s="20" t="s">
        <v>404</v>
      </c>
      <c r="Q35" s="18" t="s">
        <v>404</v>
      </c>
      <c r="R35" s="20" t="s">
        <v>404</v>
      </c>
      <c r="S35" s="18" t="s">
        <v>404</v>
      </c>
      <c r="T35" s="20" t="s">
        <v>404</v>
      </c>
      <c r="U35" s="18" t="n">
        <v>512.07622159</v>
      </c>
      <c r="V35" s="20" t="n">
        <v>7.70216342</v>
      </c>
    </row>
    <row r="36" spans="1:22">
      <c r="A36" s="15" t="s">
        <v>433</v>
      </c>
      <c r="B36" s="17" t="n">
        <v>6736</v>
      </c>
      <c r="C36" s="18">
        <f>(10.0/B36*100)</f>
        <v/>
      </c>
      <c r="D36" s="19" t="n">
        <v>6726</v>
      </c>
      <c r="E36" s="18" t="n">
        <v>501.96987053</v>
      </c>
      <c r="F36" s="20" t="n">
        <v>6.16689956</v>
      </c>
      <c r="G36" s="18" t="n">
        <v>489.74965808</v>
      </c>
      <c r="H36" s="20" t="n">
        <v>3.96392391</v>
      </c>
      <c r="I36" s="18" t="n">
        <v>491.31340895</v>
      </c>
      <c r="J36" s="20" t="n">
        <v>4.44175959</v>
      </c>
      <c r="K36" s="18" t="n">
        <v>488.27724644</v>
      </c>
      <c r="L36" s="20" t="n">
        <v>8.3769647</v>
      </c>
      <c r="M36" s="18" t="s">
        <v>404</v>
      </c>
      <c r="N36" s="20" t="s">
        <v>404</v>
      </c>
      <c r="O36" s="18" t="s">
        <v>404</v>
      </c>
      <c r="P36" s="20" t="s">
        <v>404</v>
      </c>
      <c r="Q36" s="18" t="s">
        <v>404</v>
      </c>
      <c r="R36" s="20" t="s">
        <v>404</v>
      </c>
      <c r="S36" s="18" t="s">
        <v>404</v>
      </c>
      <c r="T36" s="20" t="s">
        <v>404</v>
      </c>
      <c r="U36" s="18" t="n">
        <v>516.52404127</v>
      </c>
      <c r="V36" s="20" t="n">
        <v>8.746511290000001</v>
      </c>
    </row>
    <row r="37" spans="1:22">
      <c r="A37" s="15" t="s">
        <v>434</v>
      </c>
      <c r="B37" s="17" t="n">
        <v>5458</v>
      </c>
      <c r="C37" s="18">
        <f>(0.0/B37*100)</f>
        <v/>
      </c>
      <c r="D37" s="19" t="n">
        <v>5458</v>
      </c>
      <c r="E37" s="18" t="n">
        <v>497.7887871</v>
      </c>
      <c r="F37" s="20" t="n">
        <v>5.92209346</v>
      </c>
      <c r="G37" s="18" t="n">
        <v>492.90956532</v>
      </c>
      <c r="H37" s="20" t="n">
        <v>4.95112574</v>
      </c>
      <c r="I37" s="18" t="n">
        <v>488.63814454</v>
      </c>
      <c r="J37" s="20" t="n">
        <v>7.81223463</v>
      </c>
      <c r="K37" s="18" t="n">
        <v>496.69328348</v>
      </c>
      <c r="L37" s="20" t="n">
        <v>17.14705301</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508.49410374</v>
      </c>
      <c r="F38" s="20" t="n">
        <v>12.38846288</v>
      </c>
      <c r="G38" s="18" t="n">
        <v>506.63651412</v>
      </c>
      <c r="H38" s="20" t="n">
        <v>5.61912502</v>
      </c>
      <c r="I38" s="18" t="n">
        <v>505.59556558</v>
      </c>
      <c r="J38" s="20" t="n">
        <v>8.314358390000001</v>
      </c>
      <c r="K38" s="18" t="n">
        <v>464.96823963</v>
      </c>
      <c r="L38" s="20" t="n">
        <v>31.04409946</v>
      </c>
      <c r="M38" s="18" t="s">
        <v>404</v>
      </c>
      <c r="N38" s="20" t="s">
        <v>404</v>
      </c>
      <c r="O38" s="18" t="s">
        <v>404</v>
      </c>
      <c r="P38" s="20" t="s">
        <v>404</v>
      </c>
      <c r="Q38" s="18" t="s">
        <v>404</v>
      </c>
      <c r="R38" s="20" t="s">
        <v>404</v>
      </c>
      <c r="S38" s="18" t="s">
        <v>404</v>
      </c>
      <c r="T38" s="20" t="s">
        <v>404</v>
      </c>
      <c r="U38" s="18" t="n">
        <v>474.18411768</v>
      </c>
      <c r="V38" s="20" t="n">
        <v>41.43276512</v>
      </c>
    </row>
    <row r="39" spans="1:22">
      <c r="A39" s="15" t="s">
        <v>436</v>
      </c>
      <c r="B39" s="17" t="n">
        <v>5895</v>
      </c>
      <c r="C39" s="18">
        <f>(0.0/B39*100)</f>
        <v/>
      </c>
      <c r="D39" s="19" t="n">
        <v>5895</v>
      </c>
      <c r="E39" s="18" t="n">
        <v>433.46615769</v>
      </c>
      <c r="F39" s="20" t="n">
        <v>8.71141873</v>
      </c>
      <c r="G39" s="18" t="n">
        <v>421.80331329</v>
      </c>
      <c r="H39" s="20" t="n">
        <v>6.36179503</v>
      </c>
      <c r="I39" s="18" t="n">
        <v>428.37338217</v>
      </c>
      <c r="J39" s="20" t="n">
        <v>11.04812154</v>
      </c>
      <c r="K39" s="18" t="n">
        <v>409.56102093</v>
      </c>
      <c r="L39" s="20" t="n">
        <v>10.9487791</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(3029.0/B40*100)</f>
        <v/>
      </c>
      <c r="D40" s="19" t="n">
        <v>11128</v>
      </c>
      <c r="E40" s="18" t="n">
        <v>513.96758759</v>
      </c>
      <c r="F40" s="20" t="n">
        <v>7.76337547</v>
      </c>
      <c r="G40" s="18" t="n">
        <v>505.48393129</v>
      </c>
      <c r="H40" s="20" t="n">
        <v>4.95588402</v>
      </c>
      <c r="I40" s="18" t="n">
        <v>529.3700609700001</v>
      </c>
      <c r="J40" s="20" t="n">
        <v>7.71424844</v>
      </c>
      <c r="K40" s="18" t="n">
        <v>463.91480376</v>
      </c>
      <c r="L40" s="20" t="n">
        <v>7.7624789</v>
      </c>
      <c r="M40" s="18" t="s">
        <v>404</v>
      </c>
      <c r="N40" s="20" t="s">
        <v>404</v>
      </c>
      <c r="O40" s="18" t="s">
        <v>404</v>
      </c>
      <c r="P40" s="20" t="s">
        <v>404</v>
      </c>
      <c r="Q40" s="18" t="s">
        <v>404</v>
      </c>
      <c r="R40" s="20" t="s">
        <v>404</v>
      </c>
      <c r="S40" s="18" t="s">
        <v>404</v>
      </c>
      <c r="T40" s="20" t="s">
        <v>404</v>
      </c>
      <c r="U40" s="18" t="n">
        <v>503.62273108</v>
      </c>
      <c r="V40" s="20" t="n">
        <v>8.7100001</v>
      </c>
    </row>
    <row r="41" spans="1:22">
      <c r="A41" s="15" t="s">
        <v>438</v>
      </c>
      <c r="B41" s="17" t="n">
        <v>5712</v>
      </c>
      <c r="C41" s="18">
        <f>(138.0/B41*100)</f>
        <v/>
      </c>
      <c r="D41" s="19" t="n">
        <v>5574</v>
      </c>
      <c r="E41" s="18" t="n">
        <v>509.9962983</v>
      </c>
      <c r="F41" s="20" t="n">
        <v>8.54478638</v>
      </c>
      <c r="G41" s="18" t="n">
        <v>498.97072497</v>
      </c>
      <c r="H41" s="20" t="n">
        <v>4.53050055</v>
      </c>
      <c r="I41" s="18" t="n">
        <v>490.41885309</v>
      </c>
      <c r="J41" s="20" t="n">
        <v>7.57904156</v>
      </c>
      <c r="K41" s="18" t="n">
        <v>387.69469993</v>
      </c>
      <c r="L41" s="20" t="n">
        <v>6.10082911</v>
      </c>
      <c r="M41" s="18" t="s">
        <v>404</v>
      </c>
      <c r="N41" s="20" t="s">
        <v>404</v>
      </c>
      <c r="O41" s="18" t="s">
        <v>404</v>
      </c>
      <c r="P41" s="20" t="s">
        <v>404</v>
      </c>
      <c r="Q41" s="18" t="s">
        <v>404</v>
      </c>
      <c r="R41" s="20" t="s">
        <v>404</v>
      </c>
      <c r="S41" s="18" t="s">
        <v>404</v>
      </c>
      <c r="T41" s="20" t="s">
        <v>404</v>
      </c>
      <c r="U41" s="18" t="n">
        <v>498.48195415</v>
      </c>
      <c r="V41" s="20" t="n">
        <v>17.26654923</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430.31289289</v>
      </c>
      <c r="F44" s="20" t="n">
        <v>4.23544137</v>
      </c>
      <c r="G44" s="18" t="n">
        <v>425.99023623</v>
      </c>
      <c r="H44" s="20" t="n">
        <v>5.41591894</v>
      </c>
      <c r="I44" s="18" t="n">
        <v>418.40560288</v>
      </c>
      <c r="J44" s="20" t="n">
        <v>9.425188220000001</v>
      </c>
      <c r="K44" s="18" t="n">
        <v>415.32594365</v>
      </c>
      <c r="L44" s="20" t="n">
        <v>11.07074876</v>
      </c>
      <c r="M44" s="18" t="s">
        <v>404</v>
      </c>
      <c r="N44" s="20" t="s">
        <v>404</v>
      </c>
      <c r="O44" s="18" t="s">
        <v>404</v>
      </c>
      <c r="P44" s="20" t="s">
        <v>404</v>
      </c>
      <c r="Q44" s="18" t="s">
        <v>404</v>
      </c>
      <c r="R44" s="20" t="s">
        <v>404</v>
      </c>
      <c r="S44" s="18" t="s">
        <v>404</v>
      </c>
      <c r="T44" s="20" t="s">
        <v>404</v>
      </c>
      <c r="U44" s="18" t="n">
        <v>483.64621317</v>
      </c>
      <c r="V44" s="20" t="n">
        <v>22.53751647</v>
      </c>
    </row>
    <row r="45" spans="1:22">
      <c r="A45" s="15" t="s">
        <v>442</v>
      </c>
      <c r="B45" s="17" t="n">
        <v>5519</v>
      </c>
      <c r="C45" s="18">
        <f>(0.0/B45*100)</f>
        <v/>
      </c>
      <c r="D45" s="19" t="n">
        <v>5519</v>
      </c>
      <c r="E45" s="18" t="n">
        <v>371.26583477</v>
      </c>
      <c r="F45" s="20" t="n">
        <v>5.77896043</v>
      </c>
      <c r="G45" s="18" t="n">
        <v>377.76965586</v>
      </c>
      <c r="H45" s="20" t="n">
        <v>4.88803489</v>
      </c>
      <c r="I45" s="18" t="n">
        <v>377.75443117</v>
      </c>
      <c r="J45" s="20" t="n">
        <v>8.3226976</v>
      </c>
      <c r="K45" s="18" t="n">
        <v>373.32935415</v>
      </c>
      <c r="L45" s="20" t="n">
        <v>8.94944082</v>
      </c>
      <c r="M45" s="18" t="s">
        <v>404</v>
      </c>
      <c r="N45" s="20" t="s">
        <v>404</v>
      </c>
      <c r="O45" s="18" t="s">
        <v>404</v>
      </c>
      <c r="P45" s="20" t="s">
        <v>404</v>
      </c>
      <c r="Q45" s="18" t="s">
        <v>404</v>
      </c>
      <c r="R45" s="20" t="s">
        <v>404</v>
      </c>
      <c r="S45" s="18" t="s">
        <v>404</v>
      </c>
      <c r="T45" s="20" t="s">
        <v>404</v>
      </c>
      <c r="U45" s="18" t="n">
        <v>401.83657599</v>
      </c>
      <c r="V45" s="20" t="n">
        <v>16.93132384</v>
      </c>
    </row>
    <row r="46" spans="1:22">
      <c r="A46" s="15" t="s">
        <v>443</v>
      </c>
      <c r="B46" s="17" t="n">
        <v>23141</v>
      </c>
      <c r="C46" s="18">
        <f>(4196.0/B46*100)</f>
        <v/>
      </c>
      <c r="D46" s="19" t="n">
        <v>18945</v>
      </c>
      <c r="E46" s="18" t="n">
        <v>426.91930024</v>
      </c>
      <c r="F46" s="20" t="n">
        <v>6.04371053</v>
      </c>
      <c r="G46" s="18" t="n">
        <v>401.48635424</v>
      </c>
      <c r="H46" s="20" t="n">
        <v>4.78377449</v>
      </c>
      <c r="I46" s="18" t="n">
        <v>400.7341505</v>
      </c>
      <c r="J46" s="20" t="n">
        <v>3.86481752</v>
      </c>
      <c r="K46" s="18" t="n">
        <v>393.78106552</v>
      </c>
      <c r="L46" s="20" t="n">
        <v>9.56225031</v>
      </c>
      <c r="M46" s="18" t="s">
        <v>404</v>
      </c>
      <c r="N46" s="20" t="s">
        <v>404</v>
      </c>
      <c r="O46" s="18" t="s">
        <v>404</v>
      </c>
      <c r="P46" s="20" t="s">
        <v>404</v>
      </c>
      <c r="Q46" s="18" t="s">
        <v>404</v>
      </c>
      <c r="R46" s="20" t="s">
        <v>404</v>
      </c>
      <c r="S46" s="18" t="s">
        <v>404</v>
      </c>
      <c r="T46" s="20" t="s">
        <v>404</v>
      </c>
      <c r="U46" s="18" t="n">
        <v>379.4502992</v>
      </c>
      <c r="V46" s="20" t="n">
        <v>9.414467009999999</v>
      </c>
    </row>
    <row r="47" spans="1:22">
      <c r="A47" s="15" t="s">
        <v>444</v>
      </c>
      <c r="B47" s="17" t="n">
        <v>5928</v>
      </c>
      <c r="C47" s="18">
        <f>(0.0/B47*100)</f>
        <v/>
      </c>
      <c r="D47" s="19" t="n">
        <v>5928</v>
      </c>
      <c r="E47" s="18" t="n">
        <v>437.58347506</v>
      </c>
      <c r="F47" s="20" t="n">
        <v>6.52808992</v>
      </c>
      <c r="G47" s="18" t="n">
        <v>455.40089743</v>
      </c>
      <c r="H47" s="20" t="n">
        <v>12.37030615</v>
      </c>
      <c r="I47" s="18" t="n">
        <v>458.35828132</v>
      </c>
      <c r="J47" s="20" t="n">
        <v>15.72673611</v>
      </c>
      <c r="K47" s="18" t="n">
        <v>389.34196405</v>
      </c>
      <c r="L47" s="20" t="n">
        <v>39.17599244</v>
      </c>
      <c r="M47" s="18" t="s">
        <v>404</v>
      </c>
      <c r="N47" s="20" t="s">
        <v>404</v>
      </c>
      <c r="O47" s="18" t="s">
        <v>404</v>
      </c>
      <c r="P47" s="20" t="s">
        <v>404</v>
      </c>
      <c r="Q47" s="18" t="s">
        <v>404</v>
      </c>
      <c r="R47" s="20" t="s">
        <v>404</v>
      </c>
      <c r="S47" s="18" t="s">
        <v>404</v>
      </c>
      <c r="T47" s="20" t="s">
        <v>404</v>
      </c>
      <c r="U47" s="18" t="n">
        <v>497.31882793</v>
      </c>
      <c r="V47" s="20" t="n">
        <v>20.70093645</v>
      </c>
    </row>
    <row r="48" spans="1:22">
      <c r="A48" s="15" t="s">
        <v>445</v>
      </c>
      <c r="B48" s="17" t="n">
        <v>9841</v>
      </c>
      <c r="C48" s="18">
        <f>(40.0/B48*100)</f>
        <v/>
      </c>
      <c r="D48" s="19" t="n">
        <v>9801</v>
      </c>
      <c r="E48" s="18" t="n">
        <v>529.84081489</v>
      </c>
      <c r="F48" s="20" t="n">
        <v>10.61892721</v>
      </c>
      <c r="G48" s="18" t="n">
        <v>531.81173685</v>
      </c>
      <c r="H48" s="20" t="n">
        <v>12.91925855</v>
      </c>
      <c r="I48" s="18" t="n">
        <v>500.95975406</v>
      </c>
      <c r="J48" s="20" t="n">
        <v>11.26679248</v>
      </c>
      <c r="K48" s="18" t="n">
        <v>521.44702817</v>
      </c>
      <c r="L48" s="20" t="n">
        <v>11.30247245</v>
      </c>
      <c r="M48" s="18" t="s">
        <v>404</v>
      </c>
      <c r="N48" s="20" t="s">
        <v>404</v>
      </c>
      <c r="O48" s="18" t="s">
        <v>404</v>
      </c>
      <c r="P48" s="20" t="s">
        <v>404</v>
      </c>
      <c r="Q48" s="18" t="s">
        <v>404</v>
      </c>
      <c r="R48" s="20" t="s">
        <v>404</v>
      </c>
      <c r="S48" s="18" t="s">
        <v>404</v>
      </c>
      <c r="T48" s="20" t="s">
        <v>404</v>
      </c>
      <c r="U48" s="18" t="n">
        <v>508.86456879</v>
      </c>
      <c r="V48" s="20" t="n">
        <v>10.27039653</v>
      </c>
    </row>
    <row r="49" spans="1:22">
      <c r="A49" s="15" t="s">
        <v>446</v>
      </c>
      <c r="B49" s="17" t="n">
        <v>6349</v>
      </c>
      <c r="C49" s="18">
        <f>(52.0/B49*100)</f>
        <v/>
      </c>
      <c r="D49" s="19" t="n">
        <v>6297</v>
      </c>
      <c r="E49" s="18" t="n">
        <v>445.86321295</v>
      </c>
      <c r="F49" s="20" t="n">
        <v>9.060019029999999</v>
      </c>
      <c r="G49" s="18" t="n">
        <v>436.40788147</v>
      </c>
      <c r="H49" s="20" t="n">
        <v>5.56871241</v>
      </c>
      <c r="I49" s="18" t="n">
        <v>428.27947323</v>
      </c>
      <c r="J49" s="20" t="n">
        <v>5.03584828</v>
      </c>
      <c r="K49" s="18" t="n">
        <v>418.81253143</v>
      </c>
      <c r="L49" s="20" t="n">
        <v>9.44552897</v>
      </c>
      <c r="M49" s="18" t="s">
        <v>404</v>
      </c>
      <c r="N49" s="20" t="s">
        <v>404</v>
      </c>
      <c r="O49" s="18" t="s">
        <v>404</v>
      </c>
      <c r="P49" s="20" t="s">
        <v>404</v>
      </c>
      <c r="Q49" s="18" t="s">
        <v>404</v>
      </c>
      <c r="R49" s="20" t="s">
        <v>404</v>
      </c>
      <c r="S49" s="18" t="s">
        <v>404</v>
      </c>
      <c r="T49" s="20" t="s">
        <v>404</v>
      </c>
      <c r="U49" s="18" t="n">
        <v>391.05950672</v>
      </c>
      <c r="V49" s="20" t="n">
        <v>7.81890285</v>
      </c>
    </row>
    <row r="50" spans="1:22">
      <c r="A50" s="15" t="s">
        <v>447</v>
      </c>
      <c r="B50" s="17" t="n">
        <v>11795</v>
      </c>
      <c r="C50" s="18">
        <f>(1031.0/B50*100)</f>
        <v/>
      </c>
      <c r="D50" s="19" t="n">
        <v>10764</v>
      </c>
      <c r="E50" s="18" t="n">
        <v>430.24049411</v>
      </c>
      <c r="F50" s="20" t="n">
        <v>10.01656862</v>
      </c>
      <c r="G50" s="18" t="n">
        <v>418.84167777</v>
      </c>
      <c r="H50" s="20" t="n">
        <v>5.93328435</v>
      </c>
      <c r="I50" s="18" t="n">
        <v>411.51546091</v>
      </c>
      <c r="J50" s="20" t="n">
        <v>5.20394341</v>
      </c>
      <c r="K50" s="18" t="n">
        <v>416.7005686</v>
      </c>
      <c r="L50" s="20" t="n">
        <v>7.07279114</v>
      </c>
      <c r="M50" s="18" t="s">
        <v>404</v>
      </c>
      <c r="N50" s="20" t="s">
        <v>404</v>
      </c>
      <c r="O50" s="18" t="s">
        <v>404</v>
      </c>
      <c r="P50" s="20" t="s">
        <v>404</v>
      </c>
      <c r="Q50" s="18" t="s">
        <v>404</v>
      </c>
      <c r="R50" s="20" t="s">
        <v>404</v>
      </c>
      <c r="S50" s="18" t="s">
        <v>404</v>
      </c>
      <c r="T50" s="20" t="s">
        <v>404</v>
      </c>
      <c r="U50" s="18" t="n">
        <v>407.41824397</v>
      </c>
      <c r="V50" s="20" t="n">
        <v>11.05532831</v>
      </c>
    </row>
    <row r="51" spans="1:22">
      <c r="A51" s="15" t="s">
        <v>448</v>
      </c>
      <c r="B51" s="17" t="n">
        <v>6866</v>
      </c>
      <c r="C51" s="18">
        <f>(0.0/B51*100)</f>
        <v/>
      </c>
      <c r="D51" s="19" t="n">
        <v>6866</v>
      </c>
      <c r="E51" s="18" t="n">
        <v>406.63377418</v>
      </c>
      <c r="F51" s="20" t="n">
        <v>6.73320631</v>
      </c>
      <c r="G51" s="18" t="n">
        <v>417.33958871</v>
      </c>
      <c r="H51" s="20" t="n">
        <v>3.57045807</v>
      </c>
      <c r="I51" s="18" t="n">
        <v>426.16476183</v>
      </c>
      <c r="J51" s="20" t="n">
        <v>5.11371469</v>
      </c>
      <c r="K51" s="18" t="n">
        <v>417.935822</v>
      </c>
      <c r="L51" s="20" t="n">
        <v>13.18643731</v>
      </c>
      <c r="M51" s="18" t="s">
        <v>404</v>
      </c>
      <c r="N51" s="20" t="s">
        <v>404</v>
      </c>
      <c r="O51" s="18" t="s">
        <v>404</v>
      </c>
      <c r="P51" s="20" t="s">
        <v>404</v>
      </c>
      <c r="Q51" s="18" t="s">
        <v>404</v>
      </c>
      <c r="R51" s="20" t="s">
        <v>404</v>
      </c>
      <c r="S51" s="18" t="s">
        <v>404</v>
      </c>
      <c r="T51" s="20" t="s">
        <v>404</v>
      </c>
      <c r="U51" s="18" t="n">
        <v>458.69972773</v>
      </c>
      <c r="V51" s="20" t="n">
        <v>25.75569227</v>
      </c>
    </row>
    <row r="52" spans="1:22">
      <c r="A52" s="15" t="s">
        <v>449</v>
      </c>
      <c r="B52" s="17" t="n">
        <v>5809</v>
      </c>
      <c r="C52" s="18">
        <f>(0.0/B52*100)</f>
        <v/>
      </c>
      <c r="D52" s="19" t="n">
        <v>5809</v>
      </c>
      <c r="E52" s="18" t="n">
        <v>466.94347632</v>
      </c>
      <c r="F52" s="20" t="n">
        <v>8.344622899999999</v>
      </c>
      <c r="G52" s="18" t="n">
        <v>485.41198929</v>
      </c>
      <c r="H52" s="20" t="n">
        <v>6.74651293</v>
      </c>
      <c r="I52" s="18" t="n">
        <v>469.01194871</v>
      </c>
      <c r="J52" s="20" t="n">
        <v>5.58455616</v>
      </c>
      <c r="K52" s="18" t="n">
        <v>477.84528012</v>
      </c>
      <c r="L52" s="20" t="n">
        <v>14.43925076</v>
      </c>
      <c r="M52" s="18" t="s">
        <v>404</v>
      </c>
      <c r="N52" s="20" t="s">
        <v>404</v>
      </c>
      <c r="O52" s="18" t="s">
        <v>404</v>
      </c>
      <c r="P52" s="20" t="s">
        <v>404</v>
      </c>
      <c r="Q52" s="18" t="s">
        <v>404</v>
      </c>
      <c r="R52" s="20" t="s">
        <v>404</v>
      </c>
      <c r="S52" s="18" t="s">
        <v>404</v>
      </c>
      <c r="T52" s="20" t="s">
        <v>404</v>
      </c>
      <c r="U52" s="18" t="n">
        <v>464.25798947</v>
      </c>
      <c r="V52" s="20" t="n">
        <v>14.37384441</v>
      </c>
    </row>
    <row r="53" spans="1:22">
      <c r="A53" s="15" t="s">
        <v>450</v>
      </c>
      <c r="B53" s="17" t="n">
        <v>5571</v>
      </c>
      <c r="C53" s="18">
        <f>(0.0/B53*100)</f>
        <v/>
      </c>
      <c r="D53" s="19" t="n">
        <v>5571</v>
      </c>
      <c r="E53" s="18" t="n">
        <v>437.76513235</v>
      </c>
      <c r="F53" s="20" t="n">
        <v>2.41356329</v>
      </c>
      <c r="G53" s="18" t="n">
        <v>428.40141671</v>
      </c>
      <c r="H53" s="20" t="n">
        <v>1.76143634</v>
      </c>
      <c r="I53" s="18" t="n">
        <v>435.94840208</v>
      </c>
      <c r="J53" s="20" t="n">
        <v>2.85378286</v>
      </c>
      <c r="K53" s="18" t="n">
        <v>370.18289971</v>
      </c>
      <c r="L53" s="20" t="n">
        <v>22.14098212</v>
      </c>
      <c r="M53" s="18" t="s">
        <v>404</v>
      </c>
      <c r="N53" s="20" t="s">
        <v>404</v>
      </c>
      <c r="O53" s="18" t="s">
        <v>404</v>
      </c>
      <c r="P53" s="20" t="s">
        <v>404</v>
      </c>
      <c r="Q53" s="18" t="s">
        <v>404</v>
      </c>
      <c r="R53" s="20" t="s">
        <v>404</v>
      </c>
      <c r="S53" s="18" t="s">
        <v>404</v>
      </c>
      <c r="T53" s="20" t="s">
        <v>404</v>
      </c>
      <c r="U53" s="18" t="n">
        <v>346.67554557</v>
      </c>
      <c r="V53" s="20" t="n">
        <v>19.63164311</v>
      </c>
    </row>
    <row r="54" spans="1:22">
      <c r="A54" s="15" t="s">
        <v>451</v>
      </c>
      <c r="B54" s="17" t="n">
        <v>4740</v>
      </c>
      <c r="C54" s="18">
        <f>(199.0/B54*100)</f>
        <v/>
      </c>
      <c r="D54" s="19" t="n">
        <v>4541</v>
      </c>
      <c r="E54" s="18" t="n">
        <v>332.03090654</v>
      </c>
      <c r="F54" s="20" t="n">
        <v>7.40400526</v>
      </c>
      <c r="G54" s="18" t="n">
        <v>328.99408403</v>
      </c>
      <c r="H54" s="20" t="n">
        <v>4.30480174</v>
      </c>
      <c r="I54" s="18" t="n">
        <v>348.11632386</v>
      </c>
      <c r="J54" s="20" t="n">
        <v>11.99338728</v>
      </c>
      <c r="K54" s="18" t="n">
        <v>307.83034863</v>
      </c>
      <c r="L54" s="20" t="n">
        <v>7.38755534</v>
      </c>
      <c r="M54" s="18" t="s">
        <v>404</v>
      </c>
      <c r="N54" s="20" t="s">
        <v>404</v>
      </c>
      <c r="O54" s="18" t="s">
        <v>404</v>
      </c>
      <c r="P54" s="20" t="s">
        <v>404</v>
      </c>
      <c r="Q54" s="18" t="s">
        <v>404</v>
      </c>
      <c r="R54" s="20" t="s">
        <v>404</v>
      </c>
      <c r="S54" s="18" t="s">
        <v>404</v>
      </c>
      <c r="T54" s="20" t="s">
        <v>404</v>
      </c>
      <c r="U54" s="18" t="n">
        <v>311.66666124</v>
      </c>
      <c r="V54" s="20" t="n">
        <v>8.87619879</v>
      </c>
    </row>
    <row r="55" spans="1:22">
      <c r="A55" s="15" t="s">
        <v>452</v>
      </c>
      <c r="B55" s="17" t="n">
        <v>5316</v>
      </c>
      <c r="C55" s="18">
        <f>(43.0/B55*100)</f>
        <v/>
      </c>
      <c r="D55" s="19" t="n">
        <v>5273</v>
      </c>
      <c r="E55" s="18" t="n">
        <v>410.60331386</v>
      </c>
      <c r="F55" s="20" t="n">
        <v>3.09381085</v>
      </c>
      <c r="G55" s="18" t="n">
        <v>418.88727588</v>
      </c>
      <c r="H55" s="20" t="n">
        <v>6.82065875</v>
      </c>
      <c r="I55" s="18" t="n">
        <v>395.1921723</v>
      </c>
      <c r="J55" s="20" t="n">
        <v>14.65180981</v>
      </c>
      <c r="K55" s="18" t="n">
        <v>403.54806106</v>
      </c>
      <c r="L55" s="20" t="n">
        <v>15.82970892</v>
      </c>
      <c r="M55" s="18" t="s">
        <v>404</v>
      </c>
      <c r="N55" s="20" t="s">
        <v>404</v>
      </c>
      <c r="O55" s="18" t="s">
        <v>404</v>
      </c>
      <c r="P55" s="20" t="s">
        <v>404</v>
      </c>
      <c r="Q55" s="18" t="s">
        <v>404</v>
      </c>
      <c r="R55" s="20" t="s">
        <v>404</v>
      </c>
      <c r="S55" s="18" t="n">
        <v>415.69571837</v>
      </c>
      <c r="T55" s="20" t="n">
        <v>21.17871597</v>
      </c>
      <c r="U55" s="18" t="n">
        <v>381.8655327</v>
      </c>
      <c r="V55" s="20" t="n">
        <v>22.97621263</v>
      </c>
    </row>
    <row r="56" spans="1:22">
      <c r="A56" s="15" t="s">
        <v>453</v>
      </c>
      <c r="B56" s="17" t="n">
        <v>5359</v>
      </c>
      <c r="C56" s="18">
        <f>(0.0/B56*100)</f>
        <v/>
      </c>
      <c r="D56" s="19" t="n">
        <v>5359</v>
      </c>
      <c r="E56" s="18" t="n">
        <v>545.59231187</v>
      </c>
      <c r="F56" s="20" t="n">
        <v>9.677256420000001</v>
      </c>
      <c r="G56" s="18" t="n">
        <v>515.4189172599999</v>
      </c>
      <c r="H56" s="20" t="n">
        <v>4.83094107</v>
      </c>
      <c r="I56" s="18" t="n">
        <v>526.8484492</v>
      </c>
      <c r="J56" s="20" t="n">
        <v>6.19006439</v>
      </c>
      <c r="K56" s="18" t="n">
        <v>501.53707885</v>
      </c>
      <c r="L56" s="20" t="n">
        <v>20.88075697</v>
      </c>
      <c r="M56" s="18" t="s">
        <v>404</v>
      </c>
      <c r="N56" s="20" t="s">
        <v>404</v>
      </c>
      <c r="O56" s="18" t="s">
        <v>404</v>
      </c>
      <c r="P56" s="20" t="s">
        <v>404</v>
      </c>
      <c r="Q56" s="18" t="s">
        <v>404</v>
      </c>
      <c r="R56" s="20" t="s">
        <v>404</v>
      </c>
      <c r="S56" s="18" t="s">
        <v>404</v>
      </c>
      <c r="T56" s="20" t="s">
        <v>404</v>
      </c>
      <c r="U56" s="18" t="n">
        <v>526.58407548</v>
      </c>
      <c r="V56" s="20" t="n">
        <v>19.69678635</v>
      </c>
    </row>
    <row r="57" spans="1:22">
      <c r="A57" s="15" t="s">
        <v>454</v>
      </c>
      <c r="B57" s="17" t="n">
        <v>6513</v>
      </c>
      <c r="C57" s="18">
        <f>(0.0/B57*100)</f>
        <v/>
      </c>
      <c r="D57" s="19" t="n">
        <v>6513</v>
      </c>
      <c r="E57" s="18" t="n">
        <v>399.15953097</v>
      </c>
      <c r="F57" s="20" t="n">
        <v>2.80944884</v>
      </c>
      <c r="G57" s="18" t="n">
        <v>425.55410235</v>
      </c>
      <c r="H57" s="20" t="n">
        <v>8.51112049</v>
      </c>
      <c r="I57" s="18" t="n">
        <v>480.98602647</v>
      </c>
      <c r="J57" s="20" t="n">
        <v>6.53081268</v>
      </c>
      <c r="K57" s="18" t="n">
        <v>444.00534857</v>
      </c>
      <c r="L57" s="20" t="n">
        <v>11.97713331</v>
      </c>
      <c r="M57" s="18" t="s">
        <v>404</v>
      </c>
      <c r="N57" s="20" t="s">
        <v>404</v>
      </c>
      <c r="O57" s="18" t="s">
        <v>404</v>
      </c>
      <c r="P57" s="20" t="s">
        <v>404</v>
      </c>
      <c r="Q57" s="18" t="s">
        <v>404</v>
      </c>
      <c r="R57" s="20" t="s">
        <v>404</v>
      </c>
      <c r="S57" s="18" t="s">
        <v>404</v>
      </c>
      <c r="T57" s="20" t="s">
        <v>404</v>
      </c>
      <c r="U57" s="18" t="n">
        <v>449.01669442</v>
      </c>
      <c r="V57" s="20" t="n">
        <v>8.00421946</v>
      </c>
    </row>
    <row r="58" spans="1:22">
      <c r="A58" s="15" t="s">
        <v>455</v>
      </c>
      <c r="B58" s="17" t="n">
        <v>7267</v>
      </c>
      <c r="C58" s="18">
        <f>(0.0/B58*100)</f>
        <v/>
      </c>
      <c r="D58" s="19" t="n">
        <v>7267</v>
      </c>
      <c r="E58" s="18" t="n">
        <v>414.1451265</v>
      </c>
      <c r="F58" s="20" t="n">
        <v>7.59994071</v>
      </c>
      <c r="G58" s="18" t="n">
        <v>407.04896813</v>
      </c>
      <c r="H58" s="20" t="n">
        <v>4.76151163</v>
      </c>
      <c r="I58" s="18" t="n">
        <v>404.62439181</v>
      </c>
      <c r="J58" s="20" t="n">
        <v>5.7969329</v>
      </c>
      <c r="K58" s="18" t="n">
        <v>416.22310716</v>
      </c>
      <c r="L58" s="20" t="n">
        <v>8.73655018</v>
      </c>
      <c r="M58" s="18" t="s">
        <v>404</v>
      </c>
      <c r="N58" s="20" t="s">
        <v>404</v>
      </c>
      <c r="O58" s="18" t="s">
        <v>404</v>
      </c>
      <c r="P58" s="20" t="s">
        <v>404</v>
      </c>
      <c r="Q58" s="18" t="s">
        <v>404</v>
      </c>
      <c r="R58" s="20" t="s">
        <v>404</v>
      </c>
      <c r="S58" s="18" t="s">
        <v>404</v>
      </c>
      <c r="T58" s="20" t="s">
        <v>404</v>
      </c>
      <c r="U58" s="18" t="s">
        <v>404</v>
      </c>
      <c r="V58" s="20" t="s">
        <v>404</v>
      </c>
    </row>
    <row r="59" spans="1:22">
      <c r="A59" s="15" t="s">
        <v>456</v>
      </c>
      <c r="B59" s="17" t="n">
        <v>4826</v>
      </c>
      <c r="C59" s="18">
        <f>(0.0/B59*100)</f>
        <v/>
      </c>
      <c r="D59" s="19" t="n">
        <v>4826</v>
      </c>
      <c r="E59" s="18" t="n">
        <v>371.04462059</v>
      </c>
      <c r="F59" s="20" t="n">
        <v>3.32095342</v>
      </c>
      <c r="G59" s="18" t="n">
        <v>385.95689892</v>
      </c>
      <c r="H59" s="20" t="n">
        <v>2.38597399</v>
      </c>
      <c r="I59" s="18" t="n">
        <v>373.35136785</v>
      </c>
      <c r="J59" s="20" t="n">
        <v>3.23905114</v>
      </c>
      <c r="K59" s="18" t="n">
        <v>385.05582457</v>
      </c>
      <c r="L59" s="20" t="n">
        <v>6.39416471</v>
      </c>
      <c r="M59" s="18" t="s">
        <v>404</v>
      </c>
      <c r="N59" s="20" t="s">
        <v>404</v>
      </c>
      <c r="O59" s="18" t="s">
        <v>404</v>
      </c>
      <c r="P59" s="20" t="s">
        <v>404</v>
      </c>
      <c r="Q59" s="18" t="s">
        <v>404</v>
      </c>
      <c r="R59" s="20" t="s">
        <v>404</v>
      </c>
      <c r="S59" s="18" t="s">
        <v>404</v>
      </c>
      <c r="T59" s="20" t="s">
        <v>404</v>
      </c>
      <c r="U59" s="18" t="n">
        <v>341.66033394</v>
      </c>
      <c r="V59" s="20" t="n">
        <v>7.35144821</v>
      </c>
    </row>
    <row r="60" spans="1:22">
      <c r="A60" s="15" t="s">
        <v>457</v>
      </c>
      <c r="B60" s="17" t="n">
        <v>4546</v>
      </c>
      <c r="C60" s="18">
        <f>(0.0/B60*100)</f>
        <v/>
      </c>
      <c r="D60" s="19" t="n">
        <v>4546</v>
      </c>
      <c r="E60" s="18" t="n">
        <v>391.3632226</v>
      </c>
      <c r="F60" s="20" t="n">
        <v>6.72144329</v>
      </c>
      <c r="G60" s="18" t="n">
        <v>388.40636422</v>
      </c>
      <c r="H60" s="20" t="n">
        <v>7.72621628</v>
      </c>
      <c r="I60" s="18" t="n">
        <v>378.06202431</v>
      </c>
      <c r="J60" s="20" t="n">
        <v>7.9418243</v>
      </c>
      <c r="K60" s="18" t="n">
        <v>373.35938284</v>
      </c>
      <c r="L60" s="20" t="n">
        <v>20.28309214</v>
      </c>
      <c r="M60" s="18" t="s">
        <v>404</v>
      </c>
      <c r="N60" s="20" t="s">
        <v>404</v>
      </c>
      <c r="O60" s="18" t="s">
        <v>404</v>
      </c>
      <c r="P60" s="20" t="s">
        <v>404</v>
      </c>
      <c r="Q60" s="18" t="s">
        <v>404</v>
      </c>
      <c r="R60" s="20" t="s">
        <v>404</v>
      </c>
      <c r="S60" s="18" t="s">
        <v>404</v>
      </c>
      <c r="T60" s="20" t="s">
        <v>404</v>
      </c>
      <c r="U60" s="18" t="n">
        <v>367.7815345</v>
      </c>
      <c r="V60" s="20" t="n">
        <v>20.63342422</v>
      </c>
    </row>
    <row r="61" spans="1:22">
      <c r="A61" s="15" t="s">
        <v>458</v>
      </c>
      <c r="B61" s="17" t="n">
        <v>6525</v>
      </c>
      <c r="C61" s="18">
        <f>(0.0/B61*100)</f>
        <v/>
      </c>
      <c r="D61" s="19" t="n">
        <v>6525</v>
      </c>
      <c r="E61" s="18" t="n">
        <v>475.88419279</v>
      </c>
      <c r="F61" s="20" t="n">
        <v>5.24089086</v>
      </c>
      <c r="G61" s="18" t="n">
        <v>472.79864383</v>
      </c>
      <c r="H61" s="20" t="n">
        <v>4.14669408</v>
      </c>
      <c r="I61" s="18" t="n">
        <v>497.32376093</v>
      </c>
      <c r="J61" s="20" t="n">
        <v>9.228861569999999</v>
      </c>
      <c r="K61" s="18" t="n">
        <v>465.60572848</v>
      </c>
      <c r="L61" s="20" t="n">
        <v>12.17849753</v>
      </c>
      <c r="M61" s="18" t="s">
        <v>404</v>
      </c>
      <c r="N61" s="20" t="s">
        <v>404</v>
      </c>
      <c r="O61" s="18" t="s">
        <v>404</v>
      </c>
      <c r="P61" s="20" t="s">
        <v>404</v>
      </c>
      <c r="Q61" s="18" t="s">
        <v>404</v>
      </c>
      <c r="R61" s="20" t="s">
        <v>404</v>
      </c>
      <c r="S61" s="18" t="s">
        <v>404</v>
      </c>
      <c r="T61" s="20" t="s">
        <v>404</v>
      </c>
      <c r="U61" s="18" t="n">
        <v>415.14692166</v>
      </c>
      <c r="V61" s="20" t="n">
        <v>9.98376036</v>
      </c>
    </row>
    <row r="62" spans="1:22">
      <c r="A62" s="15" t="s">
        <v>459</v>
      </c>
      <c r="B62" s="17" t="n">
        <v>4476</v>
      </c>
      <c r="C62" s="18">
        <f>(0.0/B62*100)</f>
        <v/>
      </c>
      <c r="D62" s="19" t="n">
        <v>4476</v>
      </c>
      <c r="E62" s="18" t="n">
        <v>540.80095377</v>
      </c>
      <c r="F62" s="20" t="n">
        <v>1.52052389</v>
      </c>
      <c r="G62" s="18" t="n">
        <v>521.28931975</v>
      </c>
      <c r="H62" s="20" t="n">
        <v>2.0496161</v>
      </c>
      <c r="I62" s="18" t="n">
        <v>525.09110446</v>
      </c>
      <c r="J62" s="20" t="n">
        <v>2.06431436</v>
      </c>
      <c r="K62" s="18" t="n">
        <v>498.62590345</v>
      </c>
      <c r="L62" s="20" t="n">
        <v>3.92991735</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380.31148304</v>
      </c>
      <c r="F63" s="20" t="n">
        <v>1.69527795</v>
      </c>
      <c r="G63" s="18" t="n">
        <v>375.62466926</v>
      </c>
      <c r="H63" s="20" t="n">
        <v>2.41697848</v>
      </c>
      <c r="I63" s="18" t="n">
        <v>401.17952578</v>
      </c>
      <c r="J63" s="20" t="n">
        <v>3.1745988</v>
      </c>
      <c r="K63" s="18" t="n">
        <v>397.86032504</v>
      </c>
      <c r="L63" s="20" t="n">
        <v>12.66860342</v>
      </c>
      <c r="M63" s="18" t="s">
        <v>404</v>
      </c>
      <c r="N63" s="20" t="s">
        <v>404</v>
      </c>
      <c r="O63" s="18" t="s">
        <v>404</v>
      </c>
      <c r="P63" s="20" t="s">
        <v>404</v>
      </c>
      <c r="Q63" s="18" t="s">
        <v>404</v>
      </c>
      <c r="R63" s="20" t="s">
        <v>404</v>
      </c>
      <c r="S63" s="18" t="s">
        <v>404</v>
      </c>
      <c r="T63" s="20" t="s">
        <v>404</v>
      </c>
      <c r="U63" s="18" t="n">
        <v>409.65931184</v>
      </c>
      <c r="V63" s="20" t="n">
        <v>4.96451886</v>
      </c>
    </row>
    <row r="64" spans="1:22">
      <c r="A64" s="15" t="s">
        <v>461</v>
      </c>
      <c r="B64" s="17" t="n">
        <v>3634</v>
      </c>
      <c r="C64" s="18">
        <f>(27.0/B64*100)</f>
        <v/>
      </c>
      <c r="D64" s="19" t="n">
        <v>3607</v>
      </c>
      <c r="E64" s="18" t="n">
        <v>458.38561339</v>
      </c>
      <c r="F64" s="20" t="n">
        <v>4.11104765</v>
      </c>
      <c r="G64" s="18" t="n">
        <v>469.02657958</v>
      </c>
      <c r="H64" s="20" t="n">
        <v>2.48859286</v>
      </c>
      <c r="I64" s="18" t="n">
        <v>466.4776772</v>
      </c>
      <c r="J64" s="20" t="n">
        <v>3.53063371</v>
      </c>
      <c r="K64" s="18" t="n">
        <v>439.57397817</v>
      </c>
      <c r="L64" s="20" t="n">
        <v>5.61691118</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433.4968603</v>
      </c>
      <c r="F65" s="20" t="n">
        <v>4.09185684</v>
      </c>
      <c r="G65" s="18" t="n">
        <v>428.02323819</v>
      </c>
      <c r="H65" s="20" t="n">
        <v>4.90852194</v>
      </c>
      <c r="I65" s="18" t="n">
        <v>424.2746667</v>
      </c>
      <c r="J65" s="20" t="n">
        <v>5.51394789</v>
      </c>
      <c r="K65" s="18" t="n">
        <v>417.24742674</v>
      </c>
      <c r="L65" s="20" t="n">
        <v>14.26435793</v>
      </c>
      <c r="M65" s="18" t="s">
        <v>404</v>
      </c>
      <c r="N65" s="20" t="s">
        <v>404</v>
      </c>
      <c r="O65" s="18" t="s">
        <v>404</v>
      </c>
      <c r="P65" s="20" t="s">
        <v>404</v>
      </c>
      <c r="Q65" s="18" t="s">
        <v>404</v>
      </c>
      <c r="R65" s="20" t="s">
        <v>404</v>
      </c>
      <c r="S65" s="18" t="s">
        <v>404</v>
      </c>
      <c r="T65" s="20" t="s">
        <v>404</v>
      </c>
      <c r="U65" s="18" t="n">
        <v>422.74804515</v>
      </c>
      <c r="V65" s="20" t="n">
        <v>13.17729505</v>
      </c>
    </row>
    <row r="66" spans="1:22">
      <c r="A66" s="15" t="s">
        <v>463</v>
      </c>
      <c r="B66" s="17" t="n">
        <v>5665</v>
      </c>
      <c r="C66" s="18">
        <f>(0.0/B66*100)</f>
        <v/>
      </c>
      <c r="D66" s="19" t="n">
        <v>5665</v>
      </c>
      <c r="E66" s="18" t="n">
        <v>402.95933711</v>
      </c>
      <c r="F66" s="20" t="n">
        <v>2.33681207</v>
      </c>
      <c r="G66" s="18" t="n">
        <v>425.46040994</v>
      </c>
      <c r="H66" s="20" t="n">
        <v>1.29551731</v>
      </c>
      <c r="I66" s="18" t="n">
        <v>371.43432168</v>
      </c>
      <c r="J66" s="20" t="n">
        <v>2.63219757</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408.39647326</v>
      </c>
      <c r="F67" s="20" t="n">
        <v>7.02782033</v>
      </c>
      <c r="G67" s="18" t="n">
        <v>393.58128802</v>
      </c>
      <c r="H67" s="20" t="n">
        <v>4.1716089</v>
      </c>
      <c r="I67" s="18" t="n">
        <v>399.51232697</v>
      </c>
      <c r="J67" s="20" t="n">
        <v>5.06115023</v>
      </c>
      <c r="K67" s="18" t="n">
        <v>383.56382569</v>
      </c>
      <c r="L67" s="20" t="n">
        <v>8.84379253</v>
      </c>
      <c r="M67" s="18" t="s">
        <v>404</v>
      </c>
      <c r="N67" s="20" t="s">
        <v>404</v>
      </c>
      <c r="O67" s="18" t="s">
        <v>404</v>
      </c>
      <c r="P67" s="20" t="s">
        <v>404</v>
      </c>
      <c r="Q67" s="18" t="s">
        <v>404</v>
      </c>
      <c r="R67" s="20" t="s">
        <v>404</v>
      </c>
      <c r="S67" s="18" t="s">
        <v>404</v>
      </c>
      <c r="T67" s="20" t="s">
        <v>404</v>
      </c>
      <c r="U67" s="18" t="n">
        <v>372.19674658</v>
      </c>
      <c r="V67" s="20" t="n">
        <v>22.26473179</v>
      </c>
    </row>
    <row r="68" spans="1:22">
      <c r="A68" s="15" t="s">
        <v>465</v>
      </c>
      <c r="B68" s="17" t="n">
        <v>12083</v>
      </c>
      <c r="C68" s="18">
        <f>(0.0/B68*100)</f>
        <v/>
      </c>
      <c r="D68" s="19" t="n">
        <v>12083</v>
      </c>
      <c r="E68" s="18" t="n">
        <v>413.07983089</v>
      </c>
      <c r="F68" s="20" t="n">
        <v>1.30554188</v>
      </c>
      <c r="G68" s="18" t="n">
        <v>421.99557162</v>
      </c>
      <c r="H68" s="20" t="n">
        <v>1.48161997</v>
      </c>
      <c r="I68" s="18" t="n">
        <v>429.12739197</v>
      </c>
      <c r="J68" s="20" t="n">
        <v>3.35115201</v>
      </c>
      <c r="K68" s="18" t="s">
        <v>404</v>
      </c>
      <c r="L68" s="20" t="s">
        <v>404</v>
      </c>
      <c r="M68" s="18" t="s">
        <v>404</v>
      </c>
      <c r="N68" s="20" t="s">
        <v>404</v>
      </c>
      <c r="O68" s="18" t="s">
        <v>404</v>
      </c>
      <c r="P68" s="20" t="s">
        <v>404</v>
      </c>
      <c r="Q68" s="18" t="s">
        <v>404</v>
      </c>
      <c r="R68" s="20" t="s">
        <v>404</v>
      </c>
      <c r="S68" s="18" t="s">
        <v>404</v>
      </c>
      <c r="T68" s="20" t="s">
        <v>404</v>
      </c>
      <c r="U68" s="18" t="n">
        <v>410.20846501</v>
      </c>
      <c r="V68" s="20" t="n">
        <v>5.45838185</v>
      </c>
    </row>
    <row r="69" spans="1:22">
      <c r="A69" s="15" t="s">
        <v>466</v>
      </c>
      <c r="B69" s="17" t="n">
        <v>4876</v>
      </c>
      <c r="C69" s="18">
        <f>(0.0/B69*100)</f>
        <v/>
      </c>
      <c r="D69" s="19" t="n">
        <v>4876</v>
      </c>
      <c r="E69" s="18" t="n">
        <v>426.95877948</v>
      </c>
      <c r="F69" s="20" t="n">
        <v>7.45973101</v>
      </c>
      <c r="G69" s="18" t="n">
        <v>444.72290586</v>
      </c>
      <c r="H69" s="20" t="n">
        <v>5.47219836</v>
      </c>
      <c r="I69" s="18" t="n">
        <v>424.62186296</v>
      </c>
      <c r="J69" s="20" t="n">
        <v>8.06282206</v>
      </c>
      <c r="K69" s="18" t="n">
        <v>428.70959149</v>
      </c>
      <c r="L69" s="20" t="n">
        <v>17.50456482</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483.09364669</v>
      </c>
      <c r="F70" s="20" t="n">
        <v>4.91462013</v>
      </c>
      <c r="G70" s="18" t="n">
        <v>492.35688948</v>
      </c>
      <c r="H70" s="20" t="n">
        <v>5.39497767</v>
      </c>
      <c r="I70" s="18" t="n">
        <v>482.84249293</v>
      </c>
      <c r="J70" s="20" t="n">
        <v>5.81348577</v>
      </c>
      <c r="K70" s="18" t="n">
        <v>499.59731975</v>
      </c>
      <c r="L70" s="20" t="n">
        <v>11.69167508</v>
      </c>
      <c r="M70" s="18" t="s">
        <v>404</v>
      </c>
      <c r="N70" s="20" t="s">
        <v>404</v>
      </c>
      <c r="O70" s="18" t="s">
        <v>404</v>
      </c>
      <c r="P70" s="20" t="s">
        <v>404</v>
      </c>
      <c r="Q70" s="18" t="s">
        <v>404</v>
      </c>
      <c r="R70" s="20" t="s">
        <v>404</v>
      </c>
      <c r="S70" s="18" t="s">
        <v>404</v>
      </c>
      <c r="T70" s="20" t="s">
        <v>404</v>
      </c>
      <c r="U70" s="18" t="n">
        <v>488.98108228</v>
      </c>
      <c r="V70" s="20" t="n">
        <v>23.17054717</v>
      </c>
    </row>
    <row r="71" spans="1:22">
      <c r="A71" s="15" t="s">
        <v>468</v>
      </c>
      <c r="B71" s="17" t="n">
        <v>6115</v>
      </c>
      <c r="C71" s="18">
        <f>(0.0/B71*100)</f>
        <v/>
      </c>
      <c r="D71" s="19" t="n">
        <v>6115</v>
      </c>
      <c r="E71" s="18" t="n">
        <v>554.36137822</v>
      </c>
      <c r="F71" s="20" t="n">
        <v>2.60449666</v>
      </c>
      <c r="G71" s="18" t="n">
        <v>555.33255308</v>
      </c>
      <c r="H71" s="20" t="n">
        <v>1.6859974</v>
      </c>
      <c r="I71" s="18" t="n">
        <v>558.76762712</v>
      </c>
      <c r="J71" s="20" t="n">
        <v>3.4612021</v>
      </c>
      <c r="K71" s="18" t="s">
        <v>404</v>
      </c>
      <c r="L71" s="20" t="s">
        <v>404</v>
      </c>
      <c r="M71" s="18" t="s">
        <v>404</v>
      </c>
      <c r="N71" s="20" t="s">
        <v>404</v>
      </c>
      <c r="O71" s="18" t="s">
        <v>404</v>
      </c>
      <c r="P71" s="20" t="s">
        <v>404</v>
      </c>
      <c r="Q71" s="18" t="s">
        <v>404</v>
      </c>
      <c r="R71" s="20" t="s">
        <v>404</v>
      </c>
      <c r="S71" s="18" t="s">
        <v>404</v>
      </c>
      <c r="T71" s="20" t="s">
        <v>404</v>
      </c>
      <c r="U71" s="18" t="n">
        <v>499.32168106</v>
      </c>
      <c r="V71" s="20" t="n">
        <v>16.52174043</v>
      </c>
    </row>
    <row r="72" spans="1:22">
      <c r="A72" s="15" t="s">
        <v>469</v>
      </c>
      <c r="B72" s="17" t="n">
        <v>7708</v>
      </c>
      <c r="C72" s="18">
        <f>(0.0/B72*100)</f>
        <v/>
      </c>
      <c r="D72" s="19" t="n">
        <v>7708</v>
      </c>
      <c r="E72" s="18" t="n">
        <v>526.91065574</v>
      </c>
      <c r="F72" s="20" t="n">
        <v>10.18353129</v>
      </c>
      <c r="G72" s="18" t="n">
        <v>536.48554399</v>
      </c>
      <c r="H72" s="20" t="n">
        <v>5.66884181</v>
      </c>
      <c r="I72" s="18" t="n">
        <v>531.58362887</v>
      </c>
      <c r="J72" s="20" t="n">
        <v>7.3106388</v>
      </c>
      <c r="K72" s="18" t="n">
        <v>539.9745873099999</v>
      </c>
      <c r="L72" s="20" t="n">
        <v>14.01189553</v>
      </c>
      <c r="M72" s="18" t="s">
        <v>404</v>
      </c>
      <c r="N72" s="20" t="s">
        <v>404</v>
      </c>
      <c r="O72" s="18" t="s">
        <v>404</v>
      </c>
      <c r="P72" s="20" t="s">
        <v>404</v>
      </c>
      <c r="Q72" s="18" t="s">
        <v>404</v>
      </c>
      <c r="R72" s="20" t="s">
        <v>404</v>
      </c>
      <c r="S72" s="18" t="s">
        <v>404</v>
      </c>
      <c r="T72" s="20" t="s">
        <v>404</v>
      </c>
      <c r="U72" s="18" t="n">
        <v>471.43965658</v>
      </c>
      <c r="V72" s="20" t="n">
        <v>14.72957369</v>
      </c>
    </row>
    <row r="73" spans="1:22">
      <c r="A73" s="15" t="s">
        <v>470</v>
      </c>
      <c r="B73" s="17" t="n">
        <v>8249</v>
      </c>
      <c r="C73" s="18">
        <f>(0.0/B73*100)</f>
        <v/>
      </c>
      <c r="D73" s="19" t="n">
        <v>8249</v>
      </c>
      <c r="E73" s="18" t="n">
        <v>419.714227</v>
      </c>
      <c r="F73" s="20" t="n">
        <v>4.1033093</v>
      </c>
      <c r="G73" s="18" t="n">
        <v>429.69395939</v>
      </c>
      <c r="H73" s="20" t="n">
        <v>6.01709556</v>
      </c>
      <c r="I73" s="18" t="n">
        <v>400.10098079</v>
      </c>
      <c r="J73" s="20" t="n">
        <v>6.40145767</v>
      </c>
      <c r="K73" s="18" t="s">
        <v>404</v>
      </c>
      <c r="L73" s="20" t="s">
        <v>404</v>
      </c>
      <c r="M73" s="18" t="s">
        <v>404</v>
      </c>
      <c r="N73" s="20" t="s">
        <v>404</v>
      </c>
      <c r="O73" s="18" t="s">
        <v>404</v>
      </c>
      <c r="P73" s="20" t="s">
        <v>404</v>
      </c>
      <c r="Q73" s="18" t="s">
        <v>404</v>
      </c>
      <c r="R73" s="20" t="s">
        <v>404</v>
      </c>
      <c r="S73" s="18" t="s">
        <v>404</v>
      </c>
      <c r="T73" s="20" t="s">
        <v>404</v>
      </c>
      <c r="U73" s="18" t="n">
        <v>418.62058076</v>
      </c>
      <c r="V73" s="20" t="n">
        <v>17.65950103</v>
      </c>
    </row>
    <row r="74" spans="1:22">
      <c r="A74" s="15" t="s">
        <v>471</v>
      </c>
      <c r="B74" s="17" t="n">
        <v>4692</v>
      </c>
      <c r="C74" s="18">
        <f>(484.0/B74*100)</f>
        <v/>
      </c>
      <c r="D74" s="19" t="n">
        <v>4208</v>
      </c>
      <c r="E74" s="18" t="n">
        <v>427.11852504</v>
      </c>
      <c r="F74" s="20" t="n">
        <v>4.31784837</v>
      </c>
      <c r="G74" s="18" t="n">
        <v>439.6683889</v>
      </c>
      <c r="H74" s="20" t="n">
        <v>1.98261644</v>
      </c>
      <c r="I74" s="18" t="n">
        <v>416.04633504</v>
      </c>
      <c r="J74" s="20" t="n">
        <v>2.47034715</v>
      </c>
      <c r="K74" s="18" t="n">
        <v>378.19133598</v>
      </c>
      <c r="L74" s="20" t="n">
        <v>3.88607538</v>
      </c>
      <c r="M74" s="18" t="s">
        <v>404</v>
      </c>
      <c r="N74" s="20" t="s">
        <v>404</v>
      </c>
      <c r="O74" s="18" t="s">
        <v>404</v>
      </c>
      <c r="P74" s="20" t="s">
        <v>404</v>
      </c>
      <c r="Q74" s="18" t="s">
        <v>404</v>
      </c>
      <c r="R74" s="20" t="s">
        <v>404</v>
      </c>
      <c r="S74" s="18" t="s">
        <v>404</v>
      </c>
      <c r="T74" s="20" t="s">
        <v>404</v>
      </c>
      <c r="U74" s="18" t="n">
        <v>475.68390675</v>
      </c>
      <c r="V74" s="20" t="n">
        <v>14.97449499</v>
      </c>
    </row>
    <row r="75" spans="1:22">
      <c r="A75" s="15" t="s">
        <v>472</v>
      </c>
      <c r="B75" s="17" t="n">
        <v>5375</v>
      </c>
      <c r="C75" s="18">
        <f>(483.0/B75*100)</f>
        <v/>
      </c>
      <c r="D75" s="19" t="n">
        <v>4892</v>
      </c>
      <c r="E75" s="18" t="n">
        <v>385.84007071</v>
      </c>
      <c r="F75" s="20" t="n">
        <v>6.06414004</v>
      </c>
      <c r="G75" s="18" t="n">
        <v>379.11568372</v>
      </c>
      <c r="H75" s="20" t="n">
        <v>5.23572669</v>
      </c>
      <c r="I75" s="18" t="n">
        <v>395.28026047</v>
      </c>
      <c r="J75" s="20" t="n">
        <v>5.93545901</v>
      </c>
      <c r="K75" s="18" t="n">
        <v>389.4188975</v>
      </c>
      <c r="L75" s="20" t="n">
        <v>11.48602343</v>
      </c>
      <c r="M75" s="18" t="s">
        <v>404</v>
      </c>
      <c r="N75" s="20" t="s">
        <v>404</v>
      </c>
      <c r="O75" s="18" t="s">
        <v>404</v>
      </c>
      <c r="P75" s="20" t="s">
        <v>404</v>
      </c>
      <c r="Q75" s="18" t="s">
        <v>404</v>
      </c>
      <c r="R75" s="20" t="s">
        <v>404</v>
      </c>
      <c r="S75" s="18" t="s">
        <v>404</v>
      </c>
      <c r="T75" s="20" t="s">
        <v>404</v>
      </c>
      <c r="U75" s="18" t="n">
        <v>383.64455144</v>
      </c>
      <c r="V75" s="20" t="n">
        <v>11.82993971</v>
      </c>
    </row>
    <row r="76" spans="1:22">
      <c r="A76" s="15" t="s">
        <v>473</v>
      </c>
      <c r="B76" s="17" t="n">
        <v>14167</v>
      </c>
      <c r="C76" s="18">
        <f>(1400.0/B76*100)</f>
        <v/>
      </c>
      <c r="D76" s="19" t="n">
        <v>12767</v>
      </c>
      <c r="E76" s="18" t="n">
        <v>445.10037872</v>
      </c>
      <c r="F76" s="20" t="n">
        <v>6.2406925</v>
      </c>
      <c r="G76" s="18" t="n">
        <v>437.62669661</v>
      </c>
      <c r="H76" s="20" t="n">
        <v>4.64915989</v>
      </c>
      <c r="I76" s="18" t="n">
        <v>425.58799823</v>
      </c>
      <c r="J76" s="20" t="n">
        <v>6.99638504</v>
      </c>
      <c r="K76" s="18" t="n">
        <v>415.13821077</v>
      </c>
      <c r="L76" s="20" t="n">
        <v>8.65793856</v>
      </c>
      <c r="M76" s="18" t="s">
        <v>404</v>
      </c>
      <c r="N76" s="20" t="s">
        <v>404</v>
      </c>
      <c r="O76" s="18" t="s">
        <v>404</v>
      </c>
      <c r="P76" s="20" t="s">
        <v>404</v>
      </c>
      <c r="Q76" s="18" t="s">
        <v>404</v>
      </c>
      <c r="R76" s="20" t="s">
        <v>404</v>
      </c>
      <c r="S76" s="18" t="s">
        <v>404</v>
      </c>
      <c r="T76" s="20" t="s">
        <v>404</v>
      </c>
      <c r="U76" s="18" t="n">
        <v>438.71173825</v>
      </c>
      <c r="V76" s="20" t="n">
        <v>8.200728120000001</v>
      </c>
    </row>
    <row r="77" spans="1:22">
      <c r="A77" s="15" t="s">
        <v>474</v>
      </c>
      <c r="B77" s="17" t="n">
        <v>6062</v>
      </c>
      <c r="C77" s="18">
        <f>(0.0/B77*100)</f>
        <v/>
      </c>
      <c r="D77" s="19" t="n">
        <v>6062</v>
      </c>
      <c r="E77" s="18" t="n">
        <v>443.50610217</v>
      </c>
      <c r="F77" s="20" t="n">
        <v>8.96531212</v>
      </c>
      <c r="G77" s="18" t="n">
        <v>433.27851667</v>
      </c>
      <c r="H77" s="20" t="n">
        <v>4.83994345</v>
      </c>
      <c r="I77" s="18" t="n">
        <v>434.58262247</v>
      </c>
      <c r="J77" s="20" t="n">
        <v>4.5530727</v>
      </c>
      <c r="K77" s="18" t="n">
        <v>436.77153603</v>
      </c>
      <c r="L77" s="20" t="n">
        <v>12.78406855</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524.10923306</v>
      </c>
      <c r="F78" s="20" t="n">
        <v>4.7693192</v>
      </c>
      <c r="G78" s="18" t="n">
        <v>522.87128382</v>
      </c>
      <c r="H78" s="20" t="n">
        <v>8.163653679999999</v>
      </c>
      <c r="I78" s="18" t="n">
        <v>551.0041361</v>
      </c>
      <c r="J78" s="20" t="n">
        <v>13.56821972</v>
      </c>
      <c r="K78" s="18" t="s">
        <v>404</v>
      </c>
      <c r="L78" s="20" t="s">
        <v>404</v>
      </c>
      <c r="M78" s="18" t="s">
        <v>404</v>
      </c>
      <c r="N78" s="20" t="s">
        <v>404</v>
      </c>
      <c r="O78" s="18" t="s">
        <v>404</v>
      </c>
      <c r="P78" s="20" t="s">
        <v>404</v>
      </c>
      <c r="Q78" s="18" t="s">
        <v>404</v>
      </c>
      <c r="R78" s="20" t="s">
        <v>404</v>
      </c>
      <c r="S78" s="18" t="s">
        <v>404</v>
      </c>
      <c r="T78" s="20" t="s">
        <v>404</v>
      </c>
      <c r="U78" s="18" t="n">
        <v>488.79665937</v>
      </c>
      <c r="V78" s="20" t="n">
        <v>5.36423065</v>
      </c>
    </row>
    <row customHeight="1" ht="25" r="79" spans="1:22">
      <c r="A79" s="15" t="s">
        <v>476</v>
      </c>
      <c r="B79" s="17" t="n">
        <v>1657</v>
      </c>
      <c r="C79" s="18">
        <f>(21.0/B79*100)</f>
        <v/>
      </c>
      <c r="D79" s="19" t="n">
        <v>1636</v>
      </c>
      <c r="E79" s="18" t="n">
        <v>489.81297484</v>
      </c>
      <c r="F79" s="20" t="n">
        <v>20.15831704</v>
      </c>
      <c r="G79" s="18" t="n">
        <v>491.21291409</v>
      </c>
      <c r="H79" s="20" t="n">
        <v>10.20346811</v>
      </c>
      <c r="I79" s="18" t="n">
        <v>465.2462082</v>
      </c>
      <c r="J79" s="20" t="n">
        <v>11.17905786</v>
      </c>
      <c r="K79" s="18" t="n">
        <v>453.38329111</v>
      </c>
      <c r="L79" s="20" t="n">
        <v>13.33098354</v>
      </c>
      <c r="M79" s="18" t="s">
        <v>404</v>
      </c>
      <c r="N79" s="20" t="s">
        <v>404</v>
      </c>
      <c r="O79" s="18" t="s">
        <v>404</v>
      </c>
      <c r="P79" s="20" t="s">
        <v>404</v>
      </c>
      <c r="Q79" s="18" t="s">
        <v>404</v>
      </c>
      <c r="R79" s="20" t="s">
        <v>404</v>
      </c>
      <c r="S79" s="18" t="s">
        <v>404</v>
      </c>
      <c r="T79" s="20" t="s">
        <v>404</v>
      </c>
      <c r="U79" s="18" t="n">
        <v>414.57268489</v>
      </c>
      <c r="V79" s="20" t="n">
        <v>5.88125209</v>
      </c>
    </row>
    <row r="80" spans="1:22">
      <c r="A80" s="15" t="s">
        <v>477</v>
      </c>
      <c r="B80" s="17" t="n">
        <v>7841</v>
      </c>
      <c r="C80" s="18">
        <f>(0.0/B80*100)</f>
        <v/>
      </c>
      <c r="D80" s="19" t="n">
        <v>7841</v>
      </c>
      <c r="E80" s="18" t="n">
        <v>453.26891314</v>
      </c>
      <c r="F80" s="20" t="n">
        <v>4.99983532</v>
      </c>
      <c r="G80" s="18" t="n">
        <v>465.23425226</v>
      </c>
      <c r="H80" s="20" t="n">
        <v>8.785242350000001</v>
      </c>
      <c r="I80" s="18" t="n">
        <v>445.5820221</v>
      </c>
      <c r="J80" s="20" t="n">
        <v>8.849735369999999</v>
      </c>
      <c r="K80" s="18" t="n">
        <v>467.60324543</v>
      </c>
      <c r="L80" s="20" t="n">
        <v>11.12965171</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444.47076976</v>
      </c>
      <c r="F81" s="20" t="n">
        <v>4.12576819</v>
      </c>
      <c r="G81" s="18" t="n">
        <v>445.83735554</v>
      </c>
      <c r="H81" s="20" t="n">
        <v>5.04895565</v>
      </c>
      <c r="I81" s="18" t="n">
        <v>420.40515745</v>
      </c>
      <c r="J81" s="20" t="n">
        <v>6.78282852</v>
      </c>
      <c r="K81" s="18" t="n">
        <v>436.27981882</v>
      </c>
      <c r="L81" s="20" t="n">
        <v>16.40113987</v>
      </c>
      <c r="M81" s="18" t="s">
        <v>404</v>
      </c>
      <c r="N81" s="20" t="s">
        <v>404</v>
      </c>
      <c r="O81" s="18" t="s">
        <v>404</v>
      </c>
      <c r="P81" s="20" t="s">
        <v>404</v>
      </c>
      <c r="Q81" s="18" t="s">
        <v>404</v>
      </c>
      <c r="R81" s="20" t="s">
        <v>404</v>
      </c>
      <c r="S81" s="18" t="s">
        <v>404</v>
      </c>
      <c r="T81" s="20" t="s">
        <v>404</v>
      </c>
      <c r="U81" s="18" t="n">
        <v>523.4145175</v>
      </c>
      <c r="V81" s="20" t="n">
        <v>6.78576833</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716</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522.31186213</v>
      </c>
      <c r="F7" s="20" t="n">
        <v>3.67599206</v>
      </c>
      <c r="G7" s="18" t="n">
        <v>508.43472255</v>
      </c>
      <c r="H7" s="20" t="n">
        <v>2.56362391</v>
      </c>
      <c r="I7" s="18" t="n">
        <v>488.45655719</v>
      </c>
      <c r="J7" s="20" t="n">
        <v>6.99376191</v>
      </c>
      <c r="K7" s="18" t="n">
        <v>446.80568436</v>
      </c>
      <c r="L7" s="20" t="n">
        <v>21.19297148</v>
      </c>
      <c r="M7" s="18" t="s">
        <v>404</v>
      </c>
      <c r="N7" s="20" t="s">
        <v>404</v>
      </c>
      <c r="O7" s="18" t="s">
        <v>404</v>
      </c>
      <c r="P7" s="20" t="s">
        <v>404</v>
      </c>
      <c r="Q7" s="18" t="s">
        <v>404</v>
      </c>
      <c r="R7" s="20" t="s">
        <v>404</v>
      </c>
      <c r="S7" s="18" t="s">
        <v>404</v>
      </c>
      <c r="T7" s="20" t="s">
        <v>404</v>
      </c>
      <c r="U7" s="18" t="n">
        <v>489.71685539</v>
      </c>
      <c r="V7" s="20" t="n">
        <v>10.34558129</v>
      </c>
    </row>
    <row r="8" spans="1:22">
      <c r="A8" s="15" t="s">
        <v>405</v>
      </c>
      <c r="B8" s="17" t="n">
        <v>7007</v>
      </c>
      <c r="C8" s="18">
        <f>(0.0/B8*100)</f>
        <v/>
      </c>
      <c r="D8" s="19" t="n">
        <v>7007</v>
      </c>
      <c r="E8" s="18" t="n">
        <v>499.94474455</v>
      </c>
      <c r="F8" s="20" t="n">
        <v>6.3749063</v>
      </c>
      <c r="G8" s="18" t="n">
        <v>490.55212603</v>
      </c>
      <c r="H8" s="20" t="n">
        <v>5.05953495</v>
      </c>
      <c r="I8" s="18" t="n">
        <v>511.3321043</v>
      </c>
      <c r="J8" s="20" t="n">
        <v>12.36657787</v>
      </c>
      <c r="K8" s="18" t="n">
        <v>429.28685879</v>
      </c>
      <c r="L8" s="20" t="n">
        <v>21.36499656</v>
      </c>
      <c r="M8" s="18" t="s">
        <v>404</v>
      </c>
      <c r="N8" s="20" t="s">
        <v>404</v>
      </c>
      <c r="O8" s="18" t="s">
        <v>404</v>
      </c>
      <c r="P8" s="20" t="s">
        <v>404</v>
      </c>
      <c r="Q8" s="18" t="s">
        <v>404</v>
      </c>
      <c r="R8" s="20" t="s">
        <v>404</v>
      </c>
      <c r="S8" s="18" t="s">
        <v>404</v>
      </c>
      <c r="T8" s="20" t="s">
        <v>404</v>
      </c>
      <c r="U8" s="18" t="n">
        <v>486.6193382</v>
      </c>
      <c r="V8" s="20" t="n">
        <v>25.60709491</v>
      </c>
    </row>
    <row r="9" spans="1:22">
      <c r="A9" s="15" t="s">
        <v>406</v>
      </c>
      <c r="B9" s="17" t="n">
        <v>9651</v>
      </c>
      <c r="C9" s="18">
        <f>(200.0/B9*100)</f>
        <v/>
      </c>
      <c r="D9" s="19" t="n">
        <v>9451</v>
      </c>
      <c r="E9" s="18" t="n">
        <v>503.99546498</v>
      </c>
      <c r="F9" s="20" t="n">
        <v>7.85421245</v>
      </c>
      <c r="G9" s="18" t="n">
        <v>505.98439596</v>
      </c>
      <c r="H9" s="20" t="n">
        <v>4.17354521</v>
      </c>
      <c r="I9" s="18" t="n">
        <v>497.11573434</v>
      </c>
      <c r="J9" s="20" t="n">
        <v>9.73697552</v>
      </c>
      <c r="K9" s="18" t="n">
        <v>468.69031184</v>
      </c>
      <c r="L9" s="20" t="n">
        <v>24.08332858</v>
      </c>
      <c r="M9" s="18" t="s">
        <v>404</v>
      </c>
      <c r="N9" s="20" t="s">
        <v>404</v>
      </c>
      <c r="O9" s="18" t="s">
        <v>404</v>
      </c>
      <c r="P9" s="20" t="s">
        <v>404</v>
      </c>
      <c r="Q9" s="18" t="s">
        <v>404</v>
      </c>
      <c r="R9" s="20" t="s">
        <v>404</v>
      </c>
      <c r="S9" s="18" t="s">
        <v>404</v>
      </c>
      <c r="T9" s="20" t="s">
        <v>404</v>
      </c>
      <c r="U9" s="18" t="n">
        <v>483.56167472</v>
      </c>
      <c r="V9" s="20" t="n">
        <v>16.48362883</v>
      </c>
    </row>
    <row r="10" spans="1:22">
      <c r="A10" s="15" t="s">
        <v>407</v>
      </c>
      <c r="B10" s="17" t="n">
        <v>20058</v>
      </c>
      <c r="C10" s="18">
        <f>(3134.0/B10*100)</f>
        <v/>
      </c>
      <c r="D10" s="19" t="n">
        <v>16924</v>
      </c>
      <c r="E10" s="18" t="n">
        <v>527.80284996</v>
      </c>
      <c r="F10" s="20" t="n">
        <v>4.15398154</v>
      </c>
      <c r="G10" s="18" t="n">
        <v>527.93527434</v>
      </c>
      <c r="H10" s="20" t="n">
        <v>2.89267011</v>
      </c>
      <c r="I10" s="18" t="n">
        <v>527.50338622</v>
      </c>
      <c r="J10" s="20" t="n">
        <v>9.47586611</v>
      </c>
      <c r="K10" s="18" t="n">
        <v>549.8973901000001</v>
      </c>
      <c r="L10" s="20" t="n">
        <v>28.44566377</v>
      </c>
      <c r="M10" s="18" t="s">
        <v>404</v>
      </c>
      <c r="N10" s="20" t="s">
        <v>404</v>
      </c>
      <c r="O10" s="18" t="s">
        <v>404</v>
      </c>
      <c r="P10" s="20" t="s">
        <v>404</v>
      </c>
      <c r="Q10" s="18" t="s">
        <v>404</v>
      </c>
      <c r="R10" s="20" t="s">
        <v>404</v>
      </c>
      <c r="S10" s="18" t="s">
        <v>404</v>
      </c>
      <c r="T10" s="20" t="s">
        <v>404</v>
      </c>
      <c r="U10" s="18" t="n">
        <v>551.96438788</v>
      </c>
      <c r="V10" s="20" t="n">
        <v>11.87726791</v>
      </c>
    </row>
    <row r="11" spans="1:22">
      <c r="A11" s="15" t="s">
        <v>408</v>
      </c>
      <c r="B11" s="17" t="n">
        <v>7053</v>
      </c>
      <c r="C11" s="18">
        <f>(212.0/B11*100)</f>
        <v/>
      </c>
      <c r="D11" s="19" t="n">
        <v>6841</v>
      </c>
      <c r="E11" s="18" t="n">
        <v>453.09745678</v>
      </c>
      <c r="F11" s="20" t="n">
        <v>9.080049750000001</v>
      </c>
      <c r="G11" s="18" t="n">
        <v>451.60874518</v>
      </c>
      <c r="H11" s="20" t="n">
        <v>4.20533243</v>
      </c>
      <c r="I11" s="18" t="n">
        <v>436.11797437</v>
      </c>
      <c r="J11" s="20" t="n">
        <v>6.7930297</v>
      </c>
      <c r="K11" s="18" t="n">
        <v>386.38639126</v>
      </c>
      <c r="L11" s="20" t="n">
        <v>25.47534436</v>
      </c>
      <c r="M11" s="18" t="s">
        <v>404</v>
      </c>
      <c r="N11" s="20" t="s">
        <v>404</v>
      </c>
      <c r="O11" s="18" t="s">
        <v>404</v>
      </c>
      <c r="P11" s="20" t="s">
        <v>404</v>
      </c>
      <c r="Q11" s="18" t="s">
        <v>404</v>
      </c>
      <c r="R11" s="20" t="s">
        <v>404</v>
      </c>
      <c r="S11" s="18" t="s">
        <v>404</v>
      </c>
      <c r="T11" s="20" t="s">
        <v>404</v>
      </c>
      <c r="U11" s="18" t="n">
        <v>423.50051987</v>
      </c>
      <c r="V11" s="20" t="n">
        <v>9.19553247</v>
      </c>
    </row>
    <row r="12" spans="1:22">
      <c r="A12" s="15" t="s">
        <v>409</v>
      </c>
      <c r="B12" s="17" t="n">
        <v>6894</v>
      </c>
      <c r="C12" s="18">
        <f>(106.0/B12*100)</f>
        <v/>
      </c>
      <c r="D12" s="19" t="n">
        <v>6788</v>
      </c>
      <c r="E12" s="18" t="n">
        <v>493.09319745</v>
      </c>
      <c r="F12" s="20" t="n">
        <v>6.22456868</v>
      </c>
      <c r="G12" s="18" t="n">
        <v>490.01776462</v>
      </c>
      <c r="H12" s="20" t="n">
        <v>3.3087051</v>
      </c>
      <c r="I12" s="18" t="n">
        <v>508.48147142</v>
      </c>
      <c r="J12" s="20" t="n">
        <v>11.03920251</v>
      </c>
      <c r="K12" s="18" t="n">
        <v>576.31382488</v>
      </c>
      <c r="L12" s="20" t="n">
        <v>8.821581200000001</v>
      </c>
      <c r="M12" s="18" t="s">
        <v>404</v>
      </c>
      <c r="N12" s="20" t="s">
        <v>404</v>
      </c>
      <c r="O12" s="18" t="s">
        <v>404</v>
      </c>
      <c r="P12" s="20" t="s">
        <v>404</v>
      </c>
      <c r="Q12" s="18" t="s">
        <v>404</v>
      </c>
      <c r="R12" s="20" t="s">
        <v>404</v>
      </c>
      <c r="S12" s="18" t="s">
        <v>404</v>
      </c>
      <c r="T12" s="20" t="s">
        <v>404</v>
      </c>
      <c r="U12" s="18" t="n">
        <v>422.57420863</v>
      </c>
      <c r="V12" s="20" t="n">
        <v>8.12601068</v>
      </c>
    </row>
    <row r="13" spans="1:22">
      <c r="A13" s="15" t="s">
        <v>410</v>
      </c>
      <c r="B13" s="17" t="n">
        <v>7161</v>
      </c>
      <c r="C13" s="18">
        <f>(1175.0/B13*100)</f>
        <v/>
      </c>
      <c r="D13" s="19" t="n">
        <v>5986</v>
      </c>
      <c r="E13" s="18" t="n">
        <v>508.08796534</v>
      </c>
      <c r="F13" s="20" t="n">
        <v>3.63687765</v>
      </c>
      <c r="G13" s="18" t="n">
        <v>500.15986157</v>
      </c>
      <c r="H13" s="20" t="n">
        <v>4.2492805</v>
      </c>
      <c r="I13" s="18" t="n">
        <v>473.65040064</v>
      </c>
      <c r="J13" s="20" t="n">
        <v>8.443570149999999</v>
      </c>
      <c r="K13" s="18" t="s">
        <v>404</v>
      </c>
      <c r="L13" s="20" t="s">
        <v>404</v>
      </c>
      <c r="M13" s="18" t="s">
        <v>404</v>
      </c>
      <c r="N13" s="20" t="s">
        <v>404</v>
      </c>
      <c r="O13" s="18" t="s">
        <v>404</v>
      </c>
      <c r="P13" s="20" t="s">
        <v>404</v>
      </c>
      <c r="Q13" s="18" t="s">
        <v>404</v>
      </c>
      <c r="R13" s="20" t="s">
        <v>404</v>
      </c>
      <c r="S13" s="18" t="s">
        <v>404</v>
      </c>
      <c r="T13" s="20" t="s">
        <v>404</v>
      </c>
      <c r="U13" s="18" t="n">
        <v>500.41228302</v>
      </c>
      <c r="V13" s="20" t="n">
        <v>5.25212117</v>
      </c>
    </row>
    <row r="14" spans="1:22">
      <c r="A14" s="15" t="s">
        <v>411</v>
      </c>
      <c r="B14" s="17" t="n">
        <v>5587</v>
      </c>
      <c r="C14" s="18">
        <f>(0.0/B14*100)</f>
        <v/>
      </c>
      <c r="D14" s="19" t="n">
        <v>5587</v>
      </c>
      <c r="E14" s="18" t="n">
        <v>532.28751962</v>
      </c>
      <c r="F14" s="20" t="n">
        <v>3.79935127</v>
      </c>
      <c r="G14" s="18" t="n">
        <v>532.60190191</v>
      </c>
      <c r="H14" s="20" t="n">
        <v>3.30568894</v>
      </c>
      <c r="I14" s="18" t="n">
        <v>544.38412783</v>
      </c>
      <c r="J14" s="20" t="n">
        <v>5.61386917</v>
      </c>
      <c r="K14" s="18" t="n">
        <v>500.54624992</v>
      </c>
      <c r="L14" s="20" t="n">
        <v>5.33794019</v>
      </c>
      <c r="M14" s="18" t="s">
        <v>404</v>
      </c>
      <c r="N14" s="20" t="s">
        <v>404</v>
      </c>
      <c r="O14" s="18" t="s">
        <v>404</v>
      </c>
      <c r="P14" s="20" t="s">
        <v>404</v>
      </c>
      <c r="Q14" s="18" t="s">
        <v>404</v>
      </c>
      <c r="R14" s="20" t="s">
        <v>404</v>
      </c>
      <c r="S14" s="18" t="s">
        <v>404</v>
      </c>
      <c r="T14" s="20" t="s">
        <v>404</v>
      </c>
      <c r="U14" s="18" t="n">
        <v>524.88235406</v>
      </c>
      <c r="V14" s="20" t="n">
        <v>7.57500835</v>
      </c>
    </row>
    <row r="15" spans="1:22">
      <c r="A15" s="15" t="s">
        <v>412</v>
      </c>
      <c r="B15" s="17" t="n">
        <v>5882</v>
      </c>
      <c r="C15" s="18">
        <f>(0.0/B15*100)</f>
        <v/>
      </c>
      <c r="D15" s="19" t="n">
        <v>5882</v>
      </c>
      <c r="E15" s="18" t="n">
        <v>524.24195818</v>
      </c>
      <c r="F15" s="20" t="n">
        <v>4.08283329</v>
      </c>
      <c r="G15" s="18" t="n">
        <v>534.04963214</v>
      </c>
      <c r="H15" s="20" t="n">
        <v>2.94075297</v>
      </c>
      <c r="I15" s="18" t="n">
        <v>542.92206389</v>
      </c>
      <c r="J15" s="20" t="n">
        <v>7.08848074</v>
      </c>
      <c r="K15" s="18" t="s">
        <v>404</v>
      </c>
      <c r="L15" s="20" t="s">
        <v>404</v>
      </c>
      <c r="M15" s="18" t="s">
        <v>404</v>
      </c>
      <c r="N15" s="20" t="s">
        <v>404</v>
      </c>
      <c r="O15" s="18" t="s">
        <v>404</v>
      </c>
      <c r="P15" s="20" t="s">
        <v>404</v>
      </c>
      <c r="Q15" s="18" t="s">
        <v>404</v>
      </c>
      <c r="R15" s="20" t="s">
        <v>404</v>
      </c>
      <c r="S15" s="18" t="s">
        <v>404</v>
      </c>
      <c r="T15" s="20" t="s">
        <v>404</v>
      </c>
      <c r="U15" s="18" t="n">
        <v>523.49857371</v>
      </c>
      <c r="V15" s="20" t="n">
        <v>20.48342971</v>
      </c>
    </row>
    <row r="16" spans="1:22">
      <c r="A16" s="15" t="s">
        <v>413</v>
      </c>
      <c r="B16" s="17" t="n">
        <v>6108</v>
      </c>
      <c r="C16" s="18">
        <f>(495.0/B16*100)</f>
        <v/>
      </c>
      <c r="D16" s="19" t="n">
        <v>5613</v>
      </c>
      <c r="E16" s="18" t="n">
        <v>488.66408784</v>
      </c>
      <c r="F16" s="20" t="n">
        <v>9.4825254</v>
      </c>
      <c r="G16" s="18" t="n">
        <v>491.90667632</v>
      </c>
      <c r="H16" s="20" t="n">
        <v>4.96979811</v>
      </c>
      <c r="I16" s="18" t="n">
        <v>513.86305319</v>
      </c>
      <c r="J16" s="20" t="n">
        <v>8.754300730000001</v>
      </c>
      <c r="K16" s="18" t="n">
        <v>536.2606088700001</v>
      </c>
      <c r="L16" s="20" t="n">
        <v>5.6354437</v>
      </c>
      <c r="M16" s="18" t="s">
        <v>404</v>
      </c>
      <c r="N16" s="20" t="s">
        <v>404</v>
      </c>
      <c r="O16" s="18" t="s">
        <v>404</v>
      </c>
      <c r="P16" s="20" t="s">
        <v>404</v>
      </c>
      <c r="Q16" s="18" t="s">
        <v>404</v>
      </c>
      <c r="R16" s="20" t="s">
        <v>404</v>
      </c>
      <c r="S16" s="18" t="s">
        <v>404</v>
      </c>
      <c r="T16" s="20" t="s">
        <v>404</v>
      </c>
      <c r="U16" s="18" t="n">
        <v>475.83700027</v>
      </c>
      <c r="V16" s="20" t="n">
        <v>43.71541817</v>
      </c>
    </row>
    <row r="17" spans="1:22">
      <c r="A17" s="15" t="s">
        <v>414</v>
      </c>
      <c r="B17" s="17" t="n">
        <v>6504</v>
      </c>
      <c r="C17" s="18">
        <f>(1325.0/B17*100)</f>
        <v/>
      </c>
      <c r="D17" s="19" t="n">
        <v>5179</v>
      </c>
      <c r="E17" s="18" t="n">
        <v>503.39163198</v>
      </c>
      <c r="F17" s="20" t="n">
        <v>9.99402121</v>
      </c>
      <c r="G17" s="18" t="n">
        <v>501.64625277</v>
      </c>
      <c r="H17" s="20" t="n">
        <v>4.96482862</v>
      </c>
      <c r="I17" s="18" t="n">
        <v>549.50095594</v>
      </c>
      <c r="J17" s="20" t="n">
        <v>12.97625456</v>
      </c>
      <c r="K17" s="18" t="s">
        <v>404</v>
      </c>
      <c r="L17" s="20" t="s">
        <v>404</v>
      </c>
      <c r="M17" s="18" t="s">
        <v>404</v>
      </c>
      <c r="N17" s="20" t="s">
        <v>404</v>
      </c>
      <c r="O17" s="18" t="s">
        <v>404</v>
      </c>
      <c r="P17" s="20" t="s">
        <v>404</v>
      </c>
      <c r="Q17" s="18" t="s">
        <v>404</v>
      </c>
      <c r="R17" s="20" t="s">
        <v>404</v>
      </c>
      <c r="S17" s="18" t="s">
        <v>404</v>
      </c>
      <c r="T17" s="20" t="s">
        <v>404</v>
      </c>
      <c r="U17" s="18" t="n">
        <v>553.28961456</v>
      </c>
      <c r="V17" s="20" t="n">
        <v>16.64917965</v>
      </c>
    </row>
    <row r="18" spans="1:22">
      <c r="A18" s="15" t="s">
        <v>415</v>
      </c>
      <c r="B18" s="17" t="n">
        <v>5532</v>
      </c>
      <c r="C18" s="18">
        <f>(0.0/B18*100)</f>
        <v/>
      </c>
      <c r="D18" s="19" t="n">
        <v>5532</v>
      </c>
      <c r="E18" s="18" t="n">
        <v>455.81222799</v>
      </c>
      <c r="F18" s="20" t="n">
        <v>9.16492483</v>
      </c>
      <c r="G18" s="18" t="n">
        <v>453.99134498</v>
      </c>
      <c r="H18" s="20" t="n">
        <v>4.6445557</v>
      </c>
      <c r="I18" s="18" t="n">
        <v>454.47180816</v>
      </c>
      <c r="J18" s="20" t="n">
        <v>14.26325957</v>
      </c>
      <c r="K18" s="18" t="n">
        <v>476.02242941</v>
      </c>
      <c r="L18" s="20" t="n">
        <v>3.56646091</v>
      </c>
      <c r="M18" s="18" t="s">
        <v>404</v>
      </c>
      <c r="N18" s="20" t="s">
        <v>404</v>
      </c>
      <c r="O18" s="18" t="s">
        <v>404</v>
      </c>
      <c r="P18" s="20" t="s">
        <v>404</v>
      </c>
      <c r="Q18" s="18" t="s">
        <v>404</v>
      </c>
      <c r="R18" s="20" t="s">
        <v>404</v>
      </c>
      <c r="S18" s="18" t="s">
        <v>404</v>
      </c>
      <c r="T18" s="20" t="s">
        <v>404</v>
      </c>
      <c r="U18" s="18" t="n">
        <v>469.64873429</v>
      </c>
      <c r="V18" s="20" t="n">
        <v>6.14483406</v>
      </c>
    </row>
    <row r="19" spans="1:22">
      <c r="A19" s="15" t="s">
        <v>416</v>
      </c>
      <c r="B19" s="17" t="n">
        <v>5658</v>
      </c>
      <c r="C19" s="18">
        <f>(327.0/B19*100)</f>
        <v/>
      </c>
      <c r="D19" s="19" t="n">
        <v>5331</v>
      </c>
      <c r="E19" s="18" t="n">
        <v>464.53403613</v>
      </c>
      <c r="F19" s="20" t="n">
        <v>7.35453129</v>
      </c>
      <c r="G19" s="18" t="n">
        <v>486.93324639</v>
      </c>
      <c r="H19" s="20" t="n">
        <v>6.29686583</v>
      </c>
      <c r="I19" s="18" t="n">
        <v>483.36648529</v>
      </c>
      <c r="J19" s="20" t="n">
        <v>13.09955922</v>
      </c>
      <c r="K19" s="18" t="n">
        <v>429.3619</v>
      </c>
      <c r="L19" s="20" t="n">
        <v>17.24181753</v>
      </c>
      <c r="M19" s="18" t="s">
        <v>404</v>
      </c>
      <c r="N19" s="20" t="s">
        <v>404</v>
      </c>
      <c r="O19" s="18" t="s">
        <v>404</v>
      </c>
      <c r="P19" s="20" t="s">
        <v>404</v>
      </c>
      <c r="Q19" s="18" t="s">
        <v>404</v>
      </c>
      <c r="R19" s="20" t="s">
        <v>404</v>
      </c>
      <c r="S19" s="18" t="s">
        <v>404</v>
      </c>
      <c r="T19" s="20" t="s">
        <v>404</v>
      </c>
      <c r="U19" s="18" t="n">
        <v>459.33728203</v>
      </c>
      <c r="V19" s="20" t="n">
        <v>54.71602365</v>
      </c>
    </row>
    <row r="20" spans="1:22">
      <c r="A20" s="15" t="s">
        <v>417</v>
      </c>
      <c r="B20" s="17" t="n">
        <v>3371</v>
      </c>
      <c r="C20" s="18">
        <f>(24.0/B20*100)</f>
        <v/>
      </c>
      <c r="D20" s="19" t="n">
        <v>3347</v>
      </c>
      <c r="E20" s="18" t="n">
        <v>469.20355684</v>
      </c>
      <c r="F20" s="20" t="n">
        <v>2.52608299</v>
      </c>
      <c r="G20" s="18" t="n">
        <v>476.34625805</v>
      </c>
      <c r="H20" s="20" t="n">
        <v>2.1518721</v>
      </c>
      <c r="I20" s="18" t="n">
        <v>478.82584943</v>
      </c>
      <c r="J20" s="20" t="n">
        <v>6.92154792</v>
      </c>
      <c r="K20" s="18" t="s">
        <v>404</v>
      </c>
      <c r="L20" s="20" t="s">
        <v>404</v>
      </c>
      <c r="M20" s="18" t="s">
        <v>404</v>
      </c>
      <c r="N20" s="20" t="s">
        <v>404</v>
      </c>
      <c r="O20" s="18" t="s">
        <v>404</v>
      </c>
      <c r="P20" s="20" t="s">
        <v>404</v>
      </c>
      <c r="Q20" s="18" t="s">
        <v>404</v>
      </c>
      <c r="R20" s="20" t="s">
        <v>404</v>
      </c>
      <c r="S20" s="18" t="s">
        <v>404</v>
      </c>
      <c r="T20" s="20" t="s">
        <v>404</v>
      </c>
      <c r="U20" s="18" t="n">
        <v>475.9955841</v>
      </c>
      <c r="V20" s="20" t="n">
        <v>11.45954303</v>
      </c>
    </row>
    <row r="21" spans="1:22">
      <c r="A21" s="15" t="s">
        <v>418</v>
      </c>
      <c r="B21" s="17" t="n">
        <v>5741</v>
      </c>
      <c r="C21" s="18">
        <f>(0.0/B21*100)</f>
        <v/>
      </c>
      <c r="D21" s="19" t="n">
        <v>5741</v>
      </c>
      <c r="E21" s="18" t="n">
        <v>509.02700351</v>
      </c>
      <c r="F21" s="20" t="n">
        <v>5.47568019</v>
      </c>
      <c r="G21" s="18" t="n">
        <v>498.83924385</v>
      </c>
      <c r="H21" s="20" t="n">
        <v>3.58709231</v>
      </c>
      <c r="I21" s="18" t="n">
        <v>512.5010369300001</v>
      </c>
      <c r="J21" s="20" t="n">
        <v>7.39586467</v>
      </c>
      <c r="K21" s="18" t="s">
        <v>404</v>
      </c>
      <c r="L21" s="20" t="s">
        <v>404</v>
      </c>
      <c r="M21" s="18" t="s">
        <v>404</v>
      </c>
      <c r="N21" s="20" t="s">
        <v>404</v>
      </c>
      <c r="O21" s="18" t="s">
        <v>404</v>
      </c>
      <c r="P21" s="20" t="s">
        <v>404</v>
      </c>
      <c r="Q21" s="18" t="s">
        <v>404</v>
      </c>
      <c r="R21" s="20" t="s">
        <v>404</v>
      </c>
      <c r="S21" s="18" t="s">
        <v>404</v>
      </c>
      <c r="T21" s="20" t="s">
        <v>404</v>
      </c>
      <c r="U21" s="18" t="n">
        <v>496.77666155</v>
      </c>
      <c r="V21" s="20" t="n">
        <v>7.75494202</v>
      </c>
    </row>
    <row r="22" spans="1:22">
      <c r="A22" s="15" t="s">
        <v>419</v>
      </c>
      <c r="B22" s="17" t="n">
        <v>6598</v>
      </c>
      <c r="C22" s="18">
        <f>(0.0/B22*100)</f>
        <v/>
      </c>
      <c r="D22" s="19" t="n">
        <v>6598</v>
      </c>
      <c r="E22" s="18" t="n">
        <v>453.2753267</v>
      </c>
      <c r="F22" s="20" t="n">
        <v>9.26547311</v>
      </c>
      <c r="G22" s="18" t="n">
        <v>471.57808301</v>
      </c>
      <c r="H22" s="20" t="n">
        <v>5.43123204</v>
      </c>
      <c r="I22" s="18" t="n">
        <v>465.31195185</v>
      </c>
      <c r="J22" s="20" t="n">
        <v>16.249701</v>
      </c>
      <c r="K22" s="18" t="n">
        <v>516.10136674</v>
      </c>
      <c r="L22" s="20" t="n">
        <v>17.08772445</v>
      </c>
      <c r="M22" s="18" t="s">
        <v>404</v>
      </c>
      <c r="N22" s="20" t="s">
        <v>404</v>
      </c>
      <c r="O22" s="18" t="s">
        <v>404</v>
      </c>
      <c r="P22" s="20" t="s">
        <v>404</v>
      </c>
      <c r="Q22" s="18" t="s">
        <v>404</v>
      </c>
      <c r="R22" s="20" t="s">
        <v>404</v>
      </c>
      <c r="S22" s="18" t="s">
        <v>404</v>
      </c>
      <c r="T22" s="20" t="s">
        <v>404</v>
      </c>
      <c r="U22" s="18" t="n">
        <v>446.36760251</v>
      </c>
      <c r="V22" s="20" t="n">
        <v>39.44841433</v>
      </c>
    </row>
    <row r="23" spans="1:22">
      <c r="A23" s="15" t="s">
        <v>420</v>
      </c>
      <c r="B23" s="17" t="n">
        <v>11583</v>
      </c>
      <c r="C23" s="18">
        <f>(3194.0/B23*100)</f>
        <v/>
      </c>
      <c r="D23" s="19" t="n">
        <v>8389</v>
      </c>
      <c r="E23" s="18" t="n">
        <v>445.79441639</v>
      </c>
      <c r="F23" s="20" t="n">
        <v>9.591016939999999</v>
      </c>
      <c r="G23" s="18" t="n">
        <v>482.00305184</v>
      </c>
      <c r="H23" s="20" t="n">
        <v>4.82148488</v>
      </c>
      <c r="I23" s="18" t="n">
        <v>505.34368168</v>
      </c>
      <c r="J23" s="20" t="n">
        <v>9.50982013</v>
      </c>
      <c r="K23" s="18" t="n">
        <v>523.53256208</v>
      </c>
      <c r="L23" s="20" t="n">
        <v>23.23331169</v>
      </c>
      <c r="M23" s="18" t="s">
        <v>404</v>
      </c>
      <c r="N23" s="20" t="s">
        <v>404</v>
      </c>
      <c r="O23" s="18" t="s">
        <v>404</v>
      </c>
      <c r="P23" s="20" t="s">
        <v>404</v>
      </c>
      <c r="Q23" s="18" t="s">
        <v>404</v>
      </c>
      <c r="R23" s="20" t="s">
        <v>404</v>
      </c>
      <c r="S23" s="18" t="s">
        <v>404</v>
      </c>
      <c r="T23" s="20" t="s">
        <v>404</v>
      </c>
      <c r="U23" s="18" t="n">
        <v>481.19266763</v>
      </c>
      <c r="V23" s="20" t="n">
        <v>28.12805804</v>
      </c>
    </row>
    <row r="24" spans="1:22">
      <c r="A24" s="15" t="s">
        <v>421</v>
      </c>
      <c r="B24" s="17" t="n">
        <v>6647</v>
      </c>
      <c r="C24" s="18">
        <f>(0.0/B24*100)</f>
        <v/>
      </c>
      <c r="D24" s="19" t="n">
        <v>6647</v>
      </c>
      <c r="E24" s="18" t="n">
        <v>513.7720822799999</v>
      </c>
      <c r="F24" s="20" t="n">
        <v>10.34212015</v>
      </c>
      <c r="G24" s="18" t="n">
        <v>545.93364604</v>
      </c>
      <c r="H24" s="20" t="n">
        <v>4.69146058</v>
      </c>
      <c r="I24" s="18" t="n">
        <v>528.66602799</v>
      </c>
      <c r="J24" s="20" t="n">
        <v>8.508300050000001</v>
      </c>
      <c r="K24" s="18" t="n">
        <v>606.67526333</v>
      </c>
      <c r="L24" s="20" t="n">
        <v>8.792162129999999</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513.12183064</v>
      </c>
      <c r="F25" s="20" t="n">
        <v>6.38881745</v>
      </c>
      <c r="G25" s="18" t="n">
        <v>517.31129767</v>
      </c>
      <c r="H25" s="20" t="n">
        <v>4.44370568</v>
      </c>
      <c r="I25" s="18" t="n">
        <v>519.47334972</v>
      </c>
      <c r="J25" s="20" t="n">
        <v>10.29114212</v>
      </c>
      <c r="K25" s="18" t="s">
        <v>404</v>
      </c>
      <c r="L25" s="20" t="s">
        <v>404</v>
      </c>
      <c r="M25" s="18" t="s">
        <v>404</v>
      </c>
      <c r="N25" s="20" t="s">
        <v>404</v>
      </c>
      <c r="O25" s="18" t="s">
        <v>404</v>
      </c>
      <c r="P25" s="20" t="s">
        <v>404</v>
      </c>
      <c r="Q25" s="18" t="s">
        <v>404</v>
      </c>
      <c r="R25" s="20" t="s">
        <v>404</v>
      </c>
      <c r="S25" s="18" t="s">
        <v>404</v>
      </c>
      <c r="T25" s="20" t="s">
        <v>404</v>
      </c>
      <c r="U25" s="18" t="n">
        <v>463.71664584</v>
      </c>
      <c r="V25" s="20" t="n">
        <v>16.34424779</v>
      </c>
    </row>
    <row r="26" spans="1:22">
      <c r="A26" s="15" t="s">
        <v>423</v>
      </c>
      <c r="B26" s="17" t="n">
        <v>4869</v>
      </c>
      <c r="C26" s="18">
        <f>(11.0/B26*100)</f>
        <v/>
      </c>
      <c r="D26" s="19" t="n">
        <v>4858</v>
      </c>
      <c r="E26" s="18" t="n">
        <v>478.50847361</v>
      </c>
      <c r="F26" s="20" t="n">
        <v>4.26864655</v>
      </c>
      <c r="G26" s="18" t="n">
        <v>494.74779561</v>
      </c>
      <c r="H26" s="20" t="n">
        <v>2.11843822</v>
      </c>
      <c r="I26" s="18" t="n">
        <v>490.22574434</v>
      </c>
      <c r="J26" s="20" t="n">
        <v>5.6602666</v>
      </c>
      <c r="K26" s="18" t="s">
        <v>404</v>
      </c>
      <c r="L26" s="20" t="s">
        <v>404</v>
      </c>
      <c r="M26" s="18" t="s">
        <v>404</v>
      </c>
      <c r="N26" s="20" t="s">
        <v>404</v>
      </c>
      <c r="O26" s="18" t="s">
        <v>404</v>
      </c>
      <c r="P26" s="20" t="s">
        <v>404</v>
      </c>
      <c r="Q26" s="18" t="s">
        <v>404</v>
      </c>
      <c r="R26" s="20" t="s">
        <v>404</v>
      </c>
      <c r="S26" s="18" t="s">
        <v>404</v>
      </c>
      <c r="T26" s="20" t="s">
        <v>404</v>
      </c>
      <c r="U26" s="18" t="n">
        <v>455.5063103</v>
      </c>
      <c r="V26" s="20" t="n">
        <v>9.170333830000001</v>
      </c>
    </row>
    <row r="27" spans="1:22">
      <c r="A27" s="15" t="s">
        <v>424</v>
      </c>
      <c r="B27" s="17" t="n">
        <v>5299</v>
      </c>
      <c r="C27" s="18">
        <f>(0.0/B27*100)</f>
        <v/>
      </c>
      <c r="D27" s="19" t="n">
        <v>5299</v>
      </c>
      <c r="E27" s="18" t="n">
        <v>485.56511152</v>
      </c>
      <c r="F27" s="20" t="n">
        <v>1.88725582</v>
      </c>
      <c r="G27" s="18" t="n">
        <v>478.51153056</v>
      </c>
      <c r="H27" s="20" t="n">
        <v>1.35115324</v>
      </c>
      <c r="I27" s="18" t="n">
        <v>542.98112895</v>
      </c>
      <c r="J27" s="20" t="n">
        <v>5.18525175</v>
      </c>
      <c r="K27" s="18" t="s">
        <v>404</v>
      </c>
      <c r="L27" s="20" t="s">
        <v>404</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401.42529329</v>
      </c>
      <c r="F28" s="20" t="n">
        <v>7.28100361</v>
      </c>
      <c r="G28" s="18" t="n">
        <v>418.97434974</v>
      </c>
      <c r="H28" s="20" t="n">
        <v>3.20369225</v>
      </c>
      <c r="I28" s="18" t="n">
        <v>414.53805344</v>
      </c>
      <c r="J28" s="20" t="n">
        <v>4.35239669</v>
      </c>
      <c r="K28" s="18" t="n">
        <v>422.47443934</v>
      </c>
      <c r="L28" s="20" t="n">
        <v>4.93034317</v>
      </c>
      <c r="M28" s="18" t="s">
        <v>404</v>
      </c>
      <c r="N28" s="20" t="s">
        <v>404</v>
      </c>
      <c r="O28" s="18" t="s">
        <v>404</v>
      </c>
      <c r="P28" s="20" t="s">
        <v>404</v>
      </c>
      <c r="Q28" s="18" t="s">
        <v>404</v>
      </c>
      <c r="R28" s="20" t="s">
        <v>404</v>
      </c>
      <c r="S28" s="18" t="s">
        <v>404</v>
      </c>
      <c r="T28" s="20" t="s">
        <v>404</v>
      </c>
      <c r="U28" s="18" t="n">
        <v>394.26274972</v>
      </c>
      <c r="V28" s="20" t="n">
        <v>6.85980648</v>
      </c>
    </row>
    <row r="29" spans="1:22">
      <c r="A29" s="15" t="s">
        <v>426</v>
      </c>
      <c r="B29" s="17" t="n">
        <v>5385</v>
      </c>
      <c r="C29" s="18">
        <f>(1123.0/B29*100)</f>
        <v/>
      </c>
      <c r="D29" s="19" t="n">
        <v>4262</v>
      </c>
      <c r="E29" s="18" t="n">
        <v>515.8960501</v>
      </c>
      <c r="F29" s="20" t="n">
        <v>28.37456797</v>
      </c>
      <c r="G29" s="18" t="n">
        <v>503.18494655</v>
      </c>
      <c r="H29" s="20" t="n">
        <v>8.45208287</v>
      </c>
      <c r="I29" s="18" t="n">
        <v>524.28246537</v>
      </c>
      <c r="J29" s="20" t="n">
        <v>15.35983184</v>
      </c>
      <c r="K29" s="18" t="n">
        <v>645.87613858</v>
      </c>
      <c r="L29" s="20" t="n">
        <v>6.67311302</v>
      </c>
      <c r="M29" s="18" t="s">
        <v>404</v>
      </c>
      <c r="N29" s="20" t="s">
        <v>404</v>
      </c>
      <c r="O29" s="18" t="s">
        <v>404</v>
      </c>
      <c r="P29" s="20" t="s">
        <v>404</v>
      </c>
      <c r="Q29" s="18" t="s">
        <v>404</v>
      </c>
      <c r="R29" s="20" t="s">
        <v>404</v>
      </c>
      <c r="S29" s="18" t="s">
        <v>404</v>
      </c>
      <c r="T29" s="20" t="s">
        <v>404</v>
      </c>
      <c r="U29" s="18" t="n">
        <v>496.08937753</v>
      </c>
      <c r="V29" s="20" t="n">
        <v>10.8849441</v>
      </c>
    </row>
    <row r="30" spans="1:22">
      <c r="A30" s="15" t="s">
        <v>427</v>
      </c>
      <c r="B30" s="17" t="n">
        <v>4520</v>
      </c>
      <c r="C30" s="18">
        <f>(1105.0/B30*100)</f>
        <v/>
      </c>
      <c r="D30" s="19" t="n">
        <v>3415</v>
      </c>
      <c r="E30" s="18" t="n">
        <v>519.6750004</v>
      </c>
      <c r="F30" s="20" t="n">
        <v>6.81423636</v>
      </c>
      <c r="G30" s="18" t="n">
        <v>514.31164193</v>
      </c>
      <c r="H30" s="20" t="n">
        <v>4.03649185</v>
      </c>
      <c r="I30" s="18" t="n">
        <v>501.9657354</v>
      </c>
      <c r="J30" s="20" t="n">
        <v>13.87059936</v>
      </c>
      <c r="K30" s="18" t="s">
        <v>404</v>
      </c>
      <c r="L30" s="20" t="s">
        <v>404</v>
      </c>
      <c r="M30" s="18" t="s">
        <v>404</v>
      </c>
      <c r="N30" s="20" t="s">
        <v>404</v>
      </c>
      <c r="O30" s="18" t="s">
        <v>404</v>
      </c>
      <c r="P30" s="20" t="s">
        <v>404</v>
      </c>
      <c r="Q30" s="18" t="s">
        <v>404</v>
      </c>
      <c r="R30" s="20" t="s">
        <v>404</v>
      </c>
      <c r="S30" s="18" t="s">
        <v>404</v>
      </c>
      <c r="T30" s="20" t="s">
        <v>404</v>
      </c>
      <c r="U30" s="18" t="n">
        <v>515.93194737</v>
      </c>
      <c r="V30" s="20" t="n">
        <v>6.04563802</v>
      </c>
    </row>
    <row r="31" spans="1:22">
      <c r="A31" s="15" t="s">
        <v>428</v>
      </c>
      <c r="B31" s="17" t="n">
        <v>5456</v>
      </c>
      <c r="C31" s="18">
        <f>(502.0/B31*100)</f>
        <v/>
      </c>
      <c r="D31" s="19" t="n">
        <v>4954</v>
      </c>
      <c r="E31" s="18" t="n">
        <v>493.54615338</v>
      </c>
      <c r="F31" s="20" t="n">
        <v>6.51899314</v>
      </c>
      <c r="G31" s="18" t="n">
        <v>500.44106802</v>
      </c>
      <c r="H31" s="20" t="n">
        <v>2.53687173</v>
      </c>
      <c r="I31" s="18" t="n">
        <v>504.08207604</v>
      </c>
      <c r="J31" s="20" t="n">
        <v>13.23328761</v>
      </c>
      <c r="K31" s="18" t="s">
        <v>404</v>
      </c>
      <c r="L31" s="20" t="s">
        <v>404</v>
      </c>
      <c r="M31" s="18" t="s">
        <v>404</v>
      </c>
      <c r="N31" s="20" t="s">
        <v>404</v>
      </c>
      <c r="O31" s="18" t="s">
        <v>404</v>
      </c>
      <c r="P31" s="20" t="s">
        <v>404</v>
      </c>
      <c r="Q31" s="18" t="s">
        <v>404</v>
      </c>
      <c r="R31" s="20" t="s">
        <v>404</v>
      </c>
      <c r="S31" s="18" t="s">
        <v>404</v>
      </c>
      <c r="T31" s="20" t="s">
        <v>404</v>
      </c>
      <c r="U31" s="18" t="n">
        <v>493.48206306</v>
      </c>
      <c r="V31" s="20" t="n">
        <v>10.93965278</v>
      </c>
    </row>
    <row r="32" spans="1:22">
      <c r="A32" s="15" t="s">
        <v>429</v>
      </c>
      <c r="B32" s="17" t="n">
        <v>4478</v>
      </c>
      <c r="C32" s="18">
        <f>(0.0/B32*100)</f>
        <v/>
      </c>
      <c r="D32" s="19" t="n">
        <v>4478</v>
      </c>
      <c r="E32" s="18" t="n">
        <v>499.66531467</v>
      </c>
      <c r="F32" s="20" t="n">
        <v>4.25592666</v>
      </c>
      <c r="G32" s="18" t="n">
        <v>503.20537445</v>
      </c>
      <c r="H32" s="20" t="n">
        <v>4.22607514</v>
      </c>
      <c r="I32" s="18" t="n">
        <v>500.11668006</v>
      </c>
      <c r="J32" s="20" t="n">
        <v>9.212671719999999</v>
      </c>
      <c r="K32" s="18" t="s">
        <v>404</v>
      </c>
      <c r="L32" s="20" t="s">
        <v>404</v>
      </c>
      <c r="M32" s="18" t="s">
        <v>404</v>
      </c>
      <c r="N32" s="20" t="s">
        <v>404</v>
      </c>
      <c r="O32" s="18" t="s">
        <v>404</v>
      </c>
      <c r="P32" s="20" t="s">
        <v>404</v>
      </c>
      <c r="Q32" s="18" t="s">
        <v>404</v>
      </c>
      <c r="R32" s="20" t="s">
        <v>404</v>
      </c>
      <c r="S32" s="18" t="s">
        <v>404</v>
      </c>
      <c r="T32" s="20" t="s">
        <v>404</v>
      </c>
      <c r="U32" s="18" t="n">
        <v>520.84405387</v>
      </c>
      <c r="V32" s="20" t="n">
        <v>15.40477009</v>
      </c>
    </row>
    <row r="33" spans="1:22">
      <c r="A33" s="15" t="s">
        <v>430</v>
      </c>
      <c r="B33" s="17" t="n">
        <v>7325</v>
      </c>
      <c r="C33" s="18">
        <f>(29.0/B33*100)</f>
        <v/>
      </c>
      <c r="D33" s="19" t="n">
        <v>7296</v>
      </c>
      <c r="E33" s="18" t="n">
        <v>501.42749109</v>
      </c>
      <c r="F33" s="20" t="n">
        <v>6.42724886</v>
      </c>
      <c r="G33" s="18" t="n">
        <v>501.897791</v>
      </c>
      <c r="H33" s="20" t="n">
        <v>3.66979886</v>
      </c>
      <c r="I33" s="18" t="n">
        <v>498.99170628</v>
      </c>
      <c r="J33" s="20" t="n">
        <v>8.41098135</v>
      </c>
      <c r="K33" s="18" t="n">
        <v>467.07112153</v>
      </c>
      <c r="L33" s="20" t="n">
        <v>7.97410372</v>
      </c>
      <c r="M33" s="18" t="s">
        <v>404</v>
      </c>
      <c r="N33" s="20" t="s">
        <v>404</v>
      </c>
      <c r="O33" s="18" t="s">
        <v>404</v>
      </c>
      <c r="P33" s="20" t="s">
        <v>404</v>
      </c>
      <c r="Q33" s="18" t="s">
        <v>404</v>
      </c>
      <c r="R33" s="20" t="s">
        <v>404</v>
      </c>
      <c r="S33" s="18" t="s">
        <v>404</v>
      </c>
      <c r="T33" s="20" t="s">
        <v>404</v>
      </c>
      <c r="U33" s="18" t="n">
        <v>429.51497882</v>
      </c>
      <c r="V33" s="20" t="n">
        <v>16.83894757</v>
      </c>
    </row>
    <row r="34" spans="1:22">
      <c r="A34" s="15" t="s">
        <v>431</v>
      </c>
      <c r="B34" s="17" t="n">
        <v>6350</v>
      </c>
      <c r="C34" s="18">
        <f>(0.0/B34*100)</f>
        <v/>
      </c>
      <c r="D34" s="19" t="n">
        <v>6350</v>
      </c>
      <c r="E34" s="18" t="n">
        <v>445.09363073</v>
      </c>
      <c r="F34" s="20" t="n">
        <v>7.62395325</v>
      </c>
      <c r="G34" s="18" t="n">
        <v>462.13820047</v>
      </c>
      <c r="H34" s="20" t="n">
        <v>5.1289667</v>
      </c>
      <c r="I34" s="18" t="n">
        <v>478.94739458</v>
      </c>
      <c r="J34" s="20" t="n">
        <v>8.17375957</v>
      </c>
      <c r="K34" s="18" t="s">
        <v>404</v>
      </c>
      <c r="L34" s="20" t="s">
        <v>404</v>
      </c>
      <c r="M34" s="18" t="s">
        <v>404</v>
      </c>
      <c r="N34" s="20" t="s">
        <v>404</v>
      </c>
      <c r="O34" s="18" t="s">
        <v>404</v>
      </c>
      <c r="P34" s="20" t="s">
        <v>404</v>
      </c>
      <c r="Q34" s="18" t="s">
        <v>404</v>
      </c>
      <c r="R34" s="20" t="s">
        <v>404</v>
      </c>
      <c r="S34" s="18" t="s">
        <v>404</v>
      </c>
      <c r="T34" s="20" t="s">
        <v>404</v>
      </c>
      <c r="U34" s="18" t="n">
        <v>355.49436773</v>
      </c>
      <c r="V34" s="20" t="n">
        <v>8.932563610000001</v>
      </c>
    </row>
    <row r="35" spans="1:22">
      <c r="A35" s="15" t="s">
        <v>432</v>
      </c>
      <c r="B35" s="17" t="n">
        <v>6406</v>
      </c>
      <c r="C35" s="18">
        <f>(443.0/B35*100)</f>
        <v/>
      </c>
      <c r="D35" s="19" t="n">
        <v>5963</v>
      </c>
      <c r="E35" s="18" t="n">
        <v>512.71688582</v>
      </c>
      <c r="F35" s="20" t="n">
        <v>2.87718929</v>
      </c>
      <c r="G35" s="18" t="n">
        <v>516.7112872599999</v>
      </c>
      <c r="H35" s="20" t="n">
        <v>1.82925028</v>
      </c>
      <c r="I35" s="18" t="n">
        <v>511.979855</v>
      </c>
      <c r="J35" s="20" t="n">
        <v>4.56057792</v>
      </c>
      <c r="K35" s="18" t="s">
        <v>404</v>
      </c>
      <c r="L35" s="20" t="s">
        <v>404</v>
      </c>
      <c r="M35" s="18" t="s">
        <v>404</v>
      </c>
      <c r="N35" s="20" t="s">
        <v>404</v>
      </c>
      <c r="O35" s="18" t="s">
        <v>404</v>
      </c>
      <c r="P35" s="20" t="s">
        <v>404</v>
      </c>
      <c r="Q35" s="18" t="s">
        <v>404</v>
      </c>
      <c r="R35" s="20" t="s">
        <v>404</v>
      </c>
      <c r="S35" s="18" t="s">
        <v>404</v>
      </c>
      <c r="T35" s="20" t="s">
        <v>404</v>
      </c>
      <c r="U35" s="18" t="n">
        <v>490.75581201</v>
      </c>
      <c r="V35" s="20" t="n">
        <v>13.91851442</v>
      </c>
    </row>
    <row r="36" spans="1:22">
      <c r="A36" s="15" t="s">
        <v>433</v>
      </c>
      <c r="B36" s="17" t="n">
        <v>6736</v>
      </c>
      <c r="C36" s="18">
        <f>(10.0/B36*100)</f>
        <v/>
      </c>
      <c r="D36" s="19" t="n">
        <v>6726</v>
      </c>
      <c r="E36" s="18" t="n">
        <v>499.14354802</v>
      </c>
      <c r="F36" s="20" t="n">
        <v>4.78767075</v>
      </c>
      <c r="G36" s="18" t="n">
        <v>492.21801567</v>
      </c>
      <c r="H36" s="20" t="n">
        <v>3.55715842</v>
      </c>
      <c r="I36" s="18" t="n">
        <v>485.13889179</v>
      </c>
      <c r="J36" s="20" t="n">
        <v>5.04653591</v>
      </c>
      <c r="K36" s="18" t="n">
        <v>486.66479722</v>
      </c>
      <c r="L36" s="20" t="n">
        <v>6.73928118</v>
      </c>
      <c r="M36" s="18" t="s">
        <v>404</v>
      </c>
      <c r="N36" s="20" t="s">
        <v>404</v>
      </c>
      <c r="O36" s="18" t="s">
        <v>404</v>
      </c>
      <c r="P36" s="20" t="s">
        <v>404</v>
      </c>
      <c r="Q36" s="18" t="s">
        <v>404</v>
      </c>
      <c r="R36" s="20" t="s">
        <v>404</v>
      </c>
      <c r="S36" s="18" t="s">
        <v>404</v>
      </c>
      <c r="T36" s="20" t="s">
        <v>404</v>
      </c>
      <c r="U36" s="18" t="n">
        <v>496.57603535</v>
      </c>
      <c r="V36" s="20" t="n">
        <v>5.27331059</v>
      </c>
    </row>
    <row r="37" spans="1:22">
      <c r="A37" s="15" t="s">
        <v>434</v>
      </c>
      <c r="B37" s="17" t="n">
        <v>5458</v>
      </c>
      <c r="C37" s="18">
        <f>(0.0/B37*100)</f>
        <v/>
      </c>
      <c r="D37" s="19" t="n">
        <v>5458</v>
      </c>
      <c r="E37" s="18" t="n">
        <v>493.964696</v>
      </c>
      <c r="F37" s="20" t="n">
        <v>5.514071</v>
      </c>
      <c r="G37" s="18" t="n">
        <v>491.19095884</v>
      </c>
      <c r="H37" s="20" t="n">
        <v>4.81842421</v>
      </c>
      <c r="I37" s="18" t="n">
        <v>502.54912442</v>
      </c>
      <c r="J37" s="20" t="n">
        <v>18.51883737</v>
      </c>
      <c r="K37" s="18" t="s">
        <v>404</v>
      </c>
      <c r="L37" s="20" t="s">
        <v>404</v>
      </c>
      <c r="M37" s="18" t="s">
        <v>404</v>
      </c>
      <c r="N37" s="20" t="s">
        <v>404</v>
      </c>
      <c r="O37" s="18" t="s">
        <v>404</v>
      </c>
      <c r="P37" s="20" t="s">
        <v>404</v>
      </c>
      <c r="Q37" s="18" t="s">
        <v>404</v>
      </c>
      <c r="R37" s="20" t="s">
        <v>404</v>
      </c>
      <c r="S37" s="18" t="s">
        <v>404</v>
      </c>
      <c r="T37" s="20" t="s">
        <v>404</v>
      </c>
      <c r="U37" s="18" t="n">
        <v>635.7452875</v>
      </c>
      <c r="V37" s="20" t="n">
        <v>18.13602755</v>
      </c>
    </row>
    <row r="38" spans="1:22">
      <c r="A38" s="15" t="s">
        <v>435</v>
      </c>
      <c r="B38" s="17" t="n">
        <v>5860</v>
      </c>
      <c r="C38" s="18">
        <f>(268.0/B38*100)</f>
        <v/>
      </c>
      <c r="D38" s="19" t="n">
        <v>5592</v>
      </c>
      <c r="E38" s="18" t="n">
        <v>492.195961</v>
      </c>
      <c r="F38" s="20" t="n">
        <v>7.48436211</v>
      </c>
      <c r="G38" s="18" t="n">
        <v>510.52394819</v>
      </c>
      <c r="H38" s="20" t="n">
        <v>4.90856831</v>
      </c>
      <c r="I38" s="18" t="n">
        <v>507.48987533</v>
      </c>
      <c r="J38" s="20" t="n">
        <v>24.99765796</v>
      </c>
      <c r="K38" s="18" t="s">
        <v>404</v>
      </c>
      <c r="L38" s="20" t="s">
        <v>404</v>
      </c>
      <c r="M38" s="18" t="s">
        <v>404</v>
      </c>
      <c r="N38" s="20" t="s">
        <v>404</v>
      </c>
      <c r="O38" s="18" t="s">
        <v>404</v>
      </c>
      <c r="P38" s="20" t="s">
        <v>404</v>
      </c>
      <c r="Q38" s="18" t="s">
        <v>404</v>
      </c>
      <c r="R38" s="20" t="s">
        <v>404</v>
      </c>
      <c r="S38" s="18" t="s">
        <v>404</v>
      </c>
      <c r="T38" s="20" t="s">
        <v>404</v>
      </c>
      <c r="U38" s="18" t="n">
        <v>506.78156848</v>
      </c>
      <c r="V38" s="20" t="n">
        <v>23.23118351</v>
      </c>
    </row>
    <row r="39" spans="1:22">
      <c r="A39" s="15" t="s">
        <v>436</v>
      </c>
      <c r="B39" s="17" t="n">
        <v>5895</v>
      </c>
      <c r="C39" s="18">
        <f>(0.0/B39*100)</f>
        <v/>
      </c>
      <c r="D39" s="19" t="n">
        <v>5895</v>
      </c>
      <c r="E39" s="18" t="n">
        <v>433.34634132</v>
      </c>
      <c r="F39" s="20" t="n">
        <v>7.28249628</v>
      </c>
      <c r="G39" s="18" t="n">
        <v>417.3552393</v>
      </c>
      <c r="H39" s="20" t="n">
        <v>5.70853654</v>
      </c>
      <c r="I39" s="18" t="n">
        <v>433.57385727</v>
      </c>
      <c r="J39" s="20" t="n">
        <v>30.96185249</v>
      </c>
      <c r="K39" s="18" t="s">
        <v>404</v>
      </c>
      <c r="L39" s="20" t="s">
        <v>404</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(3029.0/B40*100)</f>
        <v/>
      </c>
      <c r="D40" s="19" t="n">
        <v>11128</v>
      </c>
      <c r="E40" s="18" t="n">
        <v>521.2932875499999</v>
      </c>
      <c r="F40" s="20" t="n">
        <v>6.0201715</v>
      </c>
      <c r="G40" s="18" t="n">
        <v>503.11326287</v>
      </c>
      <c r="H40" s="20" t="n">
        <v>4.43011189</v>
      </c>
      <c r="I40" s="18" t="n">
        <v>513.69145955</v>
      </c>
      <c r="J40" s="20" t="n">
        <v>19.1300864</v>
      </c>
      <c r="K40" s="18" t="n">
        <v>522.58798468</v>
      </c>
      <c r="L40" s="20" t="n">
        <v>5.15450376</v>
      </c>
      <c r="M40" s="18" t="s">
        <v>404</v>
      </c>
      <c r="N40" s="20" t="s">
        <v>404</v>
      </c>
      <c r="O40" s="18" t="s">
        <v>404</v>
      </c>
      <c r="P40" s="20" t="s">
        <v>404</v>
      </c>
      <c r="Q40" s="18" t="s">
        <v>404</v>
      </c>
      <c r="R40" s="20" t="s">
        <v>404</v>
      </c>
      <c r="S40" s="18" t="s">
        <v>404</v>
      </c>
      <c r="T40" s="20" t="s">
        <v>404</v>
      </c>
      <c r="U40" s="18" t="n">
        <v>502.81605376</v>
      </c>
      <c r="V40" s="20" t="n">
        <v>11.39857875</v>
      </c>
    </row>
    <row r="41" spans="1:22">
      <c r="A41" s="15" t="s">
        <v>438</v>
      </c>
      <c r="B41" s="17" t="n">
        <v>5712</v>
      </c>
      <c r="C41" s="18">
        <f>(138.0/B41*100)</f>
        <v/>
      </c>
      <c r="D41" s="19" t="n">
        <v>5574</v>
      </c>
      <c r="E41" s="18" t="n">
        <v>503.57220493</v>
      </c>
      <c r="F41" s="20" t="n">
        <v>6.83142737</v>
      </c>
      <c r="G41" s="18" t="n">
        <v>499.9290639</v>
      </c>
      <c r="H41" s="20" t="n">
        <v>4.3884775</v>
      </c>
      <c r="I41" s="18" t="n">
        <v>477.69833392</v>
      </c>
      <c r="J41" s="20" t="n">
        <v>12.49882137</v>
      </c>
      <c r="K41" s="18" t="n">
        <v>432.40429436</v>
      </c>
      <c r="L41" s="20" t="n">
        <v>24.64844017</v>
      </c>
      <c r="M41" s="18" t="s">
        <v>404</v>
      </c>
      <c r="N41" s="20" t="s">
        <v>404</v>
      </c>
      <c r="O41" s="18" t="s">
        <v>404</v>
      </c>
      <c r="P41" s="20" t="s">
        <v>404</v>
      </c>
      <c r="Q41" s="18" t="s">
        <v>404</v>
      </c>
      <c r="R41" s="20" t="s">
        <v>404</v>
      </c>
      <c r="S41" s="18" t="s">
        <v>404</v>
      </c>
      <c r="T41" s="20" t="s">
        <v>404</v>
      </c>
      <c r="U41" s="18" t="n">
        <v>519.98598412</v>
      </c>
      <c r="V41" s="20" t="n">
        <v>9.976319309999999</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428.81966832</v>
      </c>
      <c r="F44" s="20" t="n">
        <v>4.44674828</v>
      </c>
      <c r="G44" s="18" t="n">
        <v>430.53503914</v>
      </c>
      <c r="H44" s="20" t="n">
        <v>5.37369504</v>
      </c>
      <c r="I44" s="18" t="n">
        <v>416.55759494</v>
      </c>
      <c r="J44" s="20" t="n">
        <v>7.36834346</v>
      </c>
      <c r="K44" s="18" t="n">
        <v>426.36370708</v>
      </c>
      <c r="L44" s="20" t="n">
        <v>9.48278734</v>
      </c>
      <c r="M44" s="18" t="s">
        <v>404</v>
      </c>
      <c r="N44" s="20" t="s">
        <v>404</v>
      </c>
      <c r="O44" s="18" t="s">
        <v>404</v>
      </c>
      <c r="P44" s="20" t="s">
        <v>404</v>
      </c>
      <c r="Q44" s="18" t="s">
        <v>404</v>
      </c>
      <c r="R44" s="20" t="s">
        <v>404</v>
      </c>
      <c r="S44" s="18" t="s">
        <v>404</v>
      </c>
      <c r="T44" s="20" t="s">
        <v>404</v>
      </c>
      <c r="U44" s="18" t="n">
        <v>483.64621317</v>
      </c>
      <c r="V44" s="20" t="n">
        <v>22.53751647</v>
      </c>
    </row>
    <row r="45" spans="1:22">
      <c r="A45" s="15" t="s">
        <v>442</v>
      </c>
      <c r="B45" s="17" t="n">
        <v>5519</v>
      </c>
      <c r="C45" s="18">
        <f>(0.0/B45*100)</f>
        <v/>
      </c>
      <c r="D45" s="19" t="n">
        <v>5519</v>
      </c>
      <c r="E45" s="18" t="n">
        <v>371.23266349</v>
      </c>
      <c r="F45" s="20" t="n">
        <v>7.14767113</v>
      </c>
      <c r="G45" s="18" t="n">
        <v>380.19911064</v>
      </c>
      <c r="H45" s="20" t="n">
        <v>5.15214842</v>
      </c>
      <c r="I45" s="18" t="n">
        <v>374.05926282</v>
      </c>
      <c r="J45" s="20" t="n">
        <v>7.68182916</v>
      </c>
      <c r="K45" s="18" t="n">
        <v>373.42911952</v>
      </c>
      <c r="L45" s="20" t="n">
        <v>10.45690752</v>
      </c>
      <c r="M45" s="18" t="s">
        <v>404</v>
      </c>
      <c r="N45" s="20" t="s">
        <v>404</v>
      </c>
      <c r="O45" s="18" t="s">
        <v>404</v>
      </c>
      <c r="P45" s="20" t="s">
        <v>404</v>
      </c>
      <c r="Q45" s="18" t="s">
        <v>404</v>
      </c>
      <c r="R45" s="20" t="s">
        <v>404</v>
      </c>
      <c r="S45" s="18" t="s">
        <v>404</v>
      </c>
      <c r="T45" s="20" t="s">
        <v>404</v>
      </c>
      <c r="U45" s="18" t="n">
        <v>399.49605134</v>
      </c>
      <c r="V45" s="20" t="n">
        <v>20.5445633</v>
      </c>
    </row>
    <row r="46" spans="1:22">
      <c r="A46" s="15" t="s">
        <v>443</v>
      </c>
      <c r="B46" s="17" t="n">
        <v>23141</v>
      </c>
      <c r="C46" s="18">
        <f>(4196.0/B46*100)</f>
        <v/>
      </c>
      <c r="D46" s="19" t="n">
        <v>18945</v>
      </c>
      <c r="E46" s="18" t="n">
        <v>413.57780172</v>
      </c>
      <c r="F46" s="20" t="n">
        <v>4.45444569</v>
      </c>
      <c r="G46" s="18" t="n">
        <v>402.07161809</v>
      </c>
      <c r="H46" s="20" t="n">
        <v>4.0564994</v>
      </c>
      <c r="I46" s="18" t="n">
        <v>400.99625746</v>
      </c>
      <c r="J46" s="20" t="n">
        <v>6.49030364</v>
      </c>
      <c r="K46" s="18" t="n">
        <v>381.69166292</v>
      </c>
      <c r="L46" s="20" t="n">
        <v>5.75212715</v>
      </c>
      <c r="M46" s="18" t="s">
        <v>404</v>
      </c>
      <c r="N46" s="20" t="s">
        <v>404</v>
      </c>
      <c r="O46" s="18" t="s">
        <v>404</v>
      </c>
      <c r="P46" s="20" t="s">
        <v>404</v>
      </c>
      <c r="Q46" s="18" t="s">
        <v>404</v>
      </c>
      <c r="R46" s="20" t="s">
        <v>404</v>
      </c>
      <c r="S46" s="18" t="s">
        <v>404</v>
      </c>
      <c r="T46" s="20" t="s">
        <v>404</v>
      </c>
      <c r="U46" s="18" t="n">
        <v>377.40617498</v>
      </c>
      <c r="V46" s="20" t="n">
        <v>10.74105615</v>
      </c>
    </row>
    <row r="47" spans="1:22">
      <c r="A47" s="15" t="s">
        <v>444</v>
      </c>
      <c r="B47" s="17" t="n">
        <v>5928</v>
      </c>
      <c r="C47" s="18">
        <f>(0.0/B47*100)</f>
        <v/>
      </c>
      <c r="D47" s="19" t="n">
        <v>5928</v>
      </c>
      <c r="E47" s="18" t="n">
        <v>443.73524689</v>
      </c>
      <c r="F47" s="20" t="n">
        <v>6.62369507</v>
      </c>
      <c r="G47" s="18" t="n">
        <v>433.86012891</v>
      </c>
      <c r="H47" s="20" t="n">
        <v>8.2664788</v>
      </c>
      <c r="I47" s="18" t="n">
        <v>468.98847671</v>
      </c>
      <c r="J47" s="20" t="n">
        <v>14.46124701</v>
      </c>
      <c r="K47" s="18" t="s">
        <v>404</v>
      </c>
      <c r="L47" s="20" t="s">
        <v>404</v>
      </c>
      <c r="M47" s="18" t="s">
        <v>404</v>
      </c>
      <c r="N47" s="20" t="s">
        <v>404</v>
      </c>
      <c r="O47" s="18" t="s">
        <v>404</v>
      </c>
      <c r="P47" s="20" t="s">
        <v>404</v>
      </c>
      <c r="Q47" s="18" t="s">
        <v>404</v>
      </c>
      <c r="R47" s="20" t="s">
        <v>404</v>
      </c>
      <c r="S47" s="18" t="s">
        <v>404</v>
      </c>
      <c r="T47" s="20" t="s">
        <v>404</v>
      </c>
      <c r="U47" s="18" t="n">
        <v>508.35563537</v>
      </c>
      <c r="V47" s="20" t="n">
        <v>28.30958549</v>
      </c>
    </row>
    <row r="48" spans="1:22">
      <c r="A48" s="15" t="s">
        <v>445</v>
      </c>
      <c r="B48" s="17" t="n">
        <v>9841</v>
      </c>
      <c r="C48" s="18">
        <f>(40.0/B48*100)</f>
        <v/>
      </c>
      <c r="D48" s="19" t="n">
        <v>9801</v>
      </c>
      <c r="E48" s="18" t="n">
        <v>527.21075054</v>
      </c>
      <c r="F48" s="20" t="n">
        <v>10.03567983</v>
      </c>
      <c r="G48" s="18" t="n">
        <v>524.1262731</v>
      </c>
      <c r="H48" s="20" t="n">
        <v>8.63561576</v>
      </c>
      <c r="I48" s="18" t="n">
        <v>503.64702124</v>
      </c>
      <c r="J48" s="20" t="n">
        <v>14.9312161</v>
      </c>
      <c r="K48" s="18" t="n">
        <v>483.15775948</v>
      </c>
      <c r="L48" s="20" t="n">
        <v>23.15213043</v>
      </c>
      <c r="M48" s="18" t="s">
        <v>404</v>
      </c>
      <c r="N48" s="20" t="s">
        <v>404</v>
      </c>
      <c r="O48" s="18" t="s">
        <v>404</v>
      </c>
      <c r="P48" s="20" t="s">
        <v>404</v>
      </c>
      <c r="Q48" s="18" t="s">
        <v>404</v>
      </c>
      <c r="R48" s="20" t="s">
        <v>404</v>
      </c>
      <c r="S48" s="18" t="s">
        <v>404</v>
      </c>
      <c r="T48" s="20" t="s">
        <v>404</v>
      </c>
      <c r="U48" s="18" t="n">
        <v>508.86456879</v>
      </c>
      <c r="V48" s="20" t="n">
        <v>10.27039653</v>
      </c>
    </row>
    <row r="49" spans="1:22">
      <c r="A49" s="15" t="s">
        <v>446</v>
      </c>
      <c r="B49" s="17" t="n">
        <v>6349</v>
      </c>
      <c r="C49" s="18">
        <f>(52.0/B49*100)</f>
        <v/>
      </c>
      <c r="D49" s="19" t="n">
        <v>6297</v>
      </c>
      <c r="E49" s="18" t="n">
        <v>436.61882232</v>
      </c>
      <c r="F49" s="20" t="n">
        <v>6.64971416</v>
      </c>
      <c r="G49" s="18" t="n">
        <v>431.81787895</v>
      </c>
      <c r="H49" s="20" t="n">
        <v>3.81376266</v>
      </c>
      <c r="I49" s="18" t="n">
        <v>422.3380252</v>
      </c>
      <c r="J49" s="20" t="n">
        <v>9.537119130000001</v>
      </c>
      <c r="K49" s="18" t="n">
        <v>469.90446788</v>
      </c>
      <c r="L49" s="20" t="n">
        <v>32.00834124</v>
      </c>
      <c r="M49" s="18" t="s">
        <v>404</v>
      </c>
      <c r="N49" s="20" t="s">
        <v>404</v>
      </c>
      <c r="O49" s="18" t="s">
        <v>404</v>
      </c>
      <c r="P49" s="20" t="s">
        <v>404</v>
      </c>
      <c r="Q49" s="18" t="s">
        <v>404</v>
      </c>
      <c r="R49" s="20" t="s">
        <v>404</v>
      </c>
      <c r="S49" s="18" t="s">
        <v>404</v>
      </c>
      <c r="T49" s="20" t="s">
        <v>404</v>
      </c>
      <c r="U49" s="18" t="n">
        <v>391.05950672</v>
      </c>
      <c r="V49" s="20" t="n">
        <v>7.81890285</v>
      </c>
    </row>
    <row r="50" spans="1:22">
      <c r="A50" s="15" t="s">
        <v>447</v>
      </c>
      <c r="B50" s="17" t="n">
        <v>11795</v>
      </c>
      <c r="C50" s="18">
        <f>(1031.0/B50*100)</f>
        <v/>
      </c>
      <c r="D50" s="19" t="n">
        <v>10764</v>
      </c>
      <c r="E50" s="18" t="n">
        <v>425.91172335</v>
      </c>
      <c r="F50" s="20" t="n">
        <v>7.93912429</v>
      </c>
      <c r="G50" s="18" t="n">
        <v>418.16690353</v>
      </c>
      <c r="H50" s="20" t="n">
        <v>4.33374477</v>
      </c>
      <c r="I50" s="18" t="n">
        <v>416.34234693</v>
      </c>
      <c r="J50" s="20" t="n">
        <v>4.35854681</v>
      </c>
      <c r="K50" s="18" t="n">
        <v>409.96346709</v>
      </c>
      <c r="L50" s="20" t="n">
        <v>21.06376507</v>
      </c>
      <c r="M50" s="18" t="s">
        <v>404</v>
      </c>
      <c r="N50" s="20" t="s">
        <v>404</v>
      </c>
      <c r="O50" s="18" t="s">
        <v>404</v>
      </c>
      <c r="P50" s="20" t="s">
        <v>404</v>
      </c>
      <c r="Q50" s="18" t="s">
        <v>404</v>
      </c>
      <c r="R50" s="20" t="s">
        <v>404</v>
      </c>
      <c r="S50" s="18" t="s">
        <v>404</v>
      </c>
      <c r="T50" s="20" t="s">
        <v>404</v>
      </c>
      <c r="U50" s="18" t="n">
        <v>403.11019894</v>
      </c>
      <c r="V50" s="20" t="n">
        <v>12.59520649</v>
      </c>
    </row>
    <row r="51" spans="1:22">
      <c r="A51" s="15" t="s">
        <v>448</v>
      </c>
      <c r="B51" s="17" t="n">
        <v>6866</v>
      </c>
      <c r="C51" s="18">
        <f>(0.0/B51*100)</f>
        <v/>
      </c>
      <c r="D51" s="19" t="n">
        <v>6866</v>
      </c>
      <c r="E51" s="18" t="n">
        <v>415.49928756</v>
      </c>
      <c r="F51" s="20" t="n">
        <v>9.06651941</v>
      </c>
      <c r="G51" s="18" t="n">
        <v>419.82505249</v>
      </c>
      <c r="H51" s="20" t="n">
        <v>3.02400076</v>
      </c>
      <c r="I51" s="18" t="n">
        <v>417.63497841</v>
      </c>
      <c r="J51" s="20" t="n">
        <v>7.03728265</v>
      </c>
      <c r="K51" s="18" t="n">
        <v>412.35357625</v>
      </c>
      <c r="L51" s="20" t="n">
        <v>14.46356384</v>
      </c>
      <c r="M51" s="18" t="s">
        <v>404</v>
      </c>
      <c r="N51" s="20" t="s">
        <v>404</v>
      </c>
      <c r="O51" s="18" t="s">
        <v>404</v>
      </c>
      <c r="P51" s="20" t="s">
        <v>404</v>
      </c>
      <c r="Q51" s="18" t="s">
        <v>404</v>
      </c>
      <c r="R51" s="20" t="s">
        <v>404</v>
      </c>
      <c r="S51" s="18" t="s">
        <v>404</v>
      </c>
      <c r="T51" s="20" t="s">
        <v>404</v>
      </c>
      <c r="U51" s="18" t="n">
        <v>493.74739879</v>
      </c>
      <c r="V51" s="20" t="n">
        <v>33.14832596</v>
      </c>
    </row>
    <row r="52" spans="1:22">
      <c r="A52" s="15" t="s">
        <v>449</v>
      </c>
      <c r="B52" s="17" t="n">
        <v>5809</v>
      </c>
      <c r="C52" s="18">
        <f>(0.0/B52*100)</f>
        <v/>
      </c>
      <c r="D52" s="19" t="n">
        <v>5809</v>
      </c>
      <c r="E52" s="18" t="n">
        <v>469.04258873</v>
      </c>
      <c r="F52" s="20" t="n">
        <v>8.3137612</v>
      </c>
      <c r="G52" s="18" t="n">
        <v>472.94387917</v>
      </c>
      <c r="H52" s="20" t="n">
        <v>4.75617951</v>
      </c>
      <c r="I52" s="18" t="n">
        <v>488.82823137</v>
      </c>
      <c r="J52" s="20" t="n">
        <v>9.596043420000001</v>
      </c>
      <c r="K52" s="18" t="n">
        <v>492.03807628</v>
      </c>
      <c r="L52" s="20" t="n">
        <v>21.79001874</v>
      </c>
      <c r="M52" s="18" t="s">
        <v>404</v>
      </c>
      <c r="N52" s="20" t="s">
        <v>404</v>
      </c>
      <c r="O52" s="18" t="s">
        <v>404</v>
      </c>
      <c r="P52" s="20" t="s">
        <v>404</v>
      </c>
      <c r="Q52" s="18" t="s">
        <v>404</v>
      </c>
      <c r="R52" s="20" t="s">
        <v>404</v>
      </c>
      <c r="S52" s="18" t="s">
        <v>404</v>
      </c>
      <c r="T52" s="20" t="s">
        <v>404</v>
      </c>
      <c r="U52" s="18" t="n">
        <v>453.39080462</v>
      </c>
      <c r="V52" s="20" t="n">
        <v>10.60279871</v>
      </c>
    </row>
    <row r="53" spans="1:22">
      <c r="A53" s="15" t="s">
        <v>450</v>
      </c>
      <c r="B53" s="17" t="n">
        <v>5571</v>
      </c>
      <c r="C53" s="18">
        <f>(0.0/B53*100)</f>
        <v/>
      </c>
      <c r="D53" s="19" t="n">
        <v>5571</v>
      </c>
      <c r="E53" s="18" t="n">
        <v>459.01141271</v>
      </c>
      <c r="F53" s="20" t="n">
        <v>2.69709361</v>
      </c>
      <c r="G53" s="18" t="n">
        <v>427.05041788</v>
      </c>
      <c r="H53" s="20" t="n">
        <v>1.61824099</v>
      </c>
      <c r="I53" s="18" t="n">
        <v>414.58058123</v>
      </c>
      <c r="J53" s="20" t="n">
        <v>3.08926613</v>
      </c>
      <c r="K53" s="18" t="s">
        <v>404</v>
      </c>
      <c r="L53" s="20" t="s">
        <v>404</v>
      </c>
      <c r="M53" s="18" t="s">
        <v>404</v>
      </c>
      <c r="N53" s="20" t="s">
        <v>404</v>
      </c>
      <c r="O53" s="18" t="s">
        <v>404</v>
      </c>
      <c r="P53" s="20" t="s">
        <v>404</v>
      </c>
      <c r="Q53" s="18" t="s">
        <v>404</v>
      </c>
      <c r="R53" s="20" t="s">
        <v>404</v>
      </c>
      <c r="S53" s="18" t="s">
        <v>404</v>
      </c>
      <c r="T53" s="20" t="s">
        <v>404</v>
      </c>
      <c r="U53" s="18" t="n">
        <v>345.58226837</v>
      </c>
      <c r="V53" s="20" t="n">
        <v>22.51923568</v>
      </c>
    </row>
    <row r="54" spans="1:22">
      <c r="A54" s="15" t="s">
        <v>451</v>
      </c>
      <c r="B54" s="17" t="n">
        <v>4740</v>
      </c>
      <c r="C54" s="18">
        <f>(199.0/B54*100)</f>
        <v/>
      </c>
      <c r="D54" s="19" t="n">
        <v>4541</v>
      </c>
      <c r="E54" s="18" t="n">
        <v>324.72498246</v>
      </c>
      <c r="F54" s="20" t="n">
        <v>9.240045869999999</v>
      </c>
      <c r="G54" s="18" t="n">
        <v>334.45783634</v>
      </c>
      <c r="H54" s="20" t="n">
        <v>4.55478923</v>
      </c>
      <c r="I54" s="18" t="n">
        <v>329.54125138</v>
      </c>
      <c r="J54" s="20" t="n">
        <v>7.57277049</v>
      </c>
      <c r="K54" s="18" t="n">
        <v>370.85788963</v>
      </c>
      <c r="L54" s="20" t="n">
        <v>27.34632608</v>
      </c>
      <c r="M54" s="18" t="s">
        <v>404</v>
      </c>
      <c r="N54" s="20" t="s">
        <v>404</v>
      </c>
      <c r="O54" s="18" t="s">
        <v>404</v>
      </c>
      <c r="P54" s="20" t="s">
        <v>404</v>
      </c>
      <c r="Q54" s="18" t="s">
        <v>404</v>
      </c>
      <c r="R54" s="20" t="s">
        <v>404</v>
      </c>
      <c r="S54" s="18" t="s">
        <v>404</v>
      </c>
      <c r="T54" s="20" t="s">
        <v>404</v>
      </c>
      <c r="U54" s="18" t="n">
        <v>320.1408515</v>
      </c>
      <c r="V54" s="20" t="n">
        <v>15.59694362</v>
      </c>
    </row>
    <row r="55" spans="1:22">
      <c r="A55" s="15" t="s">
        <v>452</v>
      </c>
      <c r="B55" s="17" t="n">
        <v>5316</v>
      </c>
      <c r="C55" s="18">
        <f>(43.0/B55*100)</f>
        <v/>
      </c>
      <c r="D55" s="19" t="n">
        <v>5273</v>
      </c>
      <c r="E55" s="18" t="n">
        <v>407.27601813</v>
      </c>
      <c r="F55" s="20" t="n">
        <v>2.99540649</v>
      </c>
      <c r="G55" s="18" t="n">
        <v>430.46291508</v>
      </c>
      <c r="H55" s="20" t="n">
        <v>7.27043673</v>
      </c>
      <c r="I55" s="18" t="n">
        <v>383.4498343</v>
      </c>
      <c r="J55" s="20" t="n">
        <v>17.97862899</v>
      </c>
      <c r="K55" s="18" t="n">
        <v>410.38943993</v>
      </c>
      <c r="L55" s="20" t="n">
        <v>22.52394813</v>
      </c>
      <c r="M55" s="18" t="s">
        <v>404</v>
      </c>
      <c r="N55" s="20" t="s">
        <v>404</v>
      </c>
      <c r="O55" s="18" t="s">
        <v>404</v>
      </c>
      <c r="P55" s="20" t="s">
        <v>404</v>
      </c>
      <c r="Q55" s="18" t="s">
        <v>404</v>
      </c>
      <c r="R55" s="20" t="s">
        <v>404</v>
      </c>
      <c r="S55" s="18" t="n">
        <v>415.69571837</v>
      </c>
      <c r="T55" s="20" t="n">
        <v>21.17871597</v>
      </c>
      <c r="U55" s="18" t="n">
        <v>388.7567756</v>
      </c>
      <c r="V55" s="20" t="n">
        <v>19.75474323</v>
      </c>
    </row>
    <row r="56" spans="1:22">
      <c r="A56" s="15" t="s">
        <v>453</v>
      </c>
      <c r="B56" s="17" t="n">
        <v>5359</v>
      </c>
      <c r="C56" s="18">
        <f>(0.0/B56*100)</f>
        <v/>
      </c>
      <c r="D56" s="19" t="n">
        <v>5359</v>
      </c>
      <c r="E56" s="18" t="n">
        <v>544.6735121299999</v>
      </c>
      <c r="F56" s="20" t="n">
        <v>9.5680142</v>
      </c>
      <c r="G56" s="18" t="n">
        <v>522.1990769499999</v>
      </c>
      <c r="H56" s="20" t="n">
        <v>4.0506158</v>
      </c>
      <c r="I56" s="18" t="n">
        <v>505.17629091</v>
      </c>
      <c r="J56" s="20" t="n">
        <v>8.93479116</v>
      </c>
      <c r="K56" s="18" t="s">
        <v>404</v>
      </c>
      <c r="L56" s="20" t="s">
        <v>404</v>
      </c>
      <c r="M56" s="18" t="s">
        <v>404</v>
      </c>
      <c r="N56" s="20" t="s">
        <v>404</v>
      </c>
      <c r="O56" s="18" t="s">
        <v>404</v>
      </c>
      <c r="P56" s="20" t="s">
        <v>404</v>
      </c>
      <c r="Q56" s="18" t="s">
        <v>404</v>
      </c>
      <c r="R56" s="20" t="s">
        <v>404</v>
      </c>
      <c r="S56" s="18" t="s">
        <v>404</v>
      </c>
      <c r="T56" s="20" t="s">
        <v>404</v>
      </c>
      <c r="U56" s="18" t="n">
        <v>526.58407548</v>
      </c>
      <c r="V56" s="20" t="n">
        <v>19.69678635</v>
      </c>
    </row>
    <row r="57" spans="1:22">
      <c r="A57" s="15" t="s">
        <v>454</v>
      </c>
      <c r="B57" s="17" t="n">
        <v>6513</v>
      </c>
      <c r="C57" s="18">
        <f>(0.0/B57*100)</f>
        <v/>
      </c>
      <c r="D57" s="19" t="n">
        <v>6513</v>
      </c>
      <c r="E57" s="18" t="n">
        <v>408.92780641</v>
      </c>
      <c r="F57" s="20" t="n">
        <v>4.6460645</v>
      </c>
      <c r="G57" s="18" t="n">
        <v>401.18089774</v>
      </c>
      <c r="H57" s="20" t="n">
        <v>5.98942101</v>
      </c>
      <c r="I57" s="18" t="n">
        <v>393.94481824</v>
      </c>
      <c r="J57" s="20" t="n">
        <v>7.38433677</v>
      </c>
      <c r="K57" s="18" t="n">
        <v>398.17524247</v>
      </c>
      <c r="L57" s="20" t="n">
        <v>14.89633356</v>
      </c>
      <c r="M57" s="18" t="s">
        <v>404</v>
      </c>
      <c r="N57" s="20" t="s">
        <v>404</v>
      </c>
      <c r="O57" s="18" t="s">
        <v>404</v>
      </c>
      <c r="P57" s="20" t="s">
        <v>404</v>
      </c>
      <c r="Q57" s="18" t="s">
        <v>404</v>
      </c>
      <c r="R57" s="20" t="s">
        <v>404</v>
      </c>
      <c r="S57" s="18" t="s">
        <v>404</v>
      </c>
      <c r="T57" s="20" t="s">
        <v>404</v>
      </c>
      <c r="U57" s="18" t="n">
        <v>391.54041238</v>
      </c>
      <c r="V57" s="20" t="n">
        <v>9.587931299999999</v>
      </c>
    </row>
    <row r="58" spans="1:22">
      <c r="A58" s="15" t="s">
        <v>455</v>
      </c>
      <c r="B58" s="17" t="n">
        <v>7267</v>
      </c>
      <c r="C58" s="18">
        <f>(0.0/B58*100)</f>
        <v/>
      </c>
      <c r="D58" s="19" t="n">
        <v>7267</v>
      </c>
      <c r="E58" s="18" t="n">
        <v>411.09877439</v>
      </c>
      <c r="F58" s="20" t="n">
        <v>5.91915489</v>
      </c>
      <c r="G58" s="18" t="n">
        <v>411.57496798</v>
      </c>
      <c r="H58" s="20" t="n">
        <v>3.76065912</v>
      </c>
      <c r="I58" s="18" t="n">
        <v>401.02862701</v>
      </c>
      <c r="J58" s="20" t="n">
        <v>7.53483115</v>
      </c>
      <c r="K58" s="18" t="n">
        <v>405.7555572</v>
      </c>
      <c r="L58" s="20" t="n">
        <v>19.50305054</v>
      </c>
      <c r="M58" s="18" t="s">
        <v>404</v>
      </c>
      <c r="N58" s="20" t="s">
        <v>404</v>
      </c>
      <c r="O58" s="18" t="s">
        <v>404</v>
      </c>
      <c r="P58" s="20" t="s">
        <v>404</v>
      </c>
      <c r="Q58" s="18" t="s">
        <v>404</v>
      </c>
      <c r="R58" s="20" t="s">
        <v>404</v>
      </c>
      <c r="S58" s="18" t="n">
        <v>383.32163195</v>
      </c>
      <c r="T58" s="20" t="n">
        <v>10.74006265</v>
      </c>
      <c r="U58" s="18" t="n">
        <v>334.14952795</v>
      </c>
      <c r="V58" s="20" t="n">
        <v>6.79208657</v>
      </c>
    </row>
    <row r="59" spans="1:22">
      <c r="A59" s="15" t="s">
        <v>456</v>
      </c>
      <c r="B59" s="17" t="n">
        <v>4826</v>
      </c>
      <c r="C59" s="18">
        <f>(0.0/B59*100)</f>
        <v/>
      </c>
      <c r="D59" s="19" t="n">
        <v>4826</v>
      </c>
      <c r="E59" s="18" t="n">
        <v>383.55360293</v>
      </c>
      <c r="F59" s="20" t="n">
        <v>4.47347309</v>
      </c>
      <c r="G59" s="18" t="n">
        <v>376.59914066</v>
      </c>
      <c r="H59" s="20" t="n">
        <v>2.15390439</v>
      </c>
      <c r="I59" s="18" t="n">
        <v>379.61986743</v>
      </c>
      <c r="J59" s="20" t="n">
        <v>2.59301671</v>
      </c>
      <c r="K59" s="18" t="n">
        <v>369.86914377</v>
      </c>
      <c r="L59" s="20" t="n">
        <v>6.87678437</v>
      </c>
      <c r="M59" s="18" t="s">
        <v>404</v>
      </c>
      <c r="N59" s="20" t="s">
        <v>404</v>
      </c>
      <c r="O59" s="18" t="s">
        <v>404</v>
      </c>
      <c r="P59" s="20" t="s">
        <v>404</v>
      </c>
      <c r="Q59" s="18" t="s">
        <v>404</v>
      </c>
      <c r="R59" s="20" t="s">
        <v>404</v>
      </c>
      <c r="S59" s="18" t="s">
        <v>404</v>
      </c>
      <c r="T59" s="20" t="s">
        <v>404</v>
      </c>
      <c r="U59" s="18" t="n">
        <v>324.88962612</v>
      </c>
      <c r="V59" s="20" t="n">
        <v>11.93927945</v>
      </c>
    </row>
    <row r="60" spans="1:22">
      <c r="A60" s="15" t="s">
        <v>457</v>
      </c>
      <c r="B60" s="17" t="n">
        <v>4546</v>
      </c>
      <c r="C60" s="18">
        <f>(0.0/B60*100)</f>
        <v/>
      </c>
      <c r="D60" s="19" t="n">
        <v>4546</v>
      </c>
      <c r="E60" s="18" t="n">
        <v>387.71933286</v>
      </c>
      <c r="F60" s="20" t="n">
        <v>5.61407811</v>
      </c>
      <c r="G60" s="18" t="n">
        <v>399.3851911</v>
      </c>
      <c r="H60" s="20" t="n">
        <v>5.85840847</v>
      </c>
      <c r="I60" s="18" t="n">
        <v>351.48644039</v>
      </c>
      <c r="J60" s="20" t="n">
        <v>11.31119784</v>
      </c>
      <c r="K60" s="18" t="n">
        <v>358.17287736</v>
      </c>
      <c r="L60" s="20" t="n">
        <v>23.25442585</v>
      </c>
      <c r="M60" s="18" t="s">
        <v>404</v>
      </c>
      <c r="N60" s="20" t="s">
        <v>404</v>
      </c>
      <c r="O60" s="18" t="s">
        <v>404</v>
      </c>
      <c r="P60" s="20" t="s">
        <v>404</v>
      </c>
      <c r="Q60" s="18" t="s">
        <v>404</v>
      </c>
      <c r="R60" s="20" t="s">
        <v>404</v>
      </c>
      <c r="S60" s="18" t="s">
        <v>404</v>
      </c>
      <c r="T60" s="20" t="s">
        <v>404</v>
      </c>
      <c r="U60" s="18" t="n">
        <v>380.17717635</v>
      </c>
      <c r="V60" s="20" t="n">
        <v>28.72998657</v>
      </c>
    </row>
    <row r="61" spans="1:22">
      <c r="A61" s="15" t="s">
        <v>458</v>
      </c>
      <c r="B61" s="17" t="n">
        <v>6525</v>
      </c>
      <c r="C61" s="18">
        <f>(0.0/B61*100)</f>
        <v/>
      </c>
      <c r="D61" s="19" t="n">
        <v>6525</v>
      </c>
      <c r="E61" s="18" t="n">
        <v>472.94267525</v>
      </c>
      <c r="F61" s="20" t="n">
        <v>4.99175778</v>
      </c>
      <c r="G61" s="18" t="n">
        <v>478.81136825</v>
      </c>
      <c r="H61" s="20" t="n">
        <v>4.07391885</v>
      </c>
      <c r="I61" s="18" t="n">
        <v>472.75740394</v>
      </c>
      <c r="J61" s="20" t="n">
        <v>21.9794006</v>
      </c>
      <c r="K61" s="18" t="n">
        <v>424.83605494</v>
      </c>
      <c r="L61" s="20" t="n">
        <v>11.82321088</v>
      </c>
      <c r="M61" s="18" t="s">
        <v>404</v>
      </c>
      <c r="N61" s="20" t="s">
        <v>404</v>
      </c>
      <c r="O61" s="18" t="s">
        <v>404</v>
      </c>
      <c r="P61" s="20" t="s">
        <v>404</v>
      </c>
      <c r="Q61" s="18" t="s">
        <v>404</v>
      </c>
      <c r="R61" s="20" t="s">
        <v>404</v>
      </c>
      <c r="S61" s="18" t="s">
        <v>404</v>
      </c>
      <c r="T61" s="20" t="s">
        <v>404</v>
      </c>
      <c r="U61" s="18" t="n">
        <v>425.58692262</v>
      </c>
      <c r="V61" s="20" t="n">
        <v>11.55226587</v>
      </c>
    </row>
    <row r="62" spans="1:22">
      <c r="A62" s="15" t="s">
        <v>459</v>
      </c>
      <c r="B62" s="17" t="n">
        <v>4476</v>
      </c>
      <c r="C62" s="18">
        <f>(0.0/B62*100)</f>
        <v/>
      </c>
      <c r="D62" s="19" t="n">
        <v>4476</v>
      </c>
      <c r="E62" s="18" t="n">
        <v>536.13229845</v>
      </c>
      <c r="F62" s="20" t="n">
        <v>1.85484761</v>
      </c>
      <c r="G62" s="18" t="n">
        <v>532.37418744</v>
      </c>
      <c r="H62" s="20" t="n">
        <v>1.49108413</v>
      </c>
      <c r="I62" s="18" t="n">
        <v>514.20173642</v>
      </c>
      <c r="J62" s="20" t="n">
        <v>2.82963906</v>
      </c>
      <c r="K62" s="18" t="n">
        <v>463.73384649</v>
      </c>
      <c r="L62" s="20" t="n">
        <v>5.6092533</v>
      </c>
      <c r="M62" s="18" t="s">
        <v>404</v>
      </c>
      <c r="N62" s="20" t="s">
        <v>404</v>
      </c>
      <c r="O62" s="18" t="s">
        <v>404</v>
      </c>
      <c r="P62" s="20" t="s">
        <v>404</v>
      </c>
      <c r="Q62" s="18" t="s">
        <v>404</v>
      </c>
      <c r="R62" s="20" t="s">
        <v>404</v>
      </c>
      <c r="S62" s="18" t="s">
        <v>404</v>
      </c>
      <c r="T62" s="20" t="s">
        <v>404</v>
      </c>
      <c r="U62" s="18" t="n">
        <v>422.2813375</v>
      </c>
      <c r="V62" s="20" t="n">
        <v>24.43065676</v>
      </c>
    </row>
    <row r="63" spans="1:22">
      <c r="A63" s="15" t="s">
        <v>460</v>
      </c>
      <c r="B63" s="17" t="n">
        <v>5324</v>
      </c>
      <c r="C63" s="18">
        <f>(0.0/B63*100)</f>
        <v/>
      </c>
      <c r="D63" s="19" t="n">
        <v>5324</v>
      </c>
      <c r="E63" s="18" t="n">
        <v>379.6922754</v>
      </c>
      <c r="F63" s="20" t="n">
        <v>1.629243</v>
      </c>
      <c r="G63" s="18" t="n">
        <v>379.67639101</v>
      </c>
      <c r="H63" s="20" t="n">
        <v>2.36161381</v>
      </c>
      <c r="I63" s="18" t="n">
        <v>392.40797</v>
      </c>
      <c r="J63" s="20" t="n">
        <v>3.91454025</v>
      </c>
      <c r="K63" s="18" t="s">
        <v>404</v>
      </c>
      <c r="L63" s="20" t="s">
        <v>404</v>
      </c>
      <c r="M63" s="18" t="s">
        <v>404</v>
      </c>
      <c r="N63" s="20" t="s">
        <v>404</v>
      </c>
      <c r="O63" s="18" t="s">
        <v>404</v>
      </c>
      <c r="P63" s="20" t="s">
        <v>404</v>
      </c>
      <c r="Q63" s="18" t="s">
        <v>404</v>
      </c>
      <c r="R63" s="20" t="s">
        <v>404</v>
      </c>
      <c r="S63" s="18" t="s">
        <v>404</v>
      </c>
      <c r="T63" s="20" t="s">
        <v>404</v>
      </c>
      <c r="U63" s="18" t="n">
        <v>409.72768063</v>
      </c>
      <c r="V63" s="20" t="n">
        <v>4.87265393</v>
      </c>
    </row>
    <row r="64" spans="1:22">
      <c r="A64" s="15" t="s">
        <v>461</v>
      </c>
      <c r="B64" s="17" t="n">
        <v>3634</v>
      </c>
      <c r="C64" s="18">
        <f>(27.0/B64*100)</f>
        <v/>
      </c>
      <c r="D64" s="19" t="n">
        <v>3607</v>
      </c>
      <c r="E64" s="18" t="n">
        <v>466.2817918</v>
      </c>
      <c r="F64" s="20" t="n">
        <v>2.8484268</v>
      </c>
      <c r="G64" s="18" t="n">
        <v>465.05369048</v>
      </c>
      <c r="H64" s="20" t="n">
        <v>2.36961733</v>
      </c>
      <c r="I64" s="18" t="n">
        <v>459.24746736</v>
      </c>
      <c r="J64" s="20" t="n">
        <v>3.41307117</v>
      </c>
      <c r="K64" s="18" t="s">
        <v>404</v>
      </c>
      <c r="L64" s="20" t="s">
        <v>404</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428.56227708</v>
      </c>
      <c r="F65" s="20" t="n">
        <v>3.45412668</v>
      </c>
      <c r="G65" s="18" t="n">
        <v>427.01663994</v>
      </c>
      <c r="H65" s="20" t="n">
        <v>4.15004899</v>
      </c>
      <c r="I65" s="18" t="n">
        <v>431.84451687</v>
      </c>
      <c r="J65" s="20" t="n">
        <v>8.82572452</v>
      </c>
      <c r="K65" s="18" t="n">
        <v>414.6694296</v>
      </c>
      <c r="L65" s="20" t="n">
        <v>14.66665417</v>
      </c>
      <c r="M65" s="18" t="s">
        <v>404</v>
      </c>
      <c r="N65" s="20" t="s">
        <v>404</v>
      </c>
      <c r="O65" s="18" t="s">
        <v>404</v>
      </c>
      <c r="P65" s="20" t="s">
        <v>404</v>
      </c>
      <c r="Q65" s="18" t="s">
        <v>404</v>
      </c>
      <c r="R65" s="20" t="s">
        <v>404</v>
      </c>
      <c r="S65" s="18" t="s">
        <v>404</v>
      </c>
      <c r="T65" s="20" t="s">
        <v>404</v>
      </c>
      <c r="U65" s="18" t="n">
        <v>439.78777172</v>
      </c>
      <c r="V65" s="20" t="n">
        <v>11.91626402</v>
      </c>
    </row>
    <row r="66" spans="1:22">
      <c r="A66" s="15" t="s">
        <v>463</v>
      </c>
      <c r="B66" s="17" t="n">
        <v>5665</v>
      </c>
      <c r="C66" s="18">
        <f>(0.0/B66*100)</f>
        <v/>
      </c>
      <c r="D66" s="19" t="n">
        <v>5665</v>
      </c>
      <c r="E66" s="18" t="n">
        <v>401.877231</v>
      </c>
      <c r="F66" s="20" t="n">
        <v>2.10010894</v>
      </c>
      <c r="G66" s="18" t="n">
        <v>421.26446098</v>
      </c>
      <c r="H66" s="20" t="n">
        <v>1.562318</v>
      </c>
      <c r="I66" s="18" t="n">
        <v>395.36834911</v>
      </c>
      <c r="J66" s="20" t="n">
        <v>2.52219474</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407.8293225</v>
      </c>
      <c r="F67" s="20" t="n">
        <v>8.931333240000001</v>
      </c>
      <c r="G67" s="18" t="n">
        <v>396.64021086</v>
      </c>
      <c r="H67" s="20" t="n">
        <v>3.08810597</v>
      </c>
      <c r="I67" s="18" t="n">
        <v>387.9472144</v>
      </c>
      <c r="J67" s="20" t="n">
        <v>6.78591633</v>
      </c>
      <c r="K67" s="18" t="n">
        <v>398.12626192</v>
      </c>
      <c r="L67" s="20" t="n">
        <v>10.15958738</v>
      </c>
      <c r="M67" s="18" t="s">
        <v>404</v>
      </c>
      <c r="N67" s="20" t="s">
        <v>404</v>
      </c>
      <c r="O67" s="18" t="s">
        <v>404</v>
      </c>
      <c r="P67" s="20" t="s">
        <v>404</v>
      </c>
      <c r="Q67" s="18" t="s">
        <v>404</v>
      </c>
      <c r="R67" s="20" t="s">
        <v>404</v>
      </c>
      <c r="S67" s="18" t="s">
        <v>404</v>
      </c>
      <c r="T67" s="20" t="s">
        <v>404</v>
      </c>
      <c r="U67" s="18" t="n">
        <v>373.61005289</v>
      </c>
      <c r="V67" s="20" t="n">
        <v>25.32891343</v>
      </c>
    </row>
    <row r="68" spans="1:22">
      <c r="A68" s="15" t="s">
        <v>465</v>
      </c>
      <c r="B68" s="17" t="n">
        <v>12083</v>
      </c>
      <c r="C68" s="18">
        <f>(0.0/B68*100)</f>
        <v/>
      </c>
      <c r="D68" s="19" t="n">
        <v>12083</v>
      </c>
      <c r="E68" s="18" t="n">
        <v>414.90385952</v>
      </c>
      <c r="F68" s="20" t="n">
        <v>1.4682445</v>
      </c>
      <c r="G68" s="18" t="n">
        <v>422.77049205</v>
      </c>
      <c r="H68" s="20" t="n">
        <v>1.19815006</v>
      </c>
      <c r="I68" s="18" t="n">
        <v>353.07854033</v>
      </c>
      <c r="J68" s="20" t="n">
        <v>4.5707203</v>
      </c>
      <c r="K68" s="18" t="s">
        <v>404</v>
      </c>
      <c r="L68" s="20" t="s">
        <v>404</v>
      </c>
      <c r="M68" s="18" t="s">
        <v>404</v>
      </c>
      <c r="N68" s="20" t="s">
        <v>404</v>
      </c>
      <c r="O68" s="18" t="s">
        <v>404</v>
      </c>
      <c r="P68" s="20" t="s">
        <v>404</v>
      </c>
      <c r="Q68" s="18" t="s">
        <v>404</v>
      </c>
      <c r="R68" s="20" t="s">
        <v>404</v>
      </c>
      <c r="S68" s="18" t="s">
        <v>404</v>
      </c>
      <c r="T68" s="20" t="s">
        <v>404</v>
      </c>
      <c r="U68" s="18" t="n">
        <v>447.13376342</v>
      </c>
      <c r="V68" s="20" t="n">
        <v>7.95663192</v>
      </c>
    </row>
    <row r="69" spans="1:22">
      <c r="A69" s="15" t="s">
        <v>466</v>
      </c>
      <c r="B69" s="17" t="n">
        <v>4876</v>
      </c>
      <c r="C69" s="18">
        <f>(0.0/B69*100)</f>
        <v/>
      </c>
      <c r="D69" s="19" t="n">
        <v>4876</v>
      </c>
      <c r="E69" s="18" t="n">
        <v>439.75870589</v>
      </c>
      <c r="F69" s="20" t="n">
        <v>6.44920235</v>
      </c>
      <c r="G69" s="18" t="n">
        <v>433.30211887</v>
      </c>
      <c r="H69" s="20" t="n">
        <v>5.14088287</v>
      </c>
      <c r="I69" s="18" t="n">
        <v>416.45800769</v>
      </c>
      <c r="J69" s="20" t="n">
        <v>8.702225179999999</v>
      </c>
      <c r="K69" s="18" t="n">
        <v>505.32192188</v>
      </c>
      <c r="L69" s="20" t="n">
        <v>4.60859039</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481.9770319</v>
      </c>
      <c r="F70" s="20" t="n">
        <v>6.36276731</v>
      </c>
      <c r="G70" s="18" t="n">
        <v>485.53733464</v>
      </c>
      <c r="H70" s="20" t="n">
        <v>3.79491102</v>
      </c>
      <c r="I70" s="18" t="n">
        <v>492.48703107</v>
      </c>
      <c r="J70" s="20" t="n">
        <v>5.94026861</v>
      </c>
      <c r="K70" s="18" t="n">
        <v>498.68757312</v>
      </c>
      <c r="L70" s="20" t="n">
        <v>14.62307993</v>
      </c>
      <c r="M70" s="18" t="s">
        <v>404</v>
      </c>
      <c r="N70" s="20" t="s">
        <v>404</v>
      </c>
      <c r="O70" s="18" t="s">
        <v>404</v>
      </c>
      <c r="P70" s="20" t="s">
        <v>404</v>
      </c>
      <c r="Q70" s="18" t="s">
        <v>404</v>
      </c>
      <c r="R70" s="20" t="s">
        <v>404</v>
      </c>
      <c r="S70" s="18" t="s">
        <v>404</v>
      </c>
      <c r="T70" s="20" t="s">
        <v>404</v>
      </c>
      <c r="U70" s="18" t="n">
        <v>475.79764009</v>
      </c>
      <c r="V70" s="20" t="n">
        <v>22.95810374</v>
      </c>
    </row>
    <row r="71" spans="1:22">
      <c r="A71" s="15" t="s">
        <v>468</v>
      </c>
      <c r="B71" s="17" t="n">
        <v>6115</v>
      </c>
      <c r="C71" s="18">
        <f>(0.0/B71*100)</f>
        <v/>
      </c>
      <c r="D71" s="19" t="n">
        <v>6115</v>
      </c>
      <c r="E71" s="18" t="n">
        <v>550.3166087</v>
      </c>
      <c r="F71" s="20" t="n">
        <v>2.23734086</v>
      </c>
      <c r="G71" s="18" t="n">
        <v>559.08084641</v>
      </c>
      <c r="H71" s="20" t="n">
        <v>1.86138723</v>
      </c>
      <c r="I71" s="18" t="n">
        <v>549.9430579900001</v>
      </c>
      <c r="J71" s="20" t="n">
        <v>2.85154823</v>
      </c>
      <c r="K71" s="18" t="s">
        <v>404</v>
      </c>
      <c r="L71" s="20" t="s">
        <v>404</v>
      </c>
      <c r="M71" s="18" t="s">
        <v>404</v>
      </c>
      <c r="N71" s="20" t="s">
        <v>404</v>
      </c>
      <c r="O71" s="18" t="s">
        <v>404</v>
      </c>
      <c r="P71" s="20" t="s">
        <v>404</v>
      </c>
      <c r="Q71" s="18" t="s">
        <v>404</v>
      </c>
      <c r="R71" s="20" t="s">
        <v>404</v>
      </c>
      <c r="S71" s="18" t="s">
        <v>404</v>
      </c>
      <c r="T71" s="20" t="s">
        <v>404</v>
      </c>
      <c r="U71" s="18" t="s">
        <v>404</v>
      </c>
      <c r="V71" s="20" t="s">
        <v>404</v>
      </c>
    </row>
    <row r="72" spans="1:22">
      <c r="A72" s="15" t="s">
        <v>469</v>
      </c>
      <c r="B72" s="17" t="n">
        <v>7708</v>
      </c>
      <c r="C72" s="18">
        <f>(0.0/B72*100)</f>
        <v/>
      </c>
      <c r="D72" s="19" t="n">
        <v>7708</v>
      </c>
      <c r="E72" s="18" t="n">
        <v>534.38183098</v>
      </c>
      <c r="F72" s="20" t="n">
        <v>10.25193817</v>
      </c>
      <c r="G72" s="18" t="n">
        <v>531.99833037</v>
      </c>
      <c r="H72" s="20" t="n">
        <v>4.98018723</v>
      </c>
      <c r="I72" s="18" t="n">
        <v>538.38175901</v>
      </c>
      <c r="J72" s="20" t="n">
        <v>8.736159730000001</v>
      </c>
      <c r="K72" s="18" t="n">
        <v>524.98814837</v>
      </c>
      <c r="L72" s="20" t="n">
        <v>18.17990418</v>
      </c>
      <c r="M72" s="18" t="s">
        <v>404</v>
      </c>
      <c r="N72" s="20" t="s">
        <v>404</v>
      </c>
      <c r="O72" s="18" t="s">
        <v>404</v>
      </c>
      <c r="P72" s="20" t="s">
        <v>404</v>
      </c>
      <c r="Q72" s="18" t="s">
        <v>404</v>
      </c>
      <c r="R72" s="20" t="s">
        <v>404</v>
      </c>
      <c r="S72" s="18" t="s">
        <v>404</v>
      </c>
      <c r="T72" s="20" t="s">
        <v>404</v>
      </c>
      <c r="U72" s="18" t="n">
        <v>471.43965658</v>
      </c>
      <c r="V72" s="20" t="n">
        <v>14.72957369</v>
      </c>
    </row>
    <row r="73" spans="1:22">
      <c r="A73" s="15" t="s">
        <v>470</v>
      </c>
      <c r="B73" s="17" t="n">
        <v>8249</v>
      </c>
      <c r="C73" s="18">
        <f>(0.0/B73*100)</f>
        <v/>
      </c>
      <c r="D73" s="19" t="n">
        <v>8249</v>
      </c>
      <c r="E73" s="18" t="n">
        <v>421.6812612</v>
      </c>
      <c r="F73" s="20" t="n">
        <v>6.11031473</v>
      </c>
      <c r="G73" s="18" t="n">
        <v>423.74486875</v>
      </c>
      <c r="H73" s="20" t="n">
        <v>5.39233541</v>
      </c>
      <c r="I73" s="18" t="n">
        <v>418.17581601</v>
      </c>
      <c r="J73" s="20" t="n">
        <v>6.66269043</v>
      </c>
      <c r="K73" s="18" t="n">
        <v>401.02330098</v>
      </c>
      <c r="L73" s="20" t="n">
        <v>17.42748897</v>
      </c>
      <c r="M73" s="18" t="s">
        <v>404</v>
      </c>
      <c r="N73" s="20" t="s">
        <v>404</v>
      </c>
      <c r="O73" s="18" t="s">
        <v>404</v>
      </c>
      <c r="P73" s="20" t="s">
        <v>404</v>
      </c>
      <c r="Q73" s="18" t="s">
        <v>404</v>
      </c>
      <c r="R73" s="20" t="s">
        <v>404</v>
      </c>
      <c r="S73" s="18" t="s">
        <v>404</v>
      </c>
      <c r="T73" s="20" t="s">
        <v>404</v>
      </c>
      <c r="U73" s="18" t="n">
        <v>417.48476081</v>
      </c>
      <c r="V73" s="20" t="n">
        <v>21.82320514</v>
      </c>
    </row>
    <row r="74" spans="1:22">
      <c r="A74" s="15" t="s">
        <v>471</v>
      </c>
      <c r="B74" s="17" t="n">
        <v>4692</v>
      </c>
      <c r="C74" s="18">
        <f>(484.0/B74*100)</f>
        <v/>
      </c>
      <c r="D74" s="19" t="n">
        <v>4208</v>
      </c>
      <c r="E74" s="18" t="n">
        <v>405.77635063</v>
      </c>
      <c r="F74" s="20" t="n">
        <v>3.08649527</v>
      </c>
      <c r="G74" s="18" t="n">
        <v>428.55078677</v>
      </c>
      <c r="H74" s="20" t="n">
        <v>1.76555107</v>
      </c>
      <c r="I74" s="18" t="n">
        <v>408.15059016</v>
      </c>
      <c r="J74" s="20" t="n">
        <v>4.37343705</v>
      </c>
      <c r="K74" s="18" t="n">
        <v>388.02631564</v>
      </c>
      <c r="L74" s="20" t="n">
        <v>8.018421719999999</v>
      </c>
      <c r="M74" s="18" t="s">
        <v>404</v>
      </c>
      <c r="N74" s="20" t="s">
        <v>404</v>
      </c>
      <c r="O74" s="18" t="s">
        <v>404</v>
      </c>
      <c r="P74" s="20" t="s">
        <v>404</v>
      </c>
      <c r="Q74" s="18" t="s">
        <v>404</v>
      </c>
      <c r="R74" s="20" t="s">
        <v>404</v>
      </c>
      <c r="S74" s="18" t="s">
        <v>404</v>
      </c>
      <c r="T74" s="20" t="s">
        <v>404</v>
      </c>
      <c r="U74" s="18" t="n">
        <v>475.68390675</v>
      </c>
      <c r="V74" s="20" t="n">
        <v>14.97449499</v>
      </c>
    </row>
    <row r="75" spans="1:22">
      <c r="A75" s="15" t="s">
        <v>472</v>
      </c>
      <c r="B75" s="17" t="n">
        <v>5375</v>
      </c>
      <c r="C75" s="18">
        <f>(483.0/B75*100)</f>
        <v/>
      </c>
      <c r="D75" s="19" t="n">
        <v>4892</v>
      </c>
      <c r="E75" s="18" t="n">
        <v>377.62316421</v>
      </c>
      <c r="F75" s="20" t="n">
        <v>9.727236080000001</v>
      </c>
      <c r="G75" s="18" t="n">
        <v>386.18530224</v>
      </c>
      <c r="H75" s="20" t="n">
        <v>4.01222996</v>
      </c>
      <c r="I75" s="18" t="n">
        <v>394.81126112</v>
      </c>
      <c r="J75" s="20" t="n">
        <v>7.9432428</v>
      </c>
      <c r="K75" s="18" t="n">
        <v>372.64779678</v>
      </c>
      <c r="L75" s="20" t="n">
        <v>27.97057775</v>
      </c>
      <c r="M75" s="18" t="s">
        <v>404</v>
      </c>
      <c r="N75" s="20" t="s">
        <v>404</v>
      </c>
      <c r="O75" s="18" t="s">
        <v>404</v>
      </c>
      <c r="P75" s="20" t="s">
        <v>404</v>
      </c>
      <c r="Q75" s="18" t="s">
        <v>404</v>
      </c>
      <c r="R75" s="20" t="s">
        <v>404</v>
      </c>
      <c r="S75" s="18" t="s">
        <v>404</v>
      </c>
      <c r="T75" s="20" t="s">
        <v>404</v>
      </c>
      <c r="U75" s="18" t="n">
        <v>386.14994427</v>
      </c>
      <c r="V75" s="20" t="n">
        <v>11.367677</v>
      </c>
    </row>
    <row r="76" spans="1:22">
      <c r="A76" s="15" t="s">
        <v>473</v>
      </c>
      <c r="B76" s="17" t="n">
        <v>14167</v>
      </c>
      <c r="C76" s="18">
        <f>(1400.0/B76*100)</f>
        <v/>
      </c>
      <c r="D76" s="19" t="n">
        <v>12767</v>
      </c>
      <c r="E76" s="18" t="n">
        <v>446.10294765</v>
      </c>
      <c r="F76" s="20" t="n">
        <v>5.44061317</v>
      </c>
      <c r="G76" s="18" t="n">
        <v>446.82620354</v>
      </c>
      <c r="H76" s="20" t="n">
        <v>4.76582928</v>
      </c>
      <c r="I76" s="18" t="n">
        <v>403.23549977</v>
      </c>
      <c r="J76" s="20" t="n">
        <v>6.54715618</v>
      </c>
      <c r="K76" s="18" t="n">
        <v>399.45176169</v>
      </c>
      <c r="L76" s="20" t="n">
        <v>9.856949200000001</v>
      </c>
      <c r="M76" s="18" t="s">
        <v>404</v>
      </c>
      <c r="N76" s="20" t="s">
        <v>404</v>
      </c>
      <c r="O76" s="18" t="s">
        <v>404</v>
      </c>
      <c r="P76" s="20" t="s">
        <v>404</v>
      </c>
      <c r="Q76" s="18" t="s">
        <v>404</v>
      </c>
      <c r="R76" s="20" t="s">
        <v>404</v>
      </c>
      <c r="S76" s="18" t="s">
        <v>404</v>
      </c>
      <c r="T76" s="20" t="s">
        <v>404</v>
      </c>
      <c r="U76" s="18" t="n">
        <v>438.51927138</v>
      </c>
      <c r="V76" s="20" t="n">
        <v>7.60991068</v>
      </c>
    </row>
    <row r="77" spans="1:22">
      <c r="A77" s="15" t="s">
        <v>474</v>
      </c>
      <c r="B77" s="17" t="n">
        <v>6062</v>
      </c>
      <c r="C77" s="18">
        <f>(0.0/B77*100)</f>
        <v/>
      </c>
      <c r="D77" s="19" t="n">
        <v>6062</v>
      </c>
      <c r="E77" s="18" t="n">
        <v>456.23536624</v>
      </c>
      <c r="F77" s="20" t="n">
        <v>5.23552334</v>
      </c>
      <c r="G77" s="18" t="n">
        <v>426.39330845</v>
      </c>
      <c r="H77" s="20" t="n">
        <v>3.65153751</v>
      </c>
      <c r="I77" s="18" t="n">
        <v>424.64424134</v>
      </c>
      <c r="J77" s="20" t="n">
        <v>12.78215238</v>
      </c>
      <c r="K77" s="18" t="n">
        <v>444.92664321</v>
      </c>
      <c r="L77" s="20" t="n">
        <v>16.37197228</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509.91452407</v>
      </c>
      <c r="F78" s="20" t="n">
        <v>9.57705211</v>
      </c>
      <c r="G78" s="18" t="n">
        <v>529.6629635</v>
      </c>
      <c r="H78" s="20" t="n">
        <v>4.9378835</v>
      </c>
      <c r="I78" s="18" t="n">
        <v>522.67063315</v>
      </c>
      <c r="J78" s="20" t="n">
        <v>8.503740260000001</v>
      </c>
      <c r="K78" s="18" t="s">
        <v>404</v>
      </c>
      <c r="L78" s="20" t="s">
        <v>404</v>
      </c>
      <c r="M78" s="18" t="s">
        <v>404</v>
      </c>
      <c r="N78" s="20" t="s">
        <v>404</v>
      </c>
      <c r="O78" s="18" t="s">
        <v>404</v>
      </c>
      <c r="P78" s="20" t="s">
        <v>404</v>
      </c>
      <c r="Q78" s="18" t="s">
        <v>404</v>
      </c>
      <c r="R78" s="20" t="s">
        <v>404</v>
      </c>
      <c r="S78" s="18" t="s">
        <v>404</v>
      </c>
      <c r="T78" s="20" t="s">
        <v>404</v>
      </c>
      <c r="U78" s="18" t="n">
        <v>488.79665937</v>
      </c>
      <c r="V78" s="20" t="n">
        <v>5.36423065</v>
      </c>
    </row>
    <row customHeight="1" ht="25" r="79" spans="1:22">
      <c r="A79" s="15" t="s">
        <v>476</v>
      </c>
      <c r="B79" s="17" t="n">
        <v>1657</v>
      </c>
      <c r="C79" s="18">
        <f>(21.0/B79*100)</f>
        <v/>
      </c>
      <c r="D79" s="19" t="n">
        <v>1636</v>
      </c>
      <c r="E79" s="18" t="n">
        <v>483.1754707</v>
      </c>
      <c r="F79" s="20" t="n">
        <v>15.9930897</v>
      </c>
      <c r="G79" s="18" t="n">
        <v>478.50055342</v>
      </c>
      <c r="H79" s="20" t="n">
        <v>8.46836568</v>
      </c>
      <c r="I79" s="18" t="n">
        <v>454.30407769</v>
      </c>
      <c r="J79" s="20" t="n">
        <v>20.45881122</v>
      </c>
      <c r="K79" s="18" t="n">
        <v>472.54115631</v>
      </c>
      <c r="L79" s="20" t="n">
        <v>8.59021658</v>
      </c>
      <c r="M79" s="18" t="s">
        <v>404</v>
      </c>
      <c r="N79" s="20" t="s">
        <v>404</v>
      </c>
      <c r="O79" s="18" t="s">
        <v>404</v>
      </c>
      <c r="P79" s="20" t="s">
        <v>404</v>
      </c>
      <c r="Q79" s="18" t="s">
        <v>404</v>
      </c>
      <c r="R79" s="20" t="s">
        <v>404</v>
      </c>
      <c r="S79" s="18" t="s">
        <v>404</v>
      </c>
      <c r="T79" s="20" t="s">
        <v>404</v>
      </c>
      <c r="U79" s="18" t="n">
        <v>414.57268489</v>
      </c>
      <c r="V79" s="20" t="n">
        <v>5.88125209</v>
      </c>
    </row>
    <row r="80" spans="1:22">
      <c r="A80" s="15" t="s">
        <v>477</v>
      </c>
      <c r="B80" s="17" t="n">
        <v>7841</v>
      </c>
      <c r="C80" s="18">
        <f>(0.0/B80*100)</f>
        <v/>
      </c>
      <c r="D80" s="19" t="n">
        <v>7841</v>
      </c>
      <c r="E80" s="18" t="n">
        <v>455.67908504</v>
      </c>
      <c r="F80" s="20" t="n">
        <v>6.33323086</v>
      </c>
      <c r="G80" s="18" t="n">
        <v>455.94774456</v>
      </c>
      <c r="H80" s="20" t="n">
        <v>6.21599351</v>
      </c>
      <c r="I80" s="18" t="n">
        <v>455.75531232</v>
      </c>
      <c r="J80" s="20" t="n">
        <v>7.47032074</v>
      </c>
      <c r="K80" s="18" t="n">
        <v>462.95733741</v>
      </c>
      <c r="L80" s="20" t="n">
        <v>12.69213303</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457.86920038</v>
      </c>
      <c r="F81" s="20" t="n">
        <v>6.4331339</v>
      </c>
      <c r="G81" s="18" t="n">
        <v>436.42200873</v>
      </c>
      <c r="H81" s="20" t="n">
        <v>3.4146643</v>
      </c>
      <c r="I81" s="18" t="n">
        <v>441.5424087</v>
      </c>
      <c r="J81" s="20" t="n">
        <v>12.55569571</v>
      </c>
      <c r="K81" s="18" t="n">
        <v>468.42259571</v>
      </c>
      <c r="L81" s="20" t="n">
        <v>4.38301092</v>
      </c>
      <c r="M81" s="18" t="s">
        <v>404</v>
      </c>
      <c r="N81" s="20" t="s">
        <v>404</v>
      </c>
      <c r="O81" s="18" t="s">
        <v>404</v>
      </c>
      <c r="P81" s="20" t="s">
        <v>404</v>
      </c>
      <c r="Q81" s="18" t="s">
        <v>404</v>
      </c>
      <c r="R81" s="20" t="s">
        <v>404</v>
      </c>
      <c r="S81" s="18" t="s">
        <v>404</v>
      </c>
      <c r="T81" s="20" t="s">
        <v>404</v>
      </c>
      <c r="U81" s="18" t="n">
        <v>523.4145175</v>
      </c>
      <c r="V81" s="20" t="n">
        <v>6.78576833</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717</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524.99893009</v>
      </c>
      <c r="F7" s="20" t="n">
        <v>5.42432805</v>
      </c>
      <c r="G7" s="18" t="n">
        <v>513.1214857</v>
      </c>
      <c r="H7" s="20" t="n">
        <v>2.54803955</v>
      </c>
      <c r="I7" s="18" t="n">
        <v>482.14409214</v>
      </c>
      <c r="J7" s="20" t="n">
        <v>5.69190566</v>
      </c>
      <c r="K7" s="18" t="n">
        <v>532.62268778</v>
      </c>
      <c r="L7" s="20" t="n">
        <v>21.21528113</v>
      </c>
      <c r="M7" s="18" t="s">
        <v>404</v>
      </c>
      <c r="N7" s="20" t="s">
        <v>404</v>
      </c>
      <c r="O7" s="18" t="s">
        <v>404</v>
      </c>
      <c r="P7" s="20" t="s">
        <v>404</v>
      </c>
      <c r="Q7" s="18" t="s">
        <v>404</v>
      </c>
      <c r="R7" s="20" t="s">
        <v>404</v>
      </c>
      <c r="S7" s="18" t="s">
        <v>404</v>
      </c>
      <c r="T7" s="20" t="s">
        <v>404</v>
      </c>
      <c r="U7" s="18" t="n">
        <v>485.29501957</v>
      </c>
      <c r="V7" s="20" t="n">
        <v>10.73998781</v>
      </c>
    </row>
    <row r="8" spans="1:22">
      <c r="A8" s="15" t="s">
        <v>405</v>
      </c>
      <c r="B8" s="17" t="n">
        <v>7007</v>
      </c>
      <c r="C8" s="18">
        <f>(0.0/B8*100)</f>
        <v/>
      </c>
      <c r="D8" s="19" t="n">
        <v>7007</v>
      </c>
      <c r="E8" s="18" t="n">
        <v>493.78104815</v>
      </c>
      <c r="F8" s="20" t="n">
        <v>6.30990848</v>
      </c>
      <c r="G8" s="18" t="n">
        <v>495.76844374</v>
      </c>
      <c r="H8" s="20" t="n">
        <v>4.93827094</v>
      </c>
      <c r="I8" s="18" t="n">
        <v>507.92492866</v>
      </c>
      <c r="J8" s="20" t="n">
        <v>23.93066372</v>
      </c>
      <c r="K8" s="18" t="n">
        <v>430.08415759</v>
      </c>
      <c r="L8" s="20" t="n">
        <v>23.30428473</v>
      </c>
      <c r="M8" s="18" t="s">
        <v>404</v>
      </c>
      <c r="N8" s="20" t="s">
        <v>404</v>
      </c>
      <c r="O8" s="18" t="s">
        <v>404</v>
      </c>
      <c r="P8" s="20" t="s">
        <v>404</v>
      </c>
      <c r="Q8" s="18" t="s">
        <v>404</v>
      </c>
      <c r="R8" s="20" t="s">
        <v>404</v>
      </c>
      <c r="S8" s="18" t="s">
        <v>404</v>
      </c>
      <c r="T8" s="20" t="s">
        <v>404</v>
      </c>
      <c r="U8" s="18" t="n">
        <v>488.60956465</v>
      </c>
      <c r="V8" s="20" t="n">
        <v>14.62726042</v>
      </c>
    </row>
    <row r="9" spans="1:22">
      <c r="A9" s="15" t="s">
        <v>406</v>
      </c>
      <c r="B9" s="17" t="n">
        <v>9651</v>
      </c>
      <c r="C9" s="18">
        <f>(200.0/B9*100)</f>
        <v/>
      </c>
      <c r="D9" s="19" t="n">
        <v>9451</v>
      </c>
      <c r="E9" s="18" t="n">
        <v>532.60373279</v>
      </c>
      <c r="F9" s="20" t="n">
        <v>8.20773445</v>
      </c>
      <c r="G9" s="18" t="n">
        <v>507.85037986</v>
      </c>
      <c r="H9" s="20" t="n">
        <v>3.78727545</v>
      </c>
      <c r="I9" s="18" t="n">
        <v>477.9920705</v>
      </c>
      <c r="J9" s="20" t="n">
        <v>10.12461976</v>
      </c>
      <c r="K9" s="18" t="n">
        <v>458.65004938</v>
      </c>
      <c r="L9" s="20" t="n">
        <v>37.48100572</v>
      </c>
      <c r="M9" s="18" t="s">
        <v>404</v>
      </c>
      <c r="N9" s="20" t="s">
        <v>404</v>
      </c>
      <c r="O9" s="18" t="s">
        <v>404</v>
      </c>
      <c r="P9" s="20" t="s">
        <v>404</v>
      </c>
      <c r="Q9" s="18" t="s">
        <v>404</v>
      </c>
      <c r="R9" s="20" t="s">
        <v>404</v>
      </c>
      <c r="S9" s="18" t="s">
        <v>404</v>
      </c>
      <c r="T9" s="20" t="s">
        <v>404</v>
      </c>
      <c r="U9" s="18" t="n">
        <v>480.83691466</v>
      </c>
      <c r="V9" s="20" t="n">
        <v>12.95359741</v>
      </c>
    </row>
    <row r="10" spans="1:22">
      <c r="A10" s="15" t="s">
        <v>407</v>
      </c>
      <c r="B10" s="17" t="n">
        <v>20058</v>
      </c>
      <c r="C10" s="18">
        <f>(3134.0/B10*100)</f>
        <v/>
      </c>
      <c r="D10" s="19" t="n">
        <v>16924</v>
      </c>
      <c r="E10" s="18" t="n">
        <v>523.91686871</v>
      </c>
      <c r="F10" s="20" t="n">
        <v>3.92540126</v>
      </c>
      <c r="G10" s="18" t="n">
        <v>531.83074504</v>
      </c>
      <c r="H10" s="20" t="n">
        <v>2.76273883</v>
      </c>
      <c r="I10" s="18" t="n">
        <v>515.29657338</v>
      </c>
      <c r="J10" s="20" t="n">
        <v>9.15873665</v>
      </c>
      <c r="K10" s="18" t="n">
        <v>477.36267488</v>
      </c>
      <c r="L10" s="20" t="n">
        <v>19.52799805</v>
      </c>
      <c r="M10" s="18" t="s">
        <v>404</v>
      </c>
      <c r="N10" s="20" t="s">
        <v>404</v>
      </c>
      <c r="O10" s="18" t="s">
        <v>404</v>
      </c>
      <c r="P10" s="20" t="s">
        <v>404</v>
      </c>
      <c r="Q10" s="18" t="s">
        <v>404</v>
      </c>
      <c r="R10" s="20" t="s">
        <v>404</v>
      </c>
      <c r="S10" s="18" t="s">
        <v>404</v>
      </c>
      <c r="T10" s="20" t="s">
        <v>404</v>
      </c>
      <c r="U10" s="18" t="n">
        <v>549.51932407</v>
      </c>
      <c r="V10" s="20" t="n">
        <v>14.67110333</v>
      </c>
    </row>
    <row r="11" spans="1:22">
      <c r="A11" s="15" t="s">
        <v>408</v>
      </c>
      <c r="B11" s="17" t="n">
        <v>7053</v>
      </c>
      <c r="C11" s="18">
        <f>(212.0/B11*100)</f>
        <v/>
      </c>
      <c r="D11" s="19" t="n">
        <v>6841</v>
      </c>
      <c r="E11" s="18" t="n">
        <v>481.96401131</v>
      </c>
      <c r="F11" s="20" t="n">
        <v>8.475256330000001</v>
      </c>
      <c r="G11" s="18" t="n">
        <v>444.91397306</v>
      </c>
      <c r="H11" s="20" t="n">
        <v>4.18660247</v>
      </c>
      <c r="I11" s="18" t="n">
        <v>436.75310667</v>
      </c>
      <c r="J11" s="20" t="n">
        <v>7.0988146</v>
      </c>
      <c r="K11" s="18" t="n">
        <v>396.05180382</v>
      </c>
      <c r="L11" s="20" t="n">
        <v>12.78553736</v>
      </c>
      <c r="M11" s="18" t="s">
        <v>404</v>
      </c>
      <c r="N11" s="20" t="s">
        <v>404</v>
      </c>
      <c r="O11" s="18" t="s">
        <v>404</v>
      </c>
      <c r="P11" s="20" t="s">
        <v>404</v>
      </c>
      <c r="Q11" s="18" t="s">
        <v>404</v>
      </c>
      <c r="R11" s="20" t="s">
        <v>404</v>
      </c>
      <c r="S11" s="18" t="s">
        <v>404</v>
      </c>
      <c r="T11" s="20" t="s">
        <v>404</v>
      </c>
      <c r="U11" s="18" t="n">
        <v>423.50051987</v>
      </c>
      <c r="V11" s="20" t="n">
        <v>9.19553247</v>
      </c>
    </row>
    <row r="12" spans="1:22">
      <c r="A12" s="15" t="s">
        <v>409</v>
      </c>
      <c r="B12" s="17" t="n">
        <v>6894</v>
      </c>
      <c r="C12" s="18">
        <f>(106.0/B12*100)</f>
        <v/>
      </c>
      <c r="D12" s="19" t="n">
        <v>6788</v>
      </c>
      <c r="E12" s="18" t="n">
        <v>492.32555997</v>
      </c>
      <c r="F12" s="20" t="n">
        <v>3.92758755</v>
      </c>
      <c r="G12" s="18" t="n">
        <v>493.14976351</v>
      </c>
      <c r="H12" s="20" t="n">
        <v>4.2427964</v>
      </c>
      <c r="I12" s="18" t="n">
        <v>502.36927669</v>
      </c>
      <c r="J12" s="20" t="n">
        <v>20.61684156</v>
      </c>
      <c r="K12" s="18" t="s">
        <v>404</v>
      </c>
      <c r="L12" s="20" t="s">
        <v>404</v>
      </c>
      <c r="M12" s="18" t="s">
        <v>404</v>
      </c>
      <c r="N12" s="20" t="s">
        <v>404</v>
      </c>
      <c r="O12" s="18" t="s">
        <v>404</v>
      </c>
      <c r="P12" s="20" t="s">
        <v>404</v>
      </c>
      <c r="Q12" s="18" t="s">
        <v>404</v>
      </c>
      <c r="R12" s="20" t="s">
        <v>404</v>
      </c>
      <c r="S12" s="18" t="s">
        <v>404</v>
      </c>
      <c r="T12" s="20" t="s">
        <v>404</v>
      </c>
      <c r="U12" s="18" t="n">
        <v>422.57420863</v>
      </c>
      <c r="V12" s="20" t="n">
        <v>8.12601068</v>
      </c>
    </row>
    <row r="13" spans="1:22">
      <c r="A13" s="15" t="s">
        <v>410</v>
      </c>
      <c r="B13" s="17" t="n">
        <v>7161</v>
      </c>
      <c r="C13" s="18">
        <f>(1175.0/B13*100)</f>
        <v/>
      </c>
      <c r="D13" s="19" t="n">
        <v>5986</v>
      </c>
      <c r="E13" s="18" t="n">
        <v>508.01574103</v>
      </c>
      <c r="F13" s="20" t="n">
        <v>3.63037051</v>
      </c>
      <c r="G13" s="18" t="n">
        <v>499.70717508</v>
      </c>
      <c r="H13" s="20" t="n">
        <v>3.6311776</v>
      </c>
      <c r="I13" s="18" t="n">
        <v>491.98782337</v>
      </c>
      <c r="J13" s="20" t="n">
        <v>7.91161557</v>
      </c>
      <c r="K13" s="18" t="n">
        <v>442.08484639</v>
      </c>
      <c r="L13" s="20" t="n">
        <v>6.19303138</v>
      </c>
      <c r="M13" s="18" t="s">
        <v>404</v>
      </c>
      <c r="N13" s="20" t="s">
        <v>404</v>
      </c>
      <c r="O13" s="18" t="s">
        <v>404</v>
      </c>
      <c r="P13" s="20" t="s">
        <v>404</v>
      </c>
      <c r="Q13" s="18" t="s">
        <v>404</v>
      </c>
      <c r="R13" s="20" t="s">
        <v>404</v>
      </c>
      <c r="S13" s="18" t="s">
        <v>404</v>
      </c>
      <c r="T13" s="20" t="s">
        <v>404</v>
      </c>
      <c r="U13" s="18" t="n">
        <v>500.41228302</v>
      </c>
      <c r="V13" s="20" t="n">
        <v>5.25212117</v>
      </c>
    </row>
    <row r="14" spans="1:22">
      <c r="A14" s="15" t="s">
        <v>411</v>
      </c>
      <c r="B14" s="17" t="n">
        <v>5587</v>
      </c>
      <c r="C14" s="18">
        <f>(0.0/B14*100)</f>
        <v/>
      </c>
      <c r="D14" s="19" t="n">
        <v>5587</v>
      </c>
      <c r="E14" s="18" t="n">
        <v>530.37348796</v>
      </c>
      <c r="F14" s="20" t="n">
        <v>3.72372009</v>
      </c>
      <c r="G14" s="18" t="n">
        <v>539.00825961</v>
      </c>
      <c r="H14" s="20" t="n">
        <v>3.21497643</v>
      </c>
      <c r="I14" s="18" t="n">
        <v>523.8421412</v>
      </c>
      <c r="J14" s="20" t="n">
        <v>8.24328721</v>
      </c>
      <c r="K14" s="18" t="s">
        <v>404</v>
      </c>
      <c r="L14" s="20" t="s">
        <v>404</v>
      </c>
      <c r="M14" s="18" t="s">
        <v>404</v>
      </c>
      <c r="N14" s="20" t="s">
        <v>404</v>
      </c>
      <c r="O14" s="18" t="s">
        <v>404</v>
      </c>
      <c r="P14" s="20" t="s">
        <v>404</v>
      </c>
      <c r="Q14" s="18" t="s">
        <v>404</v>
      </c>
      <c r="R14" s="20" t="s">
        <v>404</v>
      </c>
      <c r="S14" s="18" t="s">
        <v>404</v>
      </c>
      <c r="T14" s="20" t="s">
        <v>404</v>
      </c>
      <c r="U14" s="18" t="s">
        <v>404</v>
      </c>
      <c r="V14" s="20" t="s">
        <v>404</v>
      </c>
    </row>
    <row r="15" spans="1:22">
      <c r="A15" s="15" t="s">
        <v>412</v>
      </c>
      <c r="B15" s="17" t="n">
        <v>5882</v>
      </c>
      <c r="C15" s="18">
        <f>(0.0/B15*100)</f>
        <v/>
      </c>
      <c r="D15" s="19" t="n">
        <v>5882</v>
      </c>
      <c r="E15" s="18" t="n">
        <v>533.54917292</v>
      </c>
      <c r="F15" s="20" t="n">
        <v>4.05804109</v>
      </c>
      <c r="G15" s="18" t="n">
        <v>529.61036331</v>
      </c>
      <c r="H15" s="20" t="n">
        <v>3.1765792</v>
      </c>
      <c r="I15" s="18" t="n">
        <v>524.6181821599999</v>
      </c>
      <c r="J15" s="20" t="n">
        <v>4.5388383</v>
      </c>
      <c r="K15" s="18" t="n">
        <v>608.7641</v>
      </c>
      <c r="L15" s="20" t="n">
        <v>23.79815088</v>
      </c>
      <c r="M15" s="18" t="s">
        <v>404</v>
      </c>
      <c r="N15" s="20" t="s">
        <v>404</v>
      </c>
      <c r="O15" s="18" t="s">
        <v>404</v>
      </c>
      <c r="P15" s="20" t="s">
        <v>404</v>
      </c>
      <c r="Q15" s="18" t="s">
        <v>404</v>
      </c>
      <c r="R15" s="20" t="s">
        <v>404</v>
      </c>
      <c r="S15" s="18" t="s">
        <v>404</v>
      </c>
      <c r="T15" s="20" t="s">
        <v>404</v>
      </c>
      <c r="U15" s="18" t="n">
        <v>526.8674554</v>
      </c>
      <c r="V15" s="20" t="n">
        <v>25.45059564</v>
      </c>
    </row>
    <row r="16" spans="1:22">
      <c r="A16" s="15" t="s">
        <v>413</v>
      </c>
      <c r="B16" s="17" t="n">
        <v>6108</v>
      </c>
      <c r="C16" s="18">
        <f>(495.0/B16*100)</f>
        <v/>
      </c>
      <c r="D16" s="19" t="n">
        <v>5613</v>
      </c>
      <c r="E16" s="18" t="n">
        <v>507.59705145</v>
      </c>
      <c r="F16" s="20" t="n">
        <v>9.654206240000001</v>
      </c>
      <c r="G16" s="18" t="n">
        <v>501.4796727</v>
      </c>
      <c r="H16" s="20" t="n">
        <v>5.41247397</v>
      </c>
      <c r="I16" s="18" t="n">
        <v>476.38384421</v>
      </c>
      <c r="J16" s="20" t="n">
        <v>11.37691783</v>
      </c>
      <c r="K16" s="18" t="s">
        <v>404</v>
      </c>
      <c r="L16" s="20" t="s">
        <v>404</v>
      </c>
      <c r="M16" s="18" t="s">
        <v>404</v>
      </c>
      <c r="N16" s="20" t="s">
        <v>404</v>
      </c>
      <c r="O16" s="18" t="s">
        <v>404</v>
      </c>
      <c r="P16" s="20" t="s">
        <v>404</v>
      </c>
      <c r="Q16" s="18" t="s">
        <v>404</v>
      </c>
      <c r="R16" s="20" t="s">
        <v>404</v>
      </c>
      <c r="S16" s="18" t="s">
        <v>404</v>
      </c>
      <c r="T16" s="20" t="s">
        <v>404</v>
      </c>
      <c r="U16" s="18" t="n">
        <v>471.45154494</v>
      </c>
      <c r="V16" s="20" t="n">
        <v>29.09841289</v>
      </c>
    </row>
    <row r="17" spans="1:22">
      <c r="A17" s="15" t="s">
        <v>414</v>
      </c>
      <c r="B17" s="17" t="n">
        <v>6504</v>
      </c>
      <c r="C17" s="18">
        <f>(1325.0/B17*100)</f>
        <v/>
      </c>
      <c r="D17" s="19" t="n">
        <v>5179</v>
      </c>
      <c r="E17" s="18" t="n">
        <v>496.66889462</v>
      </c>
      <c r="F17" s="20" t="n">
        <v>13.30478378</v>
      </c>
      <c r="G17" s="18" t="n">
        <v>512.07244429</v>
      </c>
      <c r="H17" s="20" t="n">
        <v>4.47164574</v>
      </c>
      <c r="I17" s="18" t="n">
        <v>481.24036044</v>
      </c>
      <c r="J17" s="20" t="n">
        <v>14.94024968</v>
      </c>
      <c r="K17" s="18" t="s">
        <v>404</v>
      </c>
      <c r="L17" s="20" t="s">
        <v>404</v>
      </c>
      <c r="M17" s="18" t="s">
        <v>404</v>
      </c>
      <c r="N17" s="20" t="s">
        <v>404</v>
      </c>
      <c r="O17" s="18" t="s">
        <v>404</v>
      </c>
      <c r="P17" s="20" t="s">
        <v>404</v>
      </c>
      <c r="Q17" s="18" t="s">
        <v>404</v>
      </c>
      <c r="R17" s="20" t="s">
        <v>404</v>
      </c>
      <c r="S17" s="18" t="s">
        <v>404</v>
      </c>
      <c r="T17" s="20" t="s">
        <v>404</v>
      </c>
      <c r="U17" s="18" t="n">
        <v>549.27764749</v>
      </c>
      <c r="V17" s="20" t="n">
        <v>15.68452325</v>
      </c>
    </row>
    <row r="18" spans="1:22">
      <c r="A18" s="15" t="s">
        <v>415</v>
      </c>
      <c r="B18" s="17" t="n">
        <v>5532</v>
      </c>
      <c r="C18" s="18">
        <f>(0.0/B18*100)</f>
        <v/>
      </c>
      <c r="D18" s="19" t="n">
        <v>5532</v>
      </c>
      <c r="E18" s="18" t="n">
        <v>453.75880156</v>
      </c>
      <c r="F18" s="20" t="n">
        <v>5.38504725</v>
      </c>
      <c r="G18" s="18" t="n">
        <v>464.98474557</v>
      </c>
      <c r="H18" s="20" t="n">
        <v>6.27815541</v>
      </c>
      <c r="I18" s="18" t="n">
        <v>409.70880137</v>
      </c>
      <c r="J18" s="20" t="n">
        <v>23.01472282</v>
      </c>
      <c r="K18" s="18" t="n">
        <v>455.56327226</v>
      </c>
      <c r="L18" s="20" t="n">
        <v>21.47270503</v>
      </c>
      <c r="M18" s="18" t="s">
        <v>404</v>
      </c>
      <c r="N18" s="20" t="s">
        <v>404</v>
      </c>
      <c r="O18" s="18" t="s">
        <v>404</v>
      </c>
      <c r="P18" s="20" t="s">
        <v>404</v>
      </c>
      <c r="Q18" s="18" t="s">
        <v>404</v>
      </c>
      <c r="R18" s="20" t="s">
        <v>404</v>
      </c>
      <c r="S18" s="18" t="s">
        <v>404</v>
      </c>
      <c r="T18" s="20" t="s">
        <v>404</v>
      </c>
      <c r="U18" s="18" t="n">
        <v>417.89916202</v>
      </c>
      <c r="V18" s="20" t="n">
        <v>40.99256563</v>
      </c>
    </row>
    <row r="19" spans="1:22">
      <c r="A19" s="15" t="s">
        <v>416</v>
      </c>
      <c r="B19" s="17" t="n">
        <v>5658</v>
      </c>
      <c r="C19" s="18">
        <f>(327.0/B19*100)</f>
        <v/>
      </c>
      <c r="D19" s="19" t="n">
        <v>5331</v>
      </c>
      <c r="E19" s="18" t="n">
        <v>473.70458963</v>
      </c>
      <c r="F19" s="20" t="n">
        <v>4.48038169</v>
      </c>
      <c r="G19" s="18" t="n">
        <v>483.30578801</v>
      </c>
      <c r="H19" s="20" t="n">
        <v>7.27868356</v>
      </c>
      <c r="I19" s="18" t="n">
        <v>484.72518766</v>
      </c>
      <c r="J19" s="20" t="n">
        <v>21.39175168</v>
      </c>
      <c r="K19" s="18" t="s">
        <v>404</v>
      </c>
      <c r="L19" s="20" t="s">
        <v>404</v>
      </c>
      <c r="M19" s="18" t="s">
        <v>404</v>
      </c>
      <c r="N19" s="20" t="s">
        <v>404</v>
      </c>
      <c r="O19" s="18" t="s">
        <v>404</v>
      </c>
      <c r="P19" s="20" t="s">
        <v>404</v>
      </c>
      <c r="Q19" s="18" t="s">
        <v>404</v>
      </c>
      <c r="R19" s="20" t="s">
        <v>404</v>
      </c>
      <c r="S19" s="18" t="s">
        <v>404</v>
      </c>
      <c r="T19" s="20" t="s">
        <v>404</v>
      </c>
      <c r="U19" s="18" t="n">
        <v>459.33728203</v>
      </c>
      <c r="V19" s="20" t="n">
        <v>54.71602365</v>
      </c>
    </row>
    <row r="20" spans="1:22">
      <c r="A20" s="15" t="s">
        <v>417</v>
      </c>
      <c r="B20" s="17" t="n">
        <v>3371</v>
      </c>
      <c r="C20" s="18">
        <f>(24.0/B20*100)</f>
        <v/>
      </c>
      <c r="D20" s="19" t="n">
        <v>3347</v>
      </c>
      <c r="E20" s="18" t="n">
        <v>471.66621364</v>
      </c>
      <c r="F20" s="20" t="n">
        <v>3.49861435</v>
      </c>
      <c r="G20" s="18" t="n">
        <v>472.19124343</v>
      </c>
      <c r="H20" s="20" t="n">
        <v>2.05338226</v>
      </c>
      <c r="I20" s="18" t="n">
        <v>479.92231234</v>
      </c>
      <c r="J20" s="20" t="n">
        <v>4.38578751</v>
      </c>
      <c r="K20" s="18" t="s">
        <v>404</v>
      </c>
      <c r="L20" s="20" t="s">
        <v>404</v>
      </c>
      <c r="M20" s="18" t="s">
        <v>404</v>
      </c>
      <c r="N20" s="20" t="s">
        <v>404</v>
      </c>
      <c r="O20" s="18" t="s">
        <v>404</v>
      </c>
      <c r="P20" s="20" t="s">
        <v>404</v>
      </c>
      <c r="Q20" s="18" t="s">
        <v>404</v>
      </c>
      <c r="R20" s="20" t="s">
        <v>404</v>
      </c>
      <c r="S20" s="18" t="s">
        <v>404</v>
      </c>
      <c r="T20" s="20" t="s">
        <v>404</v>
      </c>
      <c r="U20" s="18" t="n">
        <v>473.42550796</v>
      </c>
      <c r="V20" s="20" t="n">
        <v>10.48609016</v>
      </c>
    </row>
    <row r="21" spans="1:22">
      <c r="A21" s="15" t="s">
        <v>418</v>
      </c>
      <c r="B21" s="17" t="n">
        <v>5741</v>
      </c>
      <c r="C21" s="18">
        <f>(0.0/B21*100)</f>
        <v/>
      </c>
      <c r="D21" s="19" t="n">
        <v>5741</v>
      </c>
      <c r="E21" s="18" t="n">
        <v>499.25322056</v>
      </c>
      <c r="F21" s="20" t="n">
        <v>6.57432263</v>
      </c>
      <c r="G21" s="18" t="n">
        <v>504.62692716</v>
      </c>
      <c r="H21" s="20" t="n">
        <v>3.00081534</v>
      </c>
      <c r="I21" s="18" t="n">
        <v>506.94515929</v>
      </c>
      <c r="J21" s="20" t="n">
        <v>15.20877774</v>
      </c>
      <c r="K21" s="18" t="n">
        <v>421.39333484</v>
      </c>
      <c r="L21" s="20" t="n">
        <v>6.49759352</v>
      </c>
      <c r="M21" s="18" t="s">
        <v>404</v>
      </c>
      <c r="N21" s="20" t="s">
        <v>404</v>
      </c>
      <c r="O21" s="18" t="s">
        <v>404</v>
      </c>
      <c r="P21" s="20" t="s">
        <v>404</v>
      </c>
      <c r="Q21" s="18" t="s">
        <v>404</v>
      </c>
      <c r="R21" s="20" t="s">
        <v>404</v>
      </c>
      <c r="S21" s="18" t="s">
        <v>404</v>
      </c>
      <c r="T21" s="20" t="s">
        <v>404</v>
      </c>
      <c r="U21" s="18" t="n">
        <v>496.08984309</v>
      </c>
      <c r="V21" s="20" t="n">
        <v>6.98567576</v>
      </c>
    </row>
    <row r="22" spans="1:22">
      <c r="A22" s="15" t="s">
        <v>419</v>
      </c>
      <c r="B22" s="17" t="n">
        <v>6598</v>
      </c>
      <c r="C22" s="18">
        <f>(0.0/B22*100)</f>
        <v/>
      </c>
      <c r="D22" s="19" t="n">
        <v>6598</v>
      </c>
      <c r="E22" s="18" t="n">
        <v>456.26958312</v>
      </c>
      <c r="F22" s="20" t="n">
        <v>9.09072171</v>
      </c>
      <c r="G22" s="18" t="n">
        <v>474.20498754</v>
      </c>
      <c r="H22" s="20" t="n">
        <v>5.82395754</v>
      </c>
      <c r="I22" s="18" t="n">
        <v>444.33459068</v>
      </c>
      <c r="J22" s="20" t="n">
        <v>15.10135952</v>
      </c>
      <c r="K22" s="18" t="n">
        <v>520.76399009</v>
      </c>
      <c r="L22" s="20" t="n">
        <v>25.35893226</v>
      </c>
      <c r="M22" s="18" t="s">
        <v>404</v>
      </c>
      <c r="N22" s="20" t="s">
        <v>404</v>
      </c>
      <c r="O22" s="18" t="s">
        <v>404</v>
      </c>
      <c r="P22" s="20" t="s">
        <v>404</v>
      </c>
      <c r="Q22" s="18" t="s">
        <v>404</v>
      </c>
      <c r="R22" s="20" t="s">
        <v>404</v>
      </c>
      <c r="S22" s="18" t="s">
        <v>404</v>
      </c>
      <c r="T22" s="20" t="s">
        <v>404</v>
      </c>
      <c r="U22" s="18" t="n">
        <v>455.83443948</v>
      </c>
      <c r="V22" s="20" t="n">
        <v>26.16092883</v>
      </c>
    </row>
    <row r="23" spans="1:22">
      <c r="A23" s="15" t="s">
        <v>420</v>
      </c>
      <c r="B23" s="17" t="n">
        <v>11583</v>
      </c>
      <c r="C23" s="18">
        <f>(3194.0/B23*100)</f>
        <v/>
      </c>
      <c r="D23" s="19" t="n">
        <v>8389</v>
      </c>
      <c r="E23" s="18" t="n">
        <v>467.77772126</v>
      </c>
      <c r="F23" s="20" t="n">
        <v>7.57294089</v>
      </c>
      <c r="G23" s="18" t="n">
        <v>488.3429466</v>
      </c>
      <c r="H23" s="20" t="n">
        <v>5.58668678</v>
      </c>
      <c r="I23" s="18" t="n">
        <v>489.90705572</v>
      </c>
      <c r="J23" s="20" t="n">
        <v>9.495622490000001</v>
      </c>
      <c r="K23" s="18" t="n">
        <v>478.06442908</v>
      </c>
      <c r="L23" s="20" t="n">
        <v>17.32616624</v>
      </c>
      <c r="M23" s="18" t="s">
        <v>404</v>
      </c>
      <c r="N23" s="20" t="s">
        <v>404</v>
      </c>
      <c r="O23" s="18" t="s">
        <v>404</v>
      </c>
      <c r="P23" s="20" t="s">
        <v>404</v>
      </c>
      <c r="Q23" s="18" t="s">
        <v>404</v>
      </c>
      <c r="R23" s="20" t="s">
        <v>404</v>
      </c>
      <c r="S23" s="18" t="s">
        <v>404</v>
      </c>
      <c r="T23" s="20" t="s">
        <v>404</v>
      </c>
      <c r="U23" s="18" t="n">
        <v>481.19266763</v>
      </c>
      <c r="V23" s="20" t="n">
        <v>28.12805804</v>
      </c>
    </row>
    <row r="24" spans="1:22">
      <c r="A24" s="15" t="s">
        <v>421</v>
      </c>
      <c r="B24" s="17" t="n">
        <v>6647</v>
      </c>
      <c r="C24" s="18">
        <f>(0.0/B24*100)</f>
        <v/>
      </c>
      <c r="D24" s="19" t="n">
        <v>6647</v>
      </c>
      <c r="E24" s="18" t="n">
        <v>548.65161202</v>
      </c>
      <c r="F24" s="20" t="n">
        <v>16.09465933</v>
      </c>
      <c r="G24" s="18" t="n">
        <v>541.2058037100001</v>
      </c>
      <c r="H24" s="20" t="n">
        <v>4.1788252</v>
      </c>
      <c r="I24" s="18" t="n">
        <v>529.12414629</v>
      </c>
      <c r="J24" s="20" t="n">
        <v>7.88052529</v>
      </c>
      <c r="K24" s="18" t="n">
        <v>532.0238560499999</v>
      </c>
      <c r="L24" s="20" t="n">
        <v>38.32286135</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518.86695922</v>
      </c>
      <c r="F25" s="20" t="n">
        <v>5.49479698</v>
      </c>
      <c r="G25" s="18" t="n">
        <v>517.14430363</v>
      </c>
      <c r="H25" s="20" t="n">
        <v>4.66094362</v>
      </c>
      <c r="I25" s="18" t="n">
        <v>507.82828385</v>
      </c>
      <c r="J25" s="20" t="n">
        <v>16.99908227</v>
      </c>
      <c r="K25" s="18" t="n">
        <v>457.34125011</v>
      </c>
      <c r="L25" s="20" t="n">
        <v>41.41468183</v>
      </c>
      <c r="M25" s="18" t="s">
        <v>404</v>
      </c>
      <c r="N25" s="20" t="s">
        <v>404</v>
      </c>
      <c r="O25" s="18" t="s">
        <v>404</v>
      </c>
      <c r="P25" s="20" t="s">
        <v>404</v>
      </c>
      <c r="Q25" s="18" t="s">
        <v>404</v>
      </c>
      <c r="R25" s="20" t="s">
        <v>404</v>
      </c>
      <c r="S25" s="18" t="s">
        <v>404</v>
      </c>
      <c r="T25" s="20" t="s">
        <v>404</v>
      </c>
      <c r="U25" s="18" t="n">
        <v>442.41672222</v>
      </c>
      <c r="V25" s="20" t="n">
        <v>3.3615834</v>
      </c>
    </row>
    <row r="26" spans="1:22">
      <c r="A26" s="15" t="s">
        <v>423</v>
      </c>
      <c r="B26" s="17" t="n">
        <v>4869</v>
      </c>
      <c r="C26" s="18">
        <f>(11.0/B26*100)</f>
        <v/>
      </c>
      <c r="D26" s="19" t="n">
        <v>4858</v>
      </c>
      <c r="E26" s="18" t="n">
        <v>484.78289197</v>
      </c>
      <c r="F26" s="20" t="n">
        <v>3.04998538</v>
      </c>
      <c r="G26" s="18" t="n">
        <v>492.97590966</v>
      </c>
      <c r="H26" s="20" t="n">
        <v>2.74475219</v>
      </c>
      <c r="I26" s="18" t="n">
        <v>532.44638086</v>
      </c>
      <c r="J26" s="20" t="n">
        <v>9.390458219999999</v>
      </c>
      <c r="K26" s="18" t="n">
        <v>497.09147237</v>
      </c>
      <c r="L26" s="20" t="n">
        <v>16.34415717</v>
      </c>
      <c r="M26" s="18" t="s">
        <v>404</v>
      </c>
      <c r="N26" s="20" t="s">
        <v>404</v>
      </c>
      <c r="O26" s="18" t="s">
        <v>404</v>
      </c>
      <c r="P26" s="20" t="s">
        <v>404</v>
      </c>
      <c r="Q26" s="18" t="s">
        <v>404</v>
      </c>
      <c r="R26" s="20" t="s">
        <v>404</v>
      </c>
      <c r="S26" s="18" t="s">
        <v>404</v>
      </c>
      <c r="T26" s="20" t="s">
        <v>404</v>
      </c>
      <c r="U26" s="18" t="n">
        <v>456.26681941</v>
      </c>
      <c r="V26" s="20" t="n">
        <v>6.09940166</v>
      </c>
    </row>
    <row r="27" spans="1:22">
      <c r="A27" s="15" t="s">
        <v>424</v>
      </c>
      <c r="B27" s="17" t="n">
        <v>5299</v>
      </c>
      <c r="C27" s="18">
        <f>(0.0/B27*100)</f>
        <v/>
      </c>
      <c r="D27" s="19" t="n">
        <v>5299</v>
      </c>
      <c r="E27" s="18" t="n">
        <v>502.4364775</v>
      </c>
      <c r="F27" s="20" t="n">
        <v>2.08124966</v>
      </c>
      <c r="G27" s="18" t="n">
        <v>475.43423752</v>
      </c>
      <c r="H27" s="20" t="n">
        <v>1.38236598</v>
      </c>
      <c r="I27" s="18" t="n">
        <v>534.13140173</v>
      </c>
      <c r="J27" s="20" t="n">
        <v>5.94611251</v>
      </c>
      <c r="K27" s="18" t="s">
        <v>404</v>
      </c>
      <c r="L27" s="20" t="s">
        <v>404</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412.81245194</v>
      </c>
      <c r="F28" s="20" t="n">
        <v>4.75932875</v>
      </c>
      <c r="G28" s="18" t="n">
        <v>419.89407779</v>
      </c>
      <c r="H28" s="20" t="n">
        <v>3.24169072</v>
      </c>
      <c r="I28" s="18" t="n">
        <v>402.81095726</v>
      </c>
      <c r="J28" s="20" t="n">
        <v>8.08500083</v>
      </c>
      <c r="K28" s="18" t="n">
        <v>395.74968002</v>
      </c>
      <c r="L28" s="20" t="n">
        <v>4.94107921</v>
      </c>
      <c r="M28" s="18" t="s">
        <v>404</v>
      </c>
      <c r="N28" s="20" t="s">
        <v>404</v>
      </c>
      <c r="O28" s="18" t="s">
        <v>404</v>
      </c>
      <c r="P28" s="20" t="s">
        <v>404</v>
      </c>
      <c r="Q28" s="18" t="s">
        <v>404</v>
      </c>
      <c r="R28" s="20" t="s">
        <v>404</v>
      </c>
      <c r="S28" s="18" t="s">
        <v>404</v>
      </c>
      <c r="T28" s="20" t="s">
        <v>404</v>
      </c>
      <c r="U28" s="18" t="n">
        <v>425.06962193</v>
      </c>
      <c r="V28" s="20" t="n">
        <v>39.95076737</v>
      </c>
    </row>
    <row r="29" spans="1:22">
      <c r="A29" s="15" t="s">
        <v>426</v>
      </c>
      <c r="B29" s="17" t="n">
        <v>5385</v>
      </c>
      <c r="C29" s="18">
        <f>(1123.0/B29*100)</f>
        <v/>
      </c>
      <c r="D29" s="19" t="n">
        <v>4262</v>
      </c>
      <c r="E29" s="18" t="n">
        <v>609.26434919</v>
      </c>
      <c r="F29" s="20" t="n">
        <v>15.23865431</v>
      </c>
      <c r="G29" s="18" t="n">
        <v>515.74750703</v>
      </c>
      <c r="H29" s="20" t="n">
        <v>8.43073231</v>
      </c>
      <c r="I29" s="18" t="n">
        <v>497.59506406</v>
      </c>
      <c r="J29" s="20" t="n">
        <v>11.78614237</v>
      </c>
      <c r="K29" s="18" t="n">
        <v>478.05647629</v>
      </c>
      <c r="L29" s="20" t="n">
        <v>46.39964309</v>
      </c>
      <c r="M29" s="18" t="s">
        <v>404</v>
      </c>
      <c r="N29" s="20" t="s">
        <v>404</v>
      </c>
      <c r="O29" s="18" t="s">
        <v>404</v>
      </c>
      <c r="P29" s="20" t="s">
        <v>404</v>
      </c>
      <c r="Q29" s="18" t="s">
        <v>404</v>
      </c>
      <c r="R29" s="20" t="s">
        <v>404</v>
      </c>
      <c r="S29" s="18" t="s">
        <v>404</v>
      </c>
      <c r="T29" s="20" t="s">
        <v>404</v>
      </c>
      <c r="U29" s="18" t="n">
        <v>496.08937753</v>
      </c>
      <c r="V29" s="20" t="n">
        <v>10.8849441</v>
      </c>
    </row>
    <row r="30" spans="1:22">
      <c r="A30" s="15" t="s">
        <v>427</v>
      </c>
      <c r="B30" s="17" t="n">
        <v>4520</v>
      </c>
      <c r="C30" s="18">
        <f>(1105.0/B30*100)</f>
        <v/>
      </c>
      <c r="D30" s="19" t="n">
        <v>3415</v>
      </c>
      <c r="E30" s="18" t="n">
        <v>524.57357039</v>
      </c>
      <c r="F30" s="20" t="n">
        <v>8.84152894</v>
      </c>
      <c r="G30" s="18" t="n">
        <v>516.06579174</v>
      </c>
      <c r="H30" s="20" t="n">
        <v>3.68779013</v>
      </c>
      <c r="I30" s="18" t="n">
        <v>496.64917723</v>
      </c>
      <c r="J30" s="20" t="n">
        <v>9.2600082</v>
      </c>
      <c r="K30" s="18" t="s">
        <v>404</v>
      </c>
      <c r="L30" s="20" t="s">
        <v>404</v>
      </c>
      <c r="M30" s="18" t="s">
        <v>404</v>
      </c>
      <c r="N30" s="20" t="s">
        <v>404</v>
      </c>
      <c r="O30" s="18" t="s">
        <v>404</v>
      </c>
      <c r="P30" s="20" t="s">
        <v>404</v>
      </c>
      <c r="Q30" s="18" t="s">
        <v>404</v>
      </c>
      <c r="R30" s="20" t="s">
        <v>404</v>
      </c>
      <c r="S30" s="18" t="s">
        <v>404</v>
      </c>
      <c r="T30" s="20" t="s">
        <v>404</v>
      </c>
      <c r="U30" s="18" t="n">
        <v>433.2181655</v>
      </c>
      <c r="V30" s="20" t="n">
        <v>10.96544206</v>
      </c>
    </row>
    <row r="31" spans="1:22">
      <c r="A31" s="15" t="s">
        <v>428</v>
      </c>
      <c r="B31" s="17" t="n">
        <v>5456</v>
      </c>
      <c r="C31" s="18">
        <f>(502.0/B31*100)</f>
        <v/>
      </c>
      <c r="D31" s="19" t="n">
        <v>4954</v>
      </c>
      <c r="E31" s="18" t="n">
        <v>504.00853687</v>
      </c>
      <c r="F31" s="20" t="n">
        <v>8.141464620000001</v>
      </c>
      <c r="G31" s="18" t="n">
        <v>501.26936264</v>
      </c>
      <c r="H31" s="20" t="n">
        <v>2.70821102</v>
      </c>
      <c r="I31" s="18" t="n">
        <v>486.08615161</v>
      </c>
      <c r="J31" s="20" t="n">
        <v>6.7994843</v>
      </c>
      <c r="K31" s="18" t="n">
        <v>504.464282</v>
      </c>
      <c r="L31" s="20" t="n">
        <v>8.59405289</v>
      </c>
      <c r="M31" s="18" t="s">
        <v>404</v>
      </c>
      <c r="N31" s="20" t="s">
        <v>404</v>
      </c>
      <c r="O31" s="18" t="s">
        <v>404</v>
      </c>
      <c r="P31" s="20" t="s">
        <v>404</v>
      </c>
      <c r="Q31" s="18" t="s">
        <v>404</v>
      </c>
      <c r="R31" s="20" t="s">
        <v>404</v>
      </c>
      <c r="S31" s="18" t="s">
        <v>404</v>
      </c>
      <c r="T31" s="20" t="s">
        <v>404</v>
      </c>
      <c r="U31" s="18" t="n">
        <v>493.48206306</v>
      </c>
      <c r="V31" s="20" t="n">
        <v>10.93965278</v>
      </c>
    </row>
    <row r="32" spans="1:22">
      <c r="A32" s="15" t="s">
        <v>429</v>
      </c>
      <c r="B32" s="17" t="n">
        <v>4478</v>
      </c>
      <c r="C32" s="18">
        <f>(0.0/B32*100)</f>
        <v/>
      </c>
      <c r="D32" s="19" t="n">
        <v>4478</v>
      </c>
      <c r="E32" s="18" t="n">
        <v>505.0260419</v>
      </c>
      <c r="F32" s="20" t="n">
        <v>4.17140601</v>
      </c>
      <c r="G32" s="18" t="n">
        <v>497.68733278</v>
      </c>
      <c r="H32" s="20" t="n">
        <v>3.66185463</v>
      </c>
      <c r="I32" s="18" t="n">
        <v>498.79946164</v>
      </c>
      <c r="J32" s="20" t="n">
        <v>12.28292214</v>
      </c>
      <c r="K32" s="18" t="s">
        <v>404</v>
      </c>
      <c r="L32" s="20" t="s">
        <v>404</v>
      </c>
      <c r="M32" s="18" t="s">
        <v>404</v>
      </c>
      <c r="N32" s="20" t="s">
        <v>404</v>
      </c>
      <c r="O32" s="18" t="s">
        <v>404</v>
      </c>
      <c r="P32" s="20" t="s">
        <v>404</v>
      </c>
      <c r="Q32" s="18" t="s">
        <v>404</v>
      </c>
      <c r="R32" s="20" t="s">
        <v>404</v>
      </c>
      <c r="S32" s="18" t="s">
        <v>404</v>
      </c>
      <c r="T32" s="20" t="s">
        <v>404</v>
      </c>
      <c r="U32" s="18" t="n">
        <v>511.10237025</v>
      </c>
      <c r="V32" s="20" t="n">
        <v>17.25679101</v>
      </c>
    </row>
    <row r="33" spans="1:22">
      <c r="A33" s="15" t="s">
        <v>430</v>
      </c>
      <c r="B33" s="17" t="n">
        <v>7325</v>
      </c>
      <c r="C33" s="18">
        <f>(29.0/B33*100)</f>
        <v/>
      </c>
      <c r="D33" s="19" t="n">
        <v>7296</v>
      </c>
      <c r="E33" s="18" t="n">
        <v>503.46075257</v>
      </c>
      <c r="F33" s="20" t="n">
        <v>6.23517283</v>
      </c>
      <c r="G33" s="18" t="n">
        <v>501.05164474</v>
      </c>
      <c r="H33" s="20" t="n">
        <v>3.6176646</v>
      </c>
      <c r="I33" s="18" t="n">
        <v>489.31285793</v>
      </c>
      <c r="J33" s="20" t="n">
        <v>11.78530717</v>
      </c>
      <c r="K33" s="18" t="n">
        <v>493.67060107</v>
      </c>
      <c r="L33" s="20" t="n">
        <v>8.53374683</v>
      </c>
      <c r="M33" s="18" t="s">
        <v>404</v>
      </c>
      <c r="N33" s="20" t="s">
        <v>404</v>
      </c>
      <c r="O33" s="18" t="s">
        <v>404</v>
      </c>
      <c r="P33" s="20" t="s">
        <v>404</v>
      </c>
      <c r="Q33" s="18" t="s">
        <v>404</v>
      </c>
      <c r="R33" s="20" t="s">
        <v>404</v>
      </c>
      <c r="S33" s="18" t="s">
        <v>404</v>
      </c>
      <c r="T33" s="20" t="s">
        <v>404</v>
      </c>
      <c r="U33" s="18" t="n">
        <v>464.92853499</v>
      </c>
      <c r="V33" s="20" t="n">
        <v>8.73867261</v>
      </c>
    </row>
    <row r="34" spans="1:22">
      <c r="A34" s="15" t="s">
        <v>431</v>
      </c>
      <c r="B34" s="17" t="n">
        <v>6350</v>
      </c>
      <c r="C34" s="18">
        <f>(0.0/B34*100)</f>
        <v/>
      </c>
      <c r="D34" s="19" t="n">
        <v>6350</v>
      </c>
      <c r="E34" s="18" t="n">
        <v>455.88897674</v>
      </c>
      <c r="F34" s="20" t="n">
        <v>4.29821295</v>
      </c>
      <c r="G34" s="18" t="n">
        <v>469.82044603</v>
      </c>
      <c r="H34" s="20" t="n">
        <v>6.12139883</v>
      </c>
      <c r="I34" s="18" t="n">
        <v>445.65023833</v>
      </c>
      <c r="J34" s="20" t="n">
        <v>25.02579786</v>
      </c>
      <c r="K34" s="18" t="n">
        <v>464.65165063</v>
      </c>
      <c r="L34" s="20" t="n">
        <v>16.10965373</v>
      </c>
      <c r="M34" s="18" t="s">
        <v>404</v>
      </c>
      <c r="N34" s="20" t="s">
        <v>404</v>
      </c>
      <c r="O34" s="18" t="s">
        <v>404</v>
      </c>
      <c r="P34" s="20" t="s">
        <v>404</v>
      </c>
      <c r="Q34" s="18" t="s">
        <v>404</v>
      </c>
      <c r="R34" s="20" t="s">
        <v>404</v>
      </c>
      <c r="S34" s="18" t="s">
        <v>404</v>
      </c>
      <c r="T34" s="20" t="s">
        <v>404</v>
      </c>
      <c r="U34" s="18" t="n">
        <v>355.49436773</v>
      </c>
      <c r="V34" s="20" t="n">
        <v>8.932563610000001</v>
      </c>
    </row>
    <row r="35" spans="1:22">
      <c r="A35" s="15" t="s">
        <v>432</v>
      </c>
      <c r="B35" s="17" t="n">
        <v>6406</v>
      </c>
      <c r="C35" s="18">
        <f>(443.0/B35*100)</f>
        <v/>
      </c>
      <c r="D35" s="19" t="n">
        <v>5963</v>
      </c>
      <c r="E35" s="18" t="n">
        <v>515.0731915699999</v>
      </c>
      <c r="F35" s="20" t="n">
        <v>2.61981456</v>
      </c>
      <c r="G35" s="18" t="n">
        <v>520.5632447</v>
      </c>
      <c r="H35" s="20" t="n">
        <v>1.94311559</v>
      </c>
      <c r="I35" s="18" t="n">
        <v>482.46228641</v>
      </c>
      <c r="J35" s="20" t="n">
        <v>5.27798025</v>
      </c>
      <c r="K35" s="18" t="n">
        <v>501.89197242</v>
      </c>
      <c r="L35" s="20" t="n">
        <v>11.9527178</v>
      </c>
      <c r="M35" s="18" t="s">
        <v>404</v>
      </c>
      <c r="N35" s="20" t="s">
        <v>404</v>
      </c>
      <c r="O35" s="18" t="s">
        <v>404</v>
      </c>
      <c r="P35" s="20" t="s">
        <v>404</v>
      </c>
      <c r="Q35" s="18" t="s">
        <v>404</v>
      </c>
      <c r="R35" s="20" t="s">
        <v>404</v>
      </c>
      <c r="S35" s="18" t="s">
        <v>404</v>
      </c>
      <c r="T35" s="20" t="s">
        <v>404</v>
      </c>
      <c r="U35" s="18" t="n">
        <v>497.8130917</v>
      </c>
      <c r="V35" s="20" t="n">
        <v>7.78325145</v>
      </c>
    </row>
    <row r="36" spans="1:22">
      <c r="A36" s="15" t="s">
        <v>433</v>
      </c>
      <c r="B36" s="17" t="n">
        <v>6736</v>
      </c>
      <c r="C36" s="18">
        <f>(10.0/B36*100)</f>
        <v/>
      </c>
      <c r="D36" s="19" t="n">
        <v>6726</v>
      </c>
      <c r="E36" s="18" t="n">
        <v>494.97324699</v>
      </c>
      <c r="F36" s="20" t="n">
        <v>4.28778892</v>
      </c>
      <c r="G36" s="18" t="n">
        <v>492.3732067</v>
      </c>
      <c r="H36" s="20" t="n">
        <v>3.07019165</v>
      </c>
      <c r="I36" s="18" t="n">
        <v>484.81936451</v>
      </c>
      <c r="J36" s="20" t="n">
        <v>5.82349469</v>
      </c>
      <c r="K36" s="18" t="n">
        <v>518.8020848</v>
      </c>
      <c r="L36" s="20" t="n">
        <v>16.62476644</v>
      </c>
      <c r="M36" s="18" t="s">
        <v>404</v>
      </c>
      <c r="N36" s="20" t="s">
        <v>404</v>
      </c>
      <c r="O36" s="18" t="s">
        <v>404</v>
      </c>
      <c r="P36" s="20" t="s">
        <v>404</v>
      </c>
      <c r="Q36" s="18" t="s">
        <v>404</v>
      </c>
      <c r="R36" s="20" t="s">
        <v>404</v>
      </c>
      <c r="S36" s="18" t="s">
        <v>404</v>
      </c>
      <c r="T36" s="20" t="s">
        <v>404</v>
      </c>
      <c r="U36" s="18" t="n">
        <v>496.57603535</v>
      </c>
      <c r="V36" s="20" t="n">
        <v>5.27331059</v>
      </c>
    </row>
    <row r="37" spans="1:22">
      <c r="A37" s="15" t="s">
        <v>434</v>
      </c>
      <c r="B37" s="17" t="n">
        <v>5458</v>
      </c>
      <c r="C37" s="18">
        <f>(0.0/B37*100)</f>
        <v/>
      </c>
      <c r="D37" s="19" t="n">
        <v>5458</v>
      </c>
      <c r="E37" s="18" t="n">
        <v>501.1747307</v>
      </c>
      <c r="F37" s="20" t="n">
        <v>7.39572976</v>
      </c>
      <c r="G37" s="18" t="n">
        <v>492.73973329</v>
      </c>
      <c r="H37" s="20" t="n">
        <v>4.09311751</v>
      </c>
      <c r="I37" s="18" t="n">
        <v>476.68338052</v>
      </c>
      <c r="J37" s="20" t="n">
        <v>8.95475688</v>
      </c>
      <c r="K37" s="18" t="s">
        <v>404</v>
      </c>
      <c r="L37" s="20" t="s">
        <v>404</v>
      </c>
      <c r="M37" s="18" t="s">
        <v>404</v>
      </c>
      <c r="N37" s="20" t="s">
        <v>404</v>
      </c>
      <c r="O37" s="18" t="s">
        <v>404</v>
      </c>
      <c r="P37" s="20" t="s">
        <v>404</v>
      </c>
      <c r="Q37" s="18" t="s">
        <v>404</v>
      </c>
      <c r="R37" s="20" t="s">
        <v>404</v>
      </c>
      <c r="S37" s="18" t="s">
        <v>404</v>
      </c>
      <c r="T37" s="20" t="s">
        <v>404</v>
      </c>
      <c r="U37" s="18" t="n">
        <v>612.2649</v>
      </c>
      <c r="V37" s="20" t="n">
        <v>24.60846623</v>
      </c>
    </row>
    <row r="38" spans="1:22">
      <c r="A38" s="15" t="s">
        <v>435</v>
      </c>
      <c r="B38" s="17" t="n">
        <v>5860</v>
      </c>
      <c r="C38" s="18">
        <f>(268.0/B38*100)</f>
        <v/>
      </c>
      <c r="D38" s="19" t="n">
        <v>5592</v>
      </c>
      <c r="E38" s="18" t="n">
        <v>510.54019702</v>
      </c>
      <c r="F38" s="20" t="n">
        <v>6.5832438</v>
      </c>
      <c r="G38" s="18" t="n">
        <v>505.75258203</v>
      </c>
      <c r="H38" s="20" t="n">
        <v>6.1923093</v>
      </c>
      <c r="I38" s="18" t="n">
        <v>468.41836752</v>
      </c>
      <c r="J38" s="20" t="n">
        <v>22.09845192</v>
      </c>
      <c r="K38" s="18" t="n">
        <v>427.79696629</v>
      </c>
      <c r="L38" s="20" t="n">
        <v>37.58979073</v>
      </c>
      <c r="M38" s="18" t="s">
        <v>404</v>
      </c>
      <c r="N38" s="20" t="s">
        <v>404</v>
      </c>
      <c r="O38" s="18" t="s">
        <v>404</v>
      </c>
      <c r="P38" s="20" t="s">
        <v>404</v>
      </c>
      <c r="Q38" s="18" t="s">
        <v>404</v>
      </c>
      <c r="R38" s="20" t="s">
        <v>404</v>
      </c>
      <c r="S38" s="18" t="s">
        <v>404</v>
      </c>
      <c r="T38" s="20" t="s">
        <v>404</v>
      </c>
      <c r="U38" s="18" t="n">
        <v>506.68013238</v>
      </c>
      <c r="V38" s="20" t="n">
        <v>33.31076501</v>
      </c>
    </row>
    <row r="39" spans="1:22">
      <c r="A39" s="15" t="s">
        <v>436</v>
      </c>
      <c r="B39" s="17" t="n">
        <v>5895</v>
      </c>
      <c r="C39" s="18">
        <f>(0.0/B39*100)</f>
        <v/>
      </c>
      <c r="D39" s="19" t="n">
        <v>5895</v>
      </c>
      <c r="E39" s="18" t="n">
        <v>441.87767975</v>
      </c>
      <c r="F39" s="20" t="n">
        <v>9.386993159999999</v>
      </c>
      <c r="G39" s="18" t="n">
        <v>419.95525153</v>
      </c>
      <c r="H39" s="20" t="n">
        <v>5.93190711</v>
      </c>
      <c r="I39" s="18" t="n">
        <v>427.10888722</v>
      </c>
      <c r="J39" s="20" t="n">
        <v>9.61614367</v>
      </c>
      <c r="K39" s="18" t="n">
        <v>366.14235157</v>
      </c>
      <c r="L39" s="20" t="n">
        <v>16.22588883</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(3029.0/B40*100)</f>
        <v/>
      </c>
      <c r="D40" s="19" t="n">
        <v>11128</v>
      </c>
      <c r="E40" s="18" t="n">
        <v>518.18191609</v>
      </c>
      <c r="F40" s="20" t="n">
        <v>6.7404421</v>
      </c>
      <c r="G40" s="18" t="n">
        <v>509.94694749</v>
      </c>
      <c r="H40" s="20" t="n">
        <v>4.3737705</v>
      </c>
      <c r="I40" s="18" t="n">
        <v>502.1724161</v>
      </c>
      <c r="J40" s="20" t="n">
        <v>10.88947603</v>
      </c>
      <c r="K40" s="18" t="n">
        <v>465.48818234</v>
      </c>
      <c r="L40" s="20" t="n">
        <v>15.50002059</v>
      </c>
      <c r="M40" s="18" t="s">
        <v>404</v>
      </c>
      <c r="N40" s="20" t="s">
        <v>404</v>
      </c>
      <c r="O40" s="18" t="s">
        <v>404</v>
      </c>
      <c r="P40" s="20" t="s">
        <v>404</v>
      </c>
      <c r="Q40" s="18" t="s">
        <v>404</v>
      </c>
      <c r="R40" s="20" t="s">
        <v>404</v>
      </c>
      <c r="S40" s="18" t="s">
        <v>404</v>
      </c>
      <c r="T40" s="20" t="s">
        <v>404</v>
      </c>
      <c r="U40" s="18" t="n">
        <v>503.95718651</v>
      </c>
      <c r="V40" s="20" t="n">
        <v>10.71855918</v>
      </c>
    </row>
    <row r="41" spans="1:22">
      <c r="A41" s="15" t="s">
        <v>438</v>
      </c>
      <c r="B41" s="17" t="n">
        <v>5712</v>
      </c>
      <c r="C41" s="18">
        <f>(138.0/B41*100)</f>
        <v/>
      </c>
      <c r="D41" s="19" t="n">
        <v>5574</v>
      </c>
      <c r="E41" s="18" t="n">
        <v>505.69841077</v>
      </c>
      <c r="F41" s="20" t="n">
        <v>6.06831055</v>
      </c>
      <c r="G41" s="18" t="n">
        <v>502.25190703</v>
      </c>
      <c r="H41" s="20" t="n">
        <v>3.45121924</v>
      </c>
      <c r="I41" s="18" t="n">
        <v>457.21322892</v>
      </c>
      <c r="J41" s="20" t="n">
        <v>10.23181938</v>
      </c>
      <c r="K41" s="18" t="n">
        <v>390.55211206</v>
      </c>
      <c r="L41" s="20" t="n">
        <v>5.25492494</v>
      </c>
      <c r="M41" s="18" t="s">
        <v>404</v>
      </c>
      <c r="N41" s="20" t="s">
        <v>404</v>
      </c>
      <c r="O41" s="18" t="s">
        <v>404</v>
      </c>
      <c r="P41" s="20" t="s">
        <v>404</v>
      </c>
      <c r="Q41" s="18" t="s">
        <v>404</v>
      </c>
      <c r="R41" s="20" t="s">
        <v>404</v>
      </c>
      <c r="S41" s="18" t="s">
        <v>404</v>
      </c>
      <c r="T41" s="20" t="s">
        <v>404</v>
      </c>
      <c r="U41" s="18" t="n">
        <v>519.98598412</v>
      </c>
      <c r="V41" s="20" t="n">
        <v>9.976319309999999</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434.46899506</v>
      </c>
      <c r="F44" s="20" t="n">
        <v>4.06879218</v>
      </c>
      <c r="G44" s="18" t="n">
        <v>416.28958088</v>
      </c>
      <c r="H44" s="20" t="n">
        <v>5.12561305</v>
      </c>
      <c r="I44" s="18" t="n">
        <v>417.8301718</v>
      </c>
      <c r="J44" s="20" t="n">
        <v>6.93648151</v>
      </c>
      <c r="K44" s="18" t="n">
        <v>414.11851233</v>
      </c>
      <c r="L44" s="20" t="n">
        <v>11.70381114</v>
      </c>
      <c r="M44" s="18" t="s">
        <v>404</v>
      </c>
      <c r="N44" s="20" t="s">
        <v>404</v>
      </c>
      <c r="O44" s="18" t="s">
        <v>404</v>
      </c>
      <c r="P44" s="20" t="s">
        <v>404</v>
      </c>
      <c r="Q44" s="18" t="s">
        <v>404</v>
      </c>
      <c r="R44" s="20" t="s">
        <v>404</v>
      </c>
      <c r="S44" s="18" t="n">
        <v>378.71094241</v>
      </c>
      <c r="T44" s="20" t="n">
        <v>9.472993300000001</v>
      </c>
      <c r="U44" s="18" t="n">
        <v>483.64621317</v>
      </c>
      <c r="V44" s="20" t="n">
        <v>22.53751647</v>
      </c>
    </row>
    <row r="45" spans="1:22">
      <c r="A45" s="15" t="s">
        <v>442</v>
      </c>
      <c r="B45" s="17" t="n">
        <v>5519</v>
      </c>
      <c r="C45" s="18">
        <f>(0.0/B45*100)</f>
        <v/>
      </c>
      <c r="D45" s="19" t="n">
        <v>5519</v>
      </c>
      <c r="E45" s="18" t="n">
        <v>365.22678125</v>
      </c>
      <c r="F45" s="20" t="n">
        <v>6.30499177</v>
      </c>
      <c r="G45" s="18" t="n">
        <v>373.39570708</v>
      </c>
      <c r="H45" s="20" t="n">
        <v>5.01561798</v>
      </c>
      <c r="I45" s="18" t="n">
        <v>379.14443418</v>
      </c>
      <c r="J45" s="20" t="n">
        <v>8.380835279999999</v>
      </c>
      <c r="K45" s="18" t="n">
        <v>393.13204461</v>
      </c>
      <c r="L45" s="20" t="n">
        <v>10.22319781</v>
      </c>
      <c r="M45" s="18" t="s">
        <v>404</v>
      </c>
      <c r="N45" s="20" t="s">
        <v>404</v>
      </c>
      <c r="O45" s="18" t="s">
        <v>404</v>
      </c>
      <c r="P45" s="20" t="s">
        <v>404</v>
      </c>
      <c r="Q45" s="18" t="s">
        <v>404</v>
      </c>
      <c r="R45" s="20" t="s">
        <v>404</v>
      </c>
      <c r="S45" s="18" t="s">
        <v>404</v>
      </c>
      <c r="T45" s="20" t="s">
        <v>404</v>
      </c>
      <c r="U45" s="18" t="n">
        <v>399.49605134</v>
      </c>
      <c r="V45" s="20" t="n">
        <v>20.5445633</v>
      </c>
    </row>
    <row r="46" spans="1:22">
      <c r="A46" s="15" t="s">
        <v>443</v>
      </c>
      <c r="B46" s="17" t="n">
        <v>23141</v>
      </c>
      <c r="C46" s="18">
        <f>(4196.0/B46*100)</f>
        <v/>
      </c>
      <c r="D46" s="19" t="n">
        <v>18945</v>
      </c>
      <c r="E46" s="18" t="n">
        <v>419.82384938</v>
      </c>
      <c r="F46" s="20" t="n">
        <v>5.15953263</v>
      </c>
      <c r="G46" s="18" t="n">
        <v>398.87270971</v>
      </c>
      <c r="H46" s="20" t="n">
        <v>4.35463523</v>
      </c>
      <c r="I46" s="18" t="n">
        <v>401.14233153</v>
      </c>
      <c r="J46" s="20" t="n">
        <v>4.4796028</v>
      </c>
      <c r="K46" s="18" t="n">
        <v>395.16549166</v>
      </c>
      <c r="L46" s="20" t="n">
        <v>15.53430791</v>
      </c>
      <c r="M46" s="18" t="s">
        <v>404</v>
      </c>
      <c r="N46" s="20" t="s">
        <v>404</v>
      </c>
      <c r="O46" s="18" t="s">
        <v>404</v>
      </c>
      <c r="P46" s="20" t="s">
        <v>404</v>
      </c>
      <c r="Q46" s="18" t="s">
        <v>404</v>
      </c>
      <c r="R46" s="20" t="s">
        <v>404</v>
      </c>
      <c r="S46" s="18" t="s">
        <v>404</v>
      </c>
      <c r="T46" s="20" t="s">
        <v>404</v>
      </c>
      <c r="U46" s="18" t="n">
        <v>381.25919781</v>
      </c>
      <c r="V46" s="20" t="n">
        <v>9.61142997</v>
      </c>
    </row>
    <row r="47" spans="1:22">
      <c r="A47" s="15" t="s">
        <v>444</v>
      </c>
      <c r="B47" s="17" t="n">
        <v>5928</v>
      </c>
      <c r="C47" s="18">
        <f>(0.0/B47*100)</f>
        <v/>
      </c>
      <c r="D47" s="19" t="n">
        <v>5928</v>
      </c>
      <c r="E47" s="18" t="n">
        <v>450.21801746</v>
      </c>
      <c r="F47" s="20" t="n">
        <v>7.27281889</v>
      </c>
      <c r="G47" s="18" t="n">
        <v>443.48523089</v>
      </c>
      <c r="H47" s="20" t="n">
        <v>9.19988627</v>
      </c>
      <c r="I47" s="18" t="n">
        <v>427.41728809</v>
      </c>
      <c r="J47" s="20" t="n">
        <v>14.74219305</v>
      </c>
      <c r="K47" s="18" t="n">
        <v>424.52343676</v>
      </c>
      <c r="L47" s="20" t="n">
        <v>25.73571293</v>
      </c>
      <c r="M47" s="18" t="s">
        <v>404</v>
      </c>
      <c r="N47" s="20" t="s">
        <v>404</v>
      </c>
      <c r="O47" s="18" t="s">
        <v>404</v>
      </c>
      <c r="P47" s="20" t="s">
        <v>404</v>
      </c>
      <c r="Q47" s="18" t="s">
        <v>404</v>
      </c>
      <c r="R47" s="20" t="s">
        <v>404</v>
      </c>
      <c r="S47" s="18" t="s">
        <v>404</v>
      </c>
      <c r="T47" s="20" t="s">
        <v>404</v>
      </c>
      <c r="U47" s="18" t="n">
        <v>505.51367489</v>
      </c>
      <c r="V47" s="20" t="n">
        <v>23.22257859</v>
      </c>
    </row>
    <row r="48" spans="1:22">
      <c r="A48" s="15" t="s">
        <v>445</v>
      </c>
      <c r="B48" s="17" t="n">
        <v>9841</v>
      </c>
      <c r="C48" s="18">
        <f>(40.0/B48*100)</f>
        <v/>
      </c>
      <c r="D48" s="19" t="n">
        <v>9801</v>
      </c>
      <c r="E48" s="18" t="n">
        <v>545.38823111</v>
      </c>
      <c r="F48" s="20" t="n">
        <v>11.29566613</v>
      </c>
      <c r="G48" s="18" t="n">
        <v>532.27972189</v>
      </c>
      <c r="H48" s="20" t="n">
        <v>11.8974737</v>
      </c>
      <c r="I48" s="18" t="n">
        <v>494.33456545</v>
      </c>
      <c r="J48" s="20" t="n">
        <v>11.93468358</v>
      </c>
      <c r="K48" s="18" t="n">
        <v>512.14853822</v>
      </c>
      <c r="L48" s="20" t="n">
        <v>9.835366240000001</v>
      </c>
      <c r="M48" s="18" t="s">
        <v>404</v>
      </c>
      <c r="N48" s="20" t="s">
        <v>404</v>
      </c>
      <c r="O48" s="18" t="s">
        <v>404</v>
      </c>
      <c r="P48" s="20" t="s">
        <v>404</v>
      </c>
      <c r="Q48" s="18" t="s">
        <v>404</v>
      </c>
      <c r="R48" s="20" t="s">
        <v>404</v>
      </c>
      <c r="S48" s="18" t="s">
        <v>404</v>
      </c>
      <c r="T48" s="20" t="s">
        <v>404</v>
      </c>
      <c r="U48" s="18" t="n">
        <v>508.86456879</v>
      </c>
      <c r="V48" s="20" t="n">
        <v>10.27039653</v>
      </c>
    </row>
    <row r="49" spans="1:22">
      <c r="A49" s="15" t="s">
        <v>446</v>
      </c>
      <c r="B49" s="17" t="n">
        <v>6349</v>
      </c>
      <c r="C49" s="18">
        <f>(52.0/B49*100)</f>
        <v/>
      </c>
      <c r="D49" s="19" t="n">
        <v>6297</v>
      </c>
      <c r="E49" s="18" t="n">
        <v>442.71850363</v>
      </c>
      <c r="F49" s="20" t="n">
        <v>5.03242961</v>
      </c>
      <c r="G49" s="18" t="n">
        <v>423.58815792</v>
      </c>
      <c r="H49" s="20" t="n">
        <v>4.33636815</v>
      </c>
      <c r="I49" s="18" t="n">
        <v>429.67164575</v>
      </c>
      <c r="J49" s="20" t="n">
        <v>8.64415032</v>
      </c>
      <c r="K49" s="18" t="n">
        <v>434.46462292</v>
      </c>
      <c r="L49" s="20" t="n">
        <v>23.56592427</v>
      </c>
      <c r="M49" s="18" t="s">
        <v>404</v>
      </c>
      <c r="N49" s="20" t="s">
        <v>404</v>
      </c>
      <c r="O49" s="18" t="s">
        <v>404</v>
      </c>
      <c r="P49" s="20" t="s">
        <v>404</v>
      </c>
      <c r="Q49" s="18" t="s">
        <v>404</v>
      </c>
      <c r="R49" s="20" t="s">
        <v>404</v>
      </c>
      <c r="S49" s="18" t="s">
        <v>404</v>
      </c>
      <c r="T49" s="20" t="s">
        <v>404</v>
      </c>
      <c r="U49" s="18" t="n">
        <v>391.05950672</v>
      </c>
      <c r="V49" s="20" t="n">
        <v>7.81890285</v>
      </c>
    </row>
    <row r="50" spans="1:22">
      <c r="A50" s="15" t="s">
        <v>447</v>
      </c>
      <c r="B50" s="17" t="n">
        <v>11795</v>
      </c>
      <c r="C50" s="18">
        <f>(1031.0/B50*100)</f>
        <v/>
      </c>
      <c r="D50" s="19" t="n">
        <v>10764</v>
      </c>
      <c r="E50" s="18" t="n">
        <v>423.5027935</v>
      </c>
      <c r="F50" s="20" t="n">
        <v>4.91036598</v>
      </c>
      <c r="G50" s="18" t="n">
        <v>415.24219197</v>
      </c>
      <c r="H50" s="20" t="n">
        <v>4.34543981</v>
      </c>
      <c r="I50" s="18" t="n">
        <v>412.58245187</v>
      </c>
      <c r="J50" s="20" t="n">
        <v>5.80419152</v>
      </c>
      <c r="K50" s="18" t="n">
        <v>411.22115135</v>
      </c>
      <c r="L50" s="20" t="n">
        <v>14.18447606</v>
      </c>
      <c r="M50" s="18" t="s">
        <v>404</v>
      </c>
      <c r="N50" s="20" t="s">
        <v>404</v>
      </c>
      <c r="O50" s="18" t="s">
        <v>404</v>
      </c>
      <c r="P50" s="20" t="s">
        <v>404</v>
      </c>
      <c r="Q50" s="18" t="s">
        <v>404</v>
      </c>
      <c r="R50" s="20" t="s">
        <v>404</v>
      </c>
      <c r="S50" s="18" t="s">
        <v>404</v>
      </c>
      <c r="T50" s="20" t="s">
        <v>404</v>
      </c>
      <c r="U50" s="18" t="n">
        <v>406.70354269</v>
      </c>
      <c r="V50" s="20" t="n">
        <v>12.13354416</v>
      </c>
    </row>
    <row r="51" spans="1:22">
      <c r="A51" s="15" t="s">
        <v>448</v>
      </c>
      <c r="B51" s="17" t="n">
        <v>6866</v>
      </c>
      <c r="C51" s="18">
        <f>(0.0/B51*100)</f>
        <v/>
      </c>
      <c r="D51" s="19" t="n">
        <v>6866</v>
      </c>
      <c r="E51" s="18" t="n">
        <v>416.03126591</v>
      </c>
      <c r="F51" s="20" t="n">
        <v>5.36874976</v>
      </c>
      <c r="G51" s="18" t="n">
        <v>416.55691053</v>
      </c>
      <c r="H51" s="20" t="n">
        <v>2.86496752</v>
      </c>
      <c r="I51" s="18" t="n">
        <v>427.24962755</v>
      </c>
      <c r="J51" s="20" t="n">
        <v>7.19554823</v>
      </c>
      <c r="K51" s="18" t="n">
        <v>434.93670305</v>
      </c>
      <c r="L51" s="20" t="n">
        <v>8.57088916</v>
      </c>
      <c r="M51" s="18" t="s">
        <v>404</v>
      </c>
      <c r="N51" s="20" t="s">
        <v>404</v>
      </c>
      <c r="O51" s="18" t="s">
        <v>404</v>
      </c>
      <c r="P51" s="20" t="s">
        <v>404</v>
      </c>
      <c r="Q51" s="18" t="s">
        <v>404</v>
      </c>
      <c r="R51" s="20" t="s">
        <v>404</v>
      </c>
      <c r="S51" s="18" t="s">
        <v>404</v>
      </c>
      <c r="T51" s="20" t="s">
        <v>404</v>
      </c>
      <c r="U51" s="18" t="n">
        <v>493.74739879</v>
      </c>
      <c r="V51" s="20" t="n">
        <v>33.14832596</v>
      </c>
    </row>
    <row r="52" spans="1:22">
      <c r="A52" s="15" t="s">
        <v>449</v>
      </c>
      <c r="B52" s="17" t="n">
        <v>5809</v>
      </c>
      <c r="C52" s="18">
        <f>(0.0/B52*100)</f>
        <v/>
      </c>
      <c r="D52" s="19" t="n">
        <v>5809</v>
      </c>
      <c r="E52" s="18" t="n">
        <v>500.39747825</v>
      </c>
      <c r="F52" s="20" t="n">
        <v>11.80583484</v>
      </c>
      <c r="G52" s="18" t="n">
        <v>476.37837618</v>
      </c>
      <c r="H52" s="20" t="n">
        <v>4.32703819</v>
      </c>
      <c r="I52" s="18" t="n">
        <v>464.64476749</v>
      </c>
      <c r="J52" s="20" t="n">
        <v>9.18966831</v>
      </c>
      <c r="K52" s="18" t="n">
        <v>462.58656133</v>
      </c>
      <c r="L52" s="20" t="n">
        <v>9.344830139999999</v>
      </c>
      <c r="M52" s="18" t="s">
        <v>404</v>
      </c>
      <c r="N52" s="20" t="s">
        <v>404</v>
      </c>
      <c r="O52" s="18" t="s">
        <v>404</v>
      </c>
      <c r="P52" s="20" t="s">
        <v>404</v>
      </c>
      <c r="Q52" s="18" t="s">
        <v>404</v>
      </c>
      <c r="R52" s="20" t="s">
        <v>404</v>
      </c>
      <c r="S52" s="18" t="s">
        <v>404</v>
      </c>
      <c r="T52" s="20" t="s">
        <v>404</v>
      </c>
      <c r="U52" s="18" t="n">
        <v>464.72022182</v>
      </c>
      <c r="V52" s="20" t="n">
        <v>24.43109173</v>
      </c>
    </row>
    <row r="53" spans="1:22">
      <c r="A53" s="15" t="s">
        <v>450</v>
      </c>
      <c r="B53" s="17" t="n">
        <v>5571</v>
      </c>
      <c r="C53" s="18">
        <f>(0.0/B53*100)</f>
        <v/>
      </c>
      <c r="D53" s="19" t="n">
        <v>5571</v>
      </c>
      <c r="E53" s="18" t="n">
        <v>441.83964501</v>
      </c>
      <c r="F53" s="20" t="n">
        <v>2.09215503</v>
      </c>
      <c r="G53" s="18" t="n">
        <v>430.70680947</v>
      </c>
      <c r="H53" s="20" t="n">
        <v>1.83695371</v>
      </c>
      <c r="I53" s="18" t="n">
        <v>383.18082117</v>
      </c>
      <c r="J53" s="20" t="n">
        <v>4.64925855</v>
      </c>
      <c r="K53" s="18" t="n">
        <v>354.65168571</v>
      </c>
      <c r="L53" s="20" t="n">
        <v>22.3652747</v>
      </c>
      <c r="M53" s="18" t="s">
        <v>404</v>
      </c>
      <c r="N53" s="20" t="s">
        <v>404</v>
      </c>
      <c r="O53" s="18" t="s">
        <v>404</v>
      </c>
      <c r="P53" s="20" t="s">
        <v>404</v>
      </c>
      <c r="Q53" s="18" t="s">
        <v>404</v>
      </c>
      <c r="R53" s="20" t="s">
        <v>404</v>
      </c>
      <c r="S53" s="18" t="s">
        <v>404</v>
      </c>
      <c r="T53" s="20" t="s">
        <v>404</v>
      </c>
      <c r="U53" s="18" t="n">
        <v>456.50785903</v>
      </c>
      <c r="V53" s="20" t="n">
        <v>7.01732625</v>
      </c>
    </row>
    <row r="54" spans="1:22">
      <c r="A54" s="15" t="s">
        <v>451</v>
      </c>
      <c r="B54" s="17" t="n">
        <v>4740</v>
      </c>
      <c r="C54" s="18">
        <f>(199.0/B54*100)</f>
        <v/>
      </c>
      <c r="D54" s="19" t="n">
        <v>4541</v>
      </c>
      <c r="E54" s="18" t="n">
        <v>337.93473325</v>
      </c>
      <c r="F54" s="20" t="n">
        <v>5.20743517</v>
      </c>
      <c r="G54" s="18" t="n">
        <v>327.40754239</v>
      </c>
      <c r="H54" s="20" t="n">
        <v>4.97590092</v>
      </c>
      <c r="I54" s="18" t="n">
        <v>336.74419569</v>
      </c>
      <c r="J54" s="20" t="n">
        <v>11.72787145</v>
      </c>
      <c r="K54" s="18" t="n">
        <v>282.54210013</v>
      </c>
      <c r="L54" s="20" t="n">
        <v>10.33700651</v>
      </c>
      <c r="M54" s="18" t="s">
        <v>404</v>
      </c>
      <c r="N54" s="20" t="s">
        <v>404</v>
      </c>
      <c r="O54" s="18" t="s">
        <v>404</v>
      </c>
      <c r="P54" s="20" t="s">
        <v>404</v>
      </c>
      <c r="Q54" s="18" t="s">
        <v>404</v>
      </c>
      <c r="R54" s="20" t="s">
        <v>404</v>
      </c>
      <c r="S54" s="18" t="s">
        <v>404</v>
      </c>
      <c r="T54" s="20" t="s">
        <v>404</v>
      </c>
      <c r="U54" s="18" t="n">
        <v>317.90378262</v>
      </c>
      <c r="V54" s="20" t="n">
        <v>6.79075864</v>
      </c>
    </row>
    <row r="55" spans="1:22">
      <c r="A55" s="15" t="s">
        <v>452</v>
      </c>
      <c r="B55" s="17" t="n">
        <v>5316</v>
      </c>
      <c r="C55" s="18">
        <f>(43.0/B55*100)</f>
        <v/>
      </c>
      <c r="D55" s="19" t="n">
        <v>5273</v>
      </c>
      <c r="E55" s="18" t="n">
        <v>414.10485484</v>
      </c>
      <c r="F55" s="20" t="n">
        <v>3.68970144</v>
      </c>
      <c r="G55" s="18" t="n">
        <v>413.70014447</v>
      </c>
      <c r="H55" s="20" t="n">
        <v>5.6486534</v>
      </c>
      <c r="I55" s="18" t="n">
        <v>398.97723026</v>
      </c>
      <c r="J55" s="20" t="n">
        <v>12.96416696</v>
      </c>
      <c r="K55" s="18" t="n">
        <v>392.84660735</v>
      </c>
      <c r="L55" s="20" t="n">
        <v>9.621035150000001</v>
      </c>
      <c r="M55" s="18" t="s">
        <v>404</v>
      </c>
      <c r="N55" s="20" t="s">
        <v>404</v>
      </c>
      <c r="O55" s="18" t="s">
        <v>404</v>
      </c>
      <c r="P55" s="20" t="s">
        <v>404</v>
      </c>
      <c r="Q55" s="18" t="s">
        <v>404</v>
      </c>
      <c r="R55" s="20" t="s">
        <v>404</v>
      </c>
      <c r="S55" s="18" t="n">
        <v>444.94244892</v>
      </c>
      <c r="T55" s="20" t="n">
        <v>3.76774857</v>
      </c>
      <c r="U55" s="18" t="n">
        <v>398.62511841</v>
      </c>
      <c r="V55" s="20" t="n">
        <v>18.8777276</v>
      </c>
    </row>
    <row r="56" spans="1:22">
      <c r="A56" s="15" t="s">
        <v>453</v>
      </c>
      <c r="B56" s="17" t="n">
        <v>5359</v>
      </c>
      <c r="C56" s="18">
        <f>(0.0/B56*100)</f>
        <v/>
      </c>
      <c r="D56" s="19" t="n">
        <v>5359</v>
      </c>
      <c r="E56" s="18" t="n">
        <v>541.25848549</v>
      </c>
      <c r="F56" s="20" t="n">
        <v>9.73709869</v>
      </c>
      <c r="G56" s="18" t="n">
        <v>522.05105837</v>
      </c>
      <c r="H56" s="20" t="n">
        <v>4.10899759</v>
      </c>
      <c r="I56" s="18" t="n">
        <v>514.42759441</v>
      </c>
      <c r="J56" s="20" t="n">
        <v>8.532390510000001</v>
      </c>
      <c r="K56" s="18" t="n">
        <v>443.58970952</v>
      </c>
      <c r="L56" s="20" t="n">
        <v>4.82430553</v>
      </c>
      <c r="M56" s="18" t="s">
        <v>404</v>
      </c>
      <c r="N56" s="20" t="s">
        <v>404</v>
      </c>
      <c r="O56" s="18" t="s">
        <v>404</v>
      </c>
      <c r="P56" s="20" t="s">
        <v>404</v>
      </c>
      <c r="Q56" s="18" t="s">
        <v>404</v>
      </c>
      <c r="R56" s="20" t="s">
        <v>404</v>
      </c>
      <c r="S56" s="18" t="s">
        <v>404</v>
      </c>
      <c r="T56" s="20" t="s">
        <v>404</v>
      </c>
      <c r="U56" s="18" t="n">
        <v>526.58407548</v>
      </c>
      <c r="V56" s="20" t="n">
        <v>19.69678635</v>
      </c>
    </row>
    <row r="57" spans="1:22">
      <c r="A57" s="15" t="s">
        <v>454</v>
      </c>
      <c r="B57" s="17" t="n">
        <v>6513</v>
      </c>
      <c r="C57" s="18">
        <f>(0.0/B57*100)</f>
        <v/>
      </c>
      <c r="D57" s="19" t="n">
        <v>6513</v>
      </c>
      <c r="E57" s="18" t="n">
        <v>405.17400528</v>
      </c>
      <c r="F57" s="20" t="n">
        <v>3.93491365</v>
      </c>
      <c r="G57" s="18" t="n">
        <v>400.36839772</v>
      </c>
      <c r="H57" s="20" t="n">
        <v>5.06002846</v>
      </c>
      <c r="I57" s="18" t="n">
        <v>398.3240491</v>
      </c>
      <c r="J57" s="20" t="n">
        <v>18.17572825</v>
      </c>
      <c r="K57" s="18" t="n">
        <v>418.83490755</v>
      </c>
      <c r="L57" s="20" t="n">
        <v>8.235612229999999</v>
      </c>
      <c r="M57" s="18" t="s">
        <v>404</v>
      </c>
      <c r="N57" s="20" t="s">
        <v>404</v>
      </c>
      <c r="O57" s="18" t="s">
        <v>404</v>
      </c>
      <c r="P57" s="20" t="s">
        <v>404</v>
      </c>
      <c r="Q57" s="18" t="s">
        <v>404</v>
      </c>
      <c r="R57" s="20" t="s">
        <v>404</v>
      </c>
      <c r="S57" s="18" t="s">
        <v>404</v>
      </c>
      <c r="T57" s="20" t="s">
        <v>404</v>
      </c>
      <c r="U57" s="18" t="n">
        <v>429.67086306</v>
      </c>
      <c r="V57" s="20" t="n">
        <v>13.12060706</v>
      </c>
    </row>
    <row r="58" spans="1:22">
      <c r="A58" s="15" t="s">
        <v>455</v>
      </c>
      <c r="B58" s="17" t="n">
        <v>7267</v>
      </c>
      <c r="C58" s="18">
        <f>(0.0/B58*100)</f>
        <v/>
      </c>
      <c r="D58" s="19" t="n">
        <v>7267</v>
      </c>
      <c r="E58" s="18" t="n">
        <v>414.51701401</v>
      </c>
      <c r="F58" s="20" t="n">
        <v>5.25218772</v>
      </c>
      <c r="G58" s="18" t="n">
        <v>408.29953466</v>
      </c>
      <c r="H58" s="20" t="n">
        <v>5.04695215</v>
      </c>
      <c r="I58" s="18" t="n">
        <v>398.14245509</v>
      </c>
      <c r="J58" s="20" t="n">
        <v>8.208893979999999</v>
      </c>
      <c r="K58" s="18" t="n">
        <v>410.69444582</v>
      </c>
      <c r="L58" s="20" t="n">
        <v>8.242331869999999</v>
      </c>
      <c r="M58" s="18" t="s">
        <v>404</v>
      </c>
      <c r="N58" s="20" t="s">
        <v>404</v>
      </c>
      <c r="O58" s="18" t="s">
        <v>404</v>
      </c>
      <c r="P58" s="20" t="s">
        <v>404</v>
      </c>
      <c r="Q58" s="18" t="s">
        <v>404</v>
      </c>
      <c r="R58" s="20" t="s">
        <v>404</v>
      </c>
      <c r="S58" s="18" t="s">
        <v>404</v>
      </c>
      <c r="T58" s="20" t="s">
        <v>404</v>
      </c>
      <c r="U58" s="18" t="s">
        <v>404</v>
      </c>
      <c r="V58" s="20" t="s">
        <v>404</v>
      </c>
    </row>
    <row r="59" spans="1:22">
      <c r="A59" s="15" t="s">
        <v>456</v>
      </c>
      <c r="B59" s="17" t="n">
        <v>4826</v>
      </c>
      <c r="C59" s="18">
        <f>(0.0/B59*100)</f>
        <v/>
      </c>
      <c r="D59" s="19" t="n">
        <v>4826</v>
      </c>
      <c r="E59" s="18" t="n">
        <v>384.61944173</v>
      </c>
      <c r="F59" s="20" t="n">
        <v>2.50328018</v>
      </c>
      <c r="G59" s="18" t="n">
        <v>380.59297072</v>
      </c>
      <c r="H59" s="20" t="n">
        <v>2.76424371</v>
      </c>
      <c r="I59" s="18" t="n">
        <v>360.67942334</v>
      </c>
      <c r="J59" s="20" t="n">
        <v>3.90742513</v>
      </c>
      <c r="K59" s="18" t="n">
        <v>353.83479716</v>
      </c>
      <c r="L59" s="20" t="n">
        <v>5.09240283</v>
      </c>
      <c r="M59" s="18" t="s">
        <v>404</v>
      </c>
      <c r="N59" s="20" t="s">
        <v>404</v>
      </c>
      <c r="O59" s="18" t="s">
        <v>404</v>
      </c>
      <c r="P59" s="20" t="s">
        <v>404</v>
      </c>
      <c r="Q59" s="18" t="s">
        <v>404</v>
      </c>
      <c r="R59" s="20" t="s">
        <v>404</v>
      </c>
      <c r="S59" s="18" t="s">
        <v>404</v>
      </c>
      <c r="T59" s="20" t="s">
        <v>404</v>
      </c>
      <c r="U59" s="18" t="n">
        <v>324.88962612</v>
      </c>
      <c r="V59" s="20" t="n">
        <v>11.93927945</v>
      </c>
    </row>
    <row r="60" spans="1:22">
      <c r="A60" s="15" t="s">
        <v>457</v>
      </c>
      <c r="B60" s="17" t="n">
        <v>4546</v>
      </c>
      <c r="C60" s="18">
        <f>(0.0/B60*100)</f>
        <v/>
      </c>
      <c r="D60" s="19" t="n">
        <v>4546</v>
      </c>
      <c r="E60" s="18" t="n">
        <v>393.26415142</v>
      </c>
      <c r="F60" s="20" t="n">
        <v>6.27522195</v>
      </c>
      <c r="G60" s="18" t="n">
        <v>389.10343875</v>
      </c>
      <c r="H60" s="20" t="n">
        <v>7.02463226</v>
      </c>
      <c r="I60" s="18" t="n">
        <v>349.78841688</v>
      </c>
      <c r="J60" s="20" t="n">
        <v>9.510144589999999</v>
      </c>
      <c r="K60" s="18" t="n">
        <v>366.30663962</v>
      </c>
      <c r="L60" s="20" t="n">
        <v>14.76656862</v>
      </c>
      <c r="M60" s="18" t="s">
        <v>404</v>
      </c>
      <c r="N60" s="20" t="s">
        <v>404</v>
      </c>
      <c r="O60" s="18" t="s">
        <v>404</v>
      </c>
      <c r="P60" s="20" t="s">
        <v>404</v>
      </c>
      <c r="Q60" s="18" t="s">
        <v>404</v>
      </c>
      <c r="R60" s="20" t="s">
        <v>404</v>
      </c>
      <c r="S60" s="18" t="s">
        <v>404</v>
      </c>
      <c r="T60" s="20" t="s">
        <v>404</v>
      </c>
      <c r="U60" s="18" t="n">
        <v>373.54809767</v>
      </c>
      <c r="V60" s="20" t="n">
        <v>31.22857825</v>
      </c>
    </row>
    <row r="61" spans="1:22">
      <c r="A61" s="15" t="s">
        <v>458</v>
      </c>
      <c r="B61" s="17" t="n">
        <v>6525</v>
      </c>
      <c r="C61" s="18">
        <f>(0.0/B61*100)</f>
        <v/>
      </c>
      <c r="D61" s="19" t="n">
        <v>6525</v>
      </c>
      <c r="E61" s="18" t="n">
        <v>481.11148564</v>
      </c>
      <c r="F61" s="20" t="n">
        <v>5.22118149</v>
      </c>
      <c r="G61" s="18" t="n">
        <v>471.64938804</v>
      </c>
      <c r="H61" s="20" t="n">
        <v>4.10790633</v>
      </c>
      <c r="I61" s="18" t="n">
        <v>465.54084046</v>
      </c>
      <c r="J61" s="20" t="n">
        <v>12.06396052</v>
      </c>
      <c r="K61" s="18" t="n">
        <v>409.27685718</v>
      </c>
      <c r="L61" s="20" t="n">
        <v>14.01020984</v>
      </c>
      <c r="M61" s="18" t="s">
        <v>404</v>
      </c>
      <c r="N61" s="20" t="s">
        <v>404</v>
      </c>
      <c r="O61" s="18" t="s">
        <v>404</v>
      </c>
      <c r="P61" s="20" t="s">
        <v>404</v>
      </c>
      <c r="Q61" s="18" t="s">
        <v>404</v>
      </c>
      <c r="R61" s="20" t="s">
        <v>404</v>
      </c>
      <c r="S61" s="18" t="s">
        <v>404</v>
      </c>
      <c r="T61" s="20" t="s">
        <v>404</v>
      </c>
      <c r="U61" s="18" t="n">
        <v>415.14692166</v>
      </c>
      <c r="V61" s="20" t="n">
        <v>9.98376036</v>
      </c>
    </row>
    <row r="62" spans="1:22">
      <c r="A62" s="15" t="s">
        <v>459</v>
      </c>
      <c r="B62" s="17" t="n">
        <v>4476</v>
      </c>
      <c r="C62" s="18">
        <f>(0.0/B62*100)</f>
        <v/>
      </c>
      <c r="D62" s="19" t="n">
        <v>4476</v>
      </c>
      <c r="E62" s="18" t="n">
        <v>541.39265361</v>
      </c>
      <c r="F62" s="20" t="n">
        <v>1.77472089</v>
      </c>
      <c r="G62" s="18" t="n">
        <v>528.72926366</v>
      </c>
      <c r="H62" s="20" t="n">
        <v>1.81858923</v>
      </c>
      <c r="I62" s="18" t="n">
        <v>522.4590974499999</v>
      </c>
      <c r="J62" s="20" t="n">
        <v>2.72770789</v>
      </c>
      <c r="K62" s="18" t="n">
        <v>488.72432725</v>
      </c>
      <c r="L62" s="20" t="n">
        <v>3.61054125</v>
      </c>
      <c r="M62" s="18" t="s">
        <v>404</v>
      </c>
      <c r="N62" s="20" t="s">
        <v>404</v>
      </c>
      <c r="O62" s="18" t="s">
        <v>404</v>
      </c>
      <c r="P62" s="20" t="s">
        <v>404</v>
      </c>
      <c r="Q62" s="18" t="s">
        <v>404</v>
      </c>
      <c r="R62" s="20" t="s">
        <v>404</v>
      </c>
      <c r="S62" s="18" t="s">
        <v>404</v>
      </c>
      <c r="T62" s="20" t="s">
        <v>404</v>
      </c>
      <c r="U62" s="18" t="n">
        <v>543.58065916</v>
      </c>
      <c r="V62" s="20" t="n">
        <v>5.82452922</v>
      </c>
    </row>
    <row r="63" spans="1:22">
      <c r="A63" s="15" t="s">
        <v>460</v>
      </c>
      <c r="B63" s="17" t="n">
        <v>5324</v>
      </c>
      <c r="C63" s="18">
        <f>(0.0/B63*100)</f>
        <v/>
      </c>
      <c r="D63" s="19" t="n">
        <v>5324</v>
      </c>
      <c r="E63" s="18" t="n">
        <v>377.5345326</v>
      </c>
      <c r="F63" s="20" t="n">
        <v>1.58331042</v>
      </c>
      <c r="G63" s="18" t="n">
        <v>388.64238813</v>
      </c>
      <c r="H63" s="20" t="n">
        <v>2.52704416</v>
      </c>
      <c r="I63" s="18" t="n">
        <v>383.43935074</v>
      </c>
      <c r="J63" s="20" t="n">
        <v>6.8823192</v>
      </c>
      <c r="K63" s="18" t="s">
        <v>404</v>
      </c>
      <c r="L63" s="20" t="s">
        <v>404</v>
      </c>
      <c r="M63" s="18" t="s">
        <v>404</v>
      </c>
      <c r="N63" s="20" t="s">
        <v>404</v>
      </c>
      <c r="O63" s="18" t="s">
        <v>404</v>
      </c>
      <c r="P63" s="20" t="s">
        <v>404</v>
      </c>
      <c r="Q63" s="18" t="s">
        <v>404</v>
      </c>
      <c r="R63" s="20" t="s">
        <v>404</v>
      </c>
      <c r="S63" s="18" t="s">
        <v>404</v>
      </c>
      <c r="T63" s="20" t="s">
        <v>404</v>
      </c>
      <c r="U63" s="18" t="n">
        <v>409.72768063</v>
      </c>
      <c r="V63" s="20" t="n">
        <v>4.87265393</v>
      </c>
    </row>
    <row r="64" spans="1:22">
      <c r="A64" s="15" t="s">
        <v>461</v>
      </c>
      <c r="B64" s="17" t="n">
        <v>3634</v>
      </c>
      <c r="C64" s="18">
        <f>(27.0/B64*100)</f>
        <v/>
      </c>
      <c r="D64" s="19" t="n">
        <v>3607</v>
      </c>
      <c r="E64" s="18" t="n">
        <v>474.32676649</v>
      </c>
      <c r="F64" s="20" t="n">
        <v>3.03928894</v>
      </c>
      <c r="G64" s="18" t="n">
        <v>460.20821117</v>
      </c>
      <c r="H64" s="20" t="n">
        <v>2.24246123</v>
      </c>
      <c r="I64" s="18" t="n">
        <v>459.02389769</v>
      </c>
      <c r="J64" s="20" t="n">
        <v>3.97455281</v>
      </c>
      <c r="K64" s="18" t="s">
        <v>404</v>
      </c>
      <c r="L64" s="20" t="s">
        <v>404</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431.24237294</v>
      </c>
      <c r="F65" s="20" t="n">
        <v>4.770998</v>
      </c>
      <c r="G65" s="18" t="n">
        <v>427.58341485</v>
      </c>
      <c r="H65" s="20" t="n">
        <v>4.71411105</v>
      </c>
      <c r="I65" s="18" t="n">
        <v>416.86877282</v>
      </c>
      <c r="J65" s="20" t="n">
        <v>8.251719140000001</v>
      </c>
      <c r="K65" s="18" t="n">
        <v>432.92710035</v>
      </c>
      <c r="L65" s="20" t="n">
        <v>6.71979481</v>
      </c>
      <c r="M65" s="18" t="s">
        <v>404</v>
      </c>
      <c r="N65" s="20" t="s">
        <v>404</v>
      </c>
      <c r="O65" s="18" t="s">
        <v>404</v>
      </c>
      <c r="P65" s="20" t="s">
        <v>404</v>
      </c>
      <c r="Q65" s="18" t="s">
        <v>404</v>
      </c>
      <c r="R65" s="20" t="s">
        <v>404</v>
      </c>
      <c r="S65" s="18" t="s">
        <v>404</v>
      </c>
      <c r="T65" s="20" t="s">
        <v>404</v>
      </c>
      <c r="U65" s="18" t="n">
        <v>439.78777172</v>
      </c>
      <c r="V65" s="20" t="n">
        <v>11.91626402</v>
      </c>
    </row>
    <row r="66" spans="1:22">
      <c r="A66" s="15" t="s">
        <v>463</v>
      </c>
      <c r="B66" s="17" t="n">
        <v>5665</v>
      </c>
      <c r="C66" s="18">
        <f>(0.0/B66*100)</f>
        <v/>
      </c>
      <c r="D66" s="19" t="n">
        <v>5665</v>
      </c>
      <c r="E66" s="18" t="n">
        <v>410.46382358</v>
      </c>
      <c r="F66" s="20" t="n">
        <v>1.65148628</v>
      </c>
      <c r="G66" s="18" t="n">
        <v>410.95618769</v>
      </c>
      <c r="H66" s="20" t="n">
        <v>1.74947849</v>
      </c>
      <c r="I66" s="18" t="n">
        <v>415.30619929</v>
      </c>
      <c r="J66" s="20" t="n">
        <v>3.12103297</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406.71632686</v>
      </c>
      <c r="F67" s="20" t="n">
        <v>6.99331365</v>
      </c>
      <c r="G67" s="18" t="n">
        <v>397.13379725</v>
      </c>
      <c r="H67" s="20" t="n">
        <v>3.74072899</v>
      </c>
      <c r="I67" s="18" t="n">
        <v>389.5835376</v>
      </c>
      <c r="J67" s="20" t="n">
        <v>5.55515523</v>
      </c>
      <c r="K67" s="18" t="n">
        <v>381.54140698</v>
      </c>
      <c r="L67" s="20" t="n">
        <v>11.86968355</v>
      </c>
      <c r="M67" s="18" t="s">
        <v>404</v>
      </c>
      <c r="N67" s="20" t="s">
        <v>404</v>
      </c>
      <c r="O67" s="18" t="s">
        <v>404</v>
      </c>
      <c r="P67" s="20" t="s">
        <v>404</v>
      </c>
      <c r="Q67" s="18" t="s">
        <v>404</v>
      </c>
      <c r="R67" s="20" t="s">
        <v>404</v>
      </c>
      <c r="S67" s="18" t="s">
        <v>404</v>
      </c>
      <c r="T67" s="20" t="s">
        <v>404</v>
      </c>
      <c r="U67" s="18" t="n">
        <v>390.15021627</v>
      </c>
      <c r="V67" s="20" t="n">
        <v>26.88979873</v>
      </c>
    </row>
    <row r="68" spans="1:22">
      <c r="A68" s="15" t="s">
        <v>465</v>
      </c>
      <c r="B68" s="17" t="n">
        <v>12083</v>
      </c>
      <c r="C68" s="18">
        <f>(0.0/B68*100)</f>
        <v/>
      </c>
      <c r="D68" s="19" t="n">
        <v>12083</v>
      </c>
      <c r="E68" s="18" t="n">
        <v>412.09332365</v>
      </c>
      <c r="F68" s="20" t="n">
        <v>1.18870168</v>
      </c>
      <c r="G68" s="18" t="n">
        <v>427.28655786</v>
      </c>
      <c r="H68" s="20" t="n">
        <v>1.46481454</v>
      </c>
      <c r="I68" s="18" t="n">
        <v>386.24717593</v>
      </c>
      <c r="J68" s="20" t="n">
        <v>4.49673202</v>
      </c>
      <c r="K68" s="18" t="n">
        <v>406.10495529</v>
      </c>
      <c r="L68" s="20" t="n">
        <v>7.49215742</v>
      </c>
      <c r="M68" s="18" t="s">
        <v>404</v>
      </c>
      <c r="N68" s="20" t="s">
        <v>404</v>
      </c>
      <c r="O68" s="18" t="s">
        <v>404</v>
      </c>
      <c r="P68" s="20" t="s">
        <v>404</v>
      </c>
      <c r="Q68" s="18" t="s">
        <v>404</v>
      </c>
      <c r="R68" s="20" t="s">
        <v>404</v>
      </c>
      <c r="S68" s="18" t="s">
        <v>404</v>
      </c>
      <c r="T68" s="20" t="s">
        <v>404</v>
      </c>
      <c r="U68" s="18" t="n">
        <v>447.13376342</v>
      </c>
      <c r="V68" s="20" t="n">
        <v>7.95663192</v>
      </c>
    </row>
    <row r="69" spans="1:22">
      <c r="A69" s="15" t="s">
        <v>466</v>
      </c>
      <c r="B69" s="17" t="n">
        <v>4876</v>
      </c>
      <c r="C69" s="18">
        <f>(0.0/B69*100)</f>
        <v/>
      </c>
      <c r="D69" s="19" t="n">
        <v>4876</v>
      </c>
      <c r="E69" s="18" t="n">
        <v>438.80744742</v>
      </c>
      <c r="F69" s="20" t="n">
        <v>4.02196154</v>
      </c>
      <c r="G69" s="18" t="n">
        <v>422.54724198</v>
      </c>
      <c r="H69" s="20" t="n">
        <v>6.58065853</v>
      </c>
      <c r="I69" s="18" t="n">
        <v>439.28792442</v>
      </c>
      <c r="J69" s="20" t="n">
        <v>39.65058911</v>
      </c>
      <c r="K69" s="18" t="n">
        <v>455.85739102</v>
      </c>
      <c r="L69" s="20" t="n">
        <v>34.33144377</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486.14753731</v>
      </c>
      <c r="F70" s="20" t="n">
        <v>5.47461277</v>
      </c>
      <c r="G70" s="18" t="n">
        <v>491.08808452</v>
      </c>
      <c r="H70" s="20" t="n">
        <v>6.41773595</v>
      </c>
      <c r="I70" s="18" t="n">
        <v>488.62968503</v>
      </c>
      <c r="J70" s="20" t="n">
        <v>6.98137012</v>
      </c>
      <c r="K70" s="18" t="n">
        <v>481.72866312</v>
      </c>
      <c r="L70" s="20" t="n">
        <v>6.48292772</v>
      </c>
      <c r="M70" s="18" t="s">
        <v>404</v>
      </c>
      <c r="N70" s="20" t="s">
        <v>404</v>
      </c>
      <c r="O70" s="18" t="s">
        <v>404</v>
      </c>
      <c r="P70" s="20" t="s">
        <v>404</v>
      </c>
      <c r="Q70" s="18" t="s">
        <v>404</v>
      </c>
      <c r="R70" s="20" t="s">
        <v>404</v>
      </c>
      <c r="S70" s="18" t="s">
        <v>404</v>
      </c>
      <c r="T70" s="20" t="s">
        <v>404</v>
      </c>
      <c r="U70" s="18" t="n">
        <v>474.14398435</v>
      </c>
      <c r="V70" s="20" t="n">
        <v>26.59714964</v>
      </c>
    </row>
    <row r="71" spans="1:22">
      <c r="A71" s="15" t="s">
        <v>468</v>
      </c>
      <c r="B71" s="17" t="n">
        <v>6115</v>
      </c>
      <c r="C71" s="18">
        <f>(0.0/B71*100)</f>
        <v/>
      </c>
      <c r="D71" s="19" t="n">
        <v>6115</v>
      </c>
      <c r="E71" s="18" t="n">
        <v>562.53343927</v>
      </c>
      <c r="F71" s="20" t="n">
        <v>2.66534624</v>
      </c>
      <c r="G71" s="18" t="n">
        <v>560.46939502</v>
      </c>
      <c r="H71" s="20" t="n">
        <v>1.57436699</v>
      </c>
      <c r="I71" s="18" t="n">
        <v>511.7865509</v>
      </c>
      <c r="J71" s="20" t="n">
        <v>3.33981117</v>
      </c>
      <c r="K71" s="18" t="s">
        <v>404</v>
      </c>
      <c r="L71" s="20" t="s">
        <v>404</v>
      </c>
      <c r="M71" s="18" t="s">
        <v>404</v>
      </c>
      <c r="N71" s="20" t="s">
        <v>404</v>
      </c>
      <c r="O71" s="18" t="s">
        <v>404</v>
      </c>
      <c r="P71" s="20" t="s">
        <v>404</v>
      </c>
      <c r="Q71" s="18" t="s">
        <v>404</v>
      </c>
      <c r="R71" s="20" t="s">
        <v>404</v>
      </c>
      <c r="S71" s="18" t="s">
        <v>404</v>
      </c>
      <c r="T71" s="20" t="s">
        <v>404</v>
      </c>
      <c r="U71" s="18" t="s">
        <v>404</v>
      </c>
      <c r="V71" s="20" t="s">
        <v>404</v>
      </c>
    </row>
    <row r="72" spans="1:22">
      <c r="A72" s="15" t="s">
        <v>469</v>
      </c>
      <c r="B72" s="17" t="n">
        <v>7708</v>
      </c>
      <c r="C72" s="18">
        <f>(0.0/B72*100)</f>
        <v/>
      </c>
      <c r="D72" s="19" t="n">
        <v>7708</v>
      </c>
      <c r="E72" s="18" t="n">
        <v>542.0584405</v>
      </c>
      <c r="F72" s="20" t="n">
        <v>7.25412165</v>
      </c>
      <c r="G72" s="18" t="n">
        <v>535.80001753</v>
      </c>
      <c r="H72" s="20" t="n">
        <v>5.57813977</v>
      </c>
      <c r="I72" s="18" t="n">
        <v>507.20033832</v>
      </c>
      <c r="J72" s="20" t="n">
        <v>7.31729368</v>
      </c>
      <c r="K72" s="18" t="n">
        <v>541.48130948</v>
      </c>
      <c r="L72" s="20" t="n">
        <v>20.06558579</v>
      </c>
      <c r="M72" s="18" t="s">
        <v>404</v>
      </c>
      <c r="N72" s="20" t="s">
        <v>404</v>
      </c>
      <c r="O72" s="18" t="s">
        <v>404</v>
      </c>
      <c r="P72" s="20" t="s">
        <v>404</v>
      </c>
      <c r="Q72" s="18" t="s">
        <v>404</v>
      </c>
      <c r="R72" s="20" t="s">
        <v>404</v>
      </c>
      <c r="S72" s="18" t="s">
        <v>404</v>
      </c>
      <c r="T72" s="20" t="s">
        <v>404</v>
      </c>
      <c r="U72" s="18" t="n">
        <v>471.43965658</v>
      </c>
      <c r="V72" s="20" t="n">
        <v>14.72957369</v>
      </c>
    </row>
    <row r="73" spans="1:22">
      <c r="A73" s="15" t="s">
        <v>470</v>
      </c>
      <c r="B73" s="17" t="n">
        <v>8249</v>
      </c>
      <c r="C73" s="18">
        <f>(0.0/B73*100)</f>
        <v/>
      </c>
      <c r="D73" s="19" t="n">
        <v>8249</v>
      </c>
      <c r="E73" s="18" t="n">
        <v>422.25195618</v>
      </c>
      <c r="F73" s="20" t="n">
        <v>4.0455842</v>
      </c>
      <c r="G73" s="18" t="n">
        <v>424.7398282</v>
      </c>
      <c r="H73" s="20" t="n">
        <v>5.28490062</v>
      </c>
      <c r="I73" s="18" t="n">
        <v>405.28368922</v>
      </c>
      <c r="J73" s="20" t="n">
        <v>7.51536411</v>
      </c>
      <c r="K73" s="18" t="n">
        <v>372.877052</v>
      </c>
      <c r="L73" s="20" t="n">
        <v>13.07428314</v>
      </c>
      <c r="M73" s="18" t="s">
        <v>404</v>
      </c>
      <c r="N73" s="20" t="s">
        <v>404</v>
      </c>
      <c r="O73" s="18" t="s">
        <v>404</v>
      </c>
      <c r="P73" s="20" t="s">
        <v>404</v>
      </c>
      <c r="Q73" s="18" t="s">
        <v>404</v>
      </c>
      <c r="R73" s="20" t="s">
        <v>404</v>
      </c>
      <c r="S73" s="18" t="s">
        <v>404</v>
      </c>
      <c r="T73" s="20" t="s">
        <v>404</v>
      </c>
      <c r="U73" s="18" t="n">
        <v>417.26508588</v>
      </c>
      <c r="V73" s="20" t="n">
        <v>21.64869753</v>
      </c>
    </row>
    <row r="74" spans="1:22">
      <c r="A74" s="15" t="s">
        <v>471</v>
      </c>
      <c r="B74" s="17" t="n">
        <v>4692</v>
      </c>
      <c r="C74" s="18">
        <f>(484.0/B74*100)</f>
        <v/>
      </c>
      <c r="D74" s="19" t="n">
        <v>4208</v>
      </c>
      <c r="E74" s="18" t="n">
        <v>432.64083601</v>
      </c>
      <c r="F74" s="20" t="n">
        <v>4.71288652</v>
      </c>
      <c r="G74" s="18" t="n">
        <v>442.57519382</v>
      </c>
      <c r="H74" s="20" t="n">
        <v>1.96418316</v>
      </c>
      <c r="I74" s="18" t="n">
        <v>395.1463205</v>
      </c>
      <c r="J74" s="20" t="n">
        <v>2.12212356</v>
      </c>
      <c r="K74" s="18" t="n">
        <v>387.38500111</v>
      </c>
      <c r="L74" s="20" t="n">
        <v>5.94630215</v>
      </c>
      <c r="M74" s="18" t="s">
        <v>404</v>
      </c>
      <c r="N74" s="20" t="s">
        <v>404</v>
      </c>
      <c r="O74" s="18" t="s">
        <v>404</v>
      </c>
      <c r="P74" s="20" t="s">
        <v>404</v>
      </c>
      <c r="Q74" s="18" t="s">
        <v>404</v>
      </c>
      <c r="R74" s="20" t="s">
        <v>404</v>
      </c>
      <c r="S74" s="18" t="s">
        <v>404</v>
      </c>
      <c r="T74" s="20" t="s">
        <v>404</v>
      </c>
      <c r="U74" s="18" t="n">
        <v>472.23300461</v>
      </c>
      <c r="V74" s="20" t="n">
        <v>10.31186327</v>
      </c>
    </row>
    <row r="75" spans="1:22">
      <c r="A75" s="15" t="s">
        <v>472</v>
      </c>
      <c r="B75" s="17" t="n">
        <v>5375</v>
      </c>
      <c r="C75" s="18">
        <f>(483.0/B75*100)</f>
        <v/>
      </c>
      <c r="D75" s="19" t="n">
        <v>4892</v>
      </c>
      <c r="E75" s="18" t="n">
        <v>383.83854868</v>
      </c>
      <c r="F75" s="20" t="n">
        <v>4.83880218</v>
      </c>
      <c r="G75" s="18" t="n">
        <v>393.8624382</v>
      </c>
      <c r="H75" s="20" t="n">
        <v>5.2038809</v>
      </c>
      <c r="I75" s="18" t="n">
        <v>376.83462583</v>
      </c>
      <c r="J75" s="20" t="n">
        <v>8.431851200000001</v>
      </c>
      <c r="K75" s="18" t="n">
        <v>384.06263547</v>
      </c>
      <c r="L75" s="20" t="n">
        <v>15.33779971</v>
      </c>
      <c r="M75" s="18" t="s">
        <v>404</v>
      </c>
      <c r="N75" s="20" t="s">
        <v>404</v>
      </c>
      <c r="O75" s="18" t="s">
        <v>404</v>
      </c>
      <c r="P75" s="20" t="s">
        <v>404</v>
      </c>
      <c r="Q75" s="18" t="s">
        <v>404</v>
      </c>
      <c r="R75" s="20" t="s">
        <v>404</v>
      </c>
      <c r="S75" s="18" t="s">
        <v>404</v>
      </c>
      <c r="T75" s="20" t="s">
        <v>404</v>
      </c>
      <c r="U75" s="18" t="n">
        <v>382.56693226</v>
      </c>
      <c r="V75" s="20" t="n">
        <v>10.90687358</v>
      </c>
    </row>
    <row r="76" spans="1:22">
      <c r="A76" s="15" t="s">
        <v>473</v>
      </c>
      <c r="B76" s="17" t="n">
        <v>14167</v>
      </c>
      <c r="C76" s="18">
        <f>(1400.0/B76*100)</f>
        <v/>
      </c>
      <c r="D76" s="19" t="n">
        <v>12767</v>
      </c>
      <c r="E76" s="18" t="n">
        <v>438.61470193</v>
      </c>
      <c r="F76" s="20" t="n">
        <v>5.25148626</v>
      </c>
      <c r="G76" s="18" t="n">
        <v>447.31121211</v>
      </c>
      <c r="H76" s="20" t="n">
        <v>3.95445876</v>
      </c>
      <c r="I76" s="18" t="n">
        <v>408.52830023</v>
      </c>
      <c r="J76" s="20" t="n">
        <v>7.89729365</v>
      </c>
      <c r="K76" s="18" t="n">
        <v>397.20056811</v>
      </c>
      <c r="L76" s="20" t="n">
        <v>7.65915974</v>
      </c>
      <c r="M76" s="18" t="s">
        <v>404</v>
      </c>
      <c r="N76" s="20" t="s">
        <v>404</v>
      </c>
      <c r="O76" s="18" t="s">
        <v>404</v>
      </c>
      <c r="P76" s="20" t="s">
        <v>404</v>
      </c>
      <c r="Q76" s="18" t="s">
        <v>404</v>
      </c>
      <c r="R76" s="20" t="s">
        <v>404</v>
      </c>
      <c r="S76" s="18" t="s">
        <v>404</v>
      </c>
      <c r="T76" s="20" t="s">
        <v>404</v>
      </c>
      <c r="U76" s="18" t="n">
        <v>439.04198326</v>
      </c>
      <c r="V76" s="20" t="n">
        <v>8.427082479999999</v>
      </c>
    </row>
    <row r="77" spans="1:22">
      <c r="A77" s="15" t="s">
        <v>474</v>
      </c>
      <c r="B77" s="17" t="n">
        <v>6062</v>
      </c>
      <c r="C77" s="18">
        <f>(0.0/B77*100)</f>
        <v/>
      </c>
      <c r="D77" s="19" t="n">
        <v>6062</v>
      </c>
      <c r="E77" s="18" t="n">
        <v>467.78295949</v>
      </c>
      <c r="F77" s="20" t="n">
        <v>7.41628274</v>
      </c>
      <c r="G77" s="18" t="n">
        <v>438.43158757</v>
      </c>
      <c r="H77" s="20" t="n">
        <v>3.89042027</v>
      </c>
      <c r="I77" s="18" t="n">
        <v>408.43332108</v>
      </c>
      <c r="J77" s="20" t="n">
        <v>6.40274134</v>
      </c>
      <c r="K77" s="18" t="n">
        <v>419.25105445</v>
      </c>
      <c r="L77" s="20" t="n">
        <v>15.91444604</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513.43111485</v>
      </c>
      <c r="F78" s="20" t="n">
        <v>11.96310572</v>
      </c>
      <c r="G78" s="18" t="n">
        <v>526.76185446</v>
      </c>
      <c r="H78" s="20" t="n">
        <v>4.52127428</v>
      </c>
      <c r="I78" s="18" t="n">
        <v>536.2285551</v>
      </c>
      <c r="J78" s="20" t="n">
        <v>8.188554419999999</v>
      </c>
      <c r="K78" s="18" t="s">
        <v>404</v>
      </c>
      <c r="L78" s="20" t="s">
        <v>404</v>
      </c>
      <c r="M78" s="18" t="s">
        <v>404</v>
      </c>
      <c r="N78" s="20" t="s">
        <v>404</v>
      </c>
      <c r="O78" s="18" t="s">
        <v>404</v>
      </c>
      <c r="P78" s="20" t="s">
        <v>404</v>
      </c>
      <c r="Q78" s="18" t="s">
        <v>404</v>
      </c>
      <c r="R78" s="20" t="s">
        <v>404</v>
      </c>
      <c r="S78" s="18" t="s">
        <v>404</v>
      </c>
      <c r="T78" s="20" t="s">
        <v>404</v>
      </c>
      <c r="U78" s="18" t="n">
        <v>488.79665937</v>
      </c>
      <c r="V78" s="20" t="n">
        <v>5.36423065</v>
      </c>
    </row>
    <row customHeight="1" ht="25" r="79" spans="1:22">
      <c r="A79" s="15" t="s">
        <v>476</v>
      </c>
      <c r="B79" s="17" t="n">
        <v>1657</v>
      </c>
      <c r="C79" s="18">
        <f>(21.0/B79*100)</f>
        <v/>
      </c>
      <c r="D79" s="19" t="n">
        <v>1636</v>
      </c>
      <c r="E79" s="18" t="n">
        <v>485.35660363</v>
      </c>
      <c r="F79" s="20" t="n">
        <v>10.30375895</v>
      </c>
      <c r="G79" s="18" t="n">
        <v>465.26756808</v>
      </c>
      <c r="H79" s="20" t="n">
        <v>10.36708307</v>
      </c>
      <c r="I79" s="18" t="n">
        <v>451.42986144</v>
      </c>
      <c r="J79" s="20" t="n">
        <v>20.82793618</v>
      </c>
      <c r="K79" s="18" t="n">
        <v>485.35290565</v>
      </c>
      <c r="L79" s="20" t="n">
        <v>10.70739811</v>
      </c>
      <c r="M79" s="18" t="s">
        <v>404</v>
      </c>
      <c r="N79" s="20" t="s">
        <v>404</v>
      </c>
      <c r="O79" s="18" t="s">
        <v>404</v>
      </c>
      <c r="P79" s="20" t="s">
        <v>404</v>
      </c>
      <c r="Q79" s="18" t="s">
        <v>404</v>
      </c>
      <c r="R79" s="20" t="s">
        <v>404</v>
      </c>
      <c r="S79" s="18" t="s">
        <v>404</v>
      </c>
      <c r="T79" s="20" t="s">
        <v>404</v>
      </c>
      <c r="U79" s="18" t="n">
        <v>414.57268489</v>
      </c>
      <c r="V79" s="20" t="n">
        <v>5.88125209</v>
      </c>
    </row>
    <row r="80" spans="1:22">
      <c r="A80" s="15" t="s">
        <v>477</v>
      </c>
      <c r="B80" s="17" t="n">
        <v>7841</v>
      </c>
      <c r="C80" s="18">
        <f>(0.0/B80*100)</f>
        <v/>
      </c>
      <c r="D80" s="19" t="n">
        <v>7841</v>
      </c>
      <c r="E80" s="18" t="n">
        <v>462.23287254</v>
      </c>
      <c r="F80" s="20" t="n">
        <v>7.53915582</v>
      </c>
      <c r="G80" s="18" t="n">
        <v>452.2695626</v>
      </c>
      <c r="H80" s="20" t="n">
        <v>7.30343184</v>
      </c>
      <c r="I80" s="18" t="n">
        <v>453.67781527</v>
      </c>
      <c r="J80" s="20" t="n">
        <v>7.65730334</v>
      </c>
      <c r="K80" s="18" t="n">
        <v>460.5627399</v>
      </c>
      <c r="L80" s="20" t="n">
        <v>7.76977908</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447.96692193</v>
      </c>
      <c r="F81" s="20" t="n">
        <v>5.91058264</v>
      </c>
      <c r="G81" s="18" t="n">
        <v>442.56479696</v>
      </c>
      <c r="H81" s="20" t="n">
        <v>3.86711356</v>
      </c>
      <c r="I81" s="18" t="n">
        <v>430.12345236</v>
      </c>
      <c r="J81" s="20" t="n">
        <v>10.80630635</v>
      </c>
      <c r="K81" s="18" t="n">
        <v>446.03349472</v>
      </c>
      <c r="L81" s="20" t="n">
        <v>9.39620397</v>
      </c>
      <c r="M81" s="18" t="s">
        <v>404</v>
      </c>
      <c r="N81" s="20" t="s">
        <v>404</v>
      </c>
      <c r="O81" s="18" t="s">
        <v>404</v>
      </c>
      <c r="P81" s="20" t="s">
        <v>404</v>
      </c>
      <c r="Q81" s="18" t="s">
        <v>404</v>
      </c>
      <c r="R81" s="20" t="s">
        <v>404</v>
      </c>
      <c r="S81" s="18" t="s">
        <v>404</v>
      </c>
      <c r="T81" s="20" t="s">
        <v>404</v>
      </c>
      <c r="U81" s="18" t="n">
        <v>523.4145175</v>
      </c>
      <c r="V81" s="20" t="n">
        <v>6.78576833</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718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511.95596927</v>
      </c>
      <c r="F7" s="20" t="n">
        <v>1.79230763</v>
      </c>
      <c r="G7" s="18" t="n">
        <v>467.4823098</v>
      </c>
      <c r="H7" s="20" t="n">
        <v>10.65306514</v>
      </c>
      <c r="I7" s="18" t="s">
        <v>404</v>
      </c>
      <c r="J7" s="20" t="s">
        <v>404</v>
      </c>
      <c r="K7" s="18" t="s">
        <v>404</v>
      </c>
      <c r="L7" s="20" t="s">
        <v>404</v>
      </c>
      <c r="M7" s="18" t="s">
        <v>404</v>
      </c>
      <c r="N7" s="20" t="s">
        <v>404</v>
      </c>
      <c r="O7" s="18" t="s">
        <v>404</v>
      </c>
      <c r="P7" s="20" t="s">
        <v>404</v>
      </c>
      <c r="Q7" s="18" t="n">
        <v>492.55215225</v>
      </c>
      <c r="R7" s="20" t="n">
        <v>10.37465071</v>
      </c>
    </row>
    <row r="8" spans="1:18">
      <c r="A8" s="15" t="s">
        <v>405</v>
      </c>
      <c r="B8" s="17" t="n">
        <v>7007</v>
      </c>
      <c r="C8" s="18">
        <f>(0.0/B8*100)</f>
        <v/>
      </c>
      <c r="D8" s="19" t="n">
        <v>7007</v>
      </c>
      <c r="E8" s="18" t="n">
        <v>503.64610159</v>
      </c>
      <c r="F8" s="20" t="n">
        <v>3.31072729</v>
      </c>
      <c r="G8" s="18" t="n">
        <v>455.07087416</v>
      </c>
      <c r="H8" s="20" t="n">
        <v>11.28520676</v>
      </c>
      <c r="I8" s="18" t="s">
        <v>404</v>
      </c>
      <c r="J8" s="20" t="s">
        <v>404</v>
      </c>
      <c r="K8" s="18" t="s">
        <v>404</v>
      </c>
      <c r="L8" s="20" t="s">
        <v>404</v>
      </c>
      <c r="M8" s="18" t="s">
        <v>404</v>
      </c>
      <c r="N8" s="20" t="s">
        <v>404</v>
      </c>
      <c r="O8" s="18" t="s">
        <v>404</v>
      </c>
      <c r="P8" s="20" t="s">
        <v>404</v>
      </c>
      <c r="Q8" s="18" t="n">
        <v>465.57711488</v>
      </c>
      <c r="R8" s="20" t="n">
        <v>14.71689002</v>
      </c>
    </row>
    <row r="9" spans="1:18">
      <c r="A9" s="15" t="s">
        <v>406</v>
      </c>
      <c r="B9" s="17" t="n">
        <v>9651</v>
      </c>
      <c r="C9" s="18">
        <f>(200.0/B9*100)</f>
        <v/>
      </c>
      <c r="D9" s="19" t="n">
        <v>9451</v>
      </c>
      <c r="E9" s="18" t="n">
        <v>510.90805383</v>
      </c>
      <c r="F9" s="20" t="n">
        <v>3.11677162</v>
      </c>
      <c r="G9" s="18" t="n">
        <v>464.54642736</v>
      </c>
      <c r="H9" s="20" t="n">
        <v>11.52384784</v>
      </c>
      <c r="I9" s="18" t="s">
        <v>404</v>
      </c>
      <c r="J9" s="20" t="s">
        <v>404</v>
      </c>
      <c r="K9" s="18" t="s">
        <v>404</v>
      </c>
      <c r="L9" s="20" t="s">
        <v>404</v>
      </c>
      <c r="M9" s="18" t="s">
        <v>404</v>
      </c>
      <c r="N9" s="20" t="s">
        <v>404</v>
      </c>
      <c r="O9" s="18" t="s">
        <v>404</v>
      </c>
      <c r="P9" s="20" t="s">
        <v>404</v>
      </c>
      <c r="Q9" s="18" t="n">
        <v>489.03673126</v>
      </c>
      <c r="R9" s="20" t="n">
        <v>14.18243412</v>
      </c>
    </row>
    <row r="10" spans="1:18">
      <c r="A10" s="15" t="s">
        <v>407</v>
      </c>
      <c r="B10" s="17" t="n">
        <v>20058</v>
      </c>
      <c r="C10" s="18">
        <f>(3134.0/B10*100)</f>
        <v/>
      </c>
      <c r="D10" s="19" t="n">
        <v>16924</v>
      </c>
      <c r="E10" s="18" t="n">
        <v>527.79123427</v>
      </c>
      <c r="F10" s="20" t="n">
        <v>2.21495278</v>
      </c>
      <c r="G10" s="18" t="n">
        <v>538.00540873</v>
      </c>
      <c r="H10" s="20" t="n">
        <v>7.6212622</v>
      </c>
      <c r="I10" s="18" t="s">
        <v>404</v>
      </c>
      <c r="J10" s="20" t="s">
        <v>404</v>
      </c>
      <c r="K10" s="18" t="s">
        <v>404</v>
      </c>
      <c r="L10" s="20" t="s">
        <v>404</v>
      </c>
      <c r="M10" s="18" t="s">
        <v>404</v>
      </c>
      <c r="N10" s="20" t="s">
        <v>404</v>
      </c>
      <c r="O10" s="18" t="s">
        <v>404</v>
      </c>
      <c r="P10" s="20" t="s">
        <v>404</v>
      </c>
      <c r="Q10" s="18" t="n">
        <v>574.5524825799999</v>
      </c>
      <c r="R10" s="20" t="n">
        <v>15.96441417</v>
      </c>
    </row>
    <row r="11" spans="1:18">
      <c r="A11" s="15" t="s">
        <v>408</v>
      </c>
      <c r="B11" s="17" t="n">
        <v>7053</v>
      </c>
      <c r="C11" s="18">
        <f>(212.0/B11*100)</f>
        <v/>
      </c>
      <c r="D11" s="19" t="n">
        <v>6841</v>
      </c>
      <c r="E11" s="18" t="n">
        <v>447.8124668</v>
      </c>
      <c r="F11" s="20" t="n">
        <v>2.68781972</v>
      </c>
      <c r="G11" s="18" t="n">
        <v>458.67606016</v>
      </c>
      <c r="H11" s="20" t="n">
        <v>28.02056005</v>
      </c>
      <c r="I11" s="18" t="s">
        <v>404</v>
      </c>
      <c r="J11" s="20" t="s">
        <v>404</v>
      </c>
      <c r="K11" s="18" t="s">
        <v>404</v>
      </c>
      <c r="L11" s="20" t="s">
        <v>404</v>
      </c>
      <c r="M11" s="18" t="s">
        <v>404</v>
      </c>
      <c r="N11" s="20" t="s">
        <v>404</v>
      </c>
      <c r="O11" s="18" t="s">
        <v>404</v>
      </c>
      <c r="P11" s="20" t="s">
        <v>404</v>
      </c>
      <c r="Q11" s="18" t="n">
        <v>423.58196494</v>
      </c>
      <c r="R11" s="20" t="n">
        <v>8.41486954</v>
      </c>
    </row>
    <row r="12" spans="1:18">
      <c r="A12" s="15" t="s">
        <v>409</v>
      </c>
      <c r="B12" s="17" t="n">
        <v>6894</v>
      </c>
      <c r="C12" s="18">
        <f>(106.0/B12*100)</f>
        <v/>
      </c>
      <c r="D12" s="19" t="n">
        <v>6788</v>
      </c>
      <c r="E12" s="18" t="n">
        <v>493.22066672</v>
      </c>
      <c r="F12" s="20" t="n">
        <v>2.28539501</v>
      </c>
      <c r="G12" s="18" t="s">
        <v>404</v>
      </c>
      <c r="H12" s="20" t="s">
        <v>404</v>
      </c>
      <c r="I12" s="18" t="s">
        <v>404</v>
      </c>
      <c r="J12" s="20" t="s">
        <v>404</v>
      </c>
      <c r="K12" s="18" t="s">
        <v>404</v>
      </c>
      <c r="L12" s="20" t="s">
        <v>404</v>
      </c>
      <c r="M12" s="18" t="s">
        <v>404</v>
      </c>
      <c r="N12" s="20" t="s">
        <v>404</v>
      </c>
      <c r="O12" s="18" t="s">
        <v>404</v>
      </c>
      <c r="P12" s="20" t="s">
        <v>404</v>
      </c>
      <c r="Q12" s="18" t="n">
        <v>411.75043173</v>
      </c>
      <c r="R12" s="20" t="n">
        <v>15.86713477</v>
      </c>
    </row>
    <row r="13" spans="1:18">
      <c r="A13" s="15" t="s">
        <v>410</v>
      </c>
      <c r="B13" s="17" t="n">
        <v>7161</v>
      </c>
      <c r="C13" s="18">
        <f>(1175.0/B13*100)</f>
        <v/>
      </c>
      <c r="D13" s="19" t="n">
        <v>5986</v>
      </c>
      <c r="E13" s="18" t="n">
        <v>502.19320542</v>
      </c>
      <c r="F13" s="20" t="n">
        <v>2.78682191</v>
      </c>
      <c r="G13" s="18" t="n">
        <v>507.40764325</v>
      </c>
      <c r="H13" s="20" t="n">
        <v>14.9605534</v>
      </c>
      <c r="I13" s="18" t="s">
        <v>404</v>
      </c>
      <c r="J13" s="20" t="s">
        <v>404</v>
      </c>
      <c r="K13" s="18" t="s">
        <v>404</v>
      </c>
      <c r="L13" s="20" t="s">
        <v>404</v>
      </c>
      <c r="M13" s="18" t="s">
        <v>404</v>
      </c>
      <c r="N13" s="20" t="s">
        <v>404</v>
      </c>
      <c r="O13" s="18" t="s">
        <v>404</v>
      </c>
      <c r="P13" s="20" t="s">
        <v>404</v>
      </c>
      <c r="Q13" s="18" t="n">
        <v>495.59851728</v>
      </c>
      <c r="R13" s="20" t="n">
        <v>7.76122174</v>
      </c>
    </row>
    <row r="14" spans="1:18">
      <c r="A14" s="15" t="s">
        <v>411</v>
      </c>
      <c r="B14" s="17" t="n">
        <v>5587</v>
      </c>
      <c r="C14" s="18">
        <f>(0.0/B14*100)</f>
        <v/>
      </c>
      <c r="D14" s="19" t="n">
        <v>5587</v>
      </c>
      <c r="E14" s="18" t="n">
        <v>533.96077909</v>
      </c>
      <c r="F14" s="20" t="n">
        <v>2.12698213</v>
      </c>
      <c r="G14" s="18" t="n">
        <v>542.0854620600001</v>
      </c>
      <c r="H14" s="20" t="n">
        <v>4.79822555</v>
      </c>
      <c r="I14" s="18" t="s">
        <v>404</v>
      </c>
      <c r="J14" s="20" t="s">
        <v>404</v>
      </c>
      <c r="K14" s="18" t="s">
        <v>404</v>
      </c>
      <c r="L14" s="20" t="s">
        <v>404</v>
      </c>
      <c r="M14" s="18" t="s">
        <v>404</v>
      </c>
      <c r="N14" s="20" t="s">
        <v>404</v>
      </c>
      <c r="O14" s="18" t="s">
        <v>404</v>
      </c>
      <c r="P14" s="20" t="s">
        <v>404</v>
      </c>
      <c r="Q14" s="18" t="n">
        <v>552.71686396</v>
      </c>
      <c r="R14" s="20" t="n">
        <v>8.01475222</v>
      </c>
    </row>
    <row r="15" spans="1:18">
      <c r="A15" s="15" t="s">
        <v>412</v>
      </c>
      <c r="B15" s="17" t="n">
        <v>5882</v>
      </c>
      <c r="C15" s="18">
        <f>(0.0/B15*100)</f>
        <v/>
      </c>
      <c r="D15" s="19" t="n">
        <v>5882</v>
      </c>
      <c r="E15" s="18" t="n">
        <v>531.1651875699999</v>
      </c>
      <c r="F15" s="20" t="n">
        <v>2.39481301</v>
      </c>
      <c r="G15" s="18" t="n">
        <v>517.31869138</v>
      </c>
      <c r="H15" s="20" t="n">
        <v>8.426706210000001</v>
      </c>
      <c r="I15" s="18" t="s">
        <v>404</v>
      </c>
      <c r="J15" s="20" t="s">
        <v>404</v>
      </c>
      <c r="K15" s="18" t="s">
        <v>404</v>
      </c>
      <c r="L15" s="20" t="s">
        <v>404</v>
      </c>
      <c r="M15" s="18" t="s">
        <v>404</v>
      </c>
      <c r="N15" s="20" t="s">
        <v>404</v>
      </c>
      <c r="O15" s="18" t="s">
        <v>404</v>
      </c>
      <c r="P15" s="20" t="s">
        <v>404</v>
      </c>
      <c r="Q15" s="18" t="n">
        <v>526.8674554</v>
      </c>
      <c r="R15" s="20" t="n">
        <v>25.45059564</v>
      </c>
    </row>
    <row r="16" spans="1:18">
      <c r="A16" s="15" t="s">
        <v>413</v>
      </c>
      <c r="B16" s="17" t="n">
        <v>6108</v>
      </c>
      <c r="C16" s="18">
        <f>(0.0/B16*100)</f>
        <v/>
      </c>
      <c r="D16" s="19" t="n">
        <v>6108</v>
      </c>
      <c r="E16" s="18" t="s">
        <v>404</v>
      </c>
      <c r="F16" s="20" t="s">
        <v>404</v>
      </c>
      <c r="G16" s="18" t="s">
        <v>404</v>
      </c>
      <c r="H16" s="20" t="s">
        <v>404</v>
      </c>
      <c r="I16" s="18" t="s">
        <v>404</v>
      </c>
      <c r="J16" s="20" t="s">
        <v>404</v>
      </c>
      <c r="K16" s="18" t="s">
        <v>404</v>
      </c>
      <c r="L16" s="20" t="s">
        <v>404</v>
      </c>
      <c r="M16" s="18" t="n">
        <v>494.9776003</v>
      </c>
      <c r="N16" s="20" t="n">
        <v>2.06072662</v>
      </c>
      <c r="O16" s="18" t="s">
        <v>404</v>
      </c>
      <c r="P16" s="20" t="s">
        <v>404</v>
      </c>
      <c r="Q16" s="18" t="s">
        <v>404</v>
      </c>
      <c r="R16" s="20" t="s">
        <v>404</v>
      </c>
    </row>
    <row r="17" spans="1:18">
      <c r="A17" s="15" t="s">
        <v>414</v>
      </c>
      <c r="B17" s="17" t="n">
        <v>6504</v>
      </c>
      <c r="C17" s="18">
        <f>(1325.0/B17*100)</f>
        <v/>
      </c>
      <c r="D17" s="19" t="n">
        <v>5179</v>
      </c>
      <c r="E17" s="18" t="n">
        <v>507.41671215</v>
      </c>
      <c r="F17" s="20" t="n">
        <v>3.29543226</v>
      </c>
      <c r="G17" s="18" t="n">
        <v>487.30663775</v>
      </c>
      <c r="H17" s="20" t="n">
        <v>56.67214804</v>
      </c>
      <c r="I17" s="18" t="s">
        <v>404</v>
      </c>
      <c r="J17" s="20" t="s">
        <v>404</v>
      </c>
      <c r="K17" s="18" t="s">
        <v>404</v>
      </c>
      <c r="L17" s="20" t="s">
        <v>404</v>
      </c>
      <c r="M17" s="18" t="s">
        <v>404</v>
      </c>
      <c r="N17" s="20" t="s">
        <v>404</v>
      </c>
      <c r="O17" s="18" t="s">
        <v>404</v>
      </c>
      <c r="P17" s="20" t="s">
        <v>404</v>
      </c>
      <c r="Q17" s="18" t="n">
        <v>556.86913942</v>
      </c>
      <c r="R17" s="20" t="n">
        <v>15.60185555</v>
      </c>
    </row>
    <row r="18" spans="1:18">
      <c r="A18" s="15" t="s">
        <v>415</v>
      </c>
      <c r="B18" s="17" t="n">
        <v>5532</v>
      </c>
      <c r="C18" s="18">
        <f>(0.0/B18*100)</f>
        <v/>
      </c>
      <c r="D18" s="19" t="n">
        <v>5532</v>
      </c>
      <c r="E18" s="18" t="n">
        <v>455.19091165</v>
      </c>
      <c r="F18" s="20" t="n">
        <v>3.88681031</v>
      </c>
      <c r="G18" s="18" t="n">
        <v>358.06022305</v>
      </c>
      <c r="H18" s="20" t="n">
        <v>8.55406857</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477.21634662</v>
      </c>
      <c r="F19" s="20" t="n">
        <v>2.85722653</v>
      </c>
      <c r="G19" s="18" t="n">
        <v>431.47481037</v>
      </c>
      <c r="H19" s="20" t="n">
        <v>52.5093915</v>
      </c>
      <c r="I19" s="18" t="s">
        <v>404</v>
      </c>
      <c r="J19" s="20" t="s">
        <v>404</v>
      </c>
      <c r="K19" s="18" t="s">
        <v>404</v>
      </c>
      <c r="L19" s="20" t="s">
        <v>404</v>
      </c>
      <c r="M19" s="18" t="s">
        <v>404</v>
      </c>
      <c r="N19" s="20" t="s">
        <v>404</v>
      </c>
      <c r="O19" s="18" t="s">
        <v>404</v>
      </c>
      <c r="P19" s="20" t="s">
        <v>404</v>
      </c>
      <c r="Q19" s="18" t="n">
        <v>493.01100632</v>
      </c>
      <c r="R19" s="20" t="n">
        <v>33.83748905</v>
      </c>
    </row>
    <row r="20" spans="1:18">
      <c r="A20" s="15" t="s">
        <v>417</v>
      </c>
      <c r="B20" s="17" t="n">
        <v>3371</v>
      </c>
      <c r="C20" s="18">
        <f>(24.0/B20*100)</f>
        <v/>
      </c>
      <c r="D20" s="19" t="n">
        <v>3347</v>
      </c>
      <c r="E20" s="18" t="n">
        <v>473.99821343</v>
      </c>
      <c r="F20" s="20" t="n">
        <v>1.70282532</v>
      </c>
      <c r="G20" s="18" t="n">
        <v>437.7688121</v>
      </c>
      <c r="H20" s="20" t="n">
        <v>9.620632710000001</v>
      </c>
      <c r="I20" s="18" t="s">
        <v>404</v>
      </c>
      <c r="J20" s="20" t="s">
        <v>404</v>
      </c>
      <c r="K20" s="18" t="s">
        <v>404</v>
      </c>
      <c r="L20" s="20" t="s">
        <v>404</v>
      </c>
      <c r="M20" s="18" t="s">
        <v>404</v>
      </c>
      <c r="N20" s="20" t="s">
        <v>404</v>
      </c>
      <c r="O20" s="18" t="s">
        <v>404</v>
      </c>
      <c r="P20" s="20" t="s">
        <v>404</v>
      </c>
      <c r="Q20" s="18" t="n">
        <v>473.98763849</v>
      </c>
      <c r="R20" s="20" t="n">
        <v>11.26653742</v>
      </c>
    </row>
    <row r="21" spans="1:18">
      <c r="A21" s="15" t="s">
        <v>418</v>
      </c>
      <c r="B21" s="17" t="n">
        <v>5741</v>
      </c>
      <c r="C21" s="18">
        <f>(0.0/B21*100)</f>
        <v/>
      </c>
      <c r="D21" s="19" t="n">
        <v>5741</v>
      </c>
      <c r="E21" s="18" t="n">
        <v>503.12578816</v>
      </c>
      <c r="F21" s="20" t="n">
        <v>2.58203653</v>
      </c>
      <c r="G21" s="18" t="s">
        <v>404</v>
      </c>
      <c r="H21" s="20" t="s">
        <v>404</v>
      </c>
      <c r="I21" s="18" t="s">
        <v>404</v>
      </c>
      <c r="J21" s="20" t="s">
        <v>404</v>
      </c>
      <c r="K21" s="18" t="s">
        <v>404</v>
      </c>
      <c r="L21" s="20" t="s">
        <v>404</v>
      </c>
      <c r="M21" s="18" t="s">
        <v>404</v>
      </c>
      <c r="N21" s="20" t="s">
        <v>404</v>
      </c>
      <c r="O21" s="18" t="s">
        <v>404</v>
      </c>
      <c r="P21" s="20" t="s">
        <v>404</v>
      </c>
      <c r="Q21" s="18" t="n">
        <v>496.99871983</v>
      </c>
      <c r="R21" s="20" t="n">
        <v>8.27155333</v>
      </c>
    </row>
    <row r="22" spans="1:18">
      <c r="A22" s="15" t="s">
        <v>419</v>
      </c>
      <c r="B22" s="17" t="n">
        <v>6598</v>
      </c>
      <c r="C22" s="18">
        <f>(0.0/B22*100)</f>
        <v/>
      </c>
      <c r="D22" s="19" t="n">
        <v>6598</v>
      </c>
      <c r="E22" s="18" t="n">
        <v>463.95868423</v>
      </c>
      <c r="F22" s="20" t="n">
        <v>3.79464037</v>
      </c>
      <c r="G22" s="18" t="n">
        <v>475.36636537</v>
      </c>
      <c r="H22" s="20" t="n">
        <v>9.916400019999999</v>
      </c>
      <c r="I22" s="18" t="s">
        <v>404</v>
      </c>
      <c r="J22" s="20" t="s">
        <v>404</v>
      </c>
      <c r="K22" s="18" t="s">
        <v>404</v>
      </c>
      <c r="L22" s="20" t="s">
        <v>404</v>
      </c>
      <c r="M22" s="18" t="s">
        <v>404</v>
      </c>
      <c r="N22" s="20" t="s">
        <v>404</v>
      </c>
      <c r="O22" s="18" t="s">
        <v>404</v>
      </c>
      <c r="P22" s="20" t="s">
        <v>404</v>
      </c>
      <c r="Q22" s="18" t="n">
        <v>495.18944197</v>
      </c>
      <c r="R22" s="20" t="n">
        <v>17.39810364</v>
      </c>
    </row>
    <row r="23" spans="1:18">
      <c r="A23" s="15" t="s">
        <v>420</v>
      </c>
      <c r="B23" s="17" t="n">
        <v>11583</v>
      </c>
      <c r="C23" s="18">
        <f>(3194.0/B23*100)</f>
        <v/>
      </c>
      <c r="D23" s="19" t="n">
        <v>8389</v>
      </c>
      <c r="E23" s="18" t="n">
        <v>485.07160106</v>
      </c>
      <c r="F23" s="20" t="n">
        <v>3.33603611</v>
      </c>
      <c r="G23" s="18" t="n">
        <v>430.60914759</v>
      </c>
      <c r="H23" s="20" t="n">
        <v>20.6782082</v>
      </c>
      <c r="I23" s="18" t="s">
        <v>404</v>
      </c>
      <c r="J23" s="20" t="s">
        <v>404</v>
      </c>
      <c r="K23" s="18" t="s">
        <v>404</v>
      </c>
      <c r="L23" s="20" t="s">
        <v>404</v>
      </c>
      <c r="M23" s="18" t="s">
        <v>404</v>
      </c>
      <c r="N23" s="20" t="s">
        <v>404</v>
      </c>
      <c r="O23" s="18" t="s">
        <v>404</v>
      </c>
      <c r="P23" s="20" t="s">
        <v>404</v>
      </c>
      <c r="Q23" s="18" t="n">
        <v>481.13958113</v>
      </c>
      <c r="R23" s="20" t="n">
        <v>25.58219227</v>
      </c>
    </row>
    <row r="24" spans="1:18">
      <c r="A24" s="15" t="s">
        <v>421</v>
      </c>
      <c r="B24" s="17" t="n">
        <v>6647</v>
      </c>
      <c r="C24" s="18">
        <f>(0.0/B24*100)</f>
        <v/>
      </c>
      <c r="D24" s="19" t="n">
        <v>6647</v>
      </c>
      <c r="E24" s="18" t="n">
        <v>536.77316462</v>
      </c>
      <c r="F24" s="20" t="n">
        <v>3.05239722</v>
      </c>
      <c r="G24" s="18" t="n">
        <v>582.65926608</v>
      </c>
      <c r="H24" s="20" t="n">
        <v>16.42670174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517.56370093</v>
      </c>
      <c r="F25" s="20" t="n">
        <v>3.46194688</v>
      </c>
      <c r="G25" s="18" t="n">
        <v>480.65332302</v>
      </c>
      <c r="H25" s="20" t="n">
        <v>24.29293122</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490.67383888</v>
      </c>
      <c r="F26" s="20" t="n">
        <v>1.63736338</v>
      </c>
      <c r="G26" s="18" t="s">
        <v>404</v>
      </c>
      <c r="H26" s="20" t="s">
        <v>404</v>
      </c>
      <c r="I26" s="18" t="s">
        <v>404</v>
      </c>
      <c r="J26" s="20" t="s">
        <v>404</v>
      </c>
      <c r="K26" s="18" t="s">
        <v>404</v>
      </c>
      <c r="L26" s="20" t="s">
        <v>404</v>
      </c>
      <c r="M26" s="18" t="s">
        <v>404</v>
      </c>
      <c r="N26" s="20" t="s">
        <v>404</v>
      </c>
      <c r="O26" s="18" t="s">
        <v>404</v>
      </c>
      <c r="P26" s="20" t="s">
        <v>404</v>
      </c>
      <c r="Q26" s="18" t="n">
        <v>455.5063103</v>
      </c>
      <c r="R26" s="20" t="n">
        <v>9.170333830000001</v>
      </c>
    </row>
    <row r="27" spans="1:18">
      <c r="A27" s="15" t="s">
        <v>424</v>
      </c>
      <c r="B27" s="17" t="n">
        <v>5299</v>
      </c>
      <c r="C27" s="18">
        <f>(0.0/B27*100)</f>
        <v/>
      </c>
      <c r="D27" s="19" t="n">
        <v>5299</v>
      </c>
      <c r="E27" s="18" t="n">
        <v>487.47443386</v>
      </c>
      <c r="F27" s="20" t="n">
        <v>1.14979723</v>
      </c>
      <c r="G27" s="18" t="n">
        <v>419.86104743</v>
      </c>
      <c r="H27" s="20" t="n">
        <v>3.63809229</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415.75654612</v>
      </c>
      <c r="F28" s="20" t="n">
        <v>2.21389636</v>
      </c>
      <c r="G28" s="18" t="n">
        <v>414.30157055</v>
      </c>
      <c r="H28" s="20" t="n">
        <v>13.82268589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(1123.0/B29*100)</f>
        <v/>
      </c>
      <c r="D29" s="19" t="n">
        <v>4262</v>
      </c>
      <c r="E29" s="18" t="n">
        <v>513.0913888600001</v>
      </c>
      <c r="F29" s="20" t="n">
        <v>5.8046884</v>
      </c>
      <c r="G29" s="18" t="n">
        <v>425.51552084</v>
      </c>
      <c r="H29" s="20" t="n">
        <v>7.35788736</v>
      </c>
      <c r="I29" s="18" t="s">
        <v>404</v>
      </c>
      <c r="J29" s="20" t="s">
        <v>404</v>
      </c>
      <c r="K29" s="18" t="s">
        <v>404</v>
      </c>
      <c r="L29" s="20" t="s">
        <v>404</v>
      </c>
      <c r="M29" s="18" t="s">
        <v>404</v>
      </c>
      <c r="N29" s="20" t="s">
        <v>404</v>
      </c>
      <c r="O29" s="18" t="s">
        <v>404</v>
      </c>
      <c r="P29" s="20" t="s">
        <v>404</v>
      </c>
      <c r="Q29" s="18" t="n">
        <v>494.49243336</v>
      </c>
      <c r="R29" s="20" t="n">
        <v>11.11680388</v>
      </c>
    </row>
    <row r="30" spans="1:18">
      <c r="A30" s="15" t="s">
        <v>427</v>
      </c>
      <c r="B30" s="17" t="n">
        <v>4520</v>
      </c>
      <c r="C30" s="18">
        <f>(1105.0/B30*100)</f>
        <v/>
      </c>
      <c r="D30" s="19" t="n">
        <v>3415</v>
      </c>
      <c r="E30" s="18" t="n">
        <v>515.37814465</v>
      </c>
      <c r="F30" s="20" t="n">
        <v>3.14959019</v>
      </c>
      <c r="G30" s="18" t="n">
        <v>453.09046463</v>
      </c>
      <c r="H30" s="20" t="n">
        <v>7.1058623</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(502.0/B31*100)</f>
        <v/>
      </c>
      <c r="D31" s="19" t="n">
        <v>4954</v>
      </c>
      <c r="E31" s="18" t="n">
        <v>499.29599127</v>
      </c>
      <c r="F31" s="20" t="n">
        <v>2.26205106</v>
      </c>
      <c r="G31" s="18" t="n">
        <v>486.17204419</v>
      </c>
      <c r="H31" s="20" t="n">
        <v>4.2796311</v>
      </c>
      <c r="I31" s="18" t="s">
        <v>404</v>
      </c>
      <c r="J31" s="20" t="s">
        <v>404</v>
      </c>
      <c r="K31" s="18" t="s">
        <v>404</v>
      </c>
      <c r="L31" s="20" t="s">
        <v>404</v>
      </c>
      <c r="M31" s="18" t="s">
        <v>404</v>
      </c>
      <c r="N31" s="20" t="s">
        <v>404</v>
      </c>
      <c r="O31" s="18" t="s">
        <v>404</v>
      </c>
      <c r="P31" s="20" t="s">
        <v>404</v>
      </c>
      <c r="Q31" s="18" t="n">
        <v>493.48206306</v>
      </c>
      <c r="R31" s="20" t="n">
        <v>10.93965278</v>
      </c>
    </row>
    <row r="32" spans="1:18">
      <c r="A32" s="15" t="s">
        <v>429</v>
      </c>
      <c r="B32" s="17" t="n">
        <v>4478</v>
      </c>
      <c r="C32" s="18">
        <f>(0.0/B32*100)</f>
        <v/>
      </c>
      <c r="D32" s="19" t="n">
        <v>4478</v>
      </c>
      <c r="E32" s="18" t="n">
        <v>501.14167663</v>
      </c>
      <c r="F32" s="20" t="n">
        <v>2.51761163</v>
      </c>
      <c r="G32" s="18" t="n">
        <v>524.32287177</v>
      </c>
      <c r="H32" s="20" t="n">
        <v>5.14785888</v>
      </c>
      <c r="I32" s="18" t="s">
        <v>404</v>
      </c>
      <c r="J32" s="20" t="s">
        <v>404</v>
      </c>
      <c r="K32" s="18" t="s">
        <v>404</v>
      </c>
      <c r="L32" s="20" t="s">
        <v>404</v>
      </c>
      <c r="M32" s="18" t="s">
        <v>404</v>
      </c>
      <c r="N32" s="20" t="s">
        <v>404</v>
      </c>
      <c r="O32" s="18" t="s">
        <v>404</v>
      </c>
      <c r="P32" s="20" t="s">
        <v>404</v>
      </c>
      <c r="Q32" s="18" t="n">
        <v>513.8555292</v>
      </c>
      <c r="R32" s="20" t="n">
        <v>18.198294</v>
      </c>
    </row>
    <row r="33" spans="1:18">
      <c r="A33" s="15" t="s">
        <v>430</v>
      </c>
      <c r="B33" s="17" t="n">
        <v>7325</v>
      </c>
      <c r="C33" s="18">
        <f>(29.0/B33*100)</f>
        <v/>
      </c>
      <c r="D33" s="19" t="n">
        <v>7296</v>
      </c>
      <c r="E33" s="18" t="n">
        <v>500.64870684</v>
      </c>
      <c r="F33" s="20" t="n">
        <v>2.49787136</v>
      </c>
      <c r="G33" s="18" t="n">
        <v>511.25013388</v>
      </c>
      <c r="H33" s="20" t="n">
        <v>6.9121867</v>
      </c>
      <c r="I33" s="18" t="s">
        <v>404</v>
      </c>
      <c r="J33" s="20" t="s">
        <v>404</v>
      </c>
      <c r="K33" s="18" t="s">
        <v>404</v>
      </c>
      <c r="L33" s="20" t="s">
        <v>404</v>
      </c>
      <c r="M33" s="18" t="s">
        <v>404</v>
      </c>
      <c r="N33" s="20" t="s">
        <v>404</v>
      </c>
      <c r="O33" s="18" t="s">
        <v>404</v>
      </c>
      <c r="P33" s="20" t="s">
        <v>404</v>
      </c>
      <c r="Q33" s="18" t="n">
        <v>488.59328836</v>
      </c>
      <c r="R33" s="20" t="n">
        <v>14.68005865</v>
      </c>
    </row>
    <row r="34" spans="1:18">
      <c r="A34" s="15" t="s">
        <v>431</v>
      </c>
      <c r="B34" s="17" t="n">
        <v>6350</v>
      </c>
      <c r="C34" s="18">
        <f>(0.0/B34*100)</f>
        <v/>
      </c>
      <c r="D34" s="19" t="n">
        <v>6350</v>
      </c>
      <c r="E34" s="18" t="n">
        <v>460.88860335</v>
      </c>
      <c r="F34" s="20" t="n">
        <v>2.59647515</v>
      </c>
      <c r="G34" s="18" t="s">
        <v>404</v>
      </c>
      <c r="H34" s="20" t="s">
        <v>404</v>
      </c>
      <c r="I34" s="18" t="s">
        <v>404</v>
      </c>
      <c r="J34" s="20" t="s">
        <v>404</v>
      </c>
      <c r="K34" s="18" t="s">
        <v>404</v>
      </c>
      <c r="L34" s="20" t="s">
        <v>404</v>
      </c>
      <c r="M34" s="18" t="s">
        <v>404</v>
      </c>
      <c r="N34" s="20" t="s">
        <v>404</v>
      </c>
      <c r="O34" s="18" t="s">
        <v>404</v>
      </c>
      <c r="P34" s="20" t="s">
        <v>404</v>
      </c>
      <c r="Q34" s="18" t="n">
        <v>355.49436773</v>
      </c>
      <c r="R34" s="20" t="n">
        <v>8.932563610000001</v>
      </c>
    </row>
    <row r="35" spans="1:18">
      <c r="A35" s="15" t="s">
        <v>432</v>
      </c>
      <c r="B35" s="17" t="n">
        <v>6406</v>
      </c>
      <c r="C35" s="18">
        <f>(443.0/B35*100)</f>
        <v/>
      </c>
      <c r="D35" s="19" t="n">
        <v>5963</v>
      </c>
      <c r="E35" s="18" t="n">
        <v>514.72327225</v>
      </c>
      <c r="F35" s="20" t="n">
        <v>1.4184406</v>
      </c>
      <c r="G35" s="18" t="s">
        <v>404</v>
      </c>
      <c r="H35" s="20" t="s">
        <v>404</v>
      </c>
      <c r="I35" s="18" t="s">
        <v>404</v>
      </c>
      <c r="J35" s="20" t="s">
        <v>404</v>
      </c>
      <c r="K35" s="18" t="s">
        <v>404</v>
      </c>
      <c r="L35" s="20" t="s">
        <v>404</v>
      </c>
      <c r="M35" s="18" t="s">
        <v>404</v>
      </c>
      <c r="N35" s="20" t="s">
        <v>404</v>
      </c>
      <c r="O35" s="18" t="s">
        <v>404</v>
      </c>
      <c r="P35" s="20" t="s">
        <v>404</v>
      </c>
      <c r="Q35" s="18" t="n">
        <v>537.52867984</v>
      </c>
      <c r="R35" s="20" t="n">
        <v>9.59340952</v>
      </c>
    </row>
    <row r="36" spans="1:18">
      <c r="A36" s="15" t="s">
        <v>433</v>
      </c>
      <c r="B36" s="17" t="n">
        <v>6736</v>
      </c>
      <c r="C36" s="18">
        <f>(10.0/B36*100)</f>
        <v/>
      </c>
      <c r="D36" s="19" t="n">
        <v>6726</v>
      </c>
      <c r="E36" s="18" t="n">
        <v>492.55419652</v>
      </c>
      <c r="F36" s="20" t="n">
        <v>2.04370629</v>
      </c>
      <c r="G36" s="18" t="n">
        <v>508.40836103</v>
      </c>
      <c r="H36" s="20" t="n">
        <v>10.89858902</v>
      </c>
      <c r="I36" s="18" t="s">
        <v>404</v>
      </c>
      <c r="J36" s="20" t="s">
        <v>404</v>
      </c>
      <c r="K36" s="18" t="s">
        <v>404</v>
      </c>
      <c r="L36" s="20" t="s">
        <v>404</v>
      </c>
      <c r="M36" s="18" t="s">
        <v>404</v>
      </c>
      <c r="N36" s="20" t="s">
        <v>404</v>
      </c>
      <c r="O36" s="18" t="s">
        <v>404</v>
      </c>
      <c r="P36" s="20" t="s">
        <v>404</v>
      </c>
      <c r="Q36" s="18" t="n">
        <v>496.57603535</v>
      </c>
      <c r="R36" s="20" t="n">
        <v>5.27331059</v>
      </c>
    </row>
    <row r="37" spans="1:18">
      <c r="A37" s="15" t="s">
        <v>434</v>
      </c>
      <c r="B37" s="17" t="n">
        <v>5458</v>
      </c>
      <c r="C37" s="18">
        <f>(0.0/B37*100)</f>
        <v/>
      </c>
      <c r="D37" s="19" t="n">
        <v>5458</v>
      </c>
      <c r="E37" s="18" t="n">
        <v>494.30432698</v>
      </c>
      <c r="F37" s="20" t="n">
        <v>3.68197091</v>
      </c>
      <c r="G37" s="18" t="n">
        <v>485.01991023</v>
      </c>
      <c r="H37" s="20" t="n">
        <v>12.5819988</v>
      </c>
      <c r="I37" s="18" t="s">
        <v>404</v>
      </c>
      <c r="J37" s="20" t="s">
        <v>404</v>
      </c>
      <c r="K37" s="18" t="s">
        <v>404</v>
      </c>
      <c r="L37" s="20" t="s">
        <v>404</v>
      </c>
      <c r="M37" s="18" t="s">
        <v>404</v>
      </c>
      <c r="N37" s="20" t="s">
        <v>404</v>
      </c>
      <c r="O37" s="18" t="s">
        <v>404</v>
      </c>
      <c r="P37" s="20" t="s">
        <v>404</v>
      </c>
      <c r="Q37" s="18" t="n">
        <v>432.40203165</v>
      </c>
      <c r="R37" s="20" t="n">
        <v>7.36901382</v>
      </c>
    </row>
    <row r="38" spans="1:18">
      <c r="A38" s="15" t="s">
        <v>435</v>
      </c>
      <c r="B38" s="17" t="n">
        <v>5860</v>
      </c>
      <c r="C38" s="18">
        <f>(268.0/B38*100)</f>
        <v/>
      </c>
      <c r="D38" s="19" t="n">
        <v>5592</v>
      </c>
      <c r="E38" s="18" t="n">
        <v>501.41932461</v>
      </c>
      <c r="F38" s="20" t="n">
        <v>3.89958364</v>
      </c>
      <c r="G38" s="18" t="n">
        <v>517.9321672999999</v>
      </c>
      <c r="H38" s="20" t="n">
        <v>10.43722963</v>
      </c>
      <c r="I38" s="18" t="s">
        <v>404</v>
      </c>
      <c r="J38" s="20" t="s">
        <v>404</v>
      </c>
      <c r="K38" s="18" t="s">
        <v>404</v>
      </c>
      <c r="L38" s="20" t="s">
        <v>404</v>
      </c>
      <c r="M38" s="18" t="s">
        <v>404</v>
      </c>
      <c r="N38" s="20" t="s">
        <v>404</v>
      </c>
      <c r="O38" s="18" t="s">
        <v>404</v>
      </c>
      <c r="P38" s="20" t="s">
        <v>404</v>
      </c>
      <c r="Q38" s="18" t="n">
        <v>544.34664201</v>
      </c>
      <c r="R38" s="20" t="n">
        <v>17.73650817</v>
      </c>
    </row>
    <row r="39" spans="1:18">
      <c r="A39" s="15" t="s">
        <v>436</v>
      </c>
      <c r="B39" s="17" t="n">
        <v>5895</v>
      </c>
      <c r="C39" s="18">
        <f>(0.0/B39*100)</f>
        <v/>
      </c>
      <c r="D39" s="19" t="n">
        <v>5895</v>
      </c>
      <c r="E39" s="18" t="n">
        <v>425.51555145</v>
      </c>
      <c r="F39" s="20" t="n">
        <v>4.03490013</v>
      </c>
      <c r="G39" s="18" t="n">
        <v>424.30008756</v>
      </c>
      <c r="H39" s="20" t="n">
        <v>13.5217036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(3029.0/B40*100)</f>
        <v/>
      </c>
      <c r="D40" s="19" t="n">
        <v>11128</v>
      </c>
      <c r="E40" s="18" t="n">
        <v>511.47966155</v>
      </c>
      <c r="F40" s="20" t="n">
        <v>3.2916646</v>
      </c>
      <c r="G40" s="18" t="n">
        <v>539.17684167</v>
      </c>
      <c r="H40" s="20" t="n">
        <v>6.43964992</v>
      </c>
      <c r="I40" s="18" t="s">
        <v>404</v>
      </c>
      <c r="J40" s="20" t="s">
        <v>404</v>
      </c>
      <c r="K40" s="18" t="s">
        <v>404</v>
      </c>
      <c r="L40" s="20" t="s">
        <v>404</v>
      </c>
      <c r="M40" s="18" t="s">
        <v>404</v>
      </c>
      <c r="N40" s="20" t="s">
        <v>404</v>
      </c>
      <c r="O40" s="18" t="s">
        <v>404</v>
      </c>
      <c r="P40" s="20" t="s">
        <v>404</v>
      </c>
      <c r="Q40" s="18" t="n">
        <v>492.14338028</v>
      </c>
      <c r="R40" s="20" t="n">
        <v>11.70048815</v>
      </c>
    </row>
    <row r="41" spans="1:18">
      <c r="A41" s="15" t="s">
        <v>438</v>
      </c>
      <c r="B41" s="17" t="n">
        <v>5712</v>
      </c>
      <c r="C41" s="18">
        <f>(138.0/B41*100)</f>
        <v/>
      </c>
      <c r="D41" s="19" t="n">
        <v>5574</v>
      </c>
      <c r="E41" s="18" t="n">
        <v>496.98779634</v>
      </c>
      <c r="F41" s="20" t="n">
        <v>3.23784847</v>
      </c>
      <c r="G41" s="18" t="n">
        <v>501.61346269</v>
      </c>
      <c r="H41" s="20" t="n">
        <v>9.841452909999999</v>
      </c>
      <c r="I41" s="18" t="s">
        <v>404</v>
      </c>
      <c r="J41" s="20" t="s">
        <v>404</v>
      </c>
      <c r="K41" s="18" t="s">
        <v>404</v>
      </c>
      <c r="L41" s="20" t="s">
        <v>404</v>
      </c>
      <c r="M41" s="18" t="s">
        <v>404</v>
      </c>
      <c r="N41" s="20" t="s">
        <v>404</v>
      </c>
      <c r="O41" s="18" t="s">
        <v>404</v>
      </c>
      <c r="P41" s="20" t="s">
        <v>404</v>
      </c>
      <c r="Q41" s="18" t="n">
        <v>516.61356404</v>
      </c>
      <c r="R41" s="20" t="n">
        <v>12.527221</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427.59334442</v>
      </c>
      <c r="F44" s="20" t="n">
        <v>3.366445</v>
      </c>
      <c r="G44" s="18" t="s">
        <v>404</v>
      </c>
      <c r="H44" s="20" t="s">
        <v>404</v>
      </c>
      <c r="I44" s="18" t="s">
        <v>404</v>
      </c>
      <c r="J44" s="20" t="s">
        <v>404</v>
      </c>
      <c r="K44" s="18" t="s">
        <v>404</v>
      </c>
      <c r="L44" s="20" t="s">
        <v>404</v>
      </c>
      <c r="M44" s="18" t="s">
        <v>404</v>
      </c>
      <c r="N44" s="20" t="s">
        <v>404</v>
      </c>
      <c r="O44" s="18" t="s">
        <v>404</v>
      </c>
      <c r="P44" s="20" t="s">
        <v>404</v>
      </c>
      <c r="Q44" s="18" t="n">
        <v>407.9306453</v>
      </c>
      <c r="R44" s="20" t="n">
        <v>19.62555993</v>
      </c>
    </row>
    <row r="45" spans="1:18">
      <c r="A45" s="15" t="s">
        <v>442</v>
      </c>
      <c r="B45" s="17" t="n">
        <v>5519</v>
      </c>
      <c r="C45" s="18">
        <f>(0.0/B45*100)</f>
        <v/>
      </c>
      <c r="D45" s="19" t="n">
        <v>5519</v>
      </c>
      <c r="E45" s="18" t="n">
        <v>376.15759063</v>
      </c>
      <c r="F45" s="20" t="n">
        <v>2.78786493</v>
      </c>
      <c r="G45" s="18" t="n">
        <v>338.18635674</v>
      </c>
      <c r="H45" s="20" t="n">
        <v>7.24798433</v>
      </c>
      <c r="I45" s="18" t="s">
        <v>404</v>
      </c>
      <c r="J45" s="20" t="s">
        <v>404</v>
      </c>
      <c r="K45" s="18" t="s">
        <v>404</v>
      </c>
      <c r="L45" s="20" t="s">
        <v>404</v>
      </c>
      <c r="M45" s="18" t="s">
        <v>404</v>
      </c>
      <c r="N45" s="20" t="s">
        <v>404</v>
      </c>
      <c r="O45" s="18" t="s">
        <v>404</v>
      </c>
      <c r="P45" s="20" t="s">
        <v>404</v>
      </c>
      <c r="Q45" s="18" t="n">
        <v>373.63525388</v>
      </c>
      <c r="R45" s="20" t="n">
        <v>24.82603586</v>
      </c>
    </row>
    <row r="46" spans="1:18">
      <c r="A46" s="15" t="s">
        <v>443</v>
      </c>
      <c r="B46" s="17" t="n">
        <v>23141</v>
      </c>
      <c r="C46" s="18">
        <f>(4196.0/B46*100)</f>
        <v/>
      </c>
      <c r="D46" s="19" t="n">
        <v>18945</v>
      </c>
      <c r="E46" s="18" t="n">
        <v>405.51323419</v>
      </c>
      <c r="F46" s="20" t="n">
        <v>2.75443805</v>
      </c>
      <c r="G46" s="18" t="n">
        <v>383.72845673</v>
      </c>
      <c r="H46" s="20" t="n">
        <v>13.45742653</v>
      </c>
      <c r="I46" s="18" t="s">
        <v>404</v>
      </c>
      <c r="J46" s="20" t="s">
        <v>404</v>
      </c>
      <c r="K46" s="18" t="s">
        <v>404</v>
      </c>
      <c r="L46" s="20" t="s">
        <v>404</v>
      </c>
      <c r="M46" s="18" t="s">
        <v>404</v>
      </c>
      <c r="N46" s="20" t="s">
        <v>404</v>
      </c>
      <c r="O46" s="18" t="s">
        <v>404</v>
      </c>
      <c r="P46" s="20" t="s">
        <v>404</v>
      </c>
      <c r="Q46" s="18" t="n">
        <v>380.63568806</v>
      </c>
      <c r="R46" s="20" t="n">
        <v>10.63670898</v>
      </c>
    </row>
    <row r="47" spans="1:18">
      <c r="A47" s="15" t="s">
        <v>444</v>
      </c>
      <c r="B47" s="17" t="n">
        <v>5928</v>
      </c>
      <c r="C47" s="18">
        <f>(0.0/B47*100)</f>
        <v/>
      </c>
      <c r="D47" s="19" t="n">
        <v>5928</v>
      </c>
      <c r="E47" s="18" t="n">
        <v>445.32700113</v>
      </c>
      <c r="F47" s="20" t="n">
        <v>4.48874629</v>
      </c>
      <c r="G47" s="18" t="n">
        <v>311.43494183</v>
      </c>
      <c r="H47" s="20" t="n">
        <v>8.419438270000001</v>
      </c>
      <c r="I47" s="18" t="s">
        <v>404</v>
      </c>
      <c r="J47" s="20" t="s">
        <v>404</v>
      </c>
      <c r="K47" s="18" t="s">
        <v>404</v>
      </c>
      <c r="L47" s="20" t="s">
        <v>404</v>
      </c>
      <c r="M47" s="18" t="s">
        <v>404</v>
      </c>
      <c r="N47" s="20" t="s">
        <v>404</v>
      </c>
      <c r="O47" s="18" t="s">
        <v>404</v>
      </c>
      <c r="P47" s="20" t="s">
        <v>404</v>
      </c>
      <c r="Q47" s="18" t="n">
        <v>488.77795274</v>
      </c>
      <c r="R47" s="20" t="n">
        <v>25.50224919</v>
      </c>
    </row>
    <row r="48" spans="1:18">
      <c r="A48" s="15" t="s">
        <v>445</v>
      </c>
      <c r="B48" s="17" t="n">
        <v>9841</v>
      </c>
      <c r="C48" s="18">
        <f>(40.0/B48*100)</f>
        <v/>
      </c>
      <c r="D48" s="19" t="n">
        <v>9801</v>
      </c>
      <c r="E48" s="18" t="n">
        <v>520.78748696</v>
      </c>
      <c r="F48" s="20" t="n">
        <v>5.28767743</v>
      </c>
      <c r="G48" s="18" t="n">
        <v>491.34168161</v>
      </c>
      <c r="H48" s="20" t="n">
        <v>22.0896857</v>
      </c>
      <c r="I48" s="18" t="s">
        <v>404</v>
      </c>
      <c r="J48" s="20" t="s">
        <v>404</v>
      </c>
      <c r="K48" s="18" t="s">
        <v>404</v>
      </c>
      <c r="L48" s="20" t="s">
        <v>404</v>
      </c>
      <c r="M48" s="18" t="s">
        <v>404</v>
      </c>
      <c r="N48" s="20" t="s">
        <v>404</v>
      </c>
      <c r="O48" s="18" t="s">
        <v>404</v>
      </c>
      <c r="P48" s="20" t="s">
        <v>404</v>
      </c>
      <c r="Q48" s="18" t="n">
        <v>495.63975207</v>
      </c>
      <c r="R48" s="20" t="n">
        <v>14.56115391</v>
      </c>
    </row>
    <row r="49" spans="1:18">
      <c r="A49" s="15" t="s">
        <v>446</v>
      </c>
      <c r="B49" s="17" t="n">
        <v>6349</v>
      </c>
      <c r="C49" s="18">
        <f>(52.0/B49*100)</f>
        <v/>
      </c>
      <c r="D49" s="19" t="n">
        <v>6297</v>
      </c>
      <c r="E49" s="18" t="n">
        <v>432.04518001</v>
      </c>
      <c r="F49" s="20" t="n">
        <v>2.90928526</v>
      </c>
      <c r="G49" s="18" t="s">
        <v>404</v>
      </c>
      <c r="H49" s="20" t="s">
        <v>404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(1031.0/B50*100)</f>
        <v/>
      </c>
      <c r="D50" s="19" t="n">
        <v>10764</v>
      </c>
      <c r="E50" s="18" t="n">
        <v>418.11554986</v>
      </c>
      <c r="F50" s="20" t="n">
        <v>2.85050749</v>
      </c>
      <c r="G50" s="18" t="n">
        <v>450.00179474</v>
      </c>
      <c r="H50" s="20" t="n">
        <v>12.41711862</v>
      </c>
      <c r="I50" s="18" t="s">
        <v>404</v>
      </c>
      <c r="J50" s="20" t="s">
        <v>404</v>
      </c>
      <c r="K50" s="18" t="s">
        <v>404</v>
      </c>
      <c r="L50" s="20" t="s">
        <v>404</v>
      </c>
      <c r="M50" s="18" t="s">
        <v>404</v>
      </c>
      <c r="N50" s="20" t="s">
        <v>404</v>
      </c>
      <c r="O50" s="18" t="s">
        <v>404</v>
      </c>
      <c r="P50" s="20" t="s">
        <v>404</v>
      </c>
      <c r="Q50" s="18" t="n">
        <v>404.74574883</v>
      </c>
      <c r="R50" s="20" t="n">
        <v>12.67222739</v>
      </c>
    </row>
    <row r="51" spans="1:18">
      <c r="A51" s="15" t="s">
        <v>448</v>
      </c>
      <c r="B51" s="17" t="n">
        <v>6866</v>
      </c>
      <c r="C51" s="18">
        <f>(0.0/B51*100)</f>
        <v/>
      </c>
      <c r="D51" s="19" t="n">
        <v>6866</v>
      </c>
      <c r="E51" s="18" t="n">
        <v>418.84513667</v>
      </c>
      <c r="F51" s="20" t="n">
        <v>2.17906427</v>
      </c>
      <c r="G51" s="18" t="n">
        <v>417.14677723</v>
      </c>
      <c r="H51" s="20" t="n">
        <v>12.85307861</v>
      </c>
      <c r="I51" s="18" t="s">
        <v>404</v>
      </c>
      <c r="J51" s="20" t="s">
        <v>404</v>
      </c>
      <c r="K51" s="18" t="s">
        <v>404</v>
      </c>
      <c r="L51" s="20" t="s">
        <v>404</v>
      </c>
      <c r="M51" s="18" t="s">
        <v>404</v>
      </c>
      <c r="N51" s="20" t="s">
        <v>404</v>
      </c>
      <c r="O51" s="18" t="s">
        <v>404</v>
      </c>
      <c r="P51" s="20" t="s">
        <v>404</v>
      </c>
      <c r="Q51" s="18" t="n">
        <v>493.74739879</v>
      </c>
      <c r="R51" s="20" t="n">
        <v>33.14832596</v>
      </c>
    </row>
    <row r="52" spans="1:18">
      <c r="A52" s="15" t="s">
        <v>449</v>
      </c>
      <c r="B52" s="17" t="n">
        <v>5809</v>
      </c>
      <c r="C52" s="18">
        <f>(0.0/B52*100)</f>
        <v/>
      </c>
      <c r="D52" s="19" t="n">
        <v>5809</v>
      </c>
      <c r="E52" s="18" t="n">
        <v>475.28566316</v>
      </c>
      <c r="F52" s="20" t="n">
        <v>2.6146601</v>
      </c>
      <c r="G52" s="18" t="n">
        <v>479.9315501</v>
      </c>
      <c r="H52" s="20" t="n">
        <v>26.25263259</v>
      </c>
      <c r="I52" s="18" t="s">
        <v>404</v>
      </c>
      <c r="J52" s="20" t="s">
        <v>404</v>
      </c>
      <c r="K52" s="18" t="s">
        <v>404</v>
      </c>
      <c r="L52" s="20" t="s">
        <v>404</v>
      </c>
      <c r="M52" s="18" t="s">
        <v>404</v>
      </c>
      <c r="N52" s="20" t="s">
        <v>404</v>
      </c>
      <c r="O52" s="18" t="s">
        <v>404</v>
      </c>
      <c r="P52" s="20" t="s">
        <v>404</v>
      </c>
      <c r="Q52" s="18" t="n">
        <v>470.22022371</v>
      </c>
      <c r="R52" s="20" t="n">
        <v>14.9308577</v>
      </c>
    </row>
    <row r="53" spans="1:18">
      <c r="A53" s="15" t="s">
        <v>450</v>
      </c>
      <c r="B53" s="17" t="n">
        <v>5571</v>
      </c>
      <c r="C53" s="18">
        <f>(0.0/B53*100)</f>
        <v/>
      </c>
      <c r="D53" s="19" t="n">
        <v>5571</v>
      </c>
      <c r="E53" s="18" t="n">
        <v>432.51431802</v>
      </c>
      <c r="F53" s="20" t="n">
        <v>1.39268399</v>
      </c>
      <c r="G53" s="18" t="n">
        <v>441.35230559</v>
      </c>
      <c r="H53" s="20" t="n">
        <v>8.08246194</v>
      </c>
      <c r="I53" s="18" t="s">
        <v>404</v>
      </c>
      <c r="J53" s="20" t="s">
        <v>404</v>
      </c>
      <c r="K53" s="18" t="s">
        <v>404</v>
      </c>
      <c r="L53" s="20" t="s">
        <v>404</v>
      </c>
      <c r="M53" s="18" t="s">
        <v>404</v>
      </c>
      <c r="N53" s="20" t="s">
        <v>404</v>
      </c>
      <c r="O53" s="18" t="s">
        <v>404</v>
      </c>
      <c r="P53" s="20" t="s">
        <v>404</v>
      </c>
      <c r="Q53" s="18" t="n">
        <v>342.17399655</v>
      </c>
      <c r="R53" s="20" t="n">
        <v>15.25540136</v>
      </c>
    </row>
    <row r="54" spans="1:18">
      <c r="A54" s="15" t="s">
        <v>451</v>
      </c>
      <c r="B54" s="17" t="n">
        <v>4740</v>
      </c>
      <c r="C54" s="18">
        <f>(199.0/B54*100)</f>
        <v/>
      </c>
      <c r="D54" s="19" t="n">
        <v>4541</v>
      </c>
      <c r="E54" s="18" t="n">
        <v>332.08479617</v>
      </c>
      <c r="F54" s="20" t="n">
        <v>2.72915389</v>
      </c>
      <c r="G54" s="18" t="n">
        <v>289.13018</v>
      </c>
      <c r="H54" s="20" t="n">
        <v>16.13851555</v>
      </c>
      <c r="I54" s="18" t="s">
        <v>404</v>
      </c>
      <c r="J54" s="20" t="s">
        <v>404</v>
      </c>
      <c r="K54" s="18" t="s">
        <v>404</v>
      </c>
      <c r="L54" s="20" t="s">
        <v>404</v>
      </c>
      <c r="M54" s="18" t="s">
        <v>404</v>
      </c>
      <c r="N54" s="20" t="s">
        <v>404</v>
      </c>
      <c r="O54" s="18" t="s">
        <v>404</v>
      </c>
      <c r="P54" s="20" t="s">
        <v>404</v>
      </c>
      <c r="Q54" s="18" t="n">
        <v>317.90378262</v>
      </c>
      <c r="R54" s="20" t="n">
        <v>6.79075864</v>
      </c>
    </row>
    <row r="55" spans="1:18">
      <c r="A55" s="15" t="s">
        <v>452</v>
      </c>
      <c r="B55" s="17" t="n">
        <v>5316</v>
      </c>
      <c r="C55" s="18">
        <f>(43.0/B55*100)</f>
        <v/>
      </c>
      <c r="D55" s="19" t="n">
        <v>5273</v>
      </c>
      <c r="E55" s="18" t="n">
        <v>411.07218236</v>
      </c>
      <c r="F55" s="20" t="n">
        <v>2.35339526</v>
      </c>
      <c r="G55" s="18" t="n">
        <v>451.63953124</v>
      </c>
      <c r="H55" s="20" t="n">
        <v>43.99817606</v>
      </c>
      <c r="I55" s="18" t="s">
        <v>404</v>
      </c>
      <c r="J55" s="20" t="s">
        <v>404</v>
      </c>
      <c r="K55" s="18" t="s">
        <v>404</v>
      </c>
      <c r="L55" s="20" t="s">
        <v>404</v>
      </c>
      <c r="M55" s="18" t="s">
        <v>404</v>
      </c>
      <c r="N55" s="20" t="s">
        <v>404</v>
      </c>
      <c r="O55" s="18" t="s">
        <v>404</v>
      </c>
      <c r="P55" s="20" t="s">
        <v>404</v>
      </c>
      <c r="Q55" s="18" t="n">
        <v>375.49965997</v>
      </c>
      <c r="R55" s="20" t="n">
        <v>15.91884054</v>
      </c>
    </row>
    <row r="56" spans="1:18">
      <c r="A56" s="15" t="s">
        <v>453</v>
      </c>
      <c r="B56" s="17" t="n">
        <v>5359</v>
      </c>
      <c r="C56" s="18">
        <f>(0.0/B56*100)</f>
        <v/>
      </c>
      <c r="D56" s="19" t="n">
        <v>5359</v>
      </c>
      <c r="E56" s="18" t="n">
        <v>523.19356264</v>
      </c>
      <c r="F56" s="20" t="n">
        <v>2.74083526</v>
      </c>
      <c r="G56" s="18" t="n">
        <v>514.05326117</v>
      </c>
      <c r="H56" s="20" t="n">
        <v>4.01933382</v>
      </c>
      <c r="I56" s="18" t="s">
        <v>404</v>
      </c>
      <c r="J56" s="20" t="s">
        <v>404</v>
      </c>
      <c r="K56" s="18" t="s">
        <v>404</v>
      </c>
      <c r="L56" s="20" t="s">
        <v>404</v>
      </c>
      <c r="M56" s="18" t="s">
        <v>404</v>
      </c>
      <c r="N56" s="20" t="s">
        <v>404</v>
      </c>
      <c r="O56" s="18" t="s">
        <v>404</v>
      </c>
      <c r="P56" s="20" t="s">
        <v>404</v>
      </c>
      <c r="Q56" s="18" t="n">
        <v>526.58407548</v>
      </c>
      <c r="R56" s="20" t="n">
        <v>19.69678635</v>
      </c>
    </row>
    <row r="57" spans="1:18">
      <c r="A57" s="15" t="s">
        <v>454</v>
      </c>
      <c r="B57" s="17" t="n">
        <v>6513</v>
      </c>
      <c r="C57" s="18">
        <f>(0.0/B57*100)</f>
        <v/>
      </c>
      <c r="D57" s="19" t="n">
        <v>6513</v>
      </c>
      <c r="E57" s="18" t="n">
        <v>402.46616638</v>
      </c>
      <c r="F57" s="20" t="n">
        <v>2.6287795</v>
      </c>
      <c r="G57" s="18" t="n">
        <v>445.09585632</v>
      </c>
      <c r="H57" s="20" t="n">
        <v>32.80744448</v>
      </c>
      <c r="I57" s="18" t="s">
        <v>404</v>
      </c>
      <c r="J57" s="20" t="s">
        <v>404</v>
      </c>
      <c r="K57" s="18" t="s">
        <v>404</v>
      </c>
      <c r="L57" s="20" t="s">
        <v>404</v>
      </c>
      <c r="M57" s="18" t="s">
        <v>404</v>
      </c>
      <c r="N57" s="20" t="s">
        <v>404</v>
      </c>
      <c r="O57" s="18" t="s">
        <v>404</v>
      </c>
      <c r="P57" s="20" t="s">
        <v>404</v>
      </c>
      <c r="Q57" s="18" t="n">
        <v>449.01669442</v>
      </c>
      <c r="R57" s="20" t="n">
        <v>8.00421946</v>
      </c>
    </row>
    <row r="58" spans="1:18">
      <c r="A58" s="15" t="s">
        <v>455</v>
      </c>
      <c r="B58" s="17" t="n">
        <v>7267</v>
      </c>
      <c r="C58" s="18">
        <f>(0.0/B58*100)</f>
        <v/>
      </c>
      <c r="D58" s="19" t="n">
        <v>7267</v>
      </c>
      <c r="E58" s="18" t="n">
        <v>408.45851061</v>
      </c>
      <c r="F58" s="20" t="n">
        <v>2.67124743</v>
      </c>
      <c r="G58" s="18" t="n">
        <v>477.24977256</v>
      </c>
      <c r="H58" s="20" t="n">
        <v>7.90004815</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379.45026661</v>
      </c>
      <c r="F59" s="20" t="n">
        <v>1.69451962</v>
      </c>
      <c r="G59" s="18" t="s">
        <v>404</v>
      </c>
      <c r="H59" s="20" t="s">
        <v>404</v>
      </c>
      <c r="I59" s="18" t="s">
        <v>404</v>
      </c>
      <c r="J59" s="20" t="s">
        <v>404</v>
      </c>
      <c r="K59" s="18" t="s">
        <v>404</v>
      </c>
      <c r="L59" s="20" t="s">
        <v>404</v>
      </c>
      <c r="M59" s="18" t="s">
        <v>404</v>
      </c>
      <c r="N59" s="20" t="s">
        <v>404</v>
      </c>
      <c r="O59" s="18" t="s">
        <v>404</v>
      </c>
      <c r="P59" s="20" t="s">
        <v>404</v>
      </c>
      <c r="Q59" s="18" t="n">
        <v>337.40740855</v>
      </c>
      <c r="R59" s="20" t="n">
        <v>7.51650021</v>
      </c>
    </row>
    <row r="60" spans="1:18">
      <c r="A60" s="15" t="s">
        <v>457</v>
      </c>
      <c r="B60" s="17" t="n">
        <v>4546</v>
      </c>
      <c r="C60" s="18">
        <f>(0.0/B60*100)</f>
        <v/>
      </c>
      <c r="D60" s="19" t="n">
        <v>4546</v>
      </c>
      <c r="E60" s="18" t="n">
        <v>390.07111177</v>
      </c>
      <c r="F60" s="20" t="n">
        <v>3.77780139</v>
      </c>
      <c r="G60" s="18" t="n">
        <v>351.36985755</v>
      </c>
      <c r="H60" s="20" t="n">
        <v>16.97037428</v>
      </c>
      <c r="I60" s="18" t="s">
        <v>404</v>
      </c>
      <c r="J60" s="20" t="s">
        <v>404</v>
      </c>
      <c r="K60" s="18" t="s">
        <v>404</v>
      </c>
      <c r="L60" s="20" t="s">
        <v>404</v>
      </c>
      <c r="M60" s="18" t="s">
        <v>404</v>
      </c>
      <c r="N60" s="20" t="s">
        <v>404</v>
      </c>
      <c r="O60" s="18" t="s">
        <v>404</v>
      </c>
      <c r="P60" s="20" t="s">
        <v>404</v>
      </c>
      <c r="Q60" s="18" t="n">
        <v>359.62032639</v>
      </c>
      <c r="R60" s="20" t="n">
        <v>25.0265197</v>
      </c>
    </row>
    <row r="61" spans="1:18">
      <c r="A61" s="15" t="s">
        <v>458</v>
      </c>
      <c r="B61" s="17" t="n">
        <v>6525</v>
      </c>
      <c r="C61" s="18">
        <f>(0.0/B61*100)</f>
        <v/>
      </c>
      <c r="D61" s="19" t="n">
        <v>6525</v>
      </c>
      <c r="E61" s="18" t="n">
        <v>475.43968693</v>
      </c>
      <c r="F61" s="20" t="n">
        <v>2.68713964</v>
      </c>
      <c r="G61" s="18" t="n">
        <v>473.59772566</v>
      </c>
      <c r="H61" s="20" t="n">
        <v>16.84042657</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527.73651752</v>
      </c>
      <c r="F62" s="20" t="n">
        <v>1.08612459</v>
      </c>
      <c r="G62" s="18" t="n">
        <v>557.7739254099999</v>
      </c>
      <c r="H62" s="20" t="n">
        <v>5.66930313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381.53641902</v>
      </c>
      <c r="F63" s="20" t="n">
        <v>1.28714446</v>
      </c>
      <c r="G63" s="18" t="n">
        <v>374.58583757</v>
      </c>
      <c r="H63" s="20" t="n">
        <v>13.2153446</v>
      </c>
      <c r="I63" s="18" t="s">
        <v>404</v>
      </c>
      <c r="J63" s="20" t="s">
        <v>404</v>
      </c>
      <c r="K63" s="18" t="s">
        <v>404</v>
      </c>
      <c r="L63" s="20" t="s">
        <v>404</v>
      </c>
      <c r="M63" s="18" t="s">
        <v>404</v>
      </c>
      <c r="N63" s="20" t="s">
        <v>404</v>
      </c>
      <c r="O63" s="18" t="s">
        <v>404</v>
      </c>
      <c r="P63" s="20" t="s">
        <v>404</v>
      </c>
      <c r="Q63" s="18" t="n">
        <v>409.65931184</v>
      </c>
      <c r="R63" s="20" t="n">
        <v>4.96451886</v>
      </c>
    </row>
    <row r="64" spans="1:18">
      <c r="A64" s="15" t="s">
        <v>461</v>
      </c>
      <c r="B64" s="17" t="n">
        <v>3634</v>
      </c>
      <c r="C64" s="18">
        <f>(27.0/B64*100)</f>
        <v/>
      </c>
      <c r="D64" s="19" t="n">
        <v>3607</v>
      </c>
      <c r="E64" s="18" t="n">
        <v>464.40438419</v>
      </c>
      <c r="F64" s="20" t="n">
        <v>1.65465714</v>
      </c>
      <c r="G64" s="18" t="s">
        <v>404</v>
      </c>
      <c r="H64" s="20" t="s">
        <v>404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428.03184977</v>
      </c>
      <c r="F65" s="20" t="n">
        <v>2.00490571</v>
      </c>
      <c r="G65" s="18" t="n">
        <v>426.23143937</v>
      </c>
      <c r="H65" s="20" t="n">
        <v>21.42733543</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411.31364817</v>
      </c>
      <c r="F66" s="20" t="n">
        <v>1.02925596</v>
      </c>
      <c r="G66" s="18" t="s">
        <v>404</v>
      </c>
      <c r="H66" s="20" t="s">
        <v>404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398.02974925</v>
      </c>
      <c r="F67" s="20" t="n">
        <v>2.50153571</v>
      </c>
      <c r="G67" s="18" t="n">
        <v>355.93448668</v>
      </c>
      <c r="H67" s="20" t="n">
        <v>11.44670932</v>
      </c>
      <c r="I67" s="18" t="s">
        <v>404</v>
      </c>
      <c r="J67" s="20" t="s">
        <v>404</v>
      </c>
      <c r="K67" s="18" t="s">
        <v>404</v>
      </c>
      <c r="L67" s="20" t="s">
        <v>404</v>
      </c>
      <c r="M67" s="18" t="s">
        <v>404</v>
      </c>
      <c r="N67" s="20" t="s">
        <v>404</v>
      </c>
      <c r="O67" s="18" t="s">
        <v>404</v>
      </c>
      <c r="P67" s="20" t="s">
        <v>404</v>
      </c>
      <c r="Q67" s="18" t="n">
        <v>403.06285329</v>
      </c>
      <c r="R67" s="20" t="n">
        <v>18.58043291</v>
      </c>
    </row>
    <row r="68" spans="1:18">
      <c r="A68" s="15" t="s">
        <v>465</v>
      </c>
      <c r="B68" s="17" t="n">
        <v>12083</v>
      </c>
      <c r="C68" s="18">
        <f>(0.0/B68*100)</f>
        <v/>
      </c>
      <c r="D68" s="19" t="n">
        <v>12083</v>
      </c>
      <c r="E68" s="18" t="n">
        <v>416.50223396</v>
      </c>
      <c r="F68" s="20" t="n">
        <v>1.00193509</v>
      </c>
      <c r="G68" s="18" t="n">
        <v>530.9043375</v>
      </c>
      <c r="H68" s="20" t="n">
        <v>8.359086319999999</v>
      </c>
      <c r="I68" s="18" t="s">
        <v>404</v>
      </c>
      <c r="J68" s="20" t="s">
        <v>404</v>
      </c>
      <c r="K68" s="18" t="s">
        <v>404</v>
      </c>
      <c r="L68" s="20" t="s">
        <v>404</v>
      </c>
      <c r="M68" s="18" t="s">
        <v>404</v>
      </c>
      <c r="N68" s="20" t="s">
        <v>404</v>
      </c>
      <c r="O68" s="18" t="s">
        <v>404</v>
      </c>
      <c r="P68" s="20" t="s">
        <v>404</v>
      </c>
      <c r="Q68" s="18" t="n">
        <v>439.84475592</v>
      </c>
      <c r="R68" s="20" t="n">
        <v>12.49637931</v>
      </c>
    </row>
    <row r="69" spans="1:18">
      <c r="A69" s="15" t="s">
        <v>466</v>
      </c>
      <c r="B69" s="17" t="n">
        <v>4876</v>
      </c>
      <c r="C69" s="18">
        <f>(0.0/B69*100)</f>
        <v/>
      </c>
      <c r="D69" s="19" t="n">
        <v>4876</v>
      </c>
      <c r="E69" s="18" t="n">
        <v>434.92880098</v>
      </c>
      <c r="F69" s="20" t="n">
        <v>3.33318819</v>
      </c>
      <c r="G69" s="18" t="n">
        <v>433.15403584</v>
      </c>
      <c r="H69" s="20" t="n">
        <v>18.21991756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486.54098738</v>
      </c>
      <c r="F70" s="20" t="n">
        <v>2.96689546</v>
      </c>
      <c r="G70" s="18" t="s">
        <v>404</v>
      </c>
      <c r="H70" s="20" t="s">
        <v>404</v>
      </c>
      <c r="I70" s="18" t="s">
        <v>404</v>
      </c>
      <c r="J70" s="20" t="s">
        <v>404</v>
      </c>
      <c r="K70" s="18" t="s">
        <v>404</v>
      </c>
      <c r="L70" s="20" t="s">
        <v>404</v>
      </c>
      <c r="M70" s="18" t="s">
        <v>404</v>
      </c>
      <c r="N70" s="20" t="s">
        <v>404</v>
      </c>
      <c r="O70" s="18" t="s">
        <v>404</v>
      </c>
      <c r="P70" s="20" t="s">
        <v>404</v>
      </c>
      <c r="Q70" s="18" t="n">
        <v>500.75149438</v>
      </c>
      <c r="R70" s="20" t="n">
        <v>12.19538237</v>
      </c>
    </row>
    <row r="71" spans="1:18">
      <c r="A71" s="15" t="s">
        <v>468</v>
      </c>
      <c r="B71" s="17" t="n">
        <v>6115</v>
      </c>
      <c r="C71" s="18">
        <f>(0.0/B71*100)</f>
        <v/>
      </c>
      <c r="D71" s="19" t="n">
        <v>6115</v>
      </c>
      <c r="E71" s="18" t="n">
        <v>555.57467994</v>
      </c>
      <c r="F71" s="20" t="n">
        <v>1.19601801</v>
      </c>
      <c r="G71" s="18" t="s">
        <v>404</v>
      </c>
      <c r="H71" s="20" t="s">
        <v>404</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533.92973998</v>
      </c>
      <c r="F72" s="20" t="n">
        <v>2.90419963</v>
      </c>
      <c r="G72" s="18" t="n">
        <v>401.92699707</v>
      </c>
      <c r="H72" s="20" t="n">
        <v>8.669340269999999</v>
      </c>
      <c r="I72" s="18" t="s">
        <v>404</v>
      </c>
      <c r="J72" s="20" t="s">
        <v>404</v>
      </c>
      <c r="K72" s="18" t="s">
        <v>404</v>
      </c>
      <c r="L72" s="20" t="s">
        <v>404</v>
      </c>
      <c r="M72" s="18" t="s">
        <v>404</v>
      </c>
      <c r="N72" s="20" t="s">
        <v>404</v>
      </c>
      <c r="O72" s="18" t="s">
        <v>404</v>
      </c>
      <c r="P72" s="20" t="s">
        <v>404</v>
      </c>
      <c r="Q72" s="18" t="n">
        <v>473.68033352</v>
      </c>
      <c r="R72" s="20" t="n">
        <v>16.3225044</v>
      </c>
    </row>
    <row r="73" spans="1:18">
      <c r="A73" s="15" t="s">
        <v>470</v>
      </c>
      <c r="B73" s="17" t="n">
        <v>8249</v>
      </c>
      <c r="C73" s="18">
        <f>(0.0/B73*100)</f>
        <v/>
      </c>
      <c r="D73" s="19" t="n">
        <v>8249</v>
      </c>
      <c r="E73" s="18" t="n">
        <v>421.51506683</v>
      </c>
      <c r="F73" s="20" t="n">
        <v>2.87178344</v>
      </c>
      <c r="G73" s="18" t="s">
        <v>404</v>
      </c>
      <c r="H73" s="20" t="s">
        <v>404</v>
      </c>
      <c r="I73" s="18" t="s">
        <v>404</v>
      </c>
      <c r="J73" s="20" t="s">
        <v>404</v>
      </c>
      <c r="K73" s="18" t="s">
        <v>404</v>
      </c>
      <c r="L73" s="20" t="s">
        <v>404</v>
      </c>
      <c r="M73" s="18" t="s">
        <v>404</v>
      </c>
      <c r="N73" s="20" t="s">
        <v>404</v>
      </c>
      <c r="O73" s="18" t="s">
        <v>404</v>
      </c>
      <c r="P73" s="20" t="s">
        <v>404</v>
      </c>
      <c r="Q73" s="18" t="n">
        <v>413.90242926</v>
      </c>
      <c r="R73" s="20" t="n">
        <v>22.17006888</v>
      </c>
    </row>
    <row r="74" spans="1:18">
      <c r="A74" s="15" t="s">
        <v>471</v>
      </c>
      <c r="B74" s="17" t="n">
        <v>4692</v>
      </c>
      <c r="C74" s="18">
        <f>(484.0/B74*100)</f>
        <v/>
      </c>
      <c r="D74" s="19" t="n">
        <v>4208</v>
      </c>
      <c r="E74" s="18" t="n">
        <v>422.71644419</v>
      </c>
      <c r="F74" s="20" t="n">
        <v>1.57236698</v>
      </c>
      <c r="G74" s="18" t="n">
        <v>402.09668536</v>
      </c>
      <c r="H74" s="20" t="n">
        <v>7.20685788</v>
      </c>
      <c r="I74" s="18" t="s">
        <v>404</v>
      </c>
      <c r="J74" s="20" t="s">
        <v>404</v>
      </c>
      <c r="K74" s="18" t="s">
        <v>404</v>
      </c>
      <c r="L74" s="20" t="s">
        <v>404</v>
      </c>
      <c r="M74" s="18" t="s">
        <v>404</v>
      </c>
      <c r="N74" s="20" t="s">
        <v>404</v>
      </c>
      <c r="O74" s="18" t="s">
        <v>404</v>
      </c>
      <c r="P74" s="20" t="s">
        <v>404</v>
      </c>
      <c r="Q74" s="18" t="n">
        <v>475.68390675</v>
      </c>
      <c r="R74" s="20" t="n">
        <v>14.97449499</v>
      </c>
    </row>
    <row r="75" spans="1:18">
      <c r="A75" s="15" t="s">
        <v>472</v>
      </c>
      <c r="B75" s="17" t="n">
        <v>5375</v>
      </c>
      <c r="C75" s="18">
        <f>(483.0/B75*100)</f>
        <v/>
      </c>
      <c r="D75" s="19" t="n">
        <v>4892</v>
      </c>
      <c r="E75" s="18" t="n">
        <v>388.16677418</v>
      </c>
      <c r="F75" s="20" t="n">
        <v>3.7727249</v>
      </c>
      <c r="G75" s="18" t="n">
        <v>386.472112</v>
      </c>
      <c r="H75" s="20" t="n">
        <v>5.30219112</v>
      </c>
      <c r="I75" s="18" t="s">
        <v>404</v>
      </c>
      <c r="J75" s="20" t="s">
        <v>404</v>
      </c>
      <c r="K75" s="18" t="s">
        <v>404</v>
      </c>
      <c r="L75" s="20" t="s">
        <v>404</v>
      </c>
      <c r="M75" s="18" t="s">
        <v>404</v>
      </c>
      <c r="N75" s="20" t="s">
        <v>404</v>
      </c>
      <c r="O75" s="18" t="s">
        <v>404</v>
      </c>
      <c r="P75" s="20" t="s">
        <v>404</v>
      </c>
      <c r="Q75" s="18" t="n">
        <v>378.6013878</v>
      </c>
      <c r="R75" s="20" t="n">
        <v>11.76320193</v>
      </c>
    </row>
    <row r="76" spans="1:18">
      <c r="A76" s="15" t="s">
        <v>473</v>
      </c>
      <c r="B76" s="17" t="n">
        <v>14167</v>
      </c>
      <c r="C76" s="18">
        <f>(1400.0/B76*100)</f>
        <v/>
      </c>
      <c r="D76" s="19" t="n">
        <v>12767</v>
      </c>
      <c r="E76" s="18" t="n">
        <v>437.6769257</v>
      </c>
      <c r="F76" s="20" t="n">
        <v>2.7066104</v>
      </c>
      <c r="G76" s="18" t="n">
        <v>458.73255089</v>
      </c>
      <c r="H76" s="20" t="n">
        <v>15.65417866</v>
      </c>
      <c r="I76" s="18" t="s">
        <v>404</v>
      </c>
      <c r="J76" s="20" t="s">
        <v>404</v>
      </c>
      <c r="K76" s="18" t="s">
        <v>404</v>
      </c>
      <c r="L76" s="20" t="s">
        <v>404</v>
      </c>
      <c r="M76" s="18" t="s">
        <v>404</v>
      </c>
      <c r="N76" s="20" t="s">
        <v>404</v>
      </c>
      <c r="O76" s="18" t="s">
        <v>404</v>
      </c>
      <c r="P76" s="20" t="s">
        <v>404</v>
      </c>
      <c r="Q76" s="18" t="n">
        <v>438.37221928</v>
      </c>
      <c r="R76" s="20" t="n">
        <v>8.623295560000001</v>
      </c>
    </row>
    <row r="77" spans="1:18">
      <c r="A77" s="15" t="s">
        <v>474</v>
      </c>
      <c r="B77" s="17" t="n">
        <v>6062</v>
      </c>
      <c r="C77" s="18">
        <f>(0.0/B77*100)</f>
        <v/>
      </c>
      <c r="D77" s="19" t="n">
        <v>6062</v>
      </c>
      <c r="E77" s="18" t="n">
        <v>435.36295628</v>
      </c>
      <c r="F77" s="20" t="n">
        <v>2.20087575</v>
      </c>
      <c r="G77" s="18" t="s">
        <v>404</v>
      </c>
      <c r="H77" s="20" t="s">
        <v>404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525.63729801</v>
      </c>
      <c r="F78" s="20" t="n">
        <v>4.00808895</v>
      </c>
      <c r="G78" s="18" t="n">
        <v>503.24128187</v>
      </c>
      <c r="H78" s="20" t="n">
        <v>13.99858601</v>
      </c>
      <c r="I78" s="18" t="s">
        <v>404</v>
      </c>
      <c r="J78" s="20" t="s">
        <v>404</v>
      </c>
      <c r="K78" s="18" t="s">
        <v>404</v>
      </c>
      <c r="L78" s="20" t="s">
        <v>404</v>
      </c>
      <c r="M78" s="18" t="s">
        <v>404</v>
      </c>
      <c r="N78" s="20" t="s">
        <v>404</v>
      </c>
      <c r="O78" s="18" t="s">
        <v>404</v>
      </c>
      <c r="P78" s="20" t="s">
        <v>404</v>
      </c>
      <c r="Q78" s="18" t="n">
        <v>488.79665937</v>
      </c>
      <c r="R78" s="20" t="n">
        <v>5.36423065</v>
      </c>
    </row>
    <row customHeight="1" ht="25" r="79" spans="1:18">
      <c r="A79" s="15" t="s">
        <v>476</v>
      </c>
      <c r="B79" s="17" t="n">
        <v>1657</v>
      </c>
      <c r="C79" s="18">
        <f>(21.0/B79*100)</f>
        <v/>
      </c>
      <c r="D79" s="19" t="n">
        <v>1636</v>
      </c>
      <c r="E79" s="18" t="n">
        <v>475.33610525</v>
      </c>
      <c r="F79" s="20" t="n">
        <v>6.34198237</v>
      </c>
      <c r="G79" s="18" t="s">
        <v>404</v>
      </c>
      <c r="H79" s="20" t="s">
        <v>404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456.26789544</v>
      </c>
      <c r="F80" s="20" t="n">
        <v>3.6687871</v>
      </c>
      <c r="G80" s="18" t="n">
        <v>471.17732125</v>
      </c>
      <c r="H80" s="20" t="n">
        <v>31.10053433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442.98054753</v>
      </c>
      <c r="F81" s="20" t="n">
        <v>3.02701614</v>
      </c>
      <c r="G81" s="18" t="n">
        <v>433.62160476</v>
      </c>
      <c r="H81" s="20" t="n">
        <v>5.63998063</v>
      </c>
      <c r="I81" s="18" t="s">
        <v>404</v>
      </c>
      <c r="J81" s="20" t="s">
        <v>404</v>
      </c>
      <c r="K81" s="18" t="s">
        <v>404</v>
      </c>
      <c r="L81" s="20" t="s">
        <v>404</v>
      </c>
      <c r="M81" s="18" t="s">
        <v>404</v>
      </c>
      <c r="N81" s="20" t="s">
        <v>404</v>
      </c>
      <c r="O81" s="18" t="s">
        <v>404</v>
      </c>
      <c r="P81" s="20" t="s">
        <v>404</v>
      </c>
      <c r="Q81" s="18" t="n">
        <v>517.74248823</v>
      </c>
      <c r="R81" s="20" t="n">
        <v>5.4696214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719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512.60172539</v>
      </c>
      <c r="F7" s="20" t="n">
        <v>1.8705997</v>
      </c>
      <c r="G7" s="18" t="n">
        <v>476.00287092</v>
      </c>
      <c r="H7" s="20" t="n">
        <v>13.38949229</v>
      </c>
      <c r="I7" s="18" t="s">
        <v>404</v>
      </c>
      <c r="J7" s="20" t="s">
        <v>404</v>
      </c>
      <c r="K7" s="18" t="s">
        <v>404</v>
      </c>
      <c r="L7" s="20" t="s">
        <v>404</v>
      </c>
      <c r="M7" s="18" t="s">
        <v>404</v>
      </c>
      <c r="N7" s="20" t="s">
        <v>404</v>
      </c>
      <c r="O7" s="18" t="s">
        <v>404</v>
      </c>
      <c r="P7" s="20" t="s">
        <v>404</v>
      </c>
      <c r="Q7" s="18" t="n">
        <v>489.05295119</v>
      </c>
      <c r="R7" s="20" t="n">
        <v>10.33581292</v>
      </c>
    </row>
    <row r="8" spans="1:18">
      <c r="A8" s="15" t="s">
        <v>405</v>
      </c>
      <c r="B8" s="17" t="n">
        <v>7007</v>
      </c>
      <c r="C8" s="18">
        <f>(0.0/B8*100)</f>
        <v/>
      </c>
      <c r="D8" s="19" t="n">
        <v>7007</v>
      </c>
      <c r="E8" s="18" t="n">
        <v>504.32823293</v>
      </c>
      <c r="F8" s="20" t="n">
        <v>3.193627</v>
      </c>
      <c r="G8" s="18" t="n">
        <v>450.93398955</v>
      </c>
      <c r="H8" s="20" t="n">
        <v>8.711875040000001</v>
      </c>
      <c r="I8" s="18" t="s">
        <v>404</v>
      </c>
      <c r="J8" s="20" t="s">
        <v>404</v>
      </c>
      <c r="K8" s="18" t="s">
        <v>404</v>
      </c>
      <c r="L8" s="20" t="s">
        <v>404</v>
      </c>
      <c r="M8" s="18" t="s">
        <v>404</v>
      </c>
      <c r="N8" s="20" t="s">
        <v>404</v>
      </c>
      <c r="O8" s="18" t="s">
        <v>404</v>
      </c>
      <c r="P8" s="20" t="s">
        <v>404</v>
      </c>
      <c r="Q8" s="18" t="n">
        <v>463.16728082</v>
      </c>
      <c r="R8" s="20" t="n">
        <v>15.38834932</v>
      </c>
    </row>
    <row r="9" spans="1:18">
      <c r="A9" s="15" t="s">
        <v>406</v>
      </c>
      <c r="B9" s="17" t="n">
        <v>9651</v>
      </c>
      <c r="C9" s="18">
        <f>(200.0/B9*100)</f>
        <v/>
      </c>
      <c r="D9" s="19" t="n">
        <v>9451</v>
      </c>
      <c r="E9" s="18" t="n">
        <v>509.61127621</v>
      </c>
      <c r="F9" s="20" t="n">
        <v>2.88658132</v>
      </c>
      <c r="G9" s="18" t="n">
        <v>478.18803904</v>
      </c>
      <c r="H9" s="20" t="n">
        <v>9.47553022</v>
      </c>
      <c r="I9" s="18" t="s">
        <v>404</v>
      </c>
      <c r="J9" s="20" t="s">
        <v>404</v>
      </c>
      <c r="K9" s="18" t="s">
        <v>404</v>
      </c>
      <c r="L9" s="20" t="s">
        <v>404</v>
      </c>
      <c r="M9" s="18" t="s">
        <v>404</v>
      </c>
      <c r="N9" s="20" t="s">
        <v>404</v>
      </c>
      <c r="O9" s="18" t="s">
        <v>404</v>
      </c>
      <c r="P9" s="20" t="s">
        <v>404</v>
      </c>
      <c r="Q9" s="18" t="n">
        <v>485.52799716</v>
      </c>
      <c r="R9" s="20" t="n">
        <v>14.88282605</v>
      </c>
    </row>
    <row r="10" spans="1:18">
      <c r="A10" s="15" t="s">
        <v>407</v>
      </c>
      <c r="B10" s="17" t="n">
        <v>20058</v>
      </c>
      <c r="C10" s="18">
        <f>(3134.0/B10*100)</f>
        <v/>
      </c>
      <c r="D10" s="19" t="n">
        <v>16924</v>
      </c>
      <c r="E10" s="18" t="n">
        <v>527.6714336</v>
      </c>
      <c r="F10" s="20" t="n">
        <v>2.31517579</v>
      </c>
      <c r="G10" s="18" t="n">
        <v>535.84683641</v>
      </c>
      <c r="H10" s="20" t="n">
        <v>7.11735074</v>
      </c>
      <c r="I10" s="18" t="s">
        <v>404</v>
      </c>
      <c r="J10" s="20" t="s">
        <v>404</v>
      </c>
      <c r="K10" s="18" t="s">
        <v>404</v>
      </c>
      <c r="L10" s="20" t="s">
        <v>404</v>
      </c>
      <c r="M10" s="18" t="s">
        <v>404</v>
      </c>
      <c r="N10" s="20" t="s">
        <v>404</v>
      </c>
      <c r="O10" s="18" t="s">
        <v>404</v>
      </c>
      <c r="P10" s="20" t="s">
        <v>404</v>
      </c>
      <c r="Q10" s="18" t="n">
        <v>578.45681872</v>
      </c>
      <c r="R10" s="20" t="n">
        <v>17.13342894</v>
      </c>
    </row>
    <row r="11" spans="1:18">
      <c r="A11" s="15" t="s">
        <v>408</v>
      </c>
      <c r="B11" s="17" t="n">
        <v>7053</v>
      </c>
      <c r="C11" s="18">
        <f>(212.0/B11*100)</f>
        <v/>
      </c>
      <c r="D11" s="19" t="n">
        <v>6841</v>
      </c>
      <c r="E11" s="18" t="n">
        <v>450.58333614</v>
      </c>
      <c r="F11" s="20" t="n">
        <v>3.13606562</v>
      </c>
      <c r="G11" s="18" t="n">
        <v>418.3973809</v>
      </c>
      <c r="H11" s="20" t="n">
        <v>11.42237791</v>
      </c>
      <c r="I11" s="18" t="s">
        <v>404</v>
      </c>
      <c r="J11" s="20" t="s">
        <v>404</v>
      </c>
      <c r="K11" s="18" t="s">
        <v>404</v>
      </c>
      <c r="L11" s="20" t="s">
        <v>404</v>
      </c>
      <c r="M11" s="18" t="s">
        <v>404</v>
      </c>
      <c r="N11" s="20" t="s">
        <v>404</v>
      </c>
      <c r="O11" s="18" t="s">
        <v>404</v>
      </c>
      <c r="P11" s="20" t="s">
        <v>404</v>
      </c>
      <c r="Q11" s="18" t="n">
        <v>423.58196494</v>
      </c>
      <c r="R11" s="20" t="n">
        <v>8.41486954</v>
      </c>
    </row>
    <row r="12" spans="1:18">
      <c r="A12" s="15" t="s">
        <v>409</v>
      </c>
      <c r="B12" s="17" t="n">
        <v>6894</v>
      </c>
      <c r="C12" s="18">
        <f>(106.0/B12*100)</f>
        <v/>
      </c>
      <c r="D12" s="19" t="n">
        <v>6788</v>
      </c>
      <c r="E12" s="18" t="n">
        <v>493.15710027</v>
      </c>
      <c r="F12" s="20" t="n">
        <v>2.25916365</v>
      </c>
      <c r="G12" s="18" t="n">
        <v>489.60188937</v>
      </c>
      <c r="H12" s="20" t="n">
        <v>28.59510363</v>
      </c>
      <c r="I12" s="18" t="s">
        <v>404</v>
      </c>
      <c r="J12" s="20" t="s">
        <v>404</v>
      </c>
      <c r="K12" s="18" t="s">
        <v>404</v>
      </c>
      <c r="L12" s="20" t="s">
        <v>404</v>
      </c>
      <c r="M12" s="18" t="s">
        <v>404</v>
      </c>
      <c r="N12" s="20" t="s">
        <v>404</v>
      </c>
      <c r="O12" s="18" t="s">
        <v>404</v>
      </c>
      <c r="P12" s="20" t="s">
        <v>404</v>
      </c>
      <c r="Q12" s="18" t="n">
        <v>422.57420863</v>
      </c>
      <c r="R12" s="20" t="n">
        <v>8.12601068</v>
      </c>
    </row>
    <row r="13" spans="1:18">
      <c r="A13" s="15" t="s">
        <v>410</v>
      </c>
      <c r="B13" s="17" t="n">
        <v>7161</v>
      </c>
      <c r="C13" s="18">
        <f>(1175.0/B13*100)</f>
        <v/>
      </c>
      <c r="D13" s="19" t="n">
        <v>5986</v>
      </c>
      <c r="E13" s="18" t="n">
        <v>502.63057913</v>
      </c>
      <c r="F13" s="20" t="n">
        <v>2.82209039</v>
      </c>
      <c r="G13" s="18" t="n">
        <v>495.42284786</v>
      </c>
      <c r="H13" s="20" t="n">
        <v>6.7083026</v>
      </c>
      <c r="I13" s="18" t="s">
        <v>404</v>
      </c>
      <c r="J13" s="20" t="s">
        <v>404</v>
      </c>
      <c r="K13" s="18" t="s">
        <v>404</v>
      </c>
      <c r="L13" s="20" t="s">
        <v>404</v>
      </c>
      <c r="M13" s="18" t="s">
        <v>404</v>
      </c>
      <c r="N13" s="20" t="s">
        <v>404</v>
      </c>
      <c r="O13" s="18" t="s">
        <v>404</v>
      </c>
      <c r="P13" s="20" t="s">
        <v>404</v>
      </c>
      <c r="Q13" s="18" t="n">
        <v>500.41228302</v>
      </c>
      <c r="R13" s="20" t="n">
        <v>5.25212117</v>
      </c>
    </row>
    <row r="14" spans="1:18">
      <c r="A14" s="15" t="s">
        <v>411</v>
      </c>
      <c r="B14" s="17" t="n">
        <v>5587</v>
      </c>
      <c r="C14" s="18">
        <f>(0.0/B14*100)</f>
        <v/>
      </c>
      <c r="D14" s="19" t="n">
        <v>5587</v>
      </c>
      <c r="E14" s="18" t="n">
        <v>534.19800802</v>
      </c>
      <c r="F14" s="20" t="n">
        <v>2.114217</v>
      </c>
      <c r="G14" s="18" t="n">
        <v>516.29451232</v>
      </c>
      <c r="H14" s="20" t="n">
        <v>15.25182172</v>
      </c>
      <c r="I14" s="18" t="s">
        <v>404</v>
      </c>
      <c r="J14" s="20" t="s">
        <v>404</v>
      </c>
      <c r="K14" s="18" t="s">
        <v>404</v>
      </c>
      <c r="L14" s="20" t="s">
        <v>404</v>
      </c>
      <c r="M14" s="18" t="s">
        <v>404</v>
      </c>
      <c r="N14" s="20" t="s">
        <v>404</v>
      </c>
      <c r="O14" s="18" t="s">
        <v>404</v>
      </c>
      <c r="P14" s="20" t="s">
        <v>404</v>
      </c>
      <c r="Q14" s="18" t="n">
        <v>555.14971321</v>
      </c>
      <c r="R14" s="20" t="n">
        <v>11.66809481</v>
      </c>
    </row>
    <row r="15" spans="1:18">
      <c r="A15" s="15" t="s">
        <v>412</v>
      </c>
      <c r="B15" s="17" t="n">
        <v>5882</v>
      </c>
      <c r="C15" s="18">
        <f>(0.0/B15*100)</f>
        <v/>
      </c>
      <c r="D15" s="19" t="n">
        <v>5882</v>
      </c>
      <c r="E15" s="18" t="n">
        <v>531.01892846</v>
      </c>
      <c r="F15" s="20" t="n">
        <v>2.36332706</v>
      </c>
      <c r="G15" s="18" t="n">
        <v>529.27396182</v>
      </c>
      <c r="H15" s="20" t="n">
        <v>10.35623026</v>
      </c>
      <c r="I15" s="18" t="s">
        <v>404</v>
      </c>
      <c r="J15" s="20" t="s">
        <v>404</v>
      </c>
      <c r="K15" s="18" t="s">
        <v>404</v>
      </c>
      <c r="L15" s="20" t="s">
        <v>404</v>
      </c>
      <c r="M15" s="18" t="s">
        <v>404</v>
      </c>
      <c r="N15" s="20" t="s">
        <v>404</v>
      </c>
      <c r="O15" s="18" t="s">
        <v>404</v>
      </c>
      <c r="P15" s="20" t="s">
        <v>404</v>
      </c>
      <c r="Q15" s="18" t="n">
        <v>523.93560684</v>
      </c>
      <c r="R15" s="20" t="n">
        <v>20.81207077</v>
      </c>
    </row>
    <row r="16" spans="1:18">
      <c r="A16" s="15" t="s">
        <v>413</v>
      </c>
      <c r="B16" s="17" t="n">
        <v>6108</v>
      </c>
      <c r="C16" s="18">
        <f>(0.0/B16*100)</f>
        <v/>
      </c>
      <c r="D16" s="19" t="n">
        <v>6108</v>
      </c>
      <c r="E16" s="18" t="s">
        <v>404</v>
      </c>
      <c r="F16" s="20" t="s">
        <v>404</v>
      </c>
      <c r="G16" s="18" t="s">
        <v>404</v>
      </c>
      <c r="H16" s="20" t="s">
        <v>404</v>
      </c>
      <c r="I16" s="18" t="s">
        <v>404</v>
      </c>
      <c r="J16" s="20" t="s">
        <v>404</v>
      </c>
      <c r="K16" s="18" t="s">
        <v>404</v>
      </c>
      <c r="L16" s="20" t="s">
        <v>404</v>
      </c>
      <c r="M16" s="18" t="n">
        <v>494.9776003</v>
      </c>
      <c r="N16" s="20" t="n">
        <v>2.06072662</v>
      </c>
      <c r="O16" s="18" t="s">
        <v>404</v>
      </c>
      <c r="P16" s="20" t="s">
        <v>404</v>
      </c>
      <c r="Q16" s="18" t="s">
        <v>404</v>
      </c>
      <c r="R16" s="20" t="s">
        <v>404</v>
      </c>
    </row>
    <row r="17" spans="1:18">
      <c r="A17" s="15" t="s">
        <v>414</v>
      </c>
      <c r="B17" s="17" t="n">
        <v>6504</v>
      </c>
      <c r="C17" s="18">
        <f>(1325.0/B17*100)</f>
        <v/>
      </c>
      <c r="D17" s="19" t="n">
        <v>5179</v>
      </c>
      <c r="E17" s="18" t="n">
        <v>507.88561267</v>
      </c>
      <c r="F17" s="20" t="n">
        <v>3.65456219</v>
      </c>
      <c r="G17" s="18" t="n">
        <v>495.04689045</v>
      </c>
      <c r="H17" s="20" t="n">
        <v>26.81297706</v>
      </c>
      <c r="I17" s="18" t="s">
        <v>404</v>
      </c>
      <c r="J17" s="20" t="s">
        <v>404</v>
      </c>
      <c r="K17" s="18" t="s">
        <v>404</v>
      </c>
      <c r="L17" s="20" t="s">
        <v>404</v>
      </c>
      <c r="M17" s="18" t="s">
        <v>404</v>
      </c>
      <c r="N17" s="20" t="s">
        <v>404</v>
      </c>
      <c r="O17" s="18" t="s">
        <v>404</v>
      </c>
      <c r="P17" s="20" t="s">
        <v>404</v>
      </c>
      <c r="Q17" s="18" t="n">
        <v>553.28961456</v>
      </c>
      <c r="R17" s="20" t="n">
        <v>16.64917965</v>
      </c>
    </row>
    <row r="18" spans="1:18">
      <c r="A18" s="15" t="s">
        <v>415</v>
      </c>
      <c r="B18" s="17" t="n">
        <v>5532</v>
      </c>
      <c r="C18" s="18">
        <f>(0.0/B18*100)</f>
        <v/>
      </c>
      <c r="D18" s="19" t="n">
        <v>5532</v>
      </c>
      <c r="E18" s="18" t="n">
        <v>454.98717252</v>
      </c>
      <c r="F18" s="20" t="n">
        <v>3.93761295</v>
      </c>
      <c r="G18" s="18" t="n">
        <v>421.38276683</v>
      </c>
      <c r="H18" s="20" t="n">
        <v>17.5638836</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485.78712499</v>
      </c>
      <c r="F19" s="20" t="n">
        <v>3.16267909</v>
      </c>
      <c r="G19" s="18" t="n">
        <v>409.54808139</v>
      </c>
      <c r="H19" s="20" t="n">
        <v>8.408335320000001</v>
      </c>
      <c r="I19" s="18" t="s">
        <v>404</v>
      </c>
      <c r="J19" s="20" t="s">
        <v>404</v>
      </c>
      <c r="K19" s="18" t="s">
        <v>404</v>
      </c>
      <c r="L19" s="20" t="s">
        <v>404</v>
      </c>
      <c r="M19" s="18" t="s">
        <v>404</v>
      </c>
      <c r="N19" s="20" t="s">
        <v>404</v>
      </c>
      <c r="O19" s="18" t="s">
        <v>404</v>
      </c>
      <c r="P19" s="20" t="s">
        <v>404</v>
      </c>
      <c r="Q19" s="18" t="n">
        <v>486.54558478</v>
      </c>
      <c r="R19" s="20" t="n">
        <v>31.83252587</v>
      </c>
    </row>
    <row r="20" spans="1:18">
      <c r="A20" s="15" t="s">
        <v>417</v>
      </c>
      <c r="B20" s="17" t="n">
        <v>3371</v>
      </c>
      <c r="C20" s="18">
        <f>(24.0/B20*100)</f>
        <v/>
      </c>
      <c r="D20" s="19" t="n">
        <v>3347</v>
      </c>
      <c r="E20" s="18" t="n">
        <v>473.04122589</v>
      </c>
      <c r="F20" s="20" t="n">
        <v>1.67288847</v>
      </c>
      <c r="G20" s="18" t="n">
        <v>453.19755714</v>
      </c>
      <c r="H20" s="20" t="n">
        <v>29.95899312</v>
      </c>
      <c r="I20" s="18" t="s">
        <v>404</v>
      </c>
      <c r="J20" s="20" t="s">
        <v>404</v>
      </c>
      <c r="K20" s="18" t="s">
        <v>404</v>
      </c>
      <c r="L20" s="20" t="s">
        <v>404</v>
      </c>
      <c r="M20" s="18" t="s">
        <v>404</v>
      </c>
      <c r="N20" s="20" t="s">
        <v>404</v>
      </c>
      <c r="O20" s="18" t="s">
        <v>404</v>
      </c>
      <c r="P20" s="20" t="s">
        <v>404</v>
      </c>
      <c r="Q20" s="18" t="n">
        <v>473.98763849</v>
      </c>
      <c r="R20" s="20" t="n">
        <v>11.26653742</v>
      </c>
    </row>
    <row r="21" spans="1:18">
      <c r="A21" s="15" t="s">
        <v>418</v>
      </c>
      <c r="B21" s="17" t="n">
        <v>5741</v>
      </c>
      <c r="C21" s="18">
        <f>(0.0/B21*100)</f>
        <v/>
      </c>
      <c r="D21" s="19" t="n">
        <v>5741</v>
      </c>
      <c r="E21" s="18" t="n">
        <v>503.09352116</v>
      </c>
      <c r="F21" s="20" t="n">
        <v>2.63411251</v>
      </c>
      <c r="G21" s="18" t="n">
        <v>500.50621218</v>
      </c>
      <c r="H21" s="20" t="n">
        <v>4.99870133</v>
      </c>
      <c r="I21" s="18" t="s">
        <v>404</v>
      </c>
      <c r="J21" s="20" t="s">
        <v>404</v>
      </c>
      <c r="K21" s="18" t="s">
        <v>404</v>
      </c>
      <c r="L21" s="20" t="s">
        <v>404</v>
      </c>
      <c r="M21" s="18" t="s">
        <v>404</v>
      </c>
      <c r="N21" s="20" t="s">
        <v>404</v>
      </c>
      <c r="O21" s="18" t="s">
        <v>404</v>
      </c>
      <c r="P21" s="20" t="s">
        <v>404</v>
      </c>
      <c r="Q21" s="18" t="n">
        <v>496.77666155</v>
      </c>
      <c r="R21" s="20" t="n">
        <v>7.75494202</v>
      </c>
    </row>
    <row r="22" spans="1:18">
      <c r="A22" s="15" t="s">
        <v>419</v>
      </c>
      <c r="B22" s="17" t="n">
        <v>6598</v>
      </c>
      <c r="C22" s="18">
        <f>(0.0/B22*100)</f>
        <v/>
      </c>
      <c r="D22" s="19" t="n">
        <v>6598</v>
      </c>
      <c r="E22" s="18" t="n">
        <v>468.23186807</v>
      </c>
      <c r="F22" s="20" t="n">
        <v>4.83449608</v>
      </c>
      <c r="G22" s="18" t="n">
        <v>460.27099765</v>
      </c>
      <c r="H22" s="20" t="n">
        <v>11.12347955</v>
      </c>
      <c r="I22" s="18" t="s">
        <v>404</v>
      </c>
      <c r="J22" s="20" t="s">
        <v>404</v>
      </c>
      <c r="K22" s="18" t="s">
        <v>404</v>
      </c>
      <c r="L22" s="20" t="s">
        <v>404</v>
      </c>
      <c r="M22" s="18" t="s">
        <v>404</v>
      </c>
      <c r="N22" s="20" t="s">
        <v>404</v>
      </c>
      <c r="O22" s="18" t="s">
        <v>404</v>
      </c>
      <c r="P22" s="20" t="s">
        <v>404</v>
      </c>
      <c r="Q22" s="18" t="n">
        <v>476.95183084</v>
      </c>
      <c r="R22" s="20" t="n">
        <v>11.45135163</v>
      </c>
    </row>
    <row r="23" spans="1:18">
      <c r="A23" s="15" t="s">
        <v>420</v>
      </c>
      <c r="B23" s="17" t="n">
        <v>11583</v>
      </c>
      <c r="C23" s="18">
        <f>(3194.0/B23*100)</f>
        <v/>
      </c>
      <c r="D23" s="19" t="n">
        <v>8389</v>
      </c>
      <c r="E23" s="18" t="n">
        <v>484.59725925</v>
      </c>
      <c r="F23" s="20" t="n">
        <v>3.41550089</v>
      </c>
      <c r="G23" s="18" t="n">
        <v>493.31475772</v>
      </c>
      <c r="H23" s="20" t="n">
        <v>34.56155389</v>
      </c>
      <c r="I23" s="18" t="s">
        <v>404</v>
      </c>
      <c r="J23" s="20" t="s">
        <v>404</v>
      </c>
      <c r="K23" s="18" t="s">
        <v>404</v>
      </c>
      <c r="L23" s="20" t="s">
        <v>404</v>
      </c>
      <c r="M23" s="18" t="s">
        <v>404</v>
      </c>
      <c r="N23" s="20" t="s">
        <v>404</v>
      </c>
      <c r="O23" s="18" t="s">
        <v>404</v>
      </c>
      <c r="P23" s="20" t="s">
        <v>404</v>
      </c>
      <c r="Q23" s="18" t="n">
        <v>469.85269445</v>
      </c>
      <c r="R23" s="20" t="n">
        <v>25.95119708</v>
      </c>
    </row>
    <row r="24" spans="1:18">
      <c r="A24" s="15" t="s">
        <v>421</v>
      </c>
      <c r="B24" s="17" t="n">
        <v>6647</v>
      </c>
      <c r="C24" s="18">
        <f>(0.0/B24*100)</f>
        <v/>
      </c>
      <c r="D24" s="19" t="n">
        <v>6647</v>
      </c>
      <c r="E24" s="18" t="n">
        <v>537.6306187500001</v>
      </c>
      <c r="F24" s="20" t="n">
        <v>3.5177119</v>
      </c>
      <c r="G24" s="18" t="n">
        <v>543.69158952</v>
      </c>
      <c r="H24" s="20" t="n">
        <v>11.45779949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518.67005791</v>
      </c>
      <c r="F25" s="20" t="n">
        <v>3.38059394</v>
      </c>
      <c r="G25" s="18" t="n">
        <v>462.98555861</v>
      </c>
      <c r="H25" s="20" t="n">
        <v>17.36348474</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492.51227982</v>
      </c>
      <c r="F26" s="20" t="n">
        <v>1.70204052</v>
      </c>
      <c r="G26" s="18" t="n">
        <v>475.02736898</v>
      </c>
      <c r="H26" s="20" t="n">
        <v>6.77002424</v>
      </c>
      <c r="I26" s="18" t="s">
        <v>404</v>
      </c>
      <c r="J26" s="20" t="s">
        <v>404</v>
      </c>
      <c r="K26" s="18" t="s">
        <v>404</v>
      </c>
      <c r="L26" s="20" t="s">
        <v>404</v>
      </c>
      <c r="M26" s="18" t="s">
        <v>404</v>
      </c>
      <c r="N26" s="20" t="s">
        <v>404</v>
      </c>
      <c r="O26" s="18" t="s">
        <v>404</v>
      </c>
      <c r="P26" s="20" t="s">
        <v>404</v>
      </c>
      <c r="Q26" s="18" t="n">
        <v>455.5063103</v>
      </c>
      <c r="R26" s="20" t="n">
        <v>9.170333830000001</v>
      </c>
    </row>
    <row r="27" spans="1:18">
      <c r="A27" s="15" t="s">
        <v>424</v>
      </c>
      <c r="B27" s="17" t="n">
        <v>5299</v>
      </c>
      <c r="C27" s="18">
        <f>(0.0/B27*100)</f>
        <v/>
      </c>
      <c r="D27" s="19" t="n">
        <v>5299</v>
      </c>
      <c r="E27" s="18" t="n">
        <v>482.20834601</v>
      </c>
      <c r="F27" s="20" t="n">
        <v>1.32096814</v>
      </c>
      <c r="G27" s="18" t="n">
        <v>483.94807731</v>
      </c>
      <c r="H27" s="20" t="n">
        <v>1.72984235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415.75218345</v>
      </c>
      <c r="F28" s="20" t="n">
        <v>2.39597987</v>
      </c>
      <c r="G28" s="18" t="n">
        <v>415.29560767</v>
      </c>
      <c r="H28" s="20" t="n">
        <v>7.30257365</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(1123.0/B29*100)</f>
        <v/>
      </c>
      <c r="D29" s="19" t="n">
        <v>4262</v>
      </c>
      <c r="E29" s="18" t="n">
        <v>513.00210745</v>
      </c>
      <c r="F29" s="20" t="n">
        <v>6.23074948</v>
      </c>
      <c r="G29" s="18" t="n">
        <v>499.92040551</v>
      </c>
      <c r="H29" s="20" t="n">
        <v>32.69802975</v>
      </c>
      <c r="I29" s="18" t="s">
        <v>404</v>
      </c>
      <c r="J29" s="20" t="s">
        <v>404</v>
      </c>
      <c r="K29" s="18" t="s">
        <v>404</v>
      </c>
      <c r="L29" s="20" t="s">
        <v>404</v>
      </c>
      <c r="M29" s="18" t="s">
        <v>404</v>
      </c>
      <c r="N29" s="20" t="s">
        <v>404</v>
      </c>
      <c r="O29" s="18" t="s">
        <v>404</v>
      </c>
      <c r="P29" s="20" t="s">
        <v>404</v>
      </c>
      <c r="Q29" s="18" t="n">
        <v>494.57494537</v>
      </c>
      <c r="R29" s="20" t="n">
        <v>11.12285246</v>
      </c>
    </row>
    <row r="30" spans="1:18">
      <c r="A30" s="15" t="s">
        <v>427</v>
      </c>
      <c r="B30" s="17" t="n">
        <v>4520</v>
      </c>
      <c r="C30" s="18">
        <f>(1105.0/B30*100)</f>
        <v/>
      </c>
      <c r="D30" s="19" t="n">
        <v>3415</v>
      </c>
      <c r="E30" s="18" t="n">
        <v>515.6142267</v>
      </c>
      <c r="F30" s="20" t="n">
        <v>3.23376405</v>
      </c>
      <c r="G30" s="18" t="n">
        <v>481.32340721</v>
      </c>
      <c r="H30" s="20" t="n">
        <v>23.93823999</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(502.0/B31*100)</f>
        <v/>
      </c>
      <c r="D31" s="19" t="n">
        <v>4954</v>
      </c>
      <c r="E31" s="18" t="n">
        <v>498.89056897</v>
      </c>
      <c r="F31" s="20" t="n">
        <v>2.34930795</v>
      </c>
      <c r="G31" s="18" t="n">
        <v>498.73960867</v>
      </c>
      <c r="H31" s="20" t="n">
        <v>18.73992363</v>
      </c>
      <c r="I31" s="18" t="s">
        <v>404</v>
      </c>
      <c r="J31" s="20" t="s">
        <v>404</v>
      </c>
      <c r="K31" s="18" t="s">
        <v>404</v>
      </c>
      <c r="L31" s="20" t="s">
        <v>404</v>
      </c>
      <c r="M31" s="18" t="s">
        <v>404</v>
      </c>
      <c r="N31" s="20" t="s">
        <v>404</v>
      </c>
      <c r="O31" s="18" t="s">
        <v>404</v>
      </c>
      <c r="P31" s="20" t="s">
        <v>404</v>
      </c>
      <c r="Q31" s="18" t="n">
        <v>496.3779434</v>
      </c>
      <c r="R31" s="20" t="n">
        <v>10.09251168</v>
      </c>
    </row>
    <row r="32" spans="1:18">
      <c r="A32" s="15" t="s">
        <v>429</v>
      </c>
      <c r="B32" s="17" t="n">
        <v>4478</v>
      </c>
      <c r="C32" s="18">
        <f>(0.0/B32*100)</f>
        <v/>
      </c>
      <c r="D32" s="19" t="n">
        <v>4478</v>
      </c>
      <c r="E32" s="18" t="n">
        <v>502.52218253</v>
      </c>
      <c r="F32" s="20" t="n">
        <v>2.40880216</v>
      </c>
      <c r="G32" s="18" t="n">
        <v>468.95120055</v>
      </c>
      <c r="H32" s="20" t="n">
        <v>13.35625338</v>
      </c>
      <c r="I32" s="18" t="s">
        <v>404</v>
      </c>
      <c r="J32" s="20" t="s">
        <v>404</v>
      </c>
      <c r="K32" s="18" t="s">
        <v>404</v>
      </c>
      <c r="L32" s="20" t="s">
        <v>404</v>
      </c>
      <c r="M32" s="18" t="s">
        <v>404</v>
      </c>
      <c r="N32" s="20" t="s">
        <v>404</v>
      </c>
      <c r="O32" s="18" t="s">
        <v>404</v>
      </c>
      <c r="P32" s="20" t="s">
        <v>404</v>
      </c>
      <c r="Q32" s="18" t="n">
        <v>534.76793714</v>
      </c>
      <c r="R32" s="20" t="n">
        <v>5.32499161</v>
      </c>
    </row>
    <row r="33" spans="1:18">
      <c r="A33" s="15" t="s">
        <v>430</v>
      </c>
      <c r="B33" s="17" t="n">
        <v>7325</v>
      </c>
      <c r="C33" s="18">
        <f>(29.0/B33*100)</f>
        <v/>
      </c>
      <c r="D33" s="19" t="n">
        <v>7296</v>
      </c>
      <c r="E33" s="18" t="n">
        <v>500.26761161</v>
      </c>
      <c r="F33" s="20" t="n">
        <v>2.48942168</v>
      </c>
      <c r="G33" s="18" t="n">
        <v>524.54642797</v>
      </c>
      <c r="H33" s="20" t="n">
        <v>18.17694211</v>
      </c>
      <c r="I33" s="18" t="s">
        <v>404</v>
      </c>
      <c r="J33" s="20" t="s">
        <v>404</v>
      </c>
      <c r="K33" s="18" t="s">
        <v>404</v>
      </c>
      <c r="L33" s="20" t="s">
        <v>404</v>
      </c>
      <c r="M33" s="18" t="s">
        <v>404</v>
      </c>
      <c r="N33" s="20" t="s">
        <v>404</v>
      </c>
      <c r="O33" s="18" t="s">
        <v>404</v>
      </c>
      <c r="P33" s="20" t="s">
        <v>404</v>
      </c>
      <c r="Q33" s="18" t="n">
        <v>465.20517008</v>
      </c>
      <c r="R33" s="20" t="n">
        <v>8.819867650000001</v>
      </c>
    </row>
    <row r="34" spans="1:18">
      <c r="A34" s="15" t="s">
        <v>431</v>
      </c>
      <c r="B34" s="17" t="n">
        <v>6350</v>
      </c>
      <c r="C34" s="18">
        <f>(0.0/B34*100)</f>
        <v/>
      </c>
      <c r="D34" s="19" t="n">
        <v>6350</v>
      </c>
      <c r="E34" s="18" t="n">
        <v>460.3488378</v>
      </c>
      <c r="F34" s="20" t="n">
        <v>2.64138834</v>
      </c>
      <c r="G34" s="18" t="n">
        <v>485.388219</v>
      </c>
      <c r="H34" s="20" t="n">
        <v>30.38956094</v>
      </c>
      <c r="I34" s="18" t="s">
        <v>404</v>
      </c>
      <c r="J34" s="20" t="s">
        <v>404</v>
      </c>
      <c r="K34" s="18" t="s">
        <v>404</v>
      </c>
      <c r="L34" s="20" t="s">
        <v>404</v>
      </c>
      <c r="M34" s="18" t="s">
        <v>404</v>
      </c>
      <c r="N34" s="20" t="s">
        <v>404</v>
      </c>
      <c r="O34" s="18" t="s">
        <v>404</v>
      </c>
      <c r="P34" s="20" t="s">
        <v>404</v>
      </c>
      <c r="Q34" s="18" t="n">
        <v>355.49436773</v>
      </c>
      <c r="R34" s="20" t="n">
        <v>8.932563610000001</v>
      </c>
    </row>
    <row r="35" spans="1:18">
      <c r="A35" s="15" t="s">
        <v>432</v>
      </c>
      <c r="B35" s="17" t="n">
        <v>6406</v>
      </c>
      <c r="C35" s="18">
        <f>(443.0/B35*100)</f>
        <v/>
      </c>
      <c r="D35" s="19" t="n">
        <v>5963</v>
      </c>
      <c r="E35" s="18" t="n">
        <v>513.22761715</v>
      </c>
      <c r="F35" s="20" t="n">
        <v>1.39086925</v>
      </c>
      <c r="G35" s="18" t="n">
        <v>599.34167088</v>
      </c>
      <c r="H35" s="20" t="n">
        <v>10.96509143</v>
      </c>
      <c r="I35" s="18" t="s">
        <v>404</v>
      </c>
      <c r="J35" s="20" t="s">
        <v>404</v>
      </c>
      <c r="K35" s="18" t="s">
        <v>404</v>
      </c>
      <c r="L35" s="20" t="s">
        <v>404</v>
      </c>
      <c r="M35" s="18" t="s">
        <v>404</v>
      </c>
      <c r="N35" s="20" t="s">
        <v>404</v>
      </c>
      <c r="O35" s="18" t="s">
        <v>404</v>
      </c>
      <c r="P35" s="20" t="s">
        <v>404</v>
      </c>
      <c r="Q35" s="18" t="n">
        <v>519.90518314</v>
      </c>
      <c r="R35" s="20" t="n">
        <v>8.80001594</v>
      </c>
    </row>
    <row r="36" spans="1:18">
      <c r="A36" s="15" t="s">
        <v>433</v>
      </c>
      <c r="B36" s="17" t="n">
        <v>6736</v>
      </c>
      <c r="C36" s="18">
        <f>(10.0/B36*100)</f>
        <v/>
      </c>
      <c r="D36" s="19" t="n">
        <v>6726</v>
      </c>
      <c r="E36" s="18" t="n">
        <v>493.45883947</v>
      </c>
      <c r="F36" s="20" t="n">
        <v>2.08034832</v>
      </c>
      <c r="G36" s="18" t="n">
        <v>479.89933534</v>
      </c>
      <c r="H36" s="20" t="n">
        <v>10.57141429</v>
      </c>
      <c r="I36" s="18" t="s">
        <v>404</v>
      </c>
      <c r="J36" s="20" t="s">
        <v>404</v>
      </c>
      <c r="K36" s="18" t="s">
        <v>404</v>
      </c>
      <c r="L36" s="20" t="s">
        <v>404</v>
      </c>
      <c r="M36" s="18" t="s">
        <v>404</v>
      </c>
      <c r="N36" s="20" t="s">
        <v>404</v>
      </c>
      <c r="O36" s="18" t="s">
        <v>404</v>
      </c>
      <c r="P36" s="20" t="s">
        <v>404</v>
      </c>
      <c r="Q36" s="18" t="n">
        <v>496.57603535</v>
      </c>
      <c r="R36" s="20" t="n">
        <v>5.27331059</v>
      </c>
    </row>
    <row r="37" spans="1:18">
      <c r="A37" s="15" t="s">
        <v>434</v>
      </c>
      <c r="B37" s="17" t="n">
        <v>5458</v>
      </c>
      <c r="C37" s="18">
        <f>(0.0/B37*100)</f>
        <v/>
      </c>
      <c r="D37" s="19" t="n">
        <v>5458</v>
      </c>
      <c r="E37" s="18" t="n">
        <v>493.6676173</v>
      </c>
      <c r="F37" s="20" t="n">
        <v>3.87704568</v>
      </c>
      <c r="G37" s="18" t="n">
        <v>491.55489696</v>
      </c>
      <c r="H37" s="20" t="n">
        <v>9.834945469999999</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(268.0/B38*100)</f>
        <v/>
      </c>
      <c r="D38" s="19" t="n">
        <v>5592</v>
      </c>
      <c r="E38" s="18" t="n">
        <v>499.63406311</v>
      </c>
      <c r="F38" s="20" t="n">
        <v>3.52775729</v>
      </c>
      <c r="G38" s="18" t="n">
        <v>534.67274384</v>
      </c>
      <c r="H38" s="20" t="n">
        <v>13.51920784</v>
      </c>
      <c r="I38" s="18" t="s">
        <v>404</v>
      </c>
      <c r="J38" s="20" t="s">
        <v>404</v>
      </c>
      <c r="K38" s="18" t="s">
        <v>404</v>
      </c>
      <c r="L38" s="20" t="s">
        <v>404</v>
      </c>
      <c r="M38" s="18" t="s">
        <v>404</v>
      </c>
      <c r="N38" s="20" t="s">
        <v>404</v>
      </c>
      <c r="O38" s="18" t="s">
        <v>404</v>
      </c>
      <c r="P38" s="20" t="s">
        <v>404</v>
      </c>
      <c r="Q38" s="18" t="n">
        <v>528.17614417</v>
      </c>
      <c r="R38" s="20" t="n">
        <v>24.98871488</v>
      </c>
    </row>
    <row r="39" spans="1:18">
      <c r="A39" s="15" t="s">
        <v>436</v>
      </c>
      <c r="B39" s="17" t="n">
        <v>5895</v>
      </c>
      <c r="C39" s="18">
        <f>(0.0/B39*100)</f>
        <v/>
      </c>
      <c r="D39" s="19" t="n">
        <v>5895</v>
      </c>
      <c r="E39" s="18" t="n">
        <v>425.42190526</v>
      </c>
      <c r="F39" s="20" t="n">
        <v>4.35690103</v>
      </c>
      <c r="G39" s="18" t="n">
        <v>426.03634048</v>
      </c>
      <c r="H39" s="20" t="n">
        <v>9.802692049999999</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(3029.0/B40*100)</f>
        <v/>
      </c>
      <c r="D40" s="19" t="n">
        <v>11128</v>
      </c>
      <c r="E40" s="18" t="n">
        <v>512.86719966</v>
      </c>
      <c r="F40" s="20" t="n">
        <v>3.30366347</v>
      </c>
      <c r="G40" s="18" t="n">
        <v>468.14049953</v>
      </c>
      <c r="H40" s="20" t="n">
        <v>6.04391694</v>
      </c>
      <c r="I40" s="18" t="s">
        <v>404</v>
      </c>
      <c r="J40" s="20" t="s">
        <v>404</v>
      </c>
      <c r="K40" s="18" t="s">
        <v>404</v>
      </c>
      <c r="L40" s="20" t="s">
        <v>404</v>
      </c>
      <c r="M40" s="18" t="s">
        <v>404</v>
      </c>
      <c r="N40" s="20" t="s">
        <v>404</v>
      </c>
      <c r="O40" s="18" t="s">
        <v>404</v>
      </c>
      <c r="P40" s="20" t="s">
        <v>404</v>
      </c>
      <c r="Q40" s="18" t="n">
        <v>492.55211977</v>
      </c>
      <c r="R40" s="20" t="n">
        <v>11.09029568</v>
      </c>
    </row>
    <row r="41" spans="1:18">
      <c r="A41" s="15" t="s">
        <v>438</v>
      </c>
      <c r="B41" s="17" t="n">
        <v>5712</v>
      </c>
      <c r="C41" s="18">
        <f>(138.0/B41*100)</f>
        <v/>
      </c>
      <c r="D41" s="19" t="n">
        <v>5574</v>
      </c>
      <c r="E41" s="18" t="n">
        <v>496.84583367</v>
      </c>
      <c r="F41" s="20" t="n">
        <v>3.54293138</v>
      </c>
      <c r="G41" s="18" t="n">
        <v>500.01507227</v>
      </c>
      <c r="H41" s="20" t="n">
        <v>12.81536228</v>
      </c>
      <c r="I41" s="18" t="s">
        <v>404</v>
      </c>
      <c r="J41" s="20" t="s">
        <v>404</v>
      </c>
      <c r="K41" s="18" t="s">
        <v>404</v>
      </c>
      <c r="L41" s="20" t="s">
        <v>404</v>
      </c>
      <c r="M41" s="18" t="s">
        <v>404</v>
      </c>
      <c r="N41" s="20" t="s">
        <v>404</v>
      </c>
      <c r="O41" s="18" t="s">
        <v>404</v>
      </c>
      <c r="P41" s="20" t="s">
        <v>404</v>
      </c>
      <c r="Q41" s="18" t="n">
        <v>516.61356404</v>
      </c>
      <c r="R41" s="20" t="n">
        <v>12.527221</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426.6913016</v>
      </c>
      <c r="F44" s="20" t="n">
        <v>3.47282552</v>
      </c>
      <c r="G44" s="18" t="n">
        <v>439.17259298</v>
      </c>
      <c r="H44" s="20" t="n">
        <v>9.929815169999999</v>
      </c>
      <c r="I44" s="18" t="s">
        <v>404</v>
      </c>
      <c r="J44" s="20" t="s">
        <v>404</v>
      </c>
      <c r="K44" s="18" t="s">
        <v>404</v>
      </c>
      <c r="L44" s="20" t="s">
        <v>404</v>
      </c>
      <c r="M44" s="18" t="s">
        <v>404</v>
      </c>
      <c r="N44" s="20" t="s">
        <v>404</v>
      </c>
      <c r="O44" s="18" t="s">
        <v>404</v>
      </c>
      <c r="P44" s="20" t="s">
        <v>404</v>
      </c>
      <c r="Q44" s="18" t="n">
        <v>418.2528629</v>
      </c>
      <c r="R44" s="20" t="n">
        <v>18.85993096</v>
      </c>
    </row>
    <row r="45" spans="1:18">
      <c r="A45" s="15" t="s">
        <v>442</v>
      </c>
      <c r="B45" s="17" t="n">
        <v>5519</v>
      </c>
      <c r="C45" s="18">
        <f>(0.0/B45*100)</f>
        <v/>
      </c>
      <c r="D45" s="19" t="n">
        <v>5519</v>
      </c>
      <c r="E45" s="18" t="n">
        <v>373.90503971</v>
      </c>
      <c r="F45" s="20" t="n">
        <v>3.39460575</v>
      </c>
      <c r="G45" s="18" t="n">
        <v>378.7083704</v>
      </c>
      <c r="H45" s="20" t="n">
        <v>6.63627798</v>
      </c>
      <c r="I45" s="18" t="s">
        <v>404</v>
      </c>
      <c r="J45" s="20" t="s">
        <v>404</v>
      </c>
      <c r="K45" s="18" t="s">
        <v>404</v>
      </c>
      <c r="L45" s="20" t="s">
        <v>404</v>
      </c>
      <c r="M45" s="18" t="s">
        <v>404</v>
      </c>
      <c r="N45" s="20" t="s">
        <v>404</v>
      </c>
      <c r="O45" s="18" t="s">
        <v>404</v>
      </c>
      <c r="P45" s="20" t="s">
        <v>404</v>
      </c>
      <c r="Q45" s="18" t="n">
        <v>411.14780626</v>
      </c>
      <c r="R45" s="20" t="n">
        <v>18.08809404</v>
      </c>
    </row>
    <row r="46" spans="1:18">
      <c r="A46" s="15" t="s">
        <v>443</v>
      </c>
      <c r="B46" s="17" t="n">
        <v>23141</v>
      </c>
      <c r="C46" s="18">
        <f>(4196.0/B46*100)</f>
        <v/>
      </c>
      <c r="D46" s="19" t="n">
        <v>18945</v>
      </c>
      <c r="E46" s="18" t="n">
        <v>405.40463229</v>
      </c>
      <c r="F46" s="20" t="n">
        <v>2.78418521</v>
      </c>
      <c r="G46" s="18" t="n">
        <v>399.27935016</v>
      </c>
      <c r="H46" s="20" t="n">
        <v>10.66165426</v>
      </c>
      <c r="I46" s="18" t="s">
        <v>404</v>
      </c>
      <c r="J46" s="20" t="s">
        <v>404</v>
      </c>
      <c r="K46" s="18" t="s">
        <v>404</v>
      </c>
      <c r="L46" s="20" t="s">
        <v>404</v>
      </c>
      <c r="M46" s="18" t="s">
        <v>404</v>
      </c>
      <c r="N46" s="20" t="s">
        <v>404</v>
      </c>
      <c r="O46" s="18" t="s">
        <v>404</v>
      </c>
      <c r="P46" s="20" t="s">
        <v>404</v>
      </c>
      <c r="Q46" s="18" t="n">
        <v>381.3249441</v>
      </c>
      <c r="R46" s="20" t="n">
        <v>10.5153866</v>
      </c>
    </row>
    <row r="47" spans="1:18">
      <c r="A47" s="15" t="s">
        <v>444</v>
      </c>
      <c r="B47" s="17" t="n">
        <v>5928</v>
      </c>
      <c r="C47" s="18">
        <f>(0.0/B47*100)</f>
        <v/>
      </c>
      <c r="D47" s="19" t="n">
        <v>5928</v>
      </c>
      <c r="E47" s="18" t="n">
        <v>448.35503655</v>
      </c>
      <c r="F47" s="20" t="n">
        <v>4.30208913</v>
      </c>
      <c r="G47" s="18" t="n">
        <v>417.00592108</v>
      </c>
      <c r="H47" s="20" t="n">
        <v>18.61533326</v>
      </c>
      <c r="I47" s="18" t="s">
        <v>404</v>
      </c>
      <c r="J47" s="20" t="s">
        <v>404</v>
      </c>
      <c r="K47" s="18" t="s">
        <v>404</v>
      </c>
      <c r="L47" s="20" t="s">
        <v>404</v>
      </c>
      <c r="M47" s="18" t="s">
        <v>404</v>
      </c>
      <c r="N47" s="20" t="s">
        <v>404</v>
      </c>
      <c r="O47" s="18" t="s">
        <v>404</v>
      </c>
      <c r="P47" s="20" t="s">
        <v>404</v>
      </c>
      <c r="Q47" s="18" t="n">
        <v>488.77795274</v>
      </c>
      <c r="R47" s="20" t="n">
        <v>25.50224919</v>
      </c>
    </row>
    <row r="48" spans="1:18">
      <c r="A48" s="15" t="s">
        <v>445</v>
      </c>
      <c r="B48" s="17" t="n">
        <v>9841</v>
      </c>
      <c r="C48" s="18">
        <f>(40.0/B48*100)</f>
        <v/>
      </c>
      <c r="D48" s="19" t="n">
        <v>9801</v>
      </c>
      <c r="E48" s="18" t="n">
        <v>521.78257993</v>
      </c>
      <c r="F48" s="20" t="n">
        <v>5.23407453</v>
      </c>
      <c r="G48" s="18" t="n">
        <v>472.66344899</v>
      </c>
      <c r="H48" s="20" t="n">
        <v>24.1821034</v>
      </c>
      <c r="I48" s="18" t="s">
        <v>404</v>
      </c>
      <c r="J48" s="20" t="s">
        <v>404</v>
      </c>
      <c r="K48" s="18" t="s">
        <v>404</v>
      </c>
      <c r="L48" s="20" t="s">
        <v>404</v>
      </c>
      <c r="M48" s="18" t="s">
        <v>404</v>
      </c>
      <c r="N48" s="20" t="s">
        <v>404</v>
      </c>
      <c r="O48" s="18" t="s">
        <v>404</v>
      </c>
      <c r="P48" s="20" t="s">
        <v>404</v>
      </c>
      <c r="Q48" s="18" t="n">
        <v>495.63975207</v>
      </c>
      <c r="R48" s="20" t="n">
        <v>14.56115391</v>
      </c>
    </row>
    <row r="49" spans="1:18">
      <c r="A49" s="15" t="s">
        <v>446</v>
      </c>
      <c r="B49" s="17" t="n">
        <v>6349</v>
      </c>
      <c r="C49" s="18">
        <f>(52.0/B49*100)</f>
        <v/>
      </c>
      <c r="D49" s="19" t="n">
        <v>6297</v>
      </c>
      <c r="E49" s="18" t="n">
        <v>433.03593132</v>
      </c>
      <c r="F49" s="20" t="n">
        <v>3.027131</v>
      </c>
      <c r="G49" s="18" t="n">
        <v>402.413941</v>
      </c>
      <c r="H49" s="20" t="n">
        <v>13.18680793</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(1031.0/B50*100)</f>
        <v/>
      </c>
      <c r="D50" s="19" t="n">
        <v>10764</v>
      </c>
      <c r="E50" s="18" t="n">
        <v>419.32711946</v>
      </c>
      <c r="F50" s="20" t="n">
        <v>2.82965625</v>
      </c>
      <c r="G50" s="18" t="n">
        <v>400.90035855</v>
      </c>
      <c r="H50" s="20" t="n">
        <v>30.73607602</v>
      </c>
      <c r="I50" s="18" t="s">
        <v>404</v>
      </c>
      <c r="J50" s="20" t="s">
        <v>404</v>
      </c>
      <c r="K50" s="18" t="s">
        <v>404</v>
      </c>
      <c r="L50" s="20" t="s">
        <v>404</v>
      </c>
      <c r="M50" s="18" t="s">
        <v>404</v>
      </c>
      <c r="N50" s="20" t="s">
        <v>404</v>
      </c>
      <c r="O50" s="18" t="s">
        <v>404</v>
      </c>
      <c r="P50" s="20" t="s">
        <v>404</v>
      </c>
      <c r="Q50" s="18" t="n">
        <v>404.74574883</v>
      </c>
      <c r="R50" s="20" t="n">
        <v>12.67222739</v>
      </c>
    </row>
    <row r="51" spans="1:18">
      <c r="A51" s="15" t="s">
        <v>448</v>
      </c>
      <c r="B51" s="17" t="n">
        <v>6866</v>
      </c>
      <c r="C51" s="18">
        <f>(0.0/B51*100)</f>
        <v/>
      </c>
      <c r="D51" s="19" t="n">
        <v>6866</v>
      </c>
      <c r="E51" s="18" t="n">
        <v>417.94712358</v>
      </c>
      <c r="F51" s="20" t="n">
        <v>2.3739442</v>
      </c>
      <c r="G51" s="18" t="n">
        <v>431.55716574</v>
      </c>
      <c r="H51" s="20" t="n">
        <v>12.60087016</v>
      </c>
      <c r="I51" s="18" t="s">
        <v>404</v>
      </c>
      <c r="J51" s="20" t="s">
        <v>404</v>
      </c>
      <c r="K51" s="18" t="s">
        <v>404</v>
      </c>
      <c r="L51" s="20" t="s">
        <v>404</v>
      </c>
      <c r="M51" s="18" t="s">
        <v>404</v>
      </c>
      <c r="N51" s="20" t="s">
        <v>404</v>
      </c>
      <c r="O51" s="18" t="s">
        <v>404</v>
      </c>
      <c r="P51" s="20" t="s">
        <v>404</v>
      </c>
      <c r="Q51" s="18" t="n">
        <v>493.74739879</v>
      </c>
      <c r="R51" s="20" t="n">
        <v>33.14832596</v>
      </c>
    </row>
    <row r="52" spans="1:18">
      <c r="A52" s="15" t="s">
        <v>449</v>
      </c>
      <c r="B52" s="17" t="n">
        <v>5809</v>
      </c>
      <c r="C52" s="18">
        <f>(0.0/B52*100)</f>
        <v/>
      </c>
      <c r="D52" s="19" t="n">
        <v>5809</v>
      </c>
      <c r="E52" s="18" t="n">
        <v>477.54376322</v>
      </c>
      <c r="F52" s="20" t="n">
        <v>2.73800811</v>
      </c>
      <c r="G52" s="18" t="n">
        <v>450.01897973</v>
      </c>
      <c r="H52" s="20" t="n">
        <v>11.53545859</v>
      </c>
      <c r="I52" s="18" t="s">
        <v>404</v>
      </c>
      <c r="J52" s="20" t="s">
        <v>404</v>
      </c>
      <c r="K52" s="18" t="s">
        <v>404</v>
      </c>
      <c r="L52" s="20" t="s">
        <v>404</v>
      </c>
      <c r="M52" s="18" t="s">
        <v>404</v>
      </c>
      <c r="N52" s="20" t="s">
        <v>404</v>
      </c>
      <c r="O52" s="18" t="s">
        <v>404</v>
      </c>
      <c r="P52" s="20" t="s">
        <v>404</v>
      </c>
      <c r="Q52" s="18" t="n">
        <v>470.22022371</v>
      </c>
      <c r="R52" s="20" t="n">
        <v>14.9308577</v>
      </c>
    </row>
    <row r="53" spans="1:18">
      <c r="A53" s="15" t="s">
        <v>450</v>
      </c>
      <c r="B53" s="17" t="n">
        <v>5571</v>
      </c>
      <c r="C53" s="18">
        <f>(0.0/B53*100)</f>
        <v/>
      </c>
      <c r="D53" s="19" t="n">
        <v>5571</v>
      </c>
      <c r="E53" s="18" t="n">
        <v>433.39565477</v>
      </c>
      <c r="F53" s="20" t="n">
        <v>1.40062806</v>
      </c>
      <c r="G53" s="18" t="n">
        <v>403.91504829</v>
      </c>
      <c r="H53" s="20" t="n">
        <v>8.38002219</v>
      </c>
      <c r="I53" s="18" t="s">
        <v>404</v>
      </c>
      <c r="J53" s="20" t="s">
        <v>404</v>
      </c>
      <c r="K53" s="18" t="s">
        <v>404</v>
      </c>
      <c r="L53" s="20" t="s">
        <v>404</v>
      </c>
      <c r="M53" s="18" t="s">
        <v>404</v>
      </c>
      <c r="N53" s="20" t="s">
        <v>404</v>
      </c>
      <c r="O53" s="18" t="s">
        <v>404</v>
      </c>
      <c r="P53" s="20" t="s">
        <v>404</v>
      </c>
      <c r="Q53" s="18" t="n">
        <v>397.32718562</v>
      </c>
      <c r="R53" s="20" t="n">
        <v>14.13053534</v>
      </c>
    </row>
    <row r="54" spans="1:18">
      <c r="A54" s="15" t="s">
        <v>451</v>
      </c>
      <c r="B54" s="17" t="n">
        <v>4740</v>
      </c>
      <c r="C54" s="18">
        <f>(199.0/B54*100)</f>
        <v/>
      </c>
      <c r="D54" s="19" t="n">
        <v>4541</v>
      </c>
      <c r="E54" s="18" t="n">
        <v>331.68823362</v>
      </c>
      <c r="F54" s="20" t="n">
        <v>2.73561479</v>
      </c>
      <c r="G54" s="18" t="n">
        <v>351.04036417</v>
      </c>
      <c r="H54" s="20" t="n">
        <v>19.9106712</v>
      </c>
      <c r="I54" s="18" t="s">
        <v>404</v>
      </c>
      <c r="J54" s="20" t="s">
        <v>404</v>
      </c>
      <c r="K54" s="18" t="s">
        <v>404</v>
      </c>
      <c r="L54" s="20" t="s">
        <v>404</v>
      </c>
      <c r="M54" s="18" t="s">
        <v>404</v>
      </c>
      <c r="N54" s="20" t="s">
        <v>404</v>
      </c>
      <c r="O54" s="18" t="s">
        <v>404</v>
      </c>
      <c r="P54" s="20" t="s">
        <v>404</v>
      </c>
      <c r="Q54" s="18" t="n">
        <v>317.90378262</v>
      </c>
      <c r="R54" s="20" t="n">
        <v>6.79075864</v>
      </c>
    </row>
    <row r="55" spans="1:18">
      <c r="A55" s="15" t="s">
        <v>452</v>
      </c>
      <c r="B55" s="17" t="n">
        <v>5316</v>
      </c>
      <c r="C55" s="18">
        <f>(43.0/B55*100)</f>
        <v/>
      </c>
      <c r="D55" s="19" t="n">
        <v>5273</v>
      </c>
      <c r="E55" s="18" t="n">
        <v>409.64351737</v>
      </c>
      <c r="F55" s="20" t="n">
        <v>2.75556749</v>
      </c>
      <c r="G55" s="18" t="n">
        <v>420.11459773</v>
      </c>
      <c r="H55" s="20" t="n">
        <v>7.38793399</v>
      </c>
      <c r="I55" s="18" t="s">
        <v>404</v>
      </c>
      <c r="J55" s="20" t="s">
        <v>404</v>
      </c>
      <c r="K55" s="18" t="s">
        <v>404</v>
      </c>
      <c r="L55" s="20" t="s">
        <v>404</v>
      </c>
      <c r="M55" s="18" t="s">
        <v>404</v>
      </c>
      <c r="N55" s="20" t="s">
        <v>404</v>
      </c>
      <c r="O55" s="18" t="s">
        <v>404</v>
      </c>
      <c r="P55" s="20" t="s">
        <v>404</v>
      </c>
      <c r="Q55" s="18" t="n">
        <v>388.31778724</v>
      </c>
      <c r="R55" s="20" t="n">
        <v>13.29105441</v>
      </c>
    </row>
    <row r="56" spans="1:18">
      <c r="A56" s="15" t="s">
        <v>453</v>
      </c>
      <c r="B56" s="17" t="n">
        <v>5359</v>
      </c>
      <c r="C56" s="18">
        <f>(0.0/B56*100)</f>
        <v/>
      </c>
      <c r="D56" s="19" t="n">
        <v>5359</v>
      </c>
      <c r="E56" s="18" t="n">
        <v>521.41670564</v>
      </c>
      <c r="F56" s="20" t="n">
        <v>2.81295655</v>
      </c>
      <c r="G56" s="18" t="n">
        <v>571.70025854</v>
      </c>
      <c r="H56" s="20" t="n">
        <v>6.12565407</v>
      </c>
      <c r="I56" s="18" t="s">
        <v>404</v>
      </c>
      <c r="J56" s="20" t="s">
        <v>404</v>
      </c>
      <c r="K56" s="18" t="s">
        <v>404</v>
      </c>
      <c r="L56" s="20" t="s">
        <v>404</v>
      </c>
      <c r="M56" s="18" t="s">
        <v>404</v>
      </c>
      <c r="N56" s="20" t="s">
        <v>404</v>
      </c>
      <c r="O56" s="18" t="s">
        <v>404</v>
      </c>
      <c r="P56" s="20" t="s">
        <v>404</v>
      </c>
      <c r="Q56" s="18" t="n">
        <v>526.58407548</v>
      </c>
      <c r="R56" s="20" t="n">
        <v>19.69678635</v>
      </c>
    </row>
    <row r="57" spans="1:18">
      <c r="A57" s="15" t="s">
        <v>454</v>
      </c>
      <c r="B57" s="17" t="n">
        <v>6513</v>
      </c>
      <c r="C57" s="18">
        <f>(0.0/B57*100)</f>
        <v/>
      </c>
      <c r="D57" s="19" t="n">
        <v>6513</v>
      </c>
      <c r="E57" s="18" t="n">
        <v>403.06978567</v>
      </c>
      <c r="F57" s="20" t="n">
        <v>2.59100458</v>
      </c>
      <c r="G57" s="18" t="n">
        <v>393.20728212</v>
      </c>
      <c r="H57" s="20" t="n">
        <v>15.67943081</v>
      </c>
      <c r="I57" s="18" t="s">
        <v>404</v>
      </c>
      <c r="J57" s="20" t="s">
        <v>404</v>
      </c>
      <c r="K57" s="18" t="s">
        <v>404</v>
      </c>
      <c r="L57" s="20" t="s">
        <v>404</v>
      </c>
      <c r="M57" s="18" t="s">
        <v>404</v>
      </c>
      <c r="N57" s="20" t="s">
        <v>404</v>
      </c>
      <c r="O57" s="18" t="s">
        <v>404</v>
      </c>
      <c r="P57" s="20" t="s">
        <v>404</v>
      </c>
      <c r="Q57" s="18" t="n">
        <v>449.01669442</v>
      </c>
      <c r="R57" s="20" t="n">
        <v>8.00421946</v>
      </c>
    </row>
    <row r="58" spans="1:18">
      <c r="A58" s="15" t="s">
        <v>455</v>
      </c>
      <c r="B58" s="17" t="n">
        <v>7267</v>
      </c>
      <c r="C58" s="18">
        <f>(0.0/B58*100)</f>
        <v/>
      </c>
      <c r="D58" s="19" t="n">
        <v>7267</v>
      </c>
      <c r="E58" s="18" t="n">
        <v>408.49103874</v>
      </c>
      <c r="F58" s="20" t="n">
        <v>2.73842307</v>
      </c>
      <c r="G58" s="18" t="n">
        <v>408.02471574</v>
      </c>
      <c r="H58" s="20" t="n">
        <v>11.11070041</v>
      </c>
      <c r="I58" s="18" t="s">
        <v>404</v>
      </c>
      <c r="J58" s="20" t="s">
        <v>404</v>
      </c>
      <c r="K58" s="18" t="s">
        <v>404</v>
      </c>
      <c r="L58" s="20" t="s">
        <v>404</v>
      </c>
      <c r="M58" s="18" t="s">
        <v>404</v>
      </c>
      <c r="N58" s="20" t="s">
        <v>404</v>
      </c>
      <c r="O58" s="18" t="s">
        <v>404</v>
      </c>
      <c r="P58" s="20" t="s">
        <v>404</v>
      </c>
      <c r="Q58" s="18" t="n">
        <v>439.84976063</v>
      </c>
      <c r="R58" s="20" t="n">
        <v>7.34080143</v>
      </c>
    </row>
    <row r="59" spans="1:18">
      <c r="A59" s="15" t="s">
        <v>456</v>
      </c>
      <c r="B59" s="17" t="n">
        <v>4826</v>
      </c>
      <c r="C59" s="18">
        <f>(0.0/B59*100)</f>
        <v/>
      </c>
      <c r="D59" s="19" t="n">
        <v>4826</v>
      </c>
      <c r="E59" s="18" t="n">
        <v>378.55793014</v>
      </c>
      <c r="F59" s="20" t="n">
        <v>1.82771643</v>
      </c>
      <c r="G59" s="18" t="n">
        <v>382.57148413</v>
      </c>
      <c r="H59" s="20" t="n">
        <v>3.86172641</v>
      </c>
      <c r="I59" s="18" t="s">
        <v>404</v>
      </c>
      <c r="J59" s="20" t="s">
        <v>404</v>
      </c>
      <c r="K59" s="18" t="s">
        <v>404</v>
      </c>
      <c r="L59" s="20" t="s">
        <v>404</v>
      </c>
      <c r="M59" s="18" t="s">
        <v>404</v>
      </c>
      <c r="N59" s="20" t="s">
        <v>404</v>
      </c>
      <c r="O59" s="18" t="s">
        <v>404</v>
      </c>
      <c r="P59" s="20" t="s">
        <v>404</v>
      </c>
      <c r="Q59" s="18" t="n">
        <v>355.39927515</v>
      </c>
      <c r="R59" s="20" t="n">
        <v>8.047002409999999</v>
      </c>
    </row>
    <row r="60" spans="1:18">
      <c r="A60" s="15" t="s">
        <v>457</v>
      </c>
      <c r="B60" s="17" t="n">
        <v>4546</v>
      </c>
      <c r="C60" s="18">
        <f>(0.0/B60*100)</f>
        <v/>
      </c>
      <c r="D60" s="19" t="n">
        <v>4546</v>
      </c>
      <c r="E60" s="18" t="n">
        <v>392.72476329</v>
      </c>
      <c r="F60" s="20" t="n">
        <v>4.23868672</v>
      </c>
      <c r="G60" s="18" t="n">
        <v>361.4803406</v>
      </c>
      <c r="H60" s="20" t="n">
        <v>8.66641879</v>
      </c>
      <c r="I60" s="18" t="s">
        <v>404</v>
      </c>
      <c r="J60" s="20" t="s">
        <v>404</v>
      </c>
      <c r="K60" s="18" t="s">
        <v>404</v>
      </c>
      <c r="L60" s="20" t="s">
        <v>404</v>
      </c>
      <c r="M60" s="18" t="s">
        <v>404</v>
      </c>
      <c r="N60" s="20" t="s">
        <v>404</v>
      </c>
      <c r="O60" s="18" t="s">
        <v>404</v>
      </c>
      <c r="P60" s="20" t="s">
        <v>404</v>
      </c>
      <c r="Q60" s="18" t="n">
        <v>378.53223288</v>
      </c>
      <c r="R60" s="20" t="n">
        <v>28.51178023</v>
      </c>
    </row>
    <row r="61" spans="1:18">
      <c r="A61" s="15" t="s">
        <v>458</v>
      </c>
      <c r="B61" s="17" t="n">
        <v>6525</v>
      </c>
      <c r="C61" s="18">
        <f>(0.0/B61*100)</f>
        <v/>
      </c>
      <c r="D61" s="19" t="n">
        <v>6525</v>
      </c>
      <c r="E61" s="18" t="n">
        <v>477.43227233</v>
      </c>
      <c r="F61" s="20" t="n">
        <v>3.28501829</v>
      </c>
      <c r="G61" s="18" t="n">
        <v>467.32344576</v>
      </c>
      <c r="H61" s="20" t="n">
        <v>5.93470741</v>
      </c>
      <c r="I61" s="18" t="s">
        <v>404</v>
      </c>
      <c r="J61" s="20" t="s">
        <v>404</v>
      </c>
      <c r="K61" s="18" t="s">
        <v>404</v>
      </c>
      <c r="L61" s="20" t="s">
        <v>404</v>
      </c>
      <c r="M61" s="18" t="s">
        <v>404</v>
      </c>
      <c r="N61" s="20" t="s">
        <v>404</v>
      </c>
      <c r="O61" s="18" t="s">
        <v>404</v>
      </c>
      <c r="P61" s="20" t="s">
        <v>404</v>
      </c>
      <c r="Q61" s="18" t="n">
        <v>506.38172857</v>
      </c>
      <c r="R61" s="20" t="n">
        <v>13.98820072</v>
      </c>
    </row>
    <row r="62" spans="1:18">
      <c r="A62" s="15" t="s">
        <v>459</v>
      </c>
      <c r="B62" s="17" t="n">
        <v>4476</v>
      </c>
      <c r="C62" s="18">
        <f>(0.0/B62*100)</f>
        <v/>
      </c>
      <c r="D62" s="19" t="n">
        <v>4476</v>
      </c>
      <c r="E62" s="18" t="n">
        <v>529.86595172</v>
      </c>
      <c r="F62" s="20" t="n">
        <v>1.05878791</v>
      </c>
      <c r="G62" s="18" t="n">
        <v>481.34030802</v>
      </c>
      <c r="H62" s="20" t="n">
        <v>6.39416906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383.0445827</v>
      </c>
      <c r="F63" s="20" t="n">
        <v>1.32445322</v>
      </c>
      <c r="G63" s="18" t="n">
        <v>326.28276932</v>
      </c>
      <c r="H63" s="20" t="n">
        <v>4.90359772</v>
      </c>
      <c r="I63" s="18" t="s">
        <v>404</v>
      </c>
      <c r="J63" s="20" t="s">
        <v>404</v>
      </c>
      <c r="K63" s="18" t="s">
        <v>404</v>
      </c>
      <c r="L63" s="20" t="s">
        <v>404</v>
      </c>
      <c r="M63" s="18" t="s">
        <v>404</v>
      </c>
      <c r="N63" s="20" t="s">
        <v>404</v>
      </c>
      <c r="O63" s="18" t="s">
        <v>404</v>
      </c>
      <c r="P63" s="20" t="s">
        <v>404</v>
      </c>
      <c r="Q63" s="18" t="n">
        <v>416.51499022</v>
      </c>
      <c r="R63" s="20" t="n">
        <v>4.69302121</v>
      </c>
    </row>
    <row r="64" spans="1:18">
      <c r="A64" s="15" t="s">
        <v>461</v>
      </c>
      <c r="B64" s="17" t="n">
        <v>3634</v>
      </c>
      <c r="C64" s="18">
        <f>(27.0/B64*100)</f>
        <v/>
      </c>
      <c r="D64" s="19" t="n">
        <v>3607</v>
      </c>
      <c r="E64" s="18" t="n">
        <v>471.02642112</v>
      </c>
      <c r="F64" s="20" t="n">
        <v>1.73291025</v>
      </c>
      <c r="G64" s="18" t="n">
        <v>423.86730306</v>
      </c>
      <c r="H64" s="20" t="n">
        <v>4.13630305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430.95704779</v>
      </c>
      <c r="F65" s="20" t="n">
        <v>2.50205409</v>
      </c>
      <c r="G65" s="18" t="n">
        <v>414.74855785</v>
      </c>
      <c r="H65" s="20" t="n">
        <v>5.70617927</v>
      </c>
      <c r="I65" s="18" t="s">
        <v>404</v>
      </c>
      <c r="J65" s="20" t="s">
        <v>404</v>
      </c>
      <c r="K65" s="18" t="s">
        <v>404</v>
      </c>
      <c r="L65" s="20" t="s">
        <v>404</v>
      </c>
      <c r="M65" s="18" t="s">
        <v>404</v>
      </c>
      <c r="N65" s="20" t="s">
        <v>404</v>
      </c>
      <c r="O65" s="18" t="s">
        <v>404</v>
      </c>
      <c r="P65" s="20" t="s">
        <v>404</v>
      </c>
      <c r="Q65" s="18" t="n">
        <v>428.99150546</v>
      </c>
      <c r="R65" s="20" t="n">
        <v>7.37986822</v>
      </c>
    </row>
    <row r="66" spans="1:18">
      <c r="A66" s="15" t="s">
        <v>463</v>
      </c>
      <c r="B66" s="17" t="n">
        <v>5665</v>
      </c>
      <c r="C66" s="18">
        <f>(0.0/B66*100)</f>
        <v/>
      </c>
      <c r="D66" s="19" t="n">
        <v>5665</v>
      </c>
      <c r="E66" s="18" t="n">
        <v>411.79821025</v>
      </c>
      <c r="F66" s="20" t="n">
        <v>1.05934422</v>
      </c>
      <c r="G66" s="18" t="n">
        <v>403.62903064</v>
      </c>
      <c r="H66" s="20" t="n">
        <v>4.5688016</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397.93987521</v>
      </c>
      <c r="F67" s="20" t="n">
        <v>2.55723126</v>
      </c>
      <c r="G67" s="18" t="n">
        <v>387.15187037</v>
      </c>
      <c r="H67" s="20" t="n">
        <v>8.283961509999999</v>
      </c>
      <c r="I67" s="18" t="s">
        <v>404</v>
      </c>
      <c r="J67" s="20" t="s">
        <v>404</v>
      </c>
      <c r="K67" s="18" t="s">
        <v>404</v>
      </c>
      <c r="L67" s="20" t="s">
        <v>404</v>
      </c>
      <c r="M67" s="18" t="s">
        <v>404</v>
      </c>
      <c r="N67" s="20" t="s">
        <v>404</v>
      </c>
      <c r="O67" s="18" t="s">
        <v>404</v>
      </c>
      <c r="P67" s="20" t="s">
        <v>404</v>
      </c>
      <c r="Q67" s="18" t="n">
        <v>391.09860085</v>
      </c>
      <c r="R67" s="20" t="n">
        <v>21.21437302</v>
      </c>
    </row>
    <row r="68" spans="1:18">
      <c r="A68" s="15" t="s">
        <v>465</v>
      </c>
      <c r="B68" s="17" t="n">
        <v>12083</v>
      </c>
      <c r="C68" s="18">
        <f>(0.0/B68*100)</f>
        <v/>
      </c>
      <c r="D68" s="19" t="n">
        <v>12083</v>
      </c>
      <c r="E68" s="18" t="n">
        <v>418.02282979</v>
      </c>
      <c r="F68" s="20" t="n">
        <v>0.99526244</v>
      </c>
      <c r="G68" s="18" t="n">
        <v>372.1033</v>
      </c>
      <c r="H68" s="20" t="n">
        <v>7.9051788</v>
      </c>
      <c r="I68" s="18" t="s">
        <v>404</v>
      </c>
      <c r="J68" s="20" t="s">
        <v>404</v>
      </c>
      <c r="K68" s="18" t="s">
        <v>404</v>
      </c>
      <c r="L68" s="20" t="s">
        <v>404</v>
      </c>
      <c r="M68" s="18" t="s">
        <v>404</v>
      </c>
      <c r="N68" s="20" t="s">
        <v>404</v>
      </c>
      <c r="O68" s="18" t="s">
        <v>404</v>
      </c>
      <c r="P68" s="20" t="s">
        <v>404</v>
      </c>
      <c r="Q68" s="18" t="n">
        <v>425.35103118</v>
      </c>
      <c r="R68" s="20" t="n">
        <v>6.74425322</v>
      </c>
    </row>
    <row r="69" spans="1:18">
      <c r="A69" s="15" t="s">
        <v>466</v>
      </c>
      <c r="B69" s="17" t="n">
        <v>4876</v>
      </c>
      <c r="C69" s="18">
        <f>(0.0/B69*100)</f>
        <v/>
      </c>
      <c r="D69" s="19" t="n">
        <v>4876</v>
      </c>
      <c r="E69" s="18" t="n">
        <v>435.617756</v>
      </c>
      <c r="F69" s="20" t="n">
        <v>3.45394274</v>
      </c>
      <c r="G69" s="18" t="n">
        <v>425.32386247</v>
      </c>
      <c r="H69" s="20" t="n">
        <v>15.23212501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486.79789945</v>
      </c>
      <c r="F70" s="20" t="n">
        <v>2.95195257</v>
      </c>
      <c r="G70" s="18" t="n">
        <v>466.01308359</v>
      </c>
      <c r="H70" s="20" t="n">
        <v>31.60546903</v>
      </c>
      <c r="I70" s="18" t="s">
        <v>404</v>
      </c>
      <c r="J70" s="20" t="s">
        <v>404</v>
      </c>
      <c r="K70" s="18" t="s">
        <v>404</v>
      </c>
      <c r="L70" s="20" t="s">
        <v>404</v>
      </c>
      <c r="M70" s="18" t="s">
        <v>404</v>
      </c>
      <c r="N70" s="20" t="s">
        <v>404</v>
      </c>
      <c r="O70" s="18" t="s">
        <v>404</v>
      </c>
      <c r="P70" s="20" t="s">
        <v>404</v>
      </c>
      <c r="Q70" s="18" t="n">
        <v>510.58649487</v>
      </c>
      <c r="R70" s="20" t="n">
        <v>4.81300452</v>
      </c>
    </row>
    <row r="71" spans="1:18">
      <c r="A71" s="15" t="s">
        <v>468</v>
      </c>
      <c r="B71" s="17" t="n">
        <v>6115</v>
      </c>
      <c r="C71" s="18">
        <f>(0.0/B71*100)</f>
        <v/>
      </c>
      <c r="D71" s="19" t="n">
        <v>6115</v>
      </c>
      <c r="E71" s="18" t="n">
        <v>555.83125727</v>
      </c>
      <c r="F71" s="20" t="n">
        <v>1.22272048</v>
      </c>
      <c r="G71" s="18" t="n">
        <v>545.7185338</v>
      </c>
      <c r="H71" s="20" t="n">
        <v>6.75613561</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532.6121355499999</v>
      </c>
      <c r="F72" s="20" t="n">
        <v>2.7285168</v>
      </c>
      <c r="G72" s="18" t="n">
        <v>538.09340026</v>
      </c>
      <c r="H72" s="20" t="n">
        <v>30.90541406</v>
      </c>
      <c r="I72" s="18" t="s">
        <v>404</v>
      </c>
      <c r="J72" s="20" t="s">
        <v>404</v>
      </c>
      <c r="K72" s="18" t="s">
        <v>404</v>
      </c>
      <c r="L72" s="20" t="s">
        <v>404</v>
      </c>
      <c r="M72" s="18" t="s">
        <v>404</v>
      </c>
      <c r="N72" s="20" t="s">
        <v>404</v>
      </c>
      <c r="O72" s="18" t="s">
        <v>404</v>
      </c>
      <c r="P72" s="20" t="s">
        <v>404</v>
      </c>
      <c r="Q72" s="18" t="n">
        <v>497.89174937</v>
      </c>
      <c r="R72" s="20" t="n">
        <v>6.66648471</v>
      </c>
    </row>
    <row r="73" spans="1:18">
      <c r="A73" s="15" t="s">
        <v>470</v>
      </c>
      <c r="B73" s="17" t="n">
        <v>8249</v>
      </c>
      <c r="C73" s="18">
        <f>(0.0/B73*100)</f>
        <v/>
      </c>
      <c r="D73" s="19" t="n">
        <v>8249</v>
      </c>
      <c r="E73" s="18" t="n">
        <v>422.93833965</v>
      </c>
      <c r="F73" s="20" t="n">
        <v>3.04947494</v>
      </c>
      <c r="G73" s="18" t="n">
        <v>394.14538127</v>
      </c>
      <c r="H73" s="20" t="n">
        <v>11.5768648</v>
      </c>
      <c r="I73" s="18" t="s">
        <v>404</v>
      </c>
      <c r="J73" s="20" t="s">
        <v>404</v>
      </c>
      <c r="K73" s="18" t="s">
        <v>404</v>
      </c>
      <c r="L73" s="20" t="s">
        <v>404</v>
      </c>
      <c r="M73" s="18" t="s">
        <v>404</v>
      </c>
      <c r="N73" s="20" t="s">
        <v>404</v>
      </c>
      <c r="O73" s="18" t="s">
        <v>404</v>
      </c>
      <c r="P73" s="20" t="s">
        <v>404</v>
      </c>
      <c r="Q73" s="18" t="n">
        <v>414.33472174</v>
      </c>
      <c r="R73" s="20" t="n">
        <v>22.3276248</v>
      </c>
    </row>
    <row r="74" spans="1:18">
      <c r="A74" s="15" t="s">
        <v>471</v>
      </c>
      <c r="B74" s="17" t="n">
        <v>4692</v>
      </c>
      <c r="C74" s="18">
        <f>(484.0/B74*100)</f>
        <v/>
      </c>
      <c r="D74" s="19" t="n">
        <v>4208</v>
      </c>
      <c r="E74" s="18" t="n">
        <v>431.93387818</v>
      </c>
      <c r="F74" s="20" t="n">
        <v>1.61181564</v>
      </c>
      <c r="G74" s="18" t="n">
        <v>361.52734371</v>
      </c>
      <c r="H74" s="20" t="n">
        <v>3.55572669</v>
      </c>
      <c r="I74" s="18" t="s">
        <v>404</v>
      </c>
      <c r="J74" s="20" t="s">
        <v>404</v>
      </c>
      <c r="K74" s="18" t="s">
        <v>404</v>
      </c>
      <c r="L74" s="20" t="s">
        <v>404</v>
      </c>
      <c r="M74" s="18" t="s">
        <v>404</v>
      </c>
      <c r="N74" s="20" t="s">
        <v>404</v>
      </c>
      <c r="O74" s="18" t="s">
        <v>404</v>
      </c>
      <c r="P74" s="20" t="s">
        <v>404</v>
      </c>
      <c r="Q74" s="18" t="n">
        <v>443.50135863</v>
      </c>
      <c r="R74" s="20" t="n">
        <v>11.14476439</v>
      </c>
    </row>
    <row r="75" spans="1:18">
      <c r="A75" s="15" t="s">
        <v>472</v>
      </c>
      <c r="B75" s="17" t="n">
        <v>5375</v>
      </c>
      <c r="C75" s="18">
        <f>(483.0/B75*100)</f>
        <v/>
      </c>
      <c r="D75" s="19" t="n">
        <v>4892</v>
      </c>
      <c r="E75" s="18" t="n">
        <v>391.06943763</v>
      </c>
      <c r="F75" s="20" t="n">
        <v>6.0994044</v>
      </c>
      <c r="G75" s="18" t="n">
        <v>385.35002575</v>
      </c>
      <c r="H75" s="20" t="n">
        <v>3.40728779</v>
      </c>
      <c r="I75" s="18" t="s">
        <v>404</v>
      </c>
      <c r="J75" s="20" t="s">
        <v>404</v>
      </c>
      <c r="K75" s="18" t="s">
        <v>404</v>
      </c>
      <c r="L75" s="20" t="s">
        <v>404</v>
      </c>
      <c r="M75" s="18" t="s">
        <v>404</v>
      </c>
      <c r="N75" s="20" t="s">
        <v>404</v>
      </c>
      <c r="O75" s="18" t="s">
        <v>404</v>
      </c>
      <c r="P75" s="20" t="s">
        <v>404</v>
      </c>
      <c r="Q75" s="18" t="n">
        <v>381.71995494</v>
      </c>
      <c r="R75" s="20" t="n">
        <v>12.40921675</v>
      </c>
    </row>
    <row r="76" spans="1:18">
      <c r="A76" s="15" t="s">
        <v>473</v>
      </c>
      <c r="B76" s="17" t="n">
        <v>14167</v>
      </c>
      <c r="C76" s="18">
        <f>(1400.0/B76*100)</f>
        <v/>
      </c>
      <c r="D76" s="19" t="n">
        <v>12767</v>
      </c>
      <c r="E76" s="18" t="n">
        <v>438.19390883</v>
      </c>
      <c r="F76" s="20" t="n">
        <v>2.51813048</v>
      </c>
      <c r="G76" s="18" t="n">
        <v>429.12311137</v>
      </c>
      <c r="H76" s="20" t="n">
        <v>35.14851407</v>
      </c>
      <c r="I76" s="18" t="s">
        <v>404</v>
      </c>
      <c r="J76" s="20" t="s">
        <v>404</v>
      </c>
      <c r="K76" s="18" t="s">
        <v>404</v>
      </c>
      <c r="L76" s="20" t="s">
        <v>404</v>
      </c>
      <c r="M76" s="18" t="s">
        <v>404</v>
      </c>
      <c r="N76" s="20" t="s">
        <v>404</v>
      </c>
      <c r="O76" s="18" t="s">
        <v>404</v>
      </c>
      <c r="P76" s="20" t="s">
        <v>404</v>
      </c>
      <c r="Q76" s="18" t="n">
        <v>438.37277751</v>
      </c>
      <c r="R76" s="20" t="n">
        <v>8.89382524</v>
      </c>
    </row>
    <row r="77" spans="1:18">
      <c r="A77" s="15" t="s">
        <v>474</v>
      </c>
      <c r="B77" s="17" t="n">
        <v>6062</v>
      </c>
      <c r="C77" s="18">
        <f>(0.0/B77*100)</f>
        <v/>
      </c>
      <c r="D77" s="19" t="n">
        <v>6062</v>
      </c>
      <c r="E77" s="18" t="n">
        <v>434.73345075</v>
      </c>
      <c r="F77" s="20" t="n">
        <v>2.56724394</v>
      </c>
      <c r="G77" s="18" t="n">
        <v>442.72199716</v>
      </c>
      <c r="H77" s="20" t="n">
        <v>10.80272203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526.1063708299999</v>
      </c>
      <c r="F78" s="20" t="n">
        <v>4.09453518</v>
      </c>
      <c r="G78" s="18" t="n">
        <v>502.54961045</v>
      </c>
      <c r="H78" s="20" t="n">
        <v>7.64465949</v>
      </c>
      <c r="I78" s="18" t="s">
        <v>404</v>
      </c>
      <c r="J78" s="20" t="s">
        <v>404</v>
      </c>
      <c r="K78" s="18" t="s">
        <v>404</v>
      </c>
      <c r="L78" s="20" t="s">
        <v>404</v>
      </c>
      <c r="M78" s="18" t="s">
        <v>404</v>
      </c>
      <c r="N78" s="20" t="s">
        <v>404</v>
      </c>
      <c r="O78" s="18" t="s">
        <v>404</v>
      </c>
      <c r="P78" s="20" t="s">
        <v>404</v>
      </c>
      <c r="Q78" s="18" t="n">
        <v>488.79665937</v>
      </c>
      <c r="R78" s="20" t="n">
        <v>5.36423065</v>
      </c>
    </row>
    <row customHeight="1" ht="25" r="79" spans="1:18">
      <c r="A79" s="15" t="s">
        <v>476</v>
      </c>
      <c r="B79" s="17" t="n">
        <v>1657</v>
      </c>
      <c r="C79" s="18">
        <f>(21.0/B79*100)</f>
        <v/>
      </c>
      <c r="D79" s="19" t="n">
        <v>1636</v>
      </c>
      <c r="E79" s="18" t="n">
        <v>477.09018903</v>
      </c>
      <c r="F79" s="20" t="n">
        <v>6.92944212</v>
      </c>
      <c r="G79" s="18" t="n">
        <v>450.72868432</v>
      </c>
      <c r="H79" s="20" t="n">
        <v>13.10968077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456.48357586</v>
      </c>
      <c r="F80" s="20" t="n">
        <v>3.67164431</v>
      </c>
      <c r="G80" s="18" t="s">
        <v>404</v>
      </c>
      <c r="H80" s="20" t="s">
        <v>404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443.2779138</v>
      </c>
      <c r="F81" s="20" t="n">
        <v>3.26733959</v>
      </c>
      <c r="G81" s="18" t="n">
        <v>439.17659065</v>
      </c>
      <c r="H81" s="20" t="n">
        <v>7.06204529</v>
      </c>
      <c r="I81" s="18" t="s">
        <v>404</v>
      </c>
      <c r="J81" s="20" t="s">
        <v>404</v>
      </c>
      <c r="K81" s="18" t="s">
        <v>404</v>
      </c>
      <c r="L81" s="20" t="s">
        <v>404</v>
      </c>
      <c r="M81" s="18" t="s">
        <v>404</v>
      </c>
      <c r="N81" s="20" t="s">
        <v>404</v>
      </c>
      <c r="O81" s="18" t="s">
        <v>404</v>
      </c>
      <c r="P81" s="20" t="s">
        <v>404</v>
      </c>
      <c r="Q81" s="18" t="n">
        <v>523.4145175</v>
      </c>
      <c r="R81" s="20" t="n">
        <v>6.78576833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720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509.1704556</v>
      </c>
      <c r="F7" s="20" t="n">
        <v>2.11590326</v>
      </c>
      <c r="G7" s="18" t="n">
        <v>519.74069134</v>
      </c>
      <c r="H7" s="20" t="n">
        <v>4.65357335</v>
      </c>
      <c r="I7" s="18" t="s">
        <v>404</v>
      </c>
      <c r="J7" s="20" t="s">
        <v>404</v>
      </c>
      <c r="K7" s="18" t="s">
        <v>404</v>
      </c>
      <c r="L7" s="20" t="s">
        <v>404</v>
      </c>
      <c r="M7" s="18" t="s">
        <v>404</v>
      </c>
      <c r="N7" s="20" t="s">
        <v>404</v>
      </c>
      <c r="O7" s="18" t="s">
        <v>404</v>
      </c>
      <c r="P7" s="20" t="s">
        <v>404</v>
      </c>
      <c r="Q7" s="18" t="n">
        <v>490.32907781</v>
      </c>
      <c r="R7" s="20" t="n">
        <v>14.89394093</v>
      </c>
    </row>
    <row r="8" spans="1:18">
      <c r="A8" s="15" t="s">
        <v>405</v>
      </c>
      <c r="B8" s="17" t="n">
        <v>7007</v>
      </c>
      <c r="C8" s="18">
        <f>(0.0/B8*100)</f>
        <v/>
      </c>
      <c r="D8" s="19" t="n">
        <v>7007</v>
      </c>
      <c r="E8" s="18" t="n">
        <v>507.24909961</v>
      </c>
      <c r="F8" s="20" t="n">
        <v>3.47518671</v>
      </c>
      <c r="G8" s="18" t="n">
        <v>460.73095597</v>
      </c>
      <c r="H8" s="20" t="n">
        <v>10.74010479</v>
      </c>
      <c r="I8" s="18" t="s">
        <v>404</v>
      </c>
      <c r="J8" s="20" t="s">
        <v>404</v>
      </c>
      <c r="K8" s="18" t="s">
        <v>404</v>
      </c>
      <c r="L8" s="20" t="s">
        <v>404</v>
      </c>
      <c r="M8" s="18" t="s">
        <v>404</v>
      </c>
      <c r="N8" s="20" t="s">
        <v>404</v>
      </c>
      <c r="O8" s="18" t="s">
        <v>404</v>
      </c>
      <c r="P8" s="20" t="s">
        <v>404</v>
      </c>
      <c r="Q8" s="18" t="n">
        <v>463.16728082</v>
      </c>
      <c r="R8" s="20" t="n">
        <v>15.38834932</v>
      </c>
    </row>
    <row r="9" spans="1:18">
      <c r="A9" s="15" t="s">
        <v>406</v>
      </c>
      <c r="B9" s="17" t="n">
        <v>9651</v>
      </c>
      <c r="C9" s="18">
        <f>(200.0/B9*100)</f>
        <v/>
      </c>
      <c r="D9" s="19" t="n">
        <v>9451</v>
      </c>
      <c r="E9" s="18" t="n">
        <v>510.12289701</v>
      </c>
      <c r="F9" s="20" t="n">
        <v>4.0220467</v>
      </c>
      <c r="G9" s="18" t="n">
        <v>494.11768306</v>
      </c>
      <c r="H9" s="20" t="n">
        <v>6.08015019</v>
      </c>
      <c r="I9" s="18" t="s">
        <v>404</v>
      </c>
      <c r="J9" s="20" t="s">
        <v>404</v>
      </c>
      <c r="K9" s="18" t="s">
        <v>404</v>
      </c>
      <c r="L9" s="20" t="s">
        <v>404</v>
      </c>
      <c r="M9" s="18" t="s">
        <v>404</v>
      </c>
      <c r="N9" s="20" t="s">
        <v>404</v>
      </c>
      <c r="O9" s="18" t="s">
        <v>404</v>
      </c>
      <c r="P9" s="20" t="s">
        <v>404</v>
      </c>
      <c r="Q9" s="18" t="n">
        <v>483.91637412</v>
      </c>
      <c r="R9" s="20" t="n">
        <v>16.63608856</v>
      </c>
    </row>
    <row r="10" spans="1:18">
      <c r="A10" s="15" t="s">
        <v>407</v>
      </c>
      <c r="B10" s="17" t="n">
        <v>20058</v>
      </c>
      <c r="C10" s="18">
        <f>(3134.0/B10*100)</f>
        <v/>
      </c>
      <c r="D10" s="19" t="n">
        <v>16924</v>
      </c>
      <c r="E10" s="18" t="n">
        <v>528.60574167</v>
      </c>
      <c r="F10" s="20" t="n">
        <v>2.28878928</v>
      </c>
      <c r="G10" s="18" t="n">
        <v>524.94104552</v>
      </c>
      <c r="H10" s="20" t="n">
        <v>5.02748309</v>
      </c>
      <c r="I10" s="18" t="s">
        <v>404</v>
      </c>
      <c r="J10" s="20" t="s">
        <v>404</v>
      </c>
      <c r="K10" s="18" t="s">
        <v>404</v>
      </c>
      <c r="L10" s="20" t="s">
        <v>404</v>
      </c>
      <c r="M10" s="18" t="s">
        <v>404</v>
      </c>
      <c r="N10" s="20" t="s">
        <v>404</v>
      </c>
      <c r="O10" s="18" t="s">
        <v>404</v>
      </c>
      <c r="P10" s="20" t="s">
        <v>404</v>
      </c>
      <c r="Q10" s="18" t="n">
        <v>565.51054987</v>
      </c>
      <c r="R10" s="20" t="n">
        <v>15.50038781</v>
      </c>
    </row>
    <row r="11" spans="1:18">
      <c r="A11" s="15" t="s">
        <v>408</v>
      </c>
      <c r="B11" s="17" t="n">
        <v>7053</v>
      </c>
      <c r="C11" s="18">
        <f>(212.0/B11*100)</f>
        <v/>
      </c>
      <c r="D11" s="19" t="n">
        <v>6841</v>
      </c>
      <c r="E11" s="18" t="n">
        <v>443.09358839</v>
      </c>
      <c r="F11" s="20" t="n">
        <v>4.01120419</v>
      </c>
      <c r="G11" s="18" t="n">
        <v>455.52940656</v>
      </c>
      <c r="H11" s="20" t="n">
        <v>6.09372695</v>
      </c>
      <c r="I11" s="18" t="s">
        <v>404</v>
      </c>
      <c r="J11" s="20" t="s">
        <v>404</v>
      </c>
      <c r="K11" s="18" t="s">
        <v>404</v>
      </c>
      <c r="L11" s="20" t="s">
        <v>404</v>
      </c>
      <c r="M11" s="18" t="s">
        <v>404</v>
      </c>
      <c r="N11" s="20" t="s">
        <v>404</v>
      </c>
      <c r="O11" s="18" t="s">
        <v>404</v>
      </c>
      <c r="P11" s="20" t="s">
        <v>404</v>
      </c>
      <c r="Q11" s="18" t="n">
        <v>423.58196494</v>
      </c>
      <c r="R11" s="20" t="n">
        <v>8.41486954</v>
      </c>
    </row>
    <row r="12" spans="1:18">
      <c r="A12" s="15" t="s">
        <v>409</v>
      </c>
      <c r="B12" s="17" t="n">
        <v>6894</v>
      </c>
      <c r="C12" s="18">
        <f>(106.0/B12*100)</f>
        <v/>
      </c>
      <c r="D12" s="19" t="n">
        <v>6788</v>
      </c>
      <c r="E12" s="18" t="n">
        <v>494.49538435</v>
      </c>
      <c r="F12" s="20" t="n">
        <v>4.04981779</v>
      </c>
      <c r="G12" s="18" t="n">
        <v>490.67663246</v>
      </c>
      <c r="H12" s="20" t="n">
        <v>5.95652206</v>
      </c>
      <c r="I12" s="18" t="s">
        <v>404</v>
      </c>
      <c r="J12" s="20" t="s">
        <v>404</v>
      </c>
      <c r="K12" s="18" t="s">
        <v>404</v>
      </c>
      <c r="L12" s="20" t="s">
        <v>404</v>
      </c>
      <c r="M12" s="18" t="s">
        <v>404</v>
      </c>
      <c r="N12" s="20" t="s">
        <v>404</v>
      </c>
      <c r="O12" s="18" t="s">
        <v>404</v>
      </c>
      <c r="P12" s="20" t="s">
        <v>404</v>
      </c>
      <c r="Q12" s="18" t="n">
        <v>422.57420863</v>
      </c>
      <c r="R12" s="20" t="n">
        <v>8.12601068</v>
      </c>
    </row>
    <row r="13" spans="1:18">
      <c r="A13" s="15" t="s">
        <v>410</v>
      </c>
      <c r="B13" s="17" t="n">
        <v>7161</v>
      </c>
      <c r="C13" s="18">
        <f>(1175.0/B13*100)</f>
        <v/>
      </c>
      <c r="D13" s="19" t="n">
        <v>5986</v>
      </c>
      <c r="E13" s="18" t="n">
        <v>500.88439911</v>
      </c>
      <c r="F13" s="20" t="n">
        <v>2.7199241</v>
      </c>
      <c r="G13" s="18" t="n">
        <v>503.69832911</v>
      </c>
      <c r="H13" s="20" t="n">
        <v>6.94933216</v>
      </c>
      <c r="I13" s="18" t="s">
        <v>404</v>
      </c>
      <c r="J13" s="20" t="s">
        <v>404</v>
      </c>
      <c r="K13" s="18" t="s">
        <v>404</v>
      </c>
      <c r="L13" s="20" t="s">
        <v>404</v>
      </c>
      <c r="M13" s="18" t="s">
        <v>404</v>
      </c>
      <c r="N13" s="20" t="s">
        <v>404</v>
      </c>
      <c r="O13" s="18" t="s">
        <v>404</v>
      </c>
      <c r="P13" s="20" t="s">
        <v>404</v>
      </c>
      <c r="Q13" s="18" t="n">
        <v>503.11365045</v>
      </c>
      <c r="R13" s="20" t="n">
        <v>5.02020587</v>
      </c>
    </row>
    <row r="14" spans="1:18">
      <c r="A14" s="15" t="s">
        <v>411</v>
      </c>
      <c r="B14" s="17" t="n">
        <v>5587</v>
      </c>
      <c r="C14" s="18">
        <f>(0.0/B14*100)</f>
        <v/>
      </c>
      <c r="D14" s="19" t="n">
        <v>5587</v>
      </c>
      <c r="E14" s="18" t="n">
        <v>533.98399087</v>
      </c>
      <c r="F14" s="20" t="n">
        <v>2.16737001</v>
      </c>
      <c r="G14" s="18" t="n">
        <v>534.75218992</v>
      </c>
      <c r="H14" s="20" t="n">
        <v>7.96256562</v>
      </c>
      <c r="I14" s="18" t="s">
        <v>404</v>
      </c>
      <c r="J14" s="20" t="s">
        <v>404</v>
      </c>
      <c r="K14" s="18" t="s">
        <v>404</v>
      </c>
      <c r="L14" s="20" t="s">
        <v>404</v>
      </c>
      <c r="M14" s="18" t="s">
        <v>404</v>
      </c>
      <c r="N14" s="20" t="s">
        <v>404</v>
      </c>
      <c r="O14" s="18" t="s">
        <v>404</v>
      </c>
      <c r="P14" s="20" t="s">
        <v>404</v>
      </c>
      <c r="Q14" s="18" t="n">
        <v>545.80173669</v>
      </c>
      <c r="R14" s="20" t="n">
        <v>10.4494282</v>
      </c>
    </row>
    <row r="15" spans="1:18">
      <c r="A15" s="15" t="s">
        <v>412</v>
      </c>
      <c r="B15" s="17" t="n">
        <v>5882</v>
      </c>
      <c r="C15" s="18">
        <f>(0.0/B15*100)</f>
        <v/>
      </c>
      <c r="D15" s="19" t="n">
        <v>5882</v>
      </c>
      <c r="E15" s="18" t="n">
        <v>529.3119793</v>
      </c>
      <c r="F15" s="20" t="n">
        <v>2.96647242</v>
      </c>
      <c r="G15" s="18" t="n">
        <v>534.07367924</v>
      </c>
      <c r="H15" s="20" t="n">
        <v>4.39914984</v>
      </c>
      <c r="I15" s="18" t="s">
        <v>404</v>
      </c>
      <c r="J15" s="20" t="s">
        <v>404</v>
      </c>
      <c r="K15" s="18" t="s">
        <v>404</v>
      </c>
      <c r="L15" s="20" t="s">
        <v>404</v>
      </c>
      <c r="M15" s="18" t="s">
        <v>404</v>
      </c>
      <c r="N15" s="20" t="s">
        <v>404</v>
      </c>
      <c r="O15" s="18" t="s">
        <v>404</v>
      </c>
      <c r="P15" s="20" t="s">
        <v>404</v>
      </c>
      <c r="Q15" s="18" t="n">
        <v>525.21751123</v>
      </c>
      <c r="R15" s="20" t="n">
        <v>20.88722366</v>
      </c>
    </row>
    <row r="16" spans="1:18">
      <c r="A16" s="15" t="s">
        <v>413</v>
      </c>
      <c r="B16" s="17" t="n">
        <v>6108</v>
      </c>
      <c r="C16" s="18">
        <f>(0.0/B16*100)</f>
        <v/>
      </c>
      <c r="D16" s="19" t="n">
        <v>6108</v>
      </c>
      <c r="E16" s="18" t="s">
        <v>404</v>
      </c>
      <c r="F16" s="20" t="s">
        <v>404</v>
      </c>
      <c r="G16" s="18" t="s">
        <v>404</v>
      </c>
      <c r="H16" s="20" t="s">
        <v>404</v>
      </c>
      <c r="I16" s="18" t="s">
        <v>404</v>
      </c>
      <c r="J16" s="20" t="s">
        <v>404</v>
      </c>
      <c r="K16" s="18" t="s">
        <v>404</v>
      </c>
      <c r="L16" s="20" t="s">
        <v>404</v>
      </c>
      <c r="M16" s="18" t="n">
        <v>494.9776003</v>
      </c>
      <c r="N16" s="20" t="n">
        <v>2.06072662</v>
      </c>
      <c r="O16" s="18" t="s">
        <v>404</v>
      </c>
      <c r="P16" s="20" t="s">
        <v>404</v>
      </c>
      <c r="Q16" s="18" t="s">
        <v>404</v>
      </c>
      <c r="R16" s="20" t="s">
        <v>404</v>
      </c>
    </row>
    <row r="17" spans="1:18">
      <c r="A17" s="15" t="s">
        <v>414</v>
      </c>
      <c r="B17" s="17" t="n">
        <v>6504</v>
      </c>
      <c r="C17" s="18">
        <f>(1325.0/B17*100)</f>
        <v/>
      </c>
      <c r="D17" s="19" t="n">
        <v>5179</v>
      </c>
      <c r="E17" s="18" t="n">
        <v>507.92201938</v>
      </c>
      <c r="F17" s="20" t="n">
        <v>3.67017886</v>
      </c>
      <c r="G17" s="18" t="n">
        <v>479.32846951</v>
      </c>
      <c r="H17" s="20" t="n">
        <v>23.86105996</v>
      </c>
      <c r="I17" s="18" t="s">
        <v>404</v>
      </c>
      <c r="J17" s="20" t="s">
        <v>404</v>
      </c>
      <c r="K17" s="18" t="s">
        <v>404</v>
      </c>
      <c r="L17" s="20" t="s">
        <v>404</v>
      </c>
      <c r="M17" s="18" t="s">
        <v>404</v>
      </c>
      <c r="N17" s="20" t="s">
        <v>404</v>
      </c>
      <c r="O17" s="18" t="s">
        <v>404</v>
      </c>
      <c r="P17" s="20" t="s">
        <v>404</v>
      </c>
      <c r="Q17" s="18" t="n">
        <v>556.86913942</v>
      </c>
      <c r="R17" s="20" t="n">
        <v>15.60185555</v>
      </c>
    </row>
    <row r="18" spans="1:18">
      <c r="A18" s="15" t="s">
        <v>415</v>
      </c>
      <c r="B18" s="17" t="n">
        <v>5532</v>
      </c>
      <c r="C18" s="18">
        <f>(0.0/B18*100)</f>
        <v/>
      </c>
      <c r="D18" s="19" t="n">
        <v>5532</v>
      </c>
      <c r="E18" s="18" t="n">
        <v>449.46460862</v>
      </c>
      <c r="F18" s="20" t="n">
        <v>6.78082762</v>
      </c>
      <c r="G18" s="18" t="n">
        <v>459.11459957</v>
      </c>
      <c r="H18" s="20" t="n">
        <v>4.94497847</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476.78219616</v>
      </c>
      <c r="F19" s="20" t="n">
        <v>3.8985384</v>
      </c>
      <c r="G19" s="18" t="n">
        <v>469.93550115</v>
      </c>
      <c r="H19" s="20" t="n">
        <v>13.93263492</v>
      </c>
      <c r="I19" s="18" t="s">
        <v>404</v>
      </c>
      <c r="J19" s="20" t="s">
        <v>404</v>
      </c>
      <c r="K19" s="18" t="s">
        <v>404</v>
      </c>
      <c r="L19" s="20" t="s">
        <v>404</v>
      </c>
      <c r="M19" s="18" t="s">
        <v>404</v>
      </c>
      <c r="N19" s="20" t="s">
        <v>404</v>
      </c>
      <c r="O19" s="18" t="s">
        <v>404</v>
      </c>
      <c r="P19" s="20" t="s">
        <v>404</v>
      </c>
      <c r="Q19" s="18" t="n">
        <v>515.57067908</v>
      </c>
      <c r="R19" s="20" t="n">
        <v>21.33129923</v>
      </c>
    </row>
    <row r="20" spans="1:18">
      <c r="A20" s="15" t="s">
        <v>417</v>
      </c>
      <c r="B20" s="17" t="n">
        <v>3371</v>
      </c>
      <c r="C20" s="18">
        <f>(24.0/B20*100)</f>
        <v/>
      </c>
      <c r="D20" s="19" t="n">
        <v>3347</v>
      </c>
      <c r="E20" s="18" t="n">
        <v>471.05276307</v>
      </c>
      <c r="F20" s="20" t="n">
        <v>1.73595297</v>
      </c>
      <c r="G20" s="18" t="n">
        <v>485.65774186</v>
      </c>
      <c r="H20" s="20" t="n">
        <v>4.21508143</v>
      </c>
      <c r="I20" s="18" t="s">
        <v>404</v>
      </c>
      <c r="J20" s="20" t="s">
        <v>404</v>
      </c>
      <c r="K20" s="18" t="s">
        <v>404</v>
      </c>
      <c r="L20" s="20" t="s">
        <v>404</v>
      </c>
      <c r="M20" s="18" t="s">
        <v>404</v>
      </c>
      <c r="N20" s="20" t="s">
        <v>404</v>
      </c>
      <c r="O20" s="18" t="s">
        <v>404</v>
      </c>
      <c r="P20" s="20" t="s">
        <v>404</v>
      </c>
      <c r="Q20" s="18" t="n">
        <v>474.37322584</v>
      </c>
      <c r="R20" s="20" t="n">
        <v>6.50310368</v>
      </c>
    </row>
    <row r="21" spans="1:18">
      <c r="A21" s="15" t="s">
        <v>418</v>
      </c>
      <c r="B21" s="17" t="n">
        <v>5741</v>
      </c>
      <c r="C21" s="18">
        <f>(0.0/B21*100)</f>
        <v/>
      </c>
      <c r="D21" s="19" t="n">
        <v>5741</v>
      </c>
      <c r="E21" s="18" t="n">
        <v>503.23545593</v>
      </c>
      <c r="F21" s="20" t="n">
        <v>2.6950757</v>
      </c>
      <c r="G21" s="18" t="n">
        <v>525.41669067</v>
      </c>
      <c r="H21" s="20" t="n">
        <v>9.91757687</v>
      </c>
      <c r="I21" s="18" t="s">
        <v>404</v>
      </c>
      <c r="J21" s="20" t="s">
        <v>404</v>
      </c>
      <c r="K21" s="18" t="s">
        <v>404</v>
      </c>
      <c r="L21" s="20" t="s">
        <v>404</v>
      </c>
      <c r="M21" s="18" t="s">
        <v>404</v>
      </c>
      <c r="N21" s="20" t="s">
        <v>404</v>
      </c>
      <c r="O21" s="18" t="s">
        <v>404</v>
      </c>
      <c r="P21" s="20" t="s">
        <v>404</v>
      </c>
      <c r="Q21" s="18" t="n">
        <v>492.19203878</v>
      </c>
      <c r="R21" s="20" t="n">
        <v>8.2260613</v>
      </c>
    </row>
    <row r="22" spans="1:18">
      <c r="A22" s="15" t="s">
        <v>419</v>
      </c>
      <c r="B22" s="17" t="n">
        <v>6598</v>
      </c>
      <c r="C22" s="18">
        <f>(0.0/B22*100)</f>
        <v/>
      </c>
      <c r="D22" s="19" t="n">
        <v>6598</v>
      </c>
      <c r="E22" s="18" t="n">
        <v>469.41991424</v>
      </c>
      <c r="F22" s="20" t="n">
        <v>5.29254223</v>
      </c>
      <c r="G22" s="18" t="n">
        <v>461.19908751</v>
      </c>
      <c r="H22" s="20" t="n">
        <v>7.95018229</v>
      </c>
      <c r="I22" s="18" t="s">
        <v>404</v>
      </c>
      <c r="J22" s="20" t="s">
        <v>404</v>
      </c>
      <c r="K22" s="18" t="s">
        <v>404</v>
      </c>
      <c r="L22" s="20" t="s">
        <v>404</v>
      </c>
      <c r="M22" s="18" t="s">
        <v>404</v>
      </c>
      <c r="N22" s="20" t="s">
        <v>404</v>
      </c>
      <c r="O22" s="18" t="s">
        <v>404</v>
      </c>
      <c r="P22" s="20" t="s">
        <v>404</v>
      </c>
      <c r="Q22" s="18" t="n">
        <v>498.93810114</v>
      </c>
      <c r="R22" s="20" t="n">
        <v>20.97058188</v>
      </c>
    </row>
    <row r="23" spans="1:18">
      <c r="A23" s="15" t="s">
        <v>420</v>
      </c>
      <c r="B23" s="17" t="n">
        <v>11583</v>
      </c>
      <c r="C23" s="18">
        <f>(3194.0/B23*100)</f>
        <v/>
      </c>
      <c r="D23" s="19" t="n">
        <v>8389</v>
      </c>
      <c r="E23" s="18" t="n">
        <v>484.86916488</v>
      </c>
      <c r="F23" s="20" t="n">
        <v>3.96616672</v>
      </c>
      <c r="G23" s="18" t="n">
        <v>485.05253938</v>
      </c>
      <c r="H23" s="20" t="n">
        <v>8.911575879999999</v>
      </c>
      <c r="I23" s="18" t="s">
        <v>404</v>
      </c>
      <c r="J23" s="20" t="s">
        <v>404</v>
      </c>
      <c r="K23" s="18" t="s">
        <v>404</v>
      </c>
      <c r="L23" s="20" t="s">
        <v>404</v>
      </c>
      <c r="M23" s="18" t="s">
        <v>404</v>
      </c>
      <c r="N23" s="20" t="s">
        <v>404</v>
      </c>
      <c r="O23" s="18" t="s">
        <v>404</v>
      </c>
      <c r="P23" s="20" t="s">
        <v>404</v>
      </c>
      <c r="Q23" s="18" t="n">
        <v>471.0412618</v>
      </c>
      <c r="R23" s="20" t="n">
        <v>24.5546298</v>
      </c>
    </row>
    <row r="24" spans="1:18">
      <c r="A24" s="15" t="s">
        <v>421</v>
      </c>
      <c r="B24" s="17" t="n">
        <v>6647</v>
      </c>
      <c r="C24" s="18">
        <f>(0.0/B24*100)</f>
        <v/>
      </c>
      <c r="D24" s="19" t="n">
        <v>6647</v>
      </c>
      <c r="E24" s="18" t="n">
        <v>547.28106571</v>
      </c>
      <c r="F24" s="20" t="n">
        <v>9.740542509999999</v>
      </c>
      <c r="G24" s="18" t="n">
        <v>537.27456226</v>
      </c>
      <c r="H24" s="20" t="n">
        <v>3.53591557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515.6481727</v>
      </c>
      <c r="F25" s="20" t="n">
        <v>3.3023988</v>
      </c>
      <c r="G25" s="18" t="n">
        <v>508.68752806</v>
      </c>
      <c r="H25" s="20" t="n">
        <v>30.79157231</v>
      </c>
      <c r="I25" s="18" t="s">
        <v>404</v>
      </c>
      <c r="J25" s="20" t="s">
        <v>404</v>
      </c>
      <c r="K25" s="18" t="s">
        <v>404</v>
      </c>
      <c r="L25" s="20" t="s">
        <v>404</v>
      </c>
      <c r="M25" s="18" t="s">
        <v>404</v>
      </c>
      <c r="N25" s="20" t="s">
        <v>404</v>
      </c>
      <c r="O25" s="18" t="s">
        <v>404</v>
      </c>
      <c r="P25" s="20" t="s">
        <v>404</v>
      </c>
      <c r="Q25" s="18" t="n">
        <v>570.39306111</v>
      </c>
      <c r="R25" s="20" t="n">
        <v>6.38201978</v>
      </c>
    </row>
    <row r="26" spans="1:18">
      <c r="A26" s="15" t="s">
        <v>423</v>
      </c>
      <c r="B26" s="17" t="n">
        <v>4869</v>
      </c>
      <c r="C26" s="18">
        <f>(11.0/B26*100)</f>
        <v/>
      </c>
      <c r="D26" s="19" t="n">
        <v>4858</v>
      </c>
      <c r="E26" s="18" t="n">
        <v>490.35443078</v>
      </c>
      <c r="F26" s="20" t="n">
        <v>1.73640617</v>
      </c>
      <c r="G26" s="18" t="n">
        <v>497.27472303</v>
      </c>
      <c r="H26" s="20" t="n">
        <v>8.278382479999999</v>
      </c>
      <c r="I26" s="18" t="s">
        <v>404</v>
      </c>
      <c r="J26" s="20" t="s">
        <v>404</v>
      </c>
      <c r="K26" s="18" t="s">
        <v>404</v>
      </c>
      <c r="L26" s="20" t="s">
        <v>404</v>
      </c>
      <c r="M26" s="18" t="s">
        <v>404</v>
      </c>
      <c r="N26" s="20" t="s">
        <v>404</v>
      </c>
      <c r="O26" s="18" t="s">
        <v>404</v>
      </c>
      <c r="P26" s="20" t="s">
        <v>404</v>
      </c>
      <c r="Q26" s="18" t="n">
        <v>455.5063103</v>
      </c>
      <c r="R26" s="20" t="n">
        <v>9.170333830000001</v>
      </c>
    </row>
    <row r="27" spans="1:18">
      <c r="A27" s="15" t="s">
        <v>424</v>
      </c>
      <c r="B27" s="17" t="n">
        <v>5299</v>
      </c>
      <c r="C27" s="18">
        <f>(0.0/B27*100)</f>
        <v/>
      </c>
      <c r="D27" s="19" t="n">
        <v>5299</v>
      </c>
      <c r="E27" s="18" t="n">
        <v>486.56752064</v>
      </c>
      <c r="F27" s="20" t="n">
        <v>1.35800655</v>
      </c>
      <c r="G27" s="18" t="n">
        <v>475.35824155</v>
      </c>
      <c r="H27" s="20" t="n">
        <v>1.78084244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405.84865804</v>
      </c>
      <c r="F28" s="20" t="n">
        <v>2.34357168</v>
      </c>
      <c r="G28" s="18" t="n">
        <v>445.38760167</v>
      </c>
      <c r="H28" s="20" t="n">
        <v>5.39891258</v>
      </c>
      <c r="I28" s="18" t="s">
        <v>404</v>
      </c>
      <c r="J28" s="20" t="s">
        <v>404</v>
      </c>
      <c r="K28" s="18" t="s">
        <v>404</v>
      </c>
      <c r="L28" s="20" t="s">
        <v>404</v>
      </c>
      <c r="M28" s="18" t="s">
        <v>404</v>
      </c>
      <c r="N28" s="20" t="s">
        <v>404</v>
      </c>
      <c r="O28" s="18" t="s">
        <v>404</v>
      </c>
      <c r="P28" s="20" t="s">
        <v>404</v>
      </c>
      <c r="Q28" s="18" t="n">
        <v>463.25046154</v>
      </c>
      <c r="R28" s="20" t="n">
        <v>6.47491561</v>
      </c>
    </row>
    <row r="29" spans="1:18">
      <c r="A29" s="15" t="s">
        <v>426</v>
      </c>
      <c r="B29" s="17" t="n">
        <v>5385</v>
      </c>
      <c r="C29" s="18">
        <f>(1123.0/B29*100)</f>
        <v/>
      </c>
      <c r="D29" s="19" t="n">
        <v>4262</v>
      </c>
      <c r="E29" s="18" t="n">
        <v>517.0382741</v>
      </c>
      <c r="F29" s="20" t="n">
        <v>6.7599337</v>
      </c>
      <c r="G29" s="18" t="n">
        <v>493.33784626</v>
      </c>
      <c r="H29" s="20" t="n">
        <v>16.64281902</v>
      </c>
      <c r="I29" s="18" t="s">
        <v>404</v>
      </c>
      <c r="J29" s="20" t="s">
        <v>404</v>
      </c>
      <c r="K29" s="18" t="s">
        <v>404</v>
      </c>
      <c r="L29" s="20" t="s">
        <v>404</v>
      </c>
      <c r="M29" s="18" t="s">
        <v>404</v>
      </c>
      <c r="N29" s="20" t="s">
        <v>404</v>
      </c>
      <c r="O29" s="18" t="s">
        <v>404</v>
      </c>
      <c r="P29" s="20" t="s">
        <v>404</v>
      </c>
      <c r="Q29" s="18" t="n">
        <v>492.08372415</v>
      </c>
      <c r="R29" s="20" t="n">
        <v>11.15405681</v>
      </c>
    </row>
    <row r="30" spans="1:18">
      <c r="A30" s="15" t="s">
        <v>427</v>
      </c>
      <c r="B30" s="17" t="n">
        <v>4520</v>
      </c>
      <c r="C30" s="18">
        <f>(1105.0/B30*100)</f>
        <v/>
      </c>
      <c r="D30" s="19" t="n">
        <v>3415</v>
      </c>
      <c r="E30" s="18" t="n">
        <v>511.35768435</v>
      </c>
      <c r="F30" s="20" t="n">
        <v>3.47367611</v>
      </c>
      <c r="G30" s="18" t="n">
        <v>537.66428867</v>
      </c>
      <c r="H30" s="20" t="n">
        <v>9.863914640000001</v>
      </c>
      <c r="I30" s="18" t="s">
        <v>404</v>
      </c>
      <c r="J30" s="20" t="s">
        <v>404</v>
      </c>
      <c r="K30" s="18" t="s">
        <v>404</v>
      </c>
      <c r="L30" s="20" t="s">
        <v>404</v>
      </c>
      <c r="M30" s="18" t="s">
        <v>404</v>
      </c>
      <c r="N30" s="20" t="s">
        <v>404</v>
      </c>
      <c r="O30" s="18" t="s">
        <v>404</v>
      </c>
      <c r="P30" s="20" t="s">
        <v>404</v>
      </c>
      <c r="Q30" s="18" t="n">
        <v>506.94971393</v>
      </c>
      <c r="R30" s="20" t="n">
        <v>6.65797008</v>
      </c>
    </row>
    <row r="31" spans="1:18">
      <c r="A31" s="15" t="s">
        <v>428</v>
      </c>
      <c r="B31" s="17" t="n">
        <v>5456</v>
      </c>
      <c r="C31" s="18">
        <f>(502.0/B31*100)</f>
        <v/>
      </c>
      <c r="D31" s="19" t="n">
        <v>4954</v>
      </c>
      <c r="E31" s="18" t="n">
        <v>500.78111212</v>
      </c>
      <c r="F31" s="20" t="n">
        <v>2.68357873</v>
      </c>
      <c r="G31" s="18" t="n">
        <v>494.31180045</v>
      </c>
      <c r="H31" s="20" t="n">
        <v>5.06620526</v>
      </c>
      <c r="I31" s="18" t="s">
        <v>404</v>
      </c>
      <c r="J31" s="20" t="s">
        <v>404</v>
      </c>
      <c r="K31" s="18" t="s">
        <v>404</v>
      </c>
      <c r="L31" s="20" t="s">
        <v>404</v>
      </c>
      <c r="M31" s="18" t="s">
        <v>404</v>
      </c>
      <c r="N31" s="20" t="s">
        <v>404</v>
      </c>
      <c r="O31" s="18" t="s">
        <v>404</v>
      </c>
      <c r="P31" s="20" t="s">
        <v>404</v>
      </c>
      <c r="Q31" s="18" t="n">
        <v>494.02026096</v>
      </c>
      <c r="R31" s="20" t="n">
        <v>10.91548433</v>
      </c>
    </row>
    <row r="32" spans="1:18">
      <c r="A32" s="15" t="s">
        <v>429</v>
      </c>
      <c r="B32" s="17" t="n">
        <v>4478</v>
      </c>
      <c r="C32" s="18">
        <f>(0.0/B32*100)</f>
        <v/>
      </c>
      <c r="D32" s="19" t="n">
        <v>4478</v>
      </c>
      <c r="E32" s="18" t="n">
        <v>501.13478062</v>
      </c>
      <c r="F32" s="20" t="n">
        <v>2.54435801</v>
      </c>
      <c r="G32" s="18" t="n">
        <v>510.8487086</v>
      </c>
      <c r="H32" s="20" t="n">
        <v>20.20222507</v>
      </c>
      <c r="I32" s="18" t="s">
        <v>404</v>
      </c>
      <c r="J32" s="20" t="s">
        <v>404</v>
      </c>
      <c r="K32" s="18" t="s">
        <v>404</v>
      </c>
      <c r="L32" s="20" t="s">
        <v>404</v>
      </c>
      <c r="M32" s="18" t="s">
        <v>404</v>
      </c>
      <c r="N32" s="20" t="s">
        <v>404</v>
      </c>
      <c r="O32" s="18" t="s">
        <v>404</v>
      </c>
      <c r="P32" s="20" t="s">
        <v>404</v>
      </c>
      <c r="Q32" s="18" t="n">
        <v>513.66863646</v>
      </c>
      <c r="R32" s="20" t="n">
        <v>21.6731573</v>
      </c>
    </row>
    <row r="33" spans="1:18">
      <c r="A33" s="15" t="s">
        <v>430</v>
      </c>
      <c r="B33" s="17" t="n">
        <v>7325</v>
      </c>
      <c r="C33" s="18">
        <f>(29.0/B33*100)</f>
        <v/>
      </c>
      <c r="D33" s="19" t="n">
        <v>7296</v>
      </c>
      <c r="E33" s="18" t="n">
        <v>500.02119241</v>
      </c>
      <c r="F33" s="20" t="n">
        <v>2.49702445</v>
      </c>
      <c r="G33" s="18" t="n">
        <v>512.14589298</v>
      </c>
      <c r="H33" s="20" t="n">
        <v>16.04457213</v>
      </c>
      <c r="I33" s="18" t="s">
        <v>404</v>
      </c>
      <c r="J33" s="20" t="s">
        <v>404</v>
      </c>
      <c r="K33" s="18" t="s">
        <v>404</v>
      </c>
      <c r="L33" s="20" t="s">
        <v>404</v>
      </c>
      <c r="M33" s="18" t="s">
        <v>404</v>
      </c>
      <c r="N33" s="20" t="s">
        <v>404</v>
      </c>
      <c r="O33" s="18" t="s">
        <v>404</v>
      </c>
      <c r="P33" s="20" t="s">
        <v>404</v>
      </c>
      <c r="Q33" s="18" t="n">
        <v>473.72505964</v>
      </c>
      <c r="R33" s="20" t="n">
        <v>5.83974686</v>
      </c>
    </row>
    <row r="34" spans="1:18">
      <c r="A34" s="15" t="s">
        <v>431</v>
      </c>
      <c r="B34" s="17" t="n">
        <v>6350</v>
      </c>
      <c r="C34" s="18">
        <f>(0.0/B34*100)</f>
        <v/>
      </c>
      <c r="D34" s="19" t="n">
        <v>6350</v>
      </c>
      <c r="E34" s="18" t="n">
        <v>463.57680991</v>
      </c>
      <c r="F34" s="20" t="n">
        <v>3.02824393</v>
      </c>
      <c r="G34" s="18" t="n">
        <v>441.51896885</v>
      </c>
      <c r="H34" s="20" t="n">
        <v>13.46638189</v>
      </c>
      <c r="I34" s="18" t="s">
        <v>404</v>
      </c>
      <c r="J34" s="20" t="s">
        <v>404</v>
      </c>
      <c r="K34" s="18" t="s">
        <v>404</v>
      </c>
      <c r="L34" s="20" t="s">
        <v>404</v>
      </c>
      <c r="M34" s="18" t="s">
        <v>404</v>
      </c>
      <c r="N34" s="20" t="s">
        <v>404</v>
      </c>
      <c r="O34" s="18" t="s">
        <v>404</v>
      </c>
      <c r="P34" s="20" t="s">
        <v>404</v>
      </c>
      <c r="Q34" s="18" t="n">
        <v>355.49436773</v>
      </c>
      <c r="R34" s="20" t="n">
        <v>8.932563610000001</v>
      </c>
    </row>
    <row r="35" spans="1:18">
      <c r="A35" s="15" t="s">
        <v>432</v>
      </c>
      <c r="B35" s="17" t="n">
        <v>6406</v>
      </c>
      <c r="C35" s="18">
        <f>(443.0/B35*100)</f>
        <v/>
      </c>
      <c r="D35" s="19" t="n">
        <v>5963</v>
      </c>
      <c r="E35" s="18" t="n">
        <v>515.5185296</v>
      </c>
      <c r="F35" s="20" t="n">
        <v>1.44037268</v>
      </c>
      <c r="G35" s="18" t="n">
        <v>519.78607918</v>
      </c>
      <c r="H35" s="20" t="n">
        <v>5.29328559</v>
      </c>
      <c r="I35" s="18" t="s">
        <v>404</v>
      </c>
      <c r="J35" s="20" t="s">
        <v>404</v>
      </c>
      <c r="K35" s="18" t="s">
        <v>404</v>
      </c>
      <c r="L35" s="20" t="s">
        <v>404</v>
      </c>
      <c r="M35" s="18" t="s">
        <v>404</v>
      </c>
      <c r="N35" s="20" t="s">
        <v>404</v>
      </c>
      <c r="O35" s="18" t="s">
        <v>404</v>
      </c>
      <c r="P35" s="20" t="s">
        <v>404</v>
      </c>
      <c r="Q35" s="18" t="n">
        <v>483.78280896</v>
      </c>
      <c r="R35" s="20" t="n">
        <v>6.12693867</v>
      </c>
    </row>
    <row r="36" spans="1:18">
      <c r="A36" s="15" t="s">
        <v>433</v>
      </c>
      <c r="B36" s="17" t="n">
        <v>6736</v>
      </c>
      <c r="C36" s="18">
        <f>(10.0/B36*100)</f>
        <v/>
      </c>
      <c r="D36" s="19" t="n">
        <v>6726</v>
      </c>
      <c r="E36" s="18" t="n">
        <v>488.6037504</v>
      </c>
      <c r="F36" s="20" t="n">
        <v>2.46219968</v>
      </c>
      <c r="G36" s="18" t="n">
        <v>507.91490924</v>
      </c>
      <c r="H36" s="20" t="n">
        <v>5.94421697</v>
      </c>
      <c r="I36" s="18" t="s">
        <v>404</v>
      </c>
      <c r="J36" s="20" t="s">
        <v>404</v>
      </c>
      <c r="K36" s="18" t="s">
        <v>404</v>
      </c>
      <c r="L36" s="20" t="s">
        <v>404</v>
      </c>
      <c r="M36" s="18" t="s">
        <v>404</v>
      </c>
      <c r="N36" s="20" t="s">
        <v>404</v>
      </c>
      <c r="O36" s="18" t="s">
        <v>404</v>
      </c>
      <c r="P36" s="20" t="s">
        <v>404</v>
      </c>
      <c r="Q36" s="18" t="n">
        <v>496.57603535</v>
      </c>
      <c r="R36" s="20" t="n">
        <v>5.27331059</v>
      </c>
    </row>
    <row r="37" spans="1:18">
      <c r="A37" s="15" t="s">
        <v>434</v>
      </c>
      <c r="B37" s="17" t="n">
        <v>5458</v>
      </c>
      <c r="C37" s="18">
        <f>(0.0/B37*100)</f>
        <v/>
      </c>
      <c r="D37" s="19" t="n">
        <v>5458</v>
      </c>
      <c r="E37" s="18" t="n">
        <v>490.9210567</v>
      </c>
      <c r="F37" s="20" t="n">
        <v>3.91566695</v>
      </c>
      <c r="G37" s="18" t="n">
        <v>508.65814657</v>
      </c>
      <c r="H37" s="20" t="n">
        <v>9.29320285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(268.0/B38*100)</f>
        <v/>
      </c>
      <c r="D38" s="19" t="n">
        <v>5592</v>
      </c>
      <c r="E38" s="18" t="n">
        <v>487.13023903</v>
      </c>
      <c r="F38" s="20" t="n">
        <v>7.14948888</v>
      </c>
      <c r="G38" s="18" t="n">
        <v>514.54030163</v>
      </c>
      <c r="H38" s="20" t="n">
        <v>5.24897976</v>
      </c>
      <c r="I38" s="18" t="s">
        <v>404</v>
      </c>
      <c r="J38" s="20" t="s">
        <v>404</v>
      </c>
      <c r="K38" s="18" t="s">
        <v>404</v>
      </c>
      <c r="L38" s="20" t="s">
        <v>404</v>
      </c>
      <c r="M38" s="18" t="s">
        <v>404</v>
      </c>
      <c r="N38" s="20" t="s">
        <v>404</v>
      </c>
      <c r="O38" s="18" t="s">
        <v>404</v>
      </c>
      <c r="P38" s="20" t="s">
        <v>404</v>
      </c>
      <c r="Q38" s="18" t="n">
        <v>537.46008293</v>
      </c>
      <c r="R38" s="20" t="n">
        <v>20.92347596</v>
      </c>
    </row>
    <row r="39" spans="1:18">
      <c r="A39" s="15" t="s">
        <v>436</v>
      </c>
      <c r="B39" s="17" t="n">
        <v>5895</v>
      </c>
      <c r="C39" s="18">
        <f>(0.0/B39*100)</f>
        <v/>
      </c>
      <c r="D39" s="19" t="n">
        <v>5895</v>
      </c>
      <c r="E39" s="18" t="n">
        <v>426.97567547</v>
      </c>
      <c r="F39" s="20" t="n">
        <v>4.27900689</v>
      </c>
      <c r="G39" s="18" t="n">
        <v>413.61763814</v>
      </c>
      <c r="H39" s="20" t="n">
        <v>10.69862382</v>
      </c>
      <c r="I39" s="18" t="s">
        <v>404</v>
      </c>
      <c r="J39" s="20" t="s">
        <v>404</v>
      </c>
      <c r="K39" s="18" t="s">
        <v>404</v>
      </c>
      <c r="L39" s="20" t="s">
        <v>404</v>
      </c>
      <c r="M39" s="18" t="s">
        <v>404</v>
      </c>
      <c r="N39" s="20" t="s">
        <v>404</v>
      </c>
      <c r="O39" s="18" t="s">
        <v>404</v>
      </c>
      <c r="P39" s="20" t="s">
        <v>404</v>
      </c>
      <c r="Q39" s="18" t="n">
        <v>387.4336386</v>
      </c>
      <c r="R39" s="20" t="n">
        <v>20.22175283</v>
      </c>
    </row>
    <row r="40" spans="1:18">
      <c r="A40" s="15" t="s">
        <v>437</v>
      </c>
      <c r="B40" s="17" t="n">
        <v>14157</v>
      </c>
      <c r="C40" s="18">
        <f>(3029.0/B40*100)</f>
        <v/>
      </c>
      <c r="D40" s="19" t="n">
        <v>11128</v>
      </c>
      <c r="E40" s="18" t="n">
        <v>510.73179058</v>
      </c>
      <c r="F40" s="20" t="n">
        <v>3.51946593</v>
      </c>
      <c r="G40" s="18" t="n">
        <v>513.11490222</v>
      </c>
      <c r="H40" s="20" t="n">
        <v>9.80892431</v>
      </c>
      <c r="I40" s="18" t="s">
        <v>404</v>
      </c>
      <c r="J40" s="20" t="s">
        <v>404</v>
      </c>
      <c r="K40" s="18" t="s">
        <v>404</v>
      </c>
      <c r="L40" s="20" t="s">
        <v>404</v>
      </c>
      <c r="M40" s="18" t="s">
        <v>404</v>
      </c>
      <c r="N40" s="20" t="s">
        <v>404</v>
      </c>
      <c r="O40" s="18" t="s">
        <v>404</v>
      </c>
      <c r="P40" s="20" t="s">
        <v>404</v>
      </c>
      <c r="Q40" s="18" t="n">
        <v>502.83731937</v>
      </c>
      <c r="R40" s="20" t="n">
        <v>9.905864100000001</v>
      </c>
    </row>
    <row r="41" spans="1:18">
      <c r="A41" s="15" t="s">
        <v>438</v>
      </c>
      <c r="B41" s="17" t="n">
        <v>5712</v>
      </c>
      <c r="C41" s="18">
        <f>(138.0/B41*100)</f>
        <v/>
      </c>
      <c r="D41" s="19" t="n">
        <v>5574</v>
      </c>
      <c r="E41" s="18" t="n">
        <v>497.1829036</v>
      </c>
      <c r="F41" s="20" t="n">
        <v>3.72214117</v>
      </c>
      <c r="G41" s="18" t="n">
        <v>496.48240339</v>
      </c>
      <c r="H41" s="20" t="n">
        <v>7.93296135</v>
      </c>
      <c r="I41" s="18" t="s">
        <v>404</v>
      </c>
      <c r="J41" s="20" t="s">
        <v>404</v>
      </c>
      <c r="K41" s="18" t="s">
        <v>404</v>
      </c>
      <c r="L41" s="20" t="s">
        <v>404</v>
      </c>
      <c r="M41" s="18" t="s">
        <v>404</v>
      </c>
      <c r="N41" s="20" t="s">
        <v>404</v>
      </c>
      <c r="O41" s="18" t="s">
        <v>404</v>
      </c>
      <c r="P41" s="20" t="s">
        <v>404</v>
      </c>
      <c r="Q41" s="18" t="n">
        <v>509.36565825</v>
      </c>
      <c r="R41" s="20" t="n">
        <v>9.929986919999999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427.75424753</v>
      </c>
      <c r="F44" s="20" t="n">
        <v>3.43511779</v>
      </c>
      <c r="G44" s="18" t="n">
        <v>418.5245554</v>
      </c>
      <c r="H44" s="20" t="n">
        <v>11.52513298</v>
      </c>
      <c r="I44" s="18" t="s">
        <v>404</v>
      </c>
      <c r="J44" s="20" t="s">
        <v>404</v>
      </c>
      <c r="K44" s="18" t="s">
        <v>404</v>
      </c>
      <c r="L44" s="20" t="s">
        <v>404</v>
      </c>
      <c r="M44" s="18" t="s">
        <v>404</v>
      </c>
      <c r="N44" s="20" t="s">
        <v>404</v>
      </c>
      <c r="O44" s="18" t="s">
        <v>404</v>
      </c>
      <c r="P44" s="20" t="s">
        <v>404</v>
      </c>
      <c r="Q44" s="18" t="n">
        <v>412.39023111</v>
      </c>
      <c r="R44" s="20" t="n">
        <v>14.59124177</v>
      </c>
    </row>
    <row r="45" spans="1:18">
      <c r="A45" s="15" t="s">
        <v>442</v>
      </c>
      <c r="B45" s="17" t="n">
        <v>5519</v>
      </c>
      <c r="C45" s="18">
        <f>(0.0/B45*100)</f>
        <v/>
      </c>
      <c r="D45" s="19" t="n">
        <v>5519</v>
      </c>
      <c r="E45" s="18" t="n">
        <v>372.14332176</v>
      </c>
      <c r="F45" s="20" t="n">
        <v>3.90995448</v>
      </c>
      <c r="G45" s="18" t="n">
        <v>381.55254394</v>
      </c>
      <c r="H45" s="20" t="n">
        <v>5.60779637</v>
      </c>
      <c r="I45" s="18" t="s">
        <v>404</v>
      </c>
      <c r="J45" s="20" t="s">
        <v>404</v>
      </c>
      <c r="K45" s="18" t="s">
        <v>404</v>
      </c>
      <c r="L45" s="20" t="s">
        <v>404</v>
      </c>
      <c r="M45" s="18" t="s">
        <v>404</v>
      </c>
      <c r="N45" s="20" t="s">
        <v>404</v>
      </c>
      <c r="O45" s="18" t="s">
        <v>404</v>
      </c>
      <c r="P45" s="20" t="s">
        <v>404</v>
      </c>
      <c r="Q45" s="18" t="n">
        <v>396.73166837</v>
      </c>
      <c r="R45" s="20" t="n">
        <v>19.99690479</v>
      </c>
    </row>
    <row r="46" spans="1:18">
      <c r="A46" s="15" t="s">
        <v>443</v>
      </c>
      <c r="B46" s="17" t="n">
        <v>23141</v>
      </c>
      <c r="C46" s="18">
        <f>(4196.0/B46*100)</f>
        <v/>
      </c>
      <c r="D46" s="19" t="n">
        <v>18945</v>
      </c>
      <c r="E46" s="18" t="n">
        <v>401.23687886</v>
      </c>
      <c r="F46" s="20" t="n">
        <v>2.92510704</v>
      </c>
      <c r="G46" s="18" t="n">
        <v>432.88739194</v>
      </c>
      <c r="H46" s="20" t="n">
        <v>8.39860813</v>
      </c>
      <c r="I46" s="18" t="s">
        <v>404</v>
      </c>
      <c r="J46" s="20" t="s">
        <v>404</v>
      </c>
      <c r="K46" s="18" t="s">
        <v>404</v>
      </c>
      <c r="L46" s="20" t="s">
        <v>404</v>
      </c>
      <c r="M46" s="18" t="s">
        <v>404</v>
      </c>
      <c r="N46" s="20" t="s">
        <v>404</v>
      </c>
      <c r="O46" s="18" t="s">
        <v>404</v>
      </c>
      <c r="P46" s="20" t="s">
        <v>404</v>
      </c>
      <c r="Q46" s="18" t="n">
        <v>380.91856011</v>
      </c>
      <c r="R46" s="20" t="n">
        <v>10.45375623</v>
      </c>
    </row>
    <row r="47" spans="1:18">
      <c r="A47" s="15" t="s">
        <v>444</v>
      </c>
      <c r="B47" s="17" t="n">
        <v>5928</v>
      </c>
      <c r="C47" s="18">
        <f>(0.0/B47*100)</f>
        <v/>
      </c>
      <c r="D47" s="19" t="n">
        <v>5928</v>
      </c>
      <c r="E47" s="18" t="n">
        <v>442.51856999</v>
      </c>
      <c r="F47" s="20" t="n">
        <v>5.79840466</v>
      </c>
      <c r="G47" s="18" t="n">
        <v>452.39603456</v>
      </c>
      <c r="H47" s="20" t="n">
        <v>13.646686</v>
      </c>
      <c r="I47" s="18" t="s">
        <v>404</v>
      </c>
      <c r="J47" s="20" t="s">
        <v>404</v>
      </c>
      <c r="K47" s="18" t="s">
        <v>404</v>
      </c>
      <c r="L47" s="20" t="s">
        <v>404</v>
      </c>
      <c r="M47" s="18" t="s">
        <v>404</v>
      </c>
      <c r="N47" s="20" t="s">
        <v>404</v>
      </c>
      <c r="O47" s="18" t="s">
        <v>404</v>
      </c>
      <c r="P47" s="20" t="s">
        <v>404</v>
      </c>
      <c r="Q47" s="18" t="n">
        <v>488.77795274</v>
      </c>
      <c r="R47" s="20" t="n">
        <v>25.50224919</v>
      </c>
    </row>
    <row r="48" spans="1:18">
      <c r="A48" s="15" t="s">
        <v>445</v>
      </c>
      <c r="B48" s="17" t="n">
        <v>9841</v>
      </c>
      <c r="C48" s="18">
        <f>(40.0/B48*100)</f>
        <v/>
      </c>
      <c r="D48" s="19" t="n">
        <v>9801</v>
      </c>
      <c r="E48" s="18" t="n">
        <v>524.08924156</v>
      </c>
      <c r="F48" s="20" t="n">
        <v>7.65260766</v>
      </c>
      <c r="G48" s="18" t="n">
        <v>510.32118446</v>
      </c>
      <c r="H48" s="20" t="n">
        <v>8.66033053</v>
      </c>
      <c r="I48" s="18" t="s">
        <v>404</v>
      </c>
      <c r="J48" s="20" t="s">
        <v>404</v>
      </c>
      <c r="K48" s="18" t="s">
        <v>404</v>
      </c>
      <c r="L48" s="20" t="s">
        <v>404</v>
      </c>
      <c r="M48" s="18" t="s">
        <v>404</v>
      </c>
      <c r="N48" s="20" t="s">
        <v>404</v>
      </c>
      <c r="O48" s="18" t="s">
        <v>404</v>
      </c>
      <c r="P48" s="20" t="s">
        <v>404</v>
      </c>
      <c r="Q48" s="18" t="n">
        <v>522.7731317400001</v>
      </c>
      <c r="R48" s="20" t="n">
        <v>6.08219402</v>
      </c>
    </row>
    <row r="49" spans="1:18">
      <c r="A49" s="15" t="s">
        <v>446</v>
      </c>
      <c r="B49" s="17" t="n">
        <v>6349</v>
      </c>
      <c r="C49" s="18">
        <f>(52.0/B49*100)</f>
        <v/>
      </c>
      <c r="D49" s="19" t="n">
        <v>6297</v>
      </c>
      <c r="E49" s="18" t="n">
        <v>428.5637829</v>
      </c>
      <c r="F49" s="20" t="n">
        <v>4.08227265</v>
      </c>
      <c r="G49" s="18" t="n">
        <v>437.12449339</v>
      </c>
      <c r="H49" s="20" t="n">
        <v>4.75002004</v>
      </c>
      <c r="I49" s="18" t="s">
        <v>404</v>
      </c>
      <c r="J49" s="20" t="s">
        <v>404</v>
      </c>
      <c r="K49" s="18" t="s">
        <v>404</v>
      </c>
      <c r="L49" s="20" t="s">
        <v>404</v>
      </c>
      <c r="M49" s="18" t="s">
        <v>404</v>
      </c>
      <c r="N49" s="20" t="s">
        <v>404</v>
      </c>
      <c r="O49" s="18" t="s">
        <v>404</v>
      </c>
      <c r="P49" s="20" t="s">
        <v>404</v>
      </c>
      <c r="Q49" s="18" t="n">
        <v>417.7883392</v>
      </c>
      <c r="R49" s="20" t="n">
        <v>9.090010189999999</v>
      </c>
    </row>
    <row r="50" spans="1:18">
      <c r="A50" s="15" t="s">
        <v>447</v>
      </c>
      <c r="B50" s="17" t="n">
        <v>11795</v>
      </c>
      <c r="C50" s="18">
        <f>(1031.0/B50*100)</f>
        <v/>
      </c>
      <c r="D50" s="19" t="n">
        <v>10764</v>
      </c>
      <c r="E50" s="18" t="n">
        <v>417.30467379</v>
      </c>
      <c r="F50" s="20" t="n">
        <v>3.19038482</v>
      </c>
      <c r="G50" s="18" t="n">
        <v>437.55416209</v>
      </c>
      <c r="H50" s="20" t="n">
        <v>13.36386247</v>
      </c>
      <c r="I50" s="18" t="s">
        <v>404</v>
      </c>
      <c r="J50" s="20" t="s">
        <v>404</v>
      </c>
      <c r="K50" s="18" t="s">
        <v>404</v>
      </c>
      <c r="L50" s="20" t="s">
        <v>404</v>
      </c>
      <c r="M50" s="18" t="s">
        <v>404</v>
      </c>
      <c r="N50" s="20" t="s">
        <v>404</v>
      </c>
      <c r="O50" s="18" t="s">
        <v>404</v>
      </c>
      <c r="P50" s="20" t="s">
        <v>404</v>
      </c>
      <c r="Q50" s="18" t="n">
        <v>405.37943655</v>
      </c>
      <c r="R50" s="20" t="n">
        <v>12.52481086</v>
      </c>
    </row>
    <row r="51" spans="1:18">
      <c r="A51" s="15" t="s">
        <v>448</v>
      </c>
      <c r="B51" s="17" t="n">
        <v>6866</v>
      </c>
      <c r="C51" s="18">
        <f>(0.0/B51*100)</f>
        <v/>
      </c>
      <c r="D51" s="19" t="n">
        <v>6866</v>
      </c>
      <c r="E51" s="18" t="n">
        <v>417.32181989</v>
      </c>
      <c r="F51" s="20" t="n">
        <v>2.79996453</v>
      </c>
      <c r="G51" s="18" t="n">
        <v>421.52193159</v>
      </c>
      <c r="H51" s="20" t="n">
        <v>3.93669187</v>
      </c>
      <c r="I51" s="18" t="s">
        <v>404</v>
      </c>
      <c r="J51" s="20" t="s">
        <v>404</v>
      </c>
      <c r="K51" s="18" t="s">
        <v>404</v>
      </c>
      <c r="L51" s="20" t="s">
        <v>404</v>
      </c>
      <c r="M51" s="18" t="s">
        <v>404</v>
      </c>
      <c r="N51" s="20" t="s">
        <v>404</v>
      </c>
      <c r="O51" s="18" t="s">
        <v>404</v>
      </c>
      <c r="P51" s="20" t="s">
        <v>404</v>
      </c>
      <c r="Q51" s="18" t="n">
        <v>493.74739879</v>
      </c>
      <c r="R51" s="20" t="n">
        <v>33.14832596</v>
      </c>
    </row>
    <row r="52" spans="1:18">
      <c r="A52" s="15" t="s">
        <v>449</v>
      </c>
      <c r="B52" s="17" t="n">
        <v>5809</v>
      </c>
      <c r="C52" s="18">
        <f>(0.0/B52*100)</f>
        <v/>
      </c>
      <c r="D52" s="19" t="n">
        <v>5809</v>
      </c>
      <c r="E52" s="18" t="n">
        <v>476.79441196</v>
      </c>
      <c r="F52" s="20" t="n">
        <v>2.69423852</v>
      </c>
      <c r="G52" s="18" t="n">
        <v>454.81762954</v>
      </c>
      <c r="H52" s="20" t="n">
        <v>13.95776079</v>
      </c>
      <c r="I52" s="18" t="s">
        <v>404</v>
      </c>
      <c r="J52" s="20" t="s">
        <v>404</v>
      </c>
      <c r="K52" s="18" t="s">
        <v>404</v>
      </c>
      <c r="L52" s="20" t="s">
        <v>404</v>
      </c>
      <c r="M52" s="18" t="s">
        <v>404</v>
      </c>
      <c r="N52" s="20" t="s">
        <v>404</v>
      </c>
      <c r="O52" s="18" t="s">
        <v>404</v>
      </c>
      <c r="P52" s="20" t="s">
        <v>404</v>
      </c>
      <c r="Q52" s="18" t="n">
        <v>470.22022371</v>
      </c>
      <c r="R52" s="20" t="n">
        <v>14.9308577</v>
      </c>
    </row>
    <row r="53" spans="1:18">
      <c r="A53" s="15" t="s">
        <v>450</v>
      </c>
      <c r="B53" s="17" t="n">
        <v>5571</v>
      </c>
      <c r="C53" s="18">
        <f>(0.0/B53*100)</f>
        <v/>
      </c>
      <c r="D53" s="19" t="n">
        <v>5571</v>
      </c>
      <c r="E53" s="18" t="n">
        <v>427.82183006</v>
      </c>
      <c r="F53" s="20" t="n">
        <v>1.97611788</v>
      </c>
      <c r="G53" s="18" t="n">
        <v>435.46802279</v>
      </c>
      <c r="H53" s="20" t="n">
        <v>1.59321467</v>
      </c>
      <c r="I53" s="18" t="s">
        <v>404</v>
      </c>
      <c r="J53" s="20" t="s">
        <v>404</v>
      </c>
      <c r="K53" s="18" t="s">
        <v>404</v>
      </c>
      <c r="L53" s="20" t="s">
        <v>404</v>
      </c>
      <c r="M53" s="18" t="s">
        <v>404</v>
      </c>
      <c r="N53" s="20" t="s">
        <v>404</v>
      </c>
      <c r="O53" s="18" t="s">
        <v>404</v>
      </c>
      <c r="P53" s="20" t="s">
        <v>404</v>
      </c>
      <c r="Q53" s="18" t="n">
        <v>342.17399655</v>
      </c>
      <c r="R53" s="20" t="n">
        <v>15.25540136</v>
      </c>
    </row>
    <row r="54" spans="1:18">
      <c r="A54" s="15" t="s">
        <v>451</v>
      </c>
      <c r="B54" s="17" t="n">
        <v>4740</v>
      </c>
      <c r="C54" s="18">
        <f>(199.0/B54*100)</f>
        <v/>
      </c>
      <c r="D54" s="19" t="n">
        <v>4541</v>
      </c>
      <c r="E54" s="18" t="n">
        <v>332.18285972</v>
      </c>
      <c r="F54" s="20" t="n">
        <v>2.81814343</v>
      </c>
      <c r="G54" s="18" t="n">
        <v>327.50406445</v>
      </c>
      <c r="H54" s="20" t="n">
        <v>14.27311945</v>
      </c>
      <c r="I54" s="18" t="s">
        <v>404</v>
      </c>
      <c r="J54" s="20" t="s">
        <v>404</v>
      </c>
      <c r="K54" s="18" t="s">
        <v>404</v>
      </c>
      <c r="L54" s="20" t="s">
        <v>404</v>
      </c>
      <c r="M54" s="18" t="s">
        <v>404</v>
      </c>
      <c r="N54" s="20" t="s">
        <v>404</v>
      </c>
      <c r="O54" s="18" t="s">
        <v>404</v>
      </c>
      <c r="P54" s="20" t="s">
        <v>404</v>
      </c>
      <c r="Q54" s="18" t="n">
        <v>317.90378262</v>
      </c>
      <c r="R54" s="20" t="n">
        <v>6.79075864</v>
      </c>
    </row>
    <row r="55" spans="1:18">
      <c r="A55" s="15" t="s">
        <v>452</v>
      </c>
      <c r="B55" s="17" t="n">
        <v>5316</v>
      </c>
      <c r="C55" s="18">
        <f>(43.0/B55*100)</f>
        <v/>
      </c>
      <c r="D55" s="19" t="n">
        <v>5273</v>
      </c>
      <c r="E55" s="18" t="n">
        <v>411.74576431</v>
      </c>
      <c r="F55" s="20" t="n">
        <v>2.79295414</v>
      </c>
      <c r="G55" s="18" t="n">
        <v>412.01129185</v>
      </c>
      <c r="H55" s="20" t="n">
        <v>8.86462674</v>
      </c>
      <c r="I55" s="18" t="s">
        <v>404</v>
      </c>
      <c r="J55" s="20" t="s">
        <v>404</v>
      </c>
      <c r="K55" s="18" t="s">
        <v>404</v>
      </c>
      <c r="L55" s="20" t="s">
        <v>404</v>
      </c>
      <c r="M55" s="18" t="s">
        <v>404</v>
      </c>
      <c r="N55" s="20" t="s">
        <v>404</v>
      </c>
      <c r="O55" s="18" t="n">
        <v>424.16634729</v>
      </c>
      <c r="P55" s="20" t="n">
        <v>5.93385102</v>
      </c>
      <c r="Q55" s="18" t="n">
        <v>378.38132146</v>
      </c>
      <c r="R55" s="20" t="n">
        <v>15.45357455</v>
      </c>
    </row>
    <row r="56" spans="1:18">
      <c r="A56" s="15" t="s">
        <v>453</v>
      </c>
      <c r="B56" s="17" t="n">
        <v>5359</v>
      </c>
      <c r="C56" s="18">
        <f>(0.0/B56*100)</f>
        <v/>
      </c>
      <c r="D56" s="19" t="n">
        <v>5359</v>
      </c>
      <c r="E56" s="18" t="n">
        <v>521.96039312</v>
      </c>
      <c r="F56" s="20" t="n">
        <v>2.77728878</v>
      </c>
      <c r="G56" s="18" t="n">
        <v>529.36336124</v>
      </c>
      <c r="H56" s="20" t="n">
        <v>11.91985457</v>
      </c>
      <c r="I56" s="18" t="s">
        <v>404</v>
      </c>
      <c r="J56" s="20" t="s">
        <v>404</v>
      </c>
      <c r="K56" s="18" t="s">
        <v>404</v>
      </c>
      <c r="L56" s="20" t="s">
        <v>404</v>
      </c>
      <c r="M56" s="18" t="s">
        <v>404</v>
      </c>
      <c r="N56" s="20" t="s">
        <v>404</v>
      </c>
      <c r="O56" s="18" t="s">
        <v>404</v>
      </c>
      <c r="P56" s="20" t="s">
        <v>404</v>
      </c>
      <c r="Q56" s="18" t="n">
        <v>526.58407548</v>
      </c>
      <c r="R56" s="20" t="n">
        <v>19.69678635</v>
      </c>
    </row>
    <row r="57" spans="1:18">
      <c r="A57" s="15" t="s">
        <v>454</v>
      </c>
      <c r="B57" s="17" t="n">
        <v>6513</v>
      </c>
      <c r="C57" s="18">
        <f>(0.0/B57*100)</f>
        <v/>
      </c>
      <c r="D57" s="19" t="n">
        <v>6513</v>
      </c>
      <c r="E57" s="18" t="n">
        <v>402.3712797</v>
      </c>
      <c r="F57" s="20" t="n">
        <v>2.5895502</v>
      </c>
      <c r="G57" s="18" t="n">
        <v>407.8262312</v>
      </c>
      <c r="H57" s="20" t="n">
        <v>14.7807383</v>
      </c>
      <c r="I57" s="18" t="s">
        <v>404</v>
      </c>
      <c r="J57" s="20" t="s">
        <v>404</v>
      </c>
      <c r="K57" s="18" t="s">
        <v>404</v>
      </c>
      <c r="L57" s="20" t="s">
        <v>404</v>
      </c>
      <c r="M57" s="18" t="s">
        <v>404</v>
      </c>
      <c r="N57" s="20" t="s">
        <v>404</v>
      </c>
      <c r="O57" s="18" t="s">
        <v>404</v>
      </c>
      <c r="P57" s="20" t="s">
        <v>404</v>
      </c>
      <c r="Q57" s="18" t="n">
        <v>449.01669442</v>
      </c>
      <c r="R57" s="20" t="n">
        <v>8.00421946</v>
      </c>
    </row>
    <row r="58" spans="1:18">
      <c r="A58" s="15" t="s">
        <v>455</v>
      </c>
      <c r="B58" s="17" t="n">
        <v>7267</v>
      </c>
      <c r="C58" s="18">
        <f>(0.0/B58*100)</f>
        <v/>
      </c>
      <c r="D58" s="19" t="n">
        <v>7267</v>
      </c>
      <c r="E58" s="18" t="n">
        <v>407.08812534</v>
      </c>
      <c r="F58" s="20" t="n">
        <v>3.33369008</v>
      </c>
      <c r="G58" s="18" t="n">
        <v>415.43175096</v>
      </c>
      <c r="H58" s="20" t="n">
        <v>7.27859448</v>
      </c>
      <c r="I58" s="18" t="s">
        <v>404</v>
      </c>
      <c r="J58" s="20" t="s">
        <v>404</v>
      </c>
      <c r="K58" s="18" t="s">
        <v>404</v>
      </c>
      <c r="L58" s="20" t="s">
        <v>404</v>
      </c>
      <c r="M58" s="18" t="s">
        <v>404</v>
      </c>
      <c r="N58" s="20" t="s">
        <v>404</v>
      </c>
      <c r="O58" s="18" t="n">
        <v>410.69897429</v>
      </c>
      <c r="P58" s="20" t="n">
        <v>15.68136193</v>
      </c>
      <c r="Q58" s="18" t="s">
        <v>404</v>
      </c>
      <c r="R58" s="20" t="s">
        <v>404</v>
      </c>
    </row>
    <row r="59" spans="1:18">
      <c r="A59" s="15" t="s">
        <v>456</v>
      </c>
      <c r="B59" s="17" t="n">
        <v>4826</v>
      </c>
      <c r="C59" s="18">
        <f>(0.0/B59*100)</f>
        <v/>
      </c>
      <c r="D59" s="19" t="n">
        <v>4826</v>
      </c>
      <c r="E59" s="18" t="n">
        <v>379.90172276</v>
      </c>
      <c r="F59" s="20" t="n">
        <v>1.73121742</v>
      </c>
      <c r="G59" s="18" t="n">
        <v>354.2728663</v>
      </c>
      <c r="H59" s="20" t="n">
        <v>5.63694962</v>
      </c>
      <c r="I59" s="18" t="s">
        <v>404</v>
      </c>
      <c r="J59" s="20" t="s">
        <v>404</v>
      </c>
      <c r="K59" s="18" t="s">
        <v>404</v>
      </c>
      <c r="L59" s="20" t="s">
        <v>404</v>
      </c>
      <c r="M59" s="18" t="s">
        <v>404</v>
      </c>
      <c r="N59" s="20" t="s">
        <v>404</v>
      </c>
      <c r="O59" s="18" t="s">
        <v>404</v>
      </c>
      <c r="P59" s="20" t="s">
        <v>404</v>
      </c>
      <c r="Q59" s="18" t="n">
        <v>335.67196713</v>
      </c>
      <c r="R59" s="20" t="n">
        <v>9.57199868</v>
      </c>
    </row>
    <row r="60" spans="1:18">
      <c r="A60" s="15" t="s">
        <v>457</v>
      </c>
      <c r="B60" s="17" t="n">
        <v>4546</v>
      </c>
      <c r="C60" s="18">
        <f>(0.0/B60*100)</f>
        <v/>
      </c>
      <c r="D60" s="19" t="n">
        <v>4546</v>
      </c>
      <c r="E60" s="18" t="n">
        <v>382.28848105</v>
      </c>
      <c r="F60" s="20" t="n">
        <v>5.63258536</v>
      </c>
      <c r="G60" s="18" t="n">
        <v>392.97499797</v>
      </c>
      <c r="H60" s="20" t="n">
        <v>6.33800147</v>
      </c>
      <c r="I60" s="18" t="s">
        <v>404</v>
      </c>
      <c r="J60" s="20" t="s">
        <v>404</v>
      </c>
      <c r="K60" s="18" t="s">
        <v>404</v>
      </c>
      <c r="L60" s="20" t="s">
        <v>404</v>
      </c>
      <c r="M60" s="18" t="s">
        <v>404</v>
      </c>
      <c r="N60" s="20" t="s">
        <v>404</v>
      </c>
      <c r="O60" s="18" t="s">
        <v>404</v>
      </c>
      <c r="P60" s="20" t="s">
        <v>404</v>
      </c>
      <c r="Q60" s="18" t="n">
        <v>373.18301043</v>
      </c>
      <c r="R60" s="20" t="n">
        <v>20.39839374</v>
      </c>
    </row>
    <row r="61" spans="1:18">
      <c r="A61" s="15" t="s">
        <v>458</v>
      </c>
      <c r="B61" s="17" t="n">
        <v>6525</v>
      </c>
      <c r="C61" s="18">
        <f>(0.0/B61*100)</f>
        <v/>
      </c>
      <c r="D61" s="19" t="n">
        <v>6525</v>
      </c>
      <c r="E61" s="18" t="n">
        <v>474.61661444</v>
      </c>
      <c r="F61" s="20" t="n">
        <v>2.73537691</v>
      </c>
      <c r="G61" s="18" t="n">
        <v>499.78240067</v>
      </c>
      <c r="H61" s="20" t="n">
        <v>13.6044817</v>
      </c>
      <c r="I61" s="18" t="s">
        <v>404</v>
      </c>
      <c r="J61" s="20" t="s">
        <v>404</v>
      </c>
      <c r="K61" s="18" t="s">
        <v>404</v>
      </c>
      <c r="L61" s="20" t="s">
        <v>404</v>
      </c>
      <c r="M61" s="18" t="s">
        <v>404</v>
      </c>
      <c r="N61" s="20" t="s">
        <v>404</v>
      </c>
      <c r="O61" s="18" t="s">
        <v>404</v>
      </c>
      <c r="P61" s="20" t="s">
        <v>404</v>
      </c>
      <c r="Q61" s="18" t="n">
        <v>496.28436769</v>
      </c>
      <c r="R61" s="20" t="n">
        <v>11.7033542</v>
      </c>
    </row>
    <row r="62" spans="1:18">
      <c r="A62" s="15" t="s">
        <v>459</v>
      </c>
      <c r="B62" s="17" t="n">
        <v>4476</v>
      </c>
      <c r="C62" s="18">
        <f>(0.0/B62*100)</f>
        <v/>
      </c>
      <c r="D62" s="19" t="n">
        <v>4476</v>
      </c>
      <c r="E62" s="18" t="n">
        <v>527.66062459</v>
      </c>
      <c r="F62" s="20" t="n">
        <v>1.69156615</v>
      </c>
      <c r="G62" s="18" t="n">
        <v>529.0083584400001</v>
      </c>
      <c r="H62" s="20" t="n">
        <v>1.18511303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380.96366421</v>
      </c>
      <c r="F63" s="20" t="n">
        <v>1.2946906</v>
      </c>
      <c r="G63" s="18" t="n">
        <v>387.55425638</v>
      </c>
      <c r="H63" s="20" t="n">
        <v>8.169347670000001</v>
      </c>
      <c r="I63" s="18" t="s">
        <v>404</v>
      </c>
      <c r="J63" s="20" t="s">
        <v>404</v>
      </c>
      <c r="K63" s="18" t="s">
        <v>404</v>
      </c>
      <c r="L63" s="20" t="s">
        <v>404</v>
      </c>
      <c r="M63" s="18" t="s">
        <v>404</v>
      </c>
      <c r="N63" s="20" t="s">
        <v>404</v>
      </c>
      <c r="O63" s="18" t="s">
        <v>404</v>
      </c>
      <c r="P63" s="20" t="s">
        <v>404</v>
      </c>
      <c r="Q63" s="18" t="n">
        <v>411.76672693</v>
      </c>
      <c r="R63" s="20" t="n">
        <v>4.79341303</v>
      </c>
    </row>
    <row r="64" spans="1:18">
      <c r="A64" s="15" t="s">
        <v>461</v>
      </c>
      <c r="B64" s="17" t="n">
        <v>3634</v>
      </c>
      <c r="C64" s="18">
        <f>(27.0/B64*100)</f>
        <v/>
      </c>
      <c r="D64" s="19" t="n">
        <v>3607</v>
      </c>
      <c r="E64" s="18" t="n">
        <v>473.41521494</v>
      </c>
      <c r="F64" s="20" t="n">
        <v>2.24573127</v>
      </c>
      <c r="G64" s="18" t="n">
        <v>451.10935958</v>
      </c>
      <c r="H64" s="20" t="n">
        <v>2.59906891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430.50497623</v>
      </c>
      <c r="F65" s="20" t="n">
        <v>2.04650169</v>
      </c>
      <c r="G65" s="18" t="n">
        <v>405.73607818</v>
      </c>
      <c r="H65" s="20" t="n">
        <v>5.62805489</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409.65558836</v>
      </c>
      <c r="F66" s="20" t="n">
        <v>1.08680122</v>
      </c>
      <c r="G66" s="18" t="n">
        <v>428.28593097</v>
      </c>
      <c r="H66" s="20" t="n">
        <v>3.30571881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386.04162641</v>
      </c>
      <c r="F67" s="20" t="n">
        <v>2.72594086</v>
      </c>
      <c r="G67" s="18" t="n">
        <v>427.02793769</v>
      </c>
      <c r="H67" s="20" t="n">
        <v>6.32820684</v>
      </c>
      <c r="I67" s="18" t="s">
        <v>404</v>
      </c>
      <c r="J67" s="20" t="s">
        <v>404</v>
      </c>
      <c r="K67" s="18" t="s">
        <v>404</v>
      </c>
      <c r="L67" s="20" t="s">
        <v>404</v>
      </c>
      <c r="M67" s="18" t="s">
        <v>404</v>
      </c>
      <c r="N67" s="20" t="s">
        <v>404</v>
      </c>
      <c r="O67" s="18" t="s">
        <v>404</v>
      </c>
      <c r="P67" s="20" t="s">
        <v>404</v>
      </c>
      <c r="Q67" s="18" t="n">
        <v>391.09860085</v>
      </c>
      <c r="R67" s="20" t="n">
        <v>21.21437302</v>
      </c>
    </row>
    <row r="68" spans="1:18">
      <c r="A68" s="15" t="s">
        <v>465</v>
      </c>
      <c r="B68" s="17" t="n">
        <v>12083</v>
      </c>
      <c r="C68" s="18">
        <f>(0.0/B68*100)</f>
        <v/>
      </c>
      <c r="D68" s="19" t="n">
        <v>12083</v>
      </c>
      <c r="E68" s="18" t="n">
        <v>399.99711519</v>
      </c>
      <c r="F68" s="20" t="n">
        <v>0.9987851599999999</v>
      </c>
      <c r="G68" s="18" t="n">
        <v>455.74783658</v>
      </c>
      <c r="H68" s="20" t="n">
        <v>1.63660624</v>
      </c>
      <c r="I68" s="18" t="s">
        <v>404</v>
      </c>
      <c r="J68" s="20" t="s">
        <v>404</v>
      </c>
      <c r="K68" s="18" t="s">
        <v>404</v>
      </c>
      <c r="L68" s="20" t="s">
        <v>404</v>
      </c>
      <c r="M68" s="18" t="s">
        <v>404</v>
      </c>
      <c r="N68" s="20" t="s">
        <v>404</v>
      </c>
      <c r="O68" s="18" t="s">
        <v>404</v>
      </c>
      <c r="P68" s="20" t="s">
        <v>404</v>
      </c>
      <c r="Q68" s="18" t="n">
        <v>439.84475592</v>
      </c>
      <c r="R68" s="20" t="n">
        <v>12.49637931</v>
      </c>
    </row>
    <row r="69" spans="1:18">
      <c r="A69" s="15" t="s">
        <v>466</v>
      </c>
      <c r="B69" s="17" t="n">
        <v>4876</v>
      </c>
      <c r="C69" s="18">
        <f>(0.0/B69*100)</f>
        <v/>
      </c>
      <c r="D69" s="19" t="n">
        <v>4876</v>
      </c>
      <c r="E69" s="18" t="n">
        <v>434.85438879</v>
      </c>
      <c r="F69" s="20" t="n">
        <v>3.28191596</v>
      </c>
      <c r="G69" s="18" t="n">
        <v>435.98872991</v>
      </c>
      <c r="H69" s="20" t="n">
        <v>20.34673616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486.81962168</v>
      </c>
      <c r="F70" s="20" t="n">
        <v>2.92117583</v>
      </c>
      <c r="G70" s="18" t="n">
        <v>466.23655842</v>
      </c>
      <c r="H70" s="20" t="n">
        <v>17.82073254</v>
      </c>
      <c r="I70" s="18" t="s">
        <v>404</v>
      </c>
      <c r="J70" s="20" t="s">
        <v>404</v>
      </c>
      <c r="K70" s="18" t="s">
        <v>404</v>
      </c>
      <c r="L70" s="20" t="s">
        <v>404</v>
      </c>
      <c r="M70" s="18" t="s">
        <v>404</v>
      </c>
      <c r="N70" s="20" t="s">
        <v>404</v>
      </c>
      <c r="O70" s="18" t="s">
        <v>404</v>
      </c>
      <c r="P70" s="20" t="s">
        <v>404</v>
      </c>
      <c r="Q70" s="18" t="n">
        <v>524.96541126</v>
      </c>
      <c r="R70" s="20" t="n">
        <v>4.83377275</v>
      </c>
    </row>
    <row r="71" spans="1:18">
      <c r="A71" s="15" t="s">
        <v>468</v>
      </c>
      <c r="B71" s="17" t="n">
        <v>6115</v>
      </c>
      <c r="C71" s="18">
        <f>(0.0/B71*100)</f>
        <v/>
      </c>
      <c r="D71" s="19" t="n">
        <v>6115</v>
      </c>
      <c r="E71" s="18" t="n">
        <v>566.12155163</v>
      </c>
      <c r="F71" s="20" t="n">
        <v>1.52726609</v>
      </c>
      <c r="G71" s="18" t="n">
        <v>545.20321026</v>
      </c>
      <c r="H71" s="20" t="n">
        <v>2.04286206</v>
      </c>
      <c r="I71" s="18" t="s">
        <v>404</v>
      </c>
      <c r="J71" s="20" t="s">
        <v>404</v>
      </c>
      <c r="K71" s="18" t="s">
        <v>404</v>
      </c>
      <c r="L71" s="20" t="s">
        <v>404</v>
      </c>
      <c r="M71" s="18" t="s">
        <v>404</v>
      </c>
      <c r="N71" s="20" t="s">
        <v>404</v>
      </c>
      <c r="O71" s="18" t="s">
        <v>404</v>
      </c>
      <c r="P71" s="20" t="s">
        <v>404</v>
      </c>
      <c r="Q71" s="18" t="n">
        <v>579.5304857</v>
      </c>
      <c r="R71" s="20" t="n">
        <v>44.60984488</v>
      </c>
    </row>
    <row r="72" spans="1:18">
      <c r="A72" s="15" t="s">
        <v>469</v>
      </c>
      <c r="B72" s="17" t="n">
        <v>7708</v>
      </c>
      <c r="C72" s="18">
        <f>(0.0/B72*100)</f>
        <v/>
      </c>
      <c r="D72" s="19" t="n">
        <v>7708</v>
      </c>
      <c r="E72" s="18" t="n">
        <v>538.19280039</v>
      </c>
      <c r="F72" s="20" t="n">
        <v>3.13405835</v>
      </c>
      <c r="G72" s="18" t="n">
        <v>503.92830165</v>
      </c>
      <c r="H72" s="20" t="n">
        <v>14.0277702</v>
      </c>
      <c r="I72" s="18" t="s">
        <v>404</v>
      </c>
      <c r="J72" s="20" t="s">
        <v>404</v>
      </c>
      <c r="K72" s="18" t="s">
        <v>404</v>
      </c>
      <c r="L72" s="20" t="s">
        <v>404</v>
      </c>
      <c r="M72" s="18" t="s">
        <v>404</v>
      </c>
      <c r="N72" s="20" t="s">
        <v>404</v>
      </c>
      <c r="O72" s="18" t="s">
        <v>404</v>
      </c>
      <c r="P72" s="20" t="s">
        <v>404</v>
      </c>
      <c r="Q72" s="18" t="n">
        <v>493.34186218</v>
      </c>
      <c r="R72" s="20" t="n">
        <v>6.19278388</v>
      </c>
    </row>
    <row r="73" spans="1:18">
      <c r="A73" s="15" t="s">
        <v>470</v>
      </c>
      <c r="B73" s="17" t="n">
        <v>8249</v>
      </c>
      <c r="C73" s="18">
        <f>(0.0/B73*100)</f>
        <v/>
      </c>
      <c r="D73" s="19" t="n">
        <v>8249</v>
      </c>
      <c r="E73" s="18" t="n">
        <v>422.49369932</v>
      </c>
      <c r="F73" s="20" t="n">
        <v>2.97098496</v>
      </c>
      <c r="G73" s="18" t="n">
        <v>404.5956709</v>
      </c>
      <c r="H73" s="20" t="n">
        <v>10.23167991</v>
      </c>
      <c r="I73" s="18" t="s">
        <v>404</v>
      </c>
      <c r="J73" s="20" t="s">
        <v>404</v>
      </c>
      <c r="K73" s="18" t="s">
        <v>404</v>
      </c>
      <c r="L73" s="20" t="s">
        <v>404</v>
      </c>
      <c r="M73" s="18" t="s">
        <v>404</v>
      </c>
      <c r="N73" s="20" t="s">
        <v>404</v>
      </c>
      <c r="O73" s="18" t="s">
        <v>404</v>
      </c>
      <c r="P73" s="20" t="s">
        <v>404</v>
      </c>
      <c r="Q73" s="18" t="n">
        <v>411.75604518</v>
      </c>
      <c r="R73" s="20" t="n">
        <v>19.50816165</v>
      </c>
    </row>
    <row r="74" spans="1:18">
      <c r="A74" s="15" t="s">
        <v>471</v>
      </c>
      <c r="B74" s="17" t="n">
        <v>4692</v>
      </c>
      <c r="C74" s="18">
        <f>(484.0/B74*100)</f>
        <v/>
      </c>
      <c r="D74" s="19" t="n">
        <v>4208</v>
      </c>
      <c r="E74" s="18" t="n">
        <v>431.2091721</v>
      </c>
      <c r="F74" s="20" t="n">
        <v>1.74305914</v>
      </c>
      <c r="G74" s="18" t="n">
        <v>403.53937452</v>
      </c>
      <c r="H74" s="20" t="n">
        <v>2.69957795</v>
      </c>
      <c r="I74" s="18" t="s">
        <v>404</v>
      </c>
      <c r="J74" s="20" t="s">
        <v>404</v>
      </c>
      <c r="K74" s="18" t="s">
        <v>404</v>
      </c>
      <c r="L74" s="20" t="s">
        <v>404</v>
      </c>
      <c r="M74" s="18" t="s">
        <v>404</v>
      </c>
      <c r="N74" s="20" t="s">
        <v>404</v>
      </c>
      <c r="O74" s="18" t="s">
        <v>404</v>
      </c>
      <c r="P74" s="20" t="s">
        <v>404</v>
      </c>
      <c r="Q74" s="18" t="n">
        <v>422.80897078</v>
      </c>
      <c r="R74" s="20" t="n">
        <v>9.092423439999999</v>
      </c>
    </row>
    <row r="75" spans="1:18">
      <c r="A75" s="15" t="s">
        <v>472</v>
      </c>
      <c r="B75" s="17" t="n">
        <v>5375</v>
      </c>
      <c r="C75" s="18">
        <f>(483.0/B75*100)</f>
        <v/>
      </c>
      <c r="D75" s="19" t="n">
        <v>4892</v>
      </c>
      <c r="E75" s="18" t="n">
        <v>375.9763703</v>
      </c>
      <c r="F75" s="20" t="n">
        <v>5.299543</v>
      </c>
      <c r="G75" s="18" t="n">
        <v>391.00096814</v>
      </c>
      <c r="H75" s="20" t="n">
        <v>3.47378269</v>
      </c>
      <c r="I75" s="18" t="s">
        <v>404</v>
      </c>
      <c r="J75" s="20" t="s">
        <v>404</v>
      </c>
      <c r="K75" s="18" t="s">
        <v>404</v>
      </c>
      <c r="L75" s="20" t="s">
        <v>404</v>
      </c>
      <c r="M75" s="18" t="s">
        <v>404</v>
      </c>
      <c r="N75" s="20" t="s">
        <v>404</v>
      </c>
      <c r="O75" s="18" t="s">
        <v>404</v>
      </c>
      <c r="P75" s="20" t="s">
        <v>404</v>
      </c>
      <c r="Q75" s="18" t="n">
        <v>381.71995494</v>
      </c>
      <c r="R75" s="20" t="n">
        <v>12.40921675</v>
      </c>
    </row>
    <row r="76" spans="1:18">
      <c r="A76" s="15" t="s">
        <v>473</v>
      </c>
      <c r="B76" s="17" t="n">
        <v>14167</v>
      </c>
      <c r="C76" s="18">
        <f>(1400.0/B76*100)</f>
        <v/>
      </c>
      <c r="D76" s="19" t="n">
        <v>12767</v>
      </c>
      <c r="E76" s="18" t="n">
        <v>432.52226544</v>
      </c>
      <c r="F76" s="20" t="n">
        <v>2.70297549</v>
      </c>
      <c r="G76" s="18" t="n">
        <v>462.99715384</v>
      </c>
      <c r="H76" s="20" t="n">
        <v>7.01301186</v>
      </c>
      <c r="I76" s="18" t="s">
        <v>404</v>
      </c>
      <c r="J76" s="20" t="s">
        <v>404</v>
      </c>
      <c r="K76" s="18" t="s">
        <v>404</v>
      </c>
      <c r="L76" s="20" t="s">
        <v>404</v>
      </c>
      <c r="M76" s="18" t="s">
        <v>404</v>
      </c>
      <c r="N76" s="20" t="s">
        <v>404</v>
      </c>
      <c r="O76" s="18" t="s">
        <v>404</v>
      </c>
      <c r="P76" s="20" t="s">
        <v>404</v>
      </c>
      <c r="Q76" s="18" t="n">
        <v>435.56518701</v>
      </c>
      <c r="R76" s="20" t="n">
        <v>7.67832496</v>
      </c>
    </row>
    <row r="77" spans="1:18">
      <c r="A77" s="15" t="s">
        <v>474</v>
      </c>
      <c r="B77" s="17" t="n">
        <v>6062</v>
      </c>
      <c r="C77" s="18">
        <f>(0.0/B77*100)</f>
        <v/>
      </c>
      <c r="D77" s="19" t="n">
        <v>6062</v>
      </c>
      <c r="E77" s="18" t="n">
        <v>416.92663438</v>
      </c>
      <c r="F77" s="20" t="n">
        <v>4.41502993</v>
      </c>
      <c r="G77" s="18" t="n">
        <v>444.84920463</v>
      </c>
      <c r="H77" s="20" t="n">
        <v>3.07872522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528.09397328</v>
      </c>
      <c r="F78" s="20" t="n">
        <v>3.85681378</v>
      </c>
      <c r="G78" s="18" t="n">
        <v>480.12144681</v>
      </c>
      <c r="H78" s="20" t="n">
        <v>11.9950144</v>
      </c>
      <c r="I78" s="18" t="s">
        <v>404</v>
      </c>
      <c r="J78" s="20" t="s">
        <v>404</v>
      </c>
      <c r="K78" s="18" t="s">
        <v>404</v>
      </c>
      <c r="L78" s="20" t="s">
        <v>404</v>
      </c>
      <c r="M78" s="18" t="s">
        <v>404</v>
      </c>
      <c r="N78" s="20" t="s">
        <v>404</v>
      </c>
      <c r="O78" s="18" t="s">
        <v>404</v>
      </c>
      <c r="P78" s="20" t="s">
        <v>404</v>
      </c>
      <c r="Q78" s="18" t="n">
        <v>488.79665937</v>
      </c>
      <c r="R78" s="20" t="n">
        <v>5.36423065</v>
      </c>
    </row>
    <row customHeight="1" ht="25" r="79" spans="1:18">
      <c r="A79" s="15" t="s">
        <v>476</v>
      </c>
      <c r="B79" s="17" t="n">
        <v>1657</v>
      </c>
      <c r="C79" s="18">
        <f>(21.0/B79*100)</f>
        <v/>
      </c>
      <c r="D79" s="19" t="n">
        <v>1636</v>
      </c>
      <c r="E79" s="18" t="n">
        <v>453.28585749</v>
      </c>
      <c r="F79" s="20" t="n">
        <v>10.14070736</v>
      </c>
      <c r="G79" s="18" t="n">
        <v>492.57686876</v>
      </c>
      <c r="H79" s="20" t="n">
        <v>8.53693125</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456.45489465</v>
      </c>
      <c r="F80" s="20" t="n">
        <v>4.10710606</v>
      </c>
      <c r="G80" s="18" t="n">
        <v>456.60268891</v>
      </c>
      <c r="H80" s="20" t="n">
        <v>9.55494433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437.15811293</v>
      </c>
      <c r="F81" s="20" t="n">
        <v>3.24263084</v>
      </c>
      <c r="G81" s="18" t="n">
        <v>454.69323248</v>
      </c>
      <c r="H81" s="20" t="n">
        <v>6.65632136</v>
      </c>
      <c r="I81" s="18" t="s">
        <v>404</v>
      </c>
      <c r="J81" s="20" t="s">
        <v>404</v>
      </c>
      <c r="K81" s="18" t="s">
        <v>404</v>
      </c>
      <c r="L81" s="20" t="s">
        <v>404</v>
      </c>
      <c r="M81" s="18" t="s">
        <v>404</v>
      </c>
      <c r="N81" s="20" t="s">
        <v>404</v>
      </c>
      <c r="O81" s="18" t="s">
        <v>404</v>
      </c>
      <c r="P81" s="20" t="s">
        <v>404</v>
      </c>
      <c r="Q81" s="18" t="n">
        <v>523.4145175</v>
      </c>
      <c r="R81" s="20" t="n">
        <v>6.78576833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721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512.49652807</v>
      </c>
      <c r="F7" s="20" t="n">
        <v>1.93779098</v>
      </c>
      <c r="G7" s="18" t="n">
        <v>493.28831911</v>
      </c>
      <c r="H7" s="20" t="n">
        <v>7.22411442</v>
      </c>
      <c r="I7" s="18" t="s">
        <v>404</v>
      </c>
      <c r="J7" s="20" t="s">
        <v>404</v>
      </c>
      <c r="K7" s="18" t="s">
        <v>404</v>
      </c>
      <c r="L7" s="20" t="s">
        <v>404</v>
      </c>
      <c r="M7" s="18" t="s">
        <v>404</v>
      </c>
      <c r="N7" s="20" t="s">
        <v>404</v>
      </c>
      <c r="O7" s="18" t="s">
        <v>404</v>
      </c>
      <c r="P7" s="20" t="s">
        <v>404</v>
      </c>
      <c r="Q7" s="18" t="n">
        <v>496.19618737</v>
      </c>
      <c r="R7" s="20" t="n">
        <v>10.28399389</v>
      </c>
    </row>
    <row r="8" spans="1:18">
      <c r="A8" s="15" t="s">
        <v>405</v>
      </c>
      <c r="B8" s="17" t="n">
        <v>7007</v>
      </c>
      <c r="C8" s="18">
        <f>(0.0/B8*100)</f>
        <v/>
      </c>
      <c r="D8" s="19" t="n">
        <v>7007</v>
      </c>
      <c r="E8" s="18" t="n">
        <v>503.6246796</v>
      </c>
      <c r="F8" s="20" t="n">
        <v>4.35996015</v>
      </c>
      <c r="G8" s="18" t="n">
        <v>480.86768558</v>
      </c>
      <c r="H8" s="20" t="n">
        <v>7.98146546</v>
      </c>
      <c r="I8" s="18" t="s">
        <v>404</v>
      </c>
      <c r="J8" s="20" t="s">
        <v>404</v>
      </c>
      <c r="K8" s="18" t="s">
        <v>404</v>
      </c>
      <c r="L8" s="20" t="s">
        <v>404</v>
      </c>
      <c r="M8" s="18" t="s">
        <v>404</v>
      </c>
      <c r="N8" s="20" t="s">
        <v>404</v>
      </c>
      <c r="O8" s="18" t="s">
        <v>404</v>
      </c>
      <c r="P8" s="20" t="s">
        <v>404</v>
      </c>
      <c r="Q8" s="18" t="n">
        <v>473.18759016</v>
      </c>
      <c r="R8" s="20" t="n">
        <v>12.54393419</v>
      </c>
    </row>
    <row r="9" spans="1:18">
      <c r="A9" s="15" t="s">
        <v>406</v>
      </c>
      <c r="B9" s="17" t="n">
        <v>9651</v>
      </c>
      <c r="C9" s="18">
        <f>(200.0/B9*100)</f>
        <v/>
      </c>
      <c r="D9" s="19" t="n">
        <v>9451</v>
      </c>
      <c r="E9" s="18" t="n">
        <v>503.8403713</v>
      </c>
      <c r="F9" s="20" t="n">
        <v>4.12038979</v>
      </c>
      <c r="G9" s="18" t="n">
        <v>503.7241479</v>
      </c>
      <c r="H9" s="20" t="n">
        <v>7.32603391</v>
      </c>
      <c r="I9" s="18" t="s">
        <v>404</v>
      </c>
      <c r="J9" s="20" t="s">
        <v>404</v>
      </c>
      <c r="K9" s="18" t="s">
        <v>404</v>
      </c>
      <c r="L9" s="20" t="s">
        <v>404</v>
      </c>
      <c r="M9" s="18" t="s">
        <v>404</v>
      </c>
      <c r="N9" s="20" t="s">
        <v>404</v>
      </c>
      <c r="O9" s="18" t="s">
        <v>404</v>
      </c>
      <c r="P9" s="20" t="s">
        <v>404</v>
      </c>
      <c r="Q9" s="18" t="n">
        <v>485.07906485</v>
      </c>
      <c r="R9" s="20" t="n">
        <v>15.59997646</v>
      </c>
    </row>
    <row r="10" spans="1:18">
      <c r="A10" s="15" t="s">
        <v>407</v>
      </c>
      <c r="B10" s="17" t="n">
        <v>20058</v>
      </c>
      <c r="C10" s="18">
        <f>(3134.0/B10*100)</f>
        <v/>
      </c>
      <c r="D10" s="19" t="n">
        <v>16924</v>
      </c>
      <c r="E10" s="18" t="n">
        <v>529.66839599</v>
      </c>
      <c r="F10" s="20" t="n">
        <v>2.3486783</v>
      </c>
      <c r="G10" s="18" t="n">
        <v>515.45952643</v>
      </c>
      <c r="H10" s="20" t="n">
        <v>5.47252409</v>
      </c>
      <c r="I10" s="18" t="s">
        <v>404</v>
      </c>
      <c r="J10" s="20" t="s">
        <v>404</v>
      </c>
      <c r="K10" s="18" t="s">
        <v>404</v>
      </c>
      <c r="L10" s="20" t="s">
        <v>404</v>
      </c>
      <c r="M10" s="18" t="s">
        <v>404</v>
      </c>
      <c r="N10" s="20" t="s">
        <v>404</v>
      </c>
      <c r="O10" s="18" t="s">
        <v>404</v>
      </c>
      <c r="P10" s="20" t="s">
        <v>404</v>
      </c>
      <c r="Q10" s="18" t="n">
        <v>575.48928887</v>
      </c>
      <c r="R10" s="20" t="n">
        <v>16.93479017</v>
      </c>
    </row>
    <row r="11" spans="1:18">
      <c r="A11" s="15" t="s">
        <v>408</v>
      </c>
      <c r="B11" s="17" t="n">
        <v>7053</v>
      </c>
      <c r="C11" s="18">
        <f>(212.0/B11*100)</f>
        <v/>
      </c>
      <c r="D11" s="19" t="n">
        <v>6841</v>
      </c>
      <c r="E11" s="18" t="n">
        <v>449.77221421</v>
      </c>
      <c r="F11" s="20" t="n">
        <v>2.85247342</v>
      </c>
      <c r="G11" s="18" t="n">
        <v>413.50787624</v>
      </c>
      <c r="H11" s="20" t="n">
        <v>12.74971481</v>
      </c>
      <c r="I11" s="18" t="s">
        <v>404</v>
      </c>
      <c r="J11" s="20" t="s">
        <v>404</v>
      </c>
      <c r="K11" s="18" t="s">
        <v>404</v>
      </c>
      <c r="L11" s="20" t="s">
        <v>404</v>
      </c>
      <c r="M11" s="18" t="s">
        <v>404</v>
      </c>
      <c r="N11" s="20" t="s">
        <v>404</v>
      </c>
      <c r="O11" s="18" t="s">
        <v>404</v>
      </c>
      <c r="P11" s="20" t="s">
        <v>404</v>
      </c>
      <c r="Q11" s="18" t="n">
        <v>432.36673429</v>
      </c>
      <c r="R11" s="20" t="n">
        <v>13.52362994</v>
      </c>
    </row>
    <row r="12" spans="1:18">
      <c r="A12" s="15" t="s">
        <v>409</v>
      </c>
      <c r="B12" s="17" t="n">
        <v>6894</v>
      </c>
      <c r="C12" s="18">
        <f>(106.0/B12*100)</f>
        <v/>
      </c>
      <c r="D12" s="19" t="n">
        <v>6788</v>
      </c>
      <c r="E12" s="18" t="n">
        <v>488.554865</v>
      </c>
      <c r="F12" s="20" t="n">
        <v>3.03607698</v>
      </c>
      <c r="G12" s="18" t="n">
        <v>521.13368862</v>
      </c>
      <c r="H12" s="20" t="n">
        <v>10.80346809</v>
      </c>
      <c r="I12" s="18" t="s">
        <v>404</v>
      </c>
      <c r="J12" s="20" t="s">
        <v>404</v>
      </c>
      <c r="K12" s="18" t="s">
        <v>404</v>
      </c>
      <c r="L12" s="20" t="s">
        <v>404</v>
      </c>
      <c r="M12" s="18" t="s">
        <v>404</v>
      </c>
      <c r="N12" s="20" t="s">
        <v>404</v>
      </c>
      <c r="O12" s="18" t="s">
        <v>404</v>
      </c>
      <c r="P12" s="20" t="s">
        <v>404</v>
      </c>
      <c r="Q12" s="18" t="n">
        <v>464.15890789</v>
      </c>
      <c r="R12" s="20" t="n">
        <v>23.78153593</v>
      </c>
    </row>
    <row r="13" spans="1:18">
      <c r="A13" s="15" t="s">
        <v>410</v>
      </c>
      <c r="B13" s="17" t="n">
        <v>7161</v>
      </c>
      <c r="C13" s="18">
        <f>(1175.0/B13*100)</f>
        <v/>
      </c>
      <c r="D13" s="19" t="n">
        <v>5986</v>
      </c>
      <c r="E13" s="18" t="n">
        <v>503.21219616</v>
      </c>
      <c r="F13" s="20" t="n">
        <v>2.45208844</v>
      </c>
      <c r="G13" s="18" t="n">
        <v>493.05301248</v>
      </c>
      <c r="H13" s="20" t="n">
        <v>10.55031724</v>
      </c>
      <c r="I13" s="18" t="s">
        <v>404</v>
      </c>
      <c r="J13" s="20" t="s">
        <v>404</v>
      </c>
      <c r="K13" s="18" t="s">
        <v>404</v>
      </c>
      <c r="L13" s="20" t="s">
        <v>404</v>
      </c>
      <c r="M13" s="18" t="s">
        <v>404</v>
      </c>
      <c r="N13" s="20" t="s">
        <v>404</v>
      </c>
      <c r="O13" s="18" t="s">
        <v>404</v>
      </c>
      <c r="P13" s="20" t="s">
        <v>404</v>
      </c>
      <c r="Q13" s="18" t="n">
        <v>499.8303323</v>
      </c>
      <c r="R13" s="20" t="n">
        <v>5.16175276</v>
      </c>
    </row>
    <row r="14" spans="1:18">
      <c r="A14" s="15" t="s">
        <v>411</v>
      </c>
      <c r="B14" s="17" t="n">
        <v>5587</v>
      </c>
      <c r="C14" s="18">
        <f>(0.0/B14*100)</f>
        <v/>
      </c>
      <c r="D14" s="19" t="n">
        <v>5587</v>
      </c>
      <c r="E14" s="18" t="n">
        <v>532.77977878</v>
      </c>
      <c r="F14" s="20" t="n">
        <v>2.18875297</v>
      </c>
      <c r="G14" s="18" t="n">
        <v>547.99446636</v>
      </c>
      <c r="H14" s="20" t="n">
        <v>11.02081333</v>
      </c>
      <c r="I14" s="18" t="s">
        <v>404</v>
      </c>
      <c r="J14" s="20" t="s">
        <v>404</v>
      </c>
      <c r="K14" s="18" t="s">
        <v>404</v>
      </c>
      <c r="L14" s="20" t="s">
        <v>404</v>
      </c>
      <c r="M14" s="18" t="s">
        <v>404</v>
      </c>
      <c r="N14" s="20" t="s">
        <v>404</v>
      </c>
      <c r="O14" s="18" t="s">
        <v>404</v>
      </c>
      <c r="P14" s="20" t="s">
        <v>404</v>
      </c>
      <c r="Q14" s="18" t="n">
        <v>559.83040154</v>
      </c>
      <c r="R14" s="20" t="n">
        <v>10.44683662</v>
      </c>
    </row>
    <row r="15" spans="1:18">
      <c r="A15" s="15" t="s">
        <v>412</v>
      </c>
      <c r="B15" s="17" t="n">
        <v>5882</v>
      </c>
      <c r="C15" s="18">
        <f>(0.0/B15*100)</f>
        <v/>
      </c>
      <c r="D15" s="19" t="n">
        <v>5882</v>
      </c>
      <c r="E15" s="18" t="n">
        <v>530.34879705</v>
      </c>
      <c r="F15" s="20" t="n">
        <v>2.48639919</v>
      </c>
      <c r="G15" s="18" t="n">
        <v>531.95549868</v>
      </c>
      <c r="H15" s="20" t="n">
        <v>6.80657027</v>
      </c>
      <c r="I15" s="18" t="s">
        <v>404</v>
      </c>
      <c r="J15" s="20" t="s">
        <v>404</v>
      </c>
      <c r="K15" s="18" t="s">
        <v>404</v>
      </c>
      <c r="L15" s="20" t="s">
        <v>404</v>
      </c>
      <c r="M15" s="18" t="s">
        <v>404</v>
      </c>
      <c r="N15" s="20" t="s">
        <v>404</v>
      </c>
      <c r="O15" s="18" t="s">
        <v>404</v>
      </c>
      <c r="P15" s="20" t="s">
        <v>404</v>
      </c>
      <c r="Q15" s="18" t="n">
        <v>536.04876117</v>
      </c>
      <c r="R15" s="20" t="n">
        <v>25.0763568</v>
      </c>
    </row>
    <row r="16" spans="1:18">
      <c r="A16" s="15" t="s">
        <v>413</v>
      </c>
      <c r="B16" s="17" t="n">
        <v>6108</v>
      </c>
      <c r="C16" s="18">
        <f>(0.0/B16*100)</f>
        <v/>
      </c>
      <c r="D16" s="19" t="n">
        <v>6108</v>
      </c>
      <c r="E16" s="18" t="s">
        <v>404</v>
      </c>
      <c r="F16" s="20" t="s">
        <v>404</v>
      </c>
      <c r="G16" s="18" t="s">
        <v>404</v>
      </c>
      <c r="H16" s="20" t="s">
        <v>404</v>
      </c>
      <c r="I16" s="18" t="s">
        <v>404</v>
      </c>
      <c r="J16" s="20" t="s">
        <v>404</v>
      </c>
      <c r="K16" s="18" t="s">
        <v>404</v>
      </c>
      <c r="L16" s="20" t="s">
        <v>404</v>
      </c>
      <c r="M16" s="18" t="n">
        <v>494.9776003</v>
      </c>
      <c r="N16" s="20" t="n">
        <v>2.06072662</v>
      </c>
      <c r="O16" s="18" t="s">
        <v>404</v>
      </c>
      <c r="P16" s="20" t="s">
        <v>404</v>
      </c>
      <c r="Q16" s="18" t="s">
        <v>404</v>
      </c>
      <c r="R16" s="20" t="s">
        <v>404</v>
      </c>
    </row>
    <row r="17" spans="1:18">
      <c r="A17" s="15" t="s">
        <v>414</v>
      </c>
      <c r="B17" s="17" t="n">
        <v>6504</v>
      </c>
      <c r="C17" s="18">
        <f>(1325.0/B17*100)</f>
        <v/>
      </c>
      <c r="D17" s="19" t="n">
        <v>5179</v>
      </c>
      <c r="E17" s="18" t="n">
        <v>505.43902192</v>
      </c>
      <c r="F17" s="20" t="n">
        <v>4.38296939</v>
      </c>
      <c r="G17" s="18" t="n">
        <v>517.50749525</v>
      </c>
      <c r="H17" s="20" t="n">
        <v>14.22167014</v>
      </c>
      <c r="I17" s="18" t="s">
        <v>404</v>
      </c>
      <c r="J17" s="20" t="s">
        <v>404</v>
      </c>
      <c r="K17" s="18" t="s">
        <v>404</v>
      </c>
      <c r="L17" s="20" t="s">
        <v>404</v>
      </c>
      <c r="M17" s="18" t="s">
        <v>404</v>
      </c>
      <c r="N17" s="20" t="s">
        <v>404</v>
      </c>
      <c r="O17" s="18" t="s">
        <v>404</v>
      </c>
      <c r="P17" s="20" t="s">
        <v>404</v>
      </c>
      <c r="Q17" s="18" t="n">
        <v>541.01110322</v>
      </c>
      <c r="R17" s="20" t="n">
        <v>16.17641374</v>
      </c>
    </row>
    <row r="18" spans="1:18">
      <c r="A18" s="15" t="s">
        <v>415</v>
      </c>
      <c r="B18" s="17" t="n">
        <v>5532</v>
      </c>
      <c r="C18" s="18">
        <f>(0.0/B18*100)</f>
        <v/>
      </c>
      <c r="D18" s="19" t="n">
        <v>5532</v>
      </c>
      <c r="E18" s="18" t="n">
        <v>453.5497329</v>
      </c>
      <c r="F18" s="20" t="n">
        <v>4.36295966</v>
      </c>
      <c r="G18" s="18" t="n">
        <v>469.13022169</v>
      </c>
      <c r="H18" s="20" t="n">
        <v>14.81630192</v>
      </c>
      <c r="I18" s="18" t="s">
        <v>404</v>
      </c>
      <c r="J18" s="20" t="s">
        <v>404</v>
      </c>
      <c r="K18" s="18" t="s">
        <v>404</v>
      </c>
      <c r="L18" s="20" t="s">
        <v>404</v>
      </c>
      <c r="M18" s="18" t="s">
        <v>404</v>
      </c>
      <c r="N18" s="20" t="s">
        <v>404</v>
      </c>
      <c r="O18" s="18" t="s">
        <v>404</v>
      </c>
      <c r="P18" s="20" t="s">
        <v>404</v>
      </c>
      <c r="Q18" s="18" t="n">
        <v>431.05979808</v>
      </c>
      <c r="R18" s="20" t="n">
        <v>56.87877576</v>
      </c>
    </row>
    <row r="19" spans="1:18">
      <c r="A19" s="15" t="s">
        <v>416</v>
      </c>
      <c r="B19" s="17" t="n">
        <v>5658</v>
      </c>
      <c r="C19" s="18">
        <f>(327.0/B19*100)</f>
        <v/>
      </c>
      <c r="D19" s="19" t="n">
        <v>5331</v>
      </c>
      <c r="E19" s="18" t="n">
        <v>474.12893764</v>
      </c>
      <c r="F19" s="20" t="n">
        <v>3.64859829</v>
      </c>
      <c r="G19" s="18" t="n">
        <v>486.58260718</v>
      </c>
      <c r="H19" s="20" t="n">
        <v>10.89494497</v>
      </c>
      <c r="I19" s="18" t="s">
        <v>404</v>
      </c>
      <c r="J19" s="20" t="s">
        <v>404</v>
      </c>
      <c r="K19" s="18" t="s">
        <v>404</v>
      </c>
      <c r="L19" s="20" t="s">
        <v>404</v>
      </c>
      <c r="M19" s="18" t="s">
        <v>404</v>
      </c>
      <c r="N19" s="20" t="s">
        <v>404</v>
      </c>
      <c r="O19" s="18" t="s">
        <v>404</v>
      </c>
      <c r="P19" s="20" t="s">
        <v>404</v>
      </c>
      <c r="Q19" s="18" t="n">
        <v>498.83413343</v>
      </c>
      <c r="R19" s="20" t="n">
        <v>24.72633987</v>
      </c>
    </row>
    <row r="20" spans="1:18">
      <c r="A20" s="15" t="s">
        <v>417</v>
      </c>
      <c r="B20" s="17" t="n">
        <v>3371</v>
      </c>
      <c r="C20" s="18">
        <f>(24.0/B20*100)</f>
        <v/>
      </c>
      <c r="D20" s="19" t="n">
        <v>3347</v>
      </c>
      <c r="E20" s="18" t="n">
        <v>473.03502756</v>
      </c>
      <c r="F20" s="20" t="n">
        <v>1.70774497</v>
      </c>
      <c r="G20" s="18" t="n">
        <v>470.54982579</v>
      </c>
      <c r="H20" s="20" t="n">
        <v>8.24758944</v>
      </c>
      <c r="I20" s="18" t="s">
        <v>404</v>
      </c>
      <c r="J20" s="20" t="s">
        <v>404</v>
      </c>
      <c r="K20" s="18" t="s">
        <v>404</v>
      </c>
      <c r="L20" s="20" t="s">
        <v>404</v>
      </c>
      <c r="M20" s="18" t="s">
        <v>404</v>
      </c>
      <c r="N20" s="20" t="s">
        <v>404</v>
      </c>
      <c r="O20" s="18" t="s">
        <v>404</v>
      </c>
      <c r="P20" s="20" t="s">
        <v>404</v>
      </c>
      <c r="Q20" s="18" t="n">
        <v>476.4011408</v>
      </c>
      <c r="R20" s="20" t="n">
        <v>10.78372224</v>
      </c>
    </row>
    <row r="21" spans="1:18">
      <c r="A21" s="15" t="s">
        <v>418</v>
      </c>
      <c r="B21" s="17" t="n">
        <v>5741</v>
      </c>
      <c r="C21" s="18">
        <f>(0.0/B21*100)</f>
        <v/>
      </c>
      <c r="D21" s="19" t="n">
        <v>5741</v>
      </c>
      <c r="E21" s="18" t="n">
        <v>503.20581168</v>
      </c>
      <c r="F21" s="20" t="n">
        <v>2.83078401</v>
      </c>
      <c r="G21" s="18" t="n">
        <v>505.49495704</v>
      </c>
      <c r="H21" s="20" t="n">
        <v>8.16513685</v>
      </c>
      <c r="I21" s="18" t="s">
        <v>404</v>
      </c>
      <c r="J21" s="20" t="s">
        <v>404</v>
      </c>
      <c r="K21" s="18" t="s">
        <v>404</v>
      </c>
      <c r="L21" s="20" t="s">
        <v>404</v>
      </c>
      <c r="M21" s="18" t="s">
        <v>404</v>
      </c>
      <c r="N21" s="20" t="s">
        <v>404</v>
      </c>
      <c r="O21" s="18" t="s">
        <v>404</v>
      </c>
      <c r="P21" s="20" t="s">
        <v>404</v>
      </c>
      <c r="Q21" s="18" t="n">
        <v>494.74386331</v>
      </c>
      <c r="R21" s="20" t="n">
        <v>6.92408078</v>
      </c>
    </row>
    <row r="22" spans="1:18">
      <c r="A22" s="15" t="s">
        <v>419</v>
      </c>
      <c r="B22" s="17" t="n">
        <v>6598</v>
      </c>
      <c r="C22" s="18">
        <f>(0.0/B22*100)</f>
        <v/>
      </c>
      <c r="D22" s="19" t="n">
        <v>6598</v>
      </c>
      <c r="E22" s="18" t="n">
        <v>465.51341988</v>
      </c>
      <c r="F22" s="20" t="n">
        <v>4.14722712</v>
      </c>
      <c r="G22" s="18" t="n">
        <v>470.63775199</v>
      </c>
      <c r="H22" s="20" t="n">
        <v>12.17668108</v>
      </c>
      <c r="I22" s="18" t="s">
        <v>404</v>
      </c>
      <c r="J22" s="20" t="s">
        <v>404</v>
      </c>
      <c r="K22" s="18" t="s">
        <v>404</v>
      </c>
      <c r="L22" s="20" t="s">
        <v>404</v>
      </c>
      <c r="M22" s="18" t="s">
        <v>404</v>
      </c>
      <c r="N22" s="20" t="s">
        <v>404</v>
      </c>
      <c r="O22" s="18" t="s">
        <v>404</v>
      </c>
      <c r="P22" s="20" t="s">
        <v>404</v>
      </c>
      <c r="Q22" s="18" t="n">
        <v>472.37880773</v>
      </c>
      <c r="R22" s="20" t="n">
        <v>10.21776939</v>
      </c>
    </row>
    <row r="23" spans="1:18">
      <c r="A23" s="15" t="s">
        <v>420</v>
      </c>
      <c r="B23" s="17" t="n">
        <v>11583</v>
      </c>
      <c r="C23" s="18">
        <f>(3194.0/B23*100)</f>
        <v/>
      </c>
      <c r="D23" s="19" t="n">
        <v>8389</v>
      </c>
      <c r="E23" s="18" t="n">
        <v>484.42319343</v>
      </c>
      <c r="F23" s="20" t="n">
        <v>3.97858568</v>
      </c>
      <c r="G23" s="18" t="n">
        <v>485.81328758</v>
      </c>
      <c r="H23" s="20" t="n">
        <v>11.31557576</v>
      </c>
      <c r="I23" s="18" t="s">
        <v>404</v>
      </c>
      <c r="J23" s="20" t="s">
        <v>404</v>
      </c>
      <c r="K23" s="18" t="s">
        <v>404</v>
      </c>
      <c r="L23" s="20" t="s">
        <v>404</v>
      </c>
      <c r="M23" s="18" t="s">
        <v>404</v>
      </c>
      <c r="N23" s="20" t="s">
        <v>404</v>
      </c>
      <c r="O23" s="18" t="s">
        <v>404</v>
      </c>
      <c r="P23" s="20" t="s">
        <v>404</v>
      </c>
      <c r="Q23" s="18" t="n">
        <v>477.29586489</v>
      </c>
      <c r="R23" s="20" t="n">
        <v>24.43638404</v>
      </c>
    </row>
    <row r="24" spans="1:18">
      <c r="A24" s="15" t="s">
        <v>421</v>
      </c>
      <c r="B24" s="17" t="n">
        <v>6647</v>
      </c>
      <c r="C24" s="18">
        <f>(0.0/B24*100)</f>
        <v/>
      </c>
      <c r="D24" s="19" t="n">
        <v>6647</v>
      </c>
      <c r="E24" s="18" t="n">
        <v>544.7106867799999</v>
      </c>
      <c r="F24" s="20" t="n">
        <v>3.64632226</v>
      </c>
      <c r="G24" s="18" t="n">
        <v>510.55146657</v>
      </c>
      <c r="H24" s="20" t="n">
        <v>10.08551923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517.61942169</v>
      </c>
      <c r="F25" s="20" t="n">
        <v>3.44067526</v>
      </c>
      <c r="G25" s="18" t="n">
        <v>489.60194599</v>
      </c>
      <c r="H25" s="20" t="n">
        <v>18.61134347</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489.22826318</v>
      </c>
      <c r="F26" s="20" t="n">
        <v>1.67871103</v>
      </c>
      <c r="G26" s="18" t="n">
        <v>522.9130159600001</v>
      </c>
      <c r="H26" s="20" t="n">
        <v>10.37684734</v>
      </c>
      <c r="I26" s="18" t="s">
        <v>404</v>
      </c>
      <c r="J26" s="20" t="s">
        <v>404</v>
      </c>
      <c r="K26" s="18" t="s">
        <v>404</v>
      </c>
      <c r="L26" s="20" t="s">
        <v>404</v>
      </c>
      <c r="M26" s="18" t="s">
        <v>404</v>
      </c>
      <c r="N26" s="20" t="s">
        <v>404</v>
      </c>
      <c r="O26" s="18" t="s">
        <v>404</v>
      </c>
      <c r="P26" s="20" t="s">
        <v>404</v>
      </c>
      <c r="Q26" s="18" t="n">
        <v>467.06422929</v>
      </c>
      <c r="R26" s="20" t="n">
        <v>12.78420571</v>
      </c>
    </row>
    <row r="27" spans="1:18">
      <c r="A27" s="15" t="s">
        <v>424</v>
      </c>
      <c r="B27" s="17" t="n">
        <v>5299</v>
      </c>
      <c r="C27" s="18">
        <f>(0.0/B27*100)</f>
        <v/>
      </c>
      <c r="D27" s="19" t="n">
        <v>5299</v>
      </c>
      <c r="E27" s="18" t="n">
        <v>483.53579918</v>
      </c>
      <c r="F27" s="20" t="n">
        <v>1.31316124</v>
      </c>
      <c r="G27" s="18" t="n">
        <v>480.46041473</v>
      </c>
      <c r="H27" s="20" t="n">
        <v>1.92207315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414.71747304</v>
      </c>
      <c r="F28" s="20" t="n">
        <v>2.26007351</v>
      </c>
      <c r="G28" s="18" t="n">
        <v>425.82014548</v>
      </c>
      <c r="H28" s="20" t="n">
        <v>9.914305990000001</v>
      </c>
      <c r="I28" s="18" t="s">
        <v>404</v>
      </c>
      <c r="J28" s="20" t="s">
        <v>404</v>
      </c>
      <c r="K28" s="18" t="s">
        <v>404</v>
      </c>
      <c r="L28" s="20" t="s">
        <v>404</v>
      </c>
      <c r="M28" s="18" t="s">
        <v>404</v>
      </c>
      <c r="N28" s="20" t="s">
        <v>404</v>
      </c>
      <c r="O28" s="18" t="s">
        <v>404</v>
      </c>
      <c r="P28" s="20" t="s">
        <v>404</v>
      </c>
      <c r="Q28" s="18" t="n">
        <v>384.85470625</v>
      </c>
      <c r="R28" s="20" t="n">
        <v>3.8356775</v>
      </c>
    </row>
    <row r="29" spans="1:18">
      <c r="A29" s="15" t="s">
        <v>426</v>
      </c>
      <c r="B29" s="17" t="n">
        <v>5385</v>
      </c>
      <c r="C29" s="18">
        <f>(1123.0/B29*100)</f>
        <v/>
      </c>
      <c r="D29" s="19" t="n">
        <v>4262</v>
      </c>
      <c r="E29" s="18" t="n">
        <v>510.07364588</v>
      </c>
      <c r="F29" s="20" t="n">
        <v>7.31875954</v>
      </c>
      <c r="G29" s="18" t="n">
        <v>517.11945965</v>
      </c>
      <c r="H29" s="20" t="n">
        <v>13.76295799</v>
      </c>
      <c r="I29" s="18" t="s">
        <v>404</v>
      </c>
      <c r="J29" s="20" t="s">
        <v>404</v>
      </c>
      <c r="K29" s="18" t="s">
        <v>404</v>
      </c>
      <c r="L29" s="20" t="s">
        <v>404</v>
      </c>
      <c r="M29" s="18" t="s">
        <v>404</v>
      </c>
      <c r="N29" s="20" t="s">
        <v>404</v>
      </c>
      <c r="O29" s="18" t="s">
        <v>404</v>
      </c>
      <c r="P29" s="20" t="s">
        <v>404</v>
      </c>
      <c r="Q29" s="18" t="n">
        <v>493.75255151</v>
      </c>
      <c r="R29" s="20" t="n">
        <v>10.86862432</v>
      </c>
    </row>
    <row r="30" spans="1:18">
      <c r="A30" s="15" t="s">
        <v>427</v>
      </c>
      <c r="B30" s="17" t="n">
        <v>4520</v>
      </c>
      <c r="C30" s="18">
        <f>(1105.0/B30*100)</f>
        <v/>
      </c>
      <c r="D30" s="19" t="n">
        <v>3415</v>
      </c>
      <c r="E30" s="18" t="n">
        <v>516.07191606</v>
      </c>
      <c r="F30" s="20" t="n">
        <v>3.38874305</v>
      </c>
      <c r="G30" s="18" t="n">
        <v>504.86714446</v>
      </c>
      <c r="H30" s="20" t="n">
        <v>14.2164202</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(502.0/B31*100)</f>
        <v/>
      </c>
      <c r="D31" s="19" t="n">
        <v>4954</v>
      </c>
      <c r="E31" s="18" t="n">
        <v>498.72834641</v>
      </c>
      <c r="F31" s="20" t="n">
        <v>2.54365128</v>
      </c>
      <c r="G31" s="18" t="n">
        <v>505.1007516</v>
      </c>
      <c r="H31" s="20" t="n">
        <v>6.76344306</v>
      </c>
      <c r="I31" s="18" t="s">
        <v>404</v>
      </c>
      <c r="J31" s="20" t="s">
        <v>404</v>
      </c>
      <c r="K31" s="18" t="s">
        <v>404</v>
      </c>
      <c r="L31" s="20" t="s">
        <v>404</v>
      </c>
      <c r="M31" s="18" t="s">
        <v>404</v>
      </c>
      <c r="N31" s="20" t="s">
        <v>404</v>
      </c>
      <c r="O31" s="18" t="s">
        <v>404</v>
      </c>
      <c r="P31" s="20" t="s">
        <v>404</v>
      </c>
      <c r="Q31" s="18" t="n">
        <v>492.76962289</v>
      </c>
      <c r="R31" s="20" t="n">
        <v>10.53345872</v>
      </c>
    </row>
    <row r="32" spans="1:18">
      <c r="A32" s="15" t="s">
        <v>429</v>
      </c>
      <c r="B32" s="17" t="n">
        <v>4478</v>
      </c>
      <c r="C32" s="18">
        <f>(0.0/B32*100)</f>
        <v/>
      </c>
      <c r="D32" s="19" t="n">
        <v>4478</v>
      </c>
      <c r="E32" s="18" t="n">
        <v>501.01781622</v>
      </c>
      <c r="F32" s="20" t="n">
        <v>2.51797553</v>
      </c>
      <c r="G32" s="18" t="n">
        <v>584.0629</v>
      </c>
      <c r="H32" s="20" t="n">
        <v>27.26856144</v>
      </c>
      <c r="I32" s="18" t="s">
        <v>404</v>
      </c>
      <c r="J32" s="20" t="s">
        <v>404</v>
      </c>
      <c r="K32" s="18" t="s">
        <v>404</v>
      </c>
      <c r="L32" s="20" t="s">
        <v>404</v>
      </c>
      <c r="M32" s="18" t="s">
        <v>404</v>
      </c>
      <c r="N32" s="20" t="s">
        <v>404</v>
      </c>
      <c r="O32" s="18" t="s">
        <v>404</v>
      </c>
      <c r="P32" s="20" t="s">
        <v>404</v>
      </c>
      <c r="Q32" s="18" t="n">
        <v>529.64281123</v>
      </c>
      <c r="R32" s="20" t="n">
        <v>6.31468403</v>
      </c>
    </row>
    <row r="33" spans="1:18">
      <c r="A33" s="15" t="s">
        <v>430</v>
      </c>
      <c r="B33" s="17" t="n">
        <v>7325</v>
      </c>
      <c r="C33" s="18">
        <f>(29.0/B33*100)</f>
        <v/>
      </c>
      <c r="D33" s="19" t="n">
        <v>7296</v>
      </c>
      <c r="E33" s="18" t="n">
        <v>498.99988793</v>
      </c>
      <c r="F33" s="20" t="n">
        <v>2.48510765</v>
      </c>
      <c r="G33" s="18" t="n">
        <v>528.56567389</v>
      </c>
      <c r="H33" s="20" t="n">
        <v>17.01072409</v>
      </c>
      <c r="I33" s="18" t="s">
        <v>404</v>
      </c>
      <c r="J33" s="20" t="s">
        <v>404</v>
      </c>
      <c r="K33" s="18" t="s">
        <v>404</v>
      </c>
      <c r="L33" s="20" t="s">
        <v>404</v>
      </c>
      <c r="M33" s="18" t="s">
        <v>404</v>
      </c>
      <c r="N33" s="20" t="s">
        <v>404</v>
      </c>
      <c r="O33" s="18" t="s">
        <v>404</v>
      </c>
      <c r="P33" s="20" t="s">
        <v>404</v>
      </c>
      <c r="Q33" s="18" t="n">
        <v>480.1571675</v>
      </c>
      <c r="R33" s="20" t="n">
        <v>5.86300941</v>
      </c>
    </row>
    <row r="34" spans="1:18">
      <c r="A34" s="15" t="s">
        <v>431</v>
      </c>
      <c r="B34" s="17" t="n">
        <v>6350</v>
      </c>
      <c r="C34" s="18">
        <f>(0.0/B34*100)</f>
        <v/>
      </c>
      <c r="D34" s="19" t="n">
        <v>6350</v>
      </c>
      <c r="E34" s="18" t="n">
        <v>456.99222919</v>
      </c>
      <c r="F34" s="20" t="n">
        <v>2.95768241</v>
      </c>
      <c r="G34" s="18" t="n">
        <v>482.58193412</v>
      </c>
      <c r="H34" s="20" t="n">
        <v>10.51648272</v>
      </c>
      <c r="I34" s="18" t="s">
        <v>404</v>
      </c>
      <c r="J34" s="20" t="s">
        <v>404</v>
      </c>
      <c r="K34" s="18" t="s">
        <v>404</v>
      </c>
      <c r="L34" s="20" t="s">
        <v>404</v>
      </c>
      <c r="M34" s="18" t="s">
        <v>404</v>
      </c>
      <c r="N34" s="20" t="s">
        <v>404</v>
      </c>
      <c r="O34" s="18" t="s">
        <v>404</v>
      </c>
      <c r="P34" s="20" t="s">
        <v>404</v>
      </c>
      <c r="Q34" s="18" t="n">
        <v>434.58954488</v>
      </c>
      <c r="R34" s="20" t="n">
        <v>29.67203098</v>
      </c>
    </row>
    <row r="35" spans="1:18">
      <c r="A35" s="15" t="s">
        <v>432</v>
      </c>
      <c r="B35" s="17" t="n">
        <v>6406</v>
      </c>
      <c r="C35" s="18">
        <f>(443.0/B35*100)</f>
        <v/>
      </c>
      <c r="D35" s="19" t="n">
        <v>5963</v>
      </c>
      <c r="E35" s="18" t="n">
        <v>514.84461843</v>
      </c>
      <c r="F35" s="20" t="n">
        <v>1.52570917</v>
      </c>
      <c r="G35" s="18" t="n">
        <v>516.80360203</v>
      </c>
      <c r="H35" s="20" t="n">
        <v>3.90907967</v>
      </c>
      <c r="I35" s="18" t="s">
        <v>404</v>
      </c>
      <c r="J35" s="20" t="s">
        <v>404</v>
      </c>
      <c r="K35" s="18" t="s">
        <v>404</v>
      </c>
      <c r="L35" s="20" t="s">
        <v>404</v>
      </c>
      <c r="M35" s="18" t="s">
        <v>404</v>
      </c>
      <c r="N35" s="20" t="s">
        <v>404</v>
      </c>
      <c r="O35" s="18" t="s">
        <v>404</v>
      </c>
      <c r="P35" s="20" t="s">
        <v>404</v>
      </c>
      <c r="Q35" s="18" t="n">
        <v>501.45303127</v>
      </c>
      <c r="R35" s="20" t="n">
        <v>7.10838469</v>
      </c>
    </row>
    <row r="36" spans="1:18">
      <c r="A36" s="15" t="s">
        <v>433</v>
      </c>
      <c r="B36" s="17" t="n">
        <v>6736</v>
      </c>
      <c r="C36" s="18">
        <f>(10.0/B36*100)</f>
        <v/>
      </c>
      <c r="D36" s="19" t="n">
        <v>6726</v>
      </c>
      <c r="E36" s="18" t="n">
        <v>493.00295264</v>
      </c>
      <c r="F36" s="20" t="n">
        <v>2.14427758</v>
      </c>
      <c r="G36" s="18" t="n">
        <v>486.22260166</v>
      </c>
      <c r="H36" s="20" t="n">
        <v>9.155828469999999</v>
      </c>
      <c r="I36" s="18" t="s">
        <v>404</v>
      </c>
      <c r="J36" s="20" t="s">
        <v>404</v>
      </c>
      <c r="K36" s="18" t="s">
        <v>404</v>
      </c>
      <c r="L36" s="20" t="s">
        <v>404</v>
      </c>
      <c r="M36" s="18" t="s">
        <v>404</v>
      </c>
      <c r="N36" s="20" t="s">
        <v>404</v>
      </c>
      <c r="O36" s="18" t="s">
        <v>404</v>
      </c>
      <c r="P36" s="20" t="s">
        <v>404</v>
      </c>
      <c r="Q36" s="18" t="n">
        <v>527.637833</v>
      </c>
      <c r="R36" s="20" t="n">
        <v>10.1034382</v>
      </c>
    </row>
    <row r="37" spans="1:18">
      <c r="A37" s="15" t="s">
        <v>434</v>
      </c>
      <c r="B37" s="17" t="n">
        <v>5458</v>
      </c>
      <c r="C37" s="18">
        <f>(0.0/B37*100)</f>
        <v/>
      </c>
      <c r="D37" s="19" t="n">
        <v>5458</v>
      </c>
      <c r="E37" s="18" t="n">
        <v>493.28514292</v>
      </c>
      <c r="F37" s="20" t="n">
        <v>3.78900605</v>
      </c>
      <c r="G37" s="18" t="n">
        <v>494.85125028</v>
      </c>
      <c r="H37" s="20" t="n">
        <v>8.937820439999999</v>
      </c>
      <c r="I37" s="18" t="s">
        <v>404</v>
      </c>
      <c r="J37" s="20" t="s">
        <v>404</v>
      </c>
      <c r="K37" s="18" t="s">
        <v>404</v>
      </c>
      <c r="L37" s="20" t="s">
        <v>404</v>
      </c>
      <c r="M37" s="18" t="s">
        <v>404</v>
      </c>
      <c r="N37" s="20" t="s">
        <v>404</v>
      </c>
      <c r="O37" s="18" t="s">
        <v>404</v>
      </c>
      <c r="P37" s="20" t="s">
        <v>404</v>
      </c>
      <c r="Q37" s="18" t="n">
        <v>470.61114838</v>
      </c>
      <c r="R37" s="20" t="n">
        <v>6.28337632</v>
      </c>
    </row>
    <row r="38" spans="1:18">
      <c r="A38" s="15" t="s">
        <v>435</v>
      </c>
      <c r="B38" s="17" t="n">
        <v>5860</v>
      </c>
      <c r="C38" s="18">
        <f>(268.0/B38*100)</f>
        <v/>
      </c>
      <c r="D38" s="19" t="n">
        <v>5592</v>
      </c>
      <c r="E38" s="18" t="n">
        <v>487.85940508</v>
      </c>
      <c r="F38" s="20" t="n">
        <v>4.22147938</v>
      </c>
      <c r="G38" s="18" t="n">
        <v>542.34184637</v>
      </c>
      <c r="H38" s="20" t="n">
        <v>8.13867436</v>
      </c>
      <c r="I38" s="18" t="s">
        <v>404</v>
      </c>
      <c r="J38" s="20" t="s">
        <v>404</v>
      </c>
      <c r="K38" s="18" t="s">
        <v>404</v>
      </c>
      <c r="L38" s="20" t="s">
        <v>404</v>
      </c>
      <c r="M38" s="18" t="s">
        <v>404</v>
      </c>
      <c r="N38" s="20" t="s">
        <v>404</v>
      </c>
      <c r="O38" s="18" t="s">
        <v>404</v>
      </c>
      <c r="P38" s="20" t="s">
        <v>404</v>
      </c>
      <c r="Q38" s="18" t="n">
        <v>545.5120774</v>
      </c>
      <c r="R38" s="20" t="n">
        <v>15.94208498</v>
      </c>
    </row>
    <row r="39" spans="1:18">
      <c r="A39" s="15" t="s">
        <v>436</v>
      </c>
      <c r="B39" s="17" t="n">
        <v>5895</v>
      </c>
      <c r="C39" s="18">
        <f>(0.0/B39*100)</f>
        <v/>
      </c>
      <c r="D39" s="19" t="n">
        <v>5895</v>
      </c>
      <c r="E39" s="18" t="n">
        <v>425.06651073</v>
      </c>
      <c r="F39" s="20" t="n">
        <v>4.16246563</v>
      </c>
      <c r="G39" s="18" t="n">
        <v>437.21409422</v>
      </c>
      <c r="H39" s="20" t="n">
        <v>18.36166055</v>
      </c>
      <c r="I39" s="18" t="s">
        <v>404</v>
      </c>
      <c r="J39" s="20" t="s">
        <v>404</v>
      </c>
      <c r="K39" s="18" t="s">
        <v>404</v>
      </c>
      <c r="L39" s="20" t="s">
        <v>404</v>
      </c>
      <c r="M39" s="18" t="s">
        <v>404</v>
      </c>
      <c r="N39" s="20" t="s">
        <v>404</v>
      </c>
      <c r="O39" s="18" t="s">
        <v>404</v>
      </c>
      <c r="P39" s="20" t="s">
        <v>404</v>
      </c>
      <c r="Q39" s="18" t="n">
        <v>380.47909094</v>
      </c>
      <c r="R39" s="20" t="n">
        <v>6.55250458</v>
      </c>
    </row>
    <row r="40" spans="1:18">
      <c r="A40" s="15" t="s">
        <v>437</v>
      </c>
      <c r="B40" s="17" t="n">
        <v>14157</v>
      </c>
      <c r="C40" s="18">
        <f>(3029.0/B40*100)</f>
        <v/>
      </c>
      <c r="D40" s="19" t="n">
        <v>11128</v>
      </c>
      <c r="E40" s="18" t="n">
        <v>510.95533676</v>
      </c>
      <c r="F40" s="20" t="n">
        <v>3.37241845</v>
      </c>
      <c r="G40" s="18" t="n">
        <v>529.88188812</v>
      </c>
      <c r="H40" s="20" t="n">
        <v>11.07820122</v>
      </c>
      <c r="I40" s="18" t="s">
        <v>404</v>
      </c>
      <c r="J40" s="20" t="s">
        <v>404</v>
      </c>
      <c r="K40" s="18" t="s">
        <v>404</v>
      </c>
      <c r="L40" s="20" t="s">
        <v>404</v>
      </c>
      <c r="M40" s="18" t="s">
        <v>404</v>
      </c>
      <c r="N40" s="20" t="s">
        <v>404</v>
      </c>
      <c r="O40" s="18" t="s">
        <v>404</v>
      </c>
      <c r="P40" s="20" t="s">
        <v>404</v>
      </c>
      <c r="Q40" s="18" t="n">
        <v>502.46880854</v>
      </c>
      <c r="R40" s="20" t="n">
        <v>11.67570635</v>
      </c>
    </row>
    <row r="41" spans="1:18">
      <c r="A41" s="15" t="s">
        <v>438</v>
      </c>
      <c r="B41" s="17" t="n">
        <v>5712</v>
      </c>
      <c r="C41" s="18">
        <f>(138.0/B41*100)</f>
        <v/>
      </c>
      <c r="D41" s="19" t="n">
        <v>5574</v>
      </c>
      <c r="E41" s="18" t="n">
        <v>497.06060518</v>
      </c>
      <c r="F41" s="20" t="n">
        <v>3.45846078</v>
      </c>
      <c r="G41" s="18" t="n">
        <v>496.9372146</v>
      </c>
      <c r="H41" s="20" t="n">
        <v>9.71340511</v>
      </c>
      <c r="I41" s="18" t="s">
        <v>404</v>
      </c>
      <c r="J41" s="20" t="s">
        <v>404</v>
      </c>
      <c r="K41" s="18" t="s">
        <v>404</v>
      </c>
      <c r="L41" s="20" t="s">
        <v>404</v>
      </c>
      <c r="M41" s="18" t="s">
        <v>404</v>
      </c>
      <c r="N41" s="20" t="s">
        <v>404</v>
      </c>
      <c r="O41" s="18" t="s">
        <v>404</v>
      </c>
      <c r="P41" s="20" t="s">
        <v>404</v>
      </c>
      <c r="Q41" s="18" t="n">
        <v>509.36565825</v>
      </c>
      <c r="R41" s="20" t="n">
        <v>9.929986919999999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428.93273475</v>
      </c>
      <c r="F44" s="20" t="n">
        <v>3.46025795</v>
      </c>
      <c r="G44" s="18" t="n">
        <v>407.89110596</v>
      </c>
      <c r="H44" s="20" t="n">
        <v>5.65861529</v>
      </c>
      <c r="I44" s="18" t="s">
        <v>404</v>
      </c>
      <c r="J44" s="20" t="s">
        <v>404</v>
      </c>
      <c r="K44" s="18" t="s">
        <v>404</v>
      </c>
      <c r="L44" s="20" t="s">
        <v>404</v>
      </c>
      <c r="M44" s="18" t="s">
        <v>404</v>
      </c>
      <c r="N44" s="20" t="s">
        <v>404</v>
      </c>
      <c r="O44" s="18" t="s">
        <v>404</v>
      </c>
      <c r="P44" s="20" t="s">
        <v>404</v>
      </c>
      <c r="Q44" s="18" t="n">
        <v>407.9306453</v>
      </c>
      <c r="R44" s="20" t="n">
        <v>19.62555993</v>
      </c>
    </row>
    <row r="45" spans="1:18">
      <c r="A45" s="15" t="s">
        <v>442</v>
      </c>
      <c r="B45" s="17" t="n">
        <v>5519</v>
      </c>
      <c r="C45" s="18">
        <f>(0.0/B45*100)</f>
        <v/>
      </c>
      <c r="D45" s="19" t="n">
        <v>5519</v>
      </c>
      <c r="E45" s="18" t="n">
        <v>372.22432766</v>
      </c>
      <c r="F45" s="20" t="n">
        <v>3.48318701</v>
      </c>
      <c r="G45" s="18" t="n">
        <v>385.06218955</v>
      </c>
      <c r="H45" s="20" t="n">
        <v>5.77528698</v>
      </c>
      <c r="I45" s="18" t="s">
        <v>404</v>
      </c>
      <c r="J45" s="20" t="s">
        <v>404</v>
      </c>
      <c r="K45" s="18" t="s">
        <v>404</v>
      </c>
      <c r="L45" s="20" t="s">
        <v>404</v>
      </c>
      <c r="M45" s="18" t="s">
        <v>404</v>
      </c>
      <c r="N45" s="20" t="s">
        <v>404</v>
      </c>
      <c r="O45" s="18" t="s">
        <v>404</v>
      </c>
      <c r="P45" s="20" t="s">
        <v>404</v>
      </c>
      <c r="Q45" s="18" t="n">
        <v>399.49605134</v>
      </c>
      <c r="R45" s="20" t="n">
        <v>20.5445633</v>
      </c>
    </row>
    <row r="46" spans="1:18">
      <c r="A46" s="15" t="s">
        <v>443</v>
      </c>
      <c r="B46" s="17" t="n">
        <v>23141</v>
      </c>
      <c r="C46" s="18">
        <f>(4196.0/B46*100)</f>
        <v/>
      </c>
      <c r="D46" s="19" t="n">
        <v>18945</v>
      </c>
      <c r="E46" s="18" t="n">
        <v>405.65924217</v>
      </c>
      <c r="F46" s="20" t="n">
        <v>2.70604678</v>
      </c>
      <c r="G46" s="18" t="n">
        <v>404.17258758</v>
      </c>
      <c r="H46" s="20" t="n">
        <v>10.38968951</v>
      </c>
      <c r="I46" s="18" t="s">
        <v>404</v>
      </c>
      <c r="J46" s="20" t="s">
        <v>404</v>
      </c>
      <c r="K46" s="18" t="s">
        <v>404</v>
      </c>
      <c r="L46" s="20" t="s">
        <v>404</v>
      </c>
      <c r="M46" s="18" t="s">
        <v>404</v>
      </c>
      <c r="N46" s="20" t="s">
        <v>404</v>
      </c>
      <c r="O46" s="18" t="s">
        <v>404</v>
      </c>
      <c r="P46" s="20" t="s">
        <v>404</v>
      </c>
      <c r="Q46" s="18" t="n">
        <v>381.2960648</v>
      </c>
      <c r="R46" s="20" t="n">
        <v>9.499214329999999</v>
      </c>
    </row>
    <row r="47" spans="1:18">
      <c r="A47" s="15" t="s">
        <v>444</v>
      </c>
      <c r="B47" s="17" t="n">
        <v>5928</v>
      </c>
      <c r="C47" s="18">
        <f>(0.0/B47*100)</f>
        <v/>
      </c>
      <c r="D47" s="19" t="n">
        <v>5928</v>
      </c>
      <c r="E47" s="18" t="n">
        <v>443.00589119</v>
      </c>
      <c r="F47" s="20" t="n">
        <v>4.89433245</v>
      </c>
      <c r="G47" s="18" t="n">
        <v>453.83811959</v>
      </c>
      <c r="H47" s="20" t="n">
        <v>15.49671179</v>
      </c>
      <c r="I47" s="18" t="s">
        <v>404</v>
      </c>
      <c r="J47" s="20" t="s">
        <v>404</v>
      </c>
      <c r="K47" s="18" t="s">
        <v>404</v>
      </c>
      <c r="L47" s="20" t="s">
        <v>404</v>
      </c>
      <c r="M47" s="18" t="s">
        <v>404</v>
      </c>
      <c r="N47" s="20" t="s">
        <v>404</v>
      </c>
      <c r="O47" s="18" t="s">
        <v>404</v>
      </c>
      <c r="P47" s="20" t="s">
        <v>404</v>
      </c>
      <c r="Q47" s="18" t="n">
        <v>487.96284465</v>
      </c>
      <c r="R47" s="20" t="n">
        <v>19.56611292</v>
      </c>
    </row>
    <row r="48" spans="1:18">
      <c r="A48" s="15" t="s">
        <v>445</v>
      </c>
      <c r="B48" s="17" t="n">
        <v>9841</v>
      </c>
      <c r="C48" s="18">
        <f>(40.0/B48*100)</f>
        <v/>
      </c>
      <c r="D48" s="19" t="n">
        <v>9801</v>
      </c>
      <c r="E48" s="18" t="n">
        <v>519.5919490700001</v>
      </c>
      <c r="F48" s="20" t="n">
        <v>5.46783247</v>
      </c>
      <c r="G48" s="18" t="n">
        <v>504.0086901</v>
      </c>
      <c r="H48" s="20" t="n">
        <v>17.0171591</v>
      </c>
      <c r="I48" s="18" t="s">
        <v>404</v>
      </c>
      <c r="J48" s="20" t="s">
        <v>404</v>
      </c>
      <c r="K48" s="18" t="s">
        <v>404</v>
      </c>
      <c r="L48" s="20" t="s">
        <v>404</v>
      </c>
      <c r="M48" s="18" t="s">
        <v>404</v>
      </c>
      <c r="N48" s="20" t="s">
        <v>404</v>
      </c>
      <c r="O48" s="18" t="s">
        <v>404</v>
      </c>
      <c r="P48" s="20" t="s">
        <v>404</v>
      </c>
      <c r="Q48" s="18" t="n">
        <v>489.0378279</v>
      </c>
      <c r="R48" s="20" t="n">
        <v>11.2000281</v>
      </c>
    </row>
    <row r="49" spans="1:18">
      <c r="A49" s="15" t="s">
        <v>446</v>
      </c>
      <c r="B49" s="17" t="n">
        <v>6349</v>
      </c>
      <c r="C49" s="18">
        <f>(52.0/B49*100)</f>
        <v/>
      </c>
      <c r="D49" s="19" t="n">
        <v>6297</v>
      </c>
      <c r="E49" s="18" t="n">
        <v>432.63318898</v>
      </c>
      <c r="F49" s="20" t="n">
        <v>3.042386</v>
      </c>
      <c r="G49" s="18" t="n">
        <v>425.64829394</v>
      </c>
      <c r="H49" s="20" t="n">
        <v>13.45723354</v>
      </c>
      <c r="I49" s="18" t="s">
        <v>404</v>
      </c>
      <c r="J49" s="20" t="s">
        <v>404</v>
      </c>
      <c r="K49" s="18" t="s">
        <v>404</v>
      </c>
      <c r="L49" s="20" t="s">
        <v>404</v>
      </c>
      <c r="M49" s="18" t="s">
        <v>404</v>
      </c>
      <c r="N49" s="20" t="s">
        <v>404</v>
      </c>
      <c r="O49" s="18" t="s">
        <v>404</v>
      </c>
      <c r="P49" s="20" t="s">
        <v>404</v>
      </c>
      <c r="Q49" s="18" t="n">
        <v>418.26596615</v>
      </c>
      <c r="R49" s="20" t="n">
        <v>10.31883842</v>
      </c>
    </row>
    <row r="50" spans="1:18">
      <c r="A50" s="15" t="s">
        <v>447</v>
      </c>
      <c r="B50" s="17" t="n">
        <v>11795</v>
      </c>
      <c r="C50" s="18">
        <f>(1031.0/B50*100)</f>
        <v/>
      </c>
      <c r="D50" s="19" t="n">
        <v>10764</v>
      </c>
      <c r="E50" s="18" t="n">
        <v>418.22847168</v>
      </c>
      <c r="F50" s="20" t="n">
        <v>2.85218067</v>
      </c>
      <c r="G50" s="18" t="n">
        <v>427.15971106</v>
      </c>
      <c r="H50" s="20" t="n">
        <v>13.8453795</v>
      </c>
      <c r="I50" s="18" t="s">
        <v>404</v>
      </c>
      <c r="J50" s="20" t="s">
        <v>404</v>
      </c>
      <c r="K50" s="18" t="s">
        <v>404</v>
      </c>
      <c r="L50" s="20" t="s">
        <v>404</v>
      </c>
      <c r="M50" s="18" t="s">
        <v>404</v>
      </c>
      <c r="N50" s="20" t="s">
        <v>404</v>
      </c>
      <c r="O50" s="18" t="s">
        <v>404</v>
      </c>
      <c r="P50" s="20" t="s">
        <v>404</v>
      </c>
      <c r="Q50" s="18" t="n">
        <v>404.74574883</v>
      </c>
      <c r="R50" s="20" t="n">
        <v>12.67222739</v>
      </c>
    </row>
    <row r="51" spans="1:18">
      <c r="A51" s="15" t="s">
        <v>448</v>
      </c>
      <c r="B51" s="17" t="n">
        <v>6866</v>
      </c>
      <c r="C51" s="18">
        <f>(0.0/B51*100)</f>
        <v/>
      </c>
      <c r="D51" s="19" t="n">
        <v>6866</v>
      </c>
      <c r="E51" s="18" t="n">
        <v>420.3050529</v>
      </c>
      <c r="F51" s="20" t="n">
        <v>2.38438523</v>
      </c>
      <c r="G51" s="18" t="n">
        <v>404.9523954</v>
      </c>
      <c r="H51" s="20" t="n">
        <v>6.96541771</v>
      </c>
      <c r="I51" s="18" t="s">
        <v>404</v>
      </c>
      <c r="J51" s="20" t="s">
        <v>404</v>
      </c>
      <c r="K51" s="18" t="s">
        <v>404</v>
      </c>
      <c r="L51" s="20" t="s">
        <v>404</v>
      </c>
      <c r="M51" s="18" t="s">
        <v>404</v>
      </c>
      <c r="N51" s="20" t="s">
        <v>404</v>
      </c>
      <c r="O51" s="18" t="s">
        <v>404</v>
      </c>
      <c r="P51" s="20" t="s">
        <v>404</v>
      </c>
      <c r="Q51" s="18" t="n">
        <v>493.74739879</v>
      </c>
      <c r="R51" s="20" t="n">
        <v>33.14832596</v>
      </c>
    </row>
    <row r="52" spans="1:18">
      <c r="A52" s="15" t="s">
        <v>449</v>
      </c>
      <c r="B52" s="17" t="n">
        <v>5809</v>
      </c>
      <c r="C52" s="18">
        <f>(0.0/B52*100)</f>
        <v/>
      </c>
      <c r="D52" s="19" t="n">
        <v>5809</v>
      </c>
      <c r="E52" s="18" t="n">
        <v>476.04274</v>
      </c>
      <c r="F52" s="20" t="n">
        <v>2.71024589</v>
      </c>
      <c r="G52" s="18" t="n">
        <v>466.80314771</v>
      </c>
      <c r="H52" s="20" t="n">
        <v>10.92081701</v>
      </c>
      <c r="I52" s="18" t="s">
        <v>404</v>
      </c>
      <c r="J52" s="20" t="s">
        <v>404</v>
      </c>
      <c r="K52" s="18" t="s">
        <v>404</v>
      </c>
      <c r="L52" s="20" t="s">
        <v>404</v>
      </c>
      <c r="M52" s="18" t="s">
        <v>404</v>
      </c>
      <c r="N52" s="20" t="s">
        <v>404</v>
      </c>
      <c r="O52" s="18" t="s">
        <v>404</v>
      </c>
      <c r="P52" s="20" t="s">
        <v>404</v>
      </c>
      <c r="Q52" s="18" t="n">
        <v>470.22022371</v>
      </c>
      <c r="R52" s="20" t="n">
        <v>14.9308577</v>
      </c>
    </row>
    <row r="53" spans="1:18">
      <c r="A53" s="15" t="s">
        <v>450</v>
      </c>
      <c r="B53" s="17" t="n">
        <v>5571</v>
      </c>
      <c r="C53" s="18">
        <f>(0.0/B53*100)</f>
        <v/>
      </c>
      <c r="D53" s="19" t="n">
        <v>5571</v>
      </c>
      <c r="E53" s="18" t="n">
        <v>434.51506977</v>
      </c>
      <c r="F53" s="20" t="n">
        <v>1.4108324</v>
      </c>
      <c r="G53" s="18" t="n">
        <v>406.60556707</v>
      </c>
      <c r="H53" s="20" t="n">
        <v>3.84180115</v>
      </c>
      <c r="I53" s="18" t="s">
        <v>404</v>
      </c>
      <c r="J53" s="20" t="s">
        <v>404</v>
      </c>
      <c r="K53" s="18" t="s">
        <v>404</v>
      </c>
      <c r="L53" s="20" t="s">
        <v>404</v>
      </c>
      <c r="M53" s="18" t="s">
        <v>404</v>
      </c>
      <c r="N53" s="20" t="s">
        <v>404</v>
      </c>
      <c r="O53" s="18" t="s">
        <v>404</v>
      </c>
      <c r="P53" s="20" t="s">
        <v>404</v>
      </c>
      <c r="Q53" s="18" t="n">
        <v>471.28802832</v>
      </c>
      <c r="R53" s="20" t="n">
        <v>6.37540546</v>
      </c>
    </row>
    <row r="54" spans="1:18">
      <c r="A54" s="15" t="s">
        <v>451</v>
      </c>
      <c r="B54" s="17" t="n">
        <v>4740</v>
      </c>
      <c r="C54" s="18">
        <f>(199.0/B54*100)</f>
        <v/>
      </c>
      <c r="D54" s="19" t="n">
        <v>4541</v>
      </c>
      <c r="E54" s="18" t="n">
        <v>331.8218821</v>
      </c>
      <c r="F54" s="20" t="n">
        <v>2.80139064</v>
      </c>
      <c r="G54" s="18" t="n">
        <v>334.7210871</v>
      </c>
      <c r="H54" s="20" t="n">
        <v>9.83558835</v>
      </c>
      <c r="I54" s="18" t="s">
        <v>404</v>
      </c>
      <c r="J54" s="20" t="s">
        <v>404</v>
      </c>
      <c r="K54" s="18" t="s">
        <v>404</v>
      </c>
      <c r="L54" s="20" t="s">
        <v>404</v>
      </c>
      <c r="M54" s="18" t="s">
        <v>404</v>
      </c>
      <c r="N54" s="20" t="s">
        <v>404</v>
      </c>
      <c r="O54" s="18" t="s">
        <v>404</v>
      </c>
      <c r="P54" s="20" t="s">
        <v>404</v>
      </c>
      <c r="Q54" s="18" t="n">
        <v>327.08466852</v>
      </c>
      <c r="R54" s="20" t="n">
        <v>8.52532892</v>
      </c>
    </row>
    <row r="55" spans="1:18">
      <c r="A55" s="15" t="s">
        <v>452</v>
      </c>
      <c r="B55" s="17" t="n">
        <v>5316</v>
      </c>
      <c r="C55" s="18">
        <f>(43.0/B55*100)</f>
        <v/>
      </c>
      <c r="D55" s="19" t="n">
        <v>5273</v>
      </c>
      <c r="E55" s="18" t="n">
        <v>412.22383216</v>
      </c>
      <c r="F55" s="20" t="n">
        <v>2.41467967</v>
      </c>
      <c r="G55" s="18" t="n">
        <v>404.34179732</v>
      </c>
      <c r="H55" s="20" t="n">
        <v>19.70085437</v>
      </c>
      <c r="I55" s="18" t="s">
        <v>404</v>
      </c>
      <c r="J55" s="20" t="s">
        <v>404</v>
      </c>
      <c r="K55" s="18" t="s">
        <v>404</v>
      </c>
      <c r="L55" s="20" t="s">
        <v>404</v>
      </c>
      <c r="M55" s="18" t="s">
        <v>404</v>
      </c>
      <c r="N55" s="20" t="s">
        <v>404</v>
      </c>
      <c r="O55" s="18" t="s">
        <v>404</v>
      </c>
      <c r="P55" s="20" t="s">
        <v>404</v>
      </c>
      <c r="Q55" s="18" t="n">
        <v>375.49965997</v>
      </c>
      <c r="R55" s="20" t="n">
        <v>15.91884054</v>
      </c>
    </row>
    <row r="56" spans="1:18">
      <c r="A56" s="15" t="s">
        <v>453</v>
      </c>
      <c r="B56" s="17" t="n">
        <v>5359</v>
      </c>
      <c r="C56" s="18">
        <f>(0.0/B56*100)</f>
        <v/>
      </c>
      <c r="D56" s="19" t="n">
        <v>5359</v>
      </c>
      <c r="E56" s="18" t="n">
        <v>523.86558301</v>
      </c>
      <c r="F56" s="20" t="n">
        <v>2.86218094</v>
      </c>
      <c r="G56" s="18" t="n">
        <v>509.6037467</v>
      </c>
      <c r="H56" s="20" t="n">
        <v>14.36384231</v>
      </c>
      <c r="I56" s="18" t="s">
        <v>404</v>
      </c>
      <c r="J56" s="20" t="s">
        <v>404</v>
      </c>
      <c r="K56" s="18" t="s">
        <v>404</v>
      </c>
      <c r="L56" s="20" t="s">
        <v>404</v>
      </c>
      <c r="M56" s="18" t="s">
        <v>404</v>
      </c>
      <c r="N56" s="20" t="s">
        <v>404</v>
      </c>
      <c r="O56" s="18" t="s">
        <v>404</v>
      </c>
      <c r="P56" s="20" t="s">
        <v>404</v>
      </c>
      <c r="Q56" s="18" t="n">
        <v>526.58407548</v>
      </c>
      <c r="R56" s="20" t="n">
        <v>19.69678635</v>
      </c>
    </row>
    <row r="57" spans="1:18">
      <c r="A57" s="15" t="s">
        <v>454</v>
      </c>
      <c r="B57" s="17" t="n">
        <v>6513</v>
      </c>
      <c r="C57" s="18">
        <f>(0.0/B57*100)</f>
        <v/>
      </c>
      <c r="D57" s="19" t="n">
        <v>6513</v>
      </c>
      <c r="E57" s="18" t="n">
        <v>404.72632614</v>
      </c>
      <c r="F57" s="20" t="n">
        <v>2.77480223</v>
      </c>
      <c r="G57" s="18" t="n">
        <v>378.71043064</v>
      </c>
      <c r="H57" s="20" t="n">
        <v>15.97916723</v>
      </c>
      <c r="I57" s="18" t="s">
        <v>404</v>
      </c>
      <c r="J57" s="20" t="s">
        <v>404</v>
      </c>
      <c r="K57" s="18" t="s">
        <v>404</v>
      </c>
      <c r="L57" s="20" t="s">
        <v>404</v>
      </c>
      <c r="M57" s="18" t="s">
        <v>404</v>
      </c>
      <c r="N57" s="20" t="s">
        <v>404</v>
      </c>
      <c r="O57" s="18" t="s">
        <v>404</v>
      </c>
      <c r="P57" s="20" t="s">
        <v>404</v>
      </c>
      <c r="Q57" s="18" t="n">
        <v>421.55817036</v>
      </c>
      <c r="R57" s="20" t="n">
        <v>22.96416524</v>
      </c>
    </row>
    <row r="58" spans="1:18">
      <c r="A58" s="15" t="s">
        <v>455</v>
      </c>
      <c r="B58" s="17" t="n">
        <v>7267</v>
      </c>
      <c r="C58" s="18">
        <f>(0.0/B58*100)</f>
        <v/>
      </c>
      <c r="D58" s="19" t="n">
        <v>7267</v>
      </c>
      <c r="E58" s="18" t="n">
        <v>410.5505312</v>
      </c>
      <c r="F58" s="20" t="n">
        <v>3.00682762</v>
      </c>
      <c r="G58" s="18" t="n">
        <v>390.34948728</v>
      </c>
      <c r="H58" s="20" t="n">
        <v>7.36687178</v>
      </c>
      <c r="I58" s="18" t="s">
        <v>404</v>
      </c>
      <c r="J58" s="20" t="s">
        <v>404</v>
      </c>
      <c r="K58" s="18" t="s">
        <v>404</v>
      </c>
      <c r="L58" s="20" t="s">
        <v>404</v>
      </c>
      <c r="M58" s="18" t="s">
        <v>404</v>
      </c>
      <c r="N58" s="20" t="s">
        <v>404</v>
      </c>
      <c r="O58" s="18" t="s">
        <v>404</v>
      </c>
      <c r="P58" s="20" t="s">
        <v>404</v>
      </c>
      <c r="Q58" s="18" t="n">
        <v>439.84976063</v>
      </c>
      <c r="R58" s="20" t="n">
        <v>7.34080143</v>
      </c>
    </row>
    <row r="59" spans="1:18">
      <c r="A59" s="15" t="s">
        <v>456</v>
      </c>
      <c r="B59" s="17" t="n">
        <v>4826</v>
      </c>
      <c r="C59" s="18">
        <f>(0.0/B59*100)</f>
        <v/>
      </c>
      <c r="D59" s="19" t="n">
        <v>4826</v>
      </c>
      <c r="E59" s="18" t="n">
        <v>378.97044992</v>
      </c>
      <c r="F59" s="20" t="n">
        <v>1.97382829</v>
      </c>
      <c r="G59" s="18" t="n">
        <v>382.99546878</v>
      </c>
      <c r="H59" s="20" t="n">
        <v>3.21595583</v>
      </c>
      <c r="I59" s="18" t="s">
        <v>404</v>
      </c>
      <c r="J59" s="20" t="s">
        <v>404</v>
      </c>
      <c r="K59" s="18" t="s">
        <v>404</v>
      </c>
      <c r="L59" s="20" t="s">
        <v>404</v>
      </c>
      <c r="M59" s="18" t="s">
        <v>404</v>
      </c>
      <c r="N59" s="20" t="s">
        <v>404</v>
      </c>
      <c r="O59" s="18" t="s">
        <v>404</v>
      </c>
      <c r="P59" s="20" t="s">
        <v>404</v>
      </c>
      <c r="Q59" s="18" t="n">
        <v>334.2137417</v>
      </c>
      <c r="R59" s="20" t="n">
        <v>8.063781199999999</v>
      </c>
    </row>
    <row r="60" spans="1:18">
      <c r="A60" s="15" t="s">
        <v>457</v>
      </c>
      <c r="B60" s="17" t="n">
        <v>4546</v>
      </c>
      <c r="C60" s="18">
        <f>(0.0/B60*100)</f>
        <v/>
      </c>
      <c r="D60" s="19" t="n">
        <v>4546</v>
      </c>
      <c r="E60" s="18" t="n">
        <v>388.04122613</v>
      </c>
      <c r="F60" s="20" t="n">
        <v>3.96186274</v>
      </c>
      <c r="G60" s="18" t="n">
        <v>375.19024691</v>
      </c>
      <c r="H60" s="20" t="n">
        <v>10.39148077</v>
      </c>
      <c r="I60" s="18" t="s">
        <v>404</v>
      </c>
      <c r="J60" s="20" t="s">
        <v>404</v>
      </c>
      <c r="K60" s="18" t="s">
        <v>404</v>
      </c>
      <c r="L60" s="20" t="s">
        <v>404</v>
      </c>
      <c r="M60" s="18" t="s">
        <v>404</v>
      </c>
      <c r="N60" s="20" t="s">
        <v>404</v>
      </c>
      <c r="O60" s="18" t="s">
        <v>404</v>
      </c>
      <c r="P60" s="20" t="s">
        <v>404</v>
      </c>
      <c r="Q60" s="18" t="n">
        <v>379.70438773</v>
      </c>
      <c r="R60" s="20" t="n">
        <v>25.1152765</v>
      </c>
    </row>
    <row r="61" spans="1:18">
      <c r="A61" s="15" t="s">
        <v>458</v>
      </c>
      <c r="B61" s="17" t="n">
        <v>6525</v>
      </c>
      <c r="C61" s="18">
        <f>(0.0/B61*100)</f>
        <v/>
      </c>
      <c r="D61" s="19" t="n">
        <v>6525</v>
      </c>
      <c r="E61" s="18" t="n">
        <v>473.46202724</v>
      </c>
      <c r="F61" s="20" t="n">
        <v>2.85278924</v>
      </c>
      <c r="G61" s="18" t="n">
        <v>492.3577557</v>
      </c>
      <c r="H61" s="20" t="n">
        <v>10.59886162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530.22512852</v>
      </c>
      <c r="F62" s="20" t="n">
        <v>1.07763265</v>
      </c>
      <c r="G62" s="18" t="n">
        <v>480.78393365</v>
      </c>
      <c r="H62" s="20" t="n">
        <v>6.14010957</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377.77136585</v>
      </c>
      <c r="F63" s="20" t="n">
        <v>1.33802285</v>
      </c>
      <c r="G63" s="18" t="n">
        <v>405.09150769</v>
      </c>
      <c r="H63" s="20" t="n">
        <v>4.29134395</v>
      </c>
      <c r="I63" s="18" t="s">
        <v>404</v>
      </c>
      <c r="J63" s="20" t="s">
        <v>404</v>
      </c>
      <c r="K63" s="18" t="s">
        <v>404</v>
      </c>
      <c r="L63" s="20" t="s">
        <v>404</v>
      </c>
      <c r="M63" s="18" t="s">
        <v>404</v>
      </c>
      <c r="N63" s="20" t="s">
        <v>404</v>
      </c>
      <c r="O63" s="18" t="s">
        <v>404</v>
      </c>
      <c r="P63" s="20" t="s">
        <v>404</v>
      </c>
      <c r="Q63" s="18" t="n">
        <v>409.65931184</v>
      </c>
      <c r="R63" s="20" t="n">
        <v>4.96451886</v>
      </c>
    </row>
    <row r="64" spans="1:18">
      <c r="A64" s="15" t="s">
        <v>461</v>
      </c>
      <c r="B64" s="17" t="n">
        <v>3634</v>
      </c>
      <c r="C64" s="18">
        <f>(27.0/B64*100)</f>
        <v/>
      </c>
      <c r="D64" s="19" t="n">
        <v>3607</v>
      </c>
      <c r="E64" s="18" t="n">
        <v>470.51428617</v>
      </c>
      <c r="F64" s="20" t="n">
        <v>1.84478355</v>
      </c>
      <c r="G64" s="18" t="n">
        <v>435.13878392</v>
      </c>
      <c r="H64" s="20" t="n">
        <v>3.52663929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428.24229967</v>
      </c>
      <c r="F65" s="20" t="n">
        <v>2.0300057</v>
      </c>
      <c r="G65" s="18" t="n">
        <v>414.14061366</v>
      </c>
      <c r="H65" s="20" t="n">
        <v>11.02711229</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411.51358478</v>
      </c>
      <c r="F66" s="20" t="n">
        <v>1.09087426</v>
      </c>
      <c r="G66" s="18" t="n">
        <v>409.21545349</v>
      </c>
      <c r="H66" s="20" t="n">
        <v>3.74488706</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398.06411062</v>
      </c>
      <c r="F67" s="20" t="n">
        <v>2.58513569</v>
      </c>
      <c r="G67" s="18" t="n">
        <v>381.8423244</v>
      </c>
      <c r="H67" s="20" t="n">
        <v>7.23339294</v>
      </c>
      <c r="I67" s="18" t="s">
        <v>404</v>
      </c>
      <c r="J67" s="20" t="s">
        <v>404</v>
      </c>
      <c r="K67" s="18" t="s">
        <v>404</v>
      </c>
      <c r="L67" s="20" t="s">
        <v>404</v>
      </c>
      <c r="M67" s="18" t="s">
        <v>404</v>
      </c>
      <c r="N67" s="20" t="s">
        <v>404</v>
      </c>
      <c r="O67" s="18" t="s">
        <v>404</v>
      </c>
      <c r="P67" s="20" t="s">
        <v>404</v>
      </c>
      <c r="Q67" s="18" t="n">
        <v>411.65964499</v>
      </c>
      <c r="R67" s="20" t="n">
        <v>16.28950705</v>
      </c>
    </row>
    <row r="68" spans="1:18">
      <c r="A68" s="15" t="s">
        <v>465</v>
      </c>
      <c r="B68" s="17" t="n">
        <v>12083</v>
      </c>
      <c r="C68" s="18">
        <f>(0.0/B68*100)</f>
        <v/>
      </c>
      <c r="D68" s="19" t="n">
        <v>12083</v>
      </c>
      <c r="E68" s="18" t="n">
        <v>417.43761704</v>
      </c>
      <c r="F68" s="20" t="n">
        <v>1.00818026</v>
      </c>
      <c r="G68" s="18" t="n">
        <v>419.37740185</v>
      </c>
      <c r="H68" s="20" t="n">
        <v>7.45905264</v>
      </c>
      <c r="I68" s="18" t="s">
        <v>404</v>
      </c>
      <c r="J68" s="20" t="s">
        <v>404</v>
      </c>
      <c r="K68" s="18" t="s">
        <v>404</v>
      </c>
      <c r="L68" s="20" t="s">
        <v>404</v>
      </c>
      <c r="M68" s="18" t="s">
        <v>404</v>
      </c>
      <c r="N68" s="20" t="s">
        <v>404</v>
      </c>
      <c r="O68" s="18" t="s">
        <v>404</v>
      </c>
      <c r="P68" s="20" t="s">
        <v>404</v>
      </c>
      <c r="Q68" s="18" t="n">
        <v>425.35103118</v>
      </c>
      <c r="R68" s="20" t="n">
        <v>6.74425322</v>
      </c>
    </row>
    <row r="69" spans="1:18">
      <c r="A69" s="15" t="s">
        <v>466</v>
      </c>
      <c r="B69" s="17" t="n">
        <v>4876</v>
      </c>
      <c r="C69" s="18">
        <f>(0.0/B69*100)</f>
        <v/>
      </c>
      <c r="D69" s="19" t="n">
        <v>4876</v>
      </c>
      <c r="E69" s="18" t="n">
        <v>434.59045677</v>
      </c>
      <c r="F69" s="20" t="n">
        <v>3.50056324</v>
      </c>
      <c r="G69" s="18" t="n">
        <v>439.08527965</v>
      </c>
      <c r="H69" s="20" t="n">
        <v>12.89662414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487.27610398</v>
      </c>
      <c r="F70" s="20" t="n">
        <v>2.91638611</v>
      </c>
      <c r="G70" s="18" t="n">
        <v>469.48524571</v>
      </c>
      <c r="H70" s="20" t="n">
        <v>23.80869711</v>
      </c>
      <c r="I70" s="18" t="s">
        <v>404</v>
      </c>
      <c r="J70" s="20" t="s">
        <v>404</v>
      </c>
      <c r="K70" s="18" t="s">
        <v>404</v>
      </c>
      <c r="L70" s="20" t="s">
        <v>404</v>
      </c>
      <c r="M70" s="18" t="s">
        <v>404</v>
      </c>
      <c r="N70" s="20" t="s">
        <v>404</v>
      </c>
      <c r="O70" s="18" t="s">
        <v>404</v>
      </c>
      <c r="P70" s="20" t="s">
        <v>404</v>
      </c>
      <c r="Q70" s="18" t="n">
        <v>438.56679531</v>
      </c>
      <c r="R70" s="20" t="n">
        <v>7.80767207</v>
      </c>
    </row>
    <row r="71" spans="1:18">
      <c r="A71" s="15" t="s">
        <v>468</v>
      </c>
      <c r="B71" s="17" t="n">
        <v>6115</v>
      </c>
      <c r="C71" s="18">
        <f>(0.0/B71*100)</f>
        <v/>
      </c>
      <c r="D71" s="19" t="n">
        <v>6115</v>
      </c>
      <c r="E71" s="18" t="n">
        <v>555.04452901</v>
      </c>
      <c r="F71" s="20" t="n">
        <v>1.23674195</v>
      </c>
      <c r="G71" s="18" t="n">
        <v>564.57757139</v>
      </c>
      <c r="H71" s="20" t="n">
        <v>4.73097748</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534.6679497</v>
      </c>
      <c r="F72" s="20" t="n">
        <v>3.28981275</v>
      </c>
      <c r="G72" s="18" t="n">
        <v>509.75897938</v>
      </c>
      <c r="H72" s="20" t="n">
        <v>19.55038704</v>
      </c>
      <c r="I72" s="18" t="s">
        <v>404</v>
      </c>
      <c r="J72" s="20" t="s">
        <v>404</v>
      </c>
      <c r="K72" s="18" t="s">
        <v>404</v>
      </c>
      <c r="L72" s="20" t="s">
        <v>404</v>
      </c>
      <c r="M72" s="18" t="s">
        <v>404</v>
      </c>
      <c r="N72" s="20" t="s">
        <v>404</v>
      </c>
      <c r="O72" s="18" t="s">
        <v>404</v>
      </c>
      <c r="P72" s="20" t="s">
        <v>404</v>
      </c>
      <c r="Q72" s="18" t="n">
        <v>497.29313811</v>
      </c>
      <c r="R72" s="20" t="n">
        <v>5.76483902</v>
      </c>
    </row>
    <row r="73" spans="1:18">
      <c r="A73" s="15" t="s">
        <v>470</v>
      </c>
      <c r="B73" s="17" t="n">
        <v>8249</v>
      </c>
      <c r="C73" s="18">
        <f>(0.0/B73*100)</f>
        <v/>
      </c>
      <c r="D73" s="19" t="n">
        <v>8249</v>
      </c>
      <c r="E73" s="18" t="n">
        <v>423.03288954</v>
      </c>
      <c r="F73" s="20" t="n">
        <v>2.88782559</v>
      </c>
      <c r="G73" s="18" t="n">
        <v>391.80818886</v>
      </c>
      <c r="H73" s="20" t="n">
        <v>12.51067585</v>
      </c>
      <c r="I73" s="18" t="s">
        <v>404</v>
      </c>
      <c r="J73" s="20" t="s">
        <v>404</v>
      </c>
      <c r="K73" s="18" t="s">
        <v>404</v>
      </c>
      <c r="L73" s="20" t="s">
        <v>404</v>
      </c>
      <c r="M73" s="18" t="s">
        <v>404</v>
      </c>
      <c r="N73" s="20" t="s">
        <v>404</v>
      </c>
      <c r="O73" s="18" t="s">
        <v>404</v>
      </c>
      <c r="P73" s="20" t="s">
        <v>404</v>
      </c>
      <c r="Q73" s="18" t="n">
        <v>414.33472174</v>
      </c>
      <c r="R73" s="20" t="n">
        <v>22.3276248</v>
      </c>
    </row>
    <row r="74" spans="1:18">
      <c r="A74" s="15" t="s">
        <v>471</v>
      </c>
      <c r="B74" s="17" t="n">
        <v>4692</v>
      </c>
      <c r="C74" s="18">
        <f>(484.0/B74*100)</f>
        <v/>
      </c>
      <c r="D74" s="19" t="n">
        <v>4208</v>
      </c>
      <c r="E74" s="18" t="n">
        <v>423.94677947</v>
      </c>
      <c r="F74" s="20" t="n">
        <v>1.6766831</v>
      </c>
      <c r="G74" s="18" t="n">
        <v>403.46174155</v>
      </c>
      <c r="H74" s="20" t="n">
        <v>4.36989697</v>
      </c>
      <c r="I74" s="18" t="s">
        <v>404</v>
      </c>
      <c r="J74" s="20" t="s">
        <v>404</v>
      </c>
      <c r="K74" s="18" t="s">
        <v>404</v>
      </c>
      <c r="L74" s="20" t="s">
        <v>404</v>
      </c>
      <c r="M74" s="18" t="s">
        <v>404</v>
      </c>
      <c r="N74" s="20" t="s">
        <v>404</v>
      </c>
      <c r="O74" s="18" t="s">
        <v>404</v>
      </c>
      <c r="P74" s="20" t="s">
        <v>404</v>
      </c>
      <c r="Q74" s="18" t="n">
        <v>475.68390675</v>
      </c>
      <c r="R74" s="20" t="n">
        <v>14.97449499</v>
      </c>
    </row>
    <row r="75" spans="1:18">
      <c r="A75" s="15" t="s">
        <v>472</v>
      </c>
      <c r="B75" s="17" t="n">
        <v>5375</v>
      </c>
      <c r="C75" s="18">
        <f>(483.0/B75*100)</f>
        <v/>
      </c>
      <c r="D75" s="19" t="n">
        <v>4892</v>
      </c>
      <c r="E75" s="18" t="n">
        <v>381.9953455</v>
      </c>
      <c r="F75" s="20" t="n">
        <v>4.81239574</v>
      </c>
      <c r="G75" s="18" t="n">
        <v>392.58573067</v>
      </c>
      <c r="H75" s="20" t="n">
        <v>3.54546626</v>
      </c>
      <c r="I75" s="18" t="s">
        <v>404</v>
      </c>
      <c r="J75" s="20" t="s">
        <v>404</v>
      </c>
      <c r="K75" s="18" t="s">
        <v>404</v>
      </c>
      <c r="L75" s="20" t="s">
        <v>404</v>
      </c>
      <c r="M75" s="18" t="s">
        <v>404</v>
      </c>
      <c r="N75" s="20" t="s">
        <v>404</v>
      </c>
      <c r="O75" s="18" t="s">
        <v>404</v>
      </c>
      <c r="P75" s="20" t="s">
        <v>404</v>
      </c>
      <c r="Q75" s="18" t="n">
        <v>381.41680545</v>
      </c>
      <c r="R75" s="20" t="n">
        <v>11.7020754</v>
      </c>
    </row>
    <row r="76" spans="1:18">
      <c r="A76" s="15" t="s">
        <v>473</v>
      </c>
      <c r="B76" s="17" t="n">
        <v>14167</v>
      </c>
      <c r="C76" s="18">
        <f>(1400.0/B76*100)</f>
        <v/>
      </c>
      <c r="D76" s="19" t="n">
        <v>12767</v>
      </c>
      <c r="E76" s="18" t="n">
        <v>437.61603734</v>
      </c>
      <c r="F76" s="20" t="n">
        <v>2.77583426</v>
      </c>
      <c r="G76" s="18" t="n">
        <v>446.96155614</v>
      </c>
      <c r="H76" s="20" t="n">
        <v>18.2937832</v>
      </c>
      <c r="I76" s="18" t="s">
        <v>404</v>
      </c>
      <c r="J76" s="20" t="s">
        <v>404</v>
      </c>
      <c r="K76" s="18" t="s">
        <v>404</v>
      </c>
      <c r="L76" s="20" t="s">
        <v>404</v>
      </c>
      <c r="M76" s="18" t="s">
        <v>404</v>
      </c>
      <c r="N76" s="20" t="s">
        <v>404</v>
      </c>
      <c r="O76" s="18" t="s">
        <v>404</v>
      </c>
      <c r="P76" s="20" t="s">
        <v>404</v>
      </c>
      <c r="Q76" s="18" t="n">
        <v>436.19224612</v>
      </c>
      <c r="R76" s="20" t="n">
        <v>8.398892419999999</v>
      </c>
    </row>
    <row r="77" spans="1:18">
      <c r="A77" s="15" t="s">
        <v>474</v>
      </c>
      <c r="B77" s="17" t="n">
        <v>6062</v>
      </c>
      <c r="C77" s="18">
        <f>(0.0/B77*100)</f>
        <v/>
      </c>
      <c r="D77" s="19" t="n">
        <v>6062</v>
      </c>
      <c r="E77" s="18" t="n">
        <v>437.87678808</v>
      </c>
      <c r="F77" s="20" t="n">
        <v>2.52179051</v>
      </c>
      <c r="G77" s="18" t="n">
        <v>420.72080319</v>
      </c>
      <c r="H77" s="20" t="n">
        <v>5.77827324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526.96956246</v>
      </c>
      <c r="F78" s="20" t="n">
        <v>4.03359341</v>
      </c>
      <c r="G78" s="18" t="n">
        <v>504.09198668</v>
      </c>
      <c r="H78" s="20" t="n">
        <v>13.79633777</v>
      </c>
      <c r="I78" s="18" t="s">
        <v>404</v>
      </c>
      <c r="J78" s="20" t="s">
        <v>404</v>
      </c>
      <c r="K78" s="18" t="s">
        <v>404</v>
      </c>
      <c r="L78" s="20" t="s">
        <v>404</v>
      </c>
      <c r="M78" s="18" t="s">
        <v>404</v>
      </c>
      <c r="N78" s="20" t="s">
        <v>404</v>
      </c>
      <c r="O78" s="18" t="s">
        <v>404</v>
      </c>
      <c r="P78" s="20" t="s">
        <v>404</v>
      </c>
      <c r="Q78" s="18" t="n">
        <v>488.79665937</v>
      </c>
      <c r="R78" s="20" t="n">
        <v>5.36423065</v>
      </c>
    </row>
    <row customHeight="1" ht="25" r="79" spans="1:18">
      <c r="A79" s="15" t="s">
        <v>476</v>
      </c>
      <c r="B79" s="17" t="n">
        <v>1657</v>
      </c>
      <c r="C79" s="18">
        <f>(21.0/B79*100)</f>
        <v/>
      </c>
      <c r="D79" s="19" t="n">
        <v>1636</v>
      </c>
      <c r="E79" s="18" t="n">
        <v>477.71354084</v>
      </c>
      <c r="F79" s="20" t="n">
        <v>6.14035804</v>
      </c>
      <c r="G79" s="18" t="n">
        <v>453.57685225</v>
      </c>
      <c r="H79" s="20" t="n">
        <v>30.82794812</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458.30501144</v>
      </c>
      <c r="F80" s="20" t="n">
        <v>3.73232845</v>
      </c>
      <c r="G80" s="18" t="n">
        <v>412.17638834</v>
      </c>
      <c r="H80" s="20" t="n">
        <v>15.29293432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443.14458468</v>
      </c>
      <c r="F81" s="20" t="n">
        <v>3.23014885</v>
      </c>
      <c r="G81" s="18" t="n">
        <v>441.0364729</v>
      </c>
      <c r="H81" s="20" t="n">
        <v>6.78697651</v>
      </c>
      <c r="I81" s="18" t="s">
        <v>404</v>
      </c>
      <c r="J81" s="20" t="s">
        <v>404</v>
      </c>
      <c r="K81" s="18" t="s">
        <v>404</v>
      </c>
      <c r="L81" s="20" t="s">
        <v>404</v>
      </c>
      <c r="M81" s="18" t="s">
        <v>404</v>
      </c>
      <c r="N81" s="20" t="s">
        <v>404</v>
      </c>
      <c r="O81" s="18" t="s">
        <v>404</v>
      </c>
      <c r="P81" s="20" t="s">
        <v>404</v>
      </c>
      <c r="Q81" s="18" t="n">
        <v>531.14568515</v>
      </c>
      <c r="R81" s="20" t="n">
        <v>4.71478881</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722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510.71752496</v>
      </c>
      <c r="F7" s="20" t="n">
        <v>1.95148601</v>
      </c>
      <c r="G7" s="18" t="n">
        <v>515.15895641</v>
      </c>
      <c r="H7" s="20" t="n">
        <v>4.55292809</v>
      </c>
      <c r="I7" s="18" t="s">
        <v>404</v>
      </c>
      <c r="J7" s="20" t="s">
        <v>404</v>
      </c>
      <c r="K7" s="18" t="s">
        <v>404</v>
      </c>
      <c r="L7" s="20" t="s">
        <v>404</v>
      </c>
      <c r="M7" s="18" t="s">
        <v>404</v>
      </c>
      <c r="N7" s="20" t="s">
        <v>404</v>
      </c>
      <c r="O7" s="18" t="s">
        <v>404</v>
      </c>
      <c r="P7" s="20" t="s">
        <v>404</v>
      </c>
      <c r="Q7" s="18" t="n">
        <v>487.80955648</v>
      </c>
      <c r="R7" s="20" t="n">
        <v>10.36189067</v>
      </c>
    </row>
    <row r="8" spans="1:18">
      <c r="A8" s="15" t="s">
        <v>405</v>
      </c>
      <c r="B8" s="17" t="n">
        <v>7007</v>
      </c>
      <c r="C8" s="18">
        <f>(0.0/B8*100)</f>
        <v/>
      </c>
      <c r="D8" s="19" t="n">
        <v>7007</v>
      </c>
      <c r="E8" s="18" t="n">
        <v>493.20917277</v>
      </c>
      <c r="F8" s="20" t="n">
        <v>5.64404457</v>
      </c>
      <c r="G8" s="18" t="n">
        <v>498.33202599</v>
      </c>
      <c r="H8" s="20" t="n">
        <v>5.73828521</v>
      </c>
      <c r="I8" s="18" t="s">
        <v>404</v>
      </c>
      <c r="J8" s="20" t="s">
        <v>404</v>
      </c>
      <c r="K8" s="18" t="s">
        <v>404</v>
      </c>
      <c r="L8" s="20" t="s">
        <v>404</v>
      </c>
      <c r="M8" s="18" t="s">
        <v>404</v>
      </c>
      <c r="N8" s="20" t="s">
        <v>404</v>
      </c>
      <c r="O8" s="18" t="s">
        <v>404</v>
      </c>
      <c r="P8" s="20" t="s">
        <v>404</v>
      </c>
      <c r="Q8" s="18" t="n">
        <v>483.85533087</v>
      </c>
      <c r="R8" s="20" t="n">
        <v>15.96330671</v>
      </c>
    </row>
    <row r="9" spans="1:18">
      <c r="A9" s="15" t="s">
        <v>406</v>
      </c>
      <c r="B9" s="17" t="n">
        <v>9651</v>
      </c>
      <c r="C9" s="18">
        <f>(200.0/B9*100)</f>
        <v/>
      </c>
      <c r="D9" s="19" t="n">
        <v>9451</v>
      </c>
      <c r="E9" s="18" t="n">
        <v>495.17417674</v>
      </c>
      <c r="F9" s="20" t="n">
        <v>4.4029447</v>
      </c>
      <c r="G9" s="18" t="n">
        <v>513.26931018</v>
      </c>
      <c r="H9" s="20" t="n">
        <v>5.23816066</v>
      </c>
      <c r="I9" s="18" t="s">
        <v>404</v>
      </c>
      <c r="J9" s="20" t="s">
        <v>404</v>
      </c>
      <c r="K9" s="18" t="s">
        <v>404</v>
      </c>
      <c r="L9" s="20" t="s">
        <v>404</v>
      </c>
      <c r="M9" s="18" t="s">
        <v>404</v>
      </c>
      <c r="N9" s="20" t="s">
        <v>404</v>
      </c>
      <c r="O9" s="18" t="s">
        <v>404</v>
      </c>
      <c r="P9" s="20" t="s">
        <v>404</v>
      </c>
      <c r="Q9" s="18" t="n">
        <v>488.53803317</v>
      </c>
      <c r="R9" s="20" t="n">
        <v>14.17558066</v>
      </c>
    </row>
    <row r="10" spans="1:18">
      <c r="A10" s="15" t="s">
        <v>407</v>
      </c>
      <c r="B10" s="17" t="n">
        <v>20058</v>
      </c>
      <c r="C10" s="18">
        <f>(3134.0/B10*100)</f>
        <v/>
      </c>
      <c r="D10" s="19" t="n">
        <v>16924</v>
      </c>
      <c r="E10" s="18" t="n">
        <v>527.29223824</v>
      </c>
      <c r="F10" s="20" t="n">
        <v>2.28438804</v>
      </c>
      <c r="G10" s="18" t="n">
        <v>531.35063994</v>
      </c>
      <c r="H10" s="20" t="n">
        <v>6.05868238</v>
      </c>
      <c r="I10" s="18" t="s">
        <v>404</v>
      </c>
      <c r="J10" s="20" t="s">
        <v>404</v>
      </c>
      <c r="K10" s="18" t="s">
        <v>404</v>
      </c>
      <c r="L10" s="20" t="s">
        <v>404</v>
      </c>
      <c r="M10" s="18" t="s">
        <v>404</v>
      </c>
      <c r="N10" s="20" t="s">
        <v>404</v>
      </c>
      <c r="O10" s="18" t="s">
        <v>404</v>
      </c>
      <c r="P10" s="20" t="s">
        <v>404</v>
      </c>
      <c r="Q10" s="18" t="n">
        <v>568.52730549</v>
      </c>
      <c r="R10" s="20" t="n">
        <v>11.30356591</v>
      </c>
    </row>
    <row r="11" spans="1:18">
      <c r="A11" s="15" t="s">
        <v>408</v>
      </c>
      <c r="B11" s="17" t="n">
        <v>7053</v>
      </c>
      <c r="C11" s="18">
        <f>(212.0/B11*100)</f>
        <v/>
      </c>
      <c r="D11" s="19" t="n">
        <v>6841</v>
      </c>
      <c r="E11" s="18" t="n">
        <v>449.01458793</v>
      </c>
      <c r="F11" s="20" t="n">
        <v>3.34363211</v>
      </c>
      <c r="G11" s="18" t="n">
        <v>444.45182067</v>
      </c>
      <c r="H11" s="20" t="n">
        <v>9.51953527</v>
      </c>
      <c r="I11" s="18" t="s">
        <v>404</v>
      </c>
      <c r="J11" s="20" t="s">
        <v>404</v>
      </c>
      <c r="K11" s="18" t="s">
        <v>404</v>
      </c>
      <c r="L11" s="20" t="s">
        <v>404</v>
      </c>
      <c r="M11" s="18" t="s">
        <v>404</v>
      </c>
      <c r="N11" s="20" t="s">
        <v>404</v>
      </c>
      <c r="O11" s="18" t="s">
        <v>404</v>
      </c>
      <c r="P11" s="20" t="s">
        <v>404</v>
      </c>
      <c r="Q11" s="18" t="n">
        <v>431.04046893</v>
      </c>
      <c r="R11" s="20" t="n">
        <v>15.53080679</v>
      </c>
    </row>
    <row r="12" spans="1:18">
      <c r="A12" s="15" t="s">
        <v>409</v>
      </c>
      <c r="B12" s="17" t="n">
        <v>6894</v>
      </c>
      <c r="C12" s="18">
        <f>(106.0/B12*100)</f>
        <v/>
      </c>
      <c r="D12" s="19" t="n">
        <v>6788</v>
      </c>
      <c r="E12" s="18" t="n">
        <v>482.71496505</v>
      </c>
      <c r="F12" s="20" t="n">
        <v>5.40807879</v>
      </c>
      <c r="G12" s="18" t="n">
        <v>498.87860687</v>
      </c>
      <c r="H12" s="20" t="n">
        <v>3.57817207</v>
      </c>
      <c r="I12" s="18" t="s">
        <v>404</v>
      </c>
      <c r="J12" s="20" t="s">
        <v>404</v>
      </c>
      <c r="K12" s="18" t="s">
        <v>404</v>
      </c>
      <c r="L12" s="20" t="s">
        <v>404</v>
      </c>
      <c r="M12" s="18" t="s">
        <v>404</v>
      </c>
      <c r="N12" s="20" t="s">
        <v>404</v>
      </c>
      <c r="O12" s="18" t="s">
        <v>404</v>
      </c>
      <c r="P12" s="20" t="s">
        <v>404</v>
      </c>
      <c r="Q12" s="18" t="n">
        <v>483.90918097</v>
      </c>
      <c r="R12" s="20" t="n">
        <v>34.21785367</v>
      </c>
    </row>
    <row r="13" spans="1:18">
      <c r="A13" s="15" t="s">
        <v>410</v>
      </c>
      <c r="B13" s="17" t="n">
        <v>7161</v>
      </c>
      <c r="C13" s="18">
        <f>(1175.0/B13*100)</f>
        <v/>
      </c>
      <c r="D13" s="19" t="n">
        <v>5986</v>
      </c>
      <c r="E13" s="18" t="n">
        <v>502.96086792</v>
      </c>
      <c r="F13" s="20" t="n">
        <v>2.91573078</v>
      </c>
      <c r="G13" s="18" t="n">
        <v>499.41975753</v>
      </c>
      <c r="H13" s="20" t="n">
        <v>5.17141915</v>
      </c>
      <c r="I13" s="18" t="s">
        <v>404</v>
      </c>
      <c r="J13" s="20" t="s">
        <v>404</v>
      </c>
      <c r="K13" s="18" t="s">
        <v>404</v>
      </c>
      <c r="L13" s="20" t="s">
        <v>404</v>
      </c>
      <c r="M13" s="18" t="s">
        <v>404</v>
      </c>
      <c r="N13" s="20" t="s">
        <v>404</v>
      </c>
      <c r="O13" s="18" t="s">
        <v>404</v>
      </c>
      <c r="P13" s="20" t="s">
        <v>404</v>
      </c>
      <c r="Q13" s="18" t="n">
        <v>508.24316682</v>
      </c>
      <c r="R13" s="20" t="n">
        <v>8.53228676</v>
      </c>
    </row>
    <row r="14" spans="1:18">
      <c r="A14" s="15" t="s">
        <v>411</v>
      </c>
      <c r="B14" s="17" t="n">
        <v>5587</v>
      </c>
      <c r="C14" s="18">
        <f>(0.0/B14*100)</f>
        <v/>
      </c>
      <c r="D14" s="19" t="n">
        <v>5587</v>
      </c>
      <c r="E14" s="18" t="n">
        <v>533.0387853</v>
      </c>
      <c r="F14" s="20" t="n">
        <v>2.26058037</v>
      </c>
      <c r="G14" s="18" t="n">
        <v>537.6553165300001</v>
      </c>
      <c r="H14" s="20" t="n">
        <v>5.52626419</v>
      </c>
      <c r="I14" s="18" t="s">
        <v>404</v>
      </c>
      <c r="J14" s="20" t="s">
        <v>404</v>
      </c>
      <c r="K14" s="18" t="s">
        <v>404</v>
      </c>
      <c r="L14" s="20" t="s">
        <v>404</v>
      </c>
      <c r="M14" s="18" t="s">
        <v>404</v>
      </c>
      <c r="N14" s="20" t="s">
        <v>404</v>
      </c>
      <c r="O14" s="18" t="s">
        <v>404</v>
      </c>
      <c r="P14" s="20" t="s">
        <v>404</v>
      </c>
      <c r="Q14" s="18" t="n">
        <v>559.83040154</v>
      </c>
      <c r="R14" s="20" t="n">
        <v>10.44683662</v>
      </c>
    </row>
    <row r="15" spans="1:18">
      <c r="A15" s="15" t="s">
        <v>412</v>
      </c>
      <c r="B15" s="17" t="n">
        <v>5882</v>
      </c>
      <c r="C15" s="18">
        <f>(0.0/B15*100)</f>
        <v/>
      </c>
      <c r="D15" s="19" t="n">
        <v>5882</v>
      </c>
      <c r="E15" s="18" t="n">
        <v>528.93521444</v>
      </c>
      <c r="F15" s="20" t="n">
        <v>2.7983735</v>
      </c>
      <c r="G15" s="18" t="n">
        <v>537.9448767</v>
      </c>
      <c r="H15" s="20" t="n">
        <v>4.90849884</v>
      </c>
      <c r="I15" s="18" t="s">
        <v>404</v>
      </c>
      <c r="J15" s="20" t="s">
        <v>404</v>
      </c>
      <c r="K15" s="18" t="s">
        <v>404</v>
      </c>
      <c r="L15" s="20" t="s">
        <v>404</v>
      </c>
      <c r="M15" s="18" t="s">
        <v>404</v>
      </c>
      <c r="N15" s="20" t="s">
        <v>404</v>
      </c>
      <c r="O15" s="18" t="s">
        <v>404</v>
      </c>
      <c r="P15" s="20" t="s">
        <v>404</v>
      </c>
      <c r="Q15" s="18" t="n">
        <v>536.82178932</v>
      </c>
      <c r="R15" s="20" t="n">
        <v>22.13918193</v>
      </c>
    </row>
    <row r="16" spans="1:18">
      <c r="A16" s="15" t="s">
        <v>413</v>
      </c>
      <c r="B16" s="17" t="n">
        <v>6108</v>
      </c>
      <c r="C16" s="18">
        <f>(0.0/B16*100)</f>
        <v/>
      </c>
      <c r="D16" s="19" t="n">
        <v>6108</v>
      </c>
      <c r="E16" s="18" t="s">
        <v>404</v>
      </c>
      <c r="F16" s="20" t="s">
        <v>404</v>
      </c>
      <c r="G16" s="18" t="s">
        <v>404</v>
      </c>
      <c r="H16" s="20" t="s">
        <v>404</v>
      </c>
      <c r="I16" s="18" t="s">
        <v>404</v>
      </c>
      <c r="J16" s="20" t="s">
        <v>404</v>
      </c>
      <c r="K16" s="18" t="s">
        <v>404</v>
      </c>
      <c r="L16" s="20" t="s">
        <v>404</v>
      </c>
      <c r="M16" s="18" t="n">
        <v>494.9776003</v>
      </c>
      <c r="N16" s="20" t="n">
        <v>2.06072662</v>
      </c>
      <c r="O16" s="18" t="s">
        <v>404</v>
      </c>
      <c r="P16" s="20" t="s">
        <v>404</v>
      </c>
      <c r="Q16" s="18" t="s">
        <v>404</v>
      </c>
      <c r="R16" s="20" t="s">
        <v>404</v>
      </c>
    </row>
    <row r="17" spans="1:18">
      <c r="A17" s="15" t="s">
        <v>414</v>
      </c>
      <c r="B17" s="17" t="n">
        <v>6504</v>
      </c>
      <c r="C17" s="18">
        <f>(1325.0/B17*100)</f>
        <v/>
      </c>
      <c r="D17" s="19" t="n">
        <v>5179</v>
      </c>
      <c r="E17" s="18" t="n">
        <v>501.43027345</v>
      </c>
      <c r="F17" s="20" t="n">
        <v>4.23760881</v>
      </c>
      <c r="G17" s="18" t="n">
        <v>521.91266243</v>
      </c>
      <c r="H17" s="20" t="n">
        <v>11.23954825</v>
      </c>
      <c r="I17" s="18" t="s">
        <v>404</v>
      </c>
      <c r="J17" s="20" t="s">
        <v>404</v>
      </c>
      <c r="K17" s="18" t="s">
        <v>404</v>
      </c>
      <c r="L17" s="20" t="s">
        <v>404</v>
      </c>
      <c r="M17" s="18" t="s">
        <v>404</v>
      </c>
      <c r="N17" s="20" t="s">
        <v>404</v>
      </c>
      <c r="O17" s="18" t="s">
        <v>404</v>
      </c>
      <c r="P17" s="20" t="s">
        <v>404</v>
      </c>
      <c r="Q17" s="18" t="n">
        <v>553.99412006</v>
      </c>
      <c r="R17" s="20" t="n">
        <v>12.48908369</v>
      </c>
    </row>
    <row r="18" spans="1:18">
      <c r="A18" s="15" t="s">
        <v>415</v>
      </c>
      <c r="B18" s="17" t="n">
        <v>5532</v>
      </c>
      <c r="C18" s="18">
        <f>(0.0/B18*100)</f>
        <v/>
      </c>
      <c r="D18" s="19" t="n">
        <v>5532</v>
      </c>
      <c r="E18" s="18" t="n">
        <v>454.51447081</v>
      </c>
      <c r="F18" s="20" t="n">
        <v>5.45883445</v>
      </c>
      <c r="G18" s="18" t="n">
        <v>456.59277994</v>
      </c>
      <c r="H18" s="20" t="n">
        <v>4.62750825</v>
      </c>
      <c r="I18" s="18" t="s">
        <v>404</v>
      </c>
      <c r="J18" s="20" t="s">
        <v>404</v>
      </c>
      <c r="K18" s="18" t="s">
        <v>404</v>
      </c>
      <c r="L18" s="20" t="s">
        <v>404</v>
      </c>
      <c r="M18" s="18" t="s">
        <v>404</v>
      </c>
      <c r="N18" s="20" t="s">
        <v>404</v>
      </c>
      <c r="O18" s="18" t="s">
        <v>404</v>
      </c>
      <c r="P18" s="20" t="s">
        <v>404</v>
      </c>
      <c r="Q18" s="18" t="n">
        <v>360.84043202</v>
      </c>
      <c r="R18" s="20" t="n">
        <v>7.78780898</v>
      </c>
    </row>
    <row r="19" spans="1:18">
      <c r="A19" s="15" t="s">
        <v>416</v>
      </c>
      <c r="B19" s="17" t="n">
        <v>5658</v>
      </c>
      <c r="C19" s="18">
        <f>(327.0/B19*100)</f>
        <v/>
      </c>
      <c r="D19" s="19" t="n">
        <v>5331</v>
      </c>
      <c r="E19" s="18" t="n">
        <v>483.21272652</v>
      </c>
      <c r="F19" s="20" t="n">
        <v>4.59960894</v>
      </c>
      <c r="G19" s="18" t="n">
        <v>466.99488919</v>
      </c>
      <c r="H19" s="20" t="n">
        <v>6.75226822</v>
      </c>
      <c r="I19" s="18" t="s">
        <v>404</v>
      </c>
      <c r="J19" s="20" t="s">
        <v>404</v>
      </c>
      <c r="K19" s="18" t="s">
        <v>404</v>
      </c>
      <c r="L19" s="20" t="s">
        <v>404</v>
      </c>
      <c r="M19" s="18" t="s">
        <v>404</v>
      </c>
      <c r="N19" s="20" t="s">
        <v>404</v>
      </c>
      <c r="O19" s="18" t="s">
        <v>404</v>
      </c>
      <c r="P19" s="20" t="s">
        <v>404</v>
      </c>
      <c r="Q19" s="18" t="n">
        <v>484.09160352</v>
      </c>
      <c r="R19" s="20" t="n">
        <v>34.51545636</v>
      </c>
    </row>
    <row r="20" spans="1:18">
      <c r="A20" s="15" t="s">
        <v>417</v>
      </c>
      <c r="B20" s="17" t="n">
        <v>3371</v>
      </c>
      <c r="C20" s="18">
        <f>(24.0/B20*100)</f>
        <v/>
      </c>
      <c r="D20" s="19" t="n">
        <v>3347</v>
      </c>
      <c r="E20" s="18" t="n">
        <v>473.04855402</v>
      </c>
      <c r="F20" s="20" t="n">
        <v>1.7284342</v>
      </c>
      <c r="G20" s="18" t="n">
        <v>473.205479</v>
      </c>
      <c r="H20" s="20" t="n">
        <v>3.95828529</v>
      </c>
      <c r="I20" s="18" t="s">
        <v>404</v>
      </c>
      <c r="J20" s="20" t="s">
        <v>404</v>
      </c>
      <c r="K20" s="18" t="s">
        <v>404</v>
      </c>
      <c r="L20" s="20" t="s">
        <v>404</v>
      </c>
      <c r="M20" s="18" t="s">
        <v>404</v>
      </c>
      <c r="N20" s="20" t="s">
        <v>404</v>
      </c>
      <c r="O20" s="18" t="s">
        <v>404</v>
      </c>
      <c r="P20" s="20" t="s">
        <v>404</v>
      </c>
      <c r="Q20" s="18" t="n">
        <v>471.8383184</v>
      </c>
      <c r="R20" s="20" t="n">
        <v>8.85000206</v>
      </c>
    </row>
    <row r="21" spans="1:18">
      <c r="A21" s="15" t="s">
        <v>418</v>
      </c>
      <c r="B21" s="17" t="n">
        <v>5741</v>
      </c>
      <c r="C21" s="18">
        <f>(0.0/B21*100)</f>
        <v/>
      </c>
      <c r="D21" s="19" t="n">
        <v>5741</v>
      </c>
      <c r="E21" s="18" t="n">
        <v>500.22486591</v>
      </c>
      <c r="F21" s="20" t="n">
        <v>3.15970267</v>
      </c>
      <c r="G21" s="18" t="n">
        <v>515.3129341699999</v>
      </c>
      <c r="H21" s="20" t="n">
        <v>5.17433255</v>
      </c>
      <c r="I21" s="18" t="s">
        <v>404</v>
      </c>
      <c r="J21" s="20" t="s">
        <v>404</v>
      </c>
      <c r="K21" s="18" t="s">
        <v>404</v>
      </c>
      <c r="L21" s="20" t="s">
        <v>404</v>
      </c>
      <c r="M21" s="18" t="s">
        <v>404</v>
      </c>
      <c r="N21" s="20" t="s">
        <v>404</v>
      </c>
      <c r="O21" s="18" t="s">
        <v>404</v>
      </c>
      <c r="P21" s="20" t="s">
        <v>404</v>
      </c>
      <c r="Q21" s="18" t="n">
        <v>494.86504664</v>
      </c>
      <c r="R21" s="20" t="n">
        <v>7.34381998</v>
      </c>
    </row>
    <row r="22" spans="1:18">
      <c r="A22" s="15" t="s">
        <v>419</v>
      </c>
      <c r="B22" s="17" t="n">
        <v>6598</v>
      </c>
      <c r="C22" s="18">
        <f>(0.0/B22*100)</f>
        <v/>
      </c>
      <c r="D22" s="19" t="n">
        <v>6598</v>
      </c>
      <c r="E22" s="18" t="n">
        <v>462.79771309</v>
      </c>
      <c r="F22" s="20" t="n">
        <v>4.39407086</v>
      </c>
      <c r="G22" s="18" t="n">
        <v>474.89650752</v>
      </c>
      <c r="H22" s="20" t="n">
        <v>8.581175030000001</v>
      </c>
      <c r="I22" s="18" t="s">
        <v>404</v>
      </c>
      <c r="J22" s="20" t="s">
        <v>404</v>
      </c>
      <c r="K22" s="18" t="s">
        <v>404</v>
      </c>
      <c r="L22" s="20" t="s">
        <v>404</v>
      </c>
      <c r="M22" s="18" t="s">
        <v>404</v>
      </c>
      <c r="N22" s="20" t="s">
        <v>404</v>
      </c>
      <c r="O22" s="18" t="s">
        <v>404</v>
      </c>
      <c r="P22" s="20" t="s">
        <v>404</v>
      </c>
      <c r="Q22" s="18" t="n">
        <v>482.42826421</v>
      </c>
      <c r="R22" s="20" t="n">
        <v>9.927854030000001</v>
      </c>
    </row>
    <row r="23" spans="1:18">
      <c r="A23" s="15" t="s">
        <v>420</v>
      </c>
      <c r="B23" s="17" t="n">
        <v>11583</v>
      </c>
      <c r="C23" s="18">
        <f>(3194.0/B23*100)</f>
        <v/>
      </c>
      <c r="D23" s="19" t="n">
        <v>8389</v>
      </c>
      <c r="E23" s="18" t="n">
        <v>481.94764159</v>
      </c>
      <c r="F23" s="20" t="n">
        <v>5.31171843</v>
      </c>
      <c r="G23" s="18" t="n">
        <v>488.9456472</v>
      </c>
      <c r="H23" s="20" t="n">
        <v>6.46694893</v>
      </c>
      <c r="I23" s="18" t="s">
        <v>404</v>
      </c>
      <c r="J23" s="20" t="s">
        <v>404</v>
      </c>
      <c r="K23" s="18" t="s">
        <v>404</v>
      </c>
      <c r="L23" s="20" t="s">
        <v>404</v>
      </c>
      <c r="M23" s="18" t="s">
        <v>404</v>
      </c>
      <c r="N23" s="20" t="s">
        <v>404</v>
      </c>
      <c r="O23" s="18" t="s">
        <v>404</v>
      </c>
      <c r="P23" s="20" t="s">
        <v>404</v>
      </c>
      <c r="Q23" s="18" t="n">
        <v>470.36345316</v>
      </c>
      <c r="R23" s="20" t="n">
        <v>25.81036434</v>
      </c>
    </row>
    <row r="24" spans="1:18">
      <c r="A24" s="15" t="s">
        <v>421</v>
      </c>
      <c r="B24" s="17" t="n">
        <v>6647</v>
      </c>
      <c r="C24" s="18">
        <f>(0.0/B24*100)</f>
        <v/>
      </c>
      <c r="D24" s="19" t="n">
        <v>6647</v>
      </c>
      <c r="E24" s="18" t="n">
        <v>524.59429178</v>
      </c>
      <c r="F24" s="20" t="n">
        <v>4.57868445</v>
      </c>
      <c r="G24" s="18" t="n">
        <v>561.53048641</v>
      </c>
      <c r="H24" s="20" t="n">
        <v>6.4401667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515.78759322</v>
      </c>
      <c r="F25" s="20" t="n">
        <v>3.34233753</v>
      </c>
      <c r="G25" s="18" t="n">
        <v>516.04924514</v>
      </c>
      <c r="H25" s="20" t="n">
        <v>15.00601049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490.81052611</v>
      </c>
      <c r="F26" s="20" t="n">
        <v>1.60429793</v>
      </c>
      <c r="G26" s="18" t="n">
        <v>489.84940076</v>
      </c>
      <c r="H26" s="20" t="n">
        <v>5.89855314</v>
      </c>
      <c r="I26" s="18" t="s">
        <v>404</v>
      </c>
      <c r="J26" s="20" t="s">
        <v>404</v>
      </c>
      <c r="K26" s="18" t="s">
        <v>404</v>
      </c>
      <c r="L26" s="20" t="s">
        <v>404</v>
      </c>
      <c r="M26" s="18" t="s">
        <v>404</v>
      </c>
      <c r="N26" s="20" t="s">
        <v>404</v>
      </c>
      <c r="O26" s="18" t="s">
        <v>404</v>
      </c>
      <c r="P26" s="20" t="s">
        <v>404</v>
      </c>
      <c r="Q26" s="18" t="n">
        <v>455.5063103</v>
      </c>
      <c r="R26" s="20" t="n">
        <v>9.170333830000001</v>
      </c>
    </row>
    <row r="27" spans="1:18">
      <c r="A27" s="15" t="s">
        <v>424</v>
      </c>
      <c r="B27" s="17" t="n">
        <v>5299</v>
      </c>
      <c r="C27" s="18">
        <f>(0.0/B27*100)</f>
        <v/>
      </c>
      <c r="D27" s="19" t="n">
        <v>5299</v>
      </c>
      <c r="E27" s="18" t="n">
        <v>481.21636283</v>
      </c>
      <c r="F27" s="20" t="n">
        <v>1.41962014</v>
      </c>
      <c r="G27" s="18" t="n">
        <v>480.62771588</v>
      </c>
      <c r="H27" s="20" t="n">
        <v>1.80280529</v>
      </c>
      <c r="I27" s="18" t="s">
        <v>404</v>
      </c>
      <c r="J27" s="20" t="s">
        <v>404</v>
      </c>
      <c r="K27" s="18" t="s">
        <v>404</v>
      </c>
      <c r="L27" s="20" t="s">
        <v>404</v>
      </c>
      <c r="M27" s="18" t="s">
        <v>404</v>
      </c>
      <c r="N27" s="20" t="s">
        <v>404</v>
      </c>
      <c r="O27" s="18" t="s">
        <v>404</v>
      </c>
      <c r="P27" s="20" t="s">
        <v>404</v>
      </c>
      <c r="Q27" s="18" t="n">
        <v>542.3799364499999</v>
      </c>
      <c r="R27" s="20" t="n">
        <v>5.39403916</v>
      </c>
    </row>
    <row r="28" spans="1:18">
      <c r="A28" s="15" t="s">
        <v>425</v>
      </c>
      <c r="B28" s="17" t="n">
        <v>7568</v>
      </c>
      <c r="C28" s="18">
        <f>(0.0/B28*100)</f>
        <v/>
      </c>
      <c r="D28" s="19" t="n">
        <v>7568</v>
      </c>
      <c r="E28" s="18" t="n">
        <v>414.93280606</v>
      </c>
      <c r="F28" s="20" t="n">
        <v>2.82911816</v>
      </c>
      <c r="G28" s="18" t="n">
        <v>416.1027995</v>
      </c>
      <c r="H28" s="20" t="n">
        <v>5.18417486</v>
      </c>
      <c r="I28" s="18" t="s">
        <v>404</v>
      </c>
      <c r="J28" s="20" t="s">
        <v>404</v>
      </c>
      <c r="K28" s="18" t="s">
        <v>404</v>
      </c>
      <c r="L28" s="20" t="s">
        <v>404</v>
      </c>
      <c r="M28" s="18" t="s">
        <v>404</v>
      </c>
      <c r="N28" s="20" t="s">
        <v>404</v>
      </c>
      <c r="O28" s="18" t="s">
        <v>404</v>
      </c>
      <c r="P28" s="20" t="s">
        <v>404</v>
      </c>
      <c r="Q28" s="18" t="n">
        <v>513.12167291</v>
      </c>
      <c r="R28" s="20" t="n">
        <v>4.3124121</v>
      </c>
    </row>
    <row r="29" spans="1:18">
      <c r="A29" s="15" t="s">
        <v>426</v>
      </c>
      <c r="B29" s="17" t="n">
        <v>5385</v>
      </c>
      <c r="C29" s="18">
        <f>(1123.0/B29*100)</f>
        <v/>
      </c>
      <c r="D29" s="19" t="n">
        <v>4262</v>
      </c>
      <c r="E29" s="18" t="n">
        <v>491.51803416</v>
      </c>
      <c r="F29" s="20" t="n">
        <v>15.15873937</v>
      </c>
      <c r="G29" s="18" t="n">
        <v>515.58869235</v>
      </c>
      <c r="H29" s="20" t="n">
        <v>7.64862637</v>
      </c>
      <c r="I29" s="18" t="s">
        <v>404</v>
      </c>
      <c r="J29" s="20" t="s">
        <v>404</v>
      </c>
      <c r="K29" s="18" t="s">
        <v>404</v>
      </c>
      <c r="L29" s="20" t="s">
        <v>404</v>
      </c>
      <c r="M29" s="18" t="s">
        <v>404</v>
      </c>
      <c r="N29" s="20" t="s">
        <v>404</v>
      </c>
      <c r="O29" s="18" t="s">
        <v>404</v>
      </c>
      <c r="P29" s="20" t="s">
        <v>404</v>
      </c>
      <c r="Q29" s="18" t="n">
        <v>500.55212317</v>
      </c>
      <c r="R29" s="20" t="n">
        <v>10.77453757</v>
      </c>
    </row>
    <row r="30" spans="1:18">
      <c r="A30" s="15" t="s">
        <v>427</v>
      </c>
      <c r="B30" s="17" t="n">
        <v>4520</v>
      </c>
      <c r="C30" s="18">
        <f>(1105.0/B30*100)</f>
        <v/>
      </c>
      <c r="D30" s="19" t="n">
        <v>3415</v>
      </c>
      <c r="E30" s="18" t="n">
        <v>516.09744099</v>
      </c>
      <c r="F30" s="20" t="n">
        <v>3.55264766</v>
      </c>
      <c r="G30" s="18" t="n">
        <v>508.63296513</v>
      </c>
      <c r="H30" s="20" t="n">
        <v>12.06693661</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(502.0/B31*100)</f>
        <v/>
      </c>
      <c r="D31" s="19" t="n">
        <v>4954</v>
      </c>
      <c r="E31" s="18" t="n">
        <v>499.95167046</v>
      </c>
      <c r="F31" s="20" t="n">
        <v>3.03452783</v>
      </c>
      <c r="G31" s="18" t="n">
        <v>497.00719133</v>
      </c>
      <c r="H31" s="20" t="n">
        <v>4.51893049</v>
      </c>
      <c r="I31" s="18" t="s">
        <v>404</v>
      </c>
      <c r="J31" s="20" t="s">
        <v>404</v>
      </c>
      <c r="K31" s="18" t="s">
        <v>404</v>
      </c>
      <c r="L31" s="20" t="s">
        <v>404</v>
      </c>
      <c r="M31" s="18" t="s">
        <v>404</v>
      </c>
      <c r="N31" s="20" t="s">
        <v>404</v>
      </c>
      <c r="O31" s="18" t="s">
        <v>404</v>
      </c>
      <c r="P31" s="20" t="s">
        <v>404</v>
      </c>
      <c r="Q31" s="18" t="n">
        <v>494.74348749</v>
      </c>
      <c r="R31" s="20" t="n">
        <v>10.47665082</v>
      </c>
    </row>
    <row r="32" spans="1:18">
      <c r="A32" s="15" t="s">
        <v>429</v>
      </c>
      <c r="B32" s="17" t="n">
        <v>4478</v>
      </c>
      <c r="C32" s="18">
        <f>(0.0/B32*100)</f>
        <v/>
      </c>
      <c r="D32" s="19" t="n">
        <v>4478</v>
      </c>
      <c r="E32" s="18" t="n">
        <v>500.75142414</v>
      </c>
      <c r="F32" s="20" t="n">
        <v>3.07725891</v>
      </c>
      <c r="G32" s="18" t="n">
        <v>503.41605878</v>
      </c>
      <c r="H32" s="20" t="n">
        <v>6.68362533</v>
      </c>
      <c r="I32" s="18" t="s">
        <v>404</v>
      </c>
      <c r="J32" s="20" t="s">
        <v>404</v>
      </c>
      <c r="K32" s="18" t="s">
        <v>404</v>
      </c>
      <c r="L32" s="20" t="s">
        <v>404</v>
      </c>
      <c r="M32" s="18" t="s">
        <v>404</v>
      </c>
      <c r="N32" s="20" t="s">
        <v>404</v>
      </c>
      <c r="O32" s="18" t="s">
        <v>404</v>
      </c>
      <c r="P32" s="20" t="s">
        <v>404</v>
      </c>
      <c r="Q32" s="18" t="n">
        <v>534.76793714</v>
      </c>
      <c r="R32" s="20" t="n">
        <v>5.32499161</v>
      </c>
    </row>
    <row r="33" spans="1:18">
      <c r="A33" s="15" t="s">
        <v>430</v>
      </c>
      <c r="B33" s="17" t="n">
        <v>7325</v>
      </c>
      <c r="C33" s="18">
        <f>(29.0/B33*100)</f>
        <v/>
      </c>
      <c r="D33" s="19" t="n">
        <v>7296</v>
      </c>
      <c r="E33" s="18" t="n">
        <v>498.93591409</v>
      </c>
      <c r="F33" s="20" t="n">
        <v>2.7326285</v>
      </c>
      <c r="G33" s="18" t="n">
        <v>510.81657122</v>
      </c>
      <c r="H33" s="20" t="n">
        <v>9.78279678</v>
      </c>
      <c r="I33" s="18" t="s">
        <v>404</v>
      </c>
      <c r="J33" s="20" t="s">
        <v>404</v>
      </c>
      <c r="K33" s="18" t="s">
        <v>404</v>
      </c>
      <c r="L33" s="20" t="s">
        <v>404</v>
      </c>
      <c r="M33" s="18" t="s">
        <v>404</v>
      </c>
      <c r="N33" s="20" t="s">
        <v>404</v>
      </c>
      <c r="O33" s="18" t="s">
        <v>404</v>
      </c>
      <c r="P33" s="20" t="s">
        <v>404</v>
      </c>
      <c r="Q33" s="18" t="n">
        <v>528.66305455</v>
      </c>
      <c r="R33" s="20" t="n">
        <v>32.44324479</v>
      </c>
    </row>
    <row r="34" spans="1:18">
      <c r="A34" s="15" t="s">
        <v>431</v>
      </c>
      <c r="B34" s="17" t="n">
        <v>6350</v>
      </c>
      <c r="C34" s="18">
        <f>(0.0/B34*100)</f>
        <v/>
      </c>
      <c r="D34" s="19" t="n">
        <v>6350</v>
      </c>
      <c r="E34" s="18" t="n">
        <v>459.22651907</v>
      </c>
      <c r="F34" s="20" t="n">
        <v>3.3128336</v>
      </c>
      <c r="G34" s="18" t="n">
        <v>466.72396676</v>
      </c>
      <c r="H34" s="20" t="n">
        <v>8.137925859999999</v>
      </c>
      <c r="I34" s="18" t="s">
        <v>404</v>
      </c>
      <c r="J34" s="20" t="s">
        <v>404</v>
      </c>
      <c r="K34" s="18" t="s">
        <v>404</v>
      </c>
      <c r="L34" s="20" t="s">
        <v>404</v>
      </c>
      <c r="M34" s="18" t="s">
        <v>404</v>
      </c>
      <c r="N34" s="20" t="s">
        <v>404</v>
      </c>
      <c r="O34" s="18" t="s">
        <v>404</v>
      </c>
      <c r="P34" s="20" t="s">
        <v>404</v>
      </c>
      <c r="Q34" s="18" t="n">
        <v>422.73514461</v>
      </c>
      <c r="R34" s="20" t="n">
        <v>24.75121133</v>
      </c>
    </row>
    <row r="35" spans="1:18">
      <c r="A35" s="15" t="s">
        <v>432</v>
      </c>
      <c r="B35" s="17" t="n">
        <v>6406</v>
      </c>
      <c r="C35" s="18">
        <f>(443.0/B35*100)</f>
        <v/>
      </c>
      <c r="D35" s="19" t="n">
        <v>5963</v>
      </c>
      <c r="E35" s="18" t="n">
        <v>513.3982812199999</v>
      </c>
      <c r="F35" s="20" t="n">
        <v>1.69998253</v>
      </c>
      <c r="G35" s="18" t="n">
        <v>517.91130928</v>
      </c>
      <c r="H35" s="20" t="n">
        <v>2.35897059</v>
      </c>
      <c r="I35" s="18" t="s">
        <v>404</v>
      </c>
      <c r="J35" s="20" t="s">
        <v>404</v>
      </c>
      <c r="K35" s="18" t="s">
        <v>404</v>
      </c>
      <c r="L35" s="20" t="s">
        <v>404</v>
      </c>
      <c r="M35" s="18" t="s">
        <v>404</v>
      </c>
      <c r="N35" s="20" t="s">
        <v>404</v>
      </c>
      <c r="O35" s="18" t="s">
        <v>404</v>
      </c>
      <c r="P35" s="20" t="s">
        <v>404</v>
      </c>
      <c r="Q35" s="18" t="n">
        <v>513.09837825</v>
      </c>
      <c r="R35" s="20" t="n">
        <v>10.24026847</v>
      </c>
    </row>
    <row r="36" spans="1:18">
      <c r="A36" s="15" t="s">
        <v>433</v>
      </c>
      <c r="B36" s="17" t="n">
        <v>6736</v>
      </c>
      <c r="C36" s="18">
        <f>(10.0/B36*100)</f>
        <v/>
      </c>
      <c r="D36" s="19" t="n">
        <v>6726</v>
      </c>
      <c r="E36" s="18" t="n">
        <v>490.37650561</v>
      </c>
      <c r="F36" s="20" t="n">
        <v>2.63466895</v>
      </c>
      <c r="G36" s="18" t="n">
        <v>499.1755042</v>
      </c>
      <c r="H36" s="20" t="n">
        <v>4.50593565</v>
      </c>
      <c r="I36" s="18" t="s">
        <v>404</v>
      </c>
      <c r="J36" s="20" t="s">
        <v>404</v>
      </c>
      <c r="K36" s="18" t="s">
        <v>404</v>
      </c>
      <c r="L36" s="20" t="s">
        <v>404</v>
      </c>
      <c r="M36" s="18" t="s">
        <v>404</v>
      </c>
      <c r="N36" s="20" t="s">
        <v>404</v>
      </c>
      <c r="O36" s="18" t="s">
        <v>404</v>
      </c>
      <c r="P36" s="20" t="s">
        <v>404</v>
      </c>
      <c r="Q36" s="18" t="n">
        <v>496.31221936</v>
      </c>
      <c r="R36" s="20" t="n">
        <v>4.05948891</v>
      </c>
    </row>
    <row r="37" spans="1:18">
      <c r="A37" s="15" t="s">
        <v>434</v>
      </c>
      <c r="B37" s="17" t="n">
        <v>5458</v>
      </c>
      <c r="C37" s="18">
        <f>(0.0/B37*100)</f>
        <v/>
      </c>
      <c r="D37" s="19" t="n">
        <v>5458</v>
      </c>
      <c r="E37" s="18" t="n">
        <v>492.72665397</v>
      </c>
      <c r="F37" s="20" t="n">
        <v>4.55356386</v>
      </c>
      <c r="G37" s="18" t="n">
        <v>494.71697328</v>
      </c>
      <c r="H37" s="20" t="n">
        <v>4.60353488</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(268.0/B38*100)</f>
        <v/>
      </c>
      <c r="D38" s="19" t="n">
        <v>5592</v>
      </c>
      <c r="E38" s="18" t="n">
        <v>490.45420662</v>
      </c>
      <c r="F38" s="20" t="n">
        <v>5.69035659</v>
      </c>
      <c r="G38" s="18" t="n">
        <v>516.28515052</v>
      </c>
      <c r="H38" s="20" t="n">
        <v>5.39953911</v>
      </c>
      <c r="I38" s="18" t="s">
        <v>404</v>
      </c>
      <c r="J38" s="20" t="s">
        <v>404</v>
      </c>
      <c r="K38" s="18" t="s">
        <v>404</v>
      </c>
      <c r="L38" s="20" t="s">
        <v>404</v>
      </c>
      <c r="M38" s="18" t="s">
        <v>404</v>
      </c>
      <c r="N38" s="20" t="s">
        <v>404</v>
      </c>
      <c r="O38" s="18" t="s">
        <v>404</v>
      </c>
      <c r="P38" s="20" t="s">
        <v>404</v>
      </c>
      <c r="Q38" s="18" t="n">
        <v>548.4552479</v>
      </c>
      <c r="R38" s="20" t="n">
        <v>14.59480206</v>
      </c>
    </row>
    <row r="39" spans="1:18">
      <c r="A39" s="15" t="s">
        <v>436</v>
      </c>
      <c r="B39" s="17" t="n">
        <v>5895</v>
      </c>
      <c r="C39" s="18">
        <f>(0.0/B39*100)</f>
        <v/>
      </c>
      <c r="D39" s="19" t="n">
        <v>5895</v>
      </c>
      <c r="E39" s="18" t="n">
        <v>426.30394909</v>
      </c>
      <c r="F39" s="20" t="n">
        <v>4.27514181</v>
      </c>
      <c r="G39" s="18" t="n">
        <v>413.66615169</v>
      </c>
      <c r="H39" s="20" t="n">
        <v>8.87870899</v>
      </c>
      <c r="I39" s="18" t="s">
        <v>404</v>
      </c>
      <c r="J39" s="20" t="s">
        <v>404</v>
      </c>
      <c r="K39" s="18" t="s">
        <v>404</v>
      </c>
      <c r="L39" s="20" t="s">
        <v>404</v>
      </c>
      <c r="M39" s="18" t="s">
        <v>404</v>
      </c>
      <c r="N39" s="20" t="s">
        <v>404</v>
      </c>
      <c r="O39" s="18" t="s">
        <v>404</v>
      </c>
      <c r="P39" s="20" t="s">
        <v>404</v>
      </c>
      <c r="Q39" s="18" t="n">
        <v>469.8002217</v>
      </c>
      <c r="R39" s="20" t="n">
        <v>4.21763182</v>
      </c>
    </row>
    <row r="40" spans="1:18">
      <c r="A40" s="15" t="s">
        <v>437</v>
      </c>
      <c r="B40" s="17" t="n">
        <v>14157</v>
      </c>
      <c r="C40" s="18">
        <f>(3029.0/B40*100)</f>
        <v/>
      </c>
      <c r="D40" s="19" t="n">
        <v>11128</v>
      </c>
      <c r="E40" s="18" t="n">
        <v>508.50096893</v>
      </c>
      <c r="F40" s="20" t="n">
        <v>3.74671966</v>
      </c>
      <c r="G40" s="18" t="n">
        <v>525.04638002</v>
      </c>
      <c r="H40" s="20" t="n">
        <v>8.37292525</v>
      </c>
      <c r="I40" s="18" t="s">
        <v>404</v>
      </c>
      <c r="J40" s="20" t="s">
        <v>404</v>
      </c>
      <c r="K40" s="18" t="s">
        <v>404</v>
      </c>
      <c r="L40" s="20" t="s">
        <v>404</v>
      </c>
      <c r="M40" s="18" t="s">
        <v>404</v>
      </c>
      <c r="N40" s="20" t="s">
        <v>404</v>
      </c>
      <c r="O40" s="18" t="s">
        <v>404</v>
      </c>
      <c r="P40" s="20" t="s">
        <v>404</v>
      </c>
      <c r="Q40" s="18" t="n">
        <v>502.49661898</v>
      </c>
      <c r="R40" s="20" t="n">
        <v>11.66669555</v>
      </c>
    </row>
    <row r="41" spans="1:18">
      <c r="A41" s="15" t="s">
        <v>438</v>
      </c>
      <c r="B41" s="17" t="n">
        <v>5712</v>
      </c>
      <c r="C41" s="18">
        <f>(138.0/B41*100)</f>
        <v/>
      </c>
      <c r="D41" s="19" t="n">
        <v>5574</v>
      </c>
      <c r="E41" s="18" t="n">
        <v>496.66840097</v>
      </c>
      <c r="F41" s="20" t="n">
        <v>3.47433412</v>
      </c>
      <c r="G41" s="18" t="n">
        <v>501.28746805</v>
      </c>
      <c r="H41" s="20" t="n">
        <v>8.58143428</v>
      </c>
      <c r="I41" s="18" t="s">
        <v>404</v>
      </c>
      <c r="J41" s="20" t="s">
        <v>404</v>
      </c>
      <c r="K41" s="18" t="s">
        <v>404</v>
      </c>
      <c r="L41" s="20" t="s">
        <v>404</v>
      </c>
      <c r="M41" s="18" t="s">
        <v>404</v>
      </c>
      <c r="N41" s="20" t="s">
        <v>404</v>
      </c>
      <c r="O41" s="18" t="s">
        <v>404</v>
      </c>
      <c r="P41" s="20" t="s">
        <v>404</v>
      </c>
      <c r="Q41" s="18" t="n">
        <v>516.61356404</v>
      </c>
      <c r="R41" s="20" t="n">
        <v>12.527221</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427.42224616</v>
      </c>
      <c r="F44" s="20" t="n">
        <v>3.70660558</v>
      </c>
      <c r="G44" s="18" t="n">
        <v>430.41478879</v>
      </c>
      <c r="H44" s="20" t="n">
        <v>8.401799199999999</v>
      </c>
      <c r="I44" s="18" t="s">
        <v>404</v>
      </c>
      <c r="J44" s="20" t="s">
        <v>404</v>
      </c>
      <c r="K44" s="18" t="s">
        <v>404</v>
      </c>
      <c r="L44" s="20" t="s">
        <v>404</v>
      </c>
      <c r="M44" s="18" t="s">
        <v>404</v>
      </c>
      <c r="N44" s="20" t="s">
        <v>404</v>
      </c>
      <c r="O44" s="18" t="s">
        <v>404</v>
      </c>
      <c r="P44" s="20" t="s">
        <v>404</v>
      </c>
      <c r="Q44" s="18" t="n">
        <v>409.49533049</v>
      </c>
      <c r="R44" s="20" t="n">
        <v>16.91397076</v>
      </c>
    </row>
    <row r="45" spans="1:18">
      <c r="A45" s="15" t="s">
        <v>442</v>
      </c>
      <c r="B45" s="17" t="n">
        <v>5519</v>
      </c>
      <c r="C45" s="18">
        <f>(0.0/B45*100)</f>
        <v/>
      </c>
      <c r="D45" s="19" t="n">
        <v>5519</v>
      </c>
      <c r="E45" s="18" t="n">
        <v>376.96261369</v>
      </c>
      <c r="F45" s="20" t="n">
        <v>3.7456904</v>
      </c>
      <c r="G45" s="18" t="n">
        <v>372.22083516</v>
      </c>
      <c r="H45" s="20" t="n">
        <v>6.68270584</v>
      </c>
      <c r="I45" s="18" t="s">
        <v>404</v>
      </c>
      <c r="J45" s="20" t="s">
        <v>404</v>
      </c>
      <c r="K45" s="18" t="s">
        <v>404</v>
      </c>
      <c r="L45" s="20" t="s">
        <v>404</v>
      </c>
      <c r="M45" s="18" t="s">
        <v>404</v>
      </c>
      <c r="N45" s="20" t="s">
        <v>404</v>
      </c>
      <c r="O45" s="18" t="s">
        <v>404</v>
      </c>
      <c r="P45" s="20" t="s">
        <v>404</v>
      </c>
      <c r="Q45" s="18" t="n">
        <v>389.87562291</v>
      </c>
      <c r="R45" s="20" t="n">
        <v>22.099995</v>
      </c>
    </row>
    <row r="46" spans="1:18">
      <c r="A46" s="15" t="s">
        <v>443</v>
      </c>
      <c r="B46" s="17" t="n">
        <v>23141</v>
      </c>
      <c r="C46" s="18">
        <f>(4196.0/B46*100)</f>
        <v/>
      </c>
      <c r="D46" s="19" t="n">
        <v>18945</v>
      </c>
      <c r="E46" s="18" t="n">
        <v>405.28126742</v>
      </c>
      <c r="F46" s="20" t="n">
        <v>3.32614628</v>
      </c>
      <c r="G46" s="18" t="n">
        <v>405.50851488</v>
      </c>
      <c r="H46" s="20" t="n">
        <v>5.15656772</v>
      </c>
      <c r="I46" s="18" t="s">
        <v>404</v>
      </c>
      <c r="J46" s="20" t="s">
        <v>404</v>
      </c>
      <c r="K46" s="18" t="s">
        <v>404</v>
      </c>
      <c r="L46" s="20" t="s">
        <v>404</v>
      </c>
      <c r="M46" s="18" t="s">
        <v>404</v>
      </c>
      <c r="N46" s="20" t="s">
        <v>404</v>
      </c>
      <c r="O46" s="18" t="s">
        <v>404</v>
      </c>
      <c r="P46" s="20" t="s">
        <v>404</v>
      </c>
      <c r="Q46" s="18" t="n">
        <v>380.28079825</v>
      </c>
      <c r="R46" s="20" t="n">
        <v>10.57520246</v>
      </c>
    </row>
    <row r="47" spans="1:18">
      <c r="A47" s="15" t="s">
        <v>444</v>
      </c>
      <c r="B47" s="17" t="n">
        <v>5928</v>
      </c>
      <c r="C47" s="18">
        <f>(0.0/B47*100)</f>
        <v/>
      </c>
      <c r="D47" s="19" t="n">
        <v>5928</v>
      </c>
      <c r="E47" s="18" t="n">
        <v>446.91073182</v>
      </c>
      <c r="F47" s="20" t="n">
        <v>5.10765822</v>
      </c>
      <c r="G47" s="18" t="n">
        <v>438.89300253</v>
      </c>
      <c r="H47" s="20" t="n">
        <v>11.41016513</v>
      </c>
      <c r="I47" s="18" t="s">
        <v>404</v>
      </c>
      <c r="J47" s="20" t="s">
        <v>404</v>
      </c>
      <c r="K47" s="18" t="s">
        <v>404</v>
      </c>
      <c r="L47" s="20" t="s">
        <v>404</v>
      </c>
      <c r="M47" s="18" t="s">
        <v>404</v>
      </c>
      <c r="N47" s="20" t="s">
        <v>404</v>
      </c>
      <c r="O47" s="18" t="s">
        <v>404</v>
      </c>
      <c r="P47" s="20" t="s">
        <v>404</v>
      </c>
      <c r="Q47" s="18" t="n">
        <v>477.02520275</v>
      </c>
      <c r="R47" s="20" t="n">
        <v>19.13237785</v>
      </c>
    </row>
    <row r="48" spans="1:18">
      <c r="A48" s="15" t="s">
        <v>445</v>
      </c>
      <c r="B48" s="17" t="n">
        <v>9841</v>
      </c>
      <c r="C48" s="18">
        <f>(40.0/B48*100)</f>
        <v/>
      </c>
      <c r="D48" s="19" t="n">
        <v>9801</v>
      </c>
      <c r="E48" s="18" t="n">
        <v>520.76689189</v>
      </c>
      <c r="F48" s="20" t="n">
        <v>5.36346094</v>
      </c>
      <c r="G48" s="18" t="n">
        <v>500.57146258</v>
      </c>
      <c r="H48" s="20" t="n">
        <v>14.73613425</v>
      </c>
      <c r="I48" s="18" t="s">
        <v>404</v>
      </c>
      <c r="J48" s="20" t="s">
        <v>404</v>
      </c>
      <c r="K48" s="18" t="s">
        <v>404</v>
      </c>
      <c r="L48" s="20" t="s">
        <v>404</v>
      </c>
      <c r="M48" s="18" t="s">
        <v>404</v>
      </c>
      <c r="N48" s="20" t="s">
        <v>404</v>
      </c>
      <c r="O48" s="18" t="s">
        <v>404</v>
      </c>
      <c r="P48" s="20" t="s">
        <v>404</v>
      </c>
      <c r="Q48" s="18" t="n">
        <v>462.54317897</v>
      </c>
      <c r="R48" s="20" t="n">
        <v>17.19798769</v>
      </c>
    </row>
    <row r="49" spans="1:18">
      <c r="A49" s="15" t="s">
        <v>446</v>
      </c>
      <c r="B49" s="17" t="n">
        <v>6349</v>
      </c>
      <c r="C49" s="18">
        <f>(52.0/B49*100)</f>
        <v/>
      </c>
      <c r="D49" s="19" t="n">
        <v>6297</v>
      </c>
      <c r="E49" s="18" t="n">
        <v>434.33801137</v>
      </c>
      <c r="F49" s="20" t="n">
        <v>3.18461955</v>
      </c>
      <c r="G49" s="18" t="n">
        <v>419.88880444</v>
      </c>
      <c r="H49" s="20" t="n">
        <v>8.481043789999999</v>
      </c>
      <c r="I49" s="18" t="s">
        <v>404</v>
      </c>
      <c r="J49" s="20" t="s">
        <v>404</v>
      </c>
      <c r="K49" s="18" t="s">
        <v>404</v>
      </c>
      <c r="L49" s="20" t="s">
        <v>404</v>
      </c>
      <c r="M49" s="18" t="s">
        <v>404</v>
      </c>
      <c r="N49" s="20" t="s">
        <v>404</v>
      </c>
      <c r="O49" s="18" t="s">
        <v>404</v>
      </c>
      <c r="P49" s="20" t="s">
        <v>404</v>
      </c>
      <c r="Q49" s="18" t="n">
        <v>417.90956113</v>
      </c>
      <c r="R49" s="20" t="n">
        <v>9.326428480000001</v>
      </c>
    </row>
    <row r="50" spans="1:18">
      <c r="A50" s="15" t="s">
        <v>447</v>
      </c>
      <c r="B50" s="17" t="n">
        <v>11795</v>
      </c>
      <c r="C50" s="18">
        <f>(1031.0/B50*100)</f>
        <v/>
      </c>
      <c r="D50" s="19" t="n">
        <v>10764</v>
      </c>
      <c r="E50" s="18" t="n">
        <v>420.52067832</v>
      </c>
      <c r="F50" s="20" t="n">
        <v>3.42305238</v>
      </c>
      <c r="G50" s="18" t="n">
        <v>413.61876789</v>
      </c>
      <c r="H50" s="20" t="n">
        <v>7.59653</v>
      </c>
      <c r="I50" s="18" t="s">
        <v>404</v>
      </c>
      <c r="J50" s="20" t="s">
        <v>404</v>
      </c>
      <c r="K50" s="18" t="s">
        <v>404</v>
      </c>
      <c r="L50" s="20" t="s">
        <v>404</v>
      </c>
      <c r="M50" s="18" t="s">
        <v>404</v>
      </c>
      <c r="N50" s="20" t="s">
        <v>404</v>
      </c>
      <c r="O50" s="18" t="s">
        <v>404</v>
      </c>
      <c r="P50" s="20" t="s">
        <v>404</v>
      </c>
      <c r="Q50" s="18" t="n">
        <v>404.50453582</v>
      </c>
      <c r="R50" s="20" t="n">
        <v>12.4812867</v>
      </c>
    </row>
    <row r="51" spans="1:18">
      <c r="A51" s="15" t="s">
        <v>448</v>
      </c>
      <c r="B51" s="17" t="n">
        <v>6866</v>
      </c>
      <c r="C51" s="18">
        <f>(0.0/B51*100)</f>
        <v/>
      </c>
      <c r="D51" s="19" t="n">
        <v>6866</v>
      </c>
      <c r="E51" s="18" t="n">
        <v>418.14812778</v>
      </c>
      <c r="F51" s="20" t="n">
        <v>3.18952292</v>
      </c>
      <c r="G51" s="18" t="n">
        <v>420.1903002</v>
      </c>
      <c r="H51" s="20" t="n">
        <v>4.38003774</v>
      </c>
      <c r="I51" s="18" t="s">
        <v>404</v>
      </c>
      <c r="J51" s="20" t="s">
        <v>404</v>
      </c>
      <c r="K51" s="18" t="s">
        <v>404</v>
      </c>
      <c r="L51" s="20" t="s">
        <v>404</v>
      </c>
      <c r="M51" s="18" t="s">
        <v>404</v>
      </c>
      <c r="N51" s="20" t="s">
        <v>404</v>
      </c>
      <c r="O51" s="18" t="s">
        <v>404</v>
      </c>
      <c r="P51" s="20" t="s">
        <v>404</v>
      </c>
      <c r="Q51" s="18" t="n">
        <v>493.74739879</v>
      </c>
      <c r="R51" s="20" t="n">
        <v>33.14832596</v>
      </c>
    </row>
    <row r="52" spans="1:18">
      <c r="A52" s="15" t="s">
        <v>449</v>
      </c>
      <c r="B52" s="17" t="n">
        <v>5809</v>
      </c>
      <c r="C52" s="18">
        <f>(0.0/B52*100)</f>
        <v/>
      </c>
      <c r="D52" s="19" t="n">
        <v>5809</v>
      </c>
      <c r="E52" s="18" t="n">
        <v>481.37882903</v>
      </c>
      <c r="F52" s="20" t="n">
        <v>3.20708566</v>
      </c>
      <c r="G52" s="18" t="n">
        <v>460.80848573</v>
      </c>
      <c r="H52" s="20" t="n">
        <v>5.99146334</v>
      </c>
      <c r="I52" s="18" t="s">
        <v>404</v>
      </c>
      <c r="J52" s="20" t="s">
        <v>404</v>
      </c>
      <c r="K52" s="18" t="s">
        <v>404</v>
      </c>
      <c r="L52" s="20" t="s">
        <v>404</v>
      </c>
      <c r="M52" s="18" t="s">
        <v>404</v>
      </c>
      <c r="N52" s="20" t="s">
        <v>404</v>
      </c>
      <c r="O52" s="18" t="s">
        <v>404</v>
      </c>
      <c r="P52" s="20" t="s">
        <v>404</v>
      </c>
      <c r="Q52" s="18" t="n">
        <v>483.03766932</v>
      </c>
      <c r="R52" s="20" t="n">
        <v>8.824615809999999</v>
      </c>
    </row>
    <row r="53" spans="1:18">
      <c r="A53" s="15" t="s">
        <v>450</v>
      </c>
      <c r="B53" s="17" t="n">
        <v>5571</v>
      </c>
      <c r="C53" s="18">
        <f>(0.0/B53*100)</f>
        <v/>
      </c>
      <c r="D53" s="19" t="n">
        <v>5571</v>
      </c>
      <c r="E53" s="18" t="n">
        <v>431.80122774</v>
      </c>
      <c r="F53" s="20" t="n">
        <v>1.66373685</v>
      </c>
      <c r="G53" s="18" t="n">
        <v>435.57888952</v>
      </c>
      <c r="H53" s="20" t="n">
        <v>2.33520654</v>
      </c>
      <c r="I53" s="18" t="s">
        <v>404</v>
      </c>
      <c r="J53" s="20" t="s">
        <v>404</v>
      </c>
      <c r="K53" s="18" t="s">
        <v>404</v>
      </c>
      <c r="L53" s="20" t="s">
        <v>404</v>
      </c>
      <c r="M53" s="18" t="s">
        <v>404</v>
      </c>
      <c r="N53" s="20" t="s">
        <v>404</v>
      </c>
      <c r="O53" s="18" t="s">
        <v>404</v>
      </c>
      <c r="P53" s="20" t="s">
        <v>404</v>
      </c>
      <c r="Q53" s="18" t="n">
        <v>377.05147364</v>
      </c>
      <c r="R53" s="20" t="n">
        <v>13.23032639</v>
      </c>
    </row>
    <row r="54" spans="1:18">
      <c r="A54" s="15" t="s">
        <v>451</v>
      </c>
      <c r="B54" s="17" t="n">
        <v>4740</v>
      </c>
      <c r="C54" s="18">
        <f>(199.0/B54*100)</f>
        <v/>
      </c>
      <c r="D54" s="19" t="n">
        <v>4541</v>
      </c>
      <c r="E54" s="18" t="n">
        <v>331.16175317</v>
      </c>
      <c r="F54" s="20" t="n">
        <v>3.08334465</v>
      </c>
      <c r="G54" s="18" t="n">
        <v>338.3380782</v>
      </c>
      <c r="H54" s="20" t="n">
        <v>13.469031</v>
      </c>
      <c r="I54" s="18" t="s">
        <v>404</v>
      </c>
      <c r="J54" s="20" t="s">
        <v>404</v>
      </c>
      <c r="K54" s="18" t="s">
        <v>404</v>
      </c>
      <c r="L54" s="20" t="s">
        <v>404</v>
      </c>
      <c r="M54" s="18" t="s">
        <v>404</v>
      </c>
      <c r="N54" s="20" t="s">
        <v>404</v>
      </c>
      <c r="O54" s="18" t="s">
        <v>404</v>
      </c>
      <c r="P54" s="20" t="s">
        <v>404</v>
      </c>
      <c r="Q54" s="18" t="n">
        <v>317.90378262</v>
      </c>
      <c r="R54" s="20" t="n">
        <v>6.79075864</v>
      </c>
    </row>
    <row r="55" spans="1:18">
      <c r="A55" s="15" t="s">
        <v>452</v>
      </c>
      <c r="B55" s="17" t="n">
        <v>5316</v>
      </c>
      <c r="C55" s="18">
        <f>(43.0/B55*100)</f>
        <v/>
      </c>
      <c r="D55" s="19" t="n">
        <v>5273</v>
      </c>
      <c r="E55" s="18" t="n">
        <v>408.09525199</v>
      </c>
      <c r="F55" s="20" t="n">
        <v>3.39807947</v>
      </c>
      <c r="G55" s="18" t="n">
        <v>417.12761981</v>
      </c>
      <c r="H55" s="20" t="n">
        <v>4.98276136</v>
      </c>
      <c r="I55" s="18" t="s">
        <v>404</v>
      </c>
      <c r="J55" s="20" t="s">
        <v>404</v>
      </c>
      <c r="K55" s="18" t="s">
        <v>404</v>
      </c>
      <c r="L55" s="20" t="s">
        <v>404</v>
      </c>
      <c r="M55" s="18" t="s">
        <v>404</v>
      </c>
      <c r="N55" s="20" t="s">
        <v>404</v>
      </c>
      <c r="O55" s="18" t="s">
        <v>404</v>
      </c>
      <c r="P55" s="20" t="s">
        <v>404</v>
      </c>
      <c r="Q55" s="18" t="n">
        <v>413.26075432</v>
      </c>
      <c r="R55" s="20" t="n">
        <v>16.31782589</v>
      </c>
    </row>
    <row r="56" spans="1:18">
      <c r="A56" s="15" t="s">
        <v>453</v>
      </c>
      <c r="B56" s="17" t="n">
        <v>5359</v>
      </c>
      <c r="C56" s="18">
        <f>(0.0/B56*100)</f>
        <v/>
      </c>
      <c r="D56" s="19" t="n">
        <v>5359</v>
      </c>
      <c r="E56" s="18" t="n">
        <v>522.00606877</v>
      </c>
      <c r="F56" s="20" t="n">
        <v>2.70142568</v>
      </c>
      <c r="G56" s="18" t="n">
        <v>544.65754599</v>
      </c>
      <c r="H56" s="20" t="n">
        <v>8.827492980000001</v>
      </c>
      <c r="I56" s="18" t="s">
        <v>404</v>
      </c>
      <c r="J56" s="20" t="s">
        <v>404</v>
      </c>
      <c r="K56" s="18" t="s">
        <v>404</v>
      </c>
      <c r="L56" s="20" t="s">
        <v>404</v>
      </c>
      <c r="M56" s="18" t="s">
        <v>404</v>
      </c>
      <c r="N56" s="20" t="s">
        <v>404</v>
      </c>
      <c r="O56" s="18" t="s">
        <v>404</v>
      </c>
      <c r="P56" s="20" t="s">
        <v>404</v>
      </c>
      <c r="Q56" s="18" t="n">
        <v>526.58407548</v>
      </c>
      <c r="R56" s="20" t="n">
        <v>19.69678635</v>
      </c>
    </row>
    <row r="57" spans="1:18">
      <c r="A57" s="15" t="s">
        <v>454</v>
      </c>
      <c r="B57" s="17" t="n">
        <v>6513</v>
      </c>
      <c r="C57" s="18">
        <f>(0.0/B57*100)</f>
        <v/>
      </c>
      <c r="D57" s="19" t="n">
        <v>6513</v>
      </c>
      <c r="E57" s="18" t="n">
        <v>403.94342739</v>
      </c>
      <c r="F57" s="20" t="n">
        <v>2.78850595</v>
      </c>
      <c r="G57" s="18" t="n">
        <v>392.84963812</v>
      </c>
      <c r="H57" s="20" t="n">
        <v>8.437311019999999</v>
      </c>
      <c r="I57" s="18" t="s">
        <v>404</v>
      </c>
      <c r="J57" s="20" t="s">
        <v>404</v>
      </c>
      <c r="K57" s="18" t="s">
        <v>404</v>
      </c>
      <c r="L57" s="20" t="s">
        <v>404</v>
      </c>
      <c r="M57" s="18" t="s">
        <v>404</v>
      </c>
      <c r="N57" s="20" t="s">
        <v>404</v>
      </c>
      <c r="O57" s="18" t="s">
        <v>404</v>
      </c>
      <c r="P57" s="20" t="s">
        <v>404</v>
      </c>
      <c r="Q57" s="18" t="n">
        <v>408.4668613</v>
      </c>
      <c r="R57" s="20" t="n">
        <v>24.07483891</v>
      </c>
    </row>
    <row r="58" spans="1:18">
      <c r="A58" s="15" t="s">
        <v>455</v>
      </c>
      <c r="B58" s="17" t="n">
        <v>7267</v>
      </c>
      <c r="C58" s="18">
        <f>(0.0/B58*100)</f>
        <v/>
      </c>
      <c r="D58" s="19" t="n">
        <v>7267</v>
      </c>
      <c r="E58" s="18" t="n">
        <v>410.07913606</v>
      </c>
      <c r="F58" s="20" t="n">
        <v>3.1248669</v>
      </c>
      <c r="G58" s="18" t="n">
        <v>397.3717201</v>
      </c>
      <c r="H58" s="20" t="n">
        <v>7.58163227</v>
      </c>
      <c r="I58" s="18" t="s">
        <v>404</v>
      </c>
      <c r="J58" s="20" t="s">
        <v>404</v>
      </c>
      <c r="K58" s="18" t="s">
        <v>404</v>
      </c>
      <c r="L58" s="20" t="s">
        <v>404</v>
      </c>
      <c r="M58" s="18" t="s">
        <v>404</v>
      </c>
      <c r="N58" s="20" t="s">
        <v>404</v>
      </c>
      <c r="O58" s="18" t="s">
        <v>404</v>
      </c>
      <c r="P58" s="20" t="s">
        <v>404</v>
      </c>
      <c r="Q58" s="18" t="n">
        <v>473.63570625</v>
      </c>
      <c r="R58" s="20" t="n">
        <v>7.15056596</v>
      </c>
    </row>
    <row r="59" spans="1:18">
      <c r="A59" s="15" t="s">
        <v>456</v>
      </c>
      <c r="B59" s="17" t="n">
        <v>4826</v>
      </c>
      <c r="C59" s="18">
        <f>(0.0/B59*100)</f>
        <v/>
      </c>
      <c r="D59" s="19" t="n">
        <v>4826</v>
      </c>
      <c r="E59" s="18" t="n">
        <v>376.2465905</v>
      </c>
      <c r="F59" s="20" t="n">
        <v>1.77971478</v>
      </c>
      <c r="G59" s="18" t="n">
        <v>400.49169819</v>
      </c>
      <c r="H59" s="20" t="n">
        <v>5.53074455</v>
      </c>
      <c r="I59" s="18" t="s">
        <v>404</v>
      </c>
      <c r="J59" s="20" t="s">
        <v>404</v>
      </c>
      <c r="K59" s="18" t="s">
        <v>404</v>
      </c>
      <c r="L59" s="20" t="s">
        <v>404</v>
      </c>
      <c r="M59" s="18" t="s">
        <v>404</v>
      </c>
      <c r="N59" s="20" t="s">
        <v>404</v>
      </c>
      <c r="O59" s="18" t="s">
        <v>404</v>
      </c>
      <c r="P59" s="20" t="s">
        <v>404</v>
      </c>
      <c r="Q59" s="18" t="n">
        <v>349.74846525</v>
      </c>
      <c r="R59" s="20" t="n">
        <v>5.61868206</v>
      </c>
    </row>
    <row r="60" spans="1:18">
      <c r="A60" s="15" t="s">
        <v>457</v>
      </c>
      <c r="B60" s="17" t="n">
        <v>4546</v>
      </c>
      <c r="C60" s="18">
        <f>(0.0/B60*100)</f>
        <v/>
      </c>
      <c r="D60" s="19" t="n">
        <v>4546</v>
      </c>
      <c r="E60" s="18" t="n">
        <v>393.00661223</v>
      </c>
      <c r="F60" s="20" t="n">
        <v>4.63264564</v>
      </c>
      <c r="G60" s="18" t="n">
        <v>372.12777572</v>
      </c>
      <c r="H60" s="20" t="n">
        <v>7.89079982</v>
      </c>
      <c r="I60" s="18" t="s">
        <v>404</v>
      </c>
      <c r="J60" s="20" t="s">
        <v>404</v>
      </c>
      <c r="K60" s="18" t="s">
        <v>404</v>
      </c>
      <c r="L60" s="20" t="s">
        <v>404</v>
      </c>
      <c r="M60" s="18" t="s">
        <v>404</v>
      </c>
      <c r="N60" s="20" t="s">
        <v>404</v>
      </c>
      <c r="O60" s="18" t="s">
        <v>404</v>
      </c>
      <c r="P60" s="20" t="s">
        <v>404</v>
      </c>
      <c r="Q60" s="18" t="n">
        <v>358.8688591</v>
      </c>
      <c r="R60" s="20" t="n">
        <v>22.90596192</v>
      </c>
    </row>
    <row r="61" spans="1:18">
      <c r="A61" s="15" t="s">
        <v>458</v>
      </c>
      <c r="B61" s="17" t="n">
        <v>6525</v>
      </c>
      <c r="C61" s="18">
        <f>(0.0/B61*100)</f>
        <v/>
      </c>
      <c r="D61" s="19" t="n">
        <v>6525</v>
      </c>
      <c r="E61" s="18" t="n">
        <v>476.35133248</v>
      </c>
      <c r="F61" s="20" t="n">
        <v>3.49637065</v>
      </c>
      <c r="G61" s="18" t="n">
        <v>473.99959293</v>
      </c>
      <c r="H61" s="20" t="n">
        <v>5.05245172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533.57183488</v>
      </c>
      <c r="F62" s="20" t="n">
        <v>1.25528085</v>
      </c>
      <c r="G62" s="18" t="n">
        <v>514.55670751</v>
      </c>
      <c r="H62" s="20" t="n">
        <v>1.84744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380.48818766</v>
      </c>
      <c r="F63" s="20" t="n">
        <v>1.4094989</v>
      </c>
      <c r="G63" s="18" t="n">
        <v>388.04684219</v>
      </c>
      <c r="H63" s="20" t="n">
        <v>3.10472598</v>
      </c>
      <c r="I63" s="18" t="s">
        <v>404</v>
      </c>
      <c r="J63" s="20" t="s">
        <v>404</v>
      </c>
      <c r="K63" s="18" t="s">
        <v>404</v>
      </c>
      <c r="L63" s="20" t="s">
        <v>404</v>
      </c>
      <c r="M63" s="18" t="s">
        <v>404</v>
      </c>
      <c r="N63" s="20" t="s">
        <v>404</v>
      </c>
      <c r="O63" s="18" t="s">
        <v>404</v>
      </c>
      <c r="P63" s="20" t="s">
        <v>404</v>
      </c>
      <c r="Q63" s="18" t="n">
        <v>409.65931184</v>
      </c>
      <c r="R63" s="20" t="n">
        <v>4.96451886</v>
      </c>
    </row>
    <row r="64" spans="1:18">
      <c r="A64" s="15" t="s">
        <v>461</v>
      </c>
      <c r="B64" s="17" t="n">
        <v>3634</v>
      </c>
      <c r="C64" s="18">
        <f>(27.0/B64*100)</f>
        <v/>
      </c>
      <c r="D64" s="19" t="n">
        <v>3607</v>
      </c>
      <c r="E64" s="18" t="n">
        <v>469.45537866</v>
      </c>
      <c r="F64" s="20" t="n">
        <v>1.93302961</v>
      </c>
      <c r="G64" s="18" t="n">
        <v>452.02597535</v>
      </c>
      <c r="H64" s="20" t="n">
        <v>3.15493946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428.38844355</v>
      </c>
      <c r="F65" s="20" t="n">
        <v>2.68582877</v>
      </c>
      <c r="G65" s="18" t="n">
        <v>426.793951</v>
      </c>
      <c r="H65" s="20" t="n">
        <v>6.29903776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413.1100976</v>
      </c>
      <c r="F66" s="20" t="n">
        <v>1.1001517</v>
      </c>
      <c r="G66" s="18" t="n">
        <v>398.02430595</v>
      </c>
      <c r="H66" s="20" t="n">
        <v>2.77103573</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396.56918841</v>
      </c>
      <c r="F67" s="20" t="n">
        <v>2.72648735</v>
      </c>
      <c r="G67" s="18" t="n">
        <v>393.73879072</v>
      </c>
      <c r="H67" s="20" t="n">
        <v>6.85676894</v>
      </c>
      <c r="I67" s="18" t="s">
        <v>404</v>
      </c>
      <c r="J67" s="20" t="s">
        <v>404</v>
      </c>
      <c r="K67" s="18" t="s">
        <v>404</v>
      </c>
      <c r="L67" s="20" t="s">
        <v>404</v>
      </c>
      <c r="M67" s="18" t="s">
        <v>404</v>
      </c>
      <c r="N67" s="20" t="s">
        <v>404</v>
      </c>
      <c r="O67" s="18" t="s">
        <v>404</v>
      </c>
      <c r="P67" s="20" t="s">
        <v>404</v>
      </c>
      <c r="Q67" s="18" t="n">
        <v>431.28671492</v>
      </c>
      <c r="R67" s="20" t="n">
        <v>27.45783939</v>
      </c>
    </row>
    <row r="68" spans="1:18">
      <c r="A68" s="15" t="s">
        <v>465</v>
      </c>
      <c r="B68" s="17" t="n">
        <v>12083</v>
      </c>
      <c r="C68" s="18">
        <f>(0.0/B68*100)</f>
        <v/>
      </c>
      <c r="D68" s="19" t="n">
        <v>12083</v>
      </c>
      <c r="E68" s="18" t="n">
        <v>412.86992297</v>
      </c>
      <c r="F68" s="20" t="n">
        <v>1.02472352</v>
      </c>
      <c r="G68" s="18" t="n">
        <v>475.40956296</v>
      </c>
      <c r="H68" s="20" t="n">
        <v>3.60670055</v>
      </c>
      <c r="I68" s="18" t="s">
        <v>404</v>
      </c>
      <c r="J68" s="20" t="s">
        <v>404</v>
      </c>
      <c r="K68" s="18" t="s">
        <v>404</v>
      </c>
      <c r="L68" s="20" t="s">
        <v>404</v>
      </c>
      <c r="M68" s="18" t="s">
        <v>404</v>
      </c>
      <c r="N68" s="20" t="s">
        <v>404</v>
      </c>
      <c r="O68" s="18" t="s">
        <v>404</v>
      </c>
      <c r="P68" s="20" t="s">
        <v>404</v>
      </c>
      <c r="Q68" s="18" t="n">
        <v>426.46348609</v>
      </c>
      <c r="R68" s="20" t="n">
        <v>8.01296756</v>
      </c>
    </row>
    <row r="69" spans="1:18">
      <c r="A69" s="15" t="s">
        <v>466</v>
      </c>
      <c r="B69" s="17" t="n">
        <v>4876</v>
      </c>
      <c r="C69" s="18">
        <f>(0.0/B69*100)</f>
        <v/>
      </c>
      <c r="D69" s="19" t="n">
        <v>4876</v>
      </c>
      <c r="E69" s="18" t="n">
        <v>436.72136521</v>
      </c>
      <c r="F69" s="20" t="n">
        <v>3.48953716</v>
      </c>
      <c r="G69" s="18" t="n">
        <v>419.31859691</v>
      </c>
      <c r="H69" s="20" t="n">
        <v>11.87398678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485.95824668</v>
      </c>
      <c r="F70" s="20" t="n">
        <v>3.00344185</v>
      </c>
      <c r="G70" s="18" t="n">
        <v>490.70830962</v>
      </c>
      <c r="H70" s="20" t="n">
        <v>8.58636547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554.3080063</v>
      </c>
      <c r="F71" s="20" t="n">
        <v>1.13773894</v>
      </c>
      <c r="G71" s="18" t="n">
        <v>613.03914866</v>
      </c>
      <c r="H71" s="20" t="n">
        <v>6.39253868</v>
      </c>
      <c r="I71" s="18" t="s">
        <v>404</v>
      </c>
      <c r="J71" s="20" t="s">
        <v>404</v>
      </c>
      <c r="K71" s="18" t="s">
        <v>404</v>
      </c>
      <c r="L71" s="20" t="s">
        <v>404</v>
      </c>
      <c r="M71" s="18" t="s">
        <v>404</v>
      </c>
      <c r="N71" s="20" t="s">
        <v>404</v>
      </c>
      <c r="O71" s="18" t="s">
        <v>404</v>
      </c>
      <c r="P71" s="20" t="s">
        <v>404</v>
      </c>
      <c r="Q71" s="18" t="n">
        <v>546.46421055</v>
      </c>
      <c r="R71" s="20" t="n">
        <v>12.67574067</v>
      </c>
    </row>
    <row r="72" spans="1:18">
      <c r="A72" s="15" t="s">
        <v>469</v>
      </c>
      <c r="B72" s="17" t="n">
        <v>7708</v>
      </c>
      <c r="C72" s="18">
        <f>(0.0/B72*100)</f>
        <v/>
      </c>
      <c r="D72" s="19" t="n">
        <v>7708</v>
      </c>
      <c r="E72" s="18" t="n">
        <v>535.5936716800001</v>
      </c>
      <c r="F72" s="20" t="n">
        <v>2.95770475</v>
      </c>
      <c r="G72" s="18" t="n">
        <v>484.3994077</v>
      </c>
      <c r="H72" s="20" t="n">
        <v>14.6950628</v>
      </c>
      <c r="I72" s="18" t="s">
        <v>404</v>
      </c>
      <c r="J72" s="20" t="s">
        <v>404</v>
      </c>
      <c r="K72" s="18" t="s">
        <v>404</v>
      </c>
      <c r="L72" s="20" t="s">
        <v>404</v>
      </c>
      <c r="M72" s="18" t="s">
        <v>404</v>
      </c>
      <c r="N72" s="20" t="s">
        <v>404</v>
      </c>
      <c r="O72" s="18" t="s">
        <v>404</v>
      </c>
      <c r="P72" s="20" t="s">
        <v>404</v>
      </c>
      <c r="Q72" s="18" t="n">
        <v>475.92687323</v>
      </c>
      <c r="R72" s="20" t="n">
        <v>14.76612595</v>
      </c>
    </row>
    <row r="73" spans="1:18">
      <c r="A73" s="15" t="s">
        <v>470</v>
      </c>
      <c r="B73" s="17" t="n">
        <v>8249</v>
      </c>
      <c r="C73" s="18">
        <f>(0.0/B73*100)</f>
        <v/>
      </c>
      <c r="D73" s="19" t="n">
        <v>8249</v>
      </c>
      <c r="E73" s="18" t="n">
        <v>422.89275823</v>
      </c>
      <c r="F73" s="20" t="n">
        <v>2.89505247</v>
      </c>
      <c r="G73" s="18" t="n">
        <v>395.0668083</v>
      </c>
      <c r="H73" s="20" t="n">
        <v>9.91768984</v>
      </c>
      <c r="I73" s="18" t="s">
        <v>404</v>
      </c>
      <c r="J73" s="20" t="s">
        <v>404</v>
      </c>
      <c r="K73" s="18" t="s">
        <v>404</v>
      </c>
      <c r="L73" s="20" t="s">
        <v>404</v>
      </c>
      <c r="M73" s="18" t="s">
        <v>404</v>
      </c>
      <c r="N73" s="20" t="s">
        <v>404</v>
      </c>
      <c r="O73" s="18" t="s">
        <v>404</v>
      </c>
      <c r="P73" s="20" t="s">
        <v>404</v>
      </c>
      <c r="Q73" s="18" t="n">
        <v>414.33472174</v>
      </c>
      <c r="R73" s="20" t="n">
        <v>22.3276248</v>
      </c>
    </row>
    <row r="74" spans="1:18">
      <c r="A74" s="15" t="s">
        <v>471</v>
      </c>
      <c r="B74" s="17" t="n">
        <v>4692</v>
      </c>
      <c r="C74" s="18">
        <f>(484.0/B74*100)</f>
        <v/>
      </c>
      <c r="D74" s="19" t="n">
        <v>4208</v>
      </c>
      <c r="E74" s="18" t="n">
        <v>427.4216861</v>
      </c>
      <c r="F74" s="20" t="n">
        <v>1.92344763</v>
      </c>
      <c r="G74" s="18" t="n">
        <v>408.43337967</v>
      </c>
      <c r="H74" s="20" t="n">
        <v>2.56065091</v>
      </c>
      <c r="I74" s="18" t="s">
        <v>404</v>
      </c>
      <c r="J74" s="20" t="s">
        <v>404</v>
      </c>
      <c r="K74" s="18" t="s">
        <v>404</v>
      </c>
      <c r="L74" s="20" t="s">
        <v>404</v>
      </c>
      <c r="M74" s="18" t="s">
        <v>404</v>
      </c>
      <c r="N74" s="20" t="s">
        <v>404</v>
      </c>
      <c r="O74" s="18" t="s">
        <v>404</v>
      </c>
      <c r="P74" s="20" t="s">
        <v>404</v>
      </c>
      <c r="Q74" s="18" t="n">
        <v>438.88771829</v>
      </c>
      <c r="R74" s="20" t="n">
        <v>11.07198881</v>
      </c>
    </row>
    <row r="75" spans="1:18">
      <c r="A75" s="15" t="s">
        <v>472</v>
      </c>
      <c r="B75" s="17" t="n">
        <v>5375</v>
      </c>
      <c r="C75" s="18">
        <f>(483.0/B75*100)</f>
        <v/>
      </c>
      <c r="D75" s="19" t="n">
        <v>4892</v>
      </c>
      <c r="E75" s="18" t="n">
        <v>381.19996878</v>
      </c>
      <c r="F75" s="20" t="n">
        <v>9.0334375</v>
      </c>
      <c r="G75" s="18" t="n">
        <v>388.62312276</v>
      </c>
      <c r="H75" s="20" t="n">
        <v>2.64953124</v>
      </c>
      <c r="I75" s="18" t="s">
        <v>404</v>
      </c>
      <c r="J75" s="20" t="s">
        <v>404</v>
      </c>
      <c r="K75" s="18" t="s">
        <v>404</v>
      </c>
      <c r="L75" s="20" t="s">
        <v>404</v>
      </c>
      <c r="M75" s="18" t="s">
        <v>404</v>
      </c>
      <c r="N75" s="20" t="s">
        <v>404</v>
      </c>
      <c r="O75" s="18" t="s">
        <v>404</v>
      </c>
      <c r="P75" s="20" t="s">
        <v>404</v>
      </c>
      <c r="Q75" s="18" t="n">
        <v>385.26495035</v>
      </c>
      <c r="R75" s="20" t="n">
        <v>12.02068857</v>
      </c>
    </row>
    <row r="76" spans="1:18">
      <c r="A76" s="15" t="s">
        <v>473</v>
      </c>
      <c r="B76" s="17" t="n">
        <v>14167</v>
      </c>
      <c r="C76" s="18">
        <f>(1400.0/B76*100)</f>
        <v/>
      </c>
      <c r="D76" s="19" t="n">
        <v>12767</v>
      </c>
      <c r="E76" s="18" t="n">
        <v>436.30771684</v>
      </c>
      <c r="F76" s="20" t="n">
        <v>2.98408377</v>
      </c>
      <c r="G76" s="18" t="n">
        <v>450.47650737</v>
      </c>
      <c r="H76" s="20" t="n">
        <v>7.68761565</v>
      </c>
      <c r="I76" s="18" t="s">
        <v>404</v>
      </c>
      <c r="J76" s="20" t="s">
        <v>404</v>
      </c>
      <c r="K76" s="18" t="s">
        <v>404</v>
      </c>
      <c r="L76" s="20" t="s">
        <v>404</v>
      </c>
      <c r="M76" s="18" t="s">
        <v>404</v>
      </c>
      <c r="N76" s="20" t="s">
        <v>404</v>
      </c>
      <c r="O76" s="18" t="s">
        <v>404</v>
      </c>
      <c r="P76" s="20" t="s">
        <v>404</v>
      </c>
      <c r="Q76" s="18" t="n">
        <v>437.37719138</v>
      </c>
      <c r="R76" s="20" t="n">
        <v>7.99227382</v>
      </c>
    </row>
    <row r="77" spans="1:18">
      <c r="A77" s="15" t="s">
        <v>474</v>
      </c>
      <c r="B77" s="17" t="n">
        <v>6062</v>
      </c>
      <c r="C77" s="18">
        <f>(0.0/B77*100)</f>
        <v/>
      </c>
      <c r="D77" s="19" t="n">
        <v>6062</v>
      </c>
      <c r="E77" s="18" t="n">
        <v>432.34373397</v>
      </c>
      <c r="F77" s="20" t="n">
        <v>3.00698628</v>
      </c>
      <c r="G77" s="18" t="n">
        <v>443.89948926</v>
      </c>
      <c r="H77" s="20" t="n">
        <v>6.50413675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531.24235163</v>
      </c>
      <c r="F78" s="20" t="n">
        <v>4.28522129</v>
      </c>
      <c r="G78" s="18" t="n">
        <v>494.63874704</v>
      </c>
      <c r="H78" s="20" t="n">
        <v>7.75899825</v>
      </c>
      <c r="I78" s="18" t="s">
        <v>404</v>
      </c>
      <c r="J78" s="20" t="s">
        <v>404</v>
      </c>
      <c r="K78" s="18" t="s">
        <v>404</v>
      </c>
      <c r="L78" s="20" t="s">
        <v>404</v>
      </c>
      <c r="M78" s="18" t="s">
        <v>404</v>
      </c>
      <c r="N78" s="20" t="s">
        <v>404</v>
      </c>
      <c r="O78" s="18" t="s">
        <v>404</v>
      </c>
      <c r="P78" s="20" t="s">
        <v>404</v>
      </c>
      <c r="Q78" s="18" t="n">
        <v>488.79665937</v>
      </c>
      <c r="R78" s="20" t="n">
        <v>5.36423065</v>
      </c>
    </row>
    <row customHeight="1" ht="25" r="79" spans="1:18">
      <c r="A79" s="15" t="s">
        <v>476</v>
      </c>
      <c r="B79" s="17" t="n">
        <v>1657</v>
      </c>
      <c r="C79" s="18">
        <f>(21.0/B79*100)</f>
        <v/>
      </c>
      <c r="D79" s="19" t="n">
        <v>1636</v>
      </c>
      <c r="E79" s="18" t="n">
        <v>469.27740753</v>
      </c>
      <c r="F79" s="20" t="n">
        <v>7.030077</v>
      </c>
      <c r="G79" s="18" t="n">
        <v>499.47303643</v>
      </c>
      <c r="H79" s="20" t="n">
        <v>14.29607466</v>
      </c>
      <c r="I79" s="18" t="s">
        <v>404</v>
      </c>
      <c r="J79" s="20" t="s">
        <v>404</v>
      </c>
      <c r="K79" s="18" t="s">
        <v>404</v>
      </c>
      <c r="L79" s="20" t="s">
        <v>404</v>
      </c>
      <c r="M79" s="18" t="s">
        <v>404</v>
      </c>
      <c r="N79" s="20" t="s">
        <v>404</v>
      </c>
      <c r="O79" s="18" t="s">
        <v>404</v>
      </c>
      <c r="P79" s="20" t="s">
        <v>404</v>
      </c>
      <c r="Q79" s="18" t="n">
        <v>414.57268489</v>
      </c>
      <c r="R79" s="20" t="n">
        <v>5.88125209</v>
      </c>
    </row>
    <row r="80" spans="1:18">
      <c r="A80" s="15" t="s">
        <v>477</v>
      </c>
      <c r="B80" s="17" t="n">
        <v>7841</v>
      </c>
      <c r="C80" s="18">
        <f>(0.0/B80*100)</f>
        <v/>
      </c>
      <c r="D80" s="19" t="n">
        <v>7841</v>
      </c>
      <c r="E80" s="18" t="n">
        <v>458.1295593</v>
      </c>
      <c r="F80" s="20" t="n">
        <v>3.68465305</v>
      </c>
      <c r="G80" s="18" t="n">
        <v>446.69964148</v>
      </c>
      <c r="H80" s="20" t="n">
        <v>10.00039676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443.07370401</v>
      </c>
      <c r="F81" s="20" t="n">
        <v>3.00106852</v>
      </c>
      <c r="G81" s="18" t="n">
        <v>439.98628339</v>
      </c>
      <c r="H81" s="20" t="n">
        <v>14.5131323</v>
      </c>
      <c r="I81" s="18" t="s">
        <v>404</v>
      </c>
      <c r="J81" s="20" t="s">
        <v>404</v>
      </c>
      <c r="K81" s="18" t="s">
        <v>404</v>
      </c>
      <c r="L81" s="20" t="s">
        <v>404</v>
      </c>
      <c r="M81" s="18" t="s">
        <v>404</v>
      </c>
      <c r="N81" s="20" t="s">
        <v>404</v>
      </c>
      <c r="O81" s="18" t="s">
        <v>404</v>
      </c>
      <c r="P81" s="20" t="s">
        <v>404</v>
      </c>
      <c r="Q81" s="18" t="n">
        <v>523.4145175</v>
      </c>
      <c r="R81" s="20" t="n">
        <v>6.78576833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723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500.7912615</v>
      </c>
      <c r="F7" s="20" t="n">
        <v>2.58325349</v>
      </c>
      <c r="G7" s="18" t="n">
        <v>522.26789729</v>
      </c>
      <c r="H7" s="20" t="n">
        <v>2.55490369</v>
      </c>
      <c r="I7" s="18" t="s">
        <v>404</v>
      </c>
      <c r="J7" s="20" t="s">
        <v>404</v>
      </c>
      <c r="K7" s="18" t="s">
        <v>404</v>
      </c>
      <c r="L7" s="20" t="s">
        <v>404</v>
      </c>
      <c r="M7" s="18" t="s">
        <v>404</v>
      </c>
      <c r="N7" s="20" t="s">
        <v>404</v>
      </c>
      <c r="O7" s="18" t="s">
        <v>404</v>
      </c>
      <c r="P7" s="20" t="s">
        <v>404</v>
      </c>
      <c r="Q7" s="18" t="n">
        <v>495.71173852</v>
      </c>
      <c r="R7" s="20" t="n">
        <v>10.28205618</v>
      </c>
    </row>
    <row r="8" spans="1:18">
      <c r="A8" s="15" t="s">
        <v>405</v>
      </c>
      <c r="B8" s="17" t="n">
        <v>7007</v>
      </c>
      <c r="C8" s="18">
        <f>(0.0/B8*100)</f>
        <v/>
      </c>
      <c r="D8" s="19" t="n">
        <v>7007</v>
      </c>
      <c r="E8" s="18" t="n">
        <v>505.84388096</v>
      </c>
      <c r="F8" s="20" t="n">
        <v>3.23899553</v>
      </c>
      <c r="G8" s="18" t="n">
        <v>434.97543345</v>
      </c>
      <c r="H8" s="20" t="n">
        <v>3.97250513</v>
      </c>
      <c r="I8" s="18" t="s">
        <v>404</v>
      </c>
      <c r="J8" s="20" t="s">
        <v>404</v>
      </c>
      <c r="K8" s="18" t="s">
        <v>404</v>
      </c>
      <c r="L8" s="20" t="s">
        <v>404</v>
      </c>
      <c r="M8" s="18" t="s">
        <v>404</v>
      </c>
      <c r="N8" s="20" t="s">
        <v>404</v>
      </c>
      <c r="O8" s="18" t="s">
        <v>404</v>
      </c>
      <c r="P8" s="20" t="s">
        <v>404</v>
      </c>
      <c r="Q8" s="18" t="n">
        <v>465.20944006</v>
      </c>
      <c r="R8" s="20" t="n">
        <v>19.06508649</v>
      </c>
    </row>
    <row r="9" spans="1:18">
      <c r="A9" s="15" t="s">
        <v>406</v>
      </c>
      <c r="B9" s="17" t="n">
        <v>9651</v>
      </c>
      <c r="C9" s="18">
        <f>(200.0/B9*100)</f>
        <v/>
      </c>
      <c r="D9" s="19" t="n">
        <v>9451</v>
      </c>
      <c r="E9" s="18" t="n">
        <v>506.61094488</v>
      </c>
      <c r="F9" s="20" t="n">
        <v>3.62424416</v>
      </c>
      <c r="G9" s="18" t="n">
        <v>492.99035509</v>
      </c>
      <c r="H9" s="20" t="n">
        <v>7.73928753</v>
      </c>
      <c r="I9" s="18" t="s">
        <v>404</v>
      </c>
      <c r="J9" s="20" t="s">
        <v>404</v>
      </c>
      <c r="K9" s="18" t="s">
        <v>404</v>
      </c>
      <c r="L9" s="20" t="s">
        <v>404</v>
      </c>
      <c r="M9" s="18" t="s">
        <v>404</v>
      </c>
      <c r="N9" s="20" t="s">
        <v>404</v>
      </c>
      <c r="O9" s="18" t="s">
        <v>404</v>
      </c>
      <c r="P9" s="20" t="s">
        <v>404</v>
      </c>
      <c r="Q9" s="18" t="n">
        <v>490.37837927</v>
      </c>
      <c r="R9" s="20" t="n">
        <v>13.79949907</v>
      </c>
    </row>
    <row r="10" spans="1:18">
      <c r="A10" s="15" t="s">
        <v>407</v>
      </c>
      <c r="B10" s="17" t="n">
        <v>20058</v>
      </c>
      <c r="C10" s="18">
        <f>(3134.0/B10*100)</f>
        <v/>
      </c>
      <c r="D10" s="19" t="n">
        <v>16924</v>
      </c>
      <c r="E10" s="18" t="n">
        <v>528.43268218</v>
      </c>
      <c r="F10" s="20" t="n">
        <v>2.3756958</v>
      </c>
      <c r="G10" s="18" t="n">
        <v>527.67062115</v>
      </c>
      <c r="H10" s="20" t="n">
        <v>5.31359964</v>
      </c>
      <c r="I10" s="18" t="s">
        <v>404</v>
      </c>
      <c r="J10" s="20" t="s">
        <v>404</v>
      </c>
      <c r="K10" s="18" t="s">
        <v>404</v>
      </c>
      <c r="L10" s="20" t="s">
        <v>404</v>
      </c>
      <c r="M10" s="18" t="s">
        <v>404</v>
      </c>
      <c r="N10" s="20" t="s">
        <v>404</v>
      </c>
      <c r="O10" s="18" t="s">
        <v>404</v>
      </c>
      <c r="P10" s="20" t="s">
        <v>404</v>
      </c>
      <c r="Q10" s="18" t="n">
        <v>548.11826811</v>
      </c>
      <c r="R10" s="20" t="n">
        <v>13.48290593</v>
      </c>
    </row>
    <row r="11" spans="1:18">
      <c r="A11" s="15" t="s">
        <v>408</v>
      </c>
      <c r="B11" s="17" t="n">
        <v>7053</v>
      </c>
      <c r="C11" s="18">
        <f>(212.0/B11*100)</f>
        <v/>
      </c>
      <c r="D11" s="19" t="n">
        <v>6841</v>
      </c>
      <c r="E11" s="18" t="n">
        <v>441.62496802</v>
      </c>
      <c r="F11" s="20" t="n">
        <v>3.54337123</v>
      </c>
      <c r="G11" s="18" t="n">
        <v>459.308299</v>
      </c>
      <c r="H11" s="20" t="n">
        <v>5.31030716</v>
      </c>
      <c r="I11" s="18" t="s">
        <v>404</v>
      </c>
      <c r="J11" s="20" t="s">
        <v>404</v>
      </c>
      <c r="K11" s="18" t="s">
        <v>404</v>
      </c>
      <c r="L11" s="20" t="s">
        <v>404</v>
      </c>
      <c r="M11" s="18" t="s">
        <v>404</v>
      </c>
      <c r="N11" s="20" t="s">
        <v>404</v>
      </c>
      <c r="O11" s="18" t="s">
        <v>404</v>
      </c>
      <c r="P11" s="20" t="s">
        <v>404</v>
      </c>
      <c r="Q11" s="18" t="n">
        <v>423.58196494</v>
      </c>
      <c r="R11" s="20" t="n">
        <v>8.41486954</v>
      </c>
    </row>
    <row r="12" spans="1:18">
      <c r="A12" s="15" t="s">
        <v>409</v>
      </c>
      <c r="B12" s="17" t="n">
        <v>6894</v>
      </c>
      <c r="C12" s="18">
        <f>(106.0/B12*100)</f>
        <v/>
      </c>
      <c r="D12" s="19" t="n">
        <v>6788</v>
      </c>
      <c r="E12" s="18" t="n">
        <v>496.23522571</v>
      </c>
      <c r="F12" s="20" t="n">
        <v>3.96145351</v>
      </c>
      <c r="G12" s="18" t="n">
        <v>488.72484672</v>
      </c>
      <c r="H12" s="20" t="n">
        <v>4.71844114</v>
      </c>
      <c r="I12" s="18" t="s">
        <v>404</v>
      </c>
      <c r="J12" s="20" t="s">
        <v>404</v>
      </c>
      <c r="K12" s="18" t="s">
        <v>404</v>
      </c>
      <c r="L12" s="20" t="s">
        <v>404</v>
      </c>
      <c r="M12" s="18" t="s">
        <v>404</v>
      </c>
      <c r="N12" s="20" t="s">
        <v>404</v>
      </c>
      <c r="O12" s="18" t="s">
        <v>404</v>
      </c>
      <c r="P12" s="20" t="s">
        <v>404</v>
      </c>
      <c r="Q12" s="18" t="n">
        <v>464.73132607</v>
      </c>
      <c r="R12" s="20" t="n">
        <v>25.13600358</v>
      </c>
    </row>
    <row r="13" spans="1:18">
      <c r="A13" s="15" t="s">
        <v>410</v>
      </c>
      <c r="B13" s="17" t="n">
        <v>7161</v>
      </c>
      <c r="C13" s="18">
        <f>(1175.0/B13*100)</f>
        <v/>
      </c>
      <c r="D13" s="19" t="n">
        <v>5986</v>
      </c>
      <c r="E13" s="18" t="n">
        <v>499.14769686</v>
      </c>
      <c r="F13" s="20" t="n">
        <v>2.98643629</v>
      </c>
      <c r="G13" s="18" t="n">
        <v>505.43323757</v>
      </c>
      <c r="H13" s="20" t="n">
        <v>5.54679251</v>
      </c>
      <c r="I13" s="18" t="s">
        <v>404</v>
      </c>
      <c r="J13" s="20" t="s">
        <v>404</v>
      </c>
      <c r="K13" s="18" t="s">
        <v>404</v>
      </c>
      <c r="L13" s="20" t="s">
        <v>404</v>
      </c>
      <c r="M13" s="18" t="s">
        <v>404</v>
      </c>
      <c r="N13" s="20" t="s">
        <v>404</v>
      </c>
      <c r="O13" s="18" t="s">
        <v>404</v>
      </c>
      <c r="P13" s="20" t="s">
        <v>404</v>
      </c>
      <c r="Q13" s="18" t="n">
        <v>505.30823331</v>
      </c>
      <c r="R13" s="20" t="n">
        <v>7.22162999</v>
      </c>
    </row>
    <row r="14" spans="1:18">
      <c r="A14" s="15" t="s">
        <v>411</v>
      </c>
      <c r="B14" s="17" t="n">
        <v>5587</v>
      </c>
      <c r="C14" s="18">
        <f>(0.0/B14*100)</f>
        <v/>
      </c>
      <c r="D14" s="19" t="n">
        <v>5587</v>
      </c>
      <c r="E14" s="18" t="n">
        <v>532.8397066700001</v>
      </c>
      <c r="F14" s="20" t="n">
        <v>2.67838085</v>
      </c>
      <c r="G14" s="18" t="n">
        <v>536.26448401</v>
      </c>
      <c r="H14" s="20" t="n">
        <v>3.71532456</v>
      </c>
      <c r="I14" s="18" t="s">
        <v>404</v>
      </c>
      <c r="J14" s="20" t="s">
        <v>404</v>
      </c>
      <c r="K14" s="18" t="s">
        <v>404</v>
      </c>
      <c r="L14" s="20" t="s">
        <v>404</v>
      </c>
      <c r="M14" s="18" t="s">
        <v>404</v>
      </c>
      <c r="N14" s="20" t="s">
        <v>404</v>
      </c>
      <c r="O14" s="18" t="s">
        <v>404</v>
      </c>
      <c r="P14" s="20" t="s">
        <v>404</v>
      </c>
      <c r="Q14" s="18" t="n">
        <v>525.44429788</v>
      </c>
      <c r="R14" s="20" t="n">
        <v>27.34433029</v>
      </c>
    </row>
    <row r="15" spans="1:18">
      <c r="A15" s="15" t="s">
        <v>412</v>
      </c>
      <c r="B15" s="17" t="n">
        <v>5882</v>
      </c>
      <c r="C15" s="18">
        <f>(0.0/B15*100)</f>
        <v/>
      </c>
      <c r="D15" s="19" t="n">
        <v>5882</v>
      </c>
      <c r="E15" s="18" t="n">
        <v>530.82588276</v>
      </c>
      <c r="F15" s="20" t="n">
        <v>2.55486231</v>
      </c>
      <c r="G15" s="18" t="n">
        <v>528.2164646700001</v>
      </c>
      <c r="H15" s="20" t="n">
        <v>8.924471690000001</v>
      </c>
      <c r="I15" s="18" t="s">
        <v>404</v>
      </c>
      <c r="J15" s="20" t="s">
        <v>404</v>
      </c>
      <c r="K15" s="18" t="s">
        <v>404</v>
      </c>
      <c r="L15" s="20" t="s">
        <v>404</v>
      </c>
      <c r="M15" s="18" t="s">
        <v>404</v>
      </c>
      <c r="N15" s="20" t="s">
        <v>404</v>
      </c>
      <c r="O15" s="18" t="s">
        <v>404</v>
      </c>
      <c r="P15" s="20" t="s">
        <v>404</v>
      </c>
      <c r="Q15" s="18" t="n">
        <v>532.37179817</v>
      </c>
      <c r="R15" s="20" t="n">
        <v>18.29580261</v>
      </c>
    </row>
    <row r="16" spans="1:18">
      <c r="A16" s="15" t="s">
        <v>413</v>
      </c>
      <c r="B16" s="17" t="n">
        <v>6108</v>
      </c>
      <c r="C16" s="18">
        <f>(0.0/B16*100)</f>
        <v/>
      </c>
      <c r="D16" s="19" t="n">
        <v>6108</v>
      </c>
      <c r="E16" s="18" t="s">
        <v>404</v>
      </c>
      <c r="F16" s="20" t="s">
        <v>404</v>
      </c>
      <c r="G16" s="18" t="s">
        <v>404</v>
      </c>
      <c r="H16" s="20" t="s">
        <v>404</v>
      </c>
      <c r="I16" s="18" t="s">
        <v>404</v>
      </c>
      <c r="J16" s="20" t="s">
        <v>404</v>
      </c>
      <c r="K16" s="18" t="s">
        <v>404</v>
      </c>
      <c r="L16" s="20" t="s">
        <v>404</v>
      </c>
      <c r="M16" s="18" t="n">
        <v>494.9776003</v>
      </c>
      <c r="N16" s="20" t="n">
        <v>2.06072662</v>
      </c>
      <c r="O16" s="18" t="s">
        <v>404</v>
      </c>
      <c r="P16" s="20" t="s">
        <v>404</v>
      </c>
      <c r="Q16" s="18" t="s">
        <v>404</v>
      </c>
      <c r="R16" s="20" t="s">
        <v>404</v>
      </c>
    </row>
    <row r="17" spans="1:18">
      <c r="A17" s="15" t="s">
        <v>414</v>
      </c>
      <c r="B17" s="17" t="n">
        <v>6504</v>
      </c>
      <c r="C17" s="18">
        <f>(1325.0/B17*100)</f>
        <v/>
      </c>
      <c r="D17" s="19" t="n">
        <v>5179</v>
      </c>
      <c r="E17" s="18" t="n">
        <v>506.48562347</v>
      </c>
      <c r="F17" s="20" t="n">
        <v>4.22135336</v>
      </c>
      <c r="G17" s="18" t="n">
        <v>519.9843210499999</v>
      </c>
      <c r="H17" s="20" t="n">
        <v>10.53461604</v>
      </c>
      <c r="I17" s="18" t="s">
        <v>404</v>
      </c>
      <c r="J17" s="20" t="s">
        <v>404</v>
      </c>
      <c r="K17" s="18" t="s">
        <v>404</v>
      </c>
      <c r="L17" s="20" t="s">
        <v>404</v>
      </c>
      <c r="M17" s="18" t="s">
        <v>404</v>
      </c>
      <c r="N17" s="20" t="s">
        <v>404</v>
      </c>
      <c r="O17" s="18" t="s">
        <v>404</v>
      </c>
      <c r="P17" s="20" t="s">
        <v>404</v>
      </c>
      <c r="Q17" s="18" t="n">
        <v>532.66896558</v>
      </c>
      <c r="R17" s="20" t="n">
        <v>17.22501251</v>
      </c>
    </row>
    <row r="18" spans="1:18">
      <c r="A18" s="15" t="s">
        <v>415</v>
      </c>
      <c r="B18" s="17" t="n">
        <v>5532</v>
      </c>
      <c r="C18" s="18">
        <f>(0.0/B18*100)</f>
        <v/>
      </c>
      <c r="D18" s="19" t="n">
        <v>5532</v>
      </c>
      <c r="E18" s="18" t="n">
        <v>453.48818971</v>
      </c>
      <c r="F18" s="20" t="n">
        <v>4.57401647</v>
      </c>
      <c r="G18" s="18" t="n">
        <v>462.62735579</v>
      </c>
      <c r="H18" s="20" t="n">
        <v>7.90698236</v>
      </c>
      <c r="I18" s="18" t="s">
        <v>404</v>
      </c>
      <c r="J18" s="20" t="s">
        <v>404</v>
      </c>
      <c r="K18" s="18" t="s">
        <v>404</v>
      </c>
      <c r="L18" s="20" t="s">
        <v>404</v>
      </c>
      <c r="M18" s="18" t="s">
        <v>404</v>
      </c>
      <c r="N18" s="20" t="s">
        <v>404</v>
      </c>
      <c r="O18" s="18" t="s">
        <v>404</v>
      </c>
      <c r="P18" s="20" t="s">
        <v>404</v>
      </c>
      <c r="Q18" s="18" t="n">
        <v>399.51423331</v>
      </c>
      <c r="R18" s="20" t="n">
        <v>49.26135387</v>
      </c>
    </row>
    <row r="19" spans="1:18">
      <c r="A19" s="15" t="s">
        <v>416</v>
      </c>
      <c r="B19" s="17" t="n">
        <v>5658</v>
      </c>
      <c r="C19" s="18">
        <f>(327.0/B19*100)</f>
        <v/>
      </c>
      <c r="D19" s="19" t="n">
        <v>5331</v>
      </c>
      <c r="E19" s="18" t="n">
        <v>476.04395925</v>
      </c>
      <c r="F19" s="20" t="n">
        <v>4.13632103</v>
      </c>
      <c r="G19" s="18" t="n">
        <v>481.43183433</v>
      </c>
      <c r="H19" s="20" t="n">
        <v>10.44985131</v>
      </c>
      <c r="I19" s="18" t="s">
        <v>404</v>
      </c>
      <c r="J19" s="20" t="s">
        <v>404</v>
      </c>
      <c r="K19" s="18" t="s">
        <v>404</v>
      </c>
      <c r="L19" s="20" t="s">
        <v>404</v>
      </c>
      <c r="M19" s="18" t="s">
        <v>404</v>
      </c>
      <c r="N19" s="20" t="s">
        <v>404</v>
      </c>
      <c r="O19" s="18" t="s">
        <v>404</v>
      </c>
      <c r="P19" s="20" t="s">
        <v>404</v>
      </c>
      <c r="Q19" s="18" t="n">
        <v>464.83629544</v>
      </c>
      <c r="R19" s="20" t="n">
        <v>46.64062008</v>
      </c>
    </row>
    <row r="20" spans="1:18">
      <c r="A20" s="15" t="s">
        <v>417</v>
      </c>
      <c r="B20" s="17" t="n">
        <v>3371</v>
      </c>
      <c r="C20" s="18">
        <f>(24.0/B20*100)</f>
        <v/>
      </c>
      <c r="D20" s="19" t="n">
        <v>3347</v>
      </c>
      <c r="E20" s="18" t="n">
        <v>473.07664935</v>
      </c>
      <c r="F20" s="20" t="n">
        <v>1.67267378</v>
      </c>
      <c r="G20" s="18" t="n">
        <v>445.47361306</v>
      </c>
      <c r="H20" s="20" t="n">
        <v>23.91292788</v>
      </c>
      <c r="I20" s="18" t="s">
        <v>404</v>
      </c>
      <c r="J20" s="20" t="s">
        <v>404</v>
      </c>
      <c r="K20" s="18" t="s">
        <v>404</v>
      </c>
      <c r="L20" s="20" t="s">
        <v>404</v>
      </c>
      <c r="M20" s="18" t="s">
        <v>404</v>
      </c>
      <c r="N20" s="20" t="s">
        <v>404</v>
      </c>
      <c r="O20" s="18" t="s">
        <v>404</v>
      </c>
      <c r="P20" s="20" t="s">
        <v>404</v>
      </c>
      <c r="Q20" s="18" t="n">
        <v>473.98763849</v>
      </c>
      <c r="R20" s="20" t="n">
        <v>11.26653742</v>
      </c>
    </row>
    <row r="21" spans="1:18">
      <c r="A21" s="15" t="s">
        <v>418</v>
      </c>
      <c r="B21" s="17" t="n">
        <v>5741</v>
      </c>
      <c r="C21" s="18">
        <f>(0.0/B21*100)</f>
        <v/>
      </c>
      <c r="D21" s="19" t="n">
        <v>5741</v>
      </c>
      <c r="E21" s="18" t="n">
        <v>501.43378893</v>
      </c>
      <c r="F21" s="20" t="n">
        <v>3.20954834</v>
      </c>
      <c r="G21" s="18" t="n">
        <v>509.87076287</v>
      </c>
      <c r="H21" s="20" t="n">
        <v>6.08625852</v>
      </c>
      <c r="I21" s="18" t="s">
        <v>404</v>
      </c>
      <c r="J21" s="20" t="s">
        <v>404</v>
      </c>
      <c r="K21" s="18" t="s">
        <v>404</v>
      </c>
      <c r="L21" s="20" t="s">
        <v>404</v>
      </c>
      <c r="M21" s="18" t="s">
        <v>404</v>
      </c>
      <c r="N21" s="20" t="s">
        <v>404</v>
      </c>
      <c r="O21" s="18" t="s">
        <v>404</v>
      </c>
      <c r="P21" s="20" t="s">
        <v>404</v>
      </c>
      <c r="Q21" s="18" t="n">
        <v>496.17335928</v>
      </c>
      <c r="R21" s="20" t="n">
        <v>7.17988826</v>
      </c>
    </row>
    <row r="22" spans="1:18">
      <c r="A22" s="15" t="s">
        <v>419</v>
      </c>
      <c r="B22" s="17" t="n">
        <v>6598</v>
      </c>
      <c r="C22" s="18">
        <f>(0.0/B22*100)</f>
        <v/>
      </c>
      <c r="D22" s="19" t="n">
        <v>6598</v>
      </c>
      <c r="E22" s="18" t="n">
        <v>459.63389871</v>
      </c>
      <c r="F22" s="20" t="n">
        <v>5.88855692</v>
      </c>
      <c r="G22" s="18" t="n">
        <v>475.40767661</v>
      </c>
      <c r="H22" s="20" t="n">
        <v>7.17424059</v>
      </c>
      <c r="I22" s="18" t="s">
        <v>404</v>
      </c>
      <c r="J22" s="20" t="s">
        <v>404</v>
      </c>
      <c r="K22" s="18" t="s">
        <v>404</v>
      </c>
      <c r="L22" s="20" t="s">
        <v>404</v>
      </c>
      <c r="M22" s="18" t="s">
        <v>404</v>
      </c>
      <c r="N22" s="20" t="s">
        <v>404</v>
      </c>
      <c r="O22" s="18" t="s">
        <v>404</v>
      </c>
      <c r="P22" s="20" t="s">
        <v>404</v>
      </c>
      <c r="Q22" s="18" t="n">
        <v>465.6254543</v>
      </c>
      <c r="R22" s="20" t="n">
        <v>12.94741949</v>
      </c>
    </row>
    <row r="23" spans="1:18">
      <c r="A23" s="15" t="s">
        <v>420</v>
      </c>
      <c r="B23" s="17" t="n">
        <v>11583</v>
      </c>
      <c r="C23" s="18">
        <f>(3194.0/B23*100)</f>
        <v/>
      </c>
      <c r="D23" s="19" t="n">
        <v>8389</v>
      </c>
      <c r="E23" s="18" t="n">
        <v>485.4193444</v>
      </c>
      <c r="F23" s="20" t="n">
        <v>4.31446167</v>
      </c>
      <c r="G23" s="18" t="n">
        <v>481.61957026</v>
      </c>
      <c r="H23" s="20" t="n">
        <v>11.42037742</v>
      </c>
      <c r="I23" s="18" t="s">
        <v>404</v>
      </c>
      <c r="J23" s="20" t="s">
        <v>404</v>
      </c>
      <c r="K23" s="18" t="s">
        <v>404</v>
      </c>
      <c r="L23" s="20" t="s">
        <v>404</v>
      </c>
      <c r="M23" s="18" t="s">
        <v>404</v>
      </c>
      <c r="N23" s="20" t="s">
        <v>404</v>
      </c>
      <c r="O23" s="18" t="s">
        <v>404</v>
      </c>
      <c r="P23" s="20" t="s">
        <v>404</v>
      </c>
      <c r="Q23" s="18" t="n">
        <v>476.24168976</v>
      </c>
      <c r="R23" s="20" t="n">
        <v>24.87529474</v>
      </c>
    </row>
    <row r="24" spans="1:18">
      <c r="A24" s="15" t="s">
        <v>421</v>
      </c>
      <c r="B24" s="17" t="n">
        <v>6647</v>
      </c>
      <c r="C24" s="18">
        <f>(0.0/B24*100)</f>
        <v/>
      </c>
      <c r="D24" s="19" t="n">
        <v>6647</v>
      </c>
      <c r="E24" s="18" t="n">
        <v>526.5697360299999</v>
      </c>
      <c r="F24" s="20" t="n">
        <v>15.25182872</v>
      </c>
      <c r="G24" s="18" t="n">
        <v>539.40208848</v>
      </c>
      <c r="H24" s="20" t="n">
        <v>3.45004779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517.79813483</v>
      </c>
      <c r="F25" s="20" t="n">
        <v>3.612606</v>
      </c>
      <c r="G25" s="18" t="n">
        <v>503.16668062</v>
      </c>
      <c r="H25" s="20" t="n">
        <v>7.47546689</v>
      </c>
      <c r="I25" s="18" t="s">
        <v>404</v>
      </c>
      <c r="J25" s="20" t="s">
        <v>404</v>
      </c>
      <c r="K25" s="18" t="s">
        <v>404</v>
      </c>
      <c r="L25" s="20" t="s">
        <v>404</v>
      </c>
      <c r="M25" s="18" t="s">
        <v>404</v>
      </c>
      <c r="N25" s="20" t="s">
        <v>404</v>
      </c>
      <c r="O25" s="18" t="s">
        <v>404</v>
      </c>
      <c r="P25" s="20" t="s">
        <v>404</v>
      </c>
      <c r="Q25" s="18" t="n">
        <v>474.48506286</v>
      </c>
      <c r="R25" s="20" t="n">
        <v>7.4497287</v>
      </c>
    </row>
    <row r="26" spans="1:18">
      <c r="A26" s="15" t="s">
        <v>423</v>
      </c>
      <c r="B26" s="17" t="n">
        <v>4869</v>
      </c>
      <c r="C26" s="18">
        <f>(11.0/B26*100)</f>
        <v/>
      </c>
      <c r="D26" s="19" t="n">
        <v>4858</v>
      </c>
      <c r="E26" s="18" t="n">
        <v>491.35225129</v>
      </c>
      <c r="F26" s="20" t="n">
        <v>2.07614955</v>
      </c>
      <c r="G26" s="18" t="n">
        <v>489.6621359</v>
      </c>
      <c r="H26" s="20" t="n">
        <v>3.58743396</v>
      </c>
      <c r="I26" s="18" t="s">
        <v>404</v>
      </c>
      <c r="J26" s="20" t="s">
        <v>404</v>
      </c>
      <c r="K26" s="18" t="s">
        <v>404</v>
      </c>
      <c r="L26" s="20" t="s">
        <v>404</v>
      </c>
      <c r="M26" s="18" t="s">
        <v>404</v>
      </c>
      <c r="N26" s="20" t="s">
        <v>404</v>
      </c>
      <c r="O26" s="18" t="s">
        <v>404</v>
      </c>
      <c r="P26" s="20" t="s">
        <v>404</v>
      </c>
      <c r="Q26" s="18" t="n">
        <v>451.621567</v>
      </c>
      <c r="R26" s="20" t="n">
        <v>9.46760697</v>
      </c>
    </row>
    <row r="27" spans="1:18">
      <c r="A27" s="15" t="s">
        <v>424</v>
      </c>
      <c r="B27" s="17" t="n">
        <v>5299</v>
      </c>
      <c r="C27" s="18">
        <f>(0.0/B27*100)</f>
        <v/>
      </c>
      <c r="D27" s="19" t="n">
        <v>5299</v>
      </c>
      <c r="E27" s="18" t="n">
        <v>482.99380461</v>
      </c>
      <c r="F27" s="20" t="n">
        <v>1.29908787</v>
      </c>
      <c r="G27" s="18" t="n">
        <v>482.29273644</v>
      </c>
      <c r="H27" s="20" t="n">
        <v>2.04429036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407.77977344</v>
      </c>
      <c r="F28" s="20" t="n">
        <v>2.72581314</v>
      </c>
      <c r="G28" s="18" t="n">
        <v>436.29743591</v>
      </c>
      <c r="H28" s="20" t="n">
        <v>4.95038977</v>
      </c>
      <c r="I28" s="18" t="s">
        <v>404</v>
      </c>
      <c r="J28" s="20" t="s">
        <v>404</v>
      </c>
      <c r="K28" s="18" t="s">
        <v>404</v>
      </c>
      <c r="L28" s="20" t="s">
        <v>404</v>
      </c>
      <c r="M28" s="18" t="s">
        <v>404</v>
      </c>
      <c r="N28" s="20" t="s">
        <v>404</v>
      </c>
      <c r="O28" s="18" t="s">
        <v>404</v>
      </c>
      <c r="P28" s="20" t="s">
        <v>404</v>
      </c>
      <c r="Q28" s="18" t="n">
        <v>425.2407289</v>
      </c>
      <c r="R28" s="20" t="n">
        <v>18.50381981</v>
      </c>
    </row>
    <row r="29" spans="1:18">
      <c r="A29" s="15" t="s">
        <v>426</v>
      </c>
      <c r="B29" s="17" t="n">
        <v>5385</v>
      </c>
      <c r="C29" s="18">
        <f>(1123.0/B29*100)</f>
        <v/>
      </c>
      <c r="D29" s="19" t="n">
        <v>4262</v>
      </c>
      <c r="E29" s="18" t="n">
        <v>519.18609765</v>
      </c>
      <c r="F29" s="20" t="n">
        <v>7.84918582</v>
      </c>
      <c r="G29" s="18" t="n">
        <v>501.89713736</v>
      </c>
      <c r="H29" s="20" t="n">
        <v>11.03725265</v>
      </c>
      <c r="I29" s="18" t="s">
        <v>404</v>
      </c>
      <c r="J29" s="20" t="s">
        <v>404</v>
      </c>
      <c r="K29" s="18" t="s">
        <v>404</v>
      </c>
      <c r="L29" s="20" t="s">
        <v>404</v>
      </c>
      <c r="M29" s="18" t="s">
        <v>404</v>
      </c>
      <c r="N29" s="20" t="s">
        <v>404</v>
      </c>
      <c r="O29" s="18" t="s">
        <v>404</v>
      </c>
      <c r="P29" s="20" t="s">
        <v>404</v>
      </c>
      <c r="Q29" s="18" t="n">
        <v>493.88381231</v>
      </c>
      <c r="R29" s="20" t="n">
        <v>10.90053427</v>
      </c>
    </row>
    <row r="30" spans="1:18">
      <c r="A30" s="15" t="s">
        <v>427</v>
      </c>
      <c r="B30" s="17" t="n">
        <v>4520</v>
      </c>
      <c r="C30" s="18">
        <f>(1105.0/B30*100)</f>
        <v/>
      </c>
      <c r="D30" s="19" t="n">
        <v>3415</v>
      </c>
      <c r="E30" s="18" t="n">
        <v>513.41430708</v>
      </c>
      <c r="F30" s="20" t="n">
        <v>4.40605592</v>
      </c>
      <c r="G30" s="18" t="n">
        <v>517.17672726</v>
      </c>
      <c r="H30" s="20" t="n">
        <v>6.63064205</v>
      </c>
      <c r="I30" s="18" t="s">
        <v>404</v>
      </c>
      <c r="J30" s="20" t="s">
        <v>404</v>
      </c>
      <c r="K30" s="18" t="s">
        <v>404</v>
      </c>
      <c r="L30" s="20" t="s">
        <v>404</v>
      </c>
      <c r="M30" s="18" t="s">
        <v>404</v>
      </c>
      <c r="N30" s="20" t="s">
        <v>404</v>
      </c>
      <c r="O30" s="18" t="s">
        <v>404</v>
      </c>
      <c r="P30" s="20" t="s">
        <v>404</v>
      </c>
      <c r="Q30" s="18" t="n">
        <v>539.93766923</v>
      </c>
      <c r="R30" s="20" t="n">
        <v>5.86706451</v>
      </c>
    </row>
    <row r="31" spans="1:18">
      <c r="A31" s="15" t="s">
        <v>428</v>
      </c>
      <c r="B31" s="17" t="n">
        <v>5456</v>
      </c>
      <c r="C31" s="18">
        <f>(502.0/B31*100)</f>
        <v/>
      </c>
      <c r="D31" s="19" t="n">
        <v>4954</v>
      </c>
      <c r="E31" s="18" t="n">
        <v>499.25299545</v>
      </c>
      <c r="F31" s="20" t="n">
        <v>2.38297383</v>
      </c>
      <c r="G31" s="18" t="n">
        <v>498.62650319</v>
      </c>
      <c r="H31" s="20" t="n">
        <v>7.16711926</v>
      </c>
      <c r="I31" s="18" t="s">
        <v>404</v>
      </c>
      <c r="J31" s="20" t="s">
        <v>404</v>
      </c>
      <c r="K31" s="18" t="s">
        <v>404</v>
      </c>
      <c r="L31" s="20" t="s">
        <v>404</v>
      </c>
      <c r="M31" s="18" t="s">
        <v>404</v>
      </c>
      <c r="N31" s="20" t="s">
        <v>404</v>
      </c>
      <c r="O31" s="18" t="s">
        <v>404</v>
      </c>
      <c r="P31" s="20" t="s">
        <v>404</v>
      </c>
      <c r="Q31" s="18" t="n">
        <v>494.45298825</v>
      </c>
      <c r="R31" s="20" t="n">
        <v>10.17770743</v>
      </c>
    </row>
    <row r="32" spans="1:18">
      <c r="A32" s="15" t="s">
        <v>429</v>
      </c>
      <c r="B32" s="17" t="n">
        <v>4478</v>
      </c>
      <c r="C32" s="18">
        <f>(0.0/B32*100)</f>
        <v/>
      </c>
      <c r="D32" s="19" t="n">
        <v>4478</v>
      </c>
      <c r="E32" s="18" t="n">
        <v>500.02434843</v>
      </c>
      <c r="F32" s="20" t="n">
        <v>3.17768931</v>
      </c>
      <c r="G32" s="18" t="n">
        <v>503.61973917</v>
      </c>
      <c r="H32" s="20" t="n">
        <v>5.52757005</v>
      </c>
      <c r="I32" s="18" t="s">
        <v>404</v>
      </c>
      <c r="J32" s="20" t="s">
        <v>404</v>
      </c>
      <c r="K32" s="18" t="s">
        <v>404</v>
      </c>
      <c r="L32" s="20" t="s">
        <v>404</v>
      </c>
      <c r="M32" s="18" t="s">
        <v>404</v>
      </c>
      <c r="N32" s="20" t="s">
        <v>404</v>
      </c>
      <c r="O32" s="18" t="s">
        <v>404</v>
      </c>
      <c r="P32" s="20" t="s">
        <v>404</v>
      </c>
      <c r="Q32" s="18" t="n">
        <v>534.76793714</v>
      </c>
      <c r="R32" s="20" t="n">
        <v>5.32499161</v>
      </c>
    </row>
    <row r="33" spans="1:18">
      <c r="A33" s="15" t="s">
        <v>430</v>
      </c>
      <c r="B33" s="17" t="n">
        <v>7325</v>
      </c>
      <c r="C33" s="18">
        <f>(29.0/B33*100)</f>
        <v/>
      </c>
      <c r="D33" s="19" t="n">
        <v>7296</v>
      </c>
      <c r="E33" s="18" t="n">
        <v>501.0778104</v>
      </c>
      <c r="F33" s="20" t="n">
        <v>2.75837162</v>
      </c>
      <c r="G33" s="18" t="n">
        <v>500.40213355</v>
      </c>
      <c r="H33" s="20" t="n">
        <v>10.15346097</v>
      </c>
      <c r="I33" s="18" t="s">
        <v>404</v>
      </c>
      <c r="J33" s="20" t="s">
        <v>404</v>
      </c>
      <c r="K33" s="18" t="s">
        <v>404</v>
      </c>
      <c r="L33" s="20" t="s">
        <v>404</v>
      </c>
      <c r="M33" s="18" t="s">
        <v>404</v>
      </c>
      <c r="N33" s="20" t="s">
        <v>404</v>
      </c>
      <c r="O33" s="18" t="s">
        <v>404</v>
      </c>
      <c r="P33" s="20" t="s">
        <v>404</v>
      </c>
      <c r="Q33" s="18" t="n">
        <v>478.75007749</v>
      </c>
      <c r="R33" s="20" t="n">
        <v>10.41794683</v>
      </c>
    </row>
    <row r="34" spans="1:18">
      <c r="A34" s="15" t="s">
        <v>431</v>
      </c>
      <c r="B34" s="17" t="n">
        <v>6350</v>
      </c>
      <c r="C34" s="18">
        <f>(0.0/B34*100)</f>
        <v/>
      </c>
      <c r="D34" s="19" t="n">
        <v>6350</v>
      </c>
      <c r="E34" s="18" t="n">
        <v>469.30017797</v>
      </c>
      <c r="F34" s="20" t="n">
        <v>8.46293798</v>
      </c>
      <c r="G34" s="18" t="n">
        <v>457.6312609</v>
      </c>
      <c r="H34" s="20" t="n">
        <v>3.7004528</v>
      </c>
      <c r="I34" s="18" t="s">
        <v>404</v>
      </c>
      <c r="J34" s="20" t="s">
        <v>404</v>
      </c>
      <c r="K34" s="18" t="s">
        <v>404</v>
      </c>
      <c r="L34" s="20" t="s">
        <v>404</v>
      </c>
      <c r="M34" s="18" t="s">
        <v>404</v>
      </c>
      <c r="N34" s="20" t="s">
        <v>404</v>
      </c>
      <c r="O34" s="18" t="s">
        <v>404</v>
      </c>
      <c r="P34" s="20" t="s">
        <v>404</v>
      </c>
      <c r="Q34" s="18" t="n">
        <v>482.20793372</v>
      </c>
      <c r="R34" s="20" t="n">
        <v>28.90037532</v>
      </c>
    </row>
    <row r="35" spans="1:18">
      <c r="A35" s="15" t="s">
        <v>432</v>
      </c>
      <c r="B35" s="17" t="n">
        <v>6406</v>
      </c>
      <c r="C35" s="18">
        <f>(443.0/B35*100)</f>
        <v/>
      </c>
      <c r="D35" s="19" t="n">
        <v>5963</v>
      </c>
      <c r="E35" s="18" t="n">
        <v>515.63802126</v>
      </c>
      <c r="F35" s="20" t="n">
        <v>1.52829912</v>
      </c>
      <c r="G35" s="18" t="n">
        <v>514.54455344</v>
      </c>
      <c r="H35" s="20" t="n">
        <v>2.70843881</v>
      </c>
      <c r="I35" s="18" t="s">
        <v>404</v>
      </c>
      <c r="J35" s="20" t="s">
        <v>404</v>
      </c>
      <c r="K35" s="18" t="s">
        <v>404</v>
      </c>
      <c r="L35" s="20" t="s">
        <v>404</v>
      </c>
      <c r="M35" s="18" t="s">
        <v>404</v>
      </c>
      <c r="N35" s="20" t="s">
        <v>404</v>
      </c>
      <c r="O35" s="18" t="s">
        <v>404</v>
      </c>
      <c r="P35" s="20" t="s">
        <v>404</v>
      </c>
      <c r="Q35" s="18" t="n">
        <v>473.60462964</v>
      </c>
      <c r="R35" s="20" t="n">
        <v>32.67896249</v>
      </c>
    </row>
    <row r="36" spans="1:18">
      <c r="A36" s="15" t="s">
        <v>433</v>
      </c>
      <c r="B36" s="17" t="n">
        <v>6736</v>
      </c>
      <c r="C36" s="18">
        <f>(10.0/B36*100)</f>
        <v/>
      </c>
      <c r="D36" s="19" t="n">
        <v>6726</v>
      </c>
      <c r="E36" s="18" t="n">
        <v>490.69555741</v>
      </c>
      <c r="F36" s="20" t="n">
        <v>2.90028641</v>
      </c>
      <c r="G36" s="18" t="n">
        <v>497.29668902</v>
      </c>
      <c r="H36" s="20" t="n">
        <v>4.33421446</v>
      </c>
      <c r="I36" s="18" t="s">
        <v>404</v>
      </c>
      <c r="J36" s="20" t="s">
        <v>404</v>
      </c>
      <c r="K36" s="18" t="s">
        <v>404</v>
      </c>
      <c r="L36" s="20" t="s">
        <v>404</v>
      </c>
      <c r="M36" s="18" t="s">
        <v>404</v>
      </c>
      <c r="N36" s="20" t="s">
        <v>404</v>
      </c>
      <c r="O36" s="18" t="s">
        <v>404</v>
      </c>
      <c r="P36" s="20" t="s">
        <v>404</v>
      </c>
      <c r="Q36" s="18" t="n">
        <v>502.03217736</v>
      </c>
      <c r="R36" s="20" t="n">
        <v>7.66585207</v>
      </c>
    </row>
    <row r="37" spans="1:18">
      <c r="A37" s="15" t="s">
        <v>434</v>
      </c>
      <c r="B37" s="17" t="n">
        <v>5458</v>
      </c>
      <c r="C37" s="18">
        <f>(0.0/B37*100)</f>
        <v/>
      </c>
      <c r="D37" s="19" t="n">
        <v>5458</v>
      </c>
      <c r="E37" s="18" t="n">
        <v>491.8970716</v>
      </c>
      <c r="F37" s="20" t="n">
        <v>3.77392171</v>
      </c>
      <c r="G37" s="18" t="n">
        <v>511.37156327</v>
      </c>
      <c r="H37" s="20" t="n">
        <v>11.17182567</v>
      </c>
      <c r="I37" s="18" t="s">
        <v>404</v>
      </c>
      <c r="J37" s="20" t="s">
        <v>404</v>
      </c>
      <c r="K37" s="18" t="s">
        <v>404</v>
      </c>
      <c r="L37" s="20" t="s">
        <v>404</v>
      </c>
      <c r="M37" s="18" t="s">
        <v>404</v>
      </c>
      <c r="N37" s="20" t="s">
        <v>404</v>
      </c>
      <c r="O37" s="18" t="s">
        <v>404</v>
      </c>
      <c r="P37" s="20" t="s">
        <v>404</v>
      </c>
      <c r="Q37" s="18" t="n">
        <v>444.12923943</v>
      </c>
      <c r="R37" s="20" t="n">
        <v>13.20909534</v>
      </c>
    </row>
    <row r="38" spans="1:18">
      <c r="A38" s="15" t="s">
        <v>435</v>
      </c>
      <c r="B38" s="17" t="n">
        <v>5860</v>
      </c>
      <c r="C38" s="18">
        <f>(268.0/B38*100)</f>
        <v/>
      </c>
      <c r="D38" s="19" t="n">
        <v>5592</v>
      </c>
      <c r="E38" s="18" t="n">
        <v>483.3807913</v>
      </c>
      <c r="F38" s="20" t="n">
        <v>4.7218995</v>
      </c>
      <c r="G38" s="18" t="n">
        <v>524.01575789</v>
      </c>
      <c r="H38" s="20" t="n">
        <v>5.48883891</v>
      </c>
      <c r="I38" s="18" t="s">
        <v>404</v>
      </c>
      <c r="J38" s="20" t="s">
        <v>404</v>
      </c>
      <c r="K38" s="18" t="s">
        <v>404</v>
      </c>
      <c r="L38" s="20" t="s">
        <v>404</v>
      </c>
      <c r="M38" s="18" t="s">
        <v>404</v>
      </c>
      <c r="N38" s="20" t="s">
        <v>404</v>
      </c>
      <c r="O38" s="18" t="s">
        <v>404</v>
      </c>
      <c r="P38" s="20" t="s">
        <v>404</v>
      </c>
      <c r="Q38" s="18" t="n">
        <v>515.51035304</v>
      </c>
      <c r="R38" s="20" t="n">
        <v>28.25828013</v>
      </c>
    </row>
    <row r="39" spans="1:18">
      <c r="A39" s="15" t="s">
        <v>436</v>
      </c>
      <c r="B39" s="17" t="n">
        <v>5895</v>
      </c>
      <c r="C39" s="18">
        <f>(0.0/B39*100)</f>
        <v/>
      </c>
      <c r="D39" s="19" t="n">
        <v>5895</v>
      </c>
      <c r="E39" s="18" t="n">
        <v>426.97183711</v>
      </c>
      <c r="F39" s="20" t="n">
        <v>4.10070872</v>
      </c>
      <c r="G39" s="18" t="n">
        <v>406.08407329</v>
      </c>
      <c r="H39" s="20" t="n">
        <v>18.61953793</v>
      </c>
      <c r="I39" s="18" t="s">
        <v>404</v>
      </c>
      <c r="J39" s="20" t="s">
        <v>404</v>
      </c>
      <c r="K39" s="18" t="s">
        <v>404</v>
      </c>
      <c r="L39" s="20" t="s">
        <v>404</v>
      </c>
      <c r="M39" s="18" t="s">
        <v>404</v>
      </c>
      <c r="N39" s="20" t="s">
        <v>404</v>
      </c>
      <c r="O39" s="18" t="s">
        <v>404</v>
      </c>
      <c r="P39" s="20" t="s">
        <v>404</v>
      </c>
      <c r="Q39" s="18" t="n">
        <v>375.71774628</v>
      </c>
      <c r="R39" s="20" t="n">
        <v>5.35253002</v>
      </c>
    </row>
    <row r="40" spans="1:18">
      <c r="A40" s="15" t="s">
        <v>437</v>
      </c>
      <c r="B40" s="17" t="n">
        <v>14157</v>
      </c>
      <c r="C40" s="18">
        <f>(3029.0/B40*100)</f>
        <v/>
      </c>
      <c r="D40" s="19" t="n">
        <v>11128</v>
      </c>
      <c r="E40" s="18" t="n">
        <v>500.76045067</v>
      </c>
      <c r="F40" s="20" t="n">
        <v>4.13990194</v>
      </c>
      <c r="G40" s="18" t="n">
        <v>521.64809496</v>
      </c>
      <c r="H40" s="20" t="n">
        <v>5.90450831</v>
      </c>
      <c r="I40" s="18" t="s">
        <v>404</v>
      </c>
      <c r="J40" s="20" t="s">
        <v>404</v>
      </c>
      <c r="K40" s="18" t="s">
        <v>404</v>
      </c>
      <c r="L40" s="20" t="s">
        <v>404</v>
      </c>
      <c r="M40" s="18" t="s">
        <v>404</v>
      </c>
      <c r="N40" s="20" t="s">
        <v>404</v>
      </c>
      <c r="O40" s="18" t="s">
        <v>404</v>
      </c>
      <c r="P40" s="20" t="s">
        <v>404</v>
      </c>
      <c r="Q40" s="18" t="n">
        <v>504.09168544</v>
      </c>
      <c r="R40" s="20" t="n">
        <v>7.92775636</v>
      </c>
    </row>
    <row r="41" spans="1:18">
      <c r="A41" s="15" t="s">
        <v>438</v>
      </c>
      <c r="B41" s="17" t="n">
        <v>5712</v>
      </c>
      <c r="C41" s="18">
        <f>(138.0/B41*100)</f>
        <v/>
      </c>
      <c r="D41" s="19" t="n">
        <v>5574</v>
      </c>
      <c r="E41" s="18" t="n">
        <v>489.68336155</v>
      </c>
      <c r="F41" s="20" t="n">
        <v>4.60634574</v>
      </c>
      <c r="G41" s="18" t="n">
        <v>514.0946793000001</v>
      </c>
      <c r="H41" s="20" t="n">
        <v>4.99779358</v>
      </c>
      <c r="I41" s="18" t="s">
        <v>404</v>
      </c>
      <c r="J41" s="20" t="s">
        <v>404</v>
      </c>
      <c r="K41" s="18" t="s">
        <v>404</v>
      </c>
      <c r="L41" s="20" t="s">
        <v>404</v>
      </c>
      <c r="M41" s="18" t="s">
        <v>404</v>
      </c>
      <c r="N41" s="20" t="s">
        <v>404</v>
      </c>
      <c r="O41" s="18" t="s">
        <v>404</v>
      </c>
      <c r="P41" s="20" t="s">
        <v>404</v>
      </c>
      <c r="Q41" s="18" t="n">
        <v>516.61356404</v>
      </c>
      <c r="R41" s="20" t="n">
        <v>12.527221</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427.38644164</v>
      </c>
      <c r="F44" s="20" t="n">
        <v>3.3100282</v>
      </c>
      <c r="G44" s="18" t="n">
        <v>437.06647503</v>
      </c>
      <c r="H44" s="20" t="n">
        <v>11.49656111</v>
      </c>
      <c r="I44" s="18" t="s">
        <v>404</v>
      </c>
      <c r="J44" s="20" t="s">
        <v>404</v>
      </c>
      <c r="K44" s="18" t="s">
        <v>404</v>
      </c>
      <c r="L44" s="20" t="s">
        <v>404</v>
      </c>
      <c r="M44" s="18" t="n">
        <v>417.43469769</v>
      </c>
      <c r="N44" s="20" t="n">
        <v>9.869351099999999</v>
      </c>
      <c r="O44" s="18" t="s">
        <v>404</v>
      </c>
      <c r="P44" s="20" t="s">
        <v>404</v>
      </c>
      <c r="Q44" s="18" t="n">
        <v>407.9306453</v>
      </c>
      <c r="R44" s="20" t="n">
        <v>19.62555993</v>
      </c>
    </row>
    <row r="45" spans="1:18">
      <c r="A45" s="15" t="s">
        <v>442</v>
      </c>
      <c r="B45" s="17" t="n">
        <v>5519</v>
      </c>
      <c r="C45" s="18">
        <f>(0.0/B45*100)</f>
        <v/>
      </c>
      <c r="D45" s="19" t="n">
        <v>5519</v>
      </c>
      <c r="E45" s="18" t="n">
        <v>375.68544055</v>
      </c>
      <c r="F45" s="20" t="n">
        <v>2.91697106</v>
      </c>
      <c r="G45" s="18" t="n">
        <v>373.26088123</v>
      </c>
      <c r="H45" s="20" t="n">
        <v>7.74620762</v>
      </c>
      <c r="I45" s="18" t="s">
        <v>404</v>
      </c>
      <c r="J45" s="20" t="s">
        <v>404</v>
      </c>
      <c r="K45" s="18" t="s">
        <v>404</v>
      </c>
      <c r="L45" s="20" t="s">
        <v>404</v>
      </c>
      <c r="M45" s="18" t="s">
        <v>404</v>
      </c>
      <c r="N45" s="20" t="s">
        <v>404</v>
      </c>
      <c r="O45" s="18" t="s">
        <v>404</v>
      </c>
      <c r="P45" s="20" t="s">
        <v>404</v>
      </c>
      <c r="Q45" s="18" t="n">
        <v>399.49605134</v>
      </c>
      <c r="R45" s="20" t="n">
        <v>20.5445633</v>
      </c>
    </row>
    <row r="46" spans="1:18">
      <c r="A46" s="15" t="s">
        <v>443</v>
      </c>
      <c r="B46" s="17" t="n">
        <v>23141</v>
      </c>
      <c r="C46" s="18">
        <f>(4196.0/B46*100)</f>
        <v/>
      </c>
      <c r="D46" s="19" t="n">
        <v>18945</v>
      </c>
      <c r="E46" s="18" t="n">
        <v>399.50729535</v>
      </c>
      <c r="F46" s="20" t="n">
        <v>3.56617279</v>
      </c>
      <c r="G46" s="18" t="n">
        <v>415.96344654</v>
      </c>
      <c r="H46" s="20" t="n">
        <v>4.544611</v>
      </c>
      <c r="I46" s="18" t="s">
        <v>404</v>
      </c>
      <c r="J46" s="20" t="s">
        <v>404</v>
      </c>
      <c r="K46" s="18" t="s">
        <v>404</v>
      </c>
      <c r="L46" s="20" t="s">
        <v>404</v>
      </c>
      <c r="M46" s="18" t="s">
        <v>404</v>
      </c>
      <c r="N46" s="20" t="s">
        <v>404</v>
      </c>
      <c r="O46" s="18" t="s">
        <v>404</v>
      </c>
      <c r="P46" s="20" t="s">
        <v>404</v>
      </c>
      <c r="Q46" s="18" t="n">
        <v>380.66000071</v>
      </c>
      <c r="R46" s="20" t="n">
        <v>10.51376653</v>
      </c>
    </row>
    <row r="47" spans="1:18">
      <c r="A47" s="15" t="s">
        <v>444</v>
      </c>
      <c r="B47" s="17" t="n">
        <v>5928</v>
      </c>
      <c r="C47" s="18">
        <f>(0.0/B47*100)</f>
        <v/>
      </c>
      <c r="D47" s="19" t="n">
        <v>5928</v>
      </c>
      <c r="E47" s="18" t="n">
        <v>453.85816643</v>
      </c>
      <c r="F47" s="20" t="n">
        <v>5.00322598</v>
      </c>
      <c r="G47" s="18" t="n">
        <v>423.86011327</v>
      </c>
      <c r="H47" s="20" t="n">
        <v>12.94423437</v>
      </c>
      <c r="I47" s="18" t="s">
        <v>404</v>
      </c>
      <c r="J47" s="20" t="s">
        <v>404</v>
      </c>
      <c r="K47" s="18" t="s">
        <v>404</v>
      </c>
      <c r="L47" s="20" t="s">
        <v>404</v>
      </c>
      <c r="M47" s="18" t="s">
        <v>404</v>
      </c>
      <c r="N47" s="20" t="s">
        <v>404</v>
      </c>
      <c r="O47" s="18" t="s">
        <v>404</v>
      </c>
      <c r="P47" s="20" t="s">
        <v>404</v>
      </c>
      <c r="Q47" s="18" t="n">
        <v>472.60074506</v>
      </c>
      <c r="R47" s="20" t="n">
        <v>21.9503934</v>
      </c>
    </row>
    <row r="48" spans="1:18">
      <c r="A48" s="15" t="s">
        <v>445</v>
      </c>
      <c r="B48" s="17" t="n">
        <v>9841</v>
      </c>
      <c r="C48" s="18">
        <f>(40.0/B48*100)</f>
        <v/>
      </c>
      <c r="D48" s="19" t="n">
        <v>9801</v>
      </c>
      <c r="E48" s="18" t="n">
        <v>527.83964345</v>
      </c>
      <c r="F48" s="20" t="n">
        <v>9.1572794</v>
      </c>
      <c r="G48" s="18" t="n">
        <v>512.69503852</v>
      </c>
      <c r="H48" s="20" t="n">
        <v>6.36416805</v>
      </c>
      <c r="I48" s="18" t="s">
        <v>404</v>
      </c>
      <c r="J48" s="20" t="s">
        <v>404</v>
      </c>
      <c r="K48" s="18" t="s">
        <v>404</v>
      </c>
      <c r="L48" s="20" t="s">
        <v>404</v>
      </c>
      <c r="M48" s="18" t="s">
        <v>404</v>
      </c>
      <c r="N48" s="20" t="s">
        <v>404</v>
      </c>
      <c r="O48" s="18" t="s">
        <v>404</v>
      </c>
      <c r="P48" s="20" t="s">
        <v>404</v>
      </c>
      <c r="Q48" s="18" t="n">
        <v>495.63975207</v>
      </c>
      <c r="R48" s="20" t="n">
        <v>14.56115391</v>
      </c>
    </row>
    <row r="49" spans="1:18">
      <c r="A49" s="15" t="s">
        <v>446</v>
      </c>
      <c r="B49" s="17" t="n">
        <v>6349</v>
      </c>
      <c r="C49" s="18">
        <f>(52.0/B49*100)</f>
        <v/>
      </c>
      <c r="D49" s="19" t="n">
        <v>6297</v>
      </c>
      <c r="E49" s="18" t="n">
        <v>432.88164738</v>
      </c>
      <c r="F49" s="20" t="n">
        <v>3.78101732</v>
      </c>
      <c r="G49" s="18" t="n">
        <v>431.60807447</v>
      </c>
      <c r="H49" s="20" t="n">
        <v>6.03484898</v>
      </c>
      <c r="I49" s="18" t="s">
        <v>404</v>
      </c>
      <c r="J49" s="20" t="s">
        <v>404</v>
      </c>
      <c r="K49" s="18" t="s">
        <v>404</v>
      </c>
      <c r="L49" s="20" t="s">
        <v>404</v>
      </c>
      <c r="M49" s="18" t="s">
        <v>404</v>
      </c>
      <c r="N49" s="20" t="s">
        <v>404</v>
      </c>
      <c r="O49" s="18" t="s">
        <v>404</v>
      </c>
      <c r="P49" s="20" t="s">
        <v>404</v>
      </c>
      <c r="Q49" s="18" t="n">
        <v>395.58218562</v>
      </c>
      <c r="R49" s="20" t="n">
        <v>18.87585638</v>
      </c>
    </row>
    <row r="50" spans="1:18">
      <c r="A50" s="15" t="s">
        <v>447</v>
      </c>
      <c r="B50" s="17" t="n">
        <v>11795</v>
      </c>
      <c r="C50" s="18">
        <f>(1031.0/B50*100)</f>
        <v/>
      </c>
      <c r="D50" s="19" t="n">
        <v>10764</v>
      </c>
      <c r="E50" s="18" t="n">
        <v>418.65224203</v>
      </c>
      <c r="F50" s="20" t="n">
        <v>3.0490561</v>
      </c>
      <c r="G50" s="18" t="n">
        <v>417.84154195</v>
      </c>
      <c r="H50" s="20" t="n">
        <v>9.74037332</v>
      </c>
      <c r="I50" s="18" t="s">
        <v>404</v>
      </c>
      <c r="J50" s="20" t="s">
        <v>404</v>
      </c>
      <c r="K50" s="18" t="s">
        <v>404</v>
      </c>
      <c r="L50" s="20" t="s">
        <v>404</v>
      </c>
      <c r="M50" s="18" t="s">
        <v>404</v>
      </c>
      <c r="N50" s="20" t="s">
        <v>404</v>
      </c>
      <c r="O50" s="18" t="s">
        <v>404</v>
      </c>
      <c r="P50" s="20" t="s">
        <v>404</v>
      </c>
      <c r="Q50" s="18" t="n">
        <v>408.07600049</v>
      </c>
      <c r="R50" s="20" t="n">
        <v>12.44023576</v>
      </c>
    </row>
    <row r="51" spans="1:18">
      <c r="A51" s="15" t="s">
        <v>448</v>
      </c>
      <c r="B51" s="17" t="n">
        <v>6866</v>
      </c>
      <c r="C51" s="18">
        <f>(0.0/B51*100)</f>
        <v/>
      </c>
      <c r="D51" s="19" t="n">
        <v>6866</v>
      </c>
      <c r="E51" s="18" t="n">
        <v>417.95810358</v>
      </c>
      <c r="F51" s="20" t="n">
        <v>3.34731056</v>
      </c>
      <c r="G51" s="18" t="n">
        <v>420.40457416</v>
      </c>
      <c r="H51" s="20" t="n">
        <v>4.30431771</v>
      </c>
      <c r="I51" s="18" t="s">
        <v>404</v>
      </c>
      <c r="J51" s="20" t="s">
        <v>404</v>
      </c>
      <c r="K51" s="18" t="s">
        <v>404</v>
      </c>
      <c r="L51" s="20" t="s">
        <v>404</v>
      </c>
      <c r="M51" s="18" t="s">
        <v>404</v>
      </c>
      <c r="N51" s="20" t="s">
        <v>404</v>
      </c>
      <c r="O51" s="18" t="s">
        <v>404</v>
      </c>
      <c r="P51" s="20" t="s">
        <v>404</v>
      </c>
      <c r="Q51" s="18" t="n">
        <v>472.00236305</v>
      </c>
      <c r="R51" s="20" t="n">
        <v>36.80064867</v>
      </c>
    </row>
    <row r="52" spans="1:18">
      <c r="A52" s="15" t="s">
        <v>449</v>
      </c>
      <c r="B52" s="17" t="n">
        <v>5809</v>
      </c>
      <c r="C52" s="18">
        <f>(0.0/B52*100)</f>
        <v/>
      </c>
      <c r="D52" s="19" t="n">
        <v>5809</v>
      </c>
      <c r="E52" s="18" t="n">
        <v>475.81682918</v>
      </c>
      <c r="F52" s="20" t="n">
        <v>2.84959662</v>
      </c>
      <c r="G52" s="18" t="n">
        <v>472.34978989</v>
      </c>
      <c r="H52" s="20" t="n">
        <v>11.44587096</v>
      </c>
      <c r="I52" s="18" t="s">
        <v>404</v>
      </c>
      <c r="J52" s="20" t="s">
        <v>404</v>
      </c>
      <c r="K52" s="18" t="s">
        <v>404</v>
      </c>
      <c r="L52" s="20" t="s">
        <v>404</v>
      </c>
      <c r="M52" s="18" t="s">
        <v>404</v>
      </c>
      <c r="N52" s="20" t="s">
        <v>404</v>
      </c>
      <c r="O52" s="18" t="s">
        <v>404</v>
      </c>
      <c r="P52" s="20" t="s">
        <v>404</v>
      </c>
      <c r="Q52" s="18" t="n">
        <v>470.22022371</v>
      </c>
      <c r="R52" s="20" t="n">
        <v>14.9308577</v>
      </c>
    </row>
    <row r="53" spans="1:18">
      <c r="A53" s="15" t="s">
        <v>450</v>
      </c>
      <c r="B53" s="17" t="n">
        <v>5571</v>
      </c>
      <c r="C53" s="18">
        <f>(0.0/B53*100)</f>
        <v/>
      </c>
      <c r="D53" s="19" t="n">
        <v>5571</v>
      </c>
      <c r="E53" s="18" t="n">
        <v>431.86177802</v>
      </c>
      <c r="F53" s="20" t="n">
        <v>1.83103657</v>
      </c>
      <c r="G53" s="18" t="n">
        <v>433.53683901</v>
      </c>
      <c r="H53" s="20" t="n">
        <v>1.84306745</v>
      </c>
      <c r="I53" s="18" t="s">
        <v>404</v>
      </c>
      <c r="J53" s="20" t="s">
        <v>404</v>
      </c>
      <c r="K53" s="18" t="s">
        <v>404</v>
      </c>
      <c r="L53" s="20" t="s">
        <v>404</v>
      </c>
      <c r="M53" s="18" t="s">
        <v>404</v>
      </c>
      <c r="N53" s="20" t="s">
        <v>404</v>
      </c>
      <c r="O53" s="18" t="s">
        <v>404</v>
      </c>
      <c r="P53" s="20" t="s">
        <v>404</v>
      </c>
      <c r="Q53" s="18" t="n">
        <v>342.17399655</v>
      </c>
      <c r="R53" s="20" t="n">
        <v>15.25540136</v>
      </c>
    </row>
    <row r="54" spans="1:18">
      <c r="A54" s="15" t="s">
        <v>451</v>
      </c>
      <c r="B54" s="17" t="n">
        <v>4740</v>
      </c>
      <c r="C54" s="18">
        <f>(199.0/B54*100)</f>
        <v/>
      </c>
      <c r="D54" s="19" t="n">
        <v>4541</v>
      </c>
      <c r="E54" s="18" t="n">
        <v>332.56610689</v>
      </c>
      <c r="F54" s="20" t="n">
        <v>2.97521696</v>
      </c>
      <c r="G54" s="18" t="n">
        <v>323.01131115</v>
      </c>
      <c r="H54" s="20" t="n">
        <v>20.82137503</v>
      </c>
      <c r="I54" s="18" t="s">
        <v>404</v>
      </c>
      <c r="J54" s="20" t="s">
        <v>404</v>
      </c>
      <c r="K54" s="18" t="s">
        <v>404</v>
      </c>
      <c r="L54" s="20" t="s">
        <v>404</v>
      </c>
      <c r="M54" s="18" t="s">
        <v>404</v>
      </c>
      <c r="N54" s="20" t="s">
        <v>404</v>
      </c>
      <c r="O54" s="18" t="s">
        <v>404</v>
      </c>
      <c r="P54" s="20" t="s">
        <v>404</v>
      </c>
      <c r="Q54" s="18" t="n">
        <v>317.90378262</v>
      </c>
      <c r="R54" s="20" t="n">
        <v>6.79075864</v>
      </c>
    </row>
    <row r="55" spans="1:18">
      <c r="A55" s="15" t="s">
        <v>452</v>
      </c>
      <c r="B55" s="17" t="n">
        <v>5316</v>
      </c>
      <c r="C55" s="18">
        <f>(43.0/B55*100)</f>
        <v/>
      </c>
      <c r="D55" s="19" t="n">
        <v>5273</v>
      </c>
      <c r="E55" s="18" t="n">
        <v>412.72568224</v>
      </c>
      <c r="F55" s="20" t="n">
        <v>2.54085794</v>
      </c>
      <c r="G55" s="18" t="n">
        <v>408.9704251</v>
      </c>
      <c r="H55" s="20" t="n">
        <v>7.63339442</v>
      </c>
      <c r="I55" s="18" t="s">
        <v>404</v>
      </c>
      <c r="J55" s="20" t="s">
        <v>404</v>
      </c>
      <c r="K55" s="18" t="s">
        <v>404</v>
      </c>
      <c r="L55" s="20" t="s">
        <v>404</v>
      </c>
      <c r="M55" s="18" t="s">
        <v>404</v>
      </c>
      <c r="N55" s="20" t="s">
        <v>404</v>
      </c>
      <c r="O55" s="18" t="s">
        <v>404</v>
      </c>
      <c r="P55" s="20" t="s">
        <v>404</v>
      </c>
      <c r="Q55" s="18" t="n">
        <v>391.89062718</v>
      </c>
      <c r="R55" s="20" t="n">
        <v>10.4815063</v>
      </c>
    </row>
    <row r="56" spans="1:18">
      <c r="A56" s="15" t="s">
        <v>453</v>
      </c>
      <c r="B56" s="17" t="n">
        <v>5359</v>
      </c>
      <c r="C56" s="18">
        <f>(0.0/B56*100)</f>
        <v/>
      </c>
      <c r="D56" s="19" t="n">
        <v>5359</v>
      </c>
      <c r="E56" s="18" t="n">
        <v>519.76920425</v>
      </c>
      <c r="F56" s="20" t="n">
        <v>4.80871077</v>
      </c>
      <c r="G56" s="18" t="n">
        <v>527.05178417</v>
      </c>
      <c r="H56" s="20" t="n">
        <v>5.03064656</v>
      </c>
      <c r="I56" s="18" t="s">
        <v>404</v>
      </c>
      <c r="J56" s="20" t="s">
        <v>404</v>
      </c>
      <c r="K56" s="18" t="s">
        <v>404</v>
      </c>
      <c r="L56" s="20" t="s">
        <v>404</v>
      </c>
      <c r="M56" s="18" t="s">
        <v>404</v>
      </c>
      <c r="N56" s="20" t="s">
        <v>404</v>
      </c>
      <c r="O56" s="18" t="s">
        <v>404</v>
      </c>
      <c r="P56" s="20" t="s">
        <v>404</v>
      </c>
      <c r="Q56" s="18" t="n">
        <v>527.83661402</v>
      </c>
      <c r="R56" s="20" t="n">
        <v>17.4132091</v>
      </c>
    </row>
    <row r="57" spans="1:18">
      <c r="A57" s="15" t="s">
        <v>454</v>
      </c>
      <c r="B57" s="17" t="n">
        <v>6513</v>
      </c>
      <c r="C57" s="18">
        <f>(0.0/B57*100)</f>
        <v/>
      </c>
      <c r="D57" s="19" t="n">
        <v>6513</v>
      </c>
      <c r="E57" s="18" t="n">
        <v>402.40252582</v>
      </c>
      <c r="F57" s="20" t="n">
        <v>3.06574689</v>
      </c>
      <c r="G57" s="18" t="n">
        <v>406.46105541</v>
      </c>
      <c r="H57" s="20" t="n">
        <v>8.45320755</v>
      </c>
      <c r="I57" s="18" t="s">
        <v>404</v>
      </c>
      <c r="J57" s="20" t="s">
        <v>404</v>
      </c>
      <c r="K57" s="18" t="s">
        <v>404</v>
      </c>
      <c r="L57" s="20" t="s">
        <v>404</v>
      </c>
      <c r="M57" s="18" t="s">
        <v>404</v>
      </c>
      <c r="N57" s="20" t="s">
        <v>404</v>
      </c>
      <c r="O57" s="18" t="s">
        <v>404</v>
      </c>
      <c r="P57" s="20" t="s">
        <v>404</v>
      </c>
      <c r="Q57" s="18" t="n">
        <v>419.06476218</v>
      </c>
      <c r="R57" s="20" t="n">
        <v>27.88221822</v>
      </c>
    </row>
    <row r="58" spans="1:18">
      <c r="A58" s="15" t="s">
        <v>455</v>
      </c>
      <c r="B58" s="17" t="n">
        <v>7267</v>
      </c>
      <c r="C58" s="18">
        <f>(0.0/B58*100)</f>
        <v/>
      </c>
      <c r="D58" s="19" t="n">
        <v>7267</v>
      </c>
      <c r="E58" s="18" t="n">
        <v>407.69163607</v>
      </c>
      <c r="F58" s="20" t="n">
        <v>3.20212178</v>
      </c>
      <c r="G58" s="18" t="n">
        <v>414.95591572</v>
      </c>
      <c r="H58" s="20" t="n">
        <v>7.56773293</v>
      </c>
      <c r="I58" s="18" t="s">
        <v>404</v>
      </c>
      <c r="J58" s="20" t="s">
        <v>404</v>
      </c>
      <c r="K58" s="18" t="s">
        <v>404</v>
      </c>
      <c r="L58" s="20" t="s">
        <v>404</v>
      </c>
      <c r="M58" s="18" t="s">
        <v>404</v>
      </c>
      <c r="N58" s="20" t="s">
        <v>404</v>
      </c>
      <c r="O58" s="18" t="s">
        <v>404</v>
      </c>
      <c r="P58" s="20" t="s">
        <v>404</v>
      </c>
      <c r="Q58" s="18" t="n">
        <v>411.38837086</v>
      </c>
      <c r="R58" s="20" t="n">
        <v>21.1547437</v>
      </c>
    </row>
    <row r="59" spans="1:18">
      <c r="A59" s="15" t="s">
        <v>456</v>
      </c>
      <c r="B59" s="17" t="n">
        <v>4826</v>
      </c>
      <c r="C59" s="18">
        <f>(0.0/B59*100)</f>
        <v/>
      </c>
      <c r="D59" s="19" t="n">
        <v>4826</v>
      </c>
      <c r="E59" s="18" t="n">
        <v>379.44040408</v>
      </c>
      <c r="F59" s="20" t="n">
        <v>1.70693445</v>
      </c>
      <c r="G59" s="18" t="n">
        <v>390.02368079</v>
      </c>
      <c r="H59" s="20" t="n">
        <v>9.69850362</v>
      </c>
      <c r="I59" s="18" t="s">
        <v>404</v>
      </c>
      <c r="J59" s="20" t="s">
        <v>404</v>
      </c>
      <c r="K59" s="18" t="s">
        <v>404</v>
      </c>
      <c r="L59" s="20" t="s">
        <v>404</v>
      </c>
      <c r="M59" s="18" t="s">
        <v>404</v>
      </c>
      <c r="N59" s="20" t="s">
        <v>404</v>
      </c>
      <c r="O59" s="18" t="s">
        <v>404</v>
      </c>
      <c r="P59" s="20" t="s">
        <v>404</v>
      </c>
      <c r="Q59" s="18" t="n">
        <v>350.219196</v>
      </c>
      <c r="R59" s="20" t="n">
        <v>4.84061633</v>
      </c>
    </row>
    <row r="60" spans="1:18">
      <c r="A60" s="15" t="s">
        <v>457</v>
      </c>
      <c r="B60" s="17" t="n">
        <v>4546</v>
      </c>
      <c r="C60" s="18">
        <f>(0.0/B60*100)</f>
        <v/>
      </c>
      <c r="D60" s="19" t="n">
        <v>4546</v>
      </c>
      <c r="E60" s="18" t="n">
        <v>389.09213306</v>
      </c>
      <c r="F60" s="20" t="n">
        <v>3.94406804</v>
      </c>
      <c r="G60" s="18" t="n">
        <v>381.16374711</v>
      </c>
      <c r="H60" s="20" t="n">
        <v>9.780137249999999</v>
      </c>
      <c r="I60" s="18" t="s">
        <v>404</v>
      </c>
      <c r="J60" s="20" t="s">
        <v>404</v>
      </c>
      <c r="K60" s="18" t="s">
        <v>404</v>
      </c>
      <c r="L60" s="20" t="s">
        <v>404</v>
      </c>
      <c r="M60" s="18" t="s">
        <v>404</v>
      </c>
      <c r="N60" s="20" t="s">
        <v>404</v>
      </c>
      <c r="O60" s="18" t="s">
        <v>404</v>
      </c>
      <c r="P60" s="20" t="s">
        <v>404</v>
      </c>
      <c r="Q60" s="18" t="n">
        <v>367.45480992</v>
      </c>
      <c r="R60" s="20" t="n">
        <v>23.68174585</v>
      </c>
    </row>
    <row r="61" spans="1:18">
      <c r="A61" s="15" t="s">
        <v>458</v>
      </c>
      <c r="B61" s="17" t="n">
        <v>6525</v>
      </c>
      <c r="C61" s="18">
        <f>(0.0/B61*100)</f>
        <v/>
      </c>
      <c r="D61" s="19" t="n">
        <v>6525</v>
      </c>
      <c r="E61" s="18" t="n">
        <v>473.99331071</v>
      </c>
      <c r="F61" s="20" t="n">
        <v>3.05403543</v>
      </c>
      <c r="G61" s="18" t="n">
        <v>480.50404262</v>
      </c>
      <c r="H61" s="20" t="n">
        <v>6.62487576</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536.02742988</v>
      </c>
      <c r="F62" s="20" t="n">
        <v>1.91307841</v>
      </c>
      <c r="G62" s="18" t="n">
        <v>525.80377405</v>
      </c>
      <c r="H62" s="20" t="n">
        <v>1.24786379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383.9991276</v>
      </c>
      <c r="F63" s="20" t="n">
        <v>1.39039051</v>
      </c>
      <c r="G63" s="18" t="n">
        <v>364.56387113</v>
      </c>
      <c r="H63" s="20" t="n">
        <v>3.54093208</v>
      </c>
      <c r="I63" s="18" t="s">
        <v>404</v>
      </c>
      <c r="J63" s="20" t="s">
        <v>404</v>
      </c>
      <c r="K63" s="18" t="s">
        <v>404</v>
      </c>
      <c r="L63" s="20" t="s">
        <v>404</v>
      </c>
      <c r="M63" s="18" t="s">
        <v>404</v>
      </c>
      <c r="N63" s="20" t="s">
        <v>404</v>
      </c>
      <c r="O63" s="18" t="s">
        <v>404</v>
      </c>
      <c r="P63" s="20" t="s">
        <v>404</v>
      </c>
      <c r="Q63" s="18" t="n">
        <v>409.65931184</v>
      </c>
      <c r="R63" s="20" t="n">
        <v>4.96451886</v>
      </c>
    </row>
    <row r="64" spans="1:18">
      <c r="A64" s="15" t="s">
        <v>461</v>
      </c>
      <c r="B64" s="17" t="n">
        <v>3634</v>
      </c>
      <c r="C64" s="18">
        <f>(27.0/B64*100)</f>
        <v/>
      </c>
      <c r="D64" s="19" t="n">
        <v>3607</v>
      </c>
      <c r="E64" s="18" t="n">
        <v>446.68280598</v>
      </c>
      <c r="F64" s="20" t="n">
        <v>2.28389209</v>
      </c>
      <c r="G64" s="18" t="n">
        <v>490.52497369</v>
      </c>
      <c r="H64" s="20" t="n">
        <v>2.62166001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427.30942926</v>
      </c>
      <c r="F65" s="20" t="n">
        <v>2.23476494</v>
      </c>
      <c r="G65" s="18" t="n">
        <v>438.46466501</v>
      </c>
      <c r="H65" s="20" t="n">
        <v>12.47196083</v>
      </c>
      <c r="I65" s="18" t="s">
        <v>404</v>
      </c>
      <c r="J65" s="20" t="s">
        <v>404</v>
      </c>
      <c r="K65" s="18" t="s">
        <v>404</v>
      </c>
      <c r="L65" s="20" t="s">
        <v>404</v>
      </c>
      <c r="M65" s="18" t="s">
        <v>404</v>
      </c>
      <c r="N65" s="20" t="s">
        <v>404</v>
      </c>
      <c r="O65" s="18" t="s">
        <v>404</v>
      </c>
      <c r="P65" s="20" t="s">
        <v>404</v>
      </c>
      <c r="Q65" s="18" t="n">
        <v>382.43508488</v>
      </c>
      <c r="R65" s="20" t="n">
        <v>6.11535734</v>
      </c>
    </row>
    <row r="66" spans="1:18">
      <c r="A66" s="15" t="s">
        <v>463</v>
      </c>
      <c r="B66" s="17" t="n">
        <v>5665</v>
      </c>
      <c r="C66" s="18">
        <f>(0.0/B66*100)</f>
        <v/>
      </c>
      <c r="D66" s="19" t="n">
        <v>5665</v>
      </c>
      <c r="E66" s="18" t="n">
        <v>415.74602176</v>
      </c>
      <c r="F66" s="20" t="n">
        <v>1.14392575</v>
      </c>
      <c r="G66" s="18" t="n">
        <v>372.21840392</v>
      </c>
      <c r="H66" s="20" t="n">
        <v>3.4463867</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394.27126657</v>
      </c>
      <c r="F67" s="20" t="n">
        <v>2.91965007</v>
      </c>
      <c r="G67" s="18" t="n">
        <v>403.55976796</v>
      </c>
      <c r="H67" s="20" t="n">
        <v>5.87334398</v>
      </c>
      <c r="I67" s="18" t="s">
        <v>404</v>
      </c>
      <c r="J67" s="20" t="s">
        <v>404</v>
      </c>
      <c r="K67" s="18" t="s">
        <v>404</v>
      </c>
      <c r="L67" s="20" t="s">
        <v>404</v>
      </c>
      <c r="M67" s="18" t="s">
        <v>404</v>
      </c>
      <c r="N67" s="20" t="s">
        <v>404</v>
      </c>
      <c r="O67" s="18" t="s">
        <v>404</v>
      </c>
      <c r="P67" s="20" t="s">
        <v>404</v>
      </c>
      <c r="Q67" s="18" t="n">
        <v>431.28671492</v>
      </c>
      <c r="R67" s="20" t="n">
        <v>27.45783939</v>
      </c>
    </row>
    <row r="68" spans="1:18">
      <c r="A68" s="15" t="s">
        <v>465</v>
      </c>
      <c r="B68" s="17" t="n">
        <v>12083</v>
      </c>
      <c r="C68" s="18">
        <f>(0.0/B68*100)</f>
        <v/>
      </c>
      <c r="D68" s="19" t="n">
        <v>12083</v>
      </c>
      <c r="E68" s="18" t="n">
        <v>395.81171818</v>
      </c>
      <c r="F68" s="20" t="n">
        <v>1.26275558</v>
      </c>
      <c r="G68" s="18" t="n">
        <v>465.14700352</v>
      </c>
      <c r="H68" s="20" t="n">
        <v>1.48815604</v>
      </c>
      <c r="I68" s="18" t="s">
        <v>404</v>
      </c>
      <c r="J68" s="20" t="s">
        <v>404</v>
      </c>
      <c r="K68" s="18" t="s">
        <v>404</v>
      </c>
      <c r="L68" s="20" t="s">
        <v>404</v>
      </c>
      <c r="M68" s="18" t="s">
        <v>404</v>
      </c>
      <c r="N68" s="20" t="s">
        <v>404</v>
      </c>
      <c r="O68" s="18" t="s">
        <v>404</v>
      </c>
      <c r="P68" s="20" t="s">
        <v>404</v>
      </c>
      <c r="Q68" s="18" t="n">
        <v>409.86248403</v>
      </c>
      <c r="R68" s="20" t="n">
        <v>8.26298626</v>
      </c>
    </row>
    <row r="69" spans="1:18">
      <c r="A69" s="15" t="s">
        <v>466</v>
      </c>
      <c r="B69" s="17" t="n">
        <v>4876</v>
      </c>
      <c r="C69" s="18">
        <f>(0.0/B69*100)</f>
        <v/>
      </c>
      <c r="D69" s="19" t="n">
        <v>4876</v>
      </c>
      <c r="E69" s="18" t="n">
        <v>433.47456433</v>
      </c>
      <c r="F69" s="20" t="n">
        <v>3.39180473</v>
      </c>
      <c r="G69" s="18" t="n">
        <v>474.38141876</v>
      </c>
      <c r="H69" s="20" t="n">
        <v>18.71775741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486.79090425</v>
      </c>
      <c r="F70" s="20" t="n">
        <v>3.13584134</v>
      </c>
      <c r="G70" s="18" t="n">
        <v>484.58083775</v>
      </c>
      <c r="H70" s="20" t="n">
        <v>9.72048386</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545.60226413</v>
      </c>
      <c r="F71" s="20" t="n">
        <v>2.86368085</v>
      </c>
      <c r="G71" s="18" t="n">
        <v>557.54368226</v>
      </c>
      <c r="H71" s="20" t="n">
        <v>1.54946349</v>
      </c>
      <c r="I71" s="18" t="s">
        <v>404</v>
      </c>
      <c r="J71" s="20" t="s">
        <v>404</v>
      </c>
      <c r="K71" s="18" t="s">
        <v>404</v>
      </c>
      <c r="L71" s="20" t="s">
        <v>404</v>
      </c>
      <c r="M71" s="18" t="s">
        <v>404</v>
      </c>
      <c r="N71" s="20" t="s">
        <v>404</v>
      </c>
      <c r="O71" s="18" t="s">
        <v>404</v>
      </c>
      <c r="P71" s="20" t="s">
        <v>404</v>
      </c>
      <c r="Q71" s="18" t="n">
        <v>577.86574889</v>
      </c>
      <c r="R71" s="20" t="n">
        <v>12.19502242</v>
      </c>
    </row>
    <row r="72" spans="1:18">
      <c r="A72" s="15" t="s">
        <v>469</v>
      </c>
      <c r="B72" s="17" t="n">
        <v>7708</v>
      </c>
      <c r="C72" s="18">
        <f>(0.0/B72*100)</f>
        <v/>
      </c>
      <c r="D72" s="19" t="n">
        <v>7708</v>
      </c>
      <c r="E72" s="18" t="n">
        <v>534.10511618</v>
      </c>
      <c r="F72" s="20" t="n">
        <v>3.01845014</v>
      </c>
      <c r="G72" s="18" t="n">
        <v>518.7579429800001</v>
      </c>
      <c r="H72" s="20" t="n">
        <v>11.74602919</v>
      </c>
      <c r="I72" s="18" t="s">
        <v>404</v>
      </c>
      <c r="J72" s="20" t="s">
        <v>404</v>
      </c>
      <c r="K72" s="18" t="s">
        <v>404</v>
      </c>
      <c r="L72" s="20" t="s">
        <v>404</v>
      </c>
      <c r="M72" s="18" t="s">
        <v>404</v>
      </c>
      <c r="N72" s="20" t="s">
        <v>404</v>
      </c>
      <c r="O72" s="18" t="s">
        <v>404</v>
      </c>
      <c r="P72" s="20" t="s">
        <v>404</v>
      </c>
      <c r="Q72" s="18" t="n">
        <v>499.23905157</v>
      </c>
      <c r="R72" s="20" t="n">
        <v>14.64946168</v>
      </c>
    </row>
    <row r="73" spans="1:18">
      <c r="A73" s="15" t="s">
        <v>470</v>
      </c>
      <c r="B73" s="17" t="n">
        <v>8249</v>
      </c>
      <c r="C73" s="18">
        <f>(0.0/B73*100)</f>
        <v/>
      </c>
      <c r="D73" s="19" t="n">
        <v>8249</v>
      </c>
      <c r="E73" s="18" t="n">
        <v>424.96794347</v>
      </c>
      <c r="F73" s="20" t="n">
        <v>3.40737999</v>
      </c>
      <c r="G73" s="18" t="n">
        <v>412.11989625</v>
      </c>
      <c r="H73" s="20" t="n">
        <v>5.81617642</v>
      </c>
      <c r="I73" s="18" t="s">
        <v>404</v>
      </c>
      <c r="J73" s="20" t="s">
        <v>404</v>
      </c>
      <c r="K73" s="18" t="s">
        <v>404</v>
      </c>
      <c r="L73" s="20" t="s">
        <v>404</v>
      </c>
      <c r="M73" s="18" t="s">
        <v>404</v>
      </c>
      <c r="N73" s="20" t="s">
        <v>404</v>
      </c>
      <c r="O73" s="18" t="s">
        <v>404</v>
      </c>
      <c r="P73" s="20" t="s">
        <v>404</v>
      </c>
      <c r="Q73" s="18" t="n">
        <v>414.33472174</v>
      </c>
      <c r="R73" s="20" t="n">
        <v>22.3276248</v>
      </c>
    </row>
    <row r="74" spans="1:18">
      <c r="A74" s="15" t="s">
        <v>471</v>
      </c>
      <c r="B74" s="17" t="n">
        <v>4692</v>
      </c>
      <c r="C74" s="18">
        <f>(484.0/B74*100)</f>
        <v/>
      </c>
      <c r="D74" s="19" t="n">
        <v>4208</v>
      </c>
      <c r="E74" s="18" t="n">
        <v>425.12518912</v>
      </c>
      <c r="F74" s="20" t="n">
        <v>2.0907535</v>
      </c>
      <c r="G74" s="18" t="n">
        <v>419.74957819</v>
      </c>
      <c r="H74" s="20" t="n">
        <v>2.21686704</v>
      </c>
      <c r="I74" s="18" t="s">
        <v>404</v>
      </c>
      <c r="J74" s="20" t="s">
        <v>404</v>
      </c>
      <c r="K74" s="18" t="s">
        <v>404</v>
      </c>
      <c r="L74" s="20" t="s">
        <v>404</v>
      </c>
      <c r="M74" s="18" t="s">
        <v>404</v>
      </c>
      <c r="N74" s="20" t="s">
        <v>404</v>
      </c>
      <c r="O74" s="18" t="s">
        <v>404</v>
      </c>
      <c r="P74" s="20" t="s">
        <v>404</v>
      </c>
      <c r="Q74" s="18" t="n">
        <v>406.31694584</v>
      </c>
      <c r="R74" s="20" t="n">
        <v>11.65415459</v>
      </c>
    </row>
    <row r="75" spans="1:18">
      <c r="A75" s="15" t="s">
        <v>472</v>
      </c>
      <c r="B75" s="17" t="n">
        <v>5375</v>
      </c>
      <c r="C75" s="18">
        <f>(483.0/B75*100)</f>
        <v/>
      </c>
      <c r="D75" s="19" t="n">
        <v>4892</v>
      </c>
      <c r="E75" s="18" t="n">
        <v>388.44265199</v>
      </c>
      <c r="F75" s="20" t="n">
        <v>4.87658274</v>
      </c>
      <c r="G75" s="18" t="n">
        <v>385.50164043</v>
      </c>
      <c r="H75" s="20" t="n">
        <v>4.29211751</v>
      </c>
      <c r="I75" s="18" t="s">
        <v>404</v>
      </c>
      <c r="J75" s="20" t="s">
        <v>404</v>
      </c>
      <c r="K75" s="18" t="s">
        <v>404</v>
      </c>
      <c r="L75" s="20" t="s">
        <v>404</v>
      </c>
      <c r="M75" s="18" t="s">
        <v>404</v>
      </c>
      <c r="N75" s="20" t="s">
        <v>404</v>
      </c>
      <c r="O75" s="18" t="s">
        <v>404</v>
      </c>
      <c r="P75" s="20" t="s">
        <v>404</v>
      </c>
      <c r="Q75" s="18" t="n">
        <v>384.74440106</v>
      </c>
      <c r="R75" s="20" t="n">
        <v>11.3374391</v>
      </c>
    </row>
    <row r="76" spans="1:18">
      <c r="A76" s="15" t="s">
        <v>473</v>
      </c>
      <c r="B76" s="17" t="n">
        <v>14167</v>
      </c>
      <c r="C76" s="18">
        <f>(1400.0/B76*100)</f>
        <v/>
      </c>
      <c r="D76" s="19" t="n">
        <v>12767</v>
      </c>
      <c r="E76" s="18" t="n">
        <v>427.6334495</v>
      </c>
      <c r="F76" s="20" t="n">
        <v>2.85390382</v>
      </c>
      <c r="G76" s="18" t="n">
        <v>467.16704271</v>
      </c>
      <c r="H76" s="20" t="n">
        <v>5.9799994</v>
      </c>
      <c r="I76" s="18" t="s">
        <v>404</v>
      </c>
      <c r="J76" s="20" t="s">
        <v>404</v>
      </c>
      <c r="K76" s="18" t="s">
        <v>404</v>
      </c>
      <c r="L76" s="20" t="s">
        <v>404</v>
      </c>
      <c r="M76" s="18" t="s">
        <v>404</v>
      </c>
      <c r="N76" s="20" t="s">
        <v>404</v>
      </c>
      <c r="O76" s="18" t="s">
        <v>404</v>
      </c>
      <c r="P76" s="20" t="s">
        <v>404</v>
      </c>
      <c r="Q76" s="18" t="n">
        <v>438.77503902</v>
      </c>
      <c r="R76" s="20" t="n">
        <v>8.281519579999999</v>
      </c>
    </row>
    <row r="77" spans="1:18">
      <c r="A77" s="15" t="s">
        <v>474</v>
      </c>
      <c r="B77" s="17" t="n">
        <v>6062</v>
      </c>
      <c r="C77" s="18">
        <f>(0.0/B77*100)</f>
        <v/>
      </c>
      <c r="D77" s="19" t="n">
        <v>6062</v>
      </c>
      <c r="E77" s="18" t="n">
        <v>429.5444342</v>
      </c>
      <c r="F77" s="20" t="n">
        <v>2.99150309</v>
      </c>
      <c r="G77" s="18" t="n">
        <v>448.13724323</v>
      </c>
      <c r="H77" s="20" t="n">
        <v>5.76567493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525.33064538</v>
      </c>
      <c r="F78" s="20" t="n">
        <v>4.17118924</v>
      </c>
      <c r="G78" s="18" t="n">
        <v>521.18249923</v>
      </c>
      <c r="H78" s="20" t="n">
        <v>10.10338865</v>
      </c>
      <c r="I78" s="18" t="s">
        <v>404</v>
      </c>
      <c r="J78" s="20" t="s">
        <v>404</v>
      </c>
      <c r="K78" s="18" t="s">
        <v>404</v>
      </c>
      <c r="L78" s="20" t="s">
        <v>404</v>
      </c>
      <c r="M78" s="18" t="s">
        <v>404</v>
      </c>
      <c r="N78" s="20" t="s">
        <v>404</v>
      </c>
      <c r="O78" s="18" t="s">
        <v>404</v>
      </c>
      <c r="P78" s="20" t="s">
        <v>404</v>
      </c>
      <c r="Q78" s="18" t="n">
        <v>488.79665937</v>
      </c>
      <c r="R78" s="20" t="n">
        <v>5.36423065</v>
      </c>
    </row>
    <row customHeight="1" ht="25" r="79" spans="1:18">
      <c r="A79" s="15" t="s">
        <v>476</v>
      </c>
      <c r="B79" s="17" t="n">
        <v>1657</v>
      </c>
      <c r="C79" s="18">
        <f>(21.0/B79*100)</f>
        <v/>
      </c>
      <c r="D79" s="19" t="n">
        <v>1636</v>
      </c>
      <c r="E79" s="18" t="n">
        <v>465.48288861</v>
      </c>
      <c r="F79" s="20" t="n">
        <v>7.09724299</v>
      </c>
      <c r="G79" s="18" t="n">
        <v>491.18088018</v>
      </c>
      <c r="H79" s="20" t="n">
        <v>12.96357836</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458.54741709</v>
      </c>
      <c r="F80" s="20" t="n">
        <v>3.97699465</v>
      </c>
      <c r="G80" s="18" t="n">
        <v>442.12924362</v>
      </c>
      <c r="H80" s="20" t="n">
        <v>9.54249102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442.85605036</v>
      </c>
      <c r="F81" s="20" t="n">
        <v>2.94961808</v>
      </c>
      <c r="G81" s="18" t="n">
        <v>443.80536597</v>
      </c>
      <c r="H81" s="20" t="n">
        <v>10.55822682</v>
      </c>
      <c r="I81" s="18" t="s">
        <v>404</v>
      </c>
      <c r="J81" s="20" t="s">
        <v>404</v>
      </c>
      <c r="K81" s="18" t="s">
        <v>404</v>
      </c>
      <c r="L81" s="20" t="s">
        <v>404</v>
      </c>
      <c r="M81" s="18" t="s">
        <v>404</v>
      </c>
      <c r="N81" s="20" t="s">
        <v>404</v>
      </c>
      <c r="O81" s="18" t="s">
        <v>404</v>
      </c>
      <c r="P81" s="20" t="s">
        <v>404</v>
      </c>
      <c r="Q81" s="18" t="n">
        <v>523.4145175</v>
      </c>
      <c r="R81" s="20" t="n">
        <v>6.78576833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724</v>
      </c>
    </row>
    <row customHeight="1" ht="30" r="4" spans="1:20">
      <c r="A4" s="6" t="n"/>
      <c r="B4" s="7" t="s">
        <v>385</v>
      </c>
      <c r="C4" s="7" t="s">
        <v>386</v>
      </c>
      <c r="D4" s="8" t="s">
        <v>385</v>
      </c>
      <c r="E4" s="9" t="s">
        <v>725</v>
      </c>
      <c r="F4" s="10" t="n"/>
      <c r="G4" s="9" t="s">
        <v>726</v>
      </c>
      <c r="H4" s="10" t="n"/>
      <c r="I4" s="9" t="s">
        <v>727</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(0.0/B7*100)</f>
        <v/>
      </c>
      <c r="D7" s="19" t="n">
        <v>14530</v>
      </c>
      <c r="E7" s="18" t="n">
        <v>560.97800656</v>
      </c>
      <c r="F7" s="20" t="n">
        <v>3.89817701</v>
      </c>
      <c r="G7" s="18" t="n">
        <v>523.0871747800001</v>
      </c>
      <c r="H7" s="20" t="n">
        <v>2.86471691</v>
      </c>
      <c r="I7" s="18" t="n">
        <v>491.03696384</v>
      </c>
      <c r="J7" s="20" t="n">
        <v>2.44154837</v>
      </c>
      <c r="K7" s="18" t="s">
        <v>404</v>
      </c>
      <c r="L7" s="20" t="s">
        <v>404</v>
      </c>
      <c r="M7" s="18" t="s">
        <v>404</v>
      </c>
      <c r="N7" s="20" t="s">
        <v>404</v>
      </c>
      <c r="O7" s="18" t="s">
        <v>404</v>
      </c>
      <c r="P7" s="20" t="s">
        <v>404</v>
      </c>
      <c r="Q7" s="18" t="s">
        <v>404</v>
      </c>
      <c r="R7" s="20" t="s">
        <v>404</v>
      </c>
      <c r="S7" s="18" t="n">
        <v>507.23157626</v>
      </c>
      <c r="T7" s="20" t="n">
        <v>4.50358834</v>
      </c>
    </row>
    <row r="8" spans="1:20">
      <c r="A8" s="15" t="s">
        <v>405</v>
      </c>
      <c r="B8" s="17" t="n">
        <v>7007</v>
      </c>
      <c r="C8" s="18">
        <f>(0.0/B8*100)</f>
        <v/>
      </c>
      <c r="D8" s="19" t="n">
        <v>7007</v>
      </c>
      <c r="E8" s="18" t="n">
        <v>470.90909259</v>
      </c>
      <c r="F8" s="20" t="n">
        <v>32.18152353</v>
      </c>
      <c r="G8" s="18" t="n">
        <v>449.59521231</v>
      </c>
      <c r="H8" s="20" t="n">
        <v>32.81938745</v>
      </c>
      <c r="I8" s="18" t="n">
        <v>492.5369424</v>
      </c>
      <c r="J8" s="20" t="n">
        <v>2.80533624</v>
      </c>
      <c r="K8" s="18" t="s">
        <v>404</v>
      </c>
      <c r="L8" s="20" t="s">
        <v>404</v>
      </c>
      <c r="M8" s="18" t="s">
        <v>404</v>
      </c>
      <c r="N8" s="20" t="s">
        <v>404</v>
      </c>
      <c r="O8" s="18" t="s">
        <v>404</v>
      </c>
      <c r="P8" s="20" t="s">
        <v>404</v>
      </c>
      <c r="Q8" s="18" t="s">
        <v>404</v>
      </c>
      <c r="R8" s="20" t="s">
        <v>404</v>
      </c>
      <c r="S8" s="18" t="n">
        <v>528.5766200100001</v>
      </c>
      <c r="T8" s="20" t="n">
        <v>13.63674647</v>
      </c>
    </row>
    <row r="9" spans="1:20">
      <c r="A9" s="15" t="s">
        <v>406</v>
      </c>
      <c r="B9" s="17" t="n">
        <v>9651</v>
      </c>
      <c r="C9" s="18">
        <f>(0.0/B9*100)</f>
        <v/>
      </c>
      <c r="D9" s="19" t="n">
        <v>9651</v>
      </c>
      <c r="E9" s="18" t="s">
        <v>404</v>
      </c>
      <c r="F9" s="20" t="s">
        <v>404</v>
      </c>
      <c r="G9" s="18" t="n">
        <v>515.22089391</v>
      </c>
      <c r="H9" s="20" t="n">
        <v>7.40066426</v>
      </c>
      <c r="I9" s="18" t="n">
        <v>459.79323929</v>
      </c>
      <c r="J9" s="20" t="n">
        <v>7.84216243</v>
      </c>
      <c r="K9" s="18" t="s">
        <v>404</v>
      </c>
      <c r="L9" s="20" t="s">
        <v>404</v>
      </c>
      <c r="M9" s="18" t="s">
        <v>404</v>
      </c>
      <c r="N9" s="20" t="s">
        <v>404</v>
      </c>
      <c r="O9" s="18" t="s">
        <v>404</v>
      </c>
      <c r="P9" s="20" t="s">
        <v>404</v>
      </c>
      <c r="Q9" s="18" t="n">
        <v>515.41148638</v>
      </c>
      <c r="R9" s="20" t="n">
        <v>2.59921092</v>
      </c>
      <c r="S9" s="18" t="n">
        <v>477.1847867</v>
      </c>
      <c r="T9" s="20" t="n">
        <v>14.02180866</v>
      </c>
    </row>
    <row r="10" spans="1:20">
      <c r="A10" s="15" t="s">
        <v>407</v>
      </c>
      <c r="B10" s="17" t="n">
        <v>20058</v>
      </c>
      <c r="C10" s="18">
        <f>(0.0/B10*100)</f>
        <v/>
      </c>
      <c r="D10" s="19" t="n">
        <v>20058</v>
      </c>
      <c r="E10" s="18" t="n">
        <v>561.30368634</v>
      </c>
      <c r="F10" s="20" t="n">
        <v>9.407874380000001</v>
      </c>
      <c r="G10" s="18" t="n">
        <v>565.17980683</v>
      </c>
      <c r="H10" s="20" t="n">
        <v>10.26498952</v>
      </c>
      <c r="I10" s="18" t="n">
        <v>525.55003128</v>
      </c>
      <c r="J10" s="20" t="n">
        <v>2.24395525</v>
      </c>
      <c r="K10" s="18" t="s">
        <v>404</v>
      </c>
      <c r="L10" s="20" t="s">
        <v>404</v>
      </c>
      <c r="M10" s="18" t="s">
        <v>404</v>
      </c>
      <c r="N10" s="20" t="s">
        <v>404</v>
      </c>
      <c r="O10" s="18" t="s">
        <v>404</v>
      </c>
      <c r="P10" s="20" t="s">
        <v>404</v>
      </c>
      <c r="Q10" s="18" t="s">
        <v>404</v>
      </c>
      <c r="R10" s="20" t="s">
        <v>404</v>
      </c>
      <c r="S10" s="18" t="n">
        <v>519.4107344</v>
      </c>
      <c r="T10" s="20" t="n">
        <v>5.8315981</v>
      </c>
    </row>
    <row r="11" spans="1:20">
      <c r="A11" s="15" t="s">
        <v>408</v>
      </c>
      <c r="B11" s="17" t="n">
        <v>7053</v>
      </c>
      <c r="C11" s="18">
        <f>(0.0/B11*100)</f>
        <v/>
      </c>
      <c r="D11" s="19" t="n">
        <v>7053</v>
      </c>
      <c r="E11" s="18" t="n">
        <v>509.91052063</v>
      </c>
      <c r="F11" s="20" t="n">
        <v>6.79917134</v>
      </c>
      <c r="G11" s="18" t="n">
        <v>454.02314737</v>
      </c>
      <c r="H11" s="20" t="n">
        <v>3.83364566</v>
      </c>
      <c r="I11" s="18" t="n">
        <v>418.86441154</v>
      </c>
      <c r="J11" s="20" t="n">
        <v>4.07947746</v>
      </c>
      <c r="K11" s="18" t="s">
        <v>404</v>
      </c>
      <c r="L11" s="20" t="s">
        <v>404</v>
      </c>
      <c r="M11" s="18" t="s">
        <v>404</v>
      </c>
      <c r="N11" s="20" t="s">
        <v>404</v>
      </c>
      <c r="O11" s="18" t="s">
        <v>404</v>
      </c>
      <c r="P11" s="20" t="s">
        <v>404</v>
      </c>
      <c r="Q11" s="18" t="s">
        <v>404</v>
      </c>
      <c r="R11" s="20" t="s">
        <v>404</v>
      </c>
      <c r="S11" s="18" t="n">
        <v>453.65407551</v>
      </c>
      <c r="T11" s="20" t="n">
        <v>11.10242953</v>
      </c>
    </row>
    <row r="12" spans="1:20">
      <c r="A12" s="15" t="s">
        <v>409</v>
      </c>
      <c r="B12" s="17" t="n">
        <v>6894</v>
      </c>
      <c r="C12" s="18">
        <f>(0.0/B12*100)</f>
        <v/>
      </c>
      <c r="D12" s="19" t="n">
        <v>6894</v>
      </c>
      <c r="E12" s="18" t="n">
        <v>513.29097611</v>
      </c>
      <c r="F12" s="20" t="n">
        <v>23.36125091</v>
      </c>
      <c r="G12" s="18" t="n">
        <v>503.97557798</v>
      </c>
      <c r="H12" s="20" t="n">
        <v>10.82437724</v>
      </c>
      <c r="I12" s="18" t="n">
        <v>492.3724781</v>
      </c>
      <c r="J12" s="20" t="n">
        <v>2.61953914</v>
      </c>
      <c r="K12" s="18" t="s">
        <v>404</v>
      </c>
      <c r="L12" s="20" t="s">
        <v>404</v>
      </c>
      <c r="M12" s="18" t="s">
        <v>404</v>
      </c>
      <c r="N12" s="20" t="s">
        <v>404</v>
      </c>
      <c r="O12" s="18" t="s">
        <v>404</v>
      </c>
      <c r="P12" s="20" t="s">
        <v>404</v>
      </c>
      <c r="Q12" s="18" t="s">
        <v>404</v>
      </c>
      <c r="R12" s="20" t="s">
        <v>404</v>
      </c>
      <c r="S12" s="18" t="n">
        <v>472.12671282</v>
      </c>
      <c r="T12" s="20" t="n">
        <v>22.73768196</v>
      </c>
    </row>
    <row r="13" spans="1:20">
      <c r="A13" s="15" t="s">
        <v>410</v>
      </c>
      <c r="B13" s="17" t="n">
        <v>7161</v>
      </c>
      <c r="C13" s="18">
        <f>(0.0/B13*100)</f>
        <v/>
      </c>
      <c r="D13" s="19" t="n">
        <v>7161</v>
      </c>
      <c r="E13" s="18" t="n">
        <v>534.35198267</v>
      </c>
      <c r="F13" s="20" t="n">
        <v>15.09343021</v>
      </c>
      <c r="G13" s="18" t="n">
        <v>513.00908169</v>
      </c>
      <c r="H13" s="20" t="n">
        <v>8.615710030000001</v>
      </c>
      <c r="I13" s="18" t="n">
        <v>498.29259188</v>
      </c>
      <c r="J13" s="20" t="n">
        <v>2.46696692</v>
      </c>
      <c r="K13" s="18" t="s">
        <v>404</v>
      </c>
      <c r="L13" s="20" t="s">
        <v>404</v>
      </c>
      <c r="M13" s="18" t="s">
        <v>404</v>
      </c>
      <c r="N13" s="20" t="s">
        <v>404</v>
      </c>
      <c r="O13" s="18" t="s">
        <v>404</v>
      </c>
      <c r="P13" s="20" t="s">
        <v>404</v>
      </c>
      <c r="Q13" s="18" t="s">
        <v>404</v>
      </c>
      <c r="R13" s="20" t="s">
        <v>404</v>
      </c>
      <c r="S13" s="18" t="n">
        <v>501.01203992</v>
      </c>
      <c r="T13" s="20" t="n">
        <v>5.00979825</v>
      </c>
    </row>
    <row r="14" spans="1:20">
      <c r="A14" s="15" t="s">
        <v>411</v>
      </c>
      <c r="B14" s="17" t="n">
        <v>5587</v>
      </c>
      <c r="C14" s="18">
        <f>(0.0/B14*100)</f>
        <v/>
      </c>
      <c r="D14" s="19" t="n">
        <v>5587</v>
      </c>
      <c r="E14" s="18" t="n">
        <v>555.29385264</v>
      </c>
      <c r="F14" s="20" t="n">
        <v>33.21149821</v>
      </c>
      <c r="G14" s="18" t="n">
        <v>539.39307273</v>
      </c>
      <c r="H14" s="20" t="n">
        <v>16.44764244</v>
      </c>
      <c r="I14" s="18" t="n">
        <v>533.30910048</v>
      </c>
      <c r="J14" s="20" t="n">
        <v>2.15519592</v>
      </c>
      <c r="K14" s="18" t="s">
        <v>404</v>
      </c>
      <c r="L14" s="20" t="s">
        <v>404</v>
      </c>
      <c r="M14" s="18" t="s">
        <v>404</v>
      </c>
      <c r="N14" s="20" t="s">
        <v>404</v>
      </c>
      <c r="O14" s="18" t="s">
        <v>404</v>
      </c>
      <c r="P14" s="20" t="s">
        <v>404</v>
      </c>
      <c r="Q14" s="18" t="s">
        <v>404</v>
      </c>
      <c r="R14" s="20" t="s">
        <v>404</v>
      </c>
      <c r="S14" s="18" t="n">
        <v>589.11983534</v>
      </c>
      <c r="T14" s="20" t="n">
        <v>10.72690821</v>
      </c>
    </row>
    <row r="15" spans="1:20">
      <c r="A15" s="15" t="s">
        <v>412</v>
      </c>
      <c r="B15" s="17" t="n">
        <v>5882</v>
      </c>
      <c r="C15" s="18">
        <f>(0.0/B15*100)</f>
        <v/>
      </c>
      <c r="D15" s="19" t="n">
        <v>5882</v>
      </c>
      <c r="E15" s="18" t="s">
        <v>404</v>
      </c>
      <c r="F15" s="20" t="s">
        <v>404</v>
      </c>
      <c r="G15" s="18" t="n">
        <v>569.70335137</v>
      </c>
      <c r="H15" s="20" t="n">
        <v>15.71942525</v>
      </c>
      <c r="I15" s="18" t="n">
        <v>528.5606274100001</v>
      </c>
      <c r="J15" s="20" t="n">
        <v>2.39192864</v>
      </c>
      <c r="K15" s="18" t="s">
        <v>404</v>
      </c>
      <c r="L15" s="20" t="s">
        <v>404</v>
      </c>
      <c r="M15" s="18" t="s">
        <v>404</v>
      </c>
      <c r="N15" s="20" t="s">
        <v>404</v>
      </c>
      <c r="O15" s="18" t="s">
        <v>404</v>
      </c>
      <c r="P15" s="20" t="s">
        <v>404</v>
      </c>
      <c r="Q15" s="18" t="s">
        <v>404</v>
      </c>
      <c r="R15" s="20" t="s">
        <v>404</v>
      </c>
      <c r="S15" s="18" t="n">
        <v>540.2325515700001</v>
      </c>
      <c r="T15" s="20" t="n">
        <v>19.98037005</v>
      </c>
    </row>
    <row r="16" spans="1:20">
      <c r="A16" s="15" t="s">
        <v>413</v>
      </c>
      <c r="B16" s="17" t="n">
        <v>6108</v>
      </c>
      <c r="C16" s="18">
        <f>(0.0/B16*100)</f>
        <v/>
      </c>
      <c r="D16" s="19" t="n">
        <v>6108</v>
      </c>
      <c r="E16" s="18" t="n">
        <v>540.76351458</v>
      </c>
      <c r="F16" s="20" t="n">
        <v>17.32238899</v>
      </c>
      <c r="G16" s="18" t="n">
        <v>501.78123896</v>
      </c>
      <c r="H16" s="20" t="n">
        <v>8.01346326</v>
      </c>
      <c r="I16" s="18" t="n">
        <v>491.50832765</v>
      </c>
      <c r="J16" s="20" t="n">
        <v>2.71842008</v>
      </c>
      <c r="K16" s="18" t="s">
        <v>404</v>
      </c>
      <c r="L16" s="20" t="s">
        <v>404</v>
      </c>
      <c r="M16" s="18" t="s">
        <v>404</v>
      </c>
      <c r="N16" s="20" t="s">
        <v>404</v>
      </c>
      <c r="O16" s="18" t="s">
        <v>404</v>
      </c>
      <c r="P16" s="20" t="s">
        <v>404</v>
      </c>
      <c r="Q16" s="18" t="s">
        <v>404</v>
      </c>
      <c r="R16" s="20" t="s">
        <v>404</v>
      </c>
      <c r="S16" s="18" t="n">
        <v>485.17476322</v>
      </c>
      <c r="T16" s="20" t="n">
        <v>15.95811152</v>
      </c>
    </row>
    <row r="17" spans="1:20">
      <c r="A17" s="15" t="s">
        <v>414</v>
      </c>
      <c r="B17" s="17" t="n">
        <v>6504</v>
      </c>
      <c r="C17" s="18">
        <f>(0.0/B17*100)</f>
        <v/>
      </c>
      <c r="D17" s="19" t="n">
        <v>6504</v>
      </c>
      <c r="E17" s="18" t="n">
        <v>583.9899560699999</v>
      </c>
      <c r="F17" s="20" t="n">
        <v>3.70429124</v>
      </c>
      <c r="G17" s="18" t="n">
        <v>549.43752569</v>
      </c>
      <c r="H17" s="20" t="n">
        <v>8.70768397</v>
      </c>
      <c r="I17" s="18" t="n">
        <v>504.46508183</v>
      </c>
      <c r="J17" s="20" t="n">
        <v>3.62325128</v>
      </c>
      <c r="K17" s="18" t="s">
        <v>404</v>
      </c>
      <c r="L17" s="20" t="s">
        <v>404</v>
      </c>
      <c r="M17" s="18" t="s">
        <v>404</v>
      </c>
      <c r="N17" s="20" t="s">
        <v>404</v>
      </c>
      <c r="O17" s="18" t="s">
        <v>404</v>
      </c>
      <c r="P17" s="20" t="s">
        <v>404</v>
      </c>
      <c r="Q17" s="18" t="s">
        <v>404</v>
      </c>
      <c r="R17" s="20" t="s">
        <v>404</v>
      </c>
      <c r="S17" s="18" t="n">
        <v>513.86462267</v>
      </c>
      <c r="T17" s="20" t="n">
        <v>6.69347444</v>
      </c>
    </row>
    <row r="18" spans="1:20">
      <c r="A18" s="15" t="s">
        <v>415</v>
      </c>
      <c r="B18" s="17" t="n">
        <v>5532</v>
      </c>
      <c r="C18" s="18">
        <f>(0.0/B18*100)</f>
        <v/>
      </c>
      <c r="D18" s="19" t="n">
        <v>5532</v>
      </c>
      <c r="E18" s="18" t="n">
        <v>530.57860339</v>
      </c>
      <c r="F18" s="20" t="n">
        <v>8.019506720000001</v>
      </c>
      <c r="G18" s="18" t="s">
        <v>404</v>
      </c>
      <c r="H18" s="20" t="s">
        <v>404</v>
      </c>
      <c r="I18" s="18" t="n">
        <v>451.79808086</v>
      </c>
      <c r="J18" s="20" t="n">
        <v>4.14382316</v>
      </c>
      <c r="K18" s="18" t="s">
        <v>404</v>
      </c>
      <c r="L18" s="20" t="s">
        <v>404</v>
      </c>
      <c r="M18" s="18" t="s">
        <v>404</v>
      </c>
      <c r="N18" s="20" t="s">
        <v>404</v>
      </c>
      <c r="O18" s="18" t="s">
        <v>404</v>
      </c>
      <c r="P18" s="20" t="s">
        <v>404</v>
      </c>
      <c r="Q18" s="18" t="s">
        <v>404</v>
      </c>
      <c r="R18" s="20" t="s">
        <v>404</v>
      </c>
      <c r="S18" s="18" t="n">
        <v>438.60707657</v>
      </c>
      <c r="T18" s="20" t="n">
        <v>28.10804672</v>
      </c>
    </row>
    <row r="19" spans="1:20">
      <c r="A19" s="15" t="s">
        <v>416</v>
      </c>
      <c r="B19" s="17" t="n">
        <v>5658</v>
      </c>
      <c r="C19" s="18">
        <f>(0.0/B19*100)</f>
        <v/>
      </c>
      <c r="D19" s="19" t="n">
        <v>5658</v>
      </c>
      <c r="E19" s="18" t="n">
        <v>540.1438068</v>
      </c>
      <c r="F19" s="20" t="n">
        <v>12.31741951</v>
      </c>
      <c r="G19" s="18" t="n">
        <v>486.01484117</v>
      </c>
      <c r="H19" s="20" t="n">
        <v>8.844561580000001</v>
      </c>
      <c r="I19" s="18" t="n">
        <v>474.05750957</v>
      </c>
      <c r="J19" s="20" t="n">
        <v>3.40962468</v>
      </c>
      <c r="K19" s="18" t="s">
        <v>404</v>
      </c>
      <c r="L19" s="20" t="s">
        <v>404</v>
      </c>
      <c r="M19" s="18" t="s">
        <v>404</v>
      </c>
      <c r="N19" s="20" t="s">
        <v>404</v>
      </c>
      <c r="O19" s="18" t="s">
        <v>404</v>
      </c>
      <c r="P19" s="20" t="s">
        <v>404</v>
      </c>
      <c r="Q19" s="18" t="s">
        <v>404</v>
      </c>
      <c r="R19" s="20" t="s">
        <v>404</v>
      </c>
      <c r="S19" s="18" t="n">
        <v>467.56559956</v>
      </c>
      <c r="T19" s="20" t="n">
        <v>21.04179982</v>
      </c>
    </row>
    <row r="20" spans="1:20">
      <c r="A20" s="15" t="s">
        <v>417</v>
      </c>
      <c r="B20" s="17" t="n">
        <v>3371</v>
      </c>
      <c r="C20" s="18">
        <f>(0.0/B20*100)</f>
        <v/>
      </c>
      <c r="D20" s="19" t="n">
        <v>3371</v>
      </c>
      <c r="E20" s="18" t="s">
        <v>404</v>
      </c>
      <c r="F20" s="20" t="s">
        <v>404</v>
      </c>
      <c r="G20" s="18" t="n">
        <v>502.46953125</v>
      </c>
      <c r="H20" s="20" t="n">
        <v>20.64676108</v>
      </c>
      <c r="I20" s="18" t="n">
        <v>473.19406896</v>
      </c>
      <c r="J20" s="20" t="n">
        <v>1.72121372</v>
      </c>
      <c r="K20" s="18" t="s">
        <v>404</v>
      </c>
      <c r="L20" s="20" t="s">
        <v>404</v>
      </c>
      <c r="M20" s="18" t="s">
        <v>404</v>
      </c>
      <c r="N20" s="20" t="s">
        <v>404</v>
      </c>
      <c r="O20" s="18" t="s">
        <v>404</v>
      </c>
      <c r="P20" s="20" t="s">
        <v>404</v>
      </c>
      <c r="Q20" s="18" t="s">
        <v>404</v>
      </c>
      <c r="R20" s="20" t="s">
        <v>404</v>
      </c>
      <c r="S20" s="18" t="n">
        <v>469.19204126</v>
      </c>
      <c r="T20" s="20" t="n">
        <v>8.48456788</v>
      </c>
    </row>
    <row r="21" spans="1:20">
      <c r="A21" s="15" t="s">
        <v>418</v>
      </c>
      <c r="B21" s="17" t="n">
        <v>5741</v>
      </c>
      <c r="C21" s="18">
        <f>(0.0/B21*100)</f>
        <v/>
      </c>
      <c r="D21" s="19" t="n">
        <v>5741</v>
      </c>
      <c r="E21" s="18" t="n">
        <v>538.69997915</v>
      </c>
      <c r="F21" s="20" t="n">
        <v>18.35774005</v>
      </c>
      <c r="G21" s="18" t="n">
        <v>509.65481209</v>
      </c>
      <c r="H21" s="20" t="n">
        <v>3.34110004</v>
      </c>
      <c r="I21" s="18" t="n">
        <v>488.10922782</v>
      </c>
      <c r="J21" s="20" t="n">
        <v>3.70255377</v>
      </c>
      <c r="K21" s="18" t="s">
        <v>404</v>
      </c>
      <c r="L21" s="20" t="s">
        <v>404</v>
      </c>
      <c r="M21" s="18" t="s">
        <v>404</v>
      </c>
      <c r="N21" s="20" t="s">
        <v>404</v>
      </c>
      <c r="O21" s="18" t="s">
        <v>404</v>
      </c>
      <c r="P21" s="20" t="s">
        <v>404</v>
      </c>
      <c r="Q21" s="18" t="s">
        <v>404</v>
      </c>
      <c r="R21" s="20" t="s">
        <v>404</v>
      </c>
      <c r="S21" s="18" t="n">
        <v>532.49424476</v>
      </c>
      <c r="T21" s="20" t="n">
        <v>7.88923204</v>
      </c>
    </row>
    <row r="22" spans="1:20">
      <c r="A22" s="15" t="s">
        <v>419</v>
      </c>
      <c r="B22" s="17" t="n">
        <v>6598</v>
      </c>
      <c r="C22" s="18">
        <f>(0.0/B22*100)</f>
        <v/>
      </c>
      <c r="D22" s="19" t="n">
        <v>6598</v>
      </c>
      <c r="E22" s="18" t="s">
        <v>404</v>
      </c>
      <c r="F22" s="20" t="s">
        <v>404</v>
      </c>
      <c r="G22" s="18" t="s">
        <v>404</v>
      </c>
      <c r="H22" s="20" t="s">
        <v>404</v>
      </c>
      <c r="I22" s="18" t="s">
        <v>404</v>
      </c>
      <c r="J22" s="20" t="s">
        <v>404</v>
      </c>
      <c r="K22" s="18" t="s">
        <v>404</v>
      </c>
      <c r="L22" s="20" t="s">
        <v>404</v>
      </c>
      <c r="M22" s="18" t="s">
        <v>404</v>
      </c>
      <c r="N22" s="20" t="s">
        <v>404</v>
      </c>
      <c r="O22" s="18" t="s">
        <v>404</v>
      </c>
      <c r="P22" s="20" t="s">
        <v>404</v>
      </c>
      <c r="Q22" s="18" t="n">
        <v>466.55281214</v>
      </c>
      <c r="R22" s="20" t="n">
        <v>3.43755424</v>
      </c>
      <c r="S22" s="18" t="s">
        <v>404</v>
      </c>
      <c r="T22" s="20" t="s">
        <v>404</v>
      </c>
    </row>
    <row r="23" spans="1:20">
      <c r="A23" s="15" t="s">
        <v>420</v>
      </c>
      <c r="B23" s="17" t="n">
        <v>11583</v>
      </c>
      <c r="C23" s="18">
        <f>(0.0/B23*100)</f>
        <v/>
      </c>
      <c r="D23" s="19" t="n">
        <v>11583</v>
      </c>
      <c r="E23" s="18" t="n">
        <v>517.9467866</v>
      </c>
      <c r="F23" s="20" t="n">
        <v>12.90944906</v>
      </c>
      <c r="G23" s="18" t="n">
        <v>411.90107565</v>
      </c>
      <c r="H23" s="20" t="n">
        <v>13.74311568</v>
      </c>
      <c r="I23" s="18" t="n">
        <v>485.47007748</v>
      </c>
      <c r="J23" s="20" t="n">
        <v>3.18618456</v>
      </c>
      <c r="K23" s="18" t="s">
        <v>404</v>
      </c>
      <c r="L23" s="20" t="s">
        <v>404</v>
      </c>
      <c r="M23" s="18" t="s">
        <v>404</v>
      </c>
      <c r="N23" s="20" t="s">
        <v>404</v>
      </c>
      <c r="O23" s="18" t="s">
        <v>404</v>
      </c>
      <c r="P23" s="20" t="s">
        <v>404</v>
      </c>
      <c r="Q23" s="18" t="s">
        <v>404</v>
      </c>
      <c r="R23" s="20" t="s">
        <v>404</v>
      </c>
      <c r="S23" s="18" t="n">
        <v>466.54650263</v>
      </c>
      <c r="T23" s="20" t="n">
        <v>7.58461034</v>
      </c>
    </row>
    <row r="24" spans="1:20">
      <c r="A24" s="15" t="s">
        <v>421</v>
      </c>
      <c r="B24" s="17" t="n">
        <v>6647</v>
      </c>
      <c r="C24" s="18">
        <f>(0.0/B24*100)</f>
        <v/>
      </c>
      <c r="D24" s="19" t="n">
        <v>6647</v>
      </c>
      <c r="E24" s="18" t="n">
        <v>536.66108146</v>
      </c>
      <c r="F24" s="20" t="n">
        <v>6.29910098</v>
      </c>
      <c r="G24" s="18" t="n">
        <v>459.44889029</v>
      </c>
      <c r="H24" s="20" t="n">
        <v>20.77357019</v>
      </c>
      <c r="I24" s="18" t="n">
        <v>543.38186651</v>
      </c>
      <c r="J24" s="20" t="n">
        <v>3.18317144</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553.4843617</v>
      </c>
      <c r="F25" s="20" t="n">
        <v>12.94712725</v>
      </c>
      <c r="G25" s="18" t="n">
        <v>513.2284585800001</v>
      </c>
      <c r="H25" s="20" t="n">
        <v>8.324994200000001</v>
      </c>
      <c r="I25" s="18" t="n">
        <v>508.83562912</v>
      </c>
      <c r="J25" s="20" t="n">
        <v>3.94805998</v>
      </c>
      <c r="K25" s="18" t="s">
        <v>404</v>
      </c>
      <c r="L25" s="20" t="s">
        <v>404</v>
      </c>
      <c r="M25" s="18" t="s">
        <v>404</v>
      </c>
      <c r="N25" s="20" t="s">
        <v>404</v>
      </c>
      <c r="O25" s="18" t="s">
        <v>404</v>
      </c>
      <c r="P25" s="20" t="s">
        <v>404</v>
      </c>
      <c r="Q25" s="18" t="s">
        <v>404</v>
      </c>
      <c r="R25" s="20" t="s">
        <v>404</v>
      </c>
      <c r="S25" s="18" t="n">
        <v>571.8170252899999</v>
      </c>
      <c r="T25" s="20" t="n">
        <v>31.45292131</v>
      </c>
    </row>
    <row r="26" spans="1:20">
      <c r="A26" s="15" t="s">
        <v>423</v>
      </c>
      <c r="B26" s="17" t="n">
        <v>4869</v>
      </c>
      <c r="C26" s="18">
        <f>(0.0/B26*100)</f>
        <v/>
      </c>
      <c r="D26" s="19" t="n">
        <v>4869</v>
      </c>
      <c r="E26" s="18" t="n">
        <v>492.01147491</v>
      </c>
      <c r="F26" s="20" t="n">
        <v>24.87066695</v>
      </c>
      <c r="G26" s="18" t="n">
        <v>515.45105916</v>
      </c>
      <c r="H26" s="20" t="n">
        <v>20.00094556</v>
      </c>
      <c r="I26" s="18" t="n">
        <v>490.33459984</v>
      </c>
      <c r="J26" s="20" t="n">
        <v>1.59561299</v>
      </c>
      <c r="K26" s="18" t="s">
        <v>404</v>
      </c>
      <c r="L26" s="20" t="s">
        <v>404</v>
      </c>
      <c r="M26" s="18" t="s">
        <v>404</v>
      </c>
      <c r="N26" s="20" t="s">
        <v>404</v>
      </c>
      <c r="O26" s="18" t="s">
        <v>404</v>
      </c>
      <c r="P26" s="20" t="s">
        <v>404</v>
      </c>
      <c r="Q26" s="18" t="s">
        <v>404</v>
      </c>
      <c r="R26" s="20" t="s">
        <v>404</v>
      </c>
      <c r="S26" s="18" t="n">
        <v>453.66289205</v>
      </c>
      <c r="T26" s="20" t="n">
        <v>13.24604354</v>
      </c>
    </row>
    <row r="27" spans="1:20">
      <c r="A27" s="15" t="s">
        <v>424</v>
      </c>
      <c r="B27" s="17" t="n">
        <v>5299</v>
      </c>
      <c r="C27" s="18">
        <f>(0.0/B27*100)</f>
        <v/>
      </c>
      <c r="D27" s="19" t="n">
        <v>5299</v>
      </c>
      <c r="E27" s="18" t="n">
        <v>593.86294244</v>
      </c>
      <c r="F27" s="20" t="n">
        <v>8.39683702</v>
      </c>
      <c r="G27" s="18" t="n">
        <v>465.369153</v>
      </c>
      <c r="H27" s="20" t="n">
        <v>3.71396263</v>
      </c>
      <c r="I27" s="18" t="n">
        <v>482.88428512</v>
      </c>
      <c r="J27" s="20" t="n">
        <v>1.1624778</v>
      </c>
      <c r="K27" s="18" t="s">
        <v>404</v>
      </c>
      <c r="L27" s="20" t="s">
        <v>404</v>
      </c>
      <c r="M27" s="18" t="s">
        <v>404</v>
      </c>
      <c r="N27" s="20" t="s">
        <v>404</v>
      </c>
      <c r="O27" s="18" t="s">
        <v>404</v>
      </c>
      <c r="P27" s="20" t="s">
        <v>404</v>
      </c>
      <c r="Q27" s="18" t="s">
        <v>404</v>
      </c>
      <c r="R27" s="20" t="s">
        <v>404</v>
      </c>
      <c r="S27" s="18" t="n">
        <v>457.66314299</v>
      </c>
      <c r="T27" s="20" t="n">
        <v>4.48522775</v>
      </c>
    </row>
    <row r="28" spans="1:20">
      <c r="A28" s="15" t="s">
        <v>425</v>
      </c>
      <c r="B28" s="17" t="n">
        <v>7568</v>
      </c>
      <c r="C28" s="18">
        <f>(0.0/B28*100)</f>
        <v/>
      </c>
      <c r="D28" s="19" t="n">
        <v>7568</v>
      </c>
      <c r="E28" s="18" t="n">
        <v>447.75905397</v>
      </c>
      <c r="F28" s="20" t="n">
        <v>9.504732450000001</v>
      </c>
      <c r="G28" s="18" t="s">
        <v>404</v>
      </c>
      <c r="H28" s="20" t="s">
        <v>404</v>
      </c>
      <c r="I28" s="18" t="n">
        <v>411.99032247</v>
      </c>
      <c r="J28" s="20" t="n">
        <v>2.06248767</v>
      </c>
      <c r="K28" s="18" t="s">
        <v>404</v>
      </c>
      <c r="L28" s="20" t="s">
        <v>404</v>
      </c>
      <c r="M28" s="18" t="s">
        <v>404</v>
      </c>
      <c r="N28" s="20" t="s">
        <v>404</v>
      </c>
      <c r="O28" s="18" t="s">
        <v>404</v>
      </c>
      <c r="P28" s="20" t="s">
        <v>404</v>
      </c>
      <c r="Q28" s="18" t="s">
        <v>404</v>
      </c>
      <c r="R28" s="20" t="s">
        <v>404</v>
      </c>
      <c r="S28" s="18" t="n">
        <v>423.76667356</v>
      </c>
      <c r="T28" s="20" t="n">
        <v>17.06391852</v>
      </c>
    </row>
    <row r="29" spans="1:20">
      <c r="A29" s="15" t="s">
        <v>426</v>
      </c>
      <c r="B29" s="17" t="n">
        <v>5385</v>
      </c>
      <c r="C29" s="18">
        <f>(0.0/B29*100)</f>
        <v/>
      </c>
      <c r="D29" s="19" t="n">
        <v>5385</v>
      </c>
      <c r="E29" s="18" t="n">
        <v>462.7053</v>
      </c>
      <c r="F29" s="20" t="n">
        <v>20.80967021</v>
      </c>
      <c r="G29" s="18" t="n">
        <v>506.28069353</v>
      </c>
      <c r="H29" s="20" t="n">
        <v>7.14341706</v>
      </c>
      <c r="I29" s="18" t="n">
        <v>512.76738383</v>
      </c>
      <c r="J29" s="20" t="n">
        <v>9.88360215</v>
      </c>
      <c r="K29" s="18" t="s">
        <v>404</v>
      </c>
      <c r="L29" s="20" t="s">
        <v>404</v>
      </c>
      <c r="M29" s="18" t="s">
        <v>404</v>
      </c>
      <c r="N29" s="20" t="s">
        <v>404</v>
      </c>
      <c r="O29" s="18" t="s">
        <v>404</v>
      </c>
      <c r="P29" s="20" t="s">
        <v>404</v>
      </c>
      <c r="Q29" s="18" t="s">
        <v>404</v>
      </c>
      <c r="R29" s="20" t="s">
        <v>404</v>
      </c>
      <c r="S29" s="18" t="n">
        <v>507.78134487</v>
      </c>
      <c r="T29" s="20" t="n">
        <v>8.425628420000001</v>
      </c>
    </row>
    <row r="30" spans="1:20">
      <c r="A30" s="15" t="s">
        <v>427</v>
      </c>
      <c r="B30" s="17" t="n">
        <v>4520</v>
      </c>
      <c r="C30" s="18">
        <f>(0.0/B30*100)</f>
        <v/>
      </c>
      <c r="D30" s="19" t="n">
        <v>4520</v>
      </c>
      <c r="E30" s="18" t="n">
        <v>581.87410125</v>
      </c>
      <c r="F30" s="20" t="n">
        <v>10.88678201</v>
      </c>
      <c r="G30" s="18" t="s">
        <v>404</v>
      </c>
      <c r="H30" s="20" t="s">
        <v>404</v>
      </c>
      <c r="I30" s="18" t="n">
        <v>510.74242046</v>
      </c>
      <c r="J30" s="20" t="n">
        <v>2.88487499</v>
      </c>
      <c r="K30" s="18" t="s">
        <v>404</v>
      </c>
      <c r="L30" s="20" t="s">
        <v>404</v>
      </c>
      <c r="M30" s="18" t="s">
        <v>404</v>
      </c>
      <c r="N30" s="20" t="s">
        <v>404</v>
      </c>
      <c r="O30" s="18" t="s">
        <v>404</v>
      </c>
      <c r="P30" s="20" t="s">
        <v>404</v>
      </c>
      <c r="Q30" s="18" t="s">
        <v>404</v>
      </c>
      <c r="R30" s="20" t="s">
        <v>404</v>
      </c>
      <c r="S30" s="18" t="n">
        <v>505.40735791</v>
      </c>
      <c r="T30" s="20" t="n">
        <v>5.63114387</v>
      </c>
    </row>
    <row r="31" spans="1:20">
      <c r="A31" s="15" t="s">
        <v>428</v>
      </c>
      <c r="B31" s="17" t="n">
        <v>5456</v>
      </c>
      <c r="C31" s="18">
        <f>(0.0/B31*100)</f>
        <v/>
      </c>
      <c r="D31" s="19" t="n">
        <v>5456</v>
      </c>
      <c r="E31" s="18" t="s">
        <v>404</v>
      </c>
      <c r="F31" s="20" t="s">
        <v>404</v>
      </c>
      <c r="G31" s="18" t="n">
        <v>492.16629249</v>
      </c>
      <c r="H31" s="20" t="n">
        <v>24.83214711</v>
      </c>
      <c r="I31" s="18" t="n">
        <v>498.44237715</v>
      </c>
      <c r="J31" s="20" t="n">
        <v>2.262058</v>
      </c>
      <c r="K31" s="18" t="s">
        <v>404</v>
      </c>
      <c r="L31" s="20" t="s">
        <v>404</v>
      </c>
      <c r="M31" s="18" t="s">
        <v>404</v>
      </c>
      <c r="N31" s="20" t="s">
        <v>404</v>
      </c>
      <c r="O31" s="18" t="s">
        <v>404</v>
      </c>
      <c r="P31" s="20" t="s">
        <v>404</v>
      </c>
      <c r="Q31" s="18" t="s">
        <v>404</v>
      </c>
      <c r="R31" s="20" t="s">
        <v>404</v>
      </c>
      <c r="S31" s="18" t="n">
        <v>499.1979629</v>
      </c>
      <c r="T31" s="20" t="n">
        <v>6.39117415</v>
      </c>
    </row>
    <row r="32" spans="1:20">
      <c r="A32" s="15" t="s">
        <v>429</v>
      </c>
      <c r="B32" s="17" t="n">
        <v>4478</v>
      </c>
      <c r="C32" s="18">
        <f>(0.0/B32*100)</f>
        <v/>
      </c>
      <c r="D32" s="19" t="n">
        <v>4478</v>
      </c>
      <c r="E32" s="18" t="n">
        <v>584.90784953</v>
      </c>
      <c r="F32" s="20" t="n">
        <v>14.59785512</v>
      </c>
      <c r="G32" s="18" t="n">
        <v>556.64510448</v>
      </c>
      <c r="H32" s="20" t="n">
        <v>23.13708757</v>
      </c>
      <c r="I32" s="18" t="n">
        <v>498.5278836</v>
      </c>
      <c r="J32" s="20" t="n">
        <v>2.49183787</v>
      </c>
      <c r="K32" s="18" t="s">
        <v>404</v>
      </c>
      <c r="L32" s="20" t="s">
        <v>404</v>
      </c>
      <c r="M32" s="18" t="s">
        <v>404</v>
      </c>
      <c r="N32" s="20" t="s">
        <v>404</v>
      </c>
      <c r="O32" s="18" t="s">
        <v>404</v>
      </c>
      <c r="P32" s="20" t="s">
        <v>404</v>
      </c>
      <c r="Q32" s="18" t="s">
        <v>404</v>
      </c>
      <c r="R32" s="20" t="s">
        <v>404</v>
      </c>
      <c r="S32" s="18" t="n">
        <v>547.14195091</v>
      </c>
      <c r="T32" s="20" t="n">
        <v>11.5400302</v>
      </c>
    </row>
    <row r="33" spans="1:20">
      <c r="A33" s="15" t="s">
        <v>430</v>
      </c>
      <c r="B33" s="17" t="n">
        <v>7325</v>
      </c>
      <c r="C33" s="18">
        <f>(0.0/B33*100)</f>
        <v/>
      </c>
      <c r="D33" s="19" t="n">
        <v>7325</v>
      </c>
      <c r="E33" s="18" t="n">
        <v>561.18096908</v>
      </c>
      <c r="F33" s="20" t="n">
        <v>16.33968176</v>
      </c>
      <c r="G33" s="18" t="n">
        <v>505.55137719</v>
      </c>
      <c r="H33" s="20" t="n">
        <v>11.30651226</v>
      </c>
      <c r="I33" s="18" t="n">
        <v>497.65966233</v>
      </c>
      <c r="J33" s="20" t="n">
        <v>2.50385989</v>
      </c>
      <c r="K33" s="18" t="s">
        <v>404</v>
      </c>
      <c r="L33" s="20" t="s">
        <v>404</v>
      </c>
      <c r="M33" s="18" t="s">
        <v>404</v>
      </c>
      <c r="N33" s="20" t="s">
        <v>404</v>
      </c>
      <c r="O33" s="18" t="s">
        <v>404</v>
      </c>
      <c r="P33" s="20" t="s">
        <v>404</v>
      </c>
      <c r="Q33" s="18" t="s">
        <v>404</v>
      </c>
      <c r="R33" s="20" t="s">
        <v>404</v>
      </c>
      <c r="S33" s="18" t="n">
        <v>539.88543428</v>
      </c>
      <c r="T33" s="20" t="n">
        <v>14.83225922</v>
      </c>
    </row>
    <row r="34" spans="1:20">
      <c r="A34" s="15" t="s">
        <v>431</v>
      </c>
      <c r="B34" s="17" t="n">
        <v>6350</v>
      </c>
      <c r="C34" s="18">
        <f>(0.0/B34*100)</f>
        <v/>
      </c>
      <c r="D34" s="19" t="n">
        <v>6350</v>
      </c>
      <c r="E34" s="18" t="s">
        <v>404</v>
      </c>
      <c r="F34" s="20" t="s">
        <v>404</v>
      </c>
      <c r="G34" s="18" t="n">
        <v>480.91649418</v>
      </c>
      <c r="H34" s="20" t="n">
        <v>13.24717009</v>
      </c>
      <c r="I34" s="18" t="n">
        <v>458.16393811</v>
      </c>
      <c r="J34" s="20" t="n">
        <v>3.5473175</v>
      </c>
      <c r="K34" s="18" t="s">
        <v>404</v>
      </c>
      <c r="L34" s="20" t="s">
        <v>404</v>
      </c>
      <c r="M34" s="18" t="s">
        <v>404</v>
      </c>
      <c r="N34" s="20" t="s">
        <v>404</v>
      </c>
      <c r="O34" s="18" t="s">
        <v>404</v>
      </c>
      <c r="P34" s="20" t="s">
        <v>404</v>
      </c>
      <c r="Q34" s="18" t="s">
        <v>404</v>
      </c>
      <c r="R34" s="20" t="s">
        <v>404</v>
      </c>
      <c r="S34" s="18" t="n">
        <v>437.03879936</v>
      </c>
      <c r="T34" s="20" t="n">
        <v>15.38091482</v>
      </c>
    </row>
    <row r="35" spans="1:20">
      <c r="A35" s="15" t="s">
        <v>432</v>
      </c>
      <c r="B35" s="17" t="n">
        <v>6406</v>
      </c>
      <c r="C35" s="18">
        <f>(0.0/B35*100)</f>
        <v/>
      </c>
      <c r="D35" s="19" t="n">
        <v>6406</v>
      </c>
      <c r="E35" s="18" t="s">
        <v>404</v>
      </c>
      <c r="F35" s="20" t="s">
        <v>404</v>
      </c>
      <c r="G35" s="18" t="n">
        <v>577.64568219</v>
      </c>
      <c r="H35" s="20" t="n">
        <v>10.24008258</v>
      </c>
      <c r="I35" s="18" t="n">
        <v>512.93347883</v>
      </c>
      <c r="J35" s="20" t="n">
        <v>1.42896608</v>
      </c>
      <c r="K35" s="18" t="s">
        <v>404</v>
      </c>
      <c r="L35" s="20" t="s">
        <v>404</v>
      </c>
      <c r="M35" s="18" t="s">
        <v>404</v>
      </c>
      <c r="N35" s="20" t="s">
        <v>404</v>
      </c>
      <c r="O35" s="18" t="s">
        <v>404</v>
      </c>
      <c r="P35" s="20" t="s">
        <v>404</v>
      </c>
      <c r="Q35" s="18" t="s">
        <v>404</v>
      </c>
      <c r="R35" s="20" t="s">
        <v>404</v>
      </c>
      <c r="S35" s="18" t="n">
        <v>485.70152943</v>
      </c>
      <c r="T35" s="20" t="n">
        <v>3.43019035</v>
      </c>
    </row>
    <row r="36" spans="1:20">
      <c r="A36" s="15" t="s">
        <v>433</v>
      </c>
      <c r="B36" s="17" t="n">
        <v>6736</v>
      </c>
      <c r="C36" s="18">
        <f>(0.0/B36*100)</f>
        <v/>
      </c>
      <c r="D36" s="19" t="n">
        <v>6736</v>
      </c>
      <c r="E36" s="18" t="n">
        <v>524.42238001</v>
      </c>
      <c r="F36" s="20" t="n">
        <v>9.64446446</v>
      </c>
      <c r="G36" s="18" t="n">
        <v>510.69159289</v>
      </c>
      <c r="H36" s="20" t="n">
        <v>4.43989681</v>
      </c>
      <c r="I36" s="18" t="n">
        <v>483.49569135</v>
      </c>
      <c r="J36" s="20" t="n">
        <v>2.58322585</v>
      </c>
      <c r="K36" s="18" t="s">
        <v>404</v>
      </c>
      <c r="L36" s="20" t="s">
        <v>404</v>
      </c>
      <c r="M36" s="18" t="s">
        <v>404</v>
      </c>
      <c r="N36" s="20" t="s">
        <v>404</v>
      </c>
      <c r="O36" s="18" t="s">
        <v>404</v>
      </c>
      <c r="P36" s="20" t="s">
        <v>404</v>
      </c>
      <c r="Q36" s="18" t="s">
        <v>404</v>
      </c>
      <c r="R36" s="20" t="s">
        <v>404</v>
      </c>
      <c r="S36" s="18" t="n">
        <v>509.52133165</v>
      </c>
      <c r="T36" s="20" t="n">
        <v>11.1603529</v>
      </c>
    </row>
    <row r="37" spans="1:20">
      <c r="A37" s="15" t="s">
        <v>434</v>
      </c>
      <c r="B37" s="17" t="n">
        <v>5458</v>
      </c>
      <c r="C37" s="18">
        <f>(0.0/B37*100)</f>
        <v/>
      </c>
      <c r="D37" s="19" t="n">
        <v>5458</v>
      </c>
      <c r="E37" s="18" t="s">
        <v>404</v>
      </c>
      <c r="F37" s="20" t="s">
        <v>404</v>
      </c>
      <c r="G37" s="18" t="n">
        <v>507.08240223</v>
      </c>
      <c r="H37" s="20" t="n">
        <v>8.14784109</v>
      </c>
      <c r="I37" s="18" t="n">
        <v>490.45251664</v>
      </c>
      <c r="J37" s="20" t="n">
        <v>3.55208529</v>
      </c>
      <c r="K37" s="18" t="s">
        <v>404</v>
      </c>
      <c r="L37" s="20" t="s">
        <v>404</v>
      </c>
      <c r="M37" s="18" t="s">
        <v>404</v>
      </c>
      <c r="N37" s="20" t="s">
        <v>404</v>
      </c>
      <c r="O37" s="18" t="s">
        <v>404</v>
      </c>
      <c r="P37" s="20" t="s">
        <v>404</v>
      </c>
      <c r="Q37" s="18" t="s">
        <v>404</v>
      </c>
      <c r="R37" s="20" t="s">
        <v>404</v>
      </c>
      <c r="S37" s="18" t="s">
        <v>404</v>
      </c>
      <c r="T37" s="20" t="s">
        <v>404</v>
      </c>
    </row>
    <row r="38" spans="1:20">
      <c r="A38" s="15" t="s">
        <v>435</v>
      </c>
      <c r="B38" s="17" t="n">
        <v>5860</v>
      </c>
      <c r="C38" s="18">
        <f>(0.0/B38*100)</f>
        <v/>
      </c>
      <c r="D38" s="19" t="n">
        <v>5860</v>
      </c>
      <c r="E38" s="18" t="n">
        <v>490.05268835</v>
      </c>
      <c r="F38" s="20" t="n">
        <v>11.31689231</v>
      </c>
      <c r="G38" s="18" t="n">
        <v>560.78892795</v>
      </c>
      <c r="H38" s="20" t="n">
        <v>16.13350902</v>
      </c>
      <c r="I38" s="18" t="n">
        <v>504.36591932</v>
      </c>
      <c r="J38" s="20" t="n">
        <v>3.19234838</v>
      </c>
      <c r="K38" s="18" t="s">
        <v>404</v>
      </c>
      <c r="L38" s="20" t="s">
        <v>404</v>
      </c>
      <c r="M38" s="18" t="s">
        <v>404</v>
      </c>
      <c r="N38" s="20" t="s">
        <v>404</v>
      </c>
      <c r="O38" s="18" t="s">
        <v>404</v>
      </c>
      <c r="P38" s="20" t="s">
        <v>404</v>
      </c>
      <c r="Q38" s="18" t="s">
        <v>404</v>
      </c>
      <c r="R38" s="20" t="s">
        <v>404</v>
      </c>
      <c r="S38" s="18" t="n">
        <v>524.06961616</v>
      </c>
      <c r="T38" s="20" t="n">
        <v>19.09262158</v>
      </c>
    </row>
    <row r="39" spans="1:20">
      <c r="A39" s="15" t="s">
        <v>436</v>
      </c>
      <c r="B39" s="17" t="n">
        <v>5895</v>
      </c>
      <c r="C39" s="18">
        <f>(0.0/B39*100)</f>
        <v/>
      </c>
      <c r="D39" s="19" t="n">
        <v>5895</v>
      </c>
      <c r="E39" s="18" t="n">
        <v>447.01100761</v>
      </c>
      <c r="F39" s="20" t="n">
        <v>19.93293431</v>
      </c>
      <c r="G39" s="18" t="n">
        <v>397.83606788</v>
      </c>
      <c r="H39" s="20" t="n">
        <v>5.87730807</v>
      </c>
      <c r="I39" s="18" t="n">
        <v>425.48302885</v>
      </c>
      <c r="J39" s="20" t="n">
        <v>4.22829224</v>
      </c>
      <c r="K39" s="18" t="s">
        <v>404</v>
      </c>
      <c r="L39" s="20" t="s">
        <v>404</v>
      </c>
      <c r="M39" s="18" t="s">
        <v>404</v>
      </c>
      <c r="N39" s="20" t="s">
        <v>404</v>
      </c>
      <c r="O39" s="18" t="s">
        <v>404</v>
      </c>
      <c r="P39" s="20" t="s">
        <v>404</v>
      </c>
      <c r="Q39" s="18" t="s">
        <v>404</v>
      </c>
      <c r="R39" s="20" t="s">
        <v>404</v>
      </c>
      <c r="S39" s="18" t="n">
        <v>380.47909094</v>
      </c>
      <c r="T39" s="20" t="n">
        <v>6.55250458</v>
      </c>
    </row>
    <row r="40" spans="1:20">
      <c r="A40" s="15" t="s">
        <v>437</v>
      </c>
      <c r="B40" s="17" t="n">
        <v>14157</v>
      </c>
      <c r="C40" s="18">
        <f>(0.0/B40*100)</f>
        <v/>
      </c>
      <c r="D40" s="19" t="n">
        <v>14157</v>
      </c>
      <c r="E40" s="18" t="n">
        <v>571.01464574</v>
      </c>
      <c r="F40" s="20" t="n">
        <v>12.78954852</v>
      </c>
      <c r="G40" s="18" t="n">
        <v>543.09383579</v>
      </c>
      <c r="H40" s="20" t="n">
        <v>4.90477876</v>
      </c>
      <c r="I40" s="18" t="n">
        <v>506.19501721</v>
      </c>
      <c r="J40" s="20" t="n">
        <v>3.28419439</v>
      </c>
      <c r="K40" s="18" t="s">
        <v>404</v>
      </c>
      <c r="L40" s="20" t="s">
        <v>404</v>
      </c>
      <c r="M40" s="18" t="s">
        <v>404</v>
      </c>
      <c r="N40" s="20" t="s">
        <v>404</v>
      </c>
      <c r="O40" s="18" t="s">
        <v>404</v>
      </c>
      <c r="P40" s="20" t="s">
        <v>404</v>
      </c>
      <c r="Q40" s="18" t="s">
        <v>404</v>
      </c>
      <c r="R40" s="20" t="s">
        <v>404</v>
      </c>
      <c r="S40" s="18" t="n">
        <v>507.24897475</v>
      </c>
      <c r="T40" s="20" t="n">
        <v>6.25337587</v>
      </c>
    </row>
    <row r="41" spans="1:20">
      <c r="A41" s="15" t="s">
        <v>438</v>
      </c>
      <c r="B41" s="17" t="n">
        <v>5712</v>
      </c>
      <c r="C41" s="18">
        <f>(0.0/B41*100)</f>
        <v/>
      </c>
      <c r="D41" s="19" t="n">
        <v>5712</v>
      </c>
      <c r="E41" s="18" t="n">
        <v>512.75199794</v>
      </c>
      <c r="F41" s="20" t="n">
        <v>9.108819820000001</v>
      </c>
      <c r="G41" s="18" t="s">
        <v>404</v>
      </c>
      <c r="H41" s="20" t="s">
        <v>404</v>
      </c>
      <c r="I41" s="18" t="n">
        <v>495.50485236</v>
      </c>
      <c r="J41" s="20" t="n">
        <v>3.348055</v>
      </c>
      <c r="K41" s="18" t="s">
        <v>404</v>
      </c>
      <c r="L41" s="20" t="s">
        <v>404</v>
      </c>
      <c r="M41" s="18" t="s">
        <v>404</v>
      </c>
      <c r="N41" s="20" t="s">
        <v>404</v>
      </c>
      <c r="O41" s="18" t="s">
        <v>404</v>
      </c>
      <c r="P41" s="20" t="s">
        <v>404</v>
      </c>
      <c r="Q41" s="18" t="s">
        <v>404</v>
      </c>
      <c r="R41" s="20" t="s">
        <v>404</v>
      </c>
      <c r="S41" s="18" t="n">
        <v>461.59469219</v>
      </c>
      <c r="T41" s="20" t="n">
        <v>35.8140978</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479.96807651</v>
      </c>
      <c r="F44" s="20" t="n">
        <v>11.92664894</v>
      </c>
      <c r="G44" s="18" t="s">
        <v>404</v>
      </c>
      <c r="H44" s="20" t="s">
        <v>404</v>
      </c>
      <c r="I44" s="18" t="n">
        <v>421.11214792</v>
      </c>
      <c r="J44" s="20" t="n">
        <v>2.72201262</v>
      </c>
      <c r="K44" s="18" t="s">
        <v>404</v>
      </c>
      <c r="L44" s="20" t="s">
        <v>404</v>
      </c>
      <c r="M44" s="18" t="s">
        <v>404</v>
      </c>
      <c r="N44" s="20" t="s">
        <v>404</v>
      </c>
      <c r="O44" s="18" t="s">
        <v>404</v>
      </c>
      <c r="P44" s="20" t="s">
        <v>404</v>
      </c>
      <c r="Q44" s="18" t="s">
        <v>404</v>
      </c>
      <c r="R44" s="20" t="s">
        <v>404</v>
      </c>
      <c r="S44" s="18" t="n">
        <v>439.42841069</v>
      </c>
      <c r="T44" s="20" t="n">
        <v>15.16719668</v>
      </c>
    </row>
    <row r="45" spans="1:20">
      <c r="A45" s="15" t="s">
        <v>442</v>
      </c>
      <c r="B45" s="17" t="n">
        <v>5519</v>
      </c>
      <c r="C45" s="18">
        <f>(0.0/B45*100)</f>
        <v/>
      </c>
      <c r="D45" s="19" t="n">
        <v>5519</v>
      </c>
      <c r="E45" s="18" t="n">
        <v>518.67805418</v>
      </c>
      <c r="F45" s="20" t="n">
        <v>9.859584</v>
      </c>
      <c r="G45" s="18" t="n">
        <v>380.51829318</v>
      </c>
      <c r="H45" s="20" t="n">
        <v>7.96967866</v>
      </c>
      <c r="I45" s="18" t="n">
        <v>375.04485595</v>
      </c>
      <c r="J45" s="20" t="n">
        <v>2.66918709</v>
      </c>
      <c r="K45" s="18" t="s">
        <v>404</v>
      </c>
      <c r="L45" s="20" t="s">
        <v>404</v>
      </c>
      <c r="M45" s="18" t="s">
        <v>404</v>
      </c>
      <c r="N45" s="20" t="s">
        <v>404</v>
      </c>
      <c r="O45" s="18" t="s">
        <v>404</v>
      </c>
      <c r="P45" s="20" t="s">
        <v>404</v>
      </c>
      <c r="Q45" s="18" t="s">
        <v>404</v>
      </c>
      <c r="R45" s="20" t="s">
        <v>404</v>
      </c>
      <c r="S45" s="18" t="n">
        <v>351.62796504</v>
      </c>
      <c r="T45" s="20" t="n">
        <v>8.33815094</v>
      </c>
    </row>
    <row r="46" spans="1:20">
      <c r="A46" s="15" t="s">
        <v>443</v>
      </c>
      <c r="B46" s="17" t="n">
        <v>23141</v>
      </c>
      <c r="C46" s="18">
        <f>(0.0/B46*100)</f>
        <v/>
      </c>
      <c r="D46" s="19" t="n">
        <v>23141</v>
      </c>
      <c r="E46" s="18" t="n">
        <v>479.02296851</v>
      </c>
      <c r="F46" s="20" t="n">
        <v>8.09415057</v>
      </c>
      <c r="G46" s="18" t="n">
        <v>376.73471042</v>
      </c>
      <c r="H46" s="20" t="n">
        <v>15.82654701</v>
      </c>
      <c r="I46" s="18" t="n">
        <v>392.34015127</v>
      </c>
      <c r="J46" s="20" t="n">
        <v>2.60551663</v>
      </c>
      <c r="K46" s="18" t="s">
        <v>404</v>
      </c>
      <c r="L46" s="20" t="s">
        <v>404</v>
      </c>
      <c r="M46" s="18" t="s">
        <v>404</v>
      </c>
      <c r="N46" s="20" t="s">
        <v>404</v>
      </c>
      <c r="O46" s="18" t="s">
        <v>404</v>
      </c>
      <c r="P46" s="20" t="s">
        <v>404</v>
      </c>
      <c r="Q46" s="18" t="s">
        <v>404</v>
      </c>
      <c r="R46" s="20" t="s">
        <v>404</v>
      </c>
      <c r="S46" s="18" t="n">
        <v>397.21727529</v>
      </c>
      <c r="T46" s="20" t="n">
        <v>6.69627698</v>
      </c>
    </row>
    <row r="47" spans="1:20">
      <c r="A47" s="15" t="s">
        <v>444</v>
      </c>
      <c r="B47" s="17" t="n">
        <v>5928</v>
      </c>
      <c r="C47" s="18">
        <f>(0.0/B47*100)</f>
        <v/>
      </c>
      <c r="D47" s="19" t="n">
        <v>5928</v>
      </c>
      <c r="E47" s="18" t="n">
        <v>463.81402516</v>
      </c>
      <c r="F47" s="20" t="n">
        <v>28.94053491</v>
      </c>
      <c r="G47" s="18" t="s">
        <v>404</v>
      </c>
      <c r="H47" s="20" t="s">
        <v>404</v>
      </c>
      <c r="I47" s="18" t="n">
        <v>444.63931543</v>
      </c>
      <c r="J47" s="20" t="n">
        <v>4.49933543</v>
      </c>
      <c r="K47" s="18" t="s">
        <v>404</v>
      </c>
      <c r="L47" s="20" t="s">
        <v>404</v>
      </c>
      <c r="M47" s="18" t="s">
        <v>404</v>
      </c>
      <c r="N47" s="20" t="s">
        <v>404</v>
      </c>
      <c r="O47" s="18" t="s">
        <v>404</v>
      </c>
      <c r="P47" s="20" t="s">
        <v>404</v>
      </c>
      <c r="Q47" s="18" t="s">
        <v>404</v>
      </c>
      <c r="R47" s="20" t="s">
        <v>404</v>
      </c>
      <c r="S47" s="18" t="n">
        <v>509.28036843</v>
      </c>
      <c r="T47" s="20" t="n">
        <v>16.80588674</v>
      </c>
    </row>
    <row r="48" spans="1:20">
      <c r="A48" s="15" t="s">
        <v>445</v>
      </c>
      <c r="B48" s="17" t="n">
        <v>9841</v>
      </c>
      <c r="C48" s="18">
        <f>(0.0/B48*100)</f>
        <v/>
      </c>
      <c r="D48" s="19" t="n">
        <v>9841</v>
      </c>
      <c r="E48" s="18" t="n">
        <v>530.3988533</v>
      </c>
      <c r="F48" s="20" t="n">
        <v>13.62544059</v>
      </c>
      <c r="G48" s="18" t="n">
        <v>410.98437335</v>
      </c>
      <c r="H48" s="20" t="n">
        <v>11.7626032</v>
      </c>
      <c r="I48" s="18" t="n">
        <v>517.69414546</v>
      </c>
      <c r="J48" s="20" t="n">
        <v>5.42181301</v>
      </c>
      <c r="K48" s="18" t="s">
        <v>404</v>
      </c>
      <c r="L48" s="20" t="s">
        <v>404</v>
      </c>
      <c r="M48" s="18" t="s">
        <v>404</v>
      </c>
      <c r="N48" s="20" t="s">
        <v>404</v>
      </c>
      <c r="O48" s="18" t="s">
        <v>404</v>
      </c>
      <c r="P48" s="20" t="s">
        <v>404</v>
      </c>
      <c r="Q48" s="18" t="s">
        <v>404</v>
      </c>
      <c r="R48" s="20" t="s">
        <v>404</v>
      </c>
      <c r="S48" s="18" t="n">
        <v>472.99350809</v>
      </c>
      <c r="T48" s="20" t="n">
        <v>43.72718071</v>
      </c>
    </row>
    <row r="49" spans="1:20">
      <c r="A49" s="15" t="s">
        <v>446</v>
      </c>
      <c r="B49" s="17" t="n">
        <v>6349</v>
      </c>
      <c r="C49" s="18">
        <f>(0.0/B49*100)</f>
        <v/>
      </c>
      <c r="D49" s="19" t="n">
        <v>6349</v>
      </c>
      <c r="E49" s="18" t="n">
        <v>485.03369289</v>
      </c>
      <c r="F49" s="20" t="n">
        <v>8.85317811</v>
      </c>
      <c r="G49" s="18" t="n">
        <v>461.46054422</v>
      </c>
      <c r="H49" s="20" t="n">
        <v>8.83823027</v>
      </c>
      <c r="I49" s="18" t="n">
        <v>421.92650297</v>
      </c>
      <c r="J49" s="20" t="n">
        <v>3.20973059</v>
      </c>
      <c r="K49" s="18" t="s">
        <v>404</v>
      </c>
      <c r="L49" s="20" t="s">
        <v>404</v>
      </c>
      <c r="M49" s="18" t="s">
        <v>404</v>
      </c>
      <c r="N49" s="20" t="s">
        <v>404</v>
      </c>
      <c r="O49" s="18" t="s">
        <v>404</v>
      </c>
      <c r="P49" s="20" t="s">
        <v>404</v>
      </c>
      <c r="Q49" s="18" t="s">
        <v>404</v>
      </c>
      <c r="R49" s="20" t="s">
        <v>404</v>
      </c>
      <c r="S49" s="18" t="n">
        <v>467.06128134</v>
      </c>
      <c r="T49" s="20" t="n">
        <v>16.79697394</v>
      </c>
    </row>
    <row r="50" spans="1:20">
      <c r="A50" s="15" t="s">
        <v>447</v>
      </c>
      <c r="B50" s="17" t="n">
        <v>11795</v>
      </c>
      <c r="C50" s="18">
        <f>(0.0/B50*100)</f>
        <v/>
      </c>
      <c r="D50" s="19" t="n">
        <v>11795</v>
      </c>
      <c r="E50" s="18" t="n">
        <v>470.97735578</v>
      </c>
      <c r="F50" s="20" t="n">
        <v>7.01111944</v>
      </c>
      <c r="G50" s="18" t="n">
        <v>417.77246105</v>
      </c>
      <c r="H50" s="20" t="n">
        <v>15.6126616</v>
      </c>
      <c r="I50" s="18" t="n">
        <v>405.44128147</v>
      </c>
      <c r="J50" s="20" t="n">
        <v>3.07904918</v>
      </c>
      <c r="K50" s="18" t="s">
        <v>404</v>
      </c>
      <c r="L50" s="20" t="s">
        <v>404</v>
      </c>
      <c r="M50" s="18" t="s">
        <v>404</v>
      </c>
      <c r="N50" s="20" t="s">
        <v>404</v>
      </c>
      <c r="O50" s="18" t="s">
        <v>404</v>
      </c>
      <c r="P50" s="20" t="s">
        <v>404</v>
      </c>
      <c r="Q50" s="18" t="s">
        <v>404</v>
      </c>
      <c r="R50" s="20" t="s">
        <v>404</v>
      </c>
      <c r="S50" s="18" t="n">
        <v>406.05182082</v>
      </c>
      <c r="T50" s="20" t="n">
        <v>7.41613605</v>
      </c>
    </row>
    <row r="51" spans="1:20">
      <c r="A51" s="15" t="s">
        <v>448</v>
      </c>
      <c r="B51" s="17" t="n">
        <v>6866</v>
      </c>
      <c r="C51" s="18">
        <f>(0.0/B51*100)</f>
        <v/>
      </c>
      <c r="D51" s="19" t="n">
        <v>6866</v>
      </c>
      <c r="E51" s="18" t="n">
        <v>412.15483838</v>
      </c>
      <c r="F51" s="20" t="n">
        <v>5.71665044</v>
      </c>
      <c r="G51" s="18" t="n">
        <v>425.19338413</v>
      </c>
      <c r="H51" s="20" t="n">
        <v>20.92597704</v>
      </c>
      <c r="I51" s="18" t="n">
        <v>420.39456638</v>
      </c>
      <c r="J51" s="20" t="n">
        <v>2.12425811</v>
      </c>
      <c r="K51" s="18" t="s">
        <v>404</v>
      </c>
      <c r="L51" s="20" t="s">
        <v>404</v>
      </c>
      <c r="M51" s="18" t="s">
        <v>404</v>
      </c>
      <c r="N51" s="20" t="s">
        <v>404</v>
      </c>
      <c r="O51" s="18" t="s">
        <v>404</v>
      </c>
      <c r="P51" s="20" t="s">
        <v>404</v>
      </c>
      <c r="Q51" s="18" t="s">
        <v>404</v>
      </c>
      <c r="R51" s="20" t="s">
        <v>404</v>
      </c>
      <c r="S51" s="18" t="n">
        <v>412.36648252</v>
      </c>
      <c r="T51" s="20" t="n">
        <v>27.25011263</v>
      </c>
    </row>
    <row r="52" spans="1:20">
      <c r="A52" s="15" t="s">
        <v>449</v>
      </c>
      <c r="B52" s="17" t="n">
        <v>5809</v>
      </c>
      <c r="C52" s="18">
        <f>(0.0/B52*100)</f>
        <v/>
      </c>
      <c r="D52" s="19" t="n">
        <v>5809</v>
      </c>
      <c r="E52" s="18" t="n">
        <v>408.5339</v>
      </c>
      <c r="F52" s="20" t="n">
        <v>17.24550512</v>
      </c>
      <c r="G52" s="18" t="n">
        <v>495.56242666</v>
      </c>
      <c r="H52" s="20" t="n">
        <v>16.08381351</v>
      </c>
      <c r="I52" s="18" t="n">
        <v>474.97985442</v>
      </c>
      <c r="J52" s="20" t="n">
        <v>2.63911257</v>
      </c>
      <c r="K52" s="18" t="s">
        <v>404</v>
      </c>
      <c r="L52" s="20" t="s">
        <v>404</v>
      </c>
      <c r="M52" s="18" t="s">
        <v>404</v>
      </c>
      <c r="N52" s="20" t="s">
        <v>404</v>
      </c>
      <c r="O52" s="18" t="s">
        <v>404</v>
      </c>
      <c r="P52" s="20" t="s">
        <v>404</v>
      </c>
      <c r="Q52" s="18" t="s">
        <v>404</v>
      </c>
      <c r="R52" s="20" t="s">
        <v>404</v>
      </c>
      <c r="S52" s="18" t="s">
        <v>404</v>
      </c>
      <c r="T52" s="20" t="s">
        <v>404</v>
      </c>
    </row>
    <row r="53" spans="1:20">
      <c r="A53" s="15" t="s">
        <v>450</v>
      </c>
      <c r="B53" s="17" t="n">
        <v>5571</v>
      </c>
      <c r="C53" s="18">
        <f>(0.0/B53*100)</f>
        <v/>
      </c>
      <c r="D53" s="19" t="n">
        <v>5571</v>
      </c>
      <c r="E53" s="18" t="n">
        <v>466.05903271</v>
      </c>
      <c r="F53" s="20" t="n">
        <v>3.90236851</v>
      </c>
      <c r="G53" s="18" t="n">
        <v>392.38218885</v>
      </c>
      <c r="H53" s="20" t="n">
        <v>9.99362728</v>
      </c>
      <c r="I53" s="18" t="n">
        <v>426.75000446</v>
      </c>
      <c r="J53" s="20" t="n">
        <v>1.44235611</v>
      </c>
      <c r="K53" s="18" t="s">
        <v>404</v>
      </c>
      <c r="L53" s="20" t="s">
        <v>404</v>
      </c>
      <c r="M53" s="18" t="s">
        <v>404</v>
      </c>
      <c r="N53" s="20" t="s">
        <v>404</v>
      </c>
      <c r="O53" s="18" t="s">
        <v>404</v>
      </c>
      <c r="P53" s="20" t="s">
        <v>404</v>
      </c>
      <c r="Q53" s="18" t="s">
        <v>404</v>
      </c>
      <c r="R53" s="20" t="s">
        <v>404</v>
      </c>
      <c r="S53" s="18" t="n">
        <v>484.14348573</v>
      </c>
      <c r="T53" s="20" t="n">
        <v>5.17235573</v>
      </c>
    </row>
    <row r="54" spans="1:20">
      <c r="A54" s="15" t="s">
        <v>451</v>
      </c>
      <c r="B54" s="17" t="n">
        <v>4740</v>
      </c>
      <c r="C54" s="18">
        <f>(0.0/B54*100)</f>
        <v/>
      </c>
      <c r="D54" s="19" t="n">
        <v>4740</v>
      </c>
      <c r="E54" s="18" t="n">
        <v>377.70523272</v>
      </c>
      <c r="F54" s="20" t="n">
        <v>9.68984786</v>
      </c>
      <c r="G54" s="18" t="n">
        <v>346.50519942</v>
      </c>
      <c r="H54" s="20" t="n">
        <v>13.51666789</v>
      </c>
      <c r="I54" s="18" t="n">
        <v>320.59943358</v>
      </c>
      <c r="J54" s="20" t="n">
        <v>2.86895931</v>
      </c>
      <c r="K54" s="18" t="s">
        <v>404</v>
      </c>
      <c r="L54" s="20" t="s">
        <v>404</v>
      </c>
      <c r="M54" s="18" t="s">
        <v>404</v>
      </c>
      <c r="N54" s="20" t="s">
        <v>404</v>
      </c>
      <c r="O54" s="18" t="s">
        <v>404</v>
      </c>
      <c r="P54" s="20" t="s">
        <v>404</v>
      </c>
      <c r="Q54" s="18" t="s">
        <v>404</v>
      </c>
      <c r="R54" s="20" t="s">
        <v>404</v>
      </c>
      <c r="S54" s="18" t="n">
        <v>339.49050829</v>
      </c>
      <c r="T54" s="20" t="n">
        <v>10.27216198</v>
      </c>
    </row>
    <row r="55" spans="1:20">
      <c r="A55" s="15" t="s">
        <v>452</v>
      </c>
      <c r="B55" s="17" t="n">
        <v>5316</v>
      </c>
      <c r="C55" s="18">
        <f>(0.0/B55*100)</f>
        <v/>
      </c>
      <c r="D55" s="19" t="n">
        <v>5316</v>
      </c>
      <c r="E55" s="18" t="n">
        <v>469.16856193</v>
      </c>
      <c r="F55" s="20" t="n">
        <v>8.57980506</v>
      </c>
      <c r="G55" s="18" t="n">
        <v>453.59567516</v>
      </c>
      <c r="H55" s="20" t="n">
        <v>10.49290568</v>
      </c>
      <c r="I55" s="18" t="n">
        <v>405.94015623</v>
      </c>
      <c r="J55" s="20" t="n">
        <v>2.68645981</v>
      </c>
      <c r="K55" s="18" t="s">
        <v>404</v>
      </c>
      <c r="L55" s="20" t="s">
        <v>404</v>
      </c>
      <c r="M55" s="18" t="s">
        <v>404</v>
      </c>
      <c r="N55" s="20" t="s">
        <v>404</v>
      </c>
      <c r="O55" s="18" t="s">
        <v>404</v>
      </c>
      <c r="P55" s="20" t="s">
        <v>404</v>
      </c>
      <c r="Q55" s="18" t="s">
        <v>404</v>
      </c>
      <c r="R55" s="20" t="s">
        <v>404</v>
      </c>
      <c r="S55" s="18" t="n">
        <v>446.82416006</v>
      </c>
      <c r="T55" s="20" t="n">
        <v>7.99616132</v>
      </c>
    </row>
    <row r="56" spans="1:20">
      <c r="A56" s="15" t="s">
        <v>453</v>
      </c>
      <c r="B56" s="17" t="n">
        <v>5359</v>
      </c>
      <c r="C56" s="18">
        <f>(0.0/B56*100)</f>
        <v/>
      </c>
      <c r="D56" s="19" t="n">
        <v>5359</v>
      </c>
      <c r="E56" s="18" t="s">
        <v>404</v>
      </c>
      <c r="F56" s="20" t="s">
        <v>404</v>
      </c>
      <c r="G56" s="18" t="n">
        <v>522.10146079</v>
      </c>
      <c r="H56" s="20" t="n">
        <v>2.78873358</v>
      </c>
      <c r="I56" s="18" t="n">
        <v>539.30963407</v>
      </c>
      <c r="J56" s="20" t="n">
        <v>6.10984927</v>
      </c>
      <c r="K56" s="18" t="s">
        <v>404</v>
      </c>
      <c r="L56" s="20" t="s">
        <v>404</v>
      </c>
      <c r="M56" s="18" t="s">
        <v>404</v>
      </c>
      <c r="N56" s="20" t="s">
        <v>404</v>
      </c>
      <c r="O56" s="18" t="s">
        <v>404</v>
      </c>
      <c r="P56" s="20" t="s">
        <v>404</v>
      </c>
      <c r="Q56" s="18" t="s">
        <v>404</v>
      </c>
      <c r="R56" s="20" t="s">
        <v>404</v>
      </c>
      <c r="S56" s="18" t="n">
        <v>524.05350445</v>
      </c>
      <c r="T56" s="20" t="n">
        <v>9.55783426</v>
      </c>
    </row>
    <row r="57" spans="1:20">
      <c r="A57" s="15" t="s">
        <v>454</v>
      </c>
      <c r="B57" s="17" t="n">
        <v>6513</v>
      </c>
      <c r="C57" s="18">
        <f>(0.0/B57*100)</f>
        <v/>
      </c>
      <c r="D57" s="19" t="n">
        <v>6513</v>
      </c>
      <c r="E57" s="18" t="n">
        <v>419.44922133</v>
      </c>
      <c r="F57" s="20" t="n">
        <v>8.7341005</v>
      </c>
      <c r="G57" s="18" t="n">
        <v>378.20460834</v>
      </c>
      <c r="H57" s="20" t="n">
        <v>4.5212874</v>
      </c>
      <c r="I57" s="18" t="n">
        <v>409.45180791</v>
      </c>
      <c r="J57" s="20" t="n">
        <v>3.44808009</v>
      </c>
      <c r="K57" s="18" t="s">
        <v>404</v>
      </c>
      <c r="L57" s="20" t="s">
        <v>404</v>
      </c>
      <c r="M57" s="18" t="s">
        <v>404</v>
      </c>
      <c r="N57" s="20" t="s">
        <v>404</v>
      </c>
      <c r="O57" s="18" t="s">
        <v>404</v>
      </c>
      <c r="P57" s="20" t="s">
        <v>404</v>
      </c>
      <c r="Q57" s="18" t="s">
        <v>404</v>
      </c>
      <c r="R57" s="20" t="s">
        <v>404</v>
      </c>
      <c r="S57" s="18" t="n">
        <v>396.66968379</v>
      </c>
      <c r="T57" s="20" t="n">
        <v>20.46770326</v>
      </c>
    </row>
    <row r="58" spans="1:20">
      <c r="A58" s="15" t="s">
        <v>455</v>
      </c>
      <c r="B58" s="17" t="n">
        <v>7267</v>
      </c>
      <c r="C58" s="18">
        <f>(0.0/B58*100)</f>
        <v/>
      </c>
      <c r="D58" s="19" t="n">
        <v>7267</v>
      </c>
      <c r="E58" s="18" t="n">
        <v>432.56489241</v>
      </c>
      <c r="F58" s="20" t="n">
        <v>5.03922354</v>
      </c>
      <c r="G58" s="18" t="n">
        <v>469.12355291</v>
      </c>
      <c r="H58" s="20" t="n">
        <v>7.5890924</v>
      </c>
      <c r="I58" s="18" t="n">
        <v>402.54019867</v>
      </c>
      <c r="J58" s="20" t="n">
        <v>3.37068864</v>
      </c>
      <c r="K58" s="18" t="s">
        <v>404</v>
      </c>
      <c r="L58" s="20" t="s">
        <v>404</v>
      </c>
      <c r="M58" s="18" t="s">
        <v>404</v>
      </c>
      <c r="N58" s="20" t="s">
        <v>404</v>
      </c>
      <c r="O58" s="18" t="s">
        <v>404</v>
      </c>
      <c r="P58" s="20" t="s">
        <v>404</v>
      </c>
      <c r="Q58" s="18" t="s">
        <v>404</v>
      </c>
      <c r="R58" s="20" t="s">
        <v>404</v>
      </c>
      <c r="S58" s="18" t="n">
        <v>416.96549881</v>
      </c>
      <c r="T58" s="20" t="n">
        <v>11.09120605</v>
      </c>
    </row>
    <row r="59" spans="1:20">
      <c r="A59" s="15" t="s">
        <v>456</v>
      </c>
      <c r="B59" s="17" t="n">
        <v>4826</v>
      </c>
      <c r="C59" s="18">
        <f>(0.0/B59*100)</f>
        <v/>
      </c>
      <c r="D59" s="19" t="n">
        <v>4826</v>
      </c>
      <c r="E59" s="18" t="n">
        <v>413.71554048</v>
      </c>
      <c r="F59" s="20" t="n">
        <v>9.3895982</v>
      </c>
      <c r="G59" s="18" t="n">
        <v>524.9436980200001</v>
      </c>
      <c r="H59" s="20" t="n">
        <v>9.46454321</v>
      </c>
      <c r="I59" s="18" t="n">
        <v>377.27447233</v>
      </c>
      <c r="J59" s="20" t="n">
        <v>1.58828518</v>
      </c>
      <c r="K59" s="18" t="s">
        <v>404</v>
      </c>
      <c r="L59" s="20" t="s">
        <v>404</v>
      </c>
      <c r="M59" s="18" t="s">
        <v>404</v>
      </c>
      <c r="N59" s="20" t="s">
        <v>404</v>
      </c>
      <c r="O59" s="18" t="s">
        <v>404</v>
      </c>
      <c r="P59" s="20" t="s">
        <v>404</v>
      </c>
      <c r="Q59" s="18" t="s">
        <v>404</v>
      </c>
      <c r="R59" s="20" t="s">
        <v>404</v>
      </c>
      <c r="S59" s="18" t="n">
        <v>360.49155</v>
      </c>
      <c r="T59" s="20" t="n">
        <v>14.74771599</v>
      </c>
    </row>
    <row r="60" spans="1:20">
      <c r="A60" s="15" t="s">
        <v>457</v>
      </c>
      <c r="B60" s="17" t="n">
        <v>4546</v>
      </c>
      <c r="C60" s="18">
        <f>(0.0/B60*100)</f>
        <v/>
      </c>
      <c r="D60" s="19" t="n">
        <v>4546</v>
      </c>
      <c r="E60" s="18" t="n">
        <v>426.74300014</v>
      </c>
      <c r="F60" s="20" t="n">
        <v>6.03203159</v>
      </c>
      <c r="G60" s="18" t="n">
        <v>324.64576794</v>
      </c>
      <c r="H60" s="20" t="n">
        <v>14.3565196</v>
      </c>
      <c r="I60" s="18" t="n">
        <v>356.34989636</v>
      </c>
      <c r="J60" s="20" t="n">
        <v>3.64762646</v>
      </c>
      <c r="K60" s="18" t="s">
        <v>404</v>
      </c>
      <c r="L60" s="20" t="s">
        <v>404</v>
      </c>
      <c r="M60" s="18" t="s">
        <v>404</v>
      </c>
      <c r="N60" s="20" t="s">
        <v>404</v>
      </c>
      <c r="O60" s="18" t="s">
        <v>404</v>
      </c>
      <c r="P60" s="20" t="s">
        <v>404</v>
      </c>
      <c r="Q60" s="18" t="s">
        <v>404</v>
      </c>
      <c r="R60" s="20" t="s">
        <v>404</v>
      </c>
      <c r="S60" s="18" t="n">
        <v>395.09598834</v>
      </c>
      <c r="T60" s="20" t="n">
        <v>11.93756595</v>
      </c>
    </row>
    <row r="61" spans="1:20">
      <c r="A61" s="15" t="s">
        <v>458</v>
      </c>
      <c r="B61" s="17" t="n">
        <v>6525</v>
      </c>
      <c r="C61" s="18">
        <f>(0.0/B61*100)</f>
        <v/>
      </c>
      <c r="D61" s="19" t="n">
        <v>6525</v>
      </c>
      <c r="E61" s="18" t="n">
        <v>592.5714463100001</v>
      </c>
      <c r="F61" s="20" t="n">
        <v>6.80396231</v>
      </c>
      <c r="G61" s="18" t="n">
        <v>522.19806858</v>
      </c>
      <c r="H61" s="20" t="n">
        <v>34.71108746</v>
      </c>
      <c r="I61" s="18" t="n">
        <v>473.88170449</v>
      </c>
      <c r="J61" s="20" t="n">
        <v>2.32600065</v>
      </c>
      <c r="K61" s="18" t="s">
        <v>404</v>
      </c>
      <c r="L61" s="20" t="s">
        <v>404</v>
      </c>
      <c r="M61" s="18" t="s">
        <v>404</v>
      </c>
      <c r="N61" s="20" t="s">
        <v>404</v>
      </c>
      <c r="O61" s="18" t="s">
        <v>404</v>
      </c>
      <c r="P61" s="20" t="s">
        <v>404</v>
      </c>
      <c r="Q61" s="18" t="s">
        <v>404</v>
      </c>
      <c r="R61" s="20" t="s">
        <v>404</v>
      </c>
      <c r="S61" s="18" t="s">
        <v>404</v>
      </c>
      <c r="T61" s="20" t="s">
        <v>404</v>
      </c>
    </row>
    <row r="62" spans="1:20">
      <c r="A62" s="15" t="s">
        <v>459</v>
      </c>
      <c r="B62" s="17" t="n">
        <v>4476</v>
      </c>
      <c r="C62" s="18">
        <f>(0.0/B62*100)</f>
        <v/>
      </c>
      <c r="D62" s="19" t="n">
        <v>4476</v>
      </c>
      <c r="E62" s="18" t="n">
        <v>538.76846847</v>
      </c>
      <c r="F62" s="20" t="n">
        <v>2.93137159</v>
      </c>
      <c r="G62" s="18" t="n">
        <v>528.42628189</v>
      </c>
      <c r="H62" s="20" t="n">
        <v>1.14059032</v>
      </c>
      <c r="I62" s="18" t="n">
        <v>479.79835399</v>
      </c>
      <c r="J62" s="20" t="n">
        <v>7.38670977</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446.90538019</v>
      </c>
      <c r="F63" s="20" t="n">
        <v>8.592566890000001</v>
      </c>
      <c r="G63" s="18" t="n">
        <v>412.25271988</v>
      </c>
      <c r="H63" s="20" t="n">
        <v>12.23171091</v>
      </c>
      <c r="I63" s="18" t="n">
        <v>380.5723237</v>
      </c>
      <c r="J63" s="20" t="n">
        <v>1.29808999</v>
      </c>
      <c r="K63" s="18" t="s">
        <v>404</v>
      </c>
      <c r="L63" s="20" t="s">
        <v>404</v>
      </c>
      <c r="M63" s="18" t="s">
        <v>404</v>
      </c>
      <c r="N63" s="20" t="s">
        <v>404</v>
      </c>
      <c r="O63" s="18" t="s">
        <v>404</v>
      </c>
      <c r="P63" s="20" t="s">
        <v>404</v>
      </c>
      <c r="Q63" s="18" t="s">
        <v>404</v>
      </c>
      <c r="R63" s="20" t="s">
        <v>404</v>
      </c>
      <c r="S63" s="18" t="n">
        <v>412.18143656</v>
      </c>
      <c r="T63" s="20" t="n">
        <v>4.4920937</v>
      </c>
    </row>
    <row r="64" spans="1:20">
      <c r="A64" s="15" t="s">
        <v>461</v>
      </c>
      <c r="B64" s="17" t="n">
        <v>3634</v>
      </c>
      <c r="C64" s="18">
        <f>(0.0/B64*100)</f>
        <v/>
      </c>
      <c r="D64" s="19" t="n">
        <v>3634</v>
      </c>
      <c r="E64" s="18" t="n">
        <v>528.7958501000001</v>
      </c>
      <c r="F64" s="20" t="n">
        <v>4.34282814</v>
      </c>
      <c r="G64" s="18" t="n">
        <v>493.89011437</v>
      </c>
      <c r="H64" s="20" t="n">
        <v>3.98143953</v>
      </c>
      <c r="I64" s="18" t="n">
        <v>432.5337806</v>
      </c>
      <c r="J64" s="20" t="n">
        <v>2.15037185</v>
      </c>
      <c r="K64" s="18" t="s">
        <v>404</v>
      </c>
      <c r="L64" s="20" t="s">
        <v>404</v>
      </c>
      <c r="M64" s="18" t="s">
        <v>404</v>
      </c>
      <c r="N64" s="20" t="s">
        <v>404</v>
      </c>
      <c r="O64" s="18" t="s">
        <v>404</v>
      </c>
      <c r="P64" s="20" t="s">
        <v>404</v>
      </c>
      <c r="Q64" s="18" t="s">
        <v>404</v>
      </c>
      <c r="R64" s="20" t="s">
        <v>404</v>
      </c>
      <c r="S64" s="18" t="n">
        <v>498.31913694</v>
      </c>
      <c r="T64" s="20" t="n">
        <v>4.71583539</v>
      </c>
    </row>
    <row r="65" spans="1:20">
      <c r="A65" s="15" t="s">
        <v>462</v>
      </c>
      <c r="B65" s="17" t="n">
        <v>5325</v>
      </c>
      <c r="C65" s="18">
        <f>(0.0/B65*100)</f>
        <v/>
      </c>
      <c r="D65" s="19" t="n">
        <v>5325</v>
      </c>
      <c r="E65" s="18" t="n">
        <v>508.77567174</v>
      </c>
      <c r="F65" s="20" t="n">
        <v>41.90689124</v>
      </c>
      <c r="G65" s="18" t="n">
        <v>397.27498</v>
      </c>
      <c r="H65" s="20" t="n">
        <v>7.15270432</v>
      </c>
      <c r="I65" s="18" t="n">
        <v>427.2762557</v>
      </c>
      <c r="J65" s="20" t="n">
        <v>2.05788804</v>
      </c>
      <c r="K65" s="18" t="s">
        <v>404</v>
      </c>
      <c r="L65" s="20" t="s">
        <v>404</v>
      </c>
      <c r="M65" s="18" t="s">
        <v>404</v>
      </c>
      <c r="N65" s="20" t="s">
        <v>404</v>
      </c>
      <c r="O65" s="18" t="s">
        <v>404</v>
      </c>
      <c r="P65" s="20" t="s">
        <v>404</v>
      </c>
      <c r="Q65" s="18" t="s">
        <v>404</v>
      </c>
      <c r="R65" s="20" t="s">
        <v>404</v>
      </c>
      <c r="S65" s="18" t="n">
        <v>422.68352593</v>
      </c>
      <c r="T65" s="20" t="n">
        <v>6.59747533</v>
      </c>
    </row>
    <row r="66" spans="1:20">
      <c r="A66" s="15" t="s">
        <v>463</v>
      </c>
      <c r="B66" s="17" t="n">
        <v>5665</v>
      </c>
      <c r="C66" s="18">
        <f>(0.0/B66*100)</f>
        <v/>
      </c>
      <c r="D66" s="19" t="n">
        <v>5665</v>
      </c>
      <c r="E66" s="18" t="n">
        <v>375.69402345</v>
      </c>
      <c r="F66" s="20" t="n">
        <v>12.83850928</v>
      </c>
      <c r="G66" s="18" t="s">
        <v>404</v>
      </c>
      <c r="H66" s="20" t="s">
        <v>404</v>
      </c>
      <c r="I66" s="18" t="n">
        <v>411.51934362</v>
      </c>
      <c r="J66" s="20" t="n">
        <v>1.02872209</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435.5784551</v>
      </c>
      <c r="F67" s="20" t="n">
        <v>5.47577713</v>
      </c>
      <c r="G67" s="18" t="n">
        <v>437.95568171</v>
      </c>
      <c r="H67" s="20" t="n">
        <v>16.42850493</v>
      </c>
      <c r="I67" s="18" t="n">
        <v>378.68221703</v>
      </c>
      <c r="J67" s="20" t="n">
        <v>2.51703615</v>
      </c>
      <c r="K67" s="18" t="s">
        <v>404</v>
      </c>
      <c r="L67" s="20" t="s">
        <v>404</v>
      </c>
      <c r="M67" s="18" t="s">
        <v>404</v>
      </c>
      <c r="N67" s="20" t="s">
        <v>404</v>
      </c>
      <c r="O67" s="18" t="s">
        <v>404</v>
      </c>
      <c r="P67" s="20" t="s">
        <v>404</v>
      </c>
      <c r="Q67" s="18" t="s">
        <v>404</v>
      </c>
      <c r="R67" s="20" t="s">
        <v>404</v>
      </c>
      <c r="S67" s="18" t="n">
        <v>431.98446003</v>
      </c>
      <c r="T67" s="20" t="n">
        <v>11.78009565</v>
      </c>
    </row>
    <row r="68" spans="1:20">
      <c r="A68" s="15" t="s">
        <v>465</v>
      </c>
      <c r="B68" s="17" t="n">
        <v>12083</v>
      </c>
      <c r="C68" s="18">
        <f>(0.0/B68*100)</f>
        <v/>
      </c>
      <c r="D68" s="19" t="n">
        <v>12083</v>
      </c>
      <c r="E68" s="18" t="n">
        <v>460.21708645</v>
      </c>
      <c r="F68" s="20" t="n">
        <v>1.4154278</v>
      </c>
      <c r="G68" s="18" t="n">
        <v>461.45136865</v>
      </c>
      <c r="H68" s="20" t="n">
        <v>7.01646066</v>
      </c>
      <c r="I68" s="18" t="n">
        <v>386.70789991</v>
      </c>
      <c r="J68" s="20" t="n">
        <v>1.19622134</v>
      </c>
      <c r="K68" s="18" t="s">
        <v>404</v>
      </c>
      <c r="L68" s="20" t="s">
        <v>404</v>
      </c>
      <c r="M68" s="18" t="s">
        <v>404</v>
      </c>
      <c r="N68" s="20" t="s">
        <v>404</v>
      </c>
      <c r="O68" s="18" t="s">
        <v>404</v>
      </c>
      <c r="P68" s="20" t="s">
        <v>404</v>
      </c>
      <c r="Q68" s="18" t="s">
        <v>404</v>
      </c>
      <c r="R68" s="20" t="s">
        <v>404</v>
      </c>
      <c r="S68" s="18" t="n">
        <v>452.06881401</v>
      </c>
      <c r="T68" s="20" t="n">
        <v>3.77820231</v>
      </c>
    </row>
    <row r="69" spans="1:20">
      <c r="A69" s="15" t="s">
        <v>466</v>
      </c>
      <c r="B69" s="17" t="n">
        <v>4876</v>
      </c>
      <c r="C69" s="18">
        <f>(0.0/B69*100)</f>
        <v/>
      </c>
      <c r="D69" s="19" t="n">
        <v>4876</v>
      </c>
      <c r="E69" s="18" t="n">
        <v>455.92545528</v>
      </c>
      <c r="F69" s="20" t="n">
        <v>27.30936031</v>
      </c>
      <c r="G69" s="18" t="s">
        <v>404</v>
      </c>
      <c r="H69" s="20" t="s">
        <v>404</v>
      </c>
      <c r="I69" s="18" t="n">
        <v>434.65520716</v>
      </c>
      <c r="J69" s="20" t="n">
        <v>3.23529347</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486.50004545</v>
      </c>
      <c r="F70" s="20" t="n">
        <v>9.221967709999999</v>
      </c>
      <c r="G70" s="18" t="n">
        <v>539.31401429</v>
      </c>
      <c r="H70" s="20" t="n">
        <v>7.2429878</v>
      </c>
      <c r="I70" s="18" t="n">
        <v>486.40356597</v>
      </c>
      <c r="J70" s="20" t="n">
        <v>2.87462739</v>
      </c>
      <c r="K70" s="18" t="s">
        <v>404</v>
      </c>
      <c r="L70" s="20" t="s">
        <v>404</v>
      </c>
      <c r="M70" s="18" t="s">
        <v>404</v>
      </c>
      <c r="N70" s="20" t="s">
        <v>404</v>
      </c>
      <c r="O70" s="18" t="s">
        <v>404</v>
      </c>
      <c r="P70" s="20" t="s">
        <v>404</v>
      </c>
      <c r="Q70" s="18" t="s">
        <v>404</v>
      </c>
      <c r="R70" s="20" t="s">
        <v>404</v>
      </c>
      <c r="S70" s="18" t="n">
        <v>465.78045714</v>
      </c>
      <c r="T70" s="20" t="n">
        <v>14.98967057</v>
      </c>
    </row>
    <row r="71" spans="1:20">
      <c r="A71" s="15" t="s">
        <v>468</v>
      </c>
      <c r="B71" s="17" t="n">
        <v>6115</v>
      </c>
      <c r="C71" s="18">
        <f>(0.0/B71*100)</f>
        <v/>
      </c>
      <c r="D71" s="19" t="n">
        <v>6115</v>
      </c>
      <c r="E71" s="18" t="n">
        <v>557.59861316</v>
      </c>
      <c r="F71" s="20" t="n">
        <v>12.03690274</v>
      </c>
      <c r="G71" s="18" t="n">
        <v>605.48495456</v>
      </c>
      <c r="H71" s="20" t="n">
        <v>9.359084599999999</v>
      </c>
      <c r="I71" s="18" t="n">
        <v>554.54527082</v>
      </c>
      <c r="J71" s="20" t="n">
        <v>1.20589528</v>
      </c>
      <c r="K71" s="18" t="s">
        <v>404</v>
      </c>
      <c r="L71" s="20" t="s">
        <v>404</v>
      </c>
      <c r="M71" s="18" t="s">
        <v>404</v>
      </c>
      <c r="N71" s="20" t="s">
        <v>404</v>
      </c>
      <c r="O71" s="18" t="s">
        <v>404</v>
      </c>
      <c r="P71" s="20" t="s">
        <v>404</v>
      </c>
      <c r="Q71" s="18" t="s">
        <v>404</v>
      </c>
      <c r="R71" s="20" t="s">
        <v>404</v>
      </c>
      <c r="S71" s="18" t="n">
        <v>547.7525465</v>
      </c>
      <c r="T71" s="20" t="n">
        <v>15.04004164</v>
      </c>
    </row>
    <row r="72" spans="1:20">
      <c r="A72" s="15" t="s">
        <v>469</v>
      </c>
      <c r="B72" s="17" t="n">
        <v>7708</v>
      </c>
      <c r="C72" s="18">
        <f>(0.0/B72*100)</f>
        <v/>
      </c>
      <c r="D72" s="19" t="n">
        <v>7708</v>
      </c>
      <c r="E72" s="18" t="n">
        <v>510.56059806</v>
      </c>
      <c r="F72" s="20" t="n">
        <v>5.72076565</v>
      </c>
      <c r="G72" s="18" t="n">
        <v>453.86590912</v>
      </c>
      <c r="H72" s="20" t="n">
        <v>8.7834971</v>
      </c>
      <c r="I72" s="18" t="n">
        <v>548.52216834</v>
      </c>
      <c r="J72" s="20" t="n">
        <v>3.45393654</v>
      </c>
      <c r="K72" s="18" t="s">
        <v>404</v>
      </c>
      <c r="L72" s="20" t="s">
        <v>404</v>
      </c>
      <c r="M72" s="18" t="s">
        <v>404</v>
      </c>
      <c r="N72" s="20" t="s">
        <v>404</v>
      </c>
      <c r="O72" s="18" t="s">
        <v>404</v>
      </c>
      <c r="P72" s="20" t="s">
        <v>404</v>
      </c>
      <c r="Q72" s="18" t="s">
        <v>404</v>
      </c>
      <c r="R72" s="20" t="s">
        <v>404</v>
      </c>
      <c r="S72" s="18" t="n">
        <v>519.19546788</v>
      </c>
      <c r="T72" s="20" t="n">
        <v>15.7864822</v>
      </c>
    </row>
    <row r="73" spans="1:20">
      <c r="A73" s="15" t="s">
        <v>470</v>
      </c>
      <c r="B73" s="17" t="n">
        <v>8249</v>
      </c>
      <c r="C73" s="18">
        <f>(0.0/B73*100)</f>
        <v/>
      </c>
      <c r="D73" s="19" t="n">
        <v>8249</v>
      </c>
      <c r="E73" s="18" t="n">
        <v>441.71635145</v>
      </c>
      <c r="F73" s="20" t="n">
        <v>22.31058026</v>
      </c>
      <c r="G73" s="18" t="n">
        <v>375.97762577</v>
      </c>
      <c r="H73" s="20" t="n">
        <v>6.62180767</v>
      </c>
      <c r="I73" s="18" t="n">
        <v>425.73136898</v>
      </c>
      <c r="J73" s="20" t="n">
        <v>3.01516768</v>
      </c>
      <c r="K73" s="18" t="s">
        <v>404</v>
      </c>
      <c r="L73" s="20" t="s">
        <v>404</v>
      </c>
      <c r="M73" s="18" t="s">
        <v>404</v>
      </c>
      <c r="N73" s="20" t="s">
        <v>404</v>
      </c>
      <c r="O73" s="18" t="s">
        <v>404</v>
      </c>
      <c r="P73" s="20" t="s">
        <v>404</v>
      </c>
      <c r="Q73" s="18" t="s">
        <v>404</v>
      </c>
      <c r="R73" s="20" t="s">
        <v>404</v>
      </c>
      <c r="S73" s="18" t="n">
        <v>399.14524224</v>
      </c>
      <c r="T73" s="20" t="n">
        <v>9.695286680000001</v>
      </c>
    </row>
    <row r="74" spans="1:20">
      <c r="A74" s="15" t="s">
        <v>471</v>
      </c>
      <c r="B74" s="17" t="n">
        <v>4692</v>
      </c>
      <c r="C74" s="18">
        <f>(0.0/B74*100)</f>
        <v/>
      </c>
      <c r="D74" s="19" t="n">
        <v>4692</v>
      </c>
      <c r="E74" s="18" t="n">
        <v>470.15858214</v>
      </c>
      <c r="F74" s="20" t="n">
        <v>7.66545503</v>
      </c>
      <c r="G74" s="18" t="n">
        <v>469.02611539</v>
      </c>
      <c r="H74" s="20" t="n">
        <v>7.81885397</v>
      </c>
      <c r="I74" s="18" t="n">
        <v>419.81349413</v>
      </c>
      <c r="J74" s="20" t="n">
        <v>1.58194303</v>
      </c>
      <c r="K74" s="18" t="s">
        <v>404</v>
      </c>
      <c r="L74" s="20" t="s">
        <v>404</v>
      </c>
      <c r="M74" s="18" t="s">
        <v>404</v>
      </c>
      <c r="N74" s="20" t="s">
        <v>404</v>
      </c>
      <c r="O74" s="18" t="s">
        <v>404</v>
      </c>
      <c r="P74" s="20" t="s">
        <v>404</v>
      </c>
      <c r="Q74" s="18" t="s">
        <v>404</v>
      </c>
      <c r="R74" s="20" t="s">
        <v>404</v>
      </c>
      <c r="S74" s="18" t="n">
        <v>436.11703737</v>
      </c>
      <c r="T74" s="20" t="n">
        <v>3.23672661</v>
      </c>
    </row>
    <row r="75" spans="1:20">
      <c r="A75" s="15" t="s">
        <v>472</v>
      </c>
      <c r="B75" s="17" t="n">
        <v>5375</v>
      </c>
      <c r="C75" s="18">
        <f>(0.0/B75*100)</f>
        <v/>
      </c>
      <c r="D75" s="19" t="n">
        <v>5375</v>
      </c>
      <c r="E75" s="18" t="n">
        <v>399.55562606</v>
      </c>
      <c r="F75" s="20" t="n">
        <v>11.96929226</v>
      </c>
      <c r="G75" s="18" t="s">
        <v>404</v>
      </c>
      <c r="H75" s="20" t="s">
        <v>404</v>
      </c>
      <c r="I75" s="18" t="n">
        <v>387.95655827</v>
      </c>
      <c r="J75" s="20" t="n">
        <v>2.60939072</v>
      </c>
      <c r="K75" s="18" t="s">
        <v>404</v>
      </c>
      <c r="L75" s="20" t="s">
        <v>404</v>
      </c>
      <c r="M75" s="18" t="s">
        <v>404</v>
      </c>
      <c r="N75" s="20" t="s">
        <v>404</v>
      </c>
      <c r="O75" s="18" t="s">
        <v>404</v>
      </c>
      <c r="P75" s="20" t="s">
        <v>404</v>
      </c>
      <c r="Q75" s="18" t="s">
        <v>404</v>
      </c>
      <c r="R75" s="20" t="s">
        <v>404</v>
      </c>
      <c r="S75" s="18" t="n">
        <v>376.91288197</v>
      </c>
      <c r="T75" s="20" t="n">
        <v>8.712805060000001</v>
      </c>
    </row>
    <row r="76" spans="1:20">
      <c r="A76" s="15" t="s">
        <v>473</v>
      </c>
      <c r="B76" s="17" t="n">
        <v>14167</v>
      </c>
      <c r="C76" s="18">
        <f>(0.0/B76*100)</f>
        <v/>
      </c>
      <c r="D76" s="19" t="n">
        <v>14167</v>
      </c>
      <c r="E76" s="18" t="n">
        <v>473.94427163</v>
      </c>
      <c r="F76" s="20" t="n">
        <v>3.59606609</v>
      </c>
      <c r="G76" s="18" t="n">
        <v>362.98571884</v>
      </c>
      <c r="H76" s="20" t="n">
        <v>11.78089261</v>
      </c>
      <c r="I76" s="18" t="n">
        <v>394.41227838</v>
      </c>
      <c r="J76" s="20" t="n">
        <v>2.83355427</v>
      </c>
      <c r="K76" s="18" t="s">
        <v>404</v>
      </c>
      <c r="L76" s="20" t="s">
        <v>404</v>
      </c>
      <c r="M76" s="18" t="s">
        <v>404</v>
      </c>
      <c r="N76" s="20" t="s">
        <v>404</v>
      </c>
      <c r="O76" s="18" t="s">
        <v>404</v>
      </c>
      <c r="P76" s="20" t="s">
        <v>404</v>
      </c>
      <c r="Q76" s="18" t="s">
        <v>404</v>
      </c>
      <c r="R76" s="20" t="s">
        <v>404</v>
      </c>
      <c r="S76" s="18" t="n">
        <v>441.51997663</v>
      </c>
      <c r="T76" s="20" t="n">
        <v>6.95993432</v>
      </c>
    </row>
    <row r="77" spans="1:20">
      <c r="A77" s="15" t="s">
        <v>474</v>
      </c>
      <c r="B77" s="17" t="n">
        <v>6062</v>
      </c>
      <c r="C77" s="18">
        <f>(0.0/B77*100)</f>
        <v/>
      </c>
      <c r="D77" s="19" t="n">
        <v>6062</v>
      </c>
      <c r="E77" s="18" t="n">
        <v>508.0192015</v>
      </c>
      <c r="F77" s="20" t="n">
        <v>4.53073688</v>
      </c>
      <c r="G77" s="18" t="s">
        <v>404</v>
      </c>
      <c r="H77" s="20" t="s">
        <v>404</v>
      </c>
      <c r="I77" s="18" t="n">
        <v>422.17147863</v>
      </c>
      <c r="J77" s="20" t="n">
        <v>2.37635574</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482.1245268</v>
      </c>
      <c r="F78" s="20" t="n">
        <v>8.886757810000001</v>
      </c>
      <c r="G78" s="18" t="s">
        <v>404</v>
      </c>
      <c r="H78" s="20" t="s">
        <v>404</v>
      </c>
      <c r="I78" s="18" t="n">
        <v>526.01819378</v>
      </c>
      <c r="J78" s="20" t="n">
        <v>4.02888675</v>
      </c>
      <c r="K78" s="18" t="s">
        <v>404</v>
      </c>
      <c r="L78" s="20" t="s">
        <v>404</v>
      </c>
      <c r="M78" s="18" t="s">
        <v>404</v>
      </c>
      <c r="N78" s="20" t="s">
        <v>404</v>
      </c>
      <c r="O78" s="18" t="s">
        <v>404</v>
      </c>
      <c r="P78" s="20" t="s">
        <v>404</v>
      </c>
      <c r="Q78" s="18" t="s">
        <v>404</v>
      </c>
      <c r="R78" s="20" t="s">
        <v>404</v>
      </c>
      <c r="S78" s="18" t="n">
        <v>588.03954</v>
      </c>
      <c r="T78" s="20" t="n">
        <v>5.86033478</v>
      </c>
    </row>
    <row customHeight="1" ht="25" r="79" spans="1:20">
      <c r="A79" s="15" t="s">
        <v>476</v>
      </c>
      <c r="B79" s="17" t="n">
        <v>1657</v>
      </c>
      <c r="C79" s="18">
        <f>(0.0/B79*100)</f>
        <v/>
      </c>
      <c r="D79" s="19" t="n">
        <v>1657</v>
      </c>
      <c r="E79" s="18" t="n">
        <v>516.40423657</v>
      </c>
      <c r="F79" s="20" t="n">
        <v>8.748951010000001</v>
      </c>
      <c r="G79" s="18" t="n">
        <v>482.34230347</v>
      </c>
      <c r="H79" s="20" t="n">
        <v>10.27134681</v>
      </c>
      <c r="I79" s="18" t="n">
        <v>453.79421945</v>
      </c>
      <c r="J79" s="20" t="n">
        <v>9.040888239999999</v>
      </c>
      <c r="K79" s="18" t="s">
        <v>404</v>
      </c>
      <c r="L79" s="20" t="s">
        <v>404</v>
      </c>
      <c r="M79" s="18" t="s">
        <v>404</v>
      </c>
      <c r="N79" s="20" t="s">
        <v>404</v>
      </c>
      <c r="O79" s="18" t="s">
        <v>404</v>
      </c>
      <c r="P79" s="20" t="s">
        <v>404</v>
      </c>
      <c r="Q79" s="18" t="s">
        <v>404</v>
      </c>
      <c r="R79" s="20" t="s">
        <v>404</v>
      </c>
      <c r="S79" s="18" t="n">
        <v>478.34575384</v>
      </c>
      <c r="T79" s="20" t="n">
        <v>20.19239675</v>
      </c>
    </row>
    <row r="80" spans="1:20">
      <c r="A80" s="15" t="s">
        <v>477</v>
      </c>
      <c r="B80" s="17" t="n">
        <v>7841</v>
      </c>
      <c r="C80" s="18">
        <f>(0.0/B80*100)</f>
        <v/>
      </c>
      <c r="D80" s="19" t="n">
        <v>7841</v>
      </c>
      <c r="E80" s="18" t="n">
        <v>453.08840951</v>
      </c>
      <c r="F80" s="20" t="n">
        <v>18.08831069</v>
      </c>
      <c r="G80" s="18" t="n">
        <v>414.88223689</v>
      </c>
      <c r="H80" s="20" t="n">
        <v>11.55677844</v>
      </c>
      <c r="I80" s="18" t="n">
        <v>457.09462128</v>
      </c>
      <c r="J80" s="20" t="n">
        <v>3.67029015</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479.79623749</v>
      </c>
      <c r="F81" s="20" t="n">
        <v>37.58416953</v>
      </c>
      <c r="G81" s="18" t="n">
        <v>467.28190367</v>
      </c>
      <c r="H81" s="20" t="n">
        <v>6.65621674</v>
      </c>
      <c r="I81" s="18" t="n">
        <v>440.88989578</v>
      </c>
      <c r="J81" s="20" t="n">
        <v>2.64761828</v>
      </c>
      <c r="K81" s="18" t="s">
        <v>404</v>
      </c>
      <c r="L81" s="20" t="s">
        <v>404</v>
      </c>
      <c r="M81" s="18" t="s">
        <v>404</v>
      </c>
      <c r="N81" s="20" t="s">
        <v>404</v>
      </c>
      <c r="O81" s="18" t="s">
        <v>404</v>
      </c>
      <c r="P81" s="20" t="s">
        <v>404</v>
      </c>
      <c r="Q81" s="18" t="s">
        <v>404</v>
      </c>
      <c r="R81" s="20" t="s">
        <v>404</v>
      </c>
      <c r="S81" s="18" t="n">
        <v>523.4145175</v>
      </c>
      <c r="T81" s="20" t="n">
        <v>6.78576833</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192</vt:i4>
      </vt:variant>
    </vt:vector>
  </ns0:HeadingPairs>
  <ns0:TitlesOfParts>
    <vt:vector xmlns:vt="http://schemas.openxmlformats.org/officeDocument/2006/docPropsVTypes" baseType="lpstr" size="192">
      <vt:lpstr>Table of Contents</vt:lpstr>
      <vt:lpstr>SC001Q01TA</vt:lpstr>
      <vt:lpstr>SC003Q01TA</vt:lpstr>
      <vt:lpstr>SC053Q01TA</vt:lpstr>
      <vt:lpstr>SC053Q02TA</vt:lpstr>
      <vt:lpstr>SC053Q03TA</vt:lpstr>
      <vt:lpstr>SC053Q04TA</vt:lpstr>
      <vt:lpstr>SC053Q05NA</vt:lpstr>
      <vt:lpstr>SC053Q06NA</vt:lpstr>
      <vt:lpstr>SC053Q07TA</vt:lpstr>
      <vt:lpstr>SC053Q08TA</vt:lpstr>
      <vt:lpstr>SC053Q09TA</vt:lpstr>
      <vt:lpstr>SC053Q10TA</vt:lpstr>
      <vt:lpstr>SC059Q01NA</vt:lpstr>
      <vt:lpstr>SC059Q02NA</vt:lpstr>
      <vt:lpstr>SC059Q03NA</vt:lpstr>
      <vt:lpstr>SC059Q04NA</vt:lpstr>
      <vt:lpstr>SC059Q05NA</vt:lpstr>
      <vt:lpstr>SC059Q06NA</vt:lpstr>
      <vt:lpstr>SC059Q07NA</vt:lpstr>
      <vt:lpstr>SC059Q08NA</vt:lpstr>
      <vt:lpstr>SC052Q01NA</vt:lpstr>
      <vt:lpstr>SC052Q02NA</vt:lpstr>
      <vt:lpstr>SC009Q01TA</vt:lpstr>
      <vt:lpstr>SC009Q02TA</vt:lpstr>
      <vt:lpstr>SC009Q03TA</vt:lpstr>
      <vt:lpstr>SC009Q04TA</vt:lpstr>
      <vt:lpstr>SC009Q05TA</vt:lpstr>
      <vt:lpstr>SC009Q06TA</vt:lpstr>
      <vt:lpstr>SC009Q07TA</vt:lpstr>
      <vt:lpstr>SC009Q08TA</vt:lpstr>
      <vt:lpstr>SC009Q09TA</vt:lpstr>
      <vt:lpstr>SC009Q10TA</vt:lpstr>
      <vt:lpstr>SC009Q11TA</vt:lpstr>
      <vt:lpstr>SC009Q12TA</vt:lpstr>
      <vt:lpstr>SC009Q13TA</vt:lpstr>
      <vt:lpstr>SC010Q01TA</vt:lpstr>
      <vt:lpstr>SC010Q01TB</vt:lpstr>
      <vt:lpstr>SC010Q01TC</vt:lpstr>
      <vt:lpstr>SC010Q01TD</vt:lpstr>
      <vt:lpstr>SC010Q01TE</vt:lpstr>
      <vt:lpstr>SC010Q02TA</vt:lpstr>
      <vt:lpstr>SC010Q02TB</vt:lpstr>
      <vt:lpstr>SC010Q02TC</vt:lpstr>
      <vt:lpstr>SC010Q02TD</vt:lpstr>
      <vt:lpstr>SC010Q02TE</vt:lpstr>
      <vt:lpstr>SC010Q03TA</vt:lpstr>
      <vt:lpstr>SC010Q03TB</vt:lpstr>
      <vt:lpstr>SC010Q03TC</vt:lpstr>
      <vt:lpstr>SC010Q03TD</vt:lpstr>
      <vt:lpstr>SC010Q03TE</vt:lpstr>
      <vt:lpstr>SC010Q04TA</vt:lpstr>
      <vt:lpstr>SC010Q04TB</vt:lpstr>
      <vt:lpstr>SC010Q04TC</vt:lpstr>
      <vt:lpstr>SC010Q04TD</vt:lpstr>
      <vt:lpstr>SC010Q04TE</vt:lpstr>
      <vt:lpstr>SC010Q05TA</vt:lpstr>
      <vt:lpstr>SC010Q05TB</vt:lpstr>
      <vt:lpstr>SC010Q05TC</vt:lpstr>
      <vt:lpstr>SC010Q05TD</vt:lpstr>
      <vt:lpstr>SC010Q05TE</vt:lpstr>
      <vt:lpstr>SC010Q06TA</vt:lpstr>
      <vt:lpstr>SC010Q06TB</vt:lpstr>
      <vt:lpstr>SC010Q06TC</vt:lpstr>
      <vt:lpstr>SC010Q06TD</vt:lpstr>
      <vt:lpstr>SC010Q06TE</vt:lpstr>
      <vt:lpstr>SC010Q07TA</vt:lpstr>
      <vt:lpstr>SC010Q07TB</vt:lpstr>
      <vt:lpstr>SC010Q07TC</vt:lpstr>
      <vt:lpstr>SC010Q07TD</vt:lpstr>
      <vt:lpstr>SC010Q07TE</vt:lpstr>
      <vt:lpstr>SC010Q08TA</vt:lpstr>
      <vt:lpstr>SC010Q08TB</vt:lpstr>
      <vt:lpstr>SC010Q08TC</vt:lpstr>
      <vt:lpstr>SC010Q08TD</vt:lpstr>
      <vt:lpstr>SC010Q08TE</vt:lpstr>
      <vt:lpstr>SC010Q09TA</vt:lpstr>
      <vt:lpstr>SC010Q09TB</vt:lpstr>
      <vt:lpstr>SC010Q09TC</vt:lpstr>
      <vt:lpstr>SC010Q09TD</vt:lpstr>
      <vt:lpstr>SC010Q09TE</vt:lpstr>
      <vt:lpstr>SC010Q10TA</vt:lpstr>
      <vt:lpstr>SC010Q10TB</vt:lpstr>
      <vt:lpstr>SC010Q10TC</vt:lpstr>
      <vt:lpstr>SC010Q10TD</vt:lpstr>
      <vt:lpstr>SC010Q10TE</vt:lpstr>
      <vt:lpstr>SC010Q11TA</vt:lpstr>
      <vt:lpstr>SC010Q11TB</vt:lpstr>
      <vt:lpstr>SC010Q11TC</vt:lpstr>
      <vt:lpstr>SC010Q11TD</vt:lpstr>
      <vt:lpstr>SC010Q11TE</vt:lpstr>
      <vt:lpstr>SC010Q12TA</vt:lpstr>
      <vt:lpstr>SC010Q12TB</vt:lpstr>
      <vt:lpstr>SC010Q12TC</vt:lpstr>
      <vt:lpstr>SC010Q12TD</vt:lpstr>
      <vt:lpstr>SC010Q12TE</vt:lpstr>
      <vt:lpstr>SC012Q01TA</vt:lpstr>
      <vt:lpstr>SC012Q02TA</vt:lpstr>
      <vt:lpstr>SC012Q03TA</vt:lpstr>
      <vt:lpstr>SC012Q04TA</vt:lpstr>
      <vt:lpstr>SC012Q05TA</vt:lpstr>
      <vt:lpstr>SC012Q06TA</vt:lpstr>
      <vt:lpstr>SC012Q07TA</vt:lpstr>
      <vt:lpstr>SC013Q01TA</vt:lpstr>
      <vt:lpstr>SC014Q01NA</vt:lpstr>
      <vt:lpstr>SC017Q01NA</vt:lpstr>
      <vt:lpstr>SC017Q02NA</vt:lpstr>
      <vt:lpstr>SC017Q03NA</vt:lpstr>
      <vt:lpstr>SC017Q04NA</vt:lpstr>
      <vt:lpstr>SC017Q05NA</vt:lpstr>
      <vt:lpstr>SC017Q06NA</vt:lpstr>
      <vt:lpstr>SC017Q07NA</vt:lpstr>
      <vt:lpstr>SC017Q08NA</vt:lpstr>
      <vt:lpstr>SC027Q01NA</vt:lpstr>
      <vt:lpstr>SC027Q02NA</vt:lpstr>
      <vt:lpstr>SC027Q03NA</vt:lpstr>
      <vt:lpstr>SC027Q04NA</vt:lpstr>
      <vt:lpstr>SC032Q01TA</vt:lpstr>
      <vt:lpstr>SC032Q02TA</vt:lpstr>
      <vt:lpstr>SC032Q03TA</vt:lpstr>
      <vt:lpstr>SC032Q04TA</vt:lpstr>
      <vt:lpstr>SC034Q01NA</vt:lpstr>
      <vt:lpstr>SC034Q02NA</vt:lpstr>
      <vt:lpstr>SC034Q03TA</vt:lpstr>
      <vt:lpstr>SC034Q04TA</vt:lpstr>
      <vt:lpstr>SC035Q01NA</vt:lpstr>
      <vt:lpstr>SC035Q01NB</vt:lpstr>
      <vt:lpstr>SC035Q02TA</vt:lpstr>
      <vt:lpstr>SC035Q02TB</vt:lpstr>
      <vt:lpstr>SC035Q03TA</vt:lpstr>
      <vt:lpstr>SC035Q03TB</vt:lpstr>
      <vt:lpstr>SC035Q04TA</vt:lpstr>
      <vt:lpstr>SC035Q04TB</vt:lpstr>
      <vt:lpstr>SC035Q05TA</vt:lpstr>
      <vt:lpstr>SC035Q05TB</vt:lpstr>
      <vt:lpstr>SC035Q06TA</vt:lpstr>
      <vt:lpstr>SC035Q06TB</vt:lpstr>
      <vt:lpstr>SC035Q07TA</vt:lpstr>
      <vt:lpstr>SC035Q07TB</vt:lpstr>
      <vt:lpstr>SC035Q08TA</vt:lpstr>
      <vt:lpstr>SC035Q08TB</vt:lpstr>
      <vt:lpstr>SC035Q09NA</vt:lpstr>
      <vt:lpstr>SC035Q09NB</vt:lpstr>
      <vt:lpstr>SC035Q10TA</vt:lpstr>
      <vt:lpstr>SC035Q10TB</vt:lpstr>
      <vt:lpstr>SC035Q11NA</vt:lpstr>
      <vt:lpstr>SC035Q11NB</vt:lpstr>
      <vt:lpstr>SC036Q01TA</vt:lpstr>
      <vt:lpstr>SC036Q02TA</vt:lpstr>
      <vt:lpstr>SC036Q03NA</vt:lpstr>
      <vt:lpstr>SC037Q01TA</vt:lpstr>
      <vt:lpstr>SC037Q02TA</vt:lpstr>
      <vt:lpstr>SC037Q03TA</vt:lpstr>
      <vt:lpstr>SC037Q04TA</vt:lpstr>
      <vt:lpstr>SC037Q05NA</vt:lpstr>
      <vt:lpstr>SC037Q06NA</vt:lpstr>
      <vt:lpstr>SC037Q07TA</vt:lpstr>
      <vt:lpstr>SC037Q08TA</vt:lpstr>
      <vt:lpstr>SC037Q09TA</vt:lpstr>
      <vt:lpstr>SC037Q10NA</vt:lpstr>
      <vt:lpstr>SC040Q02NA</vt:lpstr>
      <vt:lpstr>SC040Q03NA</vt:lpstr>
      <vt:lpstr>SC040Q05NA</vt:lpstr>
      <vt:lpstr>SC040Q11NA</vt:lpstr>
      <vt:lpstr>SC040Q12NA</vt:lpstr>
      <vt:lpstr>SC040Q15NA</vt:lpstr>
      <vt:lpstr>SC040Q16NA</vt:lpstr>
      <vt:lpstr>SC040Q17NA</vt:lpstr>
      <vt:lpstr>SC041Q01NA</vt:lpstr>
      <vt:lpstr>SC041Q03NA</vt:lpstr>
      <vt:lpstr>SC041Q04NA</vt:lpstr>
      <vt:lpstr>SC041Q05NA</vt:lpstr>
      <vt:lpstr>SC041Q06NA</vt:lpstr>
      <vt:lpstr>SC042Q01TA</vt:lpstr>
      <vt:lpstr>SC042Q02TA</vt:lpstr>
      <vt:lpstr>SC061Q01TA</vt:lpstr>
      <vt:lpstr>SC061Q02TA</vt:lpstr>
      <vt:lpstr>SC061Q03TA</vt:lpstr>
      <vt:lpstr>SC061Q04TA</vt:lpstr>
      <vt:lpstr>SC061Q05TA</vt:lpstr>
      <vt:lpstr>SC061Q06TA</vt:lpstr>
      <vt:lpstr>SC061Q07TA</vt:lpstr>
      <vt:lpstr>SC061Q08TA</vt:lpstr>
      <vt:lpstr>SC061Q09TA</vt:lpstr>
      <vt:lpstr>SC061Q10TA</vt:lpstr>
      <vt:lpstr>SC063Q02NA</vt:lpstr>
      <vt:lpstr>SC063Q03NA</vt:lpstr>
      <vt:lpstr>SC063Q04NA</vt:lpstr>
      <vt:lpstr>SC063Q06NA</vt:lpstr>
      <vt:lpstr>SC063Q07NA</vt:lpstr>
      <vt:lpstr>SC063Q09NA</vt:lpstr>
      <vt:lpstr>SCHLTYPE</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2016-11-30T11:20:57Z</dcterms:created>
  <dcterms:modified xmlns:dcterms="http://purl.org/dc/terms/" xmlns:xsi="http://www.w3.org/2001/XMLSchema-instance" xsi:type="dcterms:W3CDTF">2016-11-30T11:20:57Z</dcterms:modified>
  <cp:lastModifiedBy/>
  <cp:category/>
  <cp:contentStatus/>
  <cp:version/>
  <cp:revision/>
  <cp:keywords/>
</cp:coreProperties>
</file>